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put" sheetId="3" r:id="rId1"/>
    <sheet name="Old sas model" sheetId="1" r:id="rId2"/>
    <sheet name="Market shares starting point Fe" sheetId="6" r:id="rId3"/>
    <sheet name="Eurostat market shares" sheetId="8" r:id="rId4"/>
    <sheet name="RAW data extract" sheetId="2" r:id="rId5"/>
    <sheet name="Feuil1" sheetId="9" r:id="rId6"/>
    <sheet name="intermediary sheet" sheetId="4" r:id="rId7"/>
    <sheet name="Nomenclature" sheetId="5" r:id="rId8"/>
    <sheet name="Eurostat comsumption" sheetId="7" r:id="rId9"/>
  </sheets>
  <definedNames>
    <definedName name="_xlnm._FilterDatabase" localSheetId="0" hidden="1">Input!$A$1:$BH$185</definedName>
    <definedName name="_xlnm._FilterDatabase" localSheetId="6" hidden="1">'intermediary sheet'!$A$1:$BH$185</definedName>
    <definedName name="_xlnm._FilterDatabase" localSheetId="2" hidden="1">'Market shares starting point Fe'!$A$1:$BH$185</definedName>
    <definedName name="_xlnm._FilterDatabase" localSheetId="1" hidden="1">'Old sas model'!$A$1:$BH$185</definedName>
    <definedName name="_xlnm._FilterDatabase" localSheetId="4" hidden="1">'RAW data extract'!$A$1:$BE$82</definedName>
  </definedNames>
  <calcPr calcId="152511"/>
</workbook>
</file>

<file path=xl/calcChain.xml><?xml version="1.0" encoding="utf-8"?>
<calcChain xmlns="http://schemas.openxmlformats.org/spreadsheetml/2006/main">
  <c r="BI79" i="3" l="1"/>
  <c r="K2" i="4" l="1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K8" i="4"/>
  <c r="K8" i="6" s="1"/>
  <c r="L8" i="4"/>
  <c r="L8" i="6" s="1"/>
  <c r="M8" i="4"/>
  <c r="M8" i="6" s="1"/>
  <c r="N8" i="4"/>
  <c r="N8" i="6" s="1"/>
  <c r="O8" i="4"/>
  <c r="O8" i="6" s="1"/>
  <c r="P8" i="4"/>
  <c r="P8" i="6" s="1"/>
  <c r="Q8" i="4"/>
  <c r="Q8" i="6" s="1"/>
  <c r="R8" i="4"/>
  <c r="R8" i="6" s="1"/>
  <c r="S8" i="4"/>
  <c r="S8" i="6" s="1"/>
  <c r="T8" i="4"/>
  <c r="T8" i="6" s="1"/>
  <c r="U8" i="4"/>
  <c r="U8" i="6" s="1"/>
  <c r="V8" i="4"/>
  <c r="V8" i="6" s="1"/>
  <c r="W8" i="4"/>
  <c r="W8" i="6" s="1"/>
  <c r="X8" i="4"/>
  <c r="X8" i="6" s="1"/>
  <c r="Y8" i="4"/>
  <c r="Y8" i="6" s="1"/>
  <c r="Z8" i="4"/>
  <c r="Z8" i="6" s="1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2" i="4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AO109" i="3" s="1"/>
  <c r="AP109" i="3" s="1"/>
  <c r="AQ109" i="3" s="1"/>
  <c r="AR109" i="3" s="1"/>
  <c r="AS109" i="3" s="1"/>
  <c r="AT109" i="3" s="1"/>
  <c r="AU109" i="3" s="1"/>
  <c r="AV109" i="3" s="1"/>
  <c r="AW109" i="3" s="1"/>
  <c r="AX109" i="3" s="1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AS112" i="3" s="1"/>
  <c r="AT112" i="3" s="1"/>
  <c r="AU112" i="3" s="1"/>
  <c r="AV112" i="3" s="1"/>
  <c r="AW112" i="3" s="1"/>
  <c r="AX112" i="3" s="1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AS123" i="3" s="1"/>
  <c r="AT123" i="3" s="1"/>
  <c r="AU123" i="3" s="1"/>
  <c r="AV123" i="3" s="1"/>
  <c r="AW123" i="3" s="1"/>
  <c r="AX123" i="3" s="1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AS125" i="3" s="1"/>
  <c r="AT125" i="3" s="1"/>
  <c r="AU125" i="3" s="1"/>
  <c r="AV125" i="3" s="1"/>
  <c r="AW125" i="3" s="1"/>
  <c r="AX125" i="3" s="1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6" i="3" s="1"/>
  <c r="AT126" i="3" s="1"/>
  <c r="AU126" i="3" s="1"/>
  <c r="AV126" i="3" s="1"/>
  <c r="AW126" i="3" s="1"/>
  <c r="AX126" i="3" s="1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AS128" i="3" s="1"/>
  <c r="AT128" i="3" s="1"/>
  <c r="AU128" i="3" s="1"/>
  <c r="AV128" i="3" s="1"/>
  <c r="AW128" i="3" s="1"/>
  <c r="AX128" i="3" s="1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AS129" i="3" s="1"/>
  <c r="AT129" i="3" s="1"/>
  <c r="AU129" i="3" s="1"/>
  <c r="AV129" i="3" s="1"/>
  <c r="AW129" i="3" s="1"/>
  <c r="AX129" i="3" s="1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 s="1"/>
  <c r="AB139" i="3" s="1"/>
  <c r="AC139" i="3" s="1"/>
  <c r="AD139" i="3" s="1"/>
  <c r="AE139" i="3" s="1"/>
  <c r="AF139" i="3" s="1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AS139" i="3" s="1"/>
  <c r="AT139" i="3" s="1"/>
  <c r="AU139" i="3" s="1"/>
  <c r="AV139" i="3" s="1"/>
  <c r="AW139" i="3" s="1"/>
  <c r="AX139" i="3" s="1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 s="1"/>
  <c r="AB141" i="3" s="1"/>
  <c r="AC141" i="3" s="1"/>
  <c r="AD141" i="3" s="1"/>
  <c r="AE141" i="3" s="1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AS141" i="3" s="1"/>
  <c r="AT141" i="3" s="1"/>
  <c r="AU141" i="3" s="1"/>
  <c r="AV141" i="3" s="1"/>
  <c r="AW141" i="3" s="1"/>
  <c r="AX141" i="3" s="1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 s="1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AS144" i="3" s="1"/>
  <c r="AT144" i="3" s="1"/>
  <c r="AU144" i="3" s="1"/>
  <c r="AV144" i="3" s="1"/>
  <c r="AW144" i="3" s="1"/>
  <c r="AX144" i="3" s="1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 s="1"/>
  <c r="AB145" i="3" s="1"/>
  <c r="AC145" i="3" s="1"/>
  <c r="AD145" i="3" s="1"/>
  <c r="AE145" i="3" s="1"/>
  <c r="AF145" i="3" s="1"/>
  <c r="AG145" i="3" s="1"/>
  <c r="AH145" i="3" s="1"/>
  <c r="AI145" i="3" s="1"/>
  <c r="AJ145" i="3" s="1"/>
  <c r="AK145" i="3" s="1"/>
  <c r="AL145" i="3" s="1"/>
  <c r="AM145" i="3" s="1"/>
  <c r="AN145" i="3" s="1"/>
  <c r="AO145" i="3" s="1"/>
  <c r="AP145" i="3" s="1"/>
  <c r="AQ145" i="3" s="1"/>
  <c r="AR145" i="3" s="1"/>
  <c r="AS145" i="3" s="1"/>
  <c r="AT145" i="3" s="1"/>
  <c r="AU145" i="3" s="1"/>
  <c r="AV145" i="3" s="1"/>
  <c r="AW145" i="3" s="1"/>
  <c r="AX145" i="3" s="1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2" i="3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2" i="8"/>
  <c r="J9" i="6" l="1"/>
  <c r="AW64" i="3"/>
  <c r="AX64" i="3" s="1"/>
  <c r="J88" i="6"/>
  <c r="J62" i="6"/>
  <c r="J180" i="6"/>
  <c r="J146" i="6"/>
  <c r="J127" i="6"/>
  <c r="J109" i="6"/>
  <c r="J91" i="6"/>
  <c r="J77" i="6"/>
  <c r="J51" i="6"/>
  <c r="J24" i="6"/>
  <c r="J11" i="6"/>
  <c r="Z88" i="6"/>
  <c r="V88" i="6"/>
  <c r="R88" i="6"/>
  <c r="N88" i="6"/>
  <c r="Z87" i="6"/>
  <c r="V87" i="6"/>
  <c r="R87" i="6"/>
  <c r="N87" i="6"/>
  <c r="Z86" i="6"/>
  <c r="V86" i="6"/>
  <c r="R86" i="6"/>
  <c r="N86" i="6"/>
  <c r="Z85" i="6"/>
  <c r="V85" i="6"/>
  <c r="R85" i="6"/>
  <c r="N85" i="6"/>
  <c r="Z84" i="6"/>
  <c r="AA84" i="6" s="1"/>
  <c r="V84" i="6"/>
  <c r="R84" i="6"/>
  <c r="N84" i="6"/>
  <c r="Z83" i="6"/>
  <c r="V83" i="6"/>
  <c r="V89" i="6" s="1"/>
  <c r="R83" i="6"/>
  <c r="R89" i="6" s="1"/>
  <c r="N83" i="6"/>
  <c r="N89" i="6" s="1"/>
  <c r="Z82" i="6"/>
  <c r="V82" i="6"/>
  <c r="R82" i="6"/>
  <c r="N82" i="6"/>
  <c r="Z168" i="6"/>
  <c r="V168" i="6"/>
  <c r="R168" i="6"/>
  <c r="N168" i="6"/>
  <c r="Z167" i="6"/>
  <c r="V167" i="6"/>
  <c r="R167" i="6"/>
  <c r="N167" i="6"/>
  <c r="Z166" i="6"/>
  <c r="V166" i="6"/>
  <c r="R166" i="6"/>
  <c r="N166" i="6"/>
  <c r="Z165" i="6"/>
  <c r="V165" i="6"/>
  <c r="R165" i="6"/>
  <c r="N165" i="6"/>
  <c r="Z164" i="6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AQ164" i="6" s="1"/>
  <c r="AR164" i="6" s="1"/>
  <c r="AS164" i="6" s="1"/>
  <c r="AT164" i="6" s="1"/>
  <c r="AU164" i="6" s="1"/>
  <c r="AV164" i="6" s="1"/>
  <c r="AW164" i="6" s="1"/>
  <c r="AX164" i="6" s="1"/>
  <c r="AY164" i="6" s="1"/>
  <c r="AZ164" i="6" s="1"/>
  <c r="BA164" i="6" s="1"/>
  <c r="BB164" i="6" s="1"/>
  <c r="BC164" i="6" s="1"/>
  <c r="BD164" i="6" s="1"/>
  <c r="BE164" i="6" s="1"/>
  <c r="BF164" i="6" s="1"/>
  <c r="BG164" i="6" s="1"/>
  <c r="BH164" i="6" s="1"/>
  <c r="V164" i="6"/>
  <c r="R164" i="6"/>
  <c r="N164" i="6"/>
  <c r="Z163" i="6"/>
  <c r="Z169" i="6" s="1"/>
  <c r="V163" i="6"/>
  <c r="V169" i="6" s="1"/>
  <c r="R163" i="6"/>
  <c r="R169" i="6" s="1"/>
  <c r="N163" i="6"/>
  <c r="N169" i="6" s="1"/>
  <c r="Z162" i="6"/>
  <c r="V162" i="6"/>
  <c r="R162" i="6"/>
  <c r="N162" i="6"/>
  <c r="Z64" i="6"/>
  <c r="V64" i="6"/>
  <c r="R64" i="6"/>
  <c r="N64" i="6"/>
  <c r="Z63" i="6"/>
  <c r="V63" i="6"/>
  <c r="R63" i="6"/>
  <c r="N63" i="6"/>
  <c r="Z62" i="6"/>
  <c r="V62" i="6"/>
  <c r="R62" i="6"/>
  <c r="N62" i="6"/>
  <c r="Z61" i="6"/>
  <c r="V61" i="6"/>
  <c r="R61" i="6"/>
  <c r="N61" i="6"/>
  <c r="Z60" i="6"/>
  <c r="AA60" i="6" s="1"/>
  <c r="AB60" i="6" s="1"/>
  <c r="AC60" i="6" s="1"/>
  <c r="AD60" i="6" s="1"/>
  <c r="V60" i="6"/>
  <c r="R60" i="6"/>
  <c r="N60" i="6"/>
  <c r="Z59" i="6"/>
  <c r="Z65" i="6" s="1"/>
  <c r="V59" i="6"/>
  <c r="V65" i="6" s="1"/>
  <c r="R59" i="6"/>
  <c r="R65" i="6" s="1"/>
  <c r="N59" i="6"/>
  <c r="N65" i="6" s="1"/>
  <c r="Z58" i="6"/>
  <c r="V58" i="6"/>
  <c r="R58" i="6"/>
  <c r="N58" i="6"/>
  <c r="Z176" i="6"/>
  <c r="V176" i="6"/>
  <c r="R176" i="6"/>
  <c r="N176" i="6"/>
  <c r="Z175" i="6"/>
  <c r="V175" i="6"/>
  <c r="R175" i="6"/>
  <c r="N175" i="6"/>
  <c r="Z174" i="6"/>
  <c r="V174" i="6"/>
  <c r="R174" i="6"/>
  <c r="N174" i="6"/>
  <c r="Z173" i="6"/>
  <c r="V173" i="6"/>
  <c r="R173" i="6"/>
  <c r="N173" i="6"/>
  <c r="Z172" i="6"/>
  <c r="AA172" i="6" s="1"/>
  <c r="AB172" i="6" s="1"/>
  <c r="AC172" i="6" s="1"/>
  <c r="AD172" i="6" s="1"/>
  <c r="AE172" i="6" s="1"/>
  <c r="AF172" i="6" s="1"/>
  <c r="AG172" i="6" s="1"/>
  <c r="AH172" i="6" s="1"/>
  <c r="AI172" i="6" s="1"/>
  <c r="AJ172" i="6" s="1"/>
  <c r="AK172" i="6" s="1"/>
  <c r="AL172" i="6" s="1"/>
  <c r="AM172" i="6" s="1"/>
  <c r="AN172" i="6" s="1"/>
  <c r="AO172" i="6" s="1"/>
  <c r="AP172" i="6" s="1"/>
  <c r="AQ172" i="6" s="1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V172" i="6"/>
  <c r="R172" i="6"/>
  <c r="N172" i="6"/>
  <c r="Z171" i="6"/>
  <c r="Z177" i="6" s="1"/>
  <c r="V171" i="6"/>
  <c r="V177" i="6" s="1"/>
  <c r="R171" i="6"/>
  <c r="R177" i="6" s="1"/>
  <c r="N171" i="6"/>
  <c r="N177" i="6" s="1"/>
  <c r="Z170" i="6"/>
  <c r="V170" i="6"/>
  <c r="R170" i="6"/>
  <c r="N170" i="6"/>
  <c r="Z184" i="6"/>
  <c r="V184" i="6"/>
  <c r="R184" i="6"/>
  <c r="N184" i="6"/>
  <c r="Z183" i="6"/>
  <c r="V183" i="6"/>
  <c r="R183" i="6"/>
  <c r="N183" i="6"/>
  <c r="Z182" i="6"/>
  <c r="V182" i="6"/>
  <c r="R182" i="6"/>
  <c r="N182" i="6"/>
  <c r="Z181" i="6"/>
  <c r="V181" i="6"/>
  <c r="R181" i="6"/>
  <c r="N181" i="6"/>
  <c r="Z180" i="6"/>
  <c r="AA180" i="6" s="1"/>
  <c r="AB180" i="6" s="1"/>
  <c r="AC180" i="6" s="1"/>
  <c r="AD180" i="6" s="1"/>
  <c r="AE180" i="6" s="1"/>
  <c r="AF180" i="6" s="1"/>
  <c r="AG180" i="6" s="1"/>
  <c r="AH180" i="6" s="1"/>
  <c r="AI180" i="6" s="1"/>
  <c r="AJ180" i="6" s="1"/>
  <c r="AK180" i="6" s="1"/>
  <c r="AL180" i="6" s="1"/>
  <c r="AM180" i="6" s="1"/>
  <c r="AN180" i="6" s="1"/>
  <c r="AO180" i="6" s="1"/>
  <c r="AP180" i="6" s="1"/>
  <c r="AQ180" i="6" s="1"/>
  <c r="AR180" i="6" s="1"/>
  <c r="AS180" i="6" s="1"/>
  <c r="AT180" i="6" s="1"/>
  <c r="AU180" i="6" s="1"/>
  <c r="AV180" i="6" s="1"/>
  <c r="AW180" i="6" s="1"/>
  <c r="AX180" i="6" s="1"/>
  <c r="AY180" i="6" s="1"/>
  <c r="AZ180" i="6" s="1"/>
  <c r="BA180" i="6" s="1"/>
  <c r="BB180" i="6" s="1"/>
  <c r="BC180" i="6" s="1"/>
  <c r="BD180" i="6" s="1"/>
  <c r="BE180" i="6" s="1"/>
  <c r="BF180" i="6" s="1"/>
  <c r="BG180" i="6" s="1"/>
  <c r="BH180" i="6" s="1"/>
  <c r="V180" i="6"/>
  <c r="R180" i="6"/>
  <c r="N180" i="6"/>
  <c r="Z179" i="6"/>
  <c r="Z185" i="6" s="1"/>
  <c r="V179" i="6"/>
  <c r="V185" i="6" s="1"/>
  <c r="R179" i="6"/>
  <c r="R185" i="6" s="1"/>
  <c r="N179" i="6"/>
  <c r="N185" i="6" s="1"/>
  <c r="Z178" i="6"/>
  <c r="V178" i="6"/>
  <c r="R178" i="6"/>
  <c r="N178" i="6"/>
  <c r="Z160" i="6"/>
  <c r="V160" i="6"/>
  <c r="R160" i="6"/>
  <c r="N160" i="6"/>
  <c r="Z159" i="6"/>
  <c r="V159" i="6"/>
  <c r="R159" i="6"/>
  <c r="N159" i="6"/>
  <c r="Z158" i="6"/>
  <c r="V158" i="6"/>
  <c r="R158" i="6"/>
  <c r="N158" i="6"/>
  <c r="Z157" i="6"/>
  <c r="V157" i="6"/>
  <c r="R157" i="6"/>
  <c r="N157" i="6"/>
  <c r="Z156" i="6"/>
  <c r="AA156" i="6" s="1"/>
  <c r="AB156" i="6" s="1"/>
  <c r="AC156" i="6" s="1"/>
  <c r="AD156" i="6" s="1"/>
  <c r="AE156" i="6" s="1"/>
  <c r="AF156" i="6" s="1"/>
  <c r="AG156" i="6" s="1"/>
  <c r="AH156" i="6" s="1"/>
  <c r="AI156" i="6" s="1"/>
  <c r="AJ156" i="6" s="1"/>
  <c r="AK156" i="6" s="1"/>
  <c r="AL156" i="6" s="1"/>
  <c r="AM156" i="6" s="1"/>
  <c r="AN156" i="6" s="1"/>
  <c r="AO156" i="6" s="1"/>
  <c r="AP156" i="6" s="1"/>
  <c r="AQ156" i="6" s="1"/>
  <c r="AR156" i="6" s="1"/>
  <c r="AS156" i="6" s="1"/>
  <c r="AT156" i="6" s="1"/>
  <c r="AU156" i="6" s="1"/>
  <c r="AV156" i="6" s="1"/>
  <c r="AW156" i="6" s="1"/>
  <c r="AX156" i="6" s="1"/>
  <c r="AY156" i="6" s="1"/>
  <c r="AZ156" i="6" s="1"/>
  <c r="BA156" i="6" s="1"/>
  <c r="BB156" i="6" s="1"/>
  <c r="BC156" i="6" s="1"/>
  <c r="BD156" i="6" s="1"/>
  <c r="BE156" i="6" s="1"/>
  <c r="BF156" i="6" s="1"/>
  <c r="BG156" i="6" s="1"/>
  <c r="BH156" i="6" s="1"/>
  <c r="V156" i="6"/>
  <c r="R156" i="6"/>
  <c r="N156" i="6"/>
  <c r="Z155" i="6"/>
  <c r="Z161" i="6" s="1"/>
  <c r="V155" i="6"/>
  <c r="V161" i="6" s="1"/>
  <c r="R155" i="6"/>
  <c r="R161" i="6" s="1"/>
  <c r="N155" i="6"/>
  <c r="N161" i="6" s="1"/>
  <c r="Z154" i="6"/>
  <c r="V154" i="6"/>
  <c r="R154" i="6"/>
  <c r="N154" i="6"/>
  <c r="Z152" i="6"/>
  <c r="V152" i="6"/>
  <c r="R152" i="6"/>
  <c r="N152" i="6"/>
  <c r="Z151" i="6"/>
  <c r="V151" i="6"/>
  <c r="R151" i="6"/>
  <c r="N151" i="6"/>
  <c r="Z150" i="6"/>
  <c r="V150" i="6"/>
  <c r="R150" i="6"/>
  <c r="N150" i="6"/>
  <c r="Z149" i="6"/>
  <c r="V149" i="6"/>
  <c r="R149" i="6"/>
  <c r="N149" i="6"/>
  <c r="Z148" i="6"/>
  <c r="AA148" i="6" s="1"/>
  <c r="AB148" i="6" s="1"/>
  <c r="AC148" i="6" s="1"/>
  <c r="AD148" i="6" s="1"/>
  <c r="AE148" i="6" s="1"/>
  <c r="AF148" i="6" s="1"/>
  <c r="AG148" i="6" s="1"/>
  <c r="AH148" i="6" s="1"/>
  <c r="AI148" i="6" s="1"/>
  <c r="AJ148" i="6" s="1"/>
  <c r="AK148" i="6" s="1"/>
  <c r="AL148" i="6" s="1"/>
  <c r="AM148" i="6" s="1"/>
  <c r="AN148" i="6" s="1"/>
  <c r="AO148" i="6" s="1"/>
  <c r="AP148" i="6" s="1"/>
  <c r="AQ148" i="6" s="1"/>
  <c r="AR148" i="6" s="1"/>
  <c r="AS148" i="6" s="1"/>
  <c r="AT148" i="6" s="1"/>
  <c r="AU148" i="6" s="1"/>
  <c r="AV148" i="6" s="1"/>
  <c r="AW148" i="6" s="1"/>
  <c r="AX148" i="6" s="1"/>
  <c r="AY148" i="6" s="1"/>
  <c r="AZ148" i="6" s="1"/>
  <c r="BA148" i="6" s="1"/>
  <c r="BB148" i="6" s="1"/>
  <c r="BC148" i="6" s="1"/>
  <c r="BD148" i="6" s="1"/>
  <c r="BE148" i="6" s="1"/>
  <c r="BF148" i="6" s="1"/>
  <c r="BG148" i="6" s="1"/>
  <c r="BH148" i="6" s="1"/>
  <c r="V148" i="6"/>
  <c r="R148" i="6"/>
  <c r="N148" i="6"/>
  <c r="Z147" i="6"/>
  <c r="Z153" i="6" s="1"/>
  <c r="V147" i="6"/>
  <c r="V153" i="6" s="1"/>
  <c r="R147" i="6"/>
  <c r="R153" i="6" s="1"/>
  <c r="N147" i="6"/>
  <c r="N153" i="6" s="1"/>
  <c r="Z146" i="6"/>
  <c r="V146" i="6"/>
  <c r="R146" i="6"/>
  <c r="N146" i="6"/>
  <c r="Z144" i="6"/>
  <c r="V144" i="6"/>
  <c r="R144" i="6"/>
  <c r="N144" i="6"/>
  <c r="Z143" i="6"/>
  <c r="V143" i="6"/>
  <c r="J84" i="6"/>
  <c r="J173" i="6"/>
  <c r="J155" i="6"/>
  <c r="J132" i="6"/>
  <c r="J123" i="6"/>
  <c r="J104" i="6"/>
  <c r="J72" i="6"/>
  <c r="J38" i="6"/>
  <c r="J20" i="6"/>
  <c r="J87" i="6"/>
  <c r="J83" i="6"/>
  <c r="J166" i="6"/>
  <c r="J162" i="6"/>
  <c r="J61" i="6"/>
  <c r="J176" i="6"/>
  <c r="J172" i="6"/>
  <c r="J183" i="6"/>
  <c r="J179" i="6"/>
  <c r="J158" i="6"/>
  <c r="J154" i="6"/>
  <c r="J149" i="6"/>
  <c r="J144" i="6"/>
  <c r="J140" i="6"/>
  <c r="J135" i="6"/>
  <c r="J131" i="6"/>
  <c r="J126" i="6"/>
  <c r="J122" i="6"/>
  <c r="J117" i="6"/>
  <c r="J112" i="6"/>
  <c r="J108" i="6"/>
  <c r="J103" i="6"/>
  <c r="J99" i="6"/>
  <c r="J94" i="6"/>
  <c r="J90" i="6"/>
  <c r="J45" i="6"/>
  <c r="J80" i="6"/>
  <c r="J76" i="6"/>
  <c r="J71" i="6"/>
  <c r="J67" i="6"/>
  <c r="J54" i="6"/>
  <c r="J50" i="6"/>
  <c r="J37" i="6"/>
  <c r="J32" i="6"/>
  <c r="J28" i="6"/>
  <c r="J23" i="6"/>
  <c r="J19" i="6"/>
  <c r="J14" i="6"/>
  <c r="J10" i="6"/>
  <c r="J5" i="6"/>
  <c r="Y88" i="6"/>
  <c r="U88" i="6"/>
  <c r="Q88" i="6"/>
  <c r="M88" i="6"/>
  <c r="Y87" i="6"/>
  <c r="U87" i="6"/>
  <c r="Q87" i="6"/>
  <c r="M87" i="6"/>
  <c r="Y86" i="6"/>
  <c r="U86" i="6"/>
  <c r="Q86" i="6"/>
  <c r="M86" i="6"/>
  <c r="Y85" i="6"/>
  <c r="U85" i="6"/>
  <c r="Q85" i="6"/>
  <c r="M85" i="6"/>
  <c r="Y84" i="6"/>
  <c r="U84" i="6"/>
  <c r="Q84" i="6"/>
  <c r="M84" i="6"/>
  <c r="Y83" i="6"/>
  <c r="Y89" i="6" s="1"/>
  <c r="U83" i="6"/>
  <c r="U89" i="6" s="1"/>
  <c r="Q83" i="6"/>
  <c r="Q89" i="6" s="1"/>
  <c r="M83" i="6"/>
  <c r="M89" i="6" s="1"/>
  <c r="Y82" i="6"/>
  <c r="U82" i="6"/>
  <c r="Q82" i="6"/>
  <c r="M82" i="6"/>
  <c r="Y168" i="6"/>
  <c r="U168" i="6"/>
  <c r="Q168" i="6"/>
  <c r="M168" i="6"/>
  <c r="Y167" i="6"/>
  <c r="U167" i="6"/>
  <c r="Q167" i="6"/>
  <c r="M167" i="6"/>
  <c r="Y166" i="6"/>
  <c r="U166" i="6"/>
  <c r="Q166" i="6"/>
  <c r="M166" i="6"/>
  <c r="Y165" i="6"/>
  <c r="U165" i="6"/>
  <c r="Q165" i="6"/>
  <c r="M165" i="6"/>
  <c r="Y164" i="6"/>
  <c r="U164" i="6"/>
  <c r="Q164" i="6"/>
  <c r="M164" i="6"/>
  <c r="Y163" i="6"/>
  <c r="Y169" i="6" s="1"/>
  <c r="U163" i="6"/>
  <c r="Q163" i="6"/>
  <c r="Q169" i="6" s="1"/>
  <c r="M163" i="6"/>
  <c r="M169" i="6" s="1"/>
  <c r="Y162" i="6"/>
  <c r="U162" i="6"/>
  <c r="Q162" i="6"/>
  <c r="M162" i="6"/>
  <c r="Y64" i="6"/>
  <c r="U64" i="6"/>
  <c r="Q64" i="6"/>
  <c r="M64" i="6"/>
  <c r="Y63" i="6"/>
  <c r="U63" i="6"/>
  <c r="Q63" i="6"/>
  <c r="M63" i="6"/>
  <c r="Y62" i="6"/>
  <c r="U62" i="6"/>
  <c r="Q62" i="6"/>
  <c r="M62" i="6"/>
  <c r="Y61" i="6"/>
  <c r="U61" i="6"/>
  <c r="Q61" i="6"/>
  <c r="M61" i="6"/>
  <c r="Y60" i="6"/>
  <c r="U60" i="6"/>
  <c r="Q60" i="6"/>
  <c r="M60" i="6"/>
  <c r="Y59" i="6"/>
  <c r="Y65" i="6" s="1"/>
  <c r="U59" i="6"/>
  <c r="Q59" i="6"/>
  <c r="Q65" i="6" s="1"/>
  <c r="M59" i="6"/>
  <c r="M65" i="6" s="1"/>
  <c r="Y58" i="6"/>
  <c r="U58" i="6"/>
  <c r="Q58" i="6"/>
  <c r="M58" i="6"/>
  <c r="Y176" i="6"/>
  <c r="U176" i="6"/>
  <c r="Q176" i="6"/>
  <c r="M176" i="6"/>
  <c r="Y175" i="6"/>
  <c r="U175" i="6"/>
  <c r="Q175" i="6"/>
  <c r="M175" i="6"/>
  <c r="Y174" i="6"/>
  <c r="U174" i="6"/>
  <c r="Q174" i="6"/>
  <c r="M174" i="6"/>
  <c r="Y173" i="6"/>
  <c r="U173" i="6"/>
  <c r="Q173" i="6"/>
  <c r="M173" i="6"/>
  <c r="Y172" i="6"/>
  <c r="U172" i="6"/>
  <c r="Q172" i="6"/>
  <c r="M172" i="6"/>
  <c r="Y171" i="6"/>
  <c r="Y177" i="6" s="1"/>
  <c r="U171" i="6"/>
  <c r="Q171" i="6"/>
  <c r="Q177" i="6" s="1"/>
  <c r="M171" i="6"/>
  <c r="M177" i="6" s="1"/>
  <c r="Y170" i="6"/>
  <c r="U170" i="6"/>
  <c r="Q170" i="6"/>
  <c r="M170" i="6"/>
  <c r="J2" i="6"/>
  <c r="J163" i="6"/>
  <c r="J58" i="6"/>
  <c r="J159" i="6"/>
  <c r="J136" i="6"/>
  <c r="J114" i="6"/>
  <c r="J95" i="6"/>
  <c r="J42" i="6"/>
  <c r="J55" i="6"/>
  <c r="J29" i="6"/>
  <c r="J15" i="6"/>
  <c r="J86" i="6"/>
  <c r="J165" i="6"/>
  <c r="J175" i="6"/>
  <c r="J182" i="6"/>
  <c r="J157" i="6"/>
  <c r="J148" i="6"/>
  <c r="J139" i="6"/>
  <c r="J130" i="6"/>
  <c r="J120" i="6"/>
  <c r="J111" i="6"/>
  <c r="J107" i="6"/>
  <c r="J102" i="6"/>
  <c r="J98" i="6"/>
  <c r="J93" i="6"/>
  <c r="J48" i="6"/>
  <c r="J44" i="6"/>
  <c r="J79" i="6"/>
  <c r="J75" i="6"/>
  <c r="J70" i="6"/>
  <c r="J66" i="6"/>
  <c r="J53" i="6"/>
  <c r="J40" i="6"/>
  <c r="J36" i="6"/>
  <c r="J31" i="6"/>
  <c r="J27" i="6"/>
  <c r="J22" i="6"/>
  <c r="J18" i="6"/>
  <c r="J13" i="6"/>
  <c r="J8" i="6"/>
  <c r="J4" i="6"/>
  <c r="X88" i="6"/>
  <c r="T88" i="6"/>
  <c r="P88" i="6"/>
  <c r="L88" i="6"/>
  <c r="X87" i="6"/>
  <c r="T87" i="6"/>
  <c r="P87" i="6"/>
  <c r="L87" i="6"/>
  <c r="X86" i="6"/>
  <c r="T86" i="6"/>
  <c r="P86" i="6"/>
  <c r="L86" i="6"/>
  <c r="X85" i="6"/>
  <c r="T85" i="6"/>
  <c r="P85" i="6"/>
  <c r="L85" i="6"/>
  <c r="X84" i="6"/>
  <c r="T84" i="6"/>
  <c r="P84" i="6"/>
  <c r="L84" i="6"/>
  <c r="X83" i="6"/>
  <c r="T83" i="6"/>
  <c r="T89" i="6" s="1"/>
  <c r="P83" i="6"/>
  <c r="P89" i="6" s="1"/>
  <c r="L83" i="6"/>
  <c r="L89" i="6" s="1"/>
  <c r="X82" i="6"/>
  <c r="T82" i="6"/>
  <c r="P82" i="6"/>
  <c r="L82" i="6"/>
  <c r="X168" i="6"/>
  <c r="T168" i="6"/>
  <c r="P168" i="6"/>
  <c r="L168" i="6"/>
  <c r="X167" i="6"/>
  <c r="T167" i="6"/>
  <c r="P167" i="6"/>
  <c r="L167" i="6"/>
  <c r="X166" i="6"/>
  <c r="T166" i="6"/>
  <c r="P166" i="6"/>
  <c r="L166" i="6"/>
  <c r="X165" i="6"/>
  <c r="T165" i="6"/>
  <c r="P165" i="6"/>
  <c r="L165" i="6"/>
  <c r="X164" i="6"/>
  <c r="T164" i="6"/>
  <c r="P164" i="6"/>
  <c r="L164" i="6"/>
  <c r="X163" i="6"/>
  <c r="T163" i="6"/>
  <c r="T169" i="6" s="1"/>
  <c r="P163" i="6"/>
  <c r="P169" i="6" s="1"/>
  <c r="L163" i="6"/>
  <c r="L169" i="6" s="1"/>
  <c r="X162" i="6"/>
  <c r="T162" i="6"/>
  <c r="P162" i="6"/>
  <c r="L162" i="6"/>
  <c r="X64" i="6"/>
  <c r="T64" i="6"/>
  <c r="P64" i="6"/>
  <c r="L64" i="6"/>
  <c r="X63" i="6"/>
  <c r="T63" i="6"/>
  <c r="P63" i="6"/>
  <c r="L63" i="6"/>
  <c r="X62" i="6"/>
  <c r="T62" i="6"/>
  <c r="P62" i="6"/>
  <c r="L62" i="6"/>
  <c r="X61" i="6"/>
  <c r="T61" i="6"/>
  <c r="P61" i="6"/>
  <c r="L61" i="6"/>
  <c r="X60" i="6"/>
  <c r="T60" i="6"/>
  <c r="P60" i="6"/>
  <c r="L60" i="6"/>
  <c r="X59" i="6"/>
  <c r="X65" i="6" s="1"/>
  <c r="T59" i="6"/>
  <c r="T65" i="6" s="1"/>
  <c r="P59" i="6"/>
  <c r="P65" i="6" s="1"/>
  <c r="L59" i="6"/>
  <c r="L65" i="6" s="1"/>
  <c r="X58" i="6"/>
  <c r="T58" i="6"/>
  <c r="P58" i="6"/>
  <c r="L58" i="6"/>
  <c r="X176" i="6"/>
  <c r="T176" i="6"/>
  <c r="P176" i="6"/>
  <c r="L176" i="6"/>
  <c r="X175" i="6"/>
  <c r="T175" i="6"/>
  <c r="P175" i="6"/>
  <c r="L175" i="6"/>
  <c r="X174" i="6"/>
  <c r="T174" i="6"/>
  <c r="P174" i="6"/>
  <c r="L174" i="6"/>
  <c r="X173" i="6"/>
  <c r="T173" i="6"/>
  <c r="P173" i="6"/>
  <c r="L173" i="6"/>
  <c r="X172" i="6"/>
  <c r="T172" i="6"/>
  <c r="P172" i="6"/>
  <c r="L172" i="6"/>
  <c r="X171" i="6"/>
  <c r="T171" i="6"/>
  <c r="T177" i="6" s="1"/>
  <c r="P171" i="6"/>
  <c r="P177" i="6" s="1"/>
  <c r="L171" i="6"/>
  <c r="L177" i="6" s="1"/>
  <c r="X170" i="6"/>
  <c r="T170" i="6"/>
  <c r="P170" i="6"/>
  <c r="L170" i="6"/>
  <c r="X184" i="6"/>
  <c r="T184" i="6"/>
  <c r="P184" i="6"/>
  <c r="L184" i="6"/>
  <c r="X183" i="6"/>
  <c r="T183" i="6"/>
  <c r="P183" i="6"/>
  <c r="L183" i="6"/>
  <c r="X182" i="6"/>
  <c r="T182" i="6"/>
  <c r="P182" i="6"/>
  <c r="L182" i="6"/>
  <c r="X181" i="6"/>
  <c r="T181" i="6"/>
  <c r="P181" i="6"/>
  <c r="L181" i="6"/>
  <c r="X180" i="6"/>
  <c r="T180" i="6"/>
  <c r="P180" i="6"/>
  <c r="L180" i="6"/>
  <c r="X179" i="6"/>
  <c r="T179" i="6"/>
  <c r="T185" i="6" s="1"/>
  <c r="J167" i="6"/>
  <c r="J184" i="6"/>
  <c r="J150" i="6"/>
  <c r="J141" i="6"/>
  <c r="J118" i="6"/>
  <c r="J100" i="6"/>
  <c r="J46" i="6"/>
  <c r="J68" i="6"/>
  <c r="J34" i="6"/>
  <c r="J6" i="6"/>
  <c r="J82" i="6"/>
  <c r="J64" i="6"/>
  <c r="J60" i="6"/>
  <c r="J171" i="6"/>
  <c r="J178" i="6"/>
  <c r="J152" i="6"/>
  <c r="J143" i="6"/>
  <c r="J134" i="6"/>
  <c r="J125" i="6"/>
  <c r="J116" i="6"/>
  <c r="J85" i="6"/>
  <c r="J168" i="6"/>
  <c r="J164" i="6"/>
  <c r="J63" i="6"/>
  <c r="J59" i="6"/>
  <c r="J174" i="6"/>
  <c r="J170" i="6"/>
  <c r="J181" i="6"/>
  <c r="J160" i="6"/>
  <c r="J156" i="6"/>
  <c r="J151" i="6"/>
  <c r="J147" i="6"/>
  <c r="J142" i="6"/>
  <c r="J138" i="6"/>
  <c r="J133" i="6"/>
  <c r="J128" i="6"/>
  <c r="J124" i="6"/>
  <c r="J119" i="6"/>
  <c r="J115" i="6"/>
  <c r="J121" i="6" s="1"/>
  <c r="J110" i="6"/>
  <c r="J106" i="6"/>
  <c r="J101" i="6"/>
  <c r="J96" i="6"/>
  <c r="J92" i="6"/>
  <c r="J47" i="6"/>
  <c r="J43" i="6"/>
  <c r="J78" i="6"/>
  <c r="J74" i="6"/>
  <c r="J69" i="6"/>
  <c r="J56" i="6"/>
  <c r="J52" i="6"/>
  <c r="J39" i="6"/>
  <c r="J35" i="6"/>
  <c r="J30" i="6"/>
  <c r="J26" i="6"/>
  <c r="J21" i="6"/>
  <c r="J16" i="6"/>
  <c r="J12" i="6"/>
  <c r="J7" i="6"/>
  <c r="J3" i="6"/>
  <c r="W88" i="6"/>
  <c r="S88" i="6"/>
  <c r="O88" i="6"/>
  <c r="K88" i="6"/>
  <c r="W87" i="6"/>
  <c r="S87" i="6"/>
  <c r="O87" i="6"/>
  <c r="K87" i="6"/>
  <c r="W86" i="6"/>
  <c r="S86" i="6"/>
  <c r="O86" i="6"/>
  <c r="K86" i="6"/>
  <c r="W85" i="6"/>
  <c r="S85" i="6"/>
  <c r="O85" i="6"/>
  <c r="K85" i="6"/>
  <c r="W84" i="6"/>
  <c r="S84" i="6"/>
  <c r="O84" i="6"/>
  <c r="K84" i="6"/>
  <c r="W83" i="6"/>
  <c r="S83" i="6"/>
  <c r="S89" i="6" s="1"/>
  <c r="O83" i="6"/>
  <c r="O89" i="6" s="1"/>
  <c r="K83" i="6"/>
  <c r="K89" i="6" s="1"/>
  <c r="W82" i="6"/>
  <c r="S82" i="6"/>
  <c r="O82" i="6"/>
  <c r="K82" i="6"/>
  <c r="W168" i="6"/>
  <c r="S168" i="6"/>
  <c r="O168" i="6"/>
  <c r="K168" i="6"/>
  <c r="W167" i="6"/>
  <c r="S167" i="6"/>
  <c r="O167" i="6"/>
  <c r="K167" i="6"/>
  <c r="W166" i="6"/>
  <c r="S166" i="6"/>
  <c r="O166" i="6"/>
  <c r="K166" i="6"/>
  <c r="W165" i="6"/>
  <c r="S165" i="6"/>
  <c r="O165" i="6"/>
  <c r="K165" i="6"/>
  <c r="W164" i="6"/>
  <c r="S164" i="6"/>
  <c r="O164" i="6"/>
  <c r="K164" i="6"/>
  <c r="W163" i="6"/>
  <c r="W169" i="6" s="1"/>
  <c r="S163" i="6"/>
  <c r="S169" i="6" s="1"/>
  <c r="O163" i="6"/>
  <c r="O169" i="6" s="1"/>
  <c r="K163" i="6"/>
  <c r="K169" i="6" s="1"/>
  <c r="W162" i="6"/>
  <c r="S162" i="6"/>
  <c r="O162" i="6"/>
  <c r="K162" i="6"/>
  <c r="W64" i="6"/>
  <c r="S64" i="6"/>
  <c r="O64" i="6"/>
  <c r="K64" i="6"/>
  <c r="W63" i="6"/>
  <c r="S63" i="6"/>
  <c r="O63" i="6"/>
  <c r="K63" i="6"/>
  <c r="W62" i="6"/>
  <c r="S62" i="6"/>
  <c r="O62" i="6"/>
  <c r="K62" i="6"/>
  <c r="W61" i="6"/>
  <c r="S61" i="6"/>
  <c r="O61" i="6"/>
  <c r="K61" i="6"/>
  <c r="W60" i="6"/>
  <c r="S60" i="6"/>
  <c r="O60" i="6"/>
  <c r="K60" i="6"/>
  <c r="W59" i="6"/>
  <c r="W65" i="6" s="1"/>
  <c r="S59" i="6"/>
  <c r="S65" i="6" s="1"/>
  <c r="O59" i="6"/>
  <c r="K59" i="6"/>
  <c r="K65" i="6" s="1"/>
  <c r="W58" i="6"/>
  <c r="S58" i="6"/>
  <c r="O58" i="6"/>
  <c r="K58" i="6"/>
  <c r="W176" i="6"/>
  <c r="S176" i="6"/>
  <c r="O176" i="6"/>
  <c r="K176" i="6"/>
  <c r="W175" i="6"/>
  <c r="S175" i="6"/>
  <c r="O175" i="6"/>
  <c r="K175" i="6"/>
  <c r="W174" i="6"/>
  <c r="S174" i="6"/>
  <c r="O174" i="6"/>
  <c r="K174" i="6"/>
  <c r="W173" i="6"/>
  <c r="S173" i="6"/>
  <c r="O173" i="6"/>
  <c r="K173" i="6"/>
  <c r="W172" i="6"/>
  <c r="S172" i="6"/>
  <c r="O172" i="6"/>
  <c r="K172" i="6"/>
  <c r="W171" i="6"/>
  <c r="W177" i="6" s="1"/>
  <c r="S171" i="6"/>
  <c r="S177" i="6" s="1"/>
  <c r="O171" i="6"/>
  <c r="O177" i="6" s="1"/>
  <c r="K171" i="6"/>
  <c r="K177" i="6" s="1"/>
  <c r="W170" i="6"/>
  <c r="S170" i="6"/>
  <c r="O170" i="6"/>
  <c r="K170" i="6"/>
  <c r="W184" i="6"/>
  <c r="S184" i="6"/>
  <c r="O184" i="6"/>
  <c r="K184" i="6"/>
  <c r="W183" i="6"/>
  <c r="S183" i="6"/>
  <c r="R143" i="6"/>
  <c r="N143" i="6"/>
  <c r="Z142" i="6"/>
  <c r="V142" i="6"/>
  <c r="R142" i="6"/>
  <c r="N142" i="6"/>
  <c r="Z141" i="6"/>
  <c r="V141" i="6"/>
  <c r="R141" i="6"/>
  <c r="N141" i="6"/>
  <c r="Z140" i="6"/>
  <c r="AA140" i="6" s="1"/>
  <c r="V140" i="6"/>
  <c r="R140" i="6"/>
  <c r="N140" i="6"/>
  <c r="Z139" i="6"/>
  <c r="V139" i="6"/>
  <c r="V145" i="6" s="1"/>
  <c r="R139" i="6"/>
  <c r="N139" i="6"/>
  <c r="N145" i="6" s="1"/>
  <c r="Z138" i="6"/>
  <c r="V138" i="6"/>
  <c r="R138" i="6"/>
  <c r="N138" i="6"/>
  <c r="Z136" i="6"/>
  <c r="V136" i="6"/>
  <c r="R136" i="6"/>
  <c r="N136" i="6"/>
  <c r="Z135" i="6"/>
  <c r="V135" i="6"/>
  <c r="R135" i="6"/>
  <c r="N135" i="6"/>
  <c r="Z134" i="6"/>
  <c r="V134" i="6"/>
  <c r="R134" i="6"/>
  <c r="N134" i="6"/>
  <c r="Z133" i="6"/>
  <c r="V133" i="6"/>
  <c r="R133" i="6"/>
  <c r="N133" i="6"/>
  <c r="Z132" i="6"/>
  <c r="AA132" i="6" s="1"/>
  <c r="AB132" i="6" s="1"/>
  <c r="AC132" i="6" s="1"/>
  <c r="AD132" i="6" s="1"/>
  <c r="AE132" i="6" s="1"/>
  <c r="AF132" i="6" s="1"/>
  <c r="AG132" i="6" s="1"/>
  <c r="AH132" i="6" s="1"/>
  <c r="AI132" i="6" s="1"/>
  <c r="AJ132" i="6" s="1"/>
  <c r="AK132" i="6" s="1"/>
  <c r="AL132" i="6" s="1"/>
  <c r="AM132" i="6" s="1"/>
  <c r="AN132" i="6" s="1"/>
  <c r="AO132" i="6" s="1"/>
  <c r="AP132" i="6" s="1"/>
  <c r="AQ132" i="6" s="1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V132" i="6"/>
  <c r="R132" i="6"/>
  <c r="N132" i="6"/>
  <c r="Z131" i="6"/>
  <c r="V131" i="6"/>
  <c r="V137" i="6" s="1"/>
  <c r="R131" i="6"/>
  <c r="N131" i="6"/>
  <c r="N137" i="6" s="1"/>
  <c r="Z130" i="6"/>
  <c r="V130" i="6"/>
  <c r="R130" i="6"/>
  <c r="N130" i="6"/>
  <c r="Z128" i="6"/>
  <c r="V128" i="6"/>
  <c r="R128" i="6"/>
  <c r="N128" i="6"/>
  <c r="Z127" i="6"/>
  <c r="V127" i="6"/>
  <c r="R127" i="6"/>
  <c r="N127" i="6"/>
  <c r="Z126" i="6"/>
  <c r="V126" i="6"/>
  <c r="R126" i="6"/>
  <c r="N126" i="6"/>
  <c r="Z125" i="6"/>
  <c r="V125" i="6"/>
  <c r="R125" i="6"/>
  <c r="N125" i="6"/>
  <c r="Z124" i="6"/>
  <c r="AA124" i="6" s="1"/>
  <c r="AB124" i="6" s="1"/>
  <c r="AC124" i="6" s="1"/>
  <c r="AD124" i="6" s="1"/>
  <c r="V124" i="6"/>
  <c r="R124" i="6"/>
  <c r="N124" i="6"/>
  <c r="Z123" i="6"/>
  <c r="Z129" i="6" s="1"/>
  <c r="V123" i="6"/>
  <c r="V129" i="6" s="1"/>
  <c r="R123" i="6"/>
  <c r="N123" i="6"/>
  <c r="N129" i="6" s="1"/>
  <c r="Z122" i="6"/>
  <c r="V122" i="6"/>
  <c r="R122" i="6"/>
  <c r="N122" i="6"/>
  <c r="Z120" i="6"/>
  <c r="V120" i="6"/>
  <c r="R120" i="6"/>
  <c r="N120" i="6"/>
  <c r="Z119" i="6"/>
  <c r="V119" i="6"/>
  <c r="R119" i="6"/>
  <c r="N119" i="6"/>
  <c r="Z118" i="6"/>
  <c r="V118" i="6"/>
  <c r="R118" i="6"/>
  <c r="N118" i="6"/>
  <c r="Z117" i="6"/>
  <c r="V117" i="6"/>
  <c r="R117" i="6"/>
  <c r="N117" i="6"/>
  <c r="Z116" i="6"/>
  <c r="AA116" i="6" s="1"/>
  <c r="AB116" i="6" s="1"/>
  <c r="AC116" i="6" s="1"/>
  <c r="AD116" i="6" s="1"/>
  <c r="AE116" i="6" s="1"/>
  <c r="AF116" i="6" s="1"/>
  <c r="AG116" i="6" s="1"/>
  <c r="AH116" i="6" s="1"/>
  <c r="AI116" i="6" s="1"/>
  <c r="AJ116" i="6" s="1"/>
  <c r="AK116" i="6" s="1"/>
  <c r="AL116" i="6" s="1"/>
  <c r="AM116" i="6" s="1"/>
  <c r="AN116" i="6" s="1"/>
  <c r="AO116" i="6" s="1"/>
  <c r="AP116" i="6" s="1"/>
  <c r="AQ116" i="6" s="1"/>
  <c r="AR116" i="6" s="1"/>
  <c r="AS116" i="6" s="1"/>
  <c r="AT116" i="6" s="1"/>
  <c r="AU116" i="6" s="1"/>
  <c r="AV116" i="6" s="1"/>
  <c r="AW116" i="6" s="1"/>
  <c r="AX116" i="6" s="1"/>
  <c r="AY116" i="6" s="1"/>
  <c r="AZ116" i="6" s="1"/>
  <c r="BA116" i="6" s="1"/>
  <c r="BB116" i="6" s="1"/>
  <c r="BC116" i="6" s="1"/>
  <c r="BD116" i="6" s="1"/>
  <c r="BE116" i="6" s="1"/>
  <c r="BF116" i="6" s="1"/>
  <c r="BG116" i="6" s="1"/>
  <c r="BH116" i="6" s="1"/>
  <c r="V116" i="6"/>
  <c r="R116" i="6"/>
  <c r="N116" i="6"/>
  <c r="Z115" i="6"/>
  <c r="V115" i="6"/>
  <c r="V121" i="6" s="1"/>
  <c r="R115" i="6"/>
  <c r="N115" i="6"/>
  <c r="N121" i="6" s="1"/>
  <c r="Z114" i="6"/>
  <c r="V114" i="6"/>
  <c r="R114" i="6"/>
  <c r="N114" i="6"/>
  <c r="Z112" i="6"/>
  <c r="V112" i="6"/>
  <c r="R112" i="6"/>
  <c r="N112" i="6"/>
  <c r="Z111" i="6"/>
  <c r="V111" i="6"/>
  <c r="R111" i="6"/>
  <c r="N111" i="6"/>
  <c r="Z110" i="6"/>
  <c r="V110" i="6"/>
  <c r="R110" i="6"/>
  <c r="N110" i="6"/>
  <c r="Z109" i="6"/>
  <c r="V109" i="6"/>
  <c r="R109" i="6"/>
  <c r="N109" i="6"/>
  <c r="Z108" i="6"/>
  <c r="AA108" i="6" s="1"/>
  <c r="AB108" i="6" s="1"/>
  <c r="V108" i="6"/>
  <c r="R108" i="6"/>
  <c r="N108" i="6"/>
  <c r="Z107" i="6"/>
  <c r="V107" i="6"/>
  <c r="V113" i="6" s="1"/>
  <c r="R107" i="6"/>
  <c r="R113" i="6" s="1"/>
  <c r="N107" i="6"/>
  <c r="N113" i="6" s="1"/>
  <c r="Z106" i="6"/>
  <c r="V106" i="6"/>
  <c r="R106" i="6"/>
  <c r="N106" i="6"/>
  <c r="Z104" i="6"/>
  <c r="V104" i="6"/>
  <c r="R104" i="6"/>
  <c r="N104" i="6"/>
  <c r="Z103" i="6"/>
  <c r="V103" i="6"/>
  <c r="R103" i="6"/>
  <c r="N103" i="6"/>
  <c r="Z102" i="6"/>
  <c r="V102" i="6"/>
  <c r="R102" i="6"/>
  <c r="N102" i="6"/>
  <c r="Z101" i="6"/>
  <c r="V101" i="6"/>
  <c r="R101" i="6"/>
  <c r="N101" i="6"/>
  <c r="Z100" i="6"/>
  <c r="AA100" i="6" s="1"/>
  <c r="AB100" i="6" s="1"/>
  <c r="AC100" i="6" s="1"/>
  <c r="AD100" i="6" s="1"/>
  <c r="AE100" i="6" s="1"/>
  <c r="AF100" i="6" s="1"/>
  <c r="AG100" i="6" s="1"/>
  <c r="AH100" i="6" s="1"/>
  <c r="AI100" i="6" s="1"/>
  <c r="AJ100" i="6" s="1"/>
  <c r="AK100" i="6" s="1"/>
  <c r="AL100" i="6" s="1"/>
  <c r="AM100" i="6" s="1"/>
  <c r="AN100" i="6" s="1"/>
  <c r="AO100" i="6" s="1"/>
  <c r="AP100" i="6" s="1"/>
  <c r="AQ100" i="6" s="1"/>
  <c r="AR100" i="6" s="1"/>
  <c r="AS100" i="6" s="1"/>
  <c r="AT100" i="6" s="1"/>
  <c r="AU100" i="6" s="1"/>
  <c r="AV100" i="6" s="1"/>
  <c r="AW100" i="6" s="1"/>
  <c r="AX100" i="6" s="1"/>
  <c r="AY100" i="6" s="1"/>
  <c r="AZ100" i="6" s="1"/>
  <c r="BA100" i="6" s="1"/>
  <c r="BB100" i="6" s="1"/>
  <c r="BC100" i="6" s="1"/>
  <c r="BD100" i="6" s="1"/>
  <c r="BE100" i="6" s="1"/>
  <c r="BF100" i="6" s="1"/>
  <c r="BG100" i="6" s="1"/>
  <c r="BH100" i="6" s="1"/>
  <c r="V100" i="6"/>
  <c r="R100" i="6"/>
  <c r="N100" i="6"/>
  <c r="Z99" i="6"/>
  <c r="Z105" i="6" s="1"/>
  <c r="V99" i="6"/>
  <c r="V105" i="6" s="1"/>
  <c r="R99" i="6"/>
  <c r="N99" i="6"/>
  <c r="N105" i="6" s="1"/>
  <c r="Z98" i="6"/>
  <c r="V98" i="6"/>
  <c r="R98" i="6"/>
  <c r="N98" i="6"/>
  <c r="Z96" i="6"/>
  <c r="V96" i="6"/>
  <c r="R96" i="6"/>
  <c r="N96" i="6"/>
  <c r="Z95" i="6"/>
  <c r="V95" i="6"/>
  <c r="R95" i="6"/>
  <c r="N95" i="6"/>
  <c r="Z94" i="6"/>
  <c r="V94" i="6"/>
  <c r="R94" i="6"/>
  <c r="N94" i="6"/>
  <c r="Z93" i="6"/>
  <c r="V93" i="6"/>
  <c r="R93" i="6"/>
  <c r="N93" i="6"/>
  <c r="Z92" i="6"/>
  <c r="AA92" i="6" s="1"/>
  <c r="AB92" i="6" s="1"/>
  <c r="AC92" i="6" s="1"/>
  <c r="AD92" i="6" s="1"/>
  <c r="AE92" i="6" s="1"/>
  <c r="AF92" i="6" s="1"/>
  <c r="AG92" i="6" s="1"/>
  <c r="AH92" i="6" s="1"/>
  <c r="AI92" i="6" s="1"/>
  <c r="AJ92" i="6" s="1"/>
  <c r="AK92" i="6" s="1"/>
  <c r="AL92" i="6" s="1"/>
  <c r="AM92" i="6" s="1"/>
  <c r="AN92" i="6" s="1"/>
  <c r="AO92" i="6" s="1"/>
  <c r="AP92" i="6" s="1"/>
  <c r="AQ92" i="6" s="1"/>
  <c r="AR92" i="6" s="1"/>
  <c r="AS92" i="6" s="1"/>
  <c r="AT92" i="6" s="1"/>
  <c r="AU92" i="6" s="1"/>
  <c r="AV92" i="6" s="1"/>
  <c r="AW92" i="6" s="1"/>
  <c r="AX92" i="6" s="1"/>
  <c r="AY92" i="6" s="1"/>
  <c r="AZ92" i="6" s="1"/>
  <c r="BA92" i="6" s="1"/>
  <c r="BB92" i="6" s="1"/>
  <c r="BC92" i="6" s="1"/>
  <c r="BD92" i="6" s="1"/>
  <c r="BE92" i="6" s="1"/>
  <c r="BF92" i="6" s="1"/>
  <c r="BG92" i="6" s="1"/>
  <c r="BH92" i="6" s="1"/>
  <c r="V92" i="6"/>
  <c r="R92" i="6"/>
  <c r="N92" i="6"/>
  <c r="Z91" i="6"/>
  <c r="Z97" i="6" s="1"/>
  <c r="V91" i="6"/>
  <c r="V97" i="6" s="1"/>
  <c r="R91" i="6"/>
  <c r="N91" i="6"/>
  <c r="N97" i="6" s="1"/>
  <c r="Z90" i="6"/>
  <c r="V90" i="6"/>
  <c r="R90" i="6"/>
  <c r="N90" i="6"/>
  <c r="Z48" i="6"/>
  <c r="V48" i="6"/>
  <c r="R48" i="6"/>
  <c r="N48" i="6"/>
  <c r="Z47" i="6"/>
  <c r="V47" i="6"/>
  <c r="R47" i="6"/>
  <c r="N47" i="6"/>
  <c r="Z46" i="6"/>
  <c r="V46" i="6"/>
  <c r="R46" i="6"/>
  <c r="N46" i="6"/>
  <c r="Z45" i="6"/>
  <c r="V45" i="6"/>
  <c r="R45" i="6"/>
  <c r="N45" i="6"/>
  <c r="Z44" i="6"/>
  <c r="AA44" i="6" s="1"/>
  <c r="AB44" i="6" s="1"/>
  <c r="AC44" i="6" s="1"/>
  <c r="AD44" i="6" s="1"/>
  <c r="AE44" i="6" s="1"/>
  <c r="V44" i="6"/>
  <c r="R44" i="6"/>
  <c r="N44" i="6"/>
  <c r="Z43" i="6"/>
  <c r="Z49" i="6" s="1"/>
  <c r="V43" i="6"/>
  <c r="V49" i="6" s="1"/>
  <c r="R43" i="6"/>
  <c r="R49" i="6" s="1"/>
  <c r="N43" i="6"/>
  <c r="N49" i="6" s="1"/>
  <c r="Z42" i="6"/>
  <c r="V42" i="6"/>
  <c r="R42" i="6"/>
  <c r="N42" i="6"/>
  <c r="Z80" i="6"/>
  <c r="V80" i="6"/>
  <c r="R80" i="6"/>
  <c r="N80" i="6"/>
  <c r="Z79" i="6"/>
  <c r="V79" i="6"/>
  <c r="R79" i="6"/>
  <c r="N79" i="6"/>
  <c r="Z78" i="6"/>
  <c r="V78" i="6"/>
  <c r="R78" i="6"/>
  <c r="N78" i="6"/>
  <c r="Z77" i="6"/>
  <c r="V77" i="6"/>
  <c r="R77" i="6"/>
  <c r="N77" i="6"/>
  <c r="Z76" i="6"/>
  <c r="AA76" i="6" s="1"/>
  <c r="V76" i="6"/>
  <c r="R76" i="6"/>
  <c r="N76" i="6"/>
  <c r="Z75" i="6"/>
  <c r="Z81" i="6" s="1"/>
  <c r="V75" i="6"/>
  <c r="V81" i="6" s="1"/>
  <c r="R75" i="6"/>
  <c r="R81" i="6" s="1"/>
  <c r="N75" i="6"/>
  <c r="N81" i="6" s="1"/>
  <c r="Z74" i="6"/>
  <c r="V74" i="6"/>
  <c r="R74" i="6"/>
  <c r="N74" i="6"/>
  <c r="Z72" i="6"/>
  <c r="V72" i="6"/>
  <c r="R72" i="6"/>
  <c r="N72" i="6"/>
  <c r="Z71" i="6"/>
  <c r="V71" i="6"/>
  <c r="R71" i="6"/>
  <c r="N71" i="6"/>
  <c r="Z70" i="6"/>
  <c r="V70" i="6"/>
  <c r="R70" i="6"/>
  <c r="N70" i="6"/>
  <c r="Z69" i="6"/>
  <c r="V69" i="6"/>
  <c r="R69" i="6"/>
  <c r="N69" i="6"/>
  <c r="Z68" i="6"/>
  <c r="AA68" i="6" s="1"/>
  <c r="AB68" i="6" s="1"/>
  <c r="AC68" i="6" s="1"/>
  <c r="AD68" i="6" s="1"/>
  <c r="AE68" i="6" s="1"/>
  <c r="AF68" i="6" s="1"/>
  <c r="AG68" i="6" s="1"/>
  <c r="AH68" i="6" s="1"/>
  <c r="AI68" i="6" s="1"/>
  <c r="AJ68" i="6" s="1"/>
  <c r="AK68" i="6" s="1"/>
  <c r="AL68" i="6" s="1"/>
  <c r="AM68" i="6" s="1"/>
  <c r="AN68" i="6" s="1"/>
  <c r="AO68" i="6" s="1"/>
  <c r="AP68" i="6" s="1"/>
  <c r="AQ68" i="6" s="1"/>
  <c r="AR68" i="6" s="1"/>
  <c r="AS68" i="6" s="1"/>
  <c r="AT68" i="6" s="1"/>
  <c r="AU68" i="6" s="1"/>
  <c r="AV68" i="6" s="1"/>
  <c r="AW68" i="6" s="1"/>
  <c r="AX68" i="6" s="1"/>
  <c r="AY68" i="6" s="1"/>
  <c r="AZ68" i="6" s="1"/>
  <c r="BA68" i="6" s="1"/>
  <c r="BB68" i="6" s="1"/>
  <c r="BC68" i="6" s="1"/>
  <c r="BD68" i="6" s="1"/>
  <c r="BE68" i="6" s="1"/>
  <c r="BF68" i="6" s="1"/>
  <c r="BG68" i="6" s="1"/>
  <c r="BH68" i="6" s="1"/>
  <c r="V68" i="6"/>
  <c r="R68" i="6"/>
  <c r="N68" i="6"/>
  <c r="Z67" i="6"/>
  <c r="Z73" i="6" s="1"/>
  <c r="V67" i="6"/>
  <c r="V73" i="6" s="1"/>
  <c r="R67" i="6"/>
  <c r="N67" i="6"/>
  <c r="N73" i="6" s="1"/>
  <c r="Z66" i="6"/>
  <c r="V66" i="6"/>
  <c r="R66" i="6"/>
  <c r="N66" i="6"/>
  <c r="Z56" i="6"/>
  <c r="V56" i="6"/>
  <c r="R56" i="6"/>
  <c r="N56" i="6"/>
  <c r="Z55" i="6"/>
  <c r="V55" i="6"/>
  <c r="R55" i="6"/>
  <c r="N55" i="6"/>
  <c r="Z54" i="6"/>
  <c r="V54" i="6"/>
  <c r="R54" i="6"/>
  <c r="N54" i="6"/>
  <c r="Z53" i="6"/>
  <c r="V53" i="6"/>
  <c r="R53" i="6"/>
  <c r="N53" i="6"/>
  <c r="Z52" i="6"/>
  <c r="AA52" i="6" s="1"/>
  <c r="AB52" i="6" s="1"/>
  <c r="AC52" i="6" s="1"/>
  <c r="AD52" i="6" s="1"/>
  <c r="AE52" i="6" s="1"/>
  <c r="AF52" i="6" s="1"/>
  <c r="AG52" i="6" s="1"/>
  <c r="AH52" i="6" s="1"/>
  <c r="AI52" i="6" s="1"/>
  <c r="AJ52" i="6" s="1"/>
  <c r="AK52" i="6" s="1"/>
  <c r="AL52" i="6" s="1"/>
  <c r="AM52" i="6" s="1"/>
  <c r="AN52" i="6" s="1"/>
  <c r="AO52" i="6" s="1"/>
  <c r="AP52" i="6" s="1"/>
  <c r="AQ52" i="6" s="1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V52" i="6"/>
  <c r="R52" i="6"/>
  <c r="N52" i="6"/>
  <c r="Z51" i="6"/>
  <c r="Z57" i="6" s="1"/>
  <c r="V51" i="6"/>
  <c r="V57" i="6" s="1"/>
  <c r="R51" i="6"/>
  <c r="R57" i="6" s="1"/>
  <c r="N51" i="6"/>
  <c r="N57" i="6" s="1"/>
  <c r="Z50" i="6"/>
  <c r="V50" i="6"/>
  <c r="R50" i="6"/>
  <c r="N50" i="6"/>
  <c r="Z40" i="6"/>
  <c r="V40" i="6"/>
  <c r="R40" i="6"/>
  <c r="N40" i="6"/>
  <c r="Z39" i="6"/>
  <c r="V39" i="6"/>
  <c r="R39" i="6"/>
  <c r="N39" i="6"/>
  <c r="Z38" i="6"/>
  <c r="V38" i="6"/>
  <c r="R38" i="6"/>
  <c r="N38" i="6"/>
  <c r="Z37" i="6"/>
  <c r="V37" i="6"/>
  <c r="R37" i="6"/>
  <c r="N37" i="6"/>
  <c r="Z36" i="6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AV36" i="6" s="1"/>
  <c r="AW36" i="6" s="1"/>
  <c r="AX36" i="6" s="1"/>
  <c r="AY36" i="6" s="1"/>
  <c r="AZ36" i="6" s="1"/>
  <c r="BA36" i="6" s="1"/>
  <c r="BB36" i="6" s="1"/>
  <c r="BC36" i="6" s="1"/>
  <c r="BD36" i="6" s="1"/>
  <c r="BE36" i="6" s="1"/>
  <c r="BF36" i="6" s="1"/>
  <c r="BG36" i="6" s="1"/>
  <c r="BH36" i="6" s="1"/>
  <c r="V36" i="6"/>
  <c r="R36" i="6"/>
  <c r="N36" i="6"/>
  <c r="Z35" i="6"/>
  <c r="V35" i="6"/>
  <c r="V41" i="6" s="1"/>
  <c r="R35" i="6"/>
  <c r="R41" i="6" s="1"/>
  <c r="N35" i="6"/>
  <c r="N41" i="6" s="1"/>
  <c r="Z34" i="6"/>
  <c r="V34" i="6"/>
  <c r="R34" i="6"/>
  <c r="N34" i="6"/>
  <c r="Z32" i="6"/>
  <c r="V32" i="6"/>
  <c r="R32" i="6"/>
  <c r="N32" i="6"/>
  <c r="Z31" i="6"/>
  <c r="V31" i="6"/>
  <c r="R31" i="6"/>
  <c r="N31" i="6"/>
  <c r="Z30" i="6"/>
  <c r="V30" i="6"/>
  <c r="R30" i="6"/>
  <c r="N30" i="6"/>
  <c r="Z29" i="6"/>
  <c r="V29" i="6"/>
  <c r="R29" i="6"/>
  <c r="N29" i="6"/>
  <c r="Z28" i="6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AV28" i="6" s="1"/>
  <c r="AW28" i="6" s="1"/>
  <c r="AX28" i="6" s="1"/>
  <c r="AY28" i="6" s="1"/>
  <c r="AZ28" i="6" s="1"/>
  <c r="BA28" i="6" s="1"/>
  <c r="BB28" i="6" s="1"/>
  <c r="BC28" i="6" s="1"/>
  <c r="BD28" i="6" s="1"/>
  <c r="BE28" i="6" s="1"/>
  <c r="BF28" i="6" s="1"/>
  <c r="BG28" i="6" s="1"/>
  <c r="BH28" i="6" s="1"/>
  <c r="V28" i="6"/>
  <c r="R28" i="6"/>
  <c r="N28" i="6"/>
  <c r="Z27" i="6"/>
  <c r="Z33" i="6" s="1"/>
  <c r="V27" i="6"/>
  <c r="V33" i="6" s="1"/>
  <c r="R27" i="6"/>
  <c r="N27" i="6"/>
  <c r="N33" i="6" s="1"/>
  <c r="Z26" i="6"/>
  <c r="V26" i="6"/>
  <c r="R26" i="6"/>
  <c r="N26" i="6"/>
  <c r="Z24" i="6"/>
  <c r="V24" i="6"/>
  <c r="R24" i="6"/>
  <c r="N24" i="6"/>
  <c r="Z23" i="6"/>
  <c r="V23" i="6"/>
  <c r="R23" i="6"/>
  <c r="N23" i="6"/>
  <c r="Z22" i="6"/>
  <c r="V22" i="6"/>
  <c r="R22" i="6"/>
  <c r="N22" i="6"/>
  <c r="Z21" i="6"/>
  <c r="V21" i="6"/>
  <c r="R21" i="6"/>
  <c r="N21" i="6"/>
  <c r="Z20" i="6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AV20" i="6" s="1"/>
  <c r="AW20" i="6" s="1"/>
  <c r="AX20" i="6" s="1"/>
  <c r="AY20" i="6" s="1"/>
  <c r="AZ20" i="6" s="1"/>
  <c r="BA20" i="6" s="1"/>
  <c r="BB20" i="6" s="1"/>
  <c r="BC20" i="6" s="1"/>
  <c r="BD20" i="6" s="1"/>
  <c r="BE20" i="6" s="1"/>
  <c r="BF20" i="6" s="1"/>
  <c r="BG20" i="6" s="1"/>
  <c r="BH20" i="6" s="1"/>
  <c r="V20" i="6"/>
  <c r="R20" i="6"/>
  <c r="N20" i="6"/>
  <c r="Z19" i="6"/>
  <c r="Z25" i="6" s="1"/>
  <c r="V19" i="6"/>
  <c r="V25" i="6" s="1"/>
  <c r="R19" i="6"/>
  <c r="R25" i="6" s="1"/>
  <c r="N19" i="6"/>
  <c r="N25" i="6" s="1"/>
  <c r="Z18" i="6"/>
  <c r="V18" i="6"/>
  <c r="R18" i="6"/>
  <c r="N18" i="6"/>
  <c r="Z16" i="6"/>
  <c r="V16" i="6"/>
  <c r="R16" i="6"/>
  <c r="N16" i="6"/>
  <c r="Z15" i="6"/>
  <c r="V15" i="6"/>
  <c r="R15" i="6"/>
  <c r="N15" i="6"/>
  <c r="Z14" i="6"/>
  <c r="V14" i="6"/>
  <c r="R14" i="6"/>
  <c r="N14" i="6"/>
  <c r="Z13" i="6"/>
  <c r="V13" i="6"/>
  <c r="R13" i="6"/>
  <c r="N13" i="6"/>
  <c r="Z12" i="6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V12" i="6"/>
  <c r="R12" i="6"/>
  <c r="N12" i="6"/>
  <c r="Z11" i="6"/>
  <c r="V11" i="6"/>
  <c r="V17" i="6" s="1"/>
  <c r="R11" i="6"/>
  <c r="R17" i="6" s="1"/>
  <c r="N11" i="6"/>
  <c r="N17" i="6" s="1"/>
  <c r="Z10" i="6"/>
  <c r="V10" i="6"/>
  <c r="R10" i="6"/>
  <c r="N10" i="6"/>
  <c r="Z7" i="6"/>
  <c r="V7" i="6"/>
  <c r="R7" i="6"/>
  <c r="N7" i="6"/>
  <c r="Z6" i="6"/>
  <c r="V6" i="6"/>
  <c r="R6" i="6"/>
  <c r="N6" i="6"/>
  <c r="Z5" i="6"/>
  <c r="V5" i="6"/>
  <c r="R5" i="6"/>
  <c r="N5" i="6"/>
  <c r="Z4" i="6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V4" i="6"/>
  <c r="R4" i="6"/>
  <c r="N4" i="6"/>
  <c r="Z3" i="6"/>
  <c r="Z9" i="6" s="1"/>
  <c r="V3" i="6"/>
  <c r="V9" i="6" s="1"/>
  <c r="R3" i="6"/>
  <c r="R9" i="6" s="1"/>
  <c r="N3" i="6"/>
  <c r="N9" i="6" s="1"/>
  <c r="Z2" i="6"/>
  <c r="V2" i="6"/>
  <c r="R2" i="6"/>
  <c r="N2" i="6"/>
  <c r="Y184" i="6"/>
  <c r="U184" i="6"/>
  <c r="Q184" i="6"/>
  <c r="M184" i="6"/>
  <c r="Y183" i="6"/>
  <c r="U183" i="6"/>
  <c r="Q183" i="6"/>
  <c r="M183" i="6"/>
  <c r="Y182" i="6"/>
  <c r="U182" i="6"/>
  <c r="Q182" i="6"/>
  <c r="M182" i="6"/>
  <c r="Y181" i="6"/>
  <c r="U181" i="6"/>
  <c r="Q181" i="6"/>
  <c r="M181" i="6"/>
  <c r="Y180" i="6"/>
  <c r="U180" i="6"/>
  <c r="Q180" i="6"/>
  <c r="M180" i="6"/>
  <c r="Y179" i="6"/>
  <c r="Y185" i="6" s="1"/>
  <c r="U179" i="6"/>
  <c r="U185" i="6" s="1"/>
  <c r="Q179" i="6"/>
  <c r="M179" i="6"/>
  <c r="M185" i="6" s="1"/>
  <c r="Y178" i="6"/>
  <c r="U178" i="6"/>
  <c r="Q178" i="6"/>
  <c r="M178" i="6"/>
  <c r="Y160" i="6"/>
  <c r="U160" i="6"/>
  <c r="Q160" i="6"/>
  <c r="M160" i="6"/>
  <c r="Y159" i="6"/>
  <c r="U159" i="6"/>
  <c r="Q159" i="6"/>
  <c r="M159" i="6"/>
  <c r="Y158" i="6"/>
  <c r="U158" i="6"/>
  <c r="Q158" i="6"/>
  <c r="M158" i="6"/>
  <c r="Y157" i="6"/>
  <c r="U157" i="6"/>
  <c r="Q157" i="6"/>
  <c r="M157" i="6"/>
  <c r="Y156" i="6"/>
  <c r="U156" i="6"/>
  <c r="Q156" i="6"/>
  <c r="M156" i="6"/>
  <c r="Y155" i="6"/>
  <c r="Y161" i="6" s="1"/>
  <c r="U155" i="6"/>
  <c r="U161" i="6" s="1"/>
  <c r="Q155" i="6"/>
  <c r="Q161" i="6" s="1"/>
  <c r="M155" i="6"/>
  <c r="M161" i="6" s="1"/>
  <c r="Y154" i="6"/>
  <c r="U154" i="6"/>
  <c r="Q154" i="6"/>
  <c r="M154" i="6"/>
  <c r="Y152" i="6"/>
  <c r="U152" i="6"/>
  <c r="Q152" i="6"/>
  <c r="M152" i="6"/>
  <c r="Y151" i="6"/>
  <c r="U151" i="6"/>
  <c r="Q151" i="6"/>
  <c r="M151" i="6"/>
  <c r="Y150" i="6"/>
  <c r="U150" i="6"/>
  <c r="Q150" i="6"/>
  <c r="M150" i="6"/>
  <c r="Y149" i="6"/>
  <c r="U149" i="6"/>
  <c r="Q149" i="6"/>
  <c r="M149" i="6"/>
  <c r="Y148" i="6"/>
  <c r="U148" i="6"/>
  <c r="Q148" i="6"/>
  <c r="M148" i="6"/>
  <c r="Y147" i="6"/>
  <c r="U147" i="6"/>
  <c r="U153" i="6" s="1"/>
  <c r="Q147" i="6"/>
  <c r="Q153" i="6" s="1"/>
  <c r="M147" i="6"/>
  <c r="M153" i="6" s="1"/>
  <c r="Y146" i="6"/>
  <c r="U146" i="6"/>
  <c r="Q146" i="6"/>
  <c r="M146" i="6"/>
  <c r="Y144" i="6"/>
  <c r="U144" i="6"/>
  <c r="Q144" i="6"/>
  <c r="M144" i="6"/>
  <c r="Y143" i="6"/>
  <c r="U143" i="6"/>
  <c r="Q143" i="6"/>
  <c r="M143" i="6"/>
  <c r="Y142" i="6"/>
  <c r="U142" i="6"/>
  <c r="Q142" i="6"/>
  <c r="M142" i="6"/>
  <c r="Y141" i="6"/>
  <c r="U141" i="6"/>
  <c r="Q141" i="6"/>
  <c r="M141" i="6"/>
  <c r="Y140" i="6"/>
  <c r="U140" i="6"/>
  <c r="Q140" i="6"/>
  <c r="M140" i="6"/>
  <c r="Y139" i="6"/>
  <c r="Y145" i="6" s="1"/>
  <c r="U139" i="6"/>
  <c r="U145" i="6" s="1"/>
  <c r="Q139" i="6"/>
  <c r="Q145" i="6" s="1"/>
  <c r="M139" i="6"/>
  <c r="M145" i="6" s="1"/>
  <c r="Y138" i="6"/>
  <c r="U138" i="6"/>
  <c r="Q138" i="6"/>
  <c r="M138" i="6"/>
  <c r="Y136" i="6"/>
  <c r="U136" i="6"/>
  <c r="Q136" i="6"/>
  <c r="M136" i="6"/>
  <c r="Y135" i="6"/>
  <c r="U135" i="6"/>
  <c r="Q135" i="6"/>
  <c r="M135" i="6"/>
  <c r="Y134" i="6"/>
  <c r="U134" i="6"/>
  <c r="Q134" i="6"/>
  <c r="M134" i="6"/>
  <c r="Y133" i="6"/>
  <c r="U133" i="6"/>
  <c r="Q133" i="6"/>
  <c r="M133" i="6"/>
  <c r="Y132" i="6"/>
  <c r="U132" i="6"/>
  <c r="Q132" i="6"/>
  <c r="M132" i="6"/>
  <c r="Y131" i="6"/>
  <c r="Y137" i="6" s="1"/>
  <c r="U131" i="6"/>
  <c r="U137" i="6" s="1"/>
  <c r="Q131" i="6"/>
  <c r="M131" i="6"/>
  <c r="M137" i="6" s="1"/>
  <c r="Y130" i="6"/>
  <c r="U130" i="6"/>
  <c r="Q130" i="6"/>
  <c r="M130" i="6"/>
  <c r="Y128" i="6"/>
  <c r="U128" i="6"/>
  <c r="Q128" i="6"/>
  <c r="M128" i="6"/>
  <c r="Y127" i="6"/>
  <c r="U127" i="6"/>
  <c r="Q127" i="6"/>
  <c r="M127" i="6"/>
  <c r="Y126" i="6"/>
  <c r="U126" i="6"/>
  <c r="Q126" i="6"/>
  <c r="M126" i="6"/>
  <c r="Y125" i="6"/>
  <c r="U125" i="6"/>
  <c r="Q125" i="6"/>
  <c r="M125" i="6"/>
  <c r="Y124" i="6"/>
  <c r="U124" i="6"/>
  <c r="Q124" i="6"/>
  <c r="M124" i="6"/>
  <c r="Y123" i="6"/>
  <c r="U123" i="6"/>
  <c r="U129" i="6" s="1"/>
  <c r="Q123" i="6"/>
  <c r="Q129" i="6" s="1"/>
  <c r="M123" i="6"/>
  <c r="M129" i="6" s="1"/>
  <c r="Y122" i="6"/>
  <c r="U122" i="6"/>
  <c r="Q122" i="6"/>
  <c r="M122" i="6"/>
  <c r="Y120" i="6"/>
  <c r="U120" i="6"/>
  <c r="Q120" i="6"/>
  <c r="M120" i="6"/>
  <c r="Y119" i="6"/>
  <c r="U119" i="6"/>
  <c r="Q119" i="6"/>
  <c r="M119" i="6"/>
  <c r="Y118" i="6"/>
  <c r="U118" i="6"/>
  <c r="Q118" i="6"/>
  <c r="M118" i="6"/>
  <c r="Y117" i="6"/>
  <c r="U117" i="6"/>
  <c r="Q117" i="6"/>
  <c r="M117" i="6"/>
  <c r="Y116" i="6"/>
  <c r="U116" i="6"/>
  <c r="Q116" i="6"/>
  <c r="M116" i="6"/>
  <c r="Y115" i="6"/>
  <c r="Y121" i="6" s="1"/>
  <c r="U115" i="6"/>
  <c r="U121" i="6" s="1"/>
  <c r="Q115" i="6"/>
  <c r="Q121" i="6" s="1"/>
  <c r="M115" i="6"/>
  <c r="M121" i="6" s="1"/>
  <c r="Y114" i="6"/>
  <c r="U114" i="6"/>
  <c r="Q114" i="6"/>
  <c r="M114" i="6"/>
  <c r="Y112" i="6"/>
  <c r="U112" i="6"/>
  <c r="Q112" i="6"/>
  <c r="M112" i="6"/>
  <c r="Y111" i="6"/>
  <c r="U111" i="6"/>
  <c r="Q111" i="6"/>
  <c r="M111" i="6"/>
  <c r="Y110" i="6"/>
  <c r="U110" i="6"/>
  <c r="Q110" i="6"/>
  <c r="M110" i="6"/>
  <c r="Y109" i="6"/>
  <c r="U109" i="6"/>
  <c r="Q109" i="6"/>
  <c r="M109" i="6"/>
  <c r="Y108" i="6"/>
  <c r="U108" i="6"/>
  <c r="Q108" i="6"/>
  <c r="M108" i="6"/>
  <c r="Y107" i="6"/>
  <c r="Y113" i="6" s="1"/>
  <c r="U107" i="6"/>
  <c r="U113" i="6" s="1"/>
  <c r="Q107" i="6"/>
  <c r="M107" i="6"/>
  <c r="M113" i="6" s="1"/>
  <c r="Y106" i="6"/>
  <c r="U106" i="6"/>
  <c r="Q106" i="6"/>
  <c r="M106" i="6"/>
  <c r="Y104" i="6"/>
  <c r="U104" i="6"/>
  <c r="Q104" i="6"/>
  <c r="M104" i="6"/>
  <c r="Y103" i="6"/>
  <c r="U103" i="6"/>
  <c r="Q103" i="6"/>
  <c r="M103" i="6"/>
  <c r="Y102" i="6"/>
  <c r="U102" i="6"/>
  <c r="Q102" i="6"/>
  <c r="M102" i="6"/>
  <c r="Y101" i="6"/>
  <c r="U101" i="6"/>
  <c r="Q101" i="6"/>
  <c r="M101" i="6"/>
  <c r="Y100" i="6"/>
  <c r="U100" i="6"/>
  <c r="Q100" i="6"/>
  <c r="M100" i="6"/>
  <c r="Y99" i="6"/>
  <c r="U99" i="6"/>
  <c r="U105" i="6" s="1"/>
  <c r="Q99" i="6"/>
  <c r="M99" i="6"/>
  <c r="M105" i="6" s="1"/>
  <c r="Y98" i="6"/>
  <c r="U98" i="6"/>
  <c r="Q98" i="6"/>
  <c r="M98" i="6"/>
  <c r="Y96" i="6"/>
  <c r="U96" i="6"/>
  <c r="Q96" i="6"/>
  <c r="M96" i="6"/>
  <c r="Y95" i="6"/>
  <c r="U95" i="6"/>
  <c r="Q95" i="6"/>
  <c r="M95" i="6"/>
  <c r="Y94" i="6"/>
  <c r="U94" i="6"/>
  <c r="Q94" i="6"/>
  <c r="M94" i="6"/>
  <c r="Y93" i="6"/>
  <c r="U93" i="6"/>
  <c r="Q93" i="6"/>
  <c r="M93" i="6"/>
  <c r="Y92" i="6"/>
  <c r="U92" i="6"/>
  <c r="Q92" i="6"/>
  <c r="M92" i="6"/>
  <c r="Y91" i="6"/>
  <c r="Y97" i="6" s="1"/>
  <c r="U91" i="6"/>
  <c r="U97" i="6" s="1"/>
  <c r="Q91" i="6"/>
  <c r="M91" i="6"/>
  <c r="M97" i="6" s="1"/>
  <c r="Y90" i="6"/>
  <c r="U90" i="6"/>
  <c r="Q90" i="6"/>
  <c r="M90" i="6"/>
  <c r="Y48" i="6"/>
  <c r="U48" i="6"/>
  <c r="Q48" i="6"/>
  <c r="M48" i="6"/>
  <c r="Y47" i="6"/>
  <c r="U47" i="6"/>
  <c r="Q47" i="6"/>
  <c r="M47" i="6"/>
  <c r="Y46" i="6"/>
  <c r="U46" i="6"/>
  <c r="Q46" i="6"/>
  <c r="M46" i="6"/>
  <c r="Y45" i="6"/>
  <c r="U45" i="6"/>
  <c r="Q45" i="6"/>
  <c r="M45" i="6"/>
  <c r="Y44" i="6"/>
  <c r="U44" i="6"/>
  <c r="Q44" i="6"/>
  <c r="M44" i="6"/>
  <c r="Y43" i="6"/>
  <c r="U43" i="6"/>
  <c r="U49" i="6" s="1"/>
  <c r="Q43" i="6"/>
  <c r="M43" i="6"/>
  <c r="M49" i="6" s="1"/>
  <c r="Y42" i="6"/>
  <c r="U42" i="6"/>
  <c r="Q42" i="6"/>
  <c r="M42" i="6"/>
  <c r="Y80" i="6"/>
  <c r="U80" i="6"/>
  <c r="Q80" i="6"/>
  <c r="M80" i="6"/>
  <c r="Y79" i="6"/>
  <c r="U79" i="6"/>
  <c r="Q79" i="6"/>
  <c r="M79" i="6"/>
  <c r="Y78" i="6"/>
  <c r="U78" i="6"/>
  <c r="Q78" i="6"/>
  <c r="M78" i="6"/>
  <c r="Y77" i="6"/>
  <c r="U77" i="6"/>
  <c r="Q77" i="6"/>
  <c r="M77" i="6"/>
  <c r="Y76" i="6"/>
  <c r="U76" i="6"/>
  <c r="Q76" i="6"/>
  <c r="M76" i="6"/>
  <c r="Y75" i="6"/>
  <c r="Y81" i="6" s="1"/>
  <c r="U75" i="6"/>
  <c r="U81" i="6" s="1"/>
  <c r="Q75" i="6"/>
  <c r="Q81" i="6" s="1"/>
  <c r="M75" i="6"/>
  <c r="M81" i="6" s="1"/>
  <c r="Y74" i="6"/>
  <c r="U74" i="6"/>
  <c r="Q74" i="6"/>
  <c r="M74" i="6"/>
  <c r="Y72" i="6"/>
  <c r="U72" i="6"/>
  <c r="Q72" i="6"/>
  <c r="M72" i="6"/>
  <c r="Y71" i="6"/>
  <c r="U71" i="6"/>
  <c r="Q71" i="6"/>
  <c r="M71" i="6"/>
  <c r="Y70" i="6"/>
  <c r="U70" i="6"/>
  <c r="Q70" i="6"/>
  <c r="M70" i="6"/>
  <c r="Y69" i="6"/>
  <c r="U69" i="6"/>
  <c r="Q69" i="6"/>
  <c r="M69" i="6"/>
  <c r="Y68" i="6"/>
  <c r="U68" i="6"/>
  <c r="Q68" i="6"/>
  <c r="M68" i="6"/>
  <c r="Y67" i="6"/>
  <c r="Y73" i="6" s="1"/>
  <c r="U67" i="6"/>
  <c r="U73" i="6" s="1"/>
  <c r="Q67" i="6"/>
  <c r="Q73" i="6" s="1"/>
  <c r="M67" i="6"/>
  <c r="Y66" i="6"/>
  <c r="U66" i="6"/>
  <c r="Q66" i="6"/>
  <c r="M66" i="6"/>
  <c r="Y56" i="6"/>
  <c r="U56" i="6"/>
  <c r="Q56" i="6"/>
  <c r="M56" i="6"/>
  <c r="Y55" i="6"/>
  <c r="U55" i="6"/>
  <c r="Q55" i="6"/>
  <c r="M55" i="6"/>
  <c r="Y54" i="6"/>
  <c r="U54" i="6"/>
  <c r="Q54" i="6"/>
  <c r="M54" i="6"/>
  <c r="Y53" i="6"/>
  <c r="U53" i="6"/>
  <c r="Q53" i="6"/>
  <c r="M53" i="6"/>
  <c r="Y52" i="6"/>
  <c r="U52" i="6"/>
  <c r="Q52" i="6"/>
  <c r="M52" i="6"/>
  <c r="Y51" i="6"/>
  <c r="U51" i="6"/>
  <c r="U57" i="6" s="1"/>
  <c r="Q51" i="6"/>
  <c r="Q57" i="6" s="1"/>
  <c r="M51" i="6"/>
  <c r="M57" i="6" s="1"/>
  <c r="Y50" i="6"/>
  <c r="U50" i="6"/>
  <c r="Q50" i="6"/>
  <c r="M50" i="6"/>
  <c r="Y40" i="6"/>
  <c r="U40" i="6"/>
  <c r="Q40" i="6"/>
  <c r="M40" i="6"/>
  <c r="Y39" i="6"/>
  <c r="U39" i="6"/>
  <c r="Q39" i="6"/>
  <c r="M39" i="6"/>
  <c r="Y38" i="6"/>
  <c r="U38" i="6"/>
  <c r="Q38" i="6"/>
  <c r="M38" i="6"/>
  <c r="Y37" i="6"/>
  <c r="U37" i="6"/>
  <c r="Q37" i="6"/>
  <c r="M37" i="6"/>
  <c r="Y36" i="6"/>
  <c r="U36" i="6"/>
  <c r="Q36" i="6"/>
  <c r="M36" i="6"/>
  <c r="Y35" i="6"/>
  <c r="U35" i="6"/>
  <c r="U41" i="6" s="1"/>
  <c r="Q35" i="6"/>
  <c r="Q41" i="6" s="1"/>
  <c r="M35" i="6"/>
  <c r="M41" i="6" s="1"/>
  <c r="Y34" i="6"/>
  <c r="U34" i="6"/>
  <c r="Q34" i="6"/>
  <c r="M34" i="6"/>
  <c r="Y32" i="6"/>
  <c r="U32" i="6"/>
  <c r="Q32" i="6"/>
  <c r="M32" i="6"/>
  <c r="Y31" i="6"/>
  <c r="U31" i="6"/>
  <c r="Q31" i="6"/>
  <c r="M31" i="6"/>
  <c r="Y30" i="6"/>
  <c r="U30" i="6"/>
  <c r="Q30" i="6"/>
  <c r="M30" i="6"/>
  <c r="Y29" i="6"/>
  <c r="U29" i="6"/>
  <c r="Q29" i="6"/>
  <c r="M29" i="6"/>
  <c r="Y28" i="6"/>
  <c r="U28" i="6"/>
  <c r="Q28" i="6"/>
  <c r="M28" i="6"/>
  <c r="Y27" i="6"/>
  <c r="U27" i="6"/>
  <c r="U33" i="6" s="1"/>
  <c r="Q27" i="6"/>
  <c r="Q33" i="6" s="1"/>
  <c r="M27" i="6"/>
  <c r="Y26" i="6"/>
  <c r="U26" i="6"/>
  <c r="Q26" i="6"/>
  <c r="M26" i="6"/>
  <c r="Y24" i="6"/>
  <c r="U24" i="6"/>
  <c r="Q24" i="6"/>
  <c r="M24" i="6"/>
  <c r="Y23" i="6"/>
  <c r="U23" i="6"/>
  <c r="Q23" i="6"/>
  <c r="M23" i="6"/>
  <c r="Y22" i="6"/>
  <c r="U22" i="6"/>
  <c r="Q22" i="6"/>
  <c r="M22" i="6"/>
  <c r="Y21" i="6"/>
  <c r="U21" i="6"/>
  <c r="Q21" i="6"/>
  <c r="M21" i="6"/>
  <c r="Y20" i="6"/>
  <c r="U20" i="6"/>
  <c r="Q20" i="6"/>
  <c r="M20" i="6"/>
  <c r="Y19" i="6"/>
  <c r="U19" i="6"/>
  <c r="U25" i="6" s="1"/>
  <c r="Q19" i="6"/>
  <c r="M19" i="6"/>
  <c r="M25" i="6" s="1"/>
  <c r="Y18" i="6"/>
  <c r="U18" i="6"/>
  <c r="Q18" i="6"/>
  <c r="M18" i="6"/>
  <c r="Y16" i="6"/>
  <c r="U16" i="6"/>
  <c r="Q16" i="6"/>
  <c r="M16" i="6"/>
  <c r="Y15" i="6"/>
  <c r="U15" i="6"/>
  <c r="Q15" i="6"/>
  <c r="M15" i="6"/>
  <c r="Y14" i="6"/>
  <c r="U14" i="6"/>
  <c r="Q14" i="6"/>
  <c r="M14" i="6"/>
  <c r="Y13" i="6"/>
  <c r="U13" i="6"/>
  <c r="Q13" i="6"/>
  <c r="M13" i="6"/>
  <c r="Y12" i="6"/>
  <c r="U12" i="6"/>
  <c r="Q12" i="6"/>
  <c r="M12" i="6"/>
  <c r="Y11" i="6"/>
  <c r="U11" i="6"/>
  <c r="U17" i="6" s="1"/>
  <c r="Q11" i="6"/>
  <c r="Q17" i="6" s="1"/>
  <c r="M11" i="6"/>
  <c r="M17" i="6" s="1"/>
  <c r="Y10" i="6"/>
  <c r="U10" i="6"/>
  <c r="Q10" i="6"/>
  <c r="M10" i="6"/>
  <c r="Y7" i="6"/>
  <c r="U7" i="6"/>
  <c r="Q7" i="6"/>
  <c r="M7" i="6"/>
  <c r="Y6" i="6"/>
  <c r="U6" i="6"/>
  <c r="Q6" i="6"/>
  <c r="M6" i="6"/>
  <c r="Y5" i="6"/>
  <c r="U5" i="6"/>
  <c r="Q5" i="6"/>
  <c r="M5" i="6"/>
  <c r="Y4" i="6"/>
  <c r="U4" i="6"/>
  <c r="Q4" i="6"/>
  <c r="M4" i="6"/>
  <c r="Y3" i="6"/>
  <c r="Y9" i="6" s="1"/>
  <c r="U3" i="6"/>
  <c r="U9" i="6" s="1"/>
  <c r="Q3" i="6"/>
  <c r="Q9" i="6" s="1"/>
  <c r="M3" i="6"/>
  <c r="M9" i="6" s="1"/>
  <c r="Y2" i="6"/>
  <c r="U2" i="6"/>
  <c r="Q2" i="6"/>
  <c r="M2" i="6"/>
  <c r="P179" i="6"/>
  <c r="P185" i="6" s="1"/>
  <c r="L179" i="6"/>
  <c r="L185" i="6" s="1"/>
  <c r="X178" i="6"/>
  <c r="T178" i="6"/>
  <c r="P178" i="6"/>
  <c r="L178" i="6"/>
  <c r="X160" i="6"/>
  <c r="T160" i="6"/>
  <c r="P160" i="6"/>
  <c r="L160" i="6"/>
  <c r="X159" i="6"/>
  <c r="T159" i="6"/>
  <c r="P159" i="6"/>
  <c r="L159" i="6"/>
  <c r="X158" i="6"/>
  <c r="T158" i="6"/>
  <c r="P158" i="6"/>
  <c r="L158" i="6"/>
  <c r="X157" i="6"/>
  <c r="T157" i="6"/>
  <c r="P157" i="6"/>
  <c r="L157" i="6"/>
  <c r="X156" i="6"/>
  <c r="T156" i="6"/>
  <c r="P156" i="6"/>
  <c r="L156" i="6"/>
  <c r="X155" i="6"/>
  <c r="X161" i="6" s="1"/>
  <c r="T155" i="6"/>
  <c r="T161" i="6" s="1"/>
  <c r="P155" i="6"/>
  <c r="L155" i="6"/>
  <c r="L161" i="6" s="1"/>
  <c r="X154" i="6"/>
  <c r="T154" i="6"/>
  <c r="P154" i="6"/>
  <c r="L154" i="6"/>
  <c r="X152" i="6"/>
  <c r="T152" i="6"/>
  <c r="P152" i="6"/>
  <c r="L152" i="6"/>
  <c r="X151" i="6"/>
  <c r="T151" i="6"/>
  <c r="P151" i="6"/>
  <c r="L151" i="6"/>
  <c r="X150" i="6"/>
  <c r="T150" i="6"/>
  <c r="P150" i="6"/>
  <c r="L150" i="6"/>
  <c r="X149" i="6"/>
  <c r="T149" i="6"/>
  <c r="P149" i="6"/>
  <c r="L149" i="6"/>
  <c r="X148" i="6"/>
  <c r="T148" i="6"/>
  <c r="P148" i="6"/>
  <c r="L148" i="6"/>
  <c r="X147" i="6"/>
  <c r="X153" i="6" s="1"/>
  <c r="T147" i="6"/>
  <c r="T153" i="6" s="1"/>
  <c r="P147" i="6"/>
  <c r="L147" i="6"/>
  <c r="L153" i="6" s="1"/>
  <c r="X146" i="6"/>
  <c r="T146" i="6"/>
  <c r="P146" i="6"/>
  <c r="L146" i="6"/>
  <c r="X144" i="6"/>
  <c r="T144" i="6"/>
  <c r="P144" i="6"/>
  <c r="L144" i="6"/>
  <c r="X143" i="6"/>
  <c r="T143" i="6"/>
  <c r="P143" i="6"/>
  <c r="L143" i="6"/>
  <c r="X142" i="6"/>
  <c r="T142" i="6"/>
  <c r="P142" i="6"/>
  <c r="L142" i="6"/>
  <c r="X141" i="6"/>
  <c r="T141" i="6"/>
  <c r="P141" i="6"/>
  <c r="L141" i="6"/>
  <c r="X140" i="6"/>
  <c r="T140" i="6"/>
  <c r="P140" i="6"/>
  <c r="L140" i="6"/>
  <c r="X139" i="6"/>
  <c r="T139" i="6"/>
  <c r="P139" i="6"/>
  <c r="L139" i="6"/>
  <c r="L145" i="6" s="1"/>
  <c r="X138" i="6"/>
  <c r="T138" i="6"/>
  <c r="P138" i="6"/>
  <c r="L138" i="6"/>
  <c r="X136" i="6"/>
  <c r="T136" i="6"/>
  <c r="P136" i="6"/>
  <c r="L136" i="6"/>
  <c r="X135" i="6"/>
  <c r="T135" i="6"/>
  <c r="P135" i="6"/>
  <c r="L135" i="6"/>
  <c r="X134" i="6"/>
  <c r="T134" i="6"/>
  <c r="P134" i="6"/>
  <c r="L134" i="6"/>
  <c r="X133" i="6"/>
  <c r="T133" i="6"/>
  <c r="P133" i="6"/>
  <c r="L133" i="6"/>
  <c r="X132" i="6"/>
  <c r="T132" i="6"/>
  <c r="P132" i="6"/>
  <c r="L132" i="6"/>
  <c r="X131" i="6"/>
  <c r="X137" i="6" s="1"/>
  <c r="T131" i="6"/>
  <c r="T137" i="6" s="1"/>
  <c r="P131" i="6"/>
  <c r="L131" i="6"/>
  <c r="L137" i="6" s="1"/>
  <c r="X130" i="6"/>
  <c r="T130" i="6"/>
  <c r="P130" i="6"/>
  <c r="L130" i="6"/>
  <c r="X128" i="6"/>
  <c r="T128" i="6"/>
  <c r="P128" i="6"/>
  <c r="L128" i="6"/>
  <c r="X127" i="6"/>
  <c r="T127" i="6"/>
  <c r="P127" i="6"/>
  <c r="L127" i="6"/>
  <c r="X126" i="6"/>
  <c r="T126" i="6"/>
  <c r="P126" i="6"/>
  <c r="L126" i="6"/>
  <c r="X125" i="6"/>
  <c r="T125" i="6"/>
  <c r="P125" i="6"/>
  <c r="L125" i="6"/>
  <c r="X124" i="6"/>
  <c r="T124" i="6"/>
  <c r="P124" i="6"/>
  <c r="L124" i="6"/>
  <c r="X123" i="6"/>
  <c r="T123" i="6"/>
  <c r="P123" i="6"/>
  <c r="P129" i="6" s="1"/>
  <c r="L123" i="6"/>
  <c r="L129" i="6" s="1"/>
  <c r="X122" i="6"/>
  <c r="T122" i="6"/>
  <c r="P122" i="6"/>
  <c r="L122" i="6"/>
  <c r="X120" i="6"/>
  <c r="T120" i="6"/>
  <c r="P120" i="6"/>
  <c r="L120" i="6"/>
  <c r="X119" i="6"/>
  <c r="T119" i="6"/>
  <c r="P119" i="6"/>
  <c r="L119" i="6"/>
  <c r="X118" i="6"/>
  <c r="T118" i="6"/>
  <c r="P118" i="6"/>
  <c r="L118" i="6"/>
  <c r="X117" i="6"/>
  <c r="T117" i="6"/>
  <c r="P117" i="6"/>
  <c r="L117" i="6"/>
  <c r="X116" i="6"/>
  <c r="T116" i="6"/>
  <c r="P116" i="6"/>
  <c r="L116" i="6"/>
  <c r="X115" i="6"/>
  <c r="T115" i="6"/>
  <c r="P115" i="6"/>
  <c r="P121" i="6" s="1"/>
  <c r="L115" i="6"/>
  <c r="L121" i="6" s="1"/>
  <c r="X114" i="6"/>
  <c r="T114" i="6"/>
  <c r="P114" i="6"/>
  <c r="L114" i="6"/>
  <c r="X112" i="6"/>
  <c r="T112" i="6"/>
  <c r="P112" i="6"/>
  <c r="L112" i="6"/>
  <c r="X111" i="6"/>
  <c r="T111" i="6"/>
  <c r="P111" i="6"/>
  <c r="L111" i="6"/>
  <c r="X110" i="6"/>
  <c r="T110" i="6"/>
  <c r="P110" i="6"/>
  <c r="L110" i="6"/>
  <c r="X109" i="6"/>
  <c r="T109" i="6"/>
  <c r="P109" i="6"/>
  <c r="L109" i="6"/>
  <c r="X108" i="6"/>
  <c r="T108" i="6"/>
  <c r="P108" i="6"/>
  <c r="L108" i="6"/>
  <c r="X107" i="6"/>
  <c r="X113" i="6" s="1"/>
  <c r="T107" i="6"/>
  <c r="P107" i="6"/>
  <c r="P113" i="6" s="1"/>
  <c r="L107" i="6"/>
  <c r="L113" i="6" s="1"/>
  <c r="X106" i="6"/>
  <c r="T106" i="6"/>
  <c r="P106" i="6"/>
  <c r="L106" i="6"/>
  <c r="X104" i="6"/>
  <c r="T104" i="6"/>
  <c r="P104" i="6"/>
  <c r="L104" i="6"/>
  <c r="X103" i="6"/>
  <c r="T103" i="6"/>
  <c r="P103" i="6"/>
  <c r="L103" i="6"/>
  <c r="X102" i="6"/>
  <c r="T102" i="6"/>
  <c r="P102" i="6"/>
  <c r="L102" i="6"/>
  <c r="X101" i="6"/>
  <c r="T101" i="6"/>
  <c r="P101" i="6"/>
  <c r="L101" i="6"/>
  <c r="X100" i="6"/>
  <c r="T100" i="6"/>
  <c r="P100" i="6"/>
  <c r="L100" i="6"/>
  <c r="X99" i="6"/>
  <c r="X105" i="6" s="1"/>
  <c r="T99" i="6"/>
  <c r="P99" i="6"/>
  <c r="P105" i="6" s="1"/>
  <c r="L99" i="6"/>
  <c r="L105" i="6" s="1"/>
  <c r="X98" i="6"/>
  <c r="T98" i="6"/>
  <c r="P98" i="6"/>
  <c r="L98" i="6"/>
  <c r="X96" i="6"/>
  <c r="T96" i="6"/>
  <c r="P96" i="6"/>
  <c r="L96" i="6"/>
  <c r="X95" i="6"/>
  <c r="T95" i="6"/>
  <c r="P95" i="6"/>
  <c r="L95" i="6"/>
  <c r="X94" i="6"/>
  <c r="T94" i="6"/>
  <c r="P94" i="6"/>
  <c r="L94" i="6"/>
  <c r="X93" i="6"/>
  <c r="T93" i="6"/>
  <c r="P93" i="6"/>
  <c r="L93" i="6"/>
  <c r="X92" i="6"/>
  <c r="T92" i="6"/>
  <c r="P92" i="6"/>
  <c r="L92" i="6"/>
  <c r="X91" i="6"/>
  <c r="T91" i="6"/>
  <c r="T97" i="6" s="1"/>
  <c r="P91" i="6"/>
  <c r="P97" i="6" s="1"/>
  <c r="L91" i="6"/>
  <c r="L97" i="6" s="1"/>
  <c r="X90" i="6"/>
  <c r="T90" i="6"/>
  <c r="P90" i="6"/>
  <c r="L90" i="6"/>
  <c r="X48" i="6"/>
  <c r="T48" i="6"/>
  <c r="P48" i="6"/>
  <c r="L48" i="6"/>
  <c r="X47" i="6"/>
  <c r="T47" i="6"/>
  <c r="P47" i="6"/>
  <c r="L47" i="6"/>
  <c r="X46" i="6"/>
  <c r="T46" i="6"/>
  <c r="P46" i="6"/>
  <c r="L46" i="6"/>
  <c r="X45" i="6"/>
  <c r="T45" i="6"/>
  <c r="P45" i="6"/>
  <c r="L45" i="6"/>
  <c r="X44" i="6"/>
  <c r="T44" i="6"/>
  <c r="P44" i="6"/>
  <c r="L44" i="6"/>
  <c r="X43" i="6"/>
  <c r="X49" i="6" s="1"/>
  <c r="T43" i="6"/>
  <c r="T49" i="6" s="1"/>
  <c r="P43" i="6"/>
  <c r="L43" i="6"/>
  <c r="L49" i="6" s="1"/>
  <c r="X42" i="6"/>
  <c r="T42" i="6"/>
  <c r="P42" i="6"/>
  <c r="L42" i="6"/>
  <c r="X80" i="6"/>
  <c r="T80" i="6"/>
  <c r="P80" i="6"/>
  <c r="L80" i="6"/>
  <c r="X79" i="6"/>
  <c r="T79" i="6"/>
  <c r="P79" i="6"/>
  <c r="L79" i="6"/>
  <c r="X78" i="6"/>
  <c r="T78" i="6"/>
  <c r="P78" i="6"/>
  <c r="L78" i="6"/>
  <c r="X77" i="6"/>
  <c r="T77" i="6"/>
  <c r="P77" i="6"/>
  <c r="L77" i="6"/>
  <c r="X76" i="6"/>
  <c r="T76" i="6"/>
  <c r="P76" i="6"/>
  <c r="L76" i="6"/>
  <c r="X75" i="6"/>
  <c r="X81" i="6" s="1"/>
  <c r="T75" i="6"/>
  <c r="P75" i="6"/>
  <c r="L75" i="6"/>
  <c r="L81" i="6" s="1"/>
  <c r="X74" i="6"/>
  <c r="T74" i="6"/>
  <c r="P74" i="6"/>
  <c r="L74" i="6"/>
  <c r="X72" i="6"/>
  <c r="T72" i="6"/>
  <c r="P72" i="6"/>
  <c r="L72" i="6"/>
  <c r="X71" i="6"/>
  <c r="T71" i="6"/>
  <c r="P71" i="6"/>
  <c r="L71" i="6"/>
  <c r="X70" i="6"/>
  <c r="T70" i="6"/>
  <c r="P70" i="6"/>
  <c r="L70" i="6"/>
  <c r="X69" i="6"/>
  <c r="T69" i="6"/>
  <c r="P69" i="6"/>
  <c r="L69" i="6"/>
  <c r="X68" i="6"/>
  <c r="T68" i="6"/>
  <c r="P68" i="6"/>
  <c r="L68" i="6"/>
  <c r="X67" i="6"/>
  <c r="T67" i="6"/>
  <c r="T73" i="6" s="1"/>
  <c r="P67" i="6"/>
  <c r="L67" i="6"/>
  <c r="L73" i="6" s="1"/>
  <c r="X66" i="6"/>
  <c r="T66" i="6"/>
  <c r="P66" i="6"/>
  <c r="L66" i="6"/>
  <c r="X56" i="6"/>
  <c r="T56" i="6"/>
  <c r="P56" i="6"/>
  <c r="L56" i="6"/>
  <c r="X55" i="6"/>
  <c r="T55" i="6"/>
  <c r="P55" i="6"/>
  <c r="L55" i="6"/>
  <c r="X54" i="6"/>
  <c r="T54" i="6"/>
  <c r="P54" i="6"/>
  <c r="L54" i="6"/>
  <c r="X53" i="6"/>
  <c r="T53" i="6"/>
  <c r="P53" i="6"/>
  <c r="L53" i="6"/>
  <c r="X52" i="6"/>
  <c r="T52" i="6"/>
  <c r="P52" i="6"/>
  <c r="L52" i="6"/>
  <c r="X51" i="6"/>
  <c r="T51" i="6"/>
  <c r="P51" i="6"/>
  <c r="L51" i="6"/>
  <c r="L57" i="6" s="1"/>
  <c r="X50" i="6"/>
  <c r="T50" i="6"/>
  <c r="P50" i="6"/>
  <c r="L50" i="6"/>
  <c r="X40" i="6"/>
  <c r="T40" i="6"/>
  <c r="P40" i="6"/>
  <c r="L40" i="6"/>
  <c r="X39" i="6"/>
  <c r="T39" i="6"/>
  <c r="P39" i="6"/>
  <c r="L39" i="6"/>
  <c r="X38" i="6"/>
  <c r="T38" i="6"/>
  <c r="P38" i="6"/>
  <c r="L38" i="6"/>
  <c r="X37" i="6"/>
  <c r="T37" i="6"/>
  <c r="P37" i="6"/>
  <c r="L37" i="6"/>
  <c r="X36" i="6"/>
  <c r="T36" i="6"/>
  <c r="P36" i="6"/>
  <c r="L36" i="6"/>
  <c r="X35" i="6"/>
  <c r="X41" i="6" s="1"/>
  <c r="T35" i="6"/>
  <c r="P35" i="6"/>
  <c r="L35" i="6"/>
  <c r="L41" i="6" s="1"/>
  <c r="X34" i="6"/>
  <c r="T34" i="6"/>
  <c r="P34" i="6"/>
  <c r="L34" i="6"/>
  <c r="X32" i="6"/>
  <c r="T32" i="6"/>
  <c r="P32" i="6"/>
  <c r="L32" i="6"/>
  <c r="X31" i="6"/>
  <c r="T31" i="6"/>
  <c r="P31" i="6"/>
  <c r="L31" i="6"/>
  <c r="X30" i="6"/>
  <c r="T30" i="6"/>
  <c r="P30" i="6"/>
  <c r="L30" i="6"/>
  <c r="X29" i="6"/>
  <c r="T29" i="6"/>
  <c r="P29" i="6"/>
  <c r="L29" i="6"/>
  <c r="X28" i="6"/>
  <c r="T28" i="6"/>
  <c r="P28" i="6"/>
  <c r="L28" i="6"/>
  <c r="X27" i="6"/>
  <c r="X33" i="6" s="1"/>
  <c r="T27" i="6"/>
  <c r="P27" i="6"/>
  <c r="L27" i="6"/>
  <c r="L33" i="6" s="1"/>
  <c r="X26" i="6"/>
  <c r="T26" i="6"/>
  <c r="P26" i="6"/>
  <c r="L26" i="6"/>
  <c r="X24" i="6"/>
  <c r="T24" i="6"/>
  <c r="P24" i="6"/>
  <c r="L24" i="6"/>
  <c r="X23" i="6"/>
  <c r="T23" i="6"/>
  <c r="P23" i="6"/>
  <c r="L23" i="6"/>
  <c r="X22" i="6"/>
  <c r="T22" i="6"/>
  <c r="P22" i="6"/>
  <c r="L22" i="6"/>
  <c r="X21" i="6"/>
  <c r="T21" i="6"/>
  <c r="P21" i="6"/>
  <c r="L21" i="6"/>
  <c r="X20" i="6"/>
  <c r="T20" i="6"/>
  <c r="P20" i="6"/>
  <c r="L20" i="6"/>
  <c r="X19" i="6"/>
  <c r="X25" i="6" s="1"/>
  <c r="T19" i="6"/>
  <c r="P19" i="6"/>
  <c r="L19" i="6"/>
  <c r="L25" i="6" s="1"/>
  <c r="X18" i="6"/>
  <c r="T18" i="6"/>
  <c r="P18" i="6"/>
  <c r="L18" i="6"/>
  <c r="X16" i="6"/>
  <c r="T16" i="6"/>
  <c r="P16" i="6"/>
  <c r="L16" i="6"/>
  <c r="X15" i="6"/>
  <c r="T15" i="6"/>
  <c r="P15" i="6"/>
  <c r="L15" i="6"/>
  <c r="X14" i="6"/>
  <c r="T14" i="6"/>
  <c r="P14" i="6"/>
  <c r="L14" i="6"/>
  <c r="X13" i="6"/>
  <c r="T13" i="6"/>
  <c r="P13" i="6"/>
  <c r="L13" i="6"/>
  <c r="X12" i="6"/>
  <c r="T12" i="6"/>
  <c r="P12" i="6"/>
  <c r="L12" i="6"/>
  <c r="X11" i="6"/>
  <c r="T11" i="6"/>
  <c r="P11" i="6"/>
  <c r="L11" i="6"/>
  <c r="L17" i="6" s="1"/>
  <c r="X10" i="6"/>
  <c r="T10" i="6"/>
  <c r="P10" i="6"/>
  <c r="L10" i="6"/>
  <c r="X7" i="6"/>
  <c r="T7" i="6"/>
  <c r="P7" i="6"/>
  <c r="L7" i="6"/>
  <c r="X6" i="6"/>
  <c r="T6" i="6"/>
  <c r="P6" i="6"/>
  <c r="L6" i="6"/>
  <c r="X5" i="6"/>
  <c r="T5" i="6"/>
  <c r="P5" i="6"/>
  <c r="L5" i="6"/>
  <c r="X4" i="6"/>
  <c r="T4" i="6"/>
  <c r="P4" i="6"/>
  <c r="L4" i="6"/>
  <c r="X3" i="6"/>
  <c r="T3" i="6"/>
  <c r="P3" i="6"/>
  <c r="P9" i="6" s="1"/>
  <c r="L3" i="6"/>
  <c r="L9" i="6" s="1"/>
  <c r="X2" i="6"/>
  <c r="T2" i="6"/>
  <c r="P2" i="6"/>
  <c r="L2" i="6"/>
  <c r="O183" i="6"/>
  <c r="K183" i="6"/>
  <c r="W182" i="6"/>
  <c r="S182" i="6"/>
  <c r="O182" i="6"/>
  <c r="K182" i="6"/>
  <c r="W181" i="6"/>
  <c r="S181" i="6"/>
  <c r="O181" i="6"/>
  <c r="K181" i="6"/>
  <c r="W180" i="6"/>
  <c r="S180" i="6"/>
  <c r="O180" i="6"/>
  <c r="K180" i="6"/>
  <c r="W179" i="6"/>
  <c r="S179" i="6"/>
  <c r="S185" i="6" s="1"/>
  <c r="O179" i="6"/>
  <c r="K179" i="6"/>
  <c r="W178" i="6"/>
  <c r="S178" i="6"/>
  <c r="O178" i="6"/>
  <c r="K178" i="6"/>
  <c r="W160" i="6"/>
  <c r="S160" i="6"/>
  <c r="O160" i="6"/>
  <c r="K160" i="6"/>
  <c r="W159" i="6"/>
  <c r="S159" i="6"/>
  <c r="O159" i="6"/>
  <c r="K159" i="6"/>
  <c r="W158" i="6"/>
  <c r="S158" i="6"/>
  <c r="O158" i="6"/>
  <c r="K158" i="6"/>
  <c r="W157" i="6"/>
  <c r="S157" i="6"/>
  <c r="O157" i="6"/>
  <c r="K157" i="6"/>
  <c r="W156" i="6"/>
  <c r="S156" i="6"/>
  <c r="O156" i="6"/>
  <c r="K156" i="6"/>
  <c r="W155" i="6"/>
  <c r="W161" i="6" s="1"/>
  <c r="S155" i="6"/>
  <c r="S161" i="6" s="1"/>
  <c r="O155" i="6"/>
  <c r="O161" i="6" s="1"/>
  <c r="K155" i="6"/>
  <c r="W154" i="6"/>
  <c r="S154" i="6"/>
  <c r="O154" i="6"/>
  <c r="K154" i="6"/>
  <c r="W152" i="6"/>
  <c r="S152" i="6"/>
  <c r="O152" i="6"/>
  <c r="K152" i="6"/>
  <c r="W151" i="6"/>
  <c r="S151" i="6"/>
  <c r="O151" i="6"/>
  <c r="K151" i="6"/>
  <c r="W150" i="6"/>
  <c r="S150" i="6"/>
  <c r="O150" i="6"/>
  <c r="K150" i="6"/>
  <c r="W149" i="6"/>
  <c r="S149" i="6"/>
  <c r="O149" i="6"/>
  <c r="K149" i="6"/>
  <c r="W148" i="6"/>
  <c r="S148" i="6"/>
  <c r="O148" i="6"/>
  <c r="K148" i="6"/>
  <c r="W147" i="6"/>
  <c r="S147" i="6"/>
  <c r="S153" i="6" s="1"/>
  <c r="O147" i="6"/>
  <c r="K147" i="6"/>
  <c r="W146" i="6"/>
  <c r="S146" i="6"/>
  <c r="O146" i="6"/>
  <c r="K146" i="6"/>
  <c r="W144" i="6"/>
  <c r="S144" i="6"/>
  <c r="O144" i="6"/>
  <c r="K144" i="6"/>
  <c r="W143" i="6"/>
  <c r="S143" i="6"/>
  <c r="O143" i="6"/>
  <c r="K143" i="6"/>
  <c r="W142" i="6"/>
  <c r="S142" i="6"/>
  <c r="O142" i="6"/>
  <c r="K142" i="6"/>
  <c r="W141" i="6"/>
  <c r="S141" i="6"/>
  <c r="O141" i="6"/>
  <c r="K141" i="6"/>
  <c r="W140" i="6"/>
  <c r="S140" i="6"/>
  <c r="O140" i="6"/>
  <c r="K140" i="6"/>
  <c r="W139" i="6"/>
  <c r="W145" i="6" s="1"/>
  <c r="S139" i="6"/>
  <c r="S145" i="6" s="1"/>
  <c r="O139" i="6"/>
  <c r="K139" i="6"/>
  <c r="K145" i="6" s="1"/>
  <c r="W138" i="6"/>
  <c r="S138" i="6"/>
  <c r="O138" i="6"/>
  <c r="K138" i="6"/>
  <c r="W136" i="6"/>
  <c r="S136" i="6"/>
  <c r="O136" i="6"/>
  <c r="K136" i="6"/>
  <c r="W135" i="6"/>
  <c r="S135" i="6"/>
  <c r="O135" i="6"/>
  <c r="K135" i="6"/>
  <c r="W134" i="6"/>
  <c r="S134" i="6"/>
  <c r="O134" i="6"/>
  <c r="K134" i="6"/>
  <c r="W133" i="6"/>
  <c r="S133" i="6"/>
  <c r="O133" i="6"/>
  <c r="K133" i="6"/>
  <c r="W132" i="6"/>
  <c r="S132" i="6"/>
  <c r="O132" i="6"/>
  <c r="K132" i="6"/>
  <c r="W131" i="6"/>
  <c r="S131" i="6"/>
  <c r="S137" i="6" s="1"/>
  <c r="O131" i="6"/>
  <c r="K131" i="6"/>
  <c r="W130" i="6"/>
  <c r="S130" i="6"/>
  <c r="O130" i="6"/>
  <c r="K130" i="6"/>
  <c r="W128" i="6"/>
  <c r="S128" i="6"/>
  <c r="O128" i="6"/>
  <c r="K128" i="6"/>
  <c r="W127" i="6"/>
  <c r="S127" i="6"/>
  <c r="O127" i="6"/>
  <c r="K127" i="6"/>
  <c r="W126" i="6"/>
  <c r="S126" i="6"/>
  <c r="O126" i="6"/>
  <c r="K126" i="6"/>
  <c r="W125" i="6"/>
  <c r="S125" i="6"/>
  <c r="O125" i="6"/>
  <c r="K125" i="6"/>
  <c r="W124" i="6"/>
  <c r="S124" i="6"/>
  <c r="O124" i="6"/>
  <c r="K124" i="6"/>
  <c r="W123" i="6"/>
  <c r="S123" i="6"/>
  <c r="S129" i="6" s="1"/>
  <c r="O123" i="6"/>
  <c r="K123" i="6"/>
  <c r="K129" i="6" s="1"/>
  <c r="W122" i="6"/>
  <c r="S122" i="6"/>
  <c r="O122" i="6"/>
  <c r="K122" i="6"/>
  <c r="W120" i="6"/>
  <c r="S120" i="6"/>
  <c r="O120" i="6"/>
  <c r="K120" i="6"/>
  <c r="W119" i="6"/>
  <c r="S119" i="6"/>
  <c r="O119" i="6"/>
  <c r="K119" i="6"/>
  <c r="W118" i="6"/>
  <c r="S118" i="6"/>
  <c r="O118" i="6"/>
  <c r="K118" i="6"/>
  <c r="W117" i="6"/>
  <c r="S117" i="6"/>
  <c r="O117" i="6"/>
  <c r="K117" i="6"/>
  <c r="W116" i="6"/>
  <c r="S116" i="6"/>
  <c r="O116" i="6"/>
  <c r="K116" i="6"/>
  <c r="W115" i="6"/>
  <c r="W121" i="6" s="1"/>
  <c r="S115" i="6"/>
  <c r="S121" i="6" s="1"/>
  <c r="O115" i="6"/>
  <c r="O121" i="6" s="1"/>
  <c r="K115" i="6"/>
  <c r="W114" i="6"/>
  <c r="S114" i="6"/>
  <c r="O114" i="6"/>
  <c r="K114" i="6"/>
  <c r="W112" i="6"/>
  <c r="S112" i="6"/>
  <c r="O112" i="6"/>
  <c r="K112" i="6"/>
  <c r="W111" i="6"/>
  <c r="S111" i="6"/>
  <c r="O111" i="6"/>
  <c r="K111" i="6"/>
  <c r="W110" i="6"/>
  <c r="S110" i="6"/>
  <c r="O110" i="6"/>
  <c r="K110" i="6"/>
  <c r="W109" i="6"/>
  <c r="S109" i="6"/>
  <c r="O109" i="6"/>
  <c r="K109" i="6"/>
  <c r="W108" i="6"/>
  <c r="S108" i="6"/>
  <c r="O108" i="6"/>
  <c r="K108" i="6"/>
  <c r="W107" i="6"/>
  <c r="S107" i="6"/>
  <c r="S113" i="6" s="1"/>
  <c r="O107" i="6"/>
  <c r="K107" i="6"/>
  <c r="W106" i="6"/>
  <c r="S106" i="6"/>
  <c r="O106" i="6"/>
  <c r="K106" i="6"/>
  <c r="W104" i="6"/>
  <c r="S104" i="6"/>
  <c r="O104" i="6"/>
  <c r="K104" i="6"/>
  <c r="W103" i="6"/>
  <c r="S103" i="6"/>
  <c r="O103" i="6"/>
  <c r="K103" i="6"/>
  <c r="W102" i="6"/>
  <c r="S102" i="6"/>
  <c r="O102" i="6"/>
  <c r="K102" i="6"/>
  <c r="W101" i="6"/>
  <c r="S101" i="6"/>
  <c r="O101" i="6"/>
  <c r="K101" i="6"/>
  <c r="W100" i="6"/>
  <c r="S100" i="6"/>
  <c r="O100" i="6"/>
  <c r="K100" i="6"/>
  <c r="W99" i="6"/>
  <c r="S99" i="6"/>
  <c r="S105" i="6" s="1"/>
  <c r="O99" i="6"/>
  <c r="O105" i="6" s="1"/>
  <c r="K99" i="6"/>
  <c r="W98" i="6"/>
  <c r="S98" i="6"/>
  <c r="O98" i="6"/>
  <c r="K98" i="6"/>
  <c r="W96" i="6"/>
  <c r="S96" i="6"/>
  <c r="O96" i="6"/>
  <c r="K96" i="6"/>
  <c r="W95" i="6"/>
  <c r="S95" i="6"/>
  <c r="O95" i="6"/>
  <c r="K95" i="6"/>
  <c r="W94" i="6"/>
  <c r="S94" i="6"/>
  <c r="O94" i="6"/>
  <c r="K94" i="6"/>
  <c r="W93" i="6"/>
  <c r="S93" i="6"/>
  <c r="O93" i="6"/>
  <c r="K93" i="6"/>
  <c r="W92" i="6"/>
  <c r="S92" i="6"/>
  <c r="O92" i="6"/>
  <c r="K92" i="6"/>
  <c r="W91" i="6"/>
  <c r="S91" i="6"/>
  <c r="S97" i="6" s="1"/>
  <c r="O91" i="6"/>
  <c r="K91" i="6"/>
  <c r="K97" i="6" s="1"/>
  <c r="W90" i="6"/>
  <c r="S90" i="6"/>
  <c r="O90" i="6"/>
  <c r="K90" i="6"/>
  <c r="W48" i="6"/>
  <c r="S48" i="6"/>
  <c r="O48" i="6"/>
  <c r="K48" i="6"/>
  <c r="W47" i="6"/>
  <c r="S47" i="6"/>
  <c r="O47" i="6"/>
  <c r="K47" i="6"/>
  <c r="W46" i="6"/>
  <c r="S46" i="6"/>
  <c r="O46" i="6"/>
  <c r="K46" i="6"/>
  <c r="W45" i="6"/>
  <c r="S45" i="6"/>
  <c r="O45" i="6"/>
  <c r="K45" i="6"/>
  <c r="W44" i="6"/>
  <c r="S44" i="6"/>
  <c r="O44" i="6"/>
  <c r="K44" i="6"/>
  <c r="W43" i="6"/>
  <c r="S43" i="6"/>
  <c r="S49" i="6" s="1"/>
  <c r="O43" i="6"/>
  <c r="K43" i="6"/>
  <c r="W42" i="6"/>
  <c r="S42" i="6"/>
  <c r="O42" i="6"/>
  <c r="K42" i="6"/>
  <c r="W80" i="6"/>
  <c r="S80" i="6"/>
  <c r="O80" i="6"/>
  <c r="K80" i="6"/>
  <c r="W79" i="6"/>
  <c r="S79" i="6"/>
  <c r="O79" i="6"/>
  <c r="K79" i="6"/>
  <c r="W78" i="6"/>
  <c r="S78" i="6"/>
  <c r="O78" i="6"/>
  <c r="K78" i="6"/>
  <c r="W77" i="6"/>
  <c r="S77" i="6"/>
  <c r="O77" i="6"/>
  <c r="K77" i="6"/>
  <c r="W76" i="6"/>
  <c r="S76" i="6"/>
  <c r="O76" i="6"/>
  <c r="K76" i="6"/>
  <c r="W75" i="6"/>
  <c r="S75" i="6"/>
  <c r="S81" i="6" s="1"/>
  <c r="O75" i="6"/>
  <c r="K75" i="6"/>
  <c r="W74" i="6"/>
  <c r="S74" i="6"/>
  <c r="O74" i="6"/>
  <c r="K74" i="6"/>
  <c r="W72" i="6"/>
  <c r="S72" i="6"/>
  <c r="O72" i="6"/>
  <c r="K72" i="6"/>
  <c r="W71" i="6"/>
  <c r="S71" i="6"/>
  <c r="O71" i="6"/>
  <c r="K71" i="6"/>
  <c r="W70" i="6"/>
  <c r="S70" i="6"/>
  <c r="O70" i="6"/>
  <c r="K70" i="6"/>
  <c r="W69" i="6"/>
  <c r="S69" i="6"/>
  <c r="O69" i="6"/>
  <c r="K69" i="6"/>
  <c r="W68" i="6"/>
  <c r="S68" i="6"/>
  <c r="O68" i="6"/>
  <c r="K68" i="6"/>
  <c r="W67" i="6"/>
  <c r="W73" i="6" s="1"/>
  <c r="S67" i="6"/>
  <c r="S73" i="6" s="1"/>
  <c r="O67" i="6"/>
  <c r="K67" i="6"/>
  <c r="K73" i="6" s="1"/>
  <c r="W66" i="6"/>
  <c r="S66" i="6"/>
  <c r="O66" i="6"/>
  <c r="K66" i="6"/>
  <c r="W56" i="6"/>
  <c r="S56" i="6"/>
  <c r="O56" i="6"/>
  <c r="K56" i="6"/>
  <c r="W55" i="6"/>
  <c r="S55" i="6"/>
  <c r="O55" i="6"/>
  <c r="K55" i="6"/>
  <c r="W54" i="6"/>
  <c r="S54" i="6"/>
  <c r="O54" i="6"/>
  <c r="K54" i="6"/>
  <c r="W53" i="6"/>
  <c r="S53" i="6"/>
  <c r="O53" i="6"/>
  <c r="K53" i="6"/>
  <c r="W52" i="6"/>
  <c r="S52" i="6"/>
  <c r="O52" i="6"/>
  <c r="K52" i="6"/>
  <c r="W51" i="6"/>
  <c r="S51" i="6"/>
  <c r="S57" i="6" s="1"/>
  <c r="O51" i="6"/>
  <c r="K51" i="6"/>
  <c r="W50" i="6"/>
  <c r="S50" i="6"/>
  <c r="O50" i="6"/>
  <c r="K50" i="6"/>
  <c r="W40" i="6"/>
  <c r="S40" i="6"/>
  <c r="O40" i="6"/>
  <c r="K40" i="6"/>
  <c r="W39" i="6"/>
  <c r="S39" i="6"/>
  <c r="O39" i="6"/>
  <c r="K39" i="6"/>
  <c r="W38" i="6"/>
  <c r="S38" i="6"/>
  <c r="O38" i="6"/>
  <c r="K38" i="6"/>
  <c r="W37" i="6"/>
  <c r="S37" i="6"/>
  <c r="O37" i="6"/>
  <c r="K37" i="6"/>
  <c r="W36" i="6"/>
  <c r="S36" i="6"/>
  <c r="O36" i="6"/>
  <c r="K36" i="6"/>
  <c r="W35" i="6"/>
  <c r="S35" i="6"/>
  <c r="S41" i="6" s="1"/>
  <c r="O35" i="6"/>
  <c r="O41" i="6" s="1"/>
  <c r="K35" i="6"/>
  <c r="W34" i="6"/>
  <c r="S34" i="6"/>
  <c r="O34" i="6"/>
  <c r="K34" i="6"/>
  <c r="W32" i="6"/>
  <c r="S32" i="6"/>
  <c r="O32" i="6"/>
  <c r="K32" i="6"/>
  <c r="W31" i="6"/>
  <c r="S31" i="6"/>
  <c r="O31" i="6"/>
  <c r="K31" i="6"/>
  <c r="W30" i="6"/>
  <c r="S30" i="6"/>
  <c r="O30" i="6"/>
  <c r="K30" i="6"/>
  <c r="W29" i="6"/>
  <c r="S29" i="6"/>
  <c r="O29" i="6"/>
  <c r="K29" i="6"/>
  <c r="W28" i="6"/>
  <c r="S28" i="6"/>
  <c r="O28" i="6"/>
  <c r="K28" i="6"/>
  <c r="W27" i="6"/>
  <c r="S27" i="6"/>
  <c r="S33" i="6" s="1"/>
  <c r="O27" i="6"/>
  <c r="K27" i="6"/>
  <c r="W26" i="6"/>
  <c r="S26" i="6"/>
  <c r="O26" i="6"/>
  <c r="K26" i="6"/>
  <c r="W24" i="6"/>
  <c r="S24" i="6"/>
  <c r="O24" i="6"/>
  <c r="K24" i="6"/>
  <c r="W23" i="6"/>
  <c r="S23" i="6"/>
  <c r="O23" i="6"/>
  <c r="K23" i="6"/>
  <c r="W22" i="6"/>
  <c r="S22" i="6"/>
  <c r="O22" i="6"/>
  <c r="K22" i="6"/>
  <c r="W21" i="6"/>
  <c r="S21" i="6"/>
  <c r="O21" i="6"/>
  <c r="K21" i="6"/>
  <c r="W20" i="6"/>
  <c r="S20" i="6"/>
  <c r="O20" i="6"/>
  <c r="K20" i="6"/>
  <c r="W19" i="6"/>
  <c r="W25" i="6" s="1"/>
  <c r="S19" i="6"/>
  <c r="O19" i="6"/>
  <c r="K19" i="6"/>
  <c r="K25" i="6" s="1"/>
  <c r="W18" i="6"/>
  <c r="S18" i="6"/>
  <c r="O18" i="6"/>
  <c r="K18" i="6"/>
  <c r="W16" i="6"/>
  <c r="S16" i="6"/>
  <c r="O16" i="6"/>
  <c r="K16" i="6"/>
  <c r="W15" i="6"/>
  <c r="S15" i="6"/>
  <c r="O15" i="6"/>
  <c r="K15" i="6"/>
  <c r="W14" i="6"/>
  <c r="S14" i="6"/>
  <c r="O14" i="6"/>
  <c r="K14" i="6"/>
  <c r="W13" i="6"/>
  <c r="S13" i="6"/>
  <c r="O13" i="6"/>
  <c r="K13" i="6"/>
  <c r="W12" i="6"/>
  <c r="S12" i="6"/>
  <c r="O12" i="6"/>
  <c r="K12" i="6"/>
  <c r="W11" i="6"/>
  <c r="S11" i="6"/>
  <c r="O11" i="6"/>
  <c r="K11" i="6"/>
  <c r="W10" i="6"/>
  <c r="S10" i="6"/>
  <c r="O10" i="6"/>
  <c r="K10" i="6"/>
  <c r="W7" i="6"/>
  <c r="S7" i="6"/>
  <c r="O7" i="6"/>
  <c r="K7" i="6"/>
  <c r="W6" i="6"/>
  <c r="S6" i="6"/>
  <c r="O6" i="6"/>
  <c r="K6" i="6"/>
  <c r="W5" i="6"/>
  <c r="S5" i="6"/>
  <c r="O5" i="6"/>
  <c r="K5" i="6"/>
  <c r="W4" i="6"/>
  <c r="S4" i="6"/>
  <c r="O4" i="6"/>
  <c r="K4" i="6"/>
  <c r="W3" i="6"/>
  <c r="S3" i="6"/>
  <c r="S9" i="6" s="1"/>
  <c r="O3" i="6"/>
  <c r="O9" i="6" s="1"/>
  <c r="K3" i="6"/>
  <c r="W2" i="6"/>
  <c r="S2" i="6"/>
  <c r="O2" i="6"/>
  <c r="K2" i="6"/>
  <c r="S25" i="6" l="1"/>
  <c r="S17" i="6"/>
  <c r="P49" i="6"/>
  <c r="P73" i="6"/>
  <c r="W113" i="6"/>
  <c r="W129" i="6"/>
  <c r="W137" i="6"/>
  <c r="W105" i="6"/>
  <c r="P33" i="6"/>
  <c r="O81" i="6"/>
  <c r="P81" i="6"/>
  <c r="W9" i="6"/>
  <c r="P57" i="6"/>
  <c r="O33" i="6"/>
  <c r="Z41" i="6"/>
  <c r="K49" i="6"/>
  <c r="K113" i="6"/>
  <c r="K161" i="6"/>
  <c r="T25" i="6"/>
  <c r="T41" i="6"/>
  <c r="T121" i="6"/>
  <c r="T145" i="6"/>
  <c r="M33" i="6"/>
  <c r="M73" i="6"/>
  <c r="W153" i="6"/>
  <c r="P25" i="6"/>
  <c r="T105" i="6"/>
  <c r="K9" i="6"/>
  <c r="K17" i="6"/>
  <c r="K33" i="6"/>
  <c r="K57" i="6"/>
  <c r="K81" i="6"/>
  <c r="K105" i="6"/>
  <c r="K121" i="6"/>
  <c r="K137" i="6"/>
  <c r="K153" i="6"/>
  <c r="K185" i="6"/>
  <c r="T9" i="6"/>
  <c r="T17" i="6"/>
  <c r="T33" i="6"/>
  <c r="T57" i="6"/>
  <c r="T81" i="6"/>
  <c r="T113" i="6"/>
  <c r="T129" i="6"/>
  <c r="O25" i="6"/>
  <c r="O57" i="6"/>
  <c r="O97" i="6"/>
  <c r="O185" i="6"/>
  <c r="X9" i="6"/>
  <c r="X17" i="6"/>
  <c r="X97" i="6"/>
  <c r="X121" i="6"/>
  <c r="Q49" i="6"/>
  <c r="Q113" i="6"/>
  <c r="Q137" i="6"/>
  <c r="R97" i="6"/>
  <c r="R121" i="6"/>
  <c r="R137" i="6"/>
  <c r="O65" i="6"/>
  <c r="X177" i="6"/>
  <c r="X89" i="6"/>
  <c r="U65" i="6"/>
  <c r="U169" i="6"/>
  <c r="P41" i="6"/>
  <c r="W49" i="6"/>
  <c r="K41" i="6"/>
  <c r="P137" i="6"/>
  <c r="P145" i="6"/>
  <c r="P153" i="6"/>
  <c r="P161" i="6"/>
  <c r="Y17" i="6"/>
  <c r="Y25" i="6"/>
  <c r="Y41" i="6"/>
  <c r="Z113" i="6"/>
  <c r="W89" i="6"/>
  <c r="O17" i="6"/>
  <c r="O49" i="6"/>
  <c r="O153" i="6"/>
  <c r="X57" i="6"/>
  <c r="X129" i="6"/>
  <c r="Q25" i="6"/>
  <c r="Q97" i="6"/>
  <c r="Q105" i="6"/>
  <c r="Q185" i="6"/>
  <c r="R33" i="6"/>
  <c r="R105" i="6"/>
  <c r="R129" i="6"/>
  <c r="R145" i="6"/>
  <c r="X185" i="6"/>
  <c r="X169" i="6"/>
  <c r="U177" i="6"/>
  <c r="P17" i="6"/>
  <c r="O137" i="6"/>
  <c r="X73" i="6"/>
  <c r="R73" i="6"/>
  <c r="W41" i="6"/>
  <c r="Y49" i="6"/>
  <c r="Y105" i="6"/>
  <c r="Y129" i="6"/>
  <c r="Y153" i="6"/>
  <c r="Z17" i="6"/>
  <c r="O73" i="6"/>
  <c r="AE60" i="6"/>
  <c r="AB84" i="6"/>
  <c r="J177" i="6"/>
  <c r="AV12" i="6"/>
  <c r="AB76" i="6"/>
  <c r="AF44" i="6"/>
  <c r="AC108" i="6"/>
  <c r="AE124" i="6"/>
  <c r="Z145" i="6"/>
  <c r="AB140" i="6"/>
  <c r="J41" i="6"/>
  <c r="J65" i="6"/>
  <c r="W17" i="6"/>
  <c r="W33" i="6"/>
  <c r="W57" i="6"/>
  <c r="W81" i="6"/>
  <c r="W97" i="6"/>
  <c r="O113" i="6"/>
  <c r="O129" i="6"/>
  <c r="O145" i="6"/>
  <c r="W185" i="6"/>
  <c r="X145" i="6"/>
  <c r="Y33" i="6"/>
  <c r="Y57" i="6"/>
  <c r="J49" i="6"/>
  <c r="J153" i="6"/>
  <c r="J25" i="6"/>
  <c r="J105" i="6"/>
  <c r="J185" i="6"/>
  <c r="J33" i="6"/>
  <c r="J113" i="6"/>
  <c r="J145" i="6"/>
  <c r="J169" i="6"/>
  <c r="J17" i="6"/>
  <c r="J57" i="6"/>
  <c r="J97" i="6"/>
  <c r="Z121" i="6"/>
  <c r="Z137" i="6"/>
  <c r="J73" i="6"/>
  <c r="J137" i="6"/>
  <c r="J89" i="6"/>
  <c r="J129" i="6"/>
  <c r="J161" i="6"/>
  <c r="J81" i="6"/>
  <c r="Z89" i="6"/>
  <c r="AC84" i="6" l="1"/>
  <c r="AF60" i="6"/>
  <c r="AC140" i="6"/>
  <c r="AF124" i="6"/>
  <c r="AD108" i="6"/>
  <c r="AG44" i="6"/>
  <c r="AC76" i="6"/>
  <c r="AW12" i="6"/>
  <c r="AX12" i="6" l="1"/>
  <c r="AH44" i="6"/>
  <c r="AG124" i="6"/>
  <c r="AD84" i="6"/>
  <c r="AD76" i="6"/>
  <c r="AE108" i="6"/>
  <c r="AG60" i="6"/>
  <c r="AD140" i="6"/>
  <c r="AH124" i="6" l="1"/>
  <c r="AY12" i="6"/>
  <c r="AE140" i="6"/>
  <c r="AE76" i="6"/>
  <c r="AE84" i="6"/>
  <c r="AI44" i="6"/>
  <c r="AH60" i="6"/>
  <c r="AF108" i="6"/>
  <c r="AF140" i="6" l="1"/>
  <c r="AI124" i="6"/>
  <c r="AF84" i="6"/>
  <c r="AG108" i="6"/>
  <c r="AI60" i="6"/>
  <c r="AF76" i="6"/>
  <c r="AZ12" i="6"/>
  <c r="AJ44" i="6"/>
  <c r="AG76" i="6" l="1"/>
  <c r="AH108" i="6"/>
  <c r="AJ124" i="6"/>
  <c r="BA12" i="6"/>
  <c r="AJ60" i="6"/>
  <c r="AK44" i="6"/>
  <c r="AG84" i="6"/>
  <c r="AG140" i="6"/>
  <c r="AK60" i="6" l="1"/>
  <c r="BB12" i="6"/>
  <c r="AH84" i="6"/>
  <c r="AL44" i="6"/>
  <c r="AI108" i="6"/>
  <c r="AH76" i="6"/>
  <c r="AH140" i="6"/>
  <c r="AK124" i="6"/>
  <c r="AJ108" i="6" l="1"/>
  <c r="AI140" i="6"/>
  <c r="AI84" i="6"/>
  <c r="BC12" i="6"/>
  <c r="AL60" i="6"/>
  <c r="AI76" i="6"/>
  <c r="AL124" i="6"/>
  <c r="AM44" i="6"/>
  <c r="BD12" i="6" l="1"/>
  <c r="AJ140" i="6"/>
  <c r="AK108" i="6"/>
  <c r="AN44" i="6"/>
  <c r="AJ76" i="6"/>
  <c r="AM60" i="6"/>
  <c r="AJ84" i="6"/>
  <c r="AM124" i="6"/>
  <c r="AK84" i="6" l="1"/>
  <c r="AK76" i="6"/>
  <c r="AL108" i="6"/>
  <c r="AK140" i="6"/>
  <c r="AN124" i="6"/>
  <c r="AO44" i="6"/>
  <c r="AN60" i="6"/>
  <c r="BE12" i="6"/>
  <c r="AP44" i="6" l="1"/>
  <c r="AL140" i="6"/>
  <c r="AM108" i="6"/>
  <c r="AO124" i="6"/>
  <c r="AL76" i="6"/>
  <c r="AL84" i="6"/>
  <c r="BF12" i="6"/>
  <c r="AO60" i="6"/>
  <c r="AN108" i="6" l="1"/>
  <c r="AQ44" i="6"/>
  <c r="AP60" i="6"/>
  <c r="AM84" i="6"/>
  <c r="AM140" i="6"/>
  <c r="BG12" i="6"/>
  <c r="AM76" i="6"/>
  <c r="AP124" i="6"/>
  <c r="AQ124" i="6" l="1"/>
  <c r="AN76" i="6"/>
  <c r="AR44" i="6"/>
  <c r="AN140" i="6"/>
  <c r="AN84" i="6"/>
  <c r="AQ60" i="6"/>
  <c r="BH12" i="6"/>
  <c r="AO108" i="6"/>
  <c r="AO140" i="6" l="1"/>
  <c r="AP108" i="6"/>
  <c r="AO76" i="6"/>
  <c r="AR60" i="6"/>
  <c r="AO84" i="6"/>
  <c r="AS44" i="6"/>
  <c r="AR124" i="6"/>
  <c r="AP84" i="6" l="1"/>
  <c r="AS124" i="6"/>
  <c r="AP76" i="6"/>
  <c r="AS60" i="6"/>
  <c r="AP140" i="6"/>
  <c r="AT44" i="6"/>
  <c r="AQ108" i="6"/>
  <c r="AQ84" i="6" l="1"/>
  <c r="AR108" i="6"/>
  <c r="AU44" i="6"/>
  <c r="AQ140" i="6"/>
  <c r="AT60" i="6"/>
  <c r="AQ76" i="6"/>
  <c r="AT124" i="6"/>
  <c r="AR140" i="6" l="1"/>
  <c r="AS108" i="6"/>
  <c r="AR76" i="6"/>
  <c r="AV44" i="6"/>
  <c r="AU124" i="6"/>
  <c r="AU60" i="6"/>
  <c r="AR84" i="6"/>
  <c r="AW44" i="6" l="1"/>
  <c r="AS84" i="6"/>
  <c r="AV60" i="6"/>
  <c r="AV124" i="6"/>
  <c r="AS76" i="6"/>
  <c r="AT108" i="6"/>
  <c r="AS140" i="6"/>
  <c r="AT84" i="6" l="1"/>
  <c r="AT140" i="6"/>
  <c r="AU108" i="6"/>
  <c r="AT76" i="6"/>
  <c r="AW60" i="6"/>
  <c r="AX44" i="6"/>
  <c r="AW124" i="6"/>
  <c r="AY44" i="6" l="1"/>
  <c r="AX124" i="6"/>
  <c r="AU76" i="6"/>
  <c r="AU140" i="6"/>
  <c r="AU84" i="6"/>
  <c r="AX60" i="6"/>
  <c r="AV108" i="6"/>
  <c r="AV84" i="6" l="1"/>
  <c r="AV140" i="6"/>
  <c r="AY124" i="6"/>
  <c r="AW108" i="6"/>
  <c r="AZ44" i="6"/>
  <c r="AY60" i="6"/>
  <c r="AV76" i="6"/>
  <c r="AW76" i="6" l="1"/>
  <c r="AZ60" i="6"/>
  <c r="AW140" i="6"/>
  <c r="BA44" i="6"/>
  <c r="AX108" i="6"/>
  <c r="AZ124" i="6"/>
  <c r="AW84" i="6"/>
  <c r="AX84" i="6" l="1"/>
  <c r="BA124" i="6"/>
  <c r="AY108" i="6"/>
  <c r="BA60" i="6"/>
  <c r="AX76" i="6"/>
  <c r="BB44" i="6"/>
  <c r="AX140" i="6"/>
  <c r="AY76" i="6" l="1"/>
  <c r="BB124" i="6"/>
  <c r="BB60" i="6"/>
  <c r="AZ108" i="6"/>
  <c r="AY84" i="6"/>
  <c r="AY140" i="6"/>
  <c r="BC44" i="6"/>
  <c r="BD44" i="6" l="1"/>
  <c r="BA108" i="6"/>
  <c r="BC60" i="6"/>
  <c r="BC124" i="6"/>
  <c r="AZ140" i="6"/>
  <c r="AZ84" i="6"/>
  <c r="AZ76" i="6"/>
  <c r="BB108" i="6" l="1"/>
  <c r="BE44" i="6"/>
  <c r="BA76" i="6"/>
  <c r="BD124" i="6"/>
  <c r="BD60" i="6"/>
  <c r="BA84" i="6"/>
  <c r="BA140" i="6"/>
  <c r="BB140" i="6" l="1"/>
  <c r="BE124" i="6"/>
  <c r="BB76" i="6"/>
  <c r="BB84" i="6"/>
  <c r="BE60" i="6"/>
  <c r="BF44" i="6"/>
  <c r="BC108" i="6"/>
  <c r="BG44" i="6" l="1"/>
  <c r="BC84" i="6"/>
  <c r="BF124" i="6"/>
  <c r="BF60" i="6"/>
  <c r="BD108" i="6"/>
  <c r="BC76" i="6"/>
  <c r="BC140" i="6"/>
  <c r="BG60" i="6" l="1"/>
  <c r="BG124" i="6"/>
  <c r="BD140" i="6"/>
  <c r="BD84" i="6"/>
  <c r="BH44" i="6"/>
  <c r="BD76" i="6"/>
  <c r="BE108" i="6"/>
  <c r="BE84" i="6" l="1"/>
  <c r="BF108" i="6"/>
  <c r="BH60" i="6"/>
  <c r="BE140" i="6"/>
  <c r="BE76" i="6"/>
  <c r="BH124" i="6"/>
  <c r="BG108" i="6" l="1"/>
  <c r="BF76" i="6"/>
  <c r="BF140" i="6"/>
  <c r="BF84" i="6"/>
  <c r="BG84" i="6" l="1"/>
  <c r="BG76" i="6"/>
  <c r="BG140" i="6"/>
  <c r="BH108" i="6"/>
  <c r="BH76" i="6" l="1"/>
  <c r="BH84" i="6"/>
  <c r="BH140" i="6"/>
  <c r="H67" i="2" l="1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G67" i="2"/>
  <c r="G68" i="2"/>
  <c r="G69" i="2"/>
  <c r="G70" i="2"/>
  <c r="G71" i="2"/>
  <c r="G72" i="2"/>
  <c r="G73" i="2"/>
  <c r="AV3" i="2"/>
  <c r="AY16" i="3" s="1"/>
  <c r="AV4" i="2"/>
  <c r="AV5" i="2"/>
  <c r="AV6" i="2"/>
  <c r="AY14" i="3" s="1"/>
  <c r="AV7" i="2"/>
  <c r="AW7" i="2" s="1"/>
  <c r="AV8" i="2"/>
  <c r="AW8" i="2" s="1"/>
  <c r="AV9" i="2"/>
  <c r="AV11" i="2"/>
  <c r="AV12" i="2"/>
  <c r="AV13" i="2"/>
  <c r="AV14" i="2"/>
  <c r="AV15" i="2"/>
  <c r="AV16" i="2"/>
  <c r="AW16" i="2" s="1"/>
  <c r="AV17" i="2"/>
  <c r="AV19" i="2"/>
  <c r="AV20" i="2"/>
  <c r="AV21" i="2"/>
  <c r="AV22" i="2"/>
  <c r="AY46" i="3" s="1"/>
  <c r="AV23" i="2"/>
  <c r="AW23" i="2" s="1"/>
  <c r="AV24" i="2"/>
  <c r="AV25" i="2"/>
  <c r="AV27" i="2"/>
  <c r="AV28" i="2"/>
  <c r="AY109" i="3" s="1"/>
  <c r="AV29" i="2"/>
  <c r="AV30" i="2"/>
  <c r="AY110" i="3" s="1"/>
  <c r="AV31" i="2"/>
  <c r="AV32" i="2"/>
  <c r="AV33" i="2"/>
  <c r="AV35" i="2"/>
  <c r="AV36" i="2"/>
  <c r="AY125" i="3" s="1"/>
  <c r="AV37" i="2"/>
  <c r="AV38" i="2"/>
  <c r="AY126" i="3" s="1"/>
  <c r="AV39" i="2"/>
  <c r="AW39" i="2" s="1"/>
  <c r="AV40" i="2"/>
  <c r="AV41" i="2"/>
  <c r="AV43" i="2"/>
  <c r="AV44" i="2"/>
  <c r="AY141" i="3" s="1"/>
  <c r="AV45" i="2"/>
  <c r="AV46" i="2"/>
  <c r="AV47" i="2"/>
  <c r="AV48" i="2"/>
  <c r="AW48" i="2" s="1"/>
  <c r="AV49" i="2"/>
  <c r="AV51" i="2"/>
  <c r="AV52" i="2"/>
  <c r="AV53" i="2"/>
  <c r="AV54" i="2"/>
  <c r="AV55" i="2"/>
  <c r="AW55" i="2" s="1"/>
  <c r="AV56" i="2"/>
  <c r="AW56" i="2" s="1"/>
  <c r="AV57" i="2"/>
  <c r="AV59" i="2"/>
  <c r="AV60" i="2"/>
  <c r="AV61" i="2"/>
  <c r="AV62" i="2"/>
  <c r="AY86" i="3" s="1"/>
  <c r="AV63" i="2"/>
  <c r="AW63" i="2" s="1"/>
  <c r="AV64" i="2"/>
  <c r="AW64" i="2" s="1"/>
  <c r="AV65" i="2"/>
  <c r="AW12" i="2" l="1"/>
  <c r="AY77" i="3"/>
  <c r="AW60" i="2"/>
  <c r="AX60" i="2" s="1"/>
  <c r="AY85" i="3"/>
  <c r="AW52" i="2"/>
  <c r="AY61" i="3"/>
  <c r="AW20" i="2"/>
  <c r="AY45" i="3"/>
  <c r="AW4" i="2"/>
  <c r="AX4" i="2" s="1"/>
  <c r="AY13" i="3"/>
  <c r="AW15" i="2"/>
  <c r="AW5" i="2"/>
  <c r="AX5" i="2" s="1"/>
  <c r="AY11" i="3"/>
  <c r="AW53" i="2"/>
  <c r="AY59" i="3"/>
  <c r="AW21" i="2"/>
  <c r="AX21" i="2" s="1"/>
  <c r="AY43" i="3"/>
  <c r="AW61" i="2"/>
  <c r="AY83" i="3"/>
  <c r="AW47" i="2"/>
  <c r="AW29" i="2"/>
  <c r="AY107" i="3"/>
  <c r="AW37" i="2"/>
  <c r="AY123" i="3"/>
  <c r="AW45" i="2"/>
  <c r="AY139" i="3"/>
  <c r="AW31" i="2"/>
  <c r="AW13" i="2"/>
  <c r="AY75" i="3"/>
  <c r="AW46" i="2"/>
  <c r="AX46" i="2" s="1"/>
  <c r="AY142" i="3"/>
  <c r="AW14" i="2"/>
  <c r="AX14" i="2" s="1"/>
  <c r="AY78" i="3"/>
  <c r="AW54" i="2"/>
  <c r="AY62" i="3"/>
  <c r="AW57" i="2"/>
  <c r="AX57" i="2" s="1"/>
  <c r="AY65" i="3"/>
  <c r="AW65" i="2"/>
  <c r="AX65" i="2" s="1"/>
  <c r="AY89" i="3"/>
  <c r="AW25" i="2"/>
  <c r="AX25" i="2" s="1"/>
  <c r="AY49" i="3"/>
  <c r="AW33" i="2"/>
  <c r="AX33" i="2" s="1"/>
  <c r="AY113" i="3"/>
  <c r="AW41" i="2"/>
  <c r="AX41" i="2" s="1"/>
  <c r="AY41" i="2" s="1"/>
  <c r="AY129" i="3"/>
  <c r="AW9" i="2"/>
  <c r="AX9" i="2" s="1"/>
  <c r="AY17" i="3"/>
  <c r="AW49" i="2"/>
  <c r="AX49" i="2" s="1"/>
  <c r="AY145" i="3"/>
  <c r="AW17" i="2"/>
  <c r="AY81" i="3"/>
  <c r="AW51" i="2"/>
  <c r="AX51" i="2" s="1"/>
  <c r="AY64" i="3"/>
  <c r="AW35" i="2"/>
  <c r="AX35" i="2" s="1"/>
  <c r="AY128" i="3"/>
  <c r="AW43" i="2"/>
  <c r="AX43" i="2" s="1"/>
  <c r="AY144" i="3"/>
  <c r="AW11" i="2"/>
  <c r="AX11" i="2" s="1"/>
  <c r="AY80" i="3"/>
  <c r="AW19" i="2"/>
  <c r="AX19" i="2" s="1"/>
  <c r="AY48" i="3"/>
  <c r="AW59" i="2"/>
  <c r="AX59" i="2" s="1"/>
  <c r="AY88" i="3"/>
  <c r="AW27" i="2"/>
  <c r="AX27" i="2" s="1"/>
  <c r="AY112" i="3"/>
  <c r="AS66" i="2"/>
  <c r="AS74" i="2" s="1"/>
  <c r="AK66" i="2"/>
  <c r="AK76" i="2" s="1"/>
  <c r="AC66" i="2"/>
  <c r="U66" i="2"/>
  <c r="U80" i="2" s="1"/>
  <c r="M66" i="2"/>
  <c r="AB66" i="2"/>
  <c r="W66" i="2"/>
  <c r="AM66" i="2"/>
  <c r="AM80" i="2" s="1"/>
  <c r="AV73" i="2"/>
  <c r="AO66" i="2"/>
  <c r="AO74" i="2" s="1"/>
  <c r="AG66" i="2"/>
  <c r="Y66" i="2"/>
  <c r="Y75" i="2" s="1"/>
  <c r="Q66" i="2"/>
  <c r="I66" i="2"/>
  <c r="I77" i="2" s="1"/>
  <c r="O66" i="2"/>
  <c r="AE66" i="2"/>
  <c r="AE80" i="2" s="1"/>
  <c r="G66" i="2"/>
  <c r="G80" i="2" s="1"/>
  <c r="AR66" i="2"/>
  <c r="AR77" i="2" s="1"/>
  <c r="L66" i="2"/>
  <c r="R66" i="2"/>
  <c r="AH66" i="2"/>
  <c r="AV68" i="2"/>
  <c r="AM74" i="2"/>
  <c r="AW3" i="2"/>
  <c r="AV67" i="2"/>
  <c r="AQ66" i="2"/>
  <c r="AI66" i="2"/>
  <c r="AI78" i="2" s="1"/>
  <c r="AA66" i="2"/>
  <c r="S66" i="2"/>
  <c r="K66" i="2"/>
  <c r="AV72" i="2"/>
  <c r="U77" i="2"/>
  <c r="AX7" i="2"/>
  <c r="AY7" i="2" s="1"/>
  <c r="U74" i="2"/>
  <c r="U75" i="2"/>
  <c r="AW6" i="2"/>
  <c r="AZ14" i="3" s="1"/>
  <c r="AV70" i="2"/>
  <c r="AN66" i="2"/>
  <c r="AJ66" i="2"/>
  <c r="AF66" i="2"/>
  <c r="X66" i="2"/>
  <c r="T66" i="2"/>
  <c r="P66" i="2"/>
  <c r="H66" i="2"/>
  <c r="J66" i="2"/>
  <c r="N66" i="2"/>
  <c r="V66" i="2"/>
  <c r="Z66" i="2"/>
  <c r="AD66" i="2"/>
  <c r="AL66" i="2"/>
  <c r="AP66" i="2"/>
  <c r="AV71" i="2"/>
  <c r="AR79" i="2"/>
  <c r="U76" i="2"/>
  <c r="U79" i="2"/>
  <c r="AV69" i="2"/>
  <c r="AV26" i="2"/>
  <c r="AV58" i="2"/>
  <c r="AV18" i="2"/>
  <c r="AV50" i="2"/>
  <c r="AV10" i="2"/>
  <c r="AV42" i="2"/>
  <c r="AV34" i="2"/>
  <c r="AV2" i="2"/>
  <c r="AX63" i="2"/>
  <c r="AY63" i="2" s="1"/>
  <c r="AX15" i="2"/>
  <c r="AY15" i="2" s="1"/>
  <c r="AW22" i="2"/>
  <c r="AX22" i="2" s="1"/>
  <c r="AX55" i="2"/>
  <c r="AY55" i="2" s="1"/>
  <c r="AX64" i="2"/>
  <c r="AY64" i="2" s="1"/>
  <c r="AX31" i="2"/>
  <c r="AX23" i="2"/>
  <c r="AY23" i="2" s="1"/>
  <c r="AW62" i="2"/>
  <c r="AZ86" i="3" s="1"/>
  <c r="AX61" i="2"/>
  <c r="AX53" i="2"/>
  <c r="AX39" i="2"/>
  <c r="AX45" i="2"/>
  <c r="AY45" i="2" s="1"/>
  <c r="AX37" i="2"/>
  <c r="AX56" i="2"/>
  <c r="AY56" i="2" s="1"/>
  <c r="AX54" i="2"/>
  <c r="AY54" i="2" s="1"/>
  <c r="AX52" i="2"/>
  <c r="AX48" i="2"/>
  <c r="AY48" i="2" s="1"/>
  <c r="AW44" i="2"/>
  <c r="AX44" i="2" s="1"/>
  <c r="AW40" i="2"/>
  <c r="AX40" i="2" s="1"/>
  <c r="AW38" i="2"/>
  <c r="AZ126" i="3" s="1"/>
  <c r="AW36" i="2"/>
  <c r="AZ125" i="3" s="1"/>
  <c r="AW32" i="2"/>
  <c r="AX32" i="2" s="1"/>
  <c r="AW30" i="2"/>
  <c r="AZ110" i="3" s="1"/>
  <c r="AW28" i="2"/>
  <c r="AZ109" i="3" s="1"/>
  <c r="AW24" i="2"/>
  <c r="AX24" i="2" s="1"/>
  <c r="AX17" i="2"/>
  <c r="AY17" i="2" s="1"/>
  <c r="AX13" i="2"/>
  <c r="AX20" i="2"/>
  <c r="AY20" i="2" s="1"/>
  <c r="AX16" i="2"/>
  <c r="AX12" i="2"/>
  <c r="AX8" i="2"/>
  <c r="AY156" i="1"/>
  <c r="AZ156" i="1" s="1"/>
  <c r="AY157" i="1"/>
  <c r="AY158" i="1"/>
  <c r="AZ158" i="1" s="1"/>
  <c r="AY159" i="1"/>
  <c r="AY160" i="1"/>
  <c r="AZ160" i="1" s="1"/>
  <c r="AY161" i="1"/>
  <c r="AY162" i="1"/>
  <c r="AW71" i="2" l="1"/>
  <c r="AX47" i="2"/>
  <c r="AY47" i="2" s="1"/>
  <c r="AW67" i="2"/>
  <c r="AZ43" i="3"/>
  <c r="BA43" i="3" s="1"/>
  <c r="AZ11" i="3"/>
  <c r="BA11" i="3" s="1"/>
  <c r="AW69" i="2"/>
  <c r="AZ123" i="3"/>
  <c r="BA123" i="3" s="1"/>
  <c r="AZ61" i="3"/>
  <c r="BA61" i="3" s="1"/>
  <c r="AZ141" i="3"/>
  <c r="BA141" i="3" s="1"/>
  <c r="AZ77" i="3"/>
  <c r="BA77" i="3" s="1"/>
  <c r="AX29" i="2"/>
  <c r="AZ13" i="3"/>
  <c r="BA13" i="3" s="1"/>
  <c r="AZ45" i="3"/>
  <c r="BA45" i="3" s="1"/>
  <c r="BB45" i="3" s="1"/>
  <c r="AZ85" i="3"/>
  <c r="BA85" i="3" s="1"/>
  <c r="AE76" i="2"/>
  <c r="AM76" i="2"/>
  <c r="AZ75" i="3"/>
  <c r="BA75" i="3" s="1"/>
  <c r="AZ139" i="3"/>
  <c r="BA139" i="3" s="1"/>
  <c r="BB139" i="3" s="1"/>
  <c r="AZ107" i="3"/>
  <c r="AZ83" i="3"/>
  <c r="BA83" i="3" s="1"/>
  <c r="AZ59" i="3"/>
  <c r="BA59" i="3" s="1"/>
  <c r="AE74" i="2"/>
  <c r="Y76" i="2"/>
  <c r="AW50" i="2"/>
  <c r="AW73" i="2"/>
  <c r="AZ128" i="3"/>
  <c r="BA128" i="3" s="1"/>
  <c r="AZ81" i="3"/>
  <c r="BA81" i="3" s="1"/>
  <c r="BB81" i="3" s="1"/>
  <c r="AZ17" i="3"/>
  <c r="BA17" i="3" s="1"/>
  <c r="AZ113" i="3"/>
  <c r="BA113" i="3" s="1"/>
  <c r="AZ89" i="3"/>
  <c r="BA89" i="3" s="1"/>
  <c r="AZ46" i="3"/>
  <c r="BA46" i="3" s="1"/>
  <c r="AZ78" i="3"/>
  <c r="BA78" i="3" s="1"/>
  <c r="AZ62" i="3"/>
  <c r="BA62" i="3" s="1"/>
  <c r="BB62" i="3" s="1"/>
  <c r="AZ142" i="3"/>
  <c r="BA142" i="3" s="1"/>
  <c r="AZ112" i="3"/>
  <c r="BA112" i="3" s="1"/>
  <c r="AZ48" i="3"/>
  <c r="BA48" i="3" s="1"/>
  <c r="AZ144" i="3"/>
  <c r="BA144" i="3" s="1"/>
  <c r="AZ145" i="3"/>
  <c r="BA145" i="3" s="1"/>
  <c r="AZ129" i="3"/>
  <c r="BA129" i="3" s="1"/>
  <c r="BB129" i="3" s="1"/>
  <c r="AZ49" i="3"/>
  <c r="BA49" i="3" s="1"/>
  <c r="AZ65" i="3"/>
  <c r="BA65" i="3" s="1"/>
  <c r="AM81" i="2"/>
  <c r="AM75" i="2"/>
  <c r="Y79" i="2"/>
  <c r="AM78" i="2"/>
  <c r="Y80" i="2"/>
  <c r="Y81" i="2" s="1"/>
  <c r="Y77" i="2"/>
  <c r="Y78" i="2"/>
  <c r="AM77" i="2"/>
  <c r="AE78" i="2"/>
  <c r="AM79" i="2"/>
  <c r="AF82" i="2"/>
  <c r="AE75" i="2"/>
  <c r="AW10" i="2"/>
  <c r="AW58" i="2"/>
  <c r="AZ64" i="3"/>
  <c r="BA64" i="3" s="1"/>
  <c r="AY11" i="2"/>
  <c r="AZ11" i="2" s="1"/>
  <c r="AP82" i="2"/>
  <c r="AA82" i="2"/>
  <c r="AA8" i="4" s="1"/>
  <c r="AZ88" i="3"/>
  <c r="BA88" i="3" s="1"/>
  <c r="AZ80" i="3"/>
  <c r="BA80" i="3" s="1"/>
  <c r="AZ16" i="3"/>
  <c r="P78" i="2"/>
  <c r="P82" i="2"/>
  <c r="I80" i="2"/>
  <c r="I82" i="2"/>
  <c r="AB74" i="2"/>
  <c r="AB82" i="2"/>
  <c r="I81" i="2"/>
  <c r="AL75" i="2"/>
  <c r="AL82" i="2"/>
  <c r="N80" i="2"/>
  <c r="N81" i="2" s="1"/>
  <c r="N82" i="2"/>
  <c r="T74" i="2"/>
  <c r="T82" i="2"/>
  <c r="AN74" i="2"/>
  <c r="AN82" i="2"/>
  <c r="AI82" i="2"/>
  <c r="L74" i="2"/>
  <c r="L82" i="2"/>
  <c r="Q82" i="2"/>
  <c r="M79" i="2"/>
  <c r="M82" i="2"/>
  <c r="AS79" i="2"/>
  <c r="AS82" i="2"/>
  <c r="AJ74" i="2"/>
  <c r="AJ82" i="2"/>
  <c r="AO76" i="2"/>
  <c r="AO82" i="2"/>
  <c r="AK75" i="2"/>
  <c r="AK82" i="2"/>
  <c r="AK79" i="2"/>
  <c r="AD78" i="2"/>
  <c r="AD82" i="2"/>
  <c r="J77" i="2"/>
  <c r="J82" i="2"/>
  <c r="X74" i="2"/>
  <c r="X82" i="2"/>
  <c r="K82" i="2"/>
  <c r="AQ78" i="2"/>
  <c r="AQ82" i="2"/>
  <c r="AR74" i="2"/>
  <c r="AR82" i="2"/>
  <c r="AE79" i="2"/>
  <c r="AE82" i="2"/>
  <c r="Y74" i="2"/>
  <c r="Y82" i="2"/>
  <c r="AM82" i="2"/>
  <c r="U78" i="2"/>
  <c r="U82" i="2"/>
  <c r="AE81" i="2"/>
  <c r="G81" i="2"/>
  <c r="V77" i="2"/>
  <c r="V82" i="2"/>
  <c r="R74" i="2"/>
  <c r="R82" i="2"/>
  <c r="AB78" i="2"/>
  <c r="Z74" i="2"/>
  <c r="Z82" i="2"/>
  <c r="H74" i="2"/>
  <c r="H82" i="2"/>
  <c r="AK80" i="2"/>
  <c r="AK81" i="2" s="1"/>
  <c r="AO77" i="2"/>
  <c r="S77" i="2"/>
  <c r="S82" i="2"/>
  <c r="I78" i="2"/>
  <c r="AH74" i="2"/>
  <c r="AH82" i="2"/>
  <c r="O77" i="2"/>
  <c r="O82" i="2"/>
  <c r="AG76" i="2"/>
  <c r="AG82" i="2"/>
  <c r="W74" i="2"/>
  <c r="W82" i="2"/>
  <c r="AC77" i="2"/>
  <c r="AC82" i="2"/>
  <c r="U81" i="2"/>
  <c r="G74" i="2"/>
  <c r="AQ76" i="2"/>
  <c r="I75" i="2"/>
  <c r="AK74" i="2"/>
  <c r="AK77" i="2"/>
  <c r="I74" i="2"/>
  <c r="AO80" i="2"/>
  <c r="AO81" i="2" s="1"/>
  <c r="I79" i="2"/>
  <c r="AO79" i="2"/>
  <c r="R77" i="2"/>
  <c r="AO75" i="2"/>
  <c r="AB79" i="2"/>
  <c r="R80" i="2"/>
  <c r="R81" i="2" s="1"/>
  <c r="AK78" i="2"/>
  <c r="AB80" i="2"/>
  <c r="AB81" i="2" s="1"/>
  <c r="I76" i="2"/>
  <c r="AO78" i="2"/>
  <c r="AB77" i="2"/>
  <c r="AB75" i="2"/>
  <c r="V78" i="2"/>
  <c r="AJ79" i="2"/>
  <c r="AB76" i="2"/>
  <c r="R76" i="2"/>
  <c r="X77" i="2"/>
  <c r="AI77" i="2"/>
  <c r="P79" i="2"/>
  <c r="AW2" i="2"/>
  <c r="AR76" i="2"/>
  <c r="X75" i="2"/>
  <c r="S78" i="2"/>
  <c r="J80" i="2"/>
  <c r="J81" i="2" s="1"/>
  <c r="X78" i="2"/>
  <c r="AD77" i="2"/>
  <c r="AW68" i="2"/>
  <c r="AA76" i="2"/>
  <c r="AE77" i="2"/>
  <c r="AR80" i="2"/>
  <c r="AR81" i="2" s="1"/>
  <c r="AG79" i="2"/>
  <c r="G76" i="2"/>
  <c r="AN75" i="2"/>
  <c r="O74" i="2"/>
  <c r="AH79" i="2"/>
  <c r="AX3" i="2"/>
  <c r="AY3" i="2" s="1"/>
  <c r="T78" i="2"/>
  <c r="H75" i="2"/>
  <c r="AC75" i="2"/>
  <c r="Z77" i="2"/>
  <c r="AL78" i="2"/>
  <c r="AC79" i="2"/>
  <c r="AG77" i="2"/>
  <c r="L77" i="2"/>
  <c r="W79" i="2"/>
  <c r="L78" i="2"/>
  <c r="AH77" i="2"/>
  <c r="L76" i="2"/>
  <c r="AH76" i="2"/>
  <c r="H79" i="2"/>
  <c r="W75" i="2"/>
  <c r="AC80" i="2"/>
  <c r="AC81" i="2" s="1"/>
  <c r="AS75" i="2"/>
  <c r="Q80" i="2"/>
  <c r="Q81" i="2" s="1"/>
  <c r="L79" i="2"/>
  <c r="AH80" i="2"/>
  <c r="AH81" i="2" s="1"/>
  <c r="G78" i="2"/>
  <c r="AH75" i="2"/>
  <c r="O80" i="2"/>
  <c r="O81" i="2" s="1"/>
  <c r="M74" i="2"/>
  <c r="AC78" i="2"/>
  <c r="Q78" i="2"/>
  <c r="G79" i="2"/>
  <c r="G77" i="2"/>
  <c r="W77" i="2"/>
  <c r="K76" i="2"/>
  <c r="H77" i="2"/>
  <c r="AN78" i="2"/>
  <c r="L75" i="2"/>
  <c r="M75" i="2"/>
  <c r="AH78" i="2"/>
  <c r="G75" i="2"/>
  <c r="O75" i="2"/>
  <c r="M77" i="2"/>
  <c r="L80" i="2"/>
  <c r="L81" i="2" s="1"/>
  <c r="Q79" i="2"/>
  <c r="Q74" i="2"/>
  <c r="AG74" i="2"/>
  <c r="N75" i="2"/>
  <c r="H76" i="2"/>
  <c r="T80" i="2"/>
  <c r="T81" i="2" s="1"/>
  <c r="AX6" i="2"/>
  <c r="AY6" i="2" s="1"/>
  <c r="O76" i="2"/>
  <c r="AN77" i="2"/>
  <c r="AF78" i="2"/>
  <c r="M80" i="2"/>
  <c r="M81" i="2" s="1"/>
  <c r="AR75" i="2"/>
  <c r="AG75" i="2"/>
  <c r="N77" i="2"/>
  <c r="R78" i="2"/>
  <c r="O79" i="2"/>
  <c r="O78" i="2"/>
  <c r="AF79" i="2"/>
  <c r="Z80" i="2"/>
  <c r="Z81" i="2" s="1"/>
  <c r="AC74" i="2"/>
  <c r="R75" i="2"/>
  <c r="AF77" i="2"/>
  <c r="M76" i="2"/>
  <c r="AS76" i="2"/>
  <c r="AG78" i="2"/>
  <c r="AL79" i="2"/>
  <c r="Z78" i="2"/>
  <c r="Q76" i="2"/>
  <c r="AG80" i="2"/>
  <c r="AG81" i="2" s="1"/>
  <c r="W76" i="2"/>
  <c r="Q77" i="2"/>
  <c r="T76" i="2"/>
  <c r="N79" i="2"/>
  <c r="T77" i="2"/>
  <c r="H78" i="2"/>
  <c r="AR78" i="2"/>
  <c r="AS80" i="2"/>
  <c r="AS81" i="2" s="1"/>
  <c r="Q75" i="2"/>
  <c r="AL77" i="2"/>
  <c r="W78" i="2"/>
  <c r="T79" i="2"/>
  <c r="AN79" i="2"/>
  <c r="W80" i="2"/>
  <c r="W81" i="2" s="1"/>
  <c r="M78" i="2"/>
  <c r="AC76" i="2"/>
  <c r="AS78" i="2"/>
  <c r="AS77" i="2"/>
  <c r="R79" i="2"/>
  <c r="Z76" i="2"/>
  <c r="AF76" i="2"/>
  <c r="AY8" i="2"/>
  <c r="AZ8" i="2" s="1"/>
  <c r="AX72" i="2"/>
  <c r="AY9" i="2"/>
  <c r="AZ9" i="2" s="1"/>
  <c r="AX73" i="2"/>
  <c r="AX50" i="2"/>
  <c r="AP74" i="2"/>
  <c r="AP78" i="2"/>
  <c r="V74" i="2"/>
  <c r="P74" i="2"/>
  <c r="P77" i="2"/>
  <c r="AD75" i="2"/>
  <c r="AJ76" i="2"/>
  <c r="AD79" i="2"/>
  <c r="AJ80" i="2"/>
  <c r="AJ81" i="2" s="1"/>
  <c r="P75" i="2"/>
  <c r="AA79" i="2"/>
  <c r="AA75" i="2"/>
  <c r="AA74" i="2"/>
  <c r="AA77" i="2"/>
  <c r="P76" i="2"/>
  <c r="AA80" i="2"/>
  <c r="AA81" i="2" s="1"/>
  <c r="X79" i="2"/>
  <c r="AJ78" i="2"/>
  <c r="AP77" i="2"/>
  <c r="V80" i="2"/>
  <c r="V81" i="2" s="1"/>
  <c r="AP80" i="2"/>
  <c r="AP81" i="2" s="1"/>
  <c r="AL74" i="2"/>
  <c r="AL80" i="2"/>
  <c r="AL81" i="2" s="1"/>
  <c r="N74" i="2"/>
  <c r="N76" i="2"/>
  <c r="H80" i="2"/>
  <c r="H81" i="2" s="1"/>
  <c r="X80" i="2"/>
  <c r="X81" i="2" s="1"/>
  <c r="AN80" i="2"/>
  <c r="AN81" i="2" s="1"/>
  <c r="AW72" i="2"/>
  <c r="T75" i="2"/>
  <c r="V76" i="2"/>
  <c r="AL76" i="2"/>
  <c r="AI74" i="2"/>
  <c r="AI75" i="2"/>
  <c r="AI79" i="2"/>
  <c r="AI76" i="2"/>
  <c r="X76" i="2"/>
  <c r="AI80" i="2"/>
  <c r="AI81" i="2" s="1"/>
  <c r="AD74" i="2"/>
  <c r="J74" i="2"/>
  <c r="J78" i="2"/>
  <c r="V75" i="2"/>
  <c r="AX71" i="2"/>
  <c r="V79" i="2"/>
  <c r="AJ75" i="2"/>
  <c r="AP76" i="2"/>
  <c r="K79" i="2"/>
  <c r="K74" i="2"/>
  <c r="K77" i="2"/>
  <c r="K75" i="2"/>
  <c r="AQ79" i="2"/>
  <c r="AQ74" i="2"/>
  <c r="AQ77" i="2"/>
  <c r="AQ75" i="2"/>
  <c r="K80" i="2"/>
  <c r="K81" i="2" s="1"/>
  <c r="AQ80" i="2"/>
  <c r="AQ81" i="2" s="1"/>
  <c r="AY5" i="2"/>
  <c r="AZ5" i="2" s="1"/>
  <c r="AX69" i="2"/>
  <c r="AJ77" i="2"/>
  <c r="K78" i="2"/>
  <c r="AA78" i="2"/>
  <c r="AD80" i="2"/>
  <c r="AD81" i="2" s="1"/>
  <c r="AF74" i="2"/>
  <c r="AF75" i="2"/>
  <c r="AW70" i="2"/>
  <c r="J75" i="2"/>
  <c r="Z75" i="2"/>
  <c r="J79" i="2"/>
  <c r="Z79" i="2"/>
  <c r="AP79" i="2"/>
  <c r="P80" i="2"/>
  <c r="P81" i="2" s="1"/>
  <c r="AF80" i="2"/>
  <c r="AF81" i="2" s="1"/>
  <c r="J76" i="2"/>
  <c r="AD76" i="2"/>
  <c r="N78" i="2"/>
  <c r="S74" i="2"/>
  <c r="S75" i="2"/>
  <c r="S76" i="2"/>
  <c r="S79" i="2"/>
  <c r="AP75" i="2"/>
  <c r="AN76" i="2"/>
  <c r="S80" i="2"/>
  <c r="S81" i="2" s="1"/>
  <c r="AX36" i="2"/>
  <c r="BA125" i="3" s="1"/>
  <c r="AW34" i="2"/>
  <c r="AY43" i="2"/>
  <c r="AZ43" i="2" s="1"/>
  <c r="AX42" i="2"/>
  <c r="AW18" i="2"/>
  <c r="AX28" i="2"/>
  <c r="BA109" i="3" s="1"/>
  <c r="AW26" i="2"/>
  <c r="AY27" i="2"/>
  <c r="AZ27" i="2" s="1"/>
  <c r="AY12" i="2"/>
  <c r="AZ12" i="2" s="1"/>
  <c r="BA12" i="2" s="1"/>
  <c r="BB12" i="2" s="1"/>
  <c r="AX10" i="2"/>
  <c r="AY35" i="2"/>
  <c r="AZ35" i="2" s="1"/>
  <c r="AY19" i="2"/>
  <c r="AZ19" i="2" s="1"/>
  <c r="AX18" i="2"/>
  <c r="AW42" i="2"/>
  <c r="AY65" i="2"/>
  <c r="AZ65" i="2" s="1"/>
  <c r="AZ63" i="2"/>
  <c r="BA63" i="2" s="1"/>
  <c r="AZ64" i="2"/>
  <c r="BA64" i="2" s="1"/>
  <c r="AY22" i="2"/>
  <c r="AZ22" i="2" s="1"/>
  <c r="AY46" i="2"/>
  <c r="AZ46" i="2" s="1"/>
  <c r="AZ17" i="2"/>
  <c r="BA17" i="2" s="1"/>
  <c r="BB17" i="2" s="1"/>
  <c r="BC17" i="2" s="1"/>
  <c r="AY51" i="2"/>
  <c r="AZ51" i="2" s="1"/>
  <c r="AY44" i="2"/>
  <c r="AZ45" i="2"/>
  <c r="AZ41" i="2"/>
  <c r="BA41" i="2" s="1"/>
  <c r="AY53" i="2"/>
  <c r="AZ53" i="2" s="1"/>
  <c r="AY24" i="2"/>
  <c r="AY32" i="2"/>
  <c r="AZ32" i="2" s="1"/>
  <c r="AY40" i="2"/>
  <c r="AZ40" i="2" s="1"/>
  <c r="AZ20" i="2"/>
  <c r="BA20" i="2" s="1"/>
  <c r="AY13" i="2"/>
  <c r="AY21" i="2"/>
  <c r="AZ21" i="2" s="1"/>
  <c r="AY4" i="2"/>
  <c r="AY37" i="2"/>
  <c r="AZ37" i="2" s="1"/>
  <c r="AY39" i="2"/>
  <c r="AZ39" i="2" s="1"/>
  <c r="BA39" i="2" s="1"/>
  <c r="AY25" i="2"/>
  <c r="AZ48" i="2"/>
  <c r="AY61" i="2"/>
  <c r="AX62" i="2"/>
  <c r="AY62" i="2" s="1"/>
  <c r="AY14" i="2"/>
  <c r="AY59" i="2"/>
  <c r="AY60" i="2"/>
  <c r="AZ60" i="2" s="1"/>
  <c r="AZ54" i="2"/>
  <c r="AY16" i="2"/>
  <c r="AY57" i="2"/>
  <c r="AZ57" i="2" s="1"/>
  <c r="AZ47" i="2"/>
  <c r="BA47" i="2" s="1"/>
  <c r="AZ7" i="2"/>
  <c r="AZ15" i="2"/>
  <c r="AX30" i="2"/>
  <c r="AY30" i="2" s="1"/>
  <c r="AX38" i="2"/>
  <c r="BA126" i="3" s="1"/>
  <c r="AZ56" i="2"/>
  <c r="BA56" i="2" s="1"/>
  <c r="AY29" i="2"/>
  <c r="AY52" i="2"/>
  <c r="AZ23" i="2"/>
  <c r="AY31" i="2"/>
  <c r="AY49" i="2"/>
  <c r="AY33" i="2"/>
  <c r="AZ55" i="2"/>
  <c r="BA55" i="2" s="1"/>
  <c r="AZ161" i="1"/>
  <c r="BA161" i="1" s="1"/>
  <c r="AZ159" i="1"/>
  <c r="AZ157" i="1"/>
  <c r="BA160" i="1"/>
  <c r="BA156" i="1"/>
  <c r="BA158" i="1"/>
  <c r="BB158" i="1" s="1"/>
  <c r="AZ162" i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 s="1"/>
  <c r="AY15" i="1"/>
  <c r="AZ15" i="1" s="1"/>
  <c r="AY16" i="1"/>
  <c r="AZ16" i="1" s="1"/>
  <c r="AY17" i="1"/>
  <c r="AZ17" i="1" s="1"/>
  <c r="AY18" i="1"/>
  <c r="AZ18" i="1" s="1"/>
  <c r="AY19" i="1"/>
  <c r="AZ19" i="1" s="1"/>
  <c r="AY20" i="1"/>
  <c r="AZ20" i="1" s="1"/>
  <c r="AY21" i="1"/>
  <c r="AZ21" i="1" s="1"/>
  <c r="AY22" i="1"/>
  <c r="AZ22" i="1" s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Y35" i="1"/>
  <c r="AZ35" i="1" s="1"/>
  <c r="AY36" i="1"/>
  <c r="AY37" i="1"/>
  <c r="AZ37" i="1" s="1"/>
  <c r="AY38" i="1"/>
  <c r="AY39" i="1"/>
  <c r="AZ39" i="1" s="1"/>
  <c r="AY40" i="1"/>
  <c r="AY41" i="1"/>
  <c r="AZ41" i="1" s="1"/>
  <c r="AY42" i="1"/>
  <c r="AY43" i="1"/>
  <c r="AZ43" i="1" s="1"/>
  <c r="AY44" i="1"/>
  <c r="AY45" i="1"/>
  <c r="AZ45" i="1" s="1"/>
  <c r="AY46" i="1"/>
  <c r="AY47" i="1"/>
  <c r="AZ47" i="1" s="1"/>
  <c r="AY48" i="1"/>
  <c r="AY49" i="1"/>
  <c r="AZ49" i="1" s="1"/>
  <c r="AY50" i="1"/>
  <c r="AY51" i="1"/>
  <c r="AZ51" i="1" s="1"/>
  <c r="BA51" i="1" s="1"/>
  <c r="AY52" i="1"/>
  <c r="AY53" i="1"/>
  <c r="AZ53" i="1" s="1"/>
  <c r="AY54" i="1"/>
  <c r="AY55" i="1"/>
  <c r="AZ55" i="1" s="1"/>
  <c r="AY56" i="1"/>
  <c r="AY57" i="1"/>
  <c r="AZ57" i="1" s="1"/>
  <c r="AY58" i="1"/>
  <c r="AY59" i="1"/>
  <c r="AZ59" i="1" s="1"/>
  <c r="AY60" i="1"/>
  <c r="AY61" i="1"/>
  <c r="AY62" i="1"/>
  <c r="AY63" i="1"/>
  <c r="AY64" i="1"/>
  <c r="AY65" i="1"/>
  <c r="AY66" i="1"/>
  <c r="AY67" i="1"/>
  <c r="AY68" i="1"/>
  <c r="AY69" i="1"/>
  <c r="AZ69" i="1" s="1"/>
  <c r="AY70" i="1"/>
  <c r="AY71" i="1"/>
  <c r="AZ71" i="1" s="1"/>
  <c r="AY72" i="1"/>
  <c r="AY73" i="1"/>
  <c r="AY74" i="1"/>
  <c r="AY75" i="1"/>
  <c r="AZ75" i="1" s="1"/>
  <c r="AY76" i="1"/>
  <c r="AY77" i="1"/>
  <c r="AZ77" i="1" s="1"/>
  <c r="AY78" i="1"/>
  <c r="AY79" i="1"/>
  <c r="AY80" i="1"/>
  <c r="AZ80" i="1" s="1"/>
  <c r="AY81" i="1"/>
  <c r="AY82" i="1"/>
  <c r="AZ82" i="1" s="1"/>
  <c r="AY83" i="1"/>
  <c r="AY84" i="1"/>
  <c r="AZ84" i="1" s="1"/>
  <c r="AY85" i="1"/>
  <c r="AZ85" i="1" s="1"/>
  <c r="AY86" i="1"/>
  <c r="AZ86" i="1" s="1"/>
  <c r="BA86" i="1" s="1"/>
  <c r="AY87" i="1"/>
  <c r="AZ87" i="1" s="1"/>
  <c r="AY88" i="1"/>
  <c r="AZ88" i="1" s="1"/>
  <c r="BA88" i="1" s="1"/>
  <c r="AY89" i="1"/>
  <c r="AZ89" i="1" s="1"/>
  <c r="AY90" i="1"/>
  <c r="AZ90" i="1" s="1"/>
  <c r="BA90" i="1" s="1"/>
  <c r="AY91" i="1"/>
  <c r="AZ91" i="1" s="1"/>
  <c r="AY92" i="1"/>
  <c r="AZ92" i="1" s="1"/>
  <c r="AY93" i="1"/>
  <c r="AZ93" i="1" s="1"/>
  <c r="AY94" i="1"/>
  <c r="AZ94" i="1" s="1"/>
  <c r="BA94" i="1" s="1"/>
  <c r="AY95" i="1"/>
  <c r="AZ95" i="1" s="1"/>
  <c r="AY96" i="1"/>
  <c r="AZ96" i="1" s="1"/>
  <c r="AY97" i="1"/>
  <c r="AZ97" i="1" s="1"/>
  <c r="AY98" i="1"/>
  <c r="AZ98" i="1" s="1"/>
  <c r="BA98" i="1" s="1"/>
  <c r="AY99" i="1"/>
  <c r="AZ99" i="1" s="1"/>
  <c r="AY100" i="1"/>
  <c r="AZ100" i="1" s="1"/>
  <c r="AY101" i="1"/>
  <c r="AZ101" i="1" s="1"/>
  <c r="AY102" i="1"/>
  <c r="AZ102" i="1" s="1"/>
  <c r="BA102" i="1" s="1"/>
  <c r="AY103" i="1"/>
  <c r="AZ103" i="1" s="1"/>
  <c r="AY104" i="1"/>
  <c r="AZ104" i="1" s="1"/>
  <c r="BA104" i="1" s="1"/>
  <c r="AY105" i="1"/>
  <c r="AZ105" i="1" s="1"/>
  <c r="AY106" i="1"/>
  <c r="AZ106" i="1" s="1"/>
  <c r="BA106" i="1" s="1"/>
  <c r="AY107" i="1"/>
  <c r="AZ107" i="1" s="1"/>
  <c r="AY108" i="1"/>
  <c r="AZ108" i="1" s="1"/>
  <c r="AY109" i="1"/>
  <c r="AZ109" i="1" s="1"/>
  <c r="AY110" i="1"/>
  <c r="AZ110" i="1" s="1"/>
  <c r="BA110" i="1" s="1"/>
  <c r="AY111" i="1"/>
  <c r="AZ111" i="1" s="1"/>
  <c r="AY112" i="1"/>
  <c r="AZ112" i="1" s="1"/>
  <c r="AY113" i="1"/>
  <c r="AZ113" i="1" s="1"/>
  <c r="AY114" i="1"/>
  <c r="AZ114" i="1" s="1"/>
  <c r="BA114" i="1" s="1"/>
  <c r="AY115" i="1"/>
  <c r="AZ115" i="1" s="1"/>
  <c r="AY116" i="1"/>
  <c r="AZ116" i="1" s="1"/>
  <c r="AY117" i="1"/>
  <c r="AZ117" i="1" s="1"/>
  <c r="AY118" i="1"/>
  <c r="AZ118" i="1" s="1"/>
  <c r="BA118" i="1" s="1"/>
  <c r="AY119" i="1"/>
  <c r="AZ119" i="1" s="1"/>
  <c r="AY120" i="1"/>
  <c r="AZ120" i="1" s="1"/>
  <c r="BA120" i="1" s="1"/>
  <c r="AY121" i="1"/>
  <c r="AZ121" i="1" s="1"/>
  <c r="AY122" i="1"/>
  <c r="AZ122" i="1" s="1"/>
  <c r="BA122" i="1" s="1"/>
  <c r="AY123" i="1"/>
  <c r="AZ123" i="1" s="1"/>
  <c r="AY124" i="1"/>
  <c r="AZ124" i="1" s="1"/>
  <c r="AY125" i="1"/>
  <c r="AZ125" i="1" s="1"/>
  <c r="AY126" i="1"/>
  <c r="AZ126" i="1" s="1"/>
  <c r="BA126" i="1" s="1"/>
  <c r="AY127" i="1"/>
  <c r="AZ127" i="1" s="1"/>
  <c r="AY128" i="1"/>
  <c r="AZ128" i="1" s="1"/>
  <c r="AY129" i="1"/>
  <c r="AZ129" i="1" s="1"/>
  <c r="AY130" i="1"/>
  <c r="AZ130" i="1" s="1"/>
  <c r="BA130" i="1" s="1"/>
  <c r="AY131" i="1"/>
  <c r="AZ131" i="1" s="1"/>
  <c r="AY132" i="1"/>
  <c r="AZ132" i="1" s="1"/>
  <c r="AY133" i="1"/>
  <c r="AZ133" i="1" s="1"/>
  <c r="AY134" i="1"/>
  <c r="AY135" i="1"/>
  <c r="AZ135" i="1" s="1"/>
  <c r="AY136" i="1"/>
  <c r="AZ136" i="1" s="1"/>
  <c r="AY137" i="1"/>
  <c r="AZ137" i="1" s="1"/>
  <c r="AY138" i="1"/>
  <c r="AZ138" i="1" s="1"/>
  <c r="AY139" i="1"/>
  <c r="AZ139" i="1" s="1"/>
  <c r="AY140" i="1"/>
  <c r="AZ140" i="1" s="1"/>
  <c r="AY141" i="1"/>
  <c r="AZ141" i="1" s="1"/>
  <c r="AY142" i="1"/>
  <c r="AY143" i="1"/>
  <c r="AY144" i="1"/>
  <c r="AZ144" i="1" s="1"/>
  <c r="AY145" i="1"/>
  <c r="AY146" i="1"/>
  <c r="AZ146" i="1" s="1"/>
  <c r="AY147" i="1"/>
  <c r="AY148" i="1"/>
  <c r="AZ148" i="1" s="1"/>
  <c r="AY149" i="1"/>
  <c r="AY150" i="1"/>
  <c r="AZ150" i="1" s="1"/>
  <c r="AY151" i="1"/>
  <c r="AY152" i="1"/>
  <c r="AZ152" i="1" s="1"/>
  <c r="AY153" i="1"/>
  <c r="AY154" i="1"/>
  <c r="AZ154" i="1" s="1"/>
  <c r="AY155" i="1"/>
  <c r="AY2" i="1"/>
  <c r="AZ2" i="1" s="1"/>
  <c r="BA2" i="1" s="1"/>
  <c r="AA154" i="4" l="1"/>
  <c r="AA151" i="4"/>
  <c r="AA169" i="4"/>
  <c r="AA172" i="4"/>
  <c r="AA26" i="4"/>
  <c r="AA129" i="4"/>
  <c r="BB61" i="3"/>
  <c r="BB85" i="3"/>
  <c r="BC85" i="3" s="1"/>
  <c r="BB77" i="3"/>
  <c r="BC77" i="3" s="1"/>
  <c r="BD77" i="3" s="1"/>
  <c r="BE77" i="3" s="1"/>
  <c r="AA17" i="4"/>
  <c r="AA19" i="4"/>
  <c r="AA44" i="4"/>
  <c r="BB43" i="3"/>
  <c r="BC43" i="3" s="1"/>
  <c r="BA107" i="3"/>
  <c r="BB107" i="3" s="1"/>
  <c r="BB59" i="3"/>
  <c r="BC59" i="3" s="1"/>
  <c r="BB75" i="3"/>
  <c r="BC45" i="3"/>
  <c r="BD45" i="3" s="1"/>
  <c r="BB83" i="3"/>
  <c r="BB13" i="3"/>
  <c r="BB141" i="3"/>
  <c r="AA155" i="4"/>
  <c r="AB155" i="4" s="1"/>
  <c r="AC155" i="4" s="1"/>
  <c r="AD155" i="4" s="1"/>
  <c r="AE155" i="4" s="1"/>
  <c r="AF155" i="4" s="1"/>
  <c r="AG155" i="4" s="1"/>
  <c r="AH155" i="4" s="1"/>
  <c r="AI155" i="4" s="1"/>
  <c r="AJ155" i="4" s="1"/>
  <c r="AK155" i="4" s="1"/>
  <c r="AL155" i="4" s="1"/>
  <c r="AM155" i="4" s="1"/>
  <c r="AN155" i="4" s="1"/>
  <c r="AO155" i="4" s="1"/>
  <c r="AP155" i="4" s="1"/>
  <c r="AQ155" i="4" s="1"/>
  <c r="AR155" i="4" s="1"/>
  <c r="AS155" i="4" s="1"/>
  <c r="AA111" i="4"/>
  <c r="AA126" i="4"/>
  <c r="AA87" i="4"/>
  <c r="AA132" i="4"/>
  <c r="BB123" i="3"/>
  <c r="BC123" i="3" s="1"/>
  <c r="AA75" i="4"/>
  <c r="AA69" i="4"/>
  <c r="AB69" i="4" s="1"/>
  <c r="AC69" i="4" s="1"/>
  <c r="AD69" i="4" s="1"/>
  <c r="AE69" i="4" s="1"/>
  <c r="AF69" i="4" s="1"/>
  <c r="AG69" i="4" s="1"/>
  <c r="AH69" i="4" s="1"/>
  <c r="AI69" i="4" s="1"/>
  <c r="AJ69" i="4" s="1"/>
  <c r="AK69" i="4" s="1"/>
  <c r="AL69" i="4" s="1"/>
  <c r="AM69" i="4" s="1"/>
  <c r="AN69" i="4" s="1"/>
  <c r="AO69" i="4" s="1"/>
  <c r="AP69" i="4" s="1"/>
  <c r="AQ69" i="4" s="1"/>
  <c r="AR69" i="4" s="1"/>
  <c r="AS69" i="4" s="1"/>
  <c r="AA73" i="4"/>
  <c r="AB73" i="4" s="1"/>
  <c r="AC73" i="4" s="1"/>
  <c r="AD73" i="4" s="1"/>
  <c r="AE73" i="4" s="1"/>
  <c r="AF73" i="4" s="1"/>
  <c r="AG73" i="4" s="1"/>
  <c r="AH73" i="4" s="1"/>
  <c r="AI73" i="4" s="1"/>
  <c r="AJ73" i="4" s="1"/>
  <c r="AK73" i="4" s="1"/>
  <c r="AL73" i="4" s="1"/>
  <c r="AM73" i="4" s="1"/>
  <c r="AN73" i="4" s="1"/>
  <c r="AO73" i="4" s="1"/>
  <c r="AP73" i="4" s="1"/>
  <c r="AQ73" i="4" s="1"/>
  <c r="AR73" i="4" s="1"/>
  <c r="AS73" i="4" s="1"/>
  <c r="AA34" i="4"/>
  <c r="AA92" i="4"/>
  <c r="BB11" i="3"/>
  <c r="BC11" i="3" s="1"/>
  <c r="BC139" i="3"/>
  <c r="AA134" i="4"/>
  <c r="AA59" i="4"/>
  <c r="AB59" i="4" s="1"/>
  <c r="AC59" i="4" s="1"/>
  <c r="AD59" i="4" s="1"/>
  <c r="AE59" i="4" s="1"/>
  <c r="AF59" i="4" s="1"/>
  <c r="AG59" i="4" s="1"/>
  <c r="AH59" i="4" s="1"/>
  <c r="AI59" i="4" s="1"/>
  <c r="AJ59" i="4" s="1"/>
  <c r="AK59" i="4" s="1"/>
  <c r="AL59" i="4" s="1"/>
  <c r="AM59" i="4" s="1"/>
  <c r="AN59" i="4" s="1"/>
  <c r="AO59" i="4" s="1"/>
  <c r="AP59" i="4" s="1"/>
  <c r="AQ59" i="4" s="1"/>
  <c r="AR59" i="4" s="1"/>
  <c r="AS59" i="4" s="1"/>
  <c r="AA2" i="4"/>
  <c r="AA4" i="3" s="1"/>
  <c r="AA143" i="4"/>
  <c r="AA101" i="4"/>
  <c r="AA58" i="4"/>
  <c r="AB58" i="4" s="1"/>
  <c r="AA15" i="4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A158" i="4"/>
  <c r="AA115" i="4"/>
  <c r="AA62" i="4"/>
  <c r="AB62" i="4" s="1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N62" i="4" s="1"/>
  <c r="AO62" i="4" s="1"/>
  <c r="AP62" i="4" s="1"/>
  <c r="AQ62" i="4" s="1"/>
  <c r="AR62" i="4" s="1"/>
  <c r="AS62" i="4" s="1"/>
  <c r="AA9" i="4"/>
  <c r="AA12" i="3" s="1"/>
  <c r="AA130" i="4"/>
  <c r="AA77" i="4"/>
  <c r="AA23" i="4"/>
  <c r="AB23" i="4" s="1"/>
  <c r="AA81" i="4"/>
  <c r="AA164" i="4"/>
  <c r="AA124" i="4"/>
  <c r="AA76" i="4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Q76" i="4" s="1"/>
  <c r="AR76" i="4" s="1"/>
  <c r="AS76" i="4" s="1"/>
  <c r="AA36" i="4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A118" i="4"/>
  <c r="AA43" i="4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A175" i="4"/>
  <c r="AB175" i="4" s="1"/>
  <c r="AC175" i="4" s="1"/>
  <c r="AD175" i="4" s="1"/>
  <c r="AE175" i="4" s="1"/>
  <c r="AF175" i="4" s="1"/>
  <c r="AG175" i="4" s="1"/>
  <c r="AH175" i="4" s="1"/>
  <c r="AI175" i="4" s="1"/>
  <c r="AJ175" i="4" s="1"/>
  <c r="AK175" i="4" s="1"/>
  <c r="AL175" i="4" s="1"/>
  <c r="AM175" i="4" s="1"/>
  <c r="AN175" i="4" s="1"/>
  <c r="AO175" i="4" s="1"/>
  <c r="AP175" i="4" s="1"/>
  <c r="AQ175" i="4" s="1"/>
  <c r="AR175" i="4" s="1"/>
  <c r="AS175" i="4" s="1"/>
  <c r="AA133" i="4"/>
  <c r="AB133" i="4" s="1"/>
  <c r="AC133" i="4" s="1"/>
  <c r="AD133" i="4" s="1"/>
  <c r="AE133" i="4" s="1"/>
  <c r="AF133" i="4" s="1"/>
  <c r="AG133" i="4" s="1"/>
  <c r="AH133" i="4" s="1"/>
  <c r="AI133" i="4" s="1"/>
  <c r="AJ133" i="4" s="1"/>
  <c r="AK133" i="4" s="1"/>
  <c r="AL133" i="4" s="1"/>
  <c r="AM133" i="4" s="1"/>
  <c r="AN133" i="4" s="1"/>
  <c r="AO133" i="4" s="1"/>
  <c r="AP133" i="4" s="1"/>
  <c r="AQ133" i="4" s="1"/>
  <c r="AR133" i="4" s="1"/>
  <c r="AS133" i="4" s="1"/>
  <c r="AA90" i="4"/>
  <c r="AA47" i="4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AO47" i="4" s="1"/>
  <c r="AP47" i="4" s="1"/>
  <c r="AQ47" i="4" s="1"/>
  <c r="AR47" i="4" s="1"/>
  <c r="AS47" i="4" s="1"/>
  <c r="AA5" i="4"/>
  <c r="AA147" i="4"/>
  <c r="AB147" i="4" s="1"/>
  <c r="AC147" i="4" s="1"/>
  <c r="AD147" i="4" s="1"/>
  <c r="AE147" i="4" s="1"/>
  <c r="AF147" i="4" s="1"/>
  <c r="AG147" i="4" s="1"/>
  <c r="AH147" i="4" s="1"/>
  <c r="AI147" i="4" s="1"/>
  <c r="AJ147" i="4" s="1"/>
  <c r="AK147" i="4" s="1"/>
  <c r="AL147" i="4" s="1"/>
  <c r="AM147" i="4" s="1"/>
  <c r="AN147" i="4" s="1"/>
  <c r="AO147" i="4" s="1"/>
  <c r="AP147" i="4" s="1"/>
  <c r="AQ147" i="4" s="1"/>
  <c r="AR147" i="4" s="1"/>
  <c r="AS147" i="4" s="1"/>
  <c r="AA105" i="4"/>
  <c r="AA51" i="4"/>
  <c r="AA173" i="4"/>
  <c r="AB173" i="4" s="1"/>
  <c r="AC173" i="4" s="1"/>
  <c r="AD173" i="4" s="1"/>
  <c r="AE173" i="4" s="1"/>
  <c r="AF173" i="4" s="1"/>
  <c r="AG173" i="4" s="1"/>
  <c r="AH173" i="4" s="1"/>
  <c r="AI173" i="4" s="1"/>
  <c r="AJ173" i="4" s="1"/>
  <c r="AK173" i="4" s="1"/>
  <c r="AL173" i="4" s="1"/>
  <c r="AM173" i="4" s="1"/>
  <c r="AN173" i="4" s="1"/>
  <c r="AO173" i="4" s="1"/>
  <c r="AP173" i="4" s="1"/>
  <c r="AQ173" i="4" s="1"/>
  <c r="AR173" i="4" s="1"/>
  <c r="AS173" i="4" s="1"/>
  <c r="AA119" i="4"/>
  <c r="AB119" i="4" s="1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N119" i="4" s="1"/>
  <c r="AO119" i="4" s="1"/>
  <c r="AP119" i="4" s="1"/>
  <c r="AQ119" i="4" s="1"/>
  <c r="AR119" i="4" s="1"/>
  <c r="AS119" i="4" s="1"/>
  <c r="AA66" i="4"/>
  <c r="AA177" i="4"/>
  <c r="AA54" i="4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A156" i="4"/>
  <c r="AB156" i="4" s="1"/>
  <c r="AA108" i="4"/>
  <c r="AA68" i="4"/>
  <c r="AA28" i="4"/>
  <c r="BA110" i="3"/>
  <c r="BB110" i="3" s="1"/>
  <c r="AA171" i="4"/>
  <c r="AA97" i="4"/>
  <c r="AA27" i="4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A165" i="4"/>
  <c r="AA122" i="4"/>
  <c r="AA79" i="4"/>
  <c r="AA37" i="4"/>
  <c r="AB37" i="4" s="1"/>
  <c r="AA179" i="4"/>
  <c r="AB179" i="4" s="1"/>
  <c r="AC179" i="4" s="1"/>
  <c r="AD179" i="4" s="1"/>
  <c r="AE179" i="4" s="1"/>
  <c r="AF179" i="4" s="1"/>
  <c r="AG179" i="4" s="1"/>
  <c r="AH179" i="4" s="1"/>
  <c r="AI179" i="4" s="1"/>
  <c r="AJ179" i="4" s="1"/>
  <c r="AK179" i="4" s="1"/>
  <c r="AL179" i="4" s="1"/>
  <c r="AM179" i="4" s="1"/>
  <c r="AN179" i="4" s="1"/>
  <c r="AO179" i="4" s="1"/>
  <c r="AP179" i="4" s="1"/>
  <c r="AQ179" i="4" s="1"/>
  <c r="AR179" i="4" s="1"/>
  <c r="AS179" i="4" s="1"/>
  <c r="AA137" i="4"/>
  <c r="AA94" i="4"/>
  <c r="AA30" i="4"/>
  <c r="AA162" i="4"/>
  <c r="AB162" i="4" s="1"/>
  <c r="AC162" i="4" s="1"/>
  <c r="AD162" i="4" s="1"/>
  <c r="AE162" i="4" s="1"/>
  <c r="AF162" i="4" s="1"/>
  <c r="AG162" i="4" s="1"/>
  <c r="AH162" i="4" s="1"/>
  <c r="AI162" i="4" s="1"/>
  <c r="AJ162" i="4" s="1"/>
  <c r="AK162" i="4" s="1"/>
  <c r="AL162" i="4" s="1"/>
  <c r="AM162" i="4" s="1"/>
  <c r="AN162" i="4" s="1"/>
  <c r="AO162" i="4" s="1"/>
  <c r="AP162" i="4" s="1"/>
  <c r="AQ162" i="4" s="1"/>
  <c r="AR162" i="4" s="1"/>
  <c r="AS162" i="4" s="1"/>
  <c r="AA109" i="4"/>
  <c r="AA45" i="4"/>
  <c r="AA150" i="4"/>
  <c r="AB150" i="4" s="1"/>
  <c r="AC150" i="4" s="1"/>
  <c r="AD150" i="4" s="1"/>
  <c r="AE150" i="4" s="1"/>
  <c r="AF150" i="4" s="1"/>
  <c r="AG150" i="4" s="1"/>
  <c r="AH150" i="4" s="1"/>
  <c r="AI150" i="4" s="1"/>
  <c r="AJ150" i="4" s="1"/>
  <c r="AK150" i="4" s="1"/>
  <c r="AL150" i="4" s="1"/>
  <c r="AM150" i="4" s="1"/>
  <c r="AN150" i="4" s="1"/>
  <c r="AO150" i="4" s="1"/>
  <c r="AP150" i="4" s="1"/>
  <c r="AQ150" i="4" s="1"/>
  <c r="AR150" i="4" s="1"/>
  <c r="AS150" i="4" s="1"/>
  <c r="AA11" i="4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A140" i="4"/>
  <c r="AA100" i="4"/>
  <c r="AA60" i="4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AL60" i="4" s="1"/>
  <c r="AM60" i="4" s="1"/>
  <c r="AN60" i="4" s="1"/>
  <c r="AO60" i="4" s="1"/>
  <c r="AP60" i="4" s="1"/>
  <c r="AQ60" i="4" s="1"/>
  <c r="AR60" i="4" s="1"/>
  <c r="AS60" i="4" s="1"/>
  <c r="AA12" i="4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BB46" i="3"/>
  <c r="BC46" i="3" s="1"/>
  <c r="AA83" i="4"/>
  <c r="AA41" i="4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A183" i="4"/>
  <c r="AA141" i="4"/>
  <c r="AA98" i="4"/>
  <c r="AA55" i="4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AL55" i="4" s="1"/>
  <c r="AM55" i="4" s="1"/>
  <c r="AN55" i="4" s="1"/>
  <c r="AO55" i="4" s="1"/>
  <c r="AP55" i="4" s="1"/>
  <c r="AQ55" i="4" s="1"/>
  <c r="AR55" i="4" s="1"/>
  <c r="AS55" i="4" s="1"/>
  <c r="AA13" i="4"/>
  <c r="AA102" i="4"/>
  <c r="AA180" i="4"/>
  <c r="AA148" i="4"/>
  <c r="AB148" i="4" s="1"/>
  <c r="AC148" i="4" s="1"/>
  <c r="AD148" i="4" s="1"/>
  <c r="AE148" i="4" s="1"/>
  <c r="AF148" i="4" s="1"/>
  <c r="AG148" i="4" s="1"/>
  <c r="AH148" i="4" s="1"/>
  <c r="AI148" i="4" s="1"/>
  <c r="AJ148" i="4" s="1"/>
  <c r="AK148" i="4" s="1"/>
  <c r="AL148" i="4" s="1"/>
  <c r="AM148" i="4" s="1"/>
  <c r="AN148" i="4" s="1"/>
  <c r="AO148" i="4" s="1"/>
  <c r="AP148" i="4" s="1"/>
  <c r="AQ148" i="4" s="1"/>
  <c r="AR148" i="4" s="1"/>
  <c r="AS148" i="4" s="1"/>
  <c r="AA116" i="4"/>
  <c r="AA84" i="4"/>
  <c r="AA52" i="4"/>
  <c r="AA20" i="4"/>
  <c r="BB142" i="3"/>
  <c r="BC142" i="3" s="1"/>
  <c r="BA14" i="3"/>
  <c r="BB14" i="3" s="1"/>
  <c r="BB145" i="3"/>
  <c r="BB89" i="3"/>
  <c r="BC89" i="3" s="1"/>
  <c r="BC62" i="3"/>
  <c r="BA86" i="3"/>
  <c r="BB86" i="3" s="1"/>
  <c r="BB78" i="3"/>
  <c r="BB80" i="3"/>
  <c r="BC80" i="3" s="1"/>
  <c r="BB65" i="3"/>
  <c r="BC65" i="3" s="1"/>
  <c r="BB113" i="3"/>
  <c r="BB49" i="3"/>
  <c r="BB17" i="3"/>
  <c r="BC17" i="3" s="1"/>
  <c r="BC129" i="3"/>
  <c r="BD129" i="3" s="1"/>
  <c r="BC81" i="3"/>
  <c r="BD81" i="3" s="1"/>
  <c r="BE81" i="3" s="1"/>
  <c r="BF81" i="3" s="1"/>
  <c r="AA161" i="4"/>
  <c r="AA123" i="4"/>
  <c r="AA86" i="4"/>
  <c r="AB86" i="4" s="1"/>
  <c r="AA49" i="4"/>
  <c r="AA22" i="4"/>
  <c r="AA181" i="4"/>
  <c r="AB181" i="4" s="1"/>
  <c r="AC181" i="4" s="1"/>
  <c r="AD181" i="4" s="1"/>
  <c r="AE181" i="4" s="1"/>
  <c r="AF181" i="4" s="1"/>
  <c r="AG181" i="4" s="1"/>
  <c r="AH181" i="4" s="1"/>
  <c r="AI181" i="4" s="1"/>
  <c r="AJ181" i="4" s="1"/>
  <c r="AK181" i="4" s="1"/>
  <c r="AL181" i="4" s="1"/>
  <c r="AM181" i="4" s="1"/>
  <c r="AN181" i="4" s="1"/>
  <c r="AO181" i="4" s="1"/>
  <c r="AP181" i="4" s="1"/>
  <c r="AQ181" i="4" s="1"/>
  <c r="AR181" i="4" s="1"/>
  <c r="AS181" i="4" s="1"/>
  <c r="AA159" i="4"/>
  <c r="AB159" i="4" s="1"/>
  <c r="AC159" i="4" s="1"/>
  <c r="AD159" i="4" s="1"/>
  <c r="AE159" i="4" s="1"/>
  <c r="AF159" i="4" s="1"/>
  <c r="AG159" i="4" s="1"/>
  <c r="AH159" i="4" s="1"/>
  <c r="AI159" i="4" s="1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A138" i="4"/>
  <c r="AA117" i="4"/>
  <c r="AA95" i="4"/>
  <c r="AB95" i="4" s="1"/>
  <c r="AC95" i="4" s="1"/>
  <c r="AD95" i="4" s="1"/>
  <c r="AE95" i="4" s="1"/>
  <c r="AF95" i="4" s="1"/>
  <c r="AG95" i="4" s="1"/>
  <c r="AH95" i="4" s="1"/>
  <c r="AI95" i="4" s="1"/>
  <c r="AJ95" i="4" s="1"/>
  <c r="AK95" i="4" s="1"/>
  <c r="AL95" i="4" s="1"/>
  <c r="AM95" i="4" s="1"/>
  <c r="AN95" i="4" s="1"/>
  <c r="AO95" i="4" s="1"/>
  <c r="AP95" i="4" s="1"/>
  <c r="AQ95" i="4" s="1"/>
  <c r="AR95" i="4" s="1"/>
  <c r="AS95" i="4" s="1"/>
  <c r="AA74" i="4"/>
  <c r="AB74" i="4" s="1"/>
  <c r="AC74" i="4" s="1"/>
  <c r="AD74" i="4" s="1"/>
  <c r="AE74" i="4" s="1"/>
  <c r="AF74" i="4" s="1"/>
  <c r="AG74" i="4" s="1"/>
  <c r="AH74" i="4" s="1"/>
  <c r="AI74" i="4" s="1"/>
  <c r="AJ74" i="4" s="1"/>
  <c r="AK74" i="4" s="1"/>
  <c r="AL74" i="4" s="1"/>
  <c r="AM74" i="4" s="1"/>
  <c r="AN74" i="4" s="1"/>
  <c r="AO74" i="4" s="1"/>
  <c r="AP74" i="4" s="1"/>
  <c r="AQ74" i="4" s="1"/>
  <c r="AR74" i="4" s="1"/>
  <c r="AS74" i="4" s="1"/>
  <c r="AA53" i="4"/>
  <c r="AA31" i="4"/>
  <c r="AA10" i="4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A174" i="4"/>
  <c r="AB174" i="4" s="1"/>
  <c r="AC174" i="4" s="1"/>
  <c r="AD174" i="4" s="1"/>
  <c r="AE174" i="4" s="1"/>
  <c r="AF174" i="4" s="1"/>
  <c r="AG174" i="4" s="1"/>
  <c r="AH174" i="4" s="1"/>
  <c r="AI174" i="4" s="1"/>
  <c r="AJ174" i="4" s="1"/>
  <c r="AK174" i="4" s="1"/>
  <c r="AL174" i="4" s="1"/>
  <c r="AM174" i="4" s="1"/>
  <c r="AN174" i="4" s="1"/>
  <c r="AO174" i="4" s="1"/>
  <c r="AP174" i="4" s="1"/>
  <c r="AQ174" i="4" s="1"/>
  <c r="AR174" i="4" s="1"/>
  <c r="AS174" i="4" s="1"/>
  <c r="AA153" i="4"/>
  <c r="AA131" i="4"/>
  <c r="AA110" i="4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A89" i="4"/>
  <c r="AA67" i="4"/>
  <c r="AA46" i="4"/>
  <c r="AA25" i="4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A3" i="4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A167" i="4"/>
  <c r="AA146" i="4"/>
  <c r="AA125" i="4"/>
  <c r="AB125" i="4" s="1"/>
  <c r="AC125" i="4" s="1"/>
  <c r="AD125" i="4" s="1"/>
  <c r="AE125" i="4" s="1"/>
  <c r="AF125" i="4" s="1"/>
  <c r="AG125" i="4" s="1"/>
  <c r="AH125" i="4" s="1"/>
  <c r="AI125" i="4" s="1"/>
  <c r="AJ125" i="4" s="1"/>
  <c r="AK125" i="4" s="1"/>
  <c r="AL125" i="4" s="1"/>
  <c r="AM125" i="4" s="1"/>
  <c r="AN125" i="4" s="1"/>
  <c r="AO125" i="4" s="1"/>
  <c r="AP125" i="4" s="1"/>
  <c r="AQ125" i="4" s="1"/>
  <c r="AR125" i="4" s="1"/>
  <c r="AS125" i="4" s="1"/>
  <c r="AA103" i="4"/>
  <c r="AB103" i="4" s="1"/>
  <c r="AC103" i="4" s="1"/>
  <c r="AD103" i="4" s="1"/>
  <c r="AE103" i="4" s="1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A82" i="4"/>
  <c r="AA61" i="4"/>
  <c r="AA39" i="4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A18" i="4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A166" i="4"/>
  <c r="AA113" i="4"/>
  <c r="AA65" i="4"/>
  <c r="AA92" i="3" s="1"/>
  <c r="AA184" i="4"/>
  <c r="AB184" i="4" s="1"/>
  <c r="AC184" i="4" s="1"/>
  <c r="AD184" i="4" s="1"/>
  <c r="AE184" i="4" s="1"/>
  <c r="AF184" i="4" s="1"/>
  <c r="AG184" i="4" s="1"/>
  <c r="AH184" i="4" s="1"/>
  <c r="AI184" i="4" s="1"/>
  <c r="AJ184" i="4" s="1"/>
  <c r="AK184" i="4" s="1"/>
  <c r="AL184" i="4" s="1"/>
  <c r="AM184" i="4" s="1"/>
  <c r="AN184" i="4" s="1"/>
  <c r="AO184" i="4" s="1"/>
  <c r="AP184" i="4" s="1"/>
  <c r="AQ184" i="4" s="1"/>
  <c r="AR184" i="4" s="1"/>
  <c r="AS184" i="4" s="1"/>
  <c r="AA168" i="4"/>
  <c r="AA152" i="4"/>
  <c r="AA136" i="4"/>
  <c r="AB136" i="4" s="1"/>
  <c r="AC136" i="4" s="1"/>
  <c r="AD136" i="4" s="1"/>
  <c r="AE136" i="4" s="1"/>
  <c r="AF136" i="4" s="1"/>
  <c r="AG136" i="4" s="1"/>
  <c r="AH136" i="4" s="1"/>
  <c r="AI136" i="4" s="1"/>
  <c r="AJ136" i="4" s="1"/>
  <c r="AK136" i="4" s="1"/>
  <c r="AL136" i="4" s="1"/>
  <c r="AM136" i="4" s="1"/>
  <c r="AN136" i="4" s="1"/>
  <c r="AO136" i="4" s="1"/>
  <c r="AP136" i="4" s="1"/>
  <c r="AQ136" i="4" s="1"/>
  <c r="AR136" i="4" s="1"/>
  <c r="AS136" i="4" s="1"/>
  <c r="AA120" i="4"/>
  <c r="AB120" i="4" s="1"/>
  <c r="AC120" i="4" s="1"/>
  <c r="AD120" i="4" s="1"/>
  <c r="AE120" i="4" s="1"/>
  <c r="AF120" i="4" s="1"/>
  <c r="AG120" i="4" s="1"/>
  <c r="AH120" i="4" s="1"/>
  <c r="AI120" i="4" s="1"/>
  <c r="AJ120" i="4" s="1"/>
  <c r="AK120" i="4" s="1"/>
  <c r="AL120" i="4" s="1"/>
  <c r="AM120" i="4" s="1"/>
  <c r="AN120" i="4" s="1"/>
  <c r="AO120" i="4" s="1"/>
  <c r="AP120" i="4" s="1"/>
  <c r="AQ120" i="4" s="1"/>
  <c r="AR120" i="4" s="1"/>
  <c r="AS120" i="4" s="1"/>
  <c r="AA104" i="4"/>
  <c r="AA88" i="4"/>
  <c r="AA72" i="4"/>
  <c r="AA100" i="3" s="1"/>
  <c r="AA56" i="4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AL56" i="4" s="1"/>
  <c r="AM56" i="4" s="1"/>
  <c r="AN56" i="4" s="1"/>
  <c r="AO56" i="4" s="1"/>
  <c r="AP56" i="4" s="1"/>
  <c r="AQ56" i="4" s="1"/>
  <c r="AR56" i="4" s="1"/>
  <c r="AS56" i="4" s="1"/>
  <c r="AA40" i="4"/>
  <c r="AA24" i="4"/>
  <c r="AA4" i="4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BB88" i="3"/>
  <c r="AA182" i="4"/>
  <c r="AB182" i="4" s="1"/>
  <c r="AA145" i="4"/>
  <c r="AB145" i="4" s="1"/>
  <c r="AA107" i="4"/>
  <c r="AA140" i="3" s="1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A33" i="4"/>
  <c r="AB33" i="4" s="1"/>
  <c r="AA6" i="4"/>
  <c r="AB6" i="4" s="1"/>
  <c r="AA170" i="4"/>
  <c r="AB170" i="4" s="1"/>
  <c r="AC170" i="4" s="1"/>
  <c r="AD170" i="4" s="1"/>
  <c r="AE170" i="4" s="1"/>
  <c r="AF170" i="4" s="1"/>
  <c r="AG170" i="4" s="1"/>
  <c r="AH170" i="4" s="1"/>
  <c r="AI170" i="4" s="1"/>
  <c r="AJ170" i="4" s="1"/>
  <c r="AK170" i="4" s="1"/>
  <c r="AL170" i="4" s="1"/>
  <c r="AM170" i="4" s="1"/>
  <c r="AN170" i="4" s="1"/>
  <c r="AO170" i="4" s="1"/>
  <c r="AP170" i="4" s="1"/>
  <c r="AQ170" i="4" s="1"/>
  <c r="AR170" i="4" s="1"/>
  <c r="AS170" i="4" s="1"/>
  <c r="AA149" i="4"/>
  <c r="AA127" i="4"/>
  <c r="AB127" i="4" s="1"/>
  <c r="AA106" i="4"/>
  <c r="AB106" i="4" s="1"/>
  <c r="AA85" i="4"/>
  <c r="AB85" i="4" s="1"/>
  <c r="AC85" i="4" s="1"/>
  <c r="AD85" i="4" s="1"/>
  <c r="AE85" i="4" s="1"/>
  <c r="AF85" i="4" s="1"/>
  <c r="AG85" i="4" s="1"/>
  <c r="AH85" i="4" s="1"/>
  <c r="AI85" i="4" s="1"/>
  <c r="AJ85" i="4" s="1"/>
  <c r="AK85" i="4" s="1"/>
  <c r="AL85" i="4" s="1"/>
  <c r="AM85" i="4" s="1"/>
  <c r="AN85" i="4" s="1"/>
  <c r="AO85" i="4" s="1"/>
  <c r="AP85" i="4" s="1"/>
  <c r="AQ85" i="4" s="1"/>
  <c r="AR85" i="4" s="1"/>
  <c r="AS85" i="4" s="1"/>
  <c r="AA63" i="4"/>
  <c r="AB63" i="4" s="1"/>
  <c r="AC63" i="4" s="1"/>
  <c r="AD63" i="4" s="1"/>
  <c r="AE63" i="4" s="1"/>
  <c r="AF63" i="4" s="1"/>
  <c r="AG63" i="4" s="1"/>
  <c r="AH63" i="4" s="1"/>
  <c r="AI63" i="4" s="1"/>
  <c r="AJ63" i="4" s="1"/>
  <c r="AK63" i="4" s="1"/>
  <c r="AL63" i="4" s="1"/>
  <c r="AM63" i="4" s="1"/>
  <c r="AN63" i="4" s="1"/>
  <c r="AO63" i="4" s="1"/>
  <c r="AP63" i="4" s="1"/>
  <c r="AQ63" i="4" s="1"/>
  <c r="AR63" i="4" s="1"/>
  <c r="AS63" i="4" s="1"/>
  <c r="AA42" i="4"/>
  <c r="AB42" i="4" s="1"/>
  <c r="AA21" i="4"/>
  <c r="AB21" i="4" s="1"/>
  <c r="AA185" i="4"/>
  <c r="AB185" i="4" s="1"/>
  <c r="AC185" i="4" s="1"/>
  <c r="AD185" i="4" s="1"/>
  <c r="AE185" i="4" s="1"/>
  <c r="AF185" i="4" s="1"/>
  <c r="AG185" i="4" s="1"/>
  <c r="AH185" i="4" s="1"/>
  <c r="AI185" i="4" s="1"/>
  <c r="AJ185" i="4" s="1"/>
  <c r="AK185" i="4" s="1"/>
  <c r="AL185" i="4" s="1"/>
  <c r="AM185" i="4" s="1"/>
  <c r="AN185" i="4" s="1"/>
  <c r="AO185" i="4" s="1"/>
  <c r="AP185" i="4" s="1"/>
  <c r="AQ185" i="4" s="1"/>
  <c r="AR185" i="4" s="1"/>
  <c r="AS185" i="4" s="1"/>
  <c r="AA163" i="4"/>
  <c r="AB163" i="4" s="1"/>
  <c r="AC163" i="4" s="1"/>
  <c r="AD163" i="4" s="1"/>
  <c r="AE163" i="4" s="1"/>
  <c r="AF163" i="4" s="1"/>
  <c r="AG163" i="4" s="1"/>
  <c r="AH163" i="4" s="1"/>
  <c r="AI163" i="4" s="1"/>
  <c r="AJ163" i="4" s="1"/>
  <c r="AK163" i="4" s="1"/>
  <c r="AL163" i="4" s="1"/>
  <c r="AM163" i="4" s="1"/>
  <c r="AN163" i="4" s="1"/>
  <c r="AO163" i="4" s="1"/>
  <c r="AP163" i="4" s="1"/>
  <c r="AQ163" i="4" s="1"/>
  <c r="AR163" i="4" s="1"/>
  <c r="AS163" i="4" s="1"/>
  <c r="AA142" i="4"/>
  <c r="AA121" i="4"/>
  <c r="AA156" i="3" s="1"/>
  <c r="AA99" i="4"/>
  <c r="AB99" i="4" s="1"/>
  <c r="AC99" i="4" s="1"/>
  <c r="AD99" i="4" s="1"/>
  <c r="AE99" i="4" s="1"/>
  <c r="AF99" i="4" s="1"/>
  <c r="AG99" i="4" s="1"/>
  <c r="AH99" i="4" s="1"/>
  <c r="AI99" i="4" s="1"/>
  <c r="AJ99" i="4" s="1"/>
  <c r="AK99" i="4" s="1"/>
  <c r="AL99" i="4" s="1"/>
  <c r="AM99" i="4" s="1"/>
  <c r="AN99" i="4" s="1"/>
  <c r="AO99" i="4" s="1"/>
  <c r="AP99" i="4" s="1"/>
  <c r="AQ99" i="4" s="1"/>
  <c r="AR99" i="4" s="1"/>
  <c r="AS99" i="4" s="1"/>
  <c r="AA78" i="4"/>
  <c r="AB78" i="4" s="1"/>
  <c r="AC78" i="4" s="1"/>
  <c r="AD78" i="4" s="1"/>
  <c r="AE78" i="4" s="1"/>
  <c r="AF78" i="4" s="1"/>
  <c r="AG78" i="4" s="1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A57" i="4"/>
  <c r="AB57" i="4" s="1"/>
  <c r="AA35" i="4"/>
  <c r="AB35" i="4" s="1"/>
  <c r="AA14" i="4"/>
  <c r="AB14" i="4" s="1"/>
  <c r="AA178" i="4"/>
  <c r="AB178" i="4" s="1"/>
  <c r="AC178" i="4" s="1"/>
  <c r="AD178" i="4" s="1"/>
  <c r="AE178" i="4" s="1"/>
  <c r="AF178" i="4" s="1"/>
  <c r="AG178" i="4" s="1"/>
  <c r="AH178" i="4" s="1"/>
  <c r="AI178" i="4" s="1"/>
  <c r="AJ178" i="4" s="1"/>
  <c r="AK178" i="4" s="1"/>
  <c r="AL178" i="4" s="1"/>
  <c r="AM178" i="4" s="1"/>
  <c r="AN178" i="4" s="1"/>
  <c r="AO178" i="4" s="1"/>
  <c r="AP178" i="4" s="1"/>
  <c r="AQ178" i="4" s="1"/>
  <c r="AR178" i="4" s="1"/>
  <c r="AS178" i="4" s="1"/>
  <c r="AA157" i="4"/>
  <c r="AB157" i="4" s="1"/>
  <c r="AA135" i="4"/>
  <c r="AA172" i="3" s="1"/>
  <c r="AA114" i="4"/>
  <c r="AA148" i="3" s="1"/>
  <c r="AA93" i="4"/>
  <c r="AA124" i="3" s="1"/>
  <c r="AA71" i="4"/>
  <c r="AB71" i="4" s="1"/>
  <c r="AA50" i="4"/>
  <c r="AB50" i="4" s="1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A7" i="4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A139" i="4"/>
  <c r="AB139" i="4" s="1"/>
  <c r="AA91" i="4"/>
  <c r="AB91" i="4" s="1"/>
  <c r="AA38" i="4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A176" i="4"/>
  <c r="AB176" i="4" s="1"/>
  <c r="AC176" i="4" s="1"/>
  <c r="AD176" i="4" s="1"/>
  <c r="AE176" i="4" s="1"/>
  <c r="AF176" i="4" s="1"/>
  <c r="AG176" i="4" s="1"/>
  <c r="AH176" i="4" s="1"/>
  <c r="AI176" i="4" s="1"/>
  <c r="AJ176" i="4" s="1"/>
  <c r="AK176" i="4" s="1"/>
  <c r="AL176" i="4" s="1"/>
  <c r="AM176" i="4" s="1"/>
  <c r="AN176" i="4" s="1"/>
  <c r="AO176" i="4" s="1"/>
  <c r="AP176" i="4" s="1"/>
  <c r="AQ176" i="4" s="1"/>
  <c r="AR176" i="4" s="1"/>
  <c r="AS176" i="4" s="1"/>
  <c r="AA160" i="4"/>
  <c r="AB160" i="4" s="1"/>
  <c r="AA144" i="4"/>
  <c r="AB144" i="4" s="1"/>
  <c r="AA128" i="4"/>
  <c r="AA180" i="3" s="1"/>
  <c r="AA112" i="4"/>
  <c r="AB112" i="4" s="1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N112" i="4" s="1"/>
  <c r="AO112" i="4" s="1"/>
  <c r="AP112" i="4" s="1"/>
  <c r="AQ112" i="4" s="1"/>
  <c r="AR112" i="4" s="1"/>
  <c r="AS112" i="4" s="1"/>
  <c r="AA96" i="4"/>
  <c r="AB96" i="4" s="1"/>
  <c r="AA80" i="4"/>
  <c r="AB80" i="4" s="1"/>
  <c r="AA64" i="4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A48" i="4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AL48" i="4" s="1"/>
  <c r="AM48" i="4" s="1"/>
  <c r="AN48" i="4" s="1"/>
  <c r="AO48" i="4" s="1"/>
  <c r="AP48" i="4" s="1"/>
  <c r="AQ48" i="4" s="1"/>
  <c r="AR48" i="4" s="1"/>
  <c r="AS48" i="4" s="1"/>
  <c r="AA32" i="4"/>
  <c r="AB32" i="4" s="1"/>
  <c r="AA16" i="4"/>
  <c r="BB112" i="3"/>
  <c r="BC112" i="3" s="1"/>
  <c r="BB64" i="3"/>
  <c r="BC64" i="3" s="1"/>
  <c r="BB48" i="3"/>
  <c r="BC48" i="3" s="1"/>
  <c r="BA16" i="3"/>
  <c r="BB16" i="3" s="1"/>
  <c r="BB144" i="3"/>
  <c r="BC144" i="3" s="1"/>
  <c r="BB128" i="3"/>
  <c r="BC128" i="3" s="1"/>
  <c r="AA23" i="6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A111" i="6"/>
  <c r="AB111" i="6" s="1"/>
  <c r="AC111" i="6" s="1"/>
  <c r="AD111" i="6" s="1"/>
  <c r="AE111" i="6" s="1"/>
  <c r="AF111" i="6" s="1"/>
  <c r="AG111" i="6" s="1"/>
  <c r="AH111" i="6" s="1"/>
  <c r="AI111" i="6" s="1"/>
  <c r="AJ111" i="6" s="1"/>
  <c r="AK111" i="6" s="1"/>
  <c r="AL111" i="6" s="1"/>
  <c r="AM111" i="6" s="1"/>
  <c r="AN111" i="6" s="1"/>
  <c r="AO111" i="6" s="1"/>
  <c r="AP111" i="6" s="1"/>
  <c r="AQ111" i="6" s="1"/>
  <c r="AR111" i="6" s="1"/>
  <c r="AS111" i="6" s="1"/>
  <c r="AT111" i="6" s="1"/>
  <c r="AU111" i="6" s="1"/>
  <c r="AV111" i="6" s="1"/>
  <c r="AA135" i="6"/>
  <c r="AB135" i="6" s="1"/>
  <c r="AC135" i="6" s="1"/>
  <c r="AD135" i="6" s="1"/>
  <c r="AE135" i="6" s="1"/>
  <c r="AF135" i="6" s="1"/>
  <c r="AG135" i="6" s="1"/>
  <c r="AH135" i="6" s="1"/>
  <c r="AI135" i="6" s="1"/>
  <c r="AJ135" i="6" s="1"/>
  <c r="AK135" i="6" s="1"/>
  <c r="AL135" i="6" s="1"/>
  <c r="AM135" i="6" s="1"/>
  <c r="AN135" i="6" s="1"/>
  <c r="AO135" i="6" s="1"/>
  <c r="AP135" i="6" s="1"/>
  <c r="AQ135" i="6" s="1"/>
  <c r="AR135" i="6" s="1"/>
  <c r="AS135" i="6" s="1"/>
  <c r="AT135" i="6" s="1"/>
  <c r="AU135" i="6" s="1"/>
  <c r="AV135" i="6" s="1"/>
  <c r="AA143" i="6"/>
  <c r="AB143" i="6" s="1"/>
  <c r="AA159" i="6"/>
  <c r="AB159" i="6" s="1"/>
  <c r="AC159" i="6" s="1"/>
  <c r="AD159" i="6" s="1"/>
  <c r="AE159" i="6" s="1"/>
  <c r="AF159" i="6" s="1"/>
  <c r="AG159" i="6" s="1"/>
  <c r="AH159" i="6" s="1"/>
  <c r="AI159" i="6" s="1"/>
  <c r="AJ159" i="6" s="1"/>
  <c r="AK159" i="6" s="1"/>
  <c r="AL159" i="6" s="1"/>
  <c r="AM159" i="6" s="1"/>
  <c r="AN159" i="6" s="1"/>
  <c r="AO159" i="6" s="1"/>
  <c r="AP159" i="6" s="1"/>
  <c r="AQ159" i="6" s="1"/>
  <c r="AR159" i="6" s="1"/>
  <c r="AS159" i="6" s="1"/>
  <c r="AT159" i="6" s="1"/>
  <c r="AU159" i="6" s="1"/>
  <c r="AV159" i="6" s="1"/>
  <c r="AA175" i="6"/>
  <c r="AB175" i="6" s="1"/>
  <c r="AC175" i="6" s="1"/>
  <c r="AD175" i="6" s="1"/>
  <c r="AE175" i="6" s="1"/>
  <c r="AF175" i="6" s="1"/>
  <c r="AG175" i="6" s="1"/>
  <c r="AH175" i="6" s="1"/>
  <c r="AI175" i="6" s="1"/>
  <c r="AJ175" i="6" s="1"/>
  <c r="AK175" i="6" s="1"/>
  <c r="AL175" i="6" s="1"/>
  <c r="AM175" i="6" s="1"/>
  <c r="AN175" i="6" s="1"/>
  <c r="AO175" i="6" s="1"/>
  <c r="AP175" i="6" s="1"/>
  <c r="AQ175" i="6" s="1"/>
  <c r="AR175" i="6" s="1"/>
  <c r="AS175" i="6" s="1"/>
  <c r="AT175" i="6" s="1"/>
  <c r="AU175" i="6" s="1"/>
  <c r="AV175" i="6" s="1"/>
  <c r="AA167" i="6"/>
  <c r="AB167" i="6" s="1"/>
  <c r="AC167" i="6" s="1"/>
  <c r="AD167" i="6" s="1"/>
  <c r="AE167" i="6" s="1"/>
  <c r="AF167" i="6" s="1"/>
  <c r="AG167" i="6" s="1"/>
  <c r="AH167" i="6" s="1"/>
  <c r="AI167" i="6" s="1"/>
  <c r="AJ167" i="6" s="1"/>
  <c r="AK167" i="6" s="1"/>
  <c r="AL167" i="6" s="1"/>
  <c r="AM167" i="6" s="1"/>
  <c r="AN167" i="6" s="1"/>
  <c r="AO167" i="6" s="1"/>
  <c r="AP167" i="6" s="1"/>
  <c r="AQ167" i="6" s="1"/>
  <c r="AR167" i="6" s="1"/>
  <c r="AS167" i="6" s="1"/>
  <c r="AT167" i="6" s="1"/>
  <c r="AU167" i="6" s="1"/>
  <c r="AV167" i="6" s="1"/>
  <c r="AA79" i="6"/>
  <c r="AB79" i="6" s="1"/>
  <c r="AC79" i="6" s="1"/>
  <c r="AD79" i="6" s="1"/>
  <c r="AE79" i="6" s="1"/>
  <c r="AF79" i="6" s="1"/>
  <c r="AG79" i="6" s="1"/>
  <c r="AH79" i="6" s="1"/>
  <c r="AI79" i="6" s="1"/>
  <c r="AJ79" i="6" s="1"/>
  <c r="AK79" i="6" s="1"/>
  <c r="AL79" i="6" s="1"/>
  <c r="AM79" i="6" s="1"/>
  <c r="AN79" i="6" s="1"/>
  <c r="AO79" i="6" s="1"/>
  <c r="AP79" i="6" s="1"/>
  <c r="AQ79" i="6" s="1"/>
  <c r="AR79" i="6" s="1"/>
  <c r="AS79" i="6" s="1"/>
  <c r="AT79" i="6" s="1"/>
  <c r="AU79" i="6" s="1"/>
  <c r="AV79" i="6" s="1"/>
  <c r="AA95" i="6"/>
  <c r="AB95" i="6" s="1"/>
  <c r="AC95" i="6" s="1"/>
  <c r="AD95" i="6" s="1"/>
  <c r="AE95" i="6" s="1"/>
  <c r="AF95" i="6" s="1"/>
  <c r="AG95" i="6" s="1"/>
  <c r="AH95" i="6" s="1"/>
  <c r="AI95" i="6" s="1"/>
  <c r="AJ95" i="6" s="1"/>
  <c r="AK95" i="6" s="1"/>
  <c r="AL95" i="6" s="1"/>
  <c r="AM95" i="6" s="1"/>
  <c r="AN95" i="6" s="1"/>
  <c r="AO95" i="6" s="1"/>
  <c r="AP95" i="6" s="1"/>
  <c r="AQ95" i="6" s="1"/>
  <c r="AR95" i="6" s="1"/>
  <c r="AS95" i="6" s="1"/>
  <c r="AT95" i="6" s="1"/>
  <c r="AU95" i="6" s="1"/>
  <c r="AV95" i="6" s="1"/>
  <c r="AA119" i="6"/>
  <c r="AB119" i="6" s="1"/>
  <c r="AC119" i="6" s="1"/>
  <c r="AD119" i="6" s="1"/>
  <c r="AE119" i="6" s="1"/>
  <c r="AF119" i="6" s="1"/>
  <c r="AG119" i="6" s="1"/>
  <c r="AH119" i="6" s="1"/>
  <c r="AI119" i="6" s="1"/>
  <c r="AJ119" i="6" s="1"/>
  <c r="AK119" i="6" s="1"/>
  <c r="AL119" i="6" s="1"/>
  <c r="AM119" i="6" s="1"/>
  <c r="AN119" i="6" s="1"/>
  <c r="AO119" i="6" s="1"/>
  <c r="AP119" i="6" s="1"/>
  <c r="AQ119" i="6" s="1"/>
  <c r="AR119" i="6" s="1"/>
  <c r="AS119" i="6" s="1"/>
  <c r="AT119" i="6" s="1"/>
  <c r="AU119" i="6" s="1"/>
  <c r="AV119" i="6" s="1"/>
  <c r="AA39" i="6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AV39" i="6" s="1"/>
  <c r="AA87" i="6"/>
  <c r="AB87" i="6" s="1"/>
  <c r="AC87" i="6" s="1"/>
  <c r="AD87" i="6" s="1"/>
  <c r="AE87" i="6" s="1"/>
  <c r="AF87" i="6" s="1"/>
  <c r="AG87" i="6" s="1"/>
  <c r="AH87" i="6" s="1"/>
  <c r="AI87" i="6" s="1"/>
  <c r="AJ87" i="6" s="1"/>
  <c r="AK87" i="6" s="1"/>
  <c r="AL87" i="6" s="1"/>
  <c r="AM87" i="6" s="1"/>
  <c r="AN87" i="6" s="1"/>
  <c r="AO87" i="6" s="1"/>
  <c r="AP87" i="6" s="1"/>
  <c r="AQ87" i="6" s="1"/>
  <c r="AR87" i="6" s="1"/>
  <c r="AS87" i="6" s="1"/>
  <c r="AT87" i="6" s="1"/>
  <c r="AU87" i="6" s="1"/>
  <c r="AV87" i="6" s="1"/>
  <c r="AA31" i="6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AV31" i="6" s="1"/>
  <c r="AA7" i="6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A55" i="6"/>
  <c r="AB55" i="6" s="1"/>
  <c r="AC55" i="6" s="1"/>
  <c r="AD55" i="6" s="1"/>
  <c r="AE55" i="6" s="1"/>
  <c r="AF55" i="6" s="1"/>
  <c r="AG55" i="6" s="1"/>
  <c r="AH55" i="6" s="1"/>
  <c r="AI55" i="6" s="1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A15" i="6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A127" i="6"/>
  <c r="AB127" i="6" s="1"/>
  <c r="AC127" i="6" s="1"/>
  <c r="AD127" i="6" s="1"/>
  <c r="AE127" i="6" s="1"/>
  <c r="AF127" i="6" s="1"/>
  <c r="AG127" i="6" s="1"/>
  <c r="AH127" i="6" s="1"/>
  <c r="AI127" i="6" s="1"/>
  <c r="AJ127" i="6" s="1"/>
  <c r="AK127" i="6" s="1"/>
  <c r="AL127" i="6" s="1"/>
  <c r="AM127" i="6" s="1"/>
  <c r="AN127" i="6" s="1"/>
  <c r="AO127" i="6" s="1"/>
  <c r="AP127" i="6" s="1"/>
  <c r="AQ127" i="6" s="1"/>
  <c r="AR127" i="6" s="1"/>
  <c r="AS127" i="6" s="1"/>
  <c r="AT127" i="6" s="1"/>
  <c r="AU127" i="6" s="1"/>
  <c r="AV127" i="6" s="1"/>
  <c r="AA151" i="6"/>
  <c r="AB151" i="6" s="1"/>
  <c r="AC151" i="6" s="1"/>
  <c r="AD151" i="6" s="1"/>
  <c r="AE151" i="6" s="1"/>
  <c r="AF151" i="6" s="1"/>
  <c r="AG151" i="6" s="1"/>
  <c r="AH151" i="6" s="1"/>
  <c r="AI151" i="6" s="1"/>
  <c r="AJ151" i="6" s="1"/>
  <c r="AK151" i="6" s="1"/>
  <c r="AL151" i="6" s="1"/>
  <c r="AM151" i="6" s="1"/>
  <c r="AN151" i="6" s="1"/>
  <c r="AO151" i="6" s="1"/>
  <c r="AP151" i="6" s="1"/>
  <c r="AQ151" i="6" s="1"/>
  <c r="AR151" i="6" s="1"/>
  <c r="AS151" i="6" s="1"/>
  <c r="AT151" i="6" s="1"/>
  <c r="AU151" i="6" s="1"/>
  <c r="AV151" i="6" s="1"/>
  <c r="AA71" i="6"/>
  <c r="AB71" i="6" s="1"/>
  <c r="AC71" i="6" s="1"/>
  <c r="AD71" i="6" s="1"/>
  <c r="AE71" i="6" s="1"/>
  <c r="AF71" i="6" s="1"/>
  <c r="AG71" i="6" s="1"/>
  <c r="AH71" i="6" s="1"/>
  <c r="AI71" i="6" s="1"/>
  <c r="AJ71" i="6" s="1"/>
  <c r="AK71" i="6" s="1"/>
  <c r="AL71" i="6" s="1"/>
  <c r="AM71" i="6" s="1"/>
  <c r="AN71" i="6" s="1"/>
  <c r="AO71" i="6" s="1"/>
  <c r="AP71" i="6" s="1"/>
  <c r="AQ71" i="6" s="1"/>
  <c r="AR71" i="6" s="1"/>
  <c r="AS71" i="6" s="1"/>
  <c r="AT71" i="6" s="1"/>
  <c r="AU71" i="6" s="1"/>
  <c r="AV71" i="6" s="1"/>
  <c r="AA183" i="6"/>
  <c r="AB183" i="6" s="1"/>
  <c r="AC183" i="6" s="1"/>
  <c r="AD183" i="6" s="1"/>
  <c r="AE183" i="6" s="1"/>
  <c r="AF183" i="6" s="1"/>
  <c r="AG183" i="6" s="1"/>
  <c r="AH183" i="6" s="1"/>
  <c r="AI183" i="6" s="1"/>
  <c r="AJ183" i="6" s="1"/>
  <c r="AK183" i="6" s="1"/>
  <c r="AL183" i="6" s="1"/>
  <c r="AM183" i="6" s="1"/>
  <c r="AN183" i="6" s="1"/>
  <c r="AO183" i="6" s="1"/>
  <c r="AP183" i="6" s="1"/>
  <c r="AQ183" i="6" s="1"/>
  <c r="AR183" i="6" s="1"/>
  <c r="AS183" i="6" s="1"/>
  <c r="AT183" i="6" s="1"/>
  <c r="AU183" i="6" s="1"/>
  <c r="AV183" i="6" s="1"/>
  <c r="AA47" i="6"/>
  <c r="AB47" i="6" s="1"/>
  <c r="AC47" i="6" s="1"/>
  <c r="AD47" i="6" s="1"/>
  <c r="AE47" i="6" s="1"/>
  <c r="AA63" i="6"/>
  <c r="AB63" i="6" s="1"/>
  <c r="AC63" i="6" s="1"/>
  <c r="AD63" i="6" s="1"/>
  <c r="AE63" i="6" s="1"/>
  <c r="AF63" i="6" s="1"/>
  <c r="AG63" i="6" s="1"/>
  <c r="AH63" i="6" s="1"/>
  <c r="AI63" i="6" s="1"/>
  <c r="AJ63" i="6" s="1"/>
  <c r="AK63" i="6" s="1"/>
  <c r="AL63" i="6" s="1"/>
  <c r="AM63" i="6" s="1"/>
  <c r="AN63" i="6" s="1"/>
  <c r="AO63" i="6" s="1"/>
  <c r="AP63" i="6" s="1"/>
  <c r="AQ63" i="6" s="1"/>
  <c r="AR63" i="6" s="1"/>
  <c r="AS63" i="6" s="1"/>
  <c r="AT63" i="6" s="1"/>
  <c r="AU63" i="6" s="1"/>
  <c r="AV63" i="6" s="1"/>
  <c r="AA103" i="6"/>
  <c r="AB103" i="6" s="1"/>
  <c r="AC103" i="6" s="1"/>
  <c r="AD103" i="6" s="1"/>
  <c r="AE103" i="6" s="1"/>
  <c r="AF103" i="6" s="1"/>
  <c r="AG103" i="6" s="1"/>
  <c r="AH103" i="6" s="1"/>
  <c r="AI103" i="6" s="1"/>
  <c r="AJ103" i="6" s="1"/>
  <c r="AK103" i="6" s="1"/>
  <c r="AL103" i="6" s="1"/>
  <c r="AM103" i="6" s="1"/>
  <c r="AN103" i="6" s="1"/>
  <c r="AO103" i="6" s="1"/>
  <c r="AP103" i="6" s="1"/>
  <c r="AQ103" i="6" s="1"/>
  <c r="AR103" i="6" s="1"/>
  <c r="AS103" i="6" s="1"/>
  <c r="AT103" i="6" s="1"/>
  <c r="AU103" i="6" s="1"/>
  <c r="AV103" i="6" s="1"/>
  <c r="AC143" i="6"/>
  <c r="AD143" i="6" s="1"/>
  <c r="AE143" i="6" s="1"/>
  <c r="AF143" i="6" s="1"/>
  <c r="AG143" i="6" s="1"/>
  <c r="AH143" i="6" s="1"/>
  <c r="AI143" i="6" s="1"/>
  <c r="AJ143" i="6" s="1"/>
  <c r="AK143" i="6" s="1"/>
  <c r="AL143" i="6" s="1"/>
  <c r="AM143" i="6" s="1"/>
  <c r="AN143" i="6" s="1"/>
  <c r="AO143" i="6" s="1"/>
  <c r="AP143" i="6" s="1"/>
  <c r="AQ143" i="6" s="1"/>
  <c r="AR143" i="6" s="1"/>
  <c r="AS143" i="6" s="1"/>
  <c r="AT143" i="6" s="1"/>
  <c r="AU143" i="6" s="1"/>
  <c r="AV143" i="6" s="1"/>
  <c r="AA45" i="6"/>
  <c r="AB45" i="6" s="1"/>
  <c r="AC45" i="6" s="1"/>
  <c r="AD45" i="6" s="1"/>
  <c r="AA61" i="6"/>
  <c r="AB61" i="6" s="1"/>
  <c r="AC61" i="6" s="1"/>
  <c r="AD61" i="6" s="1"/>
  <c r="AA181" i="6"/>
  <c r="AB181" i="6" s="1"/>
  <c r="AC181" i="6" s="1"/>
  <c r="AD181" i="6" s="1"/>
  <c r="AA21" i="6"/>
  <c r="AB21" i="6" s="1"/>
  <c r="AC21" i="6" s="1"/>
  <c r="AD21" i="6" s="1"/>
  <c r="AA101" i="6"/>
  <c r="AB101" i="6" s="1"/>
  <c r="AC101" i="6" s="1"/>
  <c r="AD101" i="6" s="1"/>
  <c r="AA125" i="6"/>
  <c r="AB125" i="6" s="1"/>
  <c r="AC125" i="6" s="1"/>
  <c r="AD125" i="6" s="1"/>
  <c r="AA141" i="6"/>
  <c r="AB141" i="6" s="1"/>
  <c r="AC141" i="6" s="1"/>
  <c r="AD141" i="6" s="1"/>
  <c r="AA149" i="6"/>
  <c r="AB149" i="6" s="1"/>
  <c r="AC149" i="6" s="1"/>
  <c r="AD149" i="6" s="1"/>
  <c r="AA53" i="6"/>
  <c r="AB53" i="6" s="1"/>
  <c r="AC53" i="6" s="1"/>
  <c r="AD53" i="6" s="1"/>
  <c r="AA165" i="6"/>
  <c r="AB165" i="6" s="1"/>
  <c r="AC165" i="6" s="1"/>
  <c r="AD165" i="6" s="1"/>
  <c r="AA93" i="6"/>
  <c r="AB93" i="6" s="1"/>
  <c r="AC93" i="6" s="1"/>
  <c r="AD93" i="6" s="1"/>
  <c r="AA117" i="6"/>
  <c r="AB117" i="6" s="1"/>
  <c r="AC117" i="6" s="1"/>
  <c r="AD117" i="6" s="1"/>
  <c r="AA13" i="6"/>
  <c r="AB13" i="6" s="1"/>
  <c r="AC13" i="6" s="1"/>
  <c r="AD13" i="6" s="1"/>
  <c r="AA85" i="6"/>
  <c r="AB85" i="6" s="1"/>
  <c r="AC85" i="6" s="1"/>
  <c r="AD85" i="6" s="1"/>
  <c r="AA157" i="6"/>
  <c r="AB157" i="6" s="1"/>
  <c r="AC157" i="6" s="1"/>
  <c r="AD157" i="6" s="1"/>
  <c r="AA109" i="6"/>
  <c r="AB109" i="6" s="1"/>
  <c r="AC109" i="6" s="1"/>
  <c r="AD109" i="6" s="1"/>
  <c r="AA29" i="6"/>
  <c r="AB29" i="6" s="1"/>
  <c r="AC29" i="6" s="1"/>
  <c r="AD29" i="6" s="1"/>
  <c r="AA133" i="6"/>
  <c r="AB133" i="6" s="1"/>
  <c r="AC133" i="6" s="1"/>
  <c r="AD133" i="6" s="1"/>
  <c r="AA37" i="6"/>
  <c r="AB37" i="6" s="1"/>
  <c r="AC37" i="6" s="1"/>
  <c r="AD37" i="6" s="1"/>
  <c r="AA69" i="6"/>
  <c r="AB69" i="6" s="1"/>
  <c r="AC69" i="6" s="1"/>
  <c r="AD69" i="6" s="1"/>
  <c r="AA173" i="6"/>
  <c r="AB173" i="6" s="1"/>
  <c r="AC173" i="6" s="1"/>
  <c r="AD173" i="6" s="1"/>
  <c r="AA77" i="6"/>
  <c r="AB77" i="6" s="1"/>
  <c r="AC77" i="6" s="1"/>
  <c r="AD77" i="6" s="1"/>
  <c r="AA38" i="6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Q38" i="6" s="1"/>
  <c r="AR38" i="6" s="1"/>
  <c r="AS38" i="6" s="1"/>
  <c r="AT38" i="6" s="1"/>
  <c r="AU38" i="6" s="1"/>
  <c r="AV38" i="6" s="1"/>
  <c r="AA118" i="6"/>
  <c r="AB118" i="6" s="1"/>
  <c r="AC118" i="6" s="1"/>
  <c r="AD118" i="6" s="1"/>
  <c r="AE118" i="6" s="1"/>
  <c r="AF118" i="6" s="1"/>
  <c r="AG118" i="6" s="1"/>
  <c r="AH118" i="6" s="1"/>
  <c r="AI118" i="6" s="1"/>
  <c r="AJ118" i="6" s="1"/>
  <c r="AK118" i="6" s="1"/>
  <c r="AL118" i="6" s="1"/>
  <c r="AM118" i="6" s="1"/>
  <c r="AN118" i="6" s="1"/>
  <c r="AO118" i="6" s="1"/>
  <c r="AP118" i="6" s="1"/>
  <c r="AQ118" i="6" s="1"/>
  <c r="AR118" i="6" s="1"/>
  <c r="AS118" i="6" s="1"/>
  <c r="AT118" i="6" s="1"/>
  <c r="AU118" i="6" s="1"/>
  <c r="AV118" i="6" s="1"/>
  <c r="AA134" i="6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AQ134" i="6" s="1"/>
  <c r="AR134" i="6" s="1"/>
  <c r="AS134" i="6" s="1"/>
  <c r="AT134" i="6" s="1"/>
  <c r="AU134" i="6" s="1"/>
  <c r="AV134" i="6" s="1"/>
  <c r="AA14" i="6"/>
  <c r="AB14" i="6" s="1"/>
  <c r="AC14" i="6" s="1"/>
  <c r="AD14" i="6" s="1"/>
  <c r="AA86" i="6"/>
  <c r="AB86" i="6" s="1"/>
  <c r="AC86" i="6" s="1"/>
  <c r="AD86" i="6" s="1"/>
  <c r="AE86" i="6" s="1"/>
  <c r="AF86" i="6" s="1"/>
  <c r="AG86" i="6" s="1"/>
  <c r="AH86" i="6" s="1"/>
  <c r="AI86" i="6" s="1"/>
  <c r="AJ86" i="6" s="1"/>
  <c r="AK86" i="6" s="1"/>
  <c r="AL86" i="6" s="1"/>
  <c r="AM86" i="6" s="1"/>
  <c r="AN86" i="6" s="1"/>
  <c r="AO86" i="6" s="1"/>
  <c r="AP86" i="6" s="1"/>
  <c r="AQ86" i="6" s="1"/>
  <c r="AR86" i="6" s="1"/>
  <c r="AS86" i="6" s="1"/>
  <c r="AT86" i="6" s="1"/>
  <c r="AU86" i="6" s="1"/>
  <c r="AV86" i="6" s="1"/>
  <c r="AA110" i="6"/>
  <c r="AB110" i="6" s="1"/>
  <c r="AC110" i="6" s="1"/>
  <c r="AD110" i="6" s="1"/>
  <c r="AE110" i="6" s="1"/>
  <c r="AF110" i="6" s="1"/>
  <c r="AG110" i="6" s="1"/>
  <c r="AH110" i="6" s="1"/>
  <c r="AI110" i="6" s="1"/>
  <c r="AJ110" i="6" s="1"/>
  <c r="AK110" i="6" s="1"/>
  <c r="AL110" i="6" s="1"/>
  <c r="AM110" i="6" s="1"/>
  <c r="AN110" i="6" s="1"/>
  <c r="AO110" i="6" s="1"/>
  <c r="AP110" i="6" s="1"/>
  <c r="AQ110" i="6" s="1"/>
  <c r="AR110" i="6" s="1"/>
  <c r="AS110" i="6" s="1"/>
  <c r="AT110" i="6" s="1"/>
  <c r="AU110" i="6" s="1"/>
  <c r="AV110" i="6" s="1"/>
  <c r="AA46" i="6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AV46" i="6" s="1"/>
  <c r="AA62" i="6"/>
  <c r="AB62" i="6" s="1"/>
  <c r="AC62" i="6" s="1"/>
  <c r="AD62" i="6" s="1"/>
  <c r="AE62" i="6" s="1"/>
  <c r="AF62" i="6" s="1"/>
  <c r="AG62" i="6" s="1"/>
  <c r="AH62" i="6" s="1"/>
  <c r="AI62" i="6" s="1"/>
  <c r="AJ62" i="6" s="1"/>
  <c r="AK62" i="6" s="1"/>
  <c r="AL62" i="6" s="1"/>
  <c r="AM62" i="6" s="1"/>
  <c r="AN62" i="6" s="1"/>
  <c r="AO62" i="6" s="1"/>
  <c r="AP62" i="6" s="1"/>
  <c r="AQ62" i="6" s="1"/>
  <c r="AR62" i="6" s="1"/>
  <c r="AS62" i="6" s="1"/>
  <c r="AT62" i="6" s="1"/>
  <c r="AU62" i="6" s="1"/>
  <c r="AV62" i="6" s="1"/>
  <c r="AA182" i="6"/>
  <c r="AB182" i="6" s="1"/>
  <c r="AC182" i="6" s="1"/>
  <c r="AD182" i="6" s="1"/>
  <c r="AE182" i="6" s="1"/>
  <c r="AF182" i="6" s="1"/>
  <c r="AG182" i="6" s="1"/>
  <c r="AH182" i="6" s="1"/>
  <c r="AI182" i="6" s="1"/>
  <c r="AJ182" i="6" s="1"/>
  <c r="AK182" i="6" s="1"/>
  <c r="AL182" i="6" s="1"/>
  <c r="AM182" i="6" s="1"/>
  <c r="AN182" i="6" s="1"/>
  <c r="AO182" i="6" s="1"/>
  <c r="AP182" i="6" s="1"/>
  <c r="AQ182" i="6" s="1"/>
  <c r="AR182" i="6" s="1"/>
  <c r="AS182" i="6" s="1"/>
  <c r="AT182" i="6" s="1"/>
  <c r="AU182" i="6" s="1"/>
  <c r="AV182" i="6" s="1"/>
  <c r="AA22" i="6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AT22" i="6" s="1"/>
  <c r="AU22" i="6" s="1"/>
  <c r="AV22" i="6" s="1"/>
  <c r="AA70" i="6"/>
  <c r="AB70" i="6" s="1"/>
  <c r="AC70" i="6" s="1"/>
  <c r="AD70" i="6" s="1"/>
  <c r="AE70" i="6" s="1"/>
  <c r="AF70" i="6" s="1"/>
  <c r="AG70" i="6" s="1"/>
  <c r="AH70" i="6" s="1"/>
  <c r="AI70" i="6" s="1"/>
  <c r="AJ70" i="6" s="1"/>
  <c r="AK70" i="6" s="1"/>
  <c r="AL70" i="6" s="1"/>
  <c r="AM70" i="6" s="1"/>
  <c r="AN70" i="6" s="1"/>
  <c r="AO70" i="6" s="1"/>
  <c r="AP70" i="6" s="1"/>
  <c r="AQ70" i="6" s="1"/>
  <c r="AR70" i="6" s="1"/>
  <c r="AS70" i="6" s="1"/>
  <c r="AT70" i="6" s="1"/>
  <c r="AU70" i="6" s="1"/>
  <c r="AV70" i="6" s="1"/>
  <c r="AA158" i="6"/>
  <c r="AB158" i="6" s="1"/>
  <c r="AC158" i="6" s="1"/>
  <c r="AD158" i="6" s="1"/>
  <c r="AE158" i="6" s="1"/>
  <c r="AF158" i="6" s="1"/>
  <c r="AG158" i="6" s="1"/>
  <c r="AH158" i="6" s="1"/>
  <c r="AI158" i="6" s="1"/>
  <c r="AJ158" i="6" s="1"/>
  <c r="AK158" i="6" s="1"/>
  <c r="AL158" i="6" s="1"/>
  <c r="AM158" i="6" s="1"/>
  <c r="AN158" i="6" s="1"/>
  <c r="AO158" i="6" s="1"/>
  <c r="AP158" i="6" s="1"/>
  <c r="AQ158" i="6" s="1"/>
  <c r="AR158" i="6" s="1"/>
  <c r="AS158" i="6" s="1"/>
  <c r="AT158" i="6" s="1"/>
  <c r="AU158" i="6" s="1"/>
  <c r="AV158" i="6" s="1"/>
  <c r="AA174" i="6"/>
  <c r="AB174" i="6" s="1"/>
  <c r="AC174" i="6" s="1"/>
  <c r="AD174" i="6" s="1"/>
  <c r="AE174" i="6" s="1"/>
  <c r="AF174" i="6" s="1"/>
  <c r="AG174" i="6" s="1"/>
  <c r="AH174" i="6" s="1"/>
  <c r="AI174" i="6" s="1"/>
  <c r="AJ174" i="6" s="1"/>
  <c r="AK174" i="6" s="1"/>
  <c r="AL174" i="6" s="1"/>
  <c r="AM174" i="6" s="1"/>
  <c r="AN174" i="6" s="1"/>
  <c r="AO174" i="6" s="1"/>
  <c r="AP174" i="6" s="1"/>
  <c r="AQ174" i="6" s="1"/>
  <c r="AR174" i="6" s="1"/>
  <c r="AS174" i="6" s="1"/>
  <c r="AT174" i="6" s="1"/>
  <c r="AU174" i="6" s="1"/>
  <c r="AV174" i="6" s="1"/>
  <c r="AA78" i="6"/>
  <c r="AB78" i="6" s="1"/>
  <c r="AC78" i="6" s="1"/>
  <c r="AD78" i="6" s="1"/>
  <c r="AA102" i="6"/>
  <c r="AB102" i="6" s="1"/>
  <c r="AC102" i="6" s="1"/>
  <c r="AD102" i="6" s="1"/>
  <c r="AE102" i="6" s="1"/>
  <c r="AF102" i="6" s="1"/>
  <c r="AG102" i="6" s="1"/>
  <c r="AH102" i="6" s="1"/>
  <c r="AI102" i="6" s="1"/>
  <c r="AJ102" i="6" s="1"/>
  <c r="AK102" i="6" s="1"/>
  <c r="AL102" i="6" s="1"/>
  <c r="AM102" i="6" s="1"/>
  <c r="AN102" i="6" s="1"/>
  <c r="AO102" i="6" s="1"/>
  <c r="AP102" i="6" s="1"/>
  <c r="AQ102" i="6" s="1"/>
  <c r="AR102" i="6" s="1"/>
  <c r="AS102" i="6" s="1"/>
  <c r="AT102" i="6" s="1"/>
  <c r="AU102" i="6" s="1"/>
  <c r="AV102" i="6" s="1"/>
  <c r="AA126" i="6"/>
  <c r="AB126" i="6" s="1"/>
  <c r="AC126" i="6" s="1"/>
  <c r="AD126" i="6" s="1"/>
  <c r="AE126" i="6" s="1"/>
  <c r="AF126" i="6" s="1"/>
  <c r="AG126" i="6" s="1"/>
  <c r="AH126" i="6" s="1"/>
  <c r="AI126" i="6" s="1"/>
  <c r="AJ126" i="6" s="1"/>
  <c r="AK126" i="6" s="1"/>
  <c r="AL126" i="6" s="1"/>
  <c r="AM126" i="6" s="1"/>
  <c r="AN126" i="6" s="1"/>
  <c r="AO126" i="6" s="1"/>
  <c r="AP126" i="6" s="1"/>
  <c r="AQ126" i="6" s="1"/>
  <c r="AR126" i="6" s="1"/>
  <c r="AS126" i="6" s="1"/>
  <c r="AT126" i="6" s="1"/>
  <c r="AU126" i="6" s="1"/>
  <c r="AV126" i="6" s="1"/>
  <c r="AA54" i="6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AQ54" i="6" s="1"/>
  <c r="AR54" i="6" s="1"/>
  <c r="AS54" i="6" s="1"/>
  <c r="AT54" i="6" s="1"/>
  <c r="AU54" i="6" s="1"/>
  <c r="AV54" i="6" s="1"/>
  <c r="AA94" i="6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AQ94" i="6" s="1"/>
  <c r="AR94" i="6" s="1"/>
  <c r="AS94" i="6" s="1"/>
  <c r="AT94" i="6" s="1"/>
  <c r="AU94" i="6" s="1"/>
  <c r="AV94" i="6" s="1"/>
  <c r="AA6" i="6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A30" i="6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A142" i="6"/>
  <c r="AB142" i="6" s="1"/>
  <c r="AC142" i="6" s="1"/>
  <c r="AD142" i="6" s="1"/>
  <c r="AE142" i="6" s="1"/>
  <c r="AF142" i="6" s="1"/>
  <c r="AG142" i="6" s="1"/>
  <c r="AH142" i="6" s="1"/>
  <c r="AI142" i="6" s="1"/>
  <c r="AJ142" i="6" s="1"/>
  <c r="AK142" i="6" s="1"/>
  <c r="AL142" i="6" s="1"/>
  <c r="AM142" i="6" s="1"/>
  <c r="AN142" i="6" s="1"/>
  <c r="AO142" i="6" s="1"/>
  <c r="AP142" i="6" s="1"/>
  <c r="AQ142" i="6" s="1"/>
  <c r="AR142" i="6" s="1"/>
  <c r="AS142" i="6" s="1"/>
  <c r="AT142" i="6" s="1"/>
  <c r="AU142" i="6" s="1"/>
  <c r="AV142" i="6" s="1"/>
  <c r="AA150" i="6"/>
  <c r="AB150" i="6" s="1"/>
  <c r="AC150" i="6" s="1"/>
  <c r="AD150" i="6" s="1"/>
  <c r="AE150" i="6" s="1"/>
  <c r="AF150" i="6" s="1"/>
  <c r="AG150" i="6" s="1"/>
  <c r="AH150" i="6" s="1"/>
  <c r="AI150" i="6" s="1"/>
  <c r="AJ150" i="6" s="1"/>
  <c r="AK150" i="6" s="1"/>
  <c r="AL150" i="6" s="1"/>
  <c r="AM150" i="6" s="1"/>
  <c r="AN150" i="6" s="1"/>
  <c r="AO150" i="6" s="1"/>
  <c r="AP150" i="6" s="1"/>
  <c r="AQ150" i="6" s="1"/>
  <c r="AR150" i="6" s="1"/>
  <c r="AS150" i="6" s="1"/>
  <c r="AT150" i="6" s="1"/>
  <c r="AU150" i="6" s="1"/>
  <c r="AV150" i="6" s="1"/>
  <c r="AA166" i="6"/>
  <c r="AB166" i="6" s="1"/>
  <c r="AC166" i="6" s="1"/>
  <c r="AD166" i="6" s="1"/>
  <c r="AE166" i="6" s="1"/>
  <c r="AF166" i="6" s="1"/>
  <c r="AG166" i="6" s="1"/>
  <c r="AH166" i="6" s="1"/>
  <c r="AI166" i="6" s="1"/>
  <c r="AJ166" i="6" s="1"/>
  <c r="AK166" i="6" s="1"/>
  <c r="AL166" i="6" s="1"/>
  <c r="AM166" i="6" s="1"/>
  <c r="AN166" i="6" s="1"/>
  <c r="AO166" i="6" s="1"/>
  <c r="AP166" i="6" s="1"/>
  <c r="AQ166" i="6" s="1"/>
  <c r="AR166" i="6" s="1"/>
  <c r="AS166" i="6" s="1"/>
  <c r="AT166" i="6" s="1"/>
  <c r="AU166" i="6" s="1"/>
  <c r="AV166" i="6" s="1"/>
  <c r="AA51" i="6"/>
  <c r="AA91" i="6"/>
  <c r="AA107" i="6"/>
  <c r="AA147" i="6"/>
  <c r="AA163" i="6"/>
  <c r="AA27" i="6"/>
  <c r="AA59" i="6"/>
  <c r="AA3" i="6"/>
  <c r="AA35" i="6"/>
  <c r="AA43" i="6"/>
  <c r="AA171" i="6"/>
  <c r="AA11" i="6"/>
  <c r="AA99" i="6"/>
  <c r="AA139" i="6"/>
  <c r="AA115" i="6"/>
  <c r="AA83" i="6"/>
  <c r="AA19" i="6"/>
  <c r="AA179" i="6"/>
  <c r="AA75" i="6"/>
  <c r="AA67" i="6"/>
  <c r="AA123" i="6"/>
  <c r="AA155" i="6"/>
  <c r="AA131" i="6"/>
  <c r="AA9" i="6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A73" i="6"/>
  <c r="AB73" i="6" s="1"/>
  <c r="AC73" i="6" s="1"/>
  <c r="AD73" i="6" s="1"/>
  <c r="AE73" i="6" s="1"/>
  <c r="AF73" i="6" s="1"/>
  <c r="AG73" i="6" s="1"/>
  <c r="AH73" i="6" s="1"/>
  <c r="AI73" i="6" s="1"/>
  <c r="AJ73" i="6" s="1"/>
  <c r="AK73" i="6" s="1"/>
  <c r="AL73" i="6" s="1"/>
  <c r="AM73" i="6" s="1"/>
  <c r="AN73" i="6" s="1"/>
  <c r="AO73" i="6" s="1"/>
  <c r="AP73" i="6" s="1"/>
  <c r="AQ73" i="6" s="1"/>
  <c r="AR73" i="6" s="1"/>
  <c r="AS73" i="6" s="1"/>
  <c r="AT73" i="6" s="1"/>
  <c r="AU73" i="6" s="1"/>
  <c r="AV73" i="6" s="1"/>
  <c r="AA161" i="6"/>
  <c r="AB161" i="6" s="1"/>
  <c r="AC161" i="6" s="1"/>
  <c r="AD161" i="6" s="1"/>
  <c r="AE161" i="6" s="1"/>
  <c r="AF161" i="6" s="1"/>
  <c r="AG161" i="6" s="1"/>
  <c r="AH161" i="6" s="1"/>
  <c r="AI161" i="6" s="1"/>
  <c r="AJ161" i="6" s="1"/>
  <c r="AK161" i="6" s="1"/>
  <c r="AL161" i="6" s="1"/>
  <c r="AM161" i="6" s="1"/>
  <c r="AN161" i="6" s="1"/>
  <c r="AO161" i="6" s="1"/>
  <c r="AP161" i="6" s="1"/>
  <c r="AQ161" i="6" s="1"/>
  <c r="AR161" i="6" s="1"/>
  <c r="AS161" i="6" s="1"/>
  <c r="AT161" i="6" s="1"/>
  <c r="AU161" i="6" s="1"/>
  <c r="AV161" i="6" s="1"/>
  <c r="AA177" i="6"/>
  <c r="AB177" i="6" s="1"/>
  <c r="AC177" i="6" s="1"/>
  <c r="AD177" i="6" s="1"/>
  <c r="AE177" i="6" s="1"/>
  <c r="AF177" i="6" s="1"/>
  <c r="AG177" i="6" s="1"/>
  <c r="AH177" i="6" s="1"/>
  <c r="AI177" i="6" s="1"/>
  <c r="AJ177" i="6" s="1"/>
  <c r="AK177" i="6" s="1"/>
  <c r="AL177" i="6" s="1"/>
  <c r="AM177" i="6" s="1"/>
  <c r="AN177" i="6" s="1"/>
  <c r="AO177" i="6" s="1"/>
  <c r="AP177" i="6" s="1"/>
  <c r="AQ177" i="6" s="1"/>
  <c r="AR177" i="6" s="1"/>
  <c r="AS177" i="6" s="1"/>
  <c r="AT177" i="6" s="1"/>
  <c r="AU177" i="6" s="1"/>
  <c r="AV177" i="6" s="1"/>
  <c r="AA169" i="6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AQ169" i="6" s="1"/>
  <c r="AR169" i="6" s="1"/>
  <c r="AS169" i="6" s="1"/>
  <c r="AT169" i="6" s="1"/>
  <c r="AU169" i="6" s="1"/>
  <c r="AV169" i="6" s="1"/>
  <c r="AA81" i="6"/>
  <c r="AB81" i="6" s="1"/>
  <c r="AC81" i="6" s="1"/>
  <c r="AD81" i="6" s="1"/>
  <c r="AE81" i="6" s="1"/>
  <c r="AF81" i="6" s="1"/>
  <c r="AG81" i="6" s="1"/>
  <c r="AH81" i="6" s="1"/>
  <c r="AI81" i="6" s="1"/>
  <c r="AJ81" i="6" s="1"/>
  <c r="AK81" i="6" s="1"/>
  <c r="AL81" i="6" s="1"/>
  <c r="AM81" i="6" s="1"/>
  <c r="AN81" i="6" s="1"/>
  <c r="AO81" i="6" s="1"/>
  <c r="AP81" i="6" s="1"/>
  <c r="AQ81" i="6" s="1"/>
  <c r="AR81" i="6" s="1"/>
  <c r="AS81" i="6" s="1"/>
  <c r="AT81" i="6" s="1"/>
  <c r="AU81" i="6" s="1"/>
  <c r="AV81" i="6" s="1"/>
  <c r="AA97" i="6"/>
  <c r="AB97" i="6" s="1"/>
  <c r="AC97" i="6" s="1"/>
  <c r="AD97" i="6" s="1"/>
  <c r="AE97" i="6" s="1"/>
  <c r="AF97" i="6" s="1"/>
  <c r="AG97" i="6" s="1"/>
  <c r="AH97" i="6" s="1"/>
  <c r="AI97" i="6" s="1"/>
  <c r="AJ97" i="6" s="1"/>
  <c r="AK97" i="6" s="1"/>
  <c r="AL97" i="6" s="1"/>
  <c r="AM97" i="6" s="1"/>
  <c r="AN97" i="6" s="1"/>
  <c r="AO97" i="6" s="1"/>
  <c r="AP97" i="6" s="1"/>
  <c r="AQ97" i="6" s="1"/>
  <c r="AR97" i="6" s="1"/>
  <c r="AS97" i="6" s="1"/>
  <c r="AT97" i="6" s="1"/>
  <c r="AU97" i="6" s="1"/>
  <c r="AV97" i="6" s="1"/>
  <c r="AA25" i="6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A33" i="6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T33" i="6" s="1"/>
  <c r="AU33" i="6" s="1"/>
  <c r="AV33" i="6" s="1"/>
  <c r="AA185" i="6"/>
  <c r="AB185" i="6" s="1"/>
  <c r="AC185" i="6" s="1"/>
  <c r="AD185" i="6" s="1"/>
  <c r="AE185" i="6" s="1"/>
  <c r="AF185" i="6" s="1"/>
  <c r="AG185" i="6" s="1"/>
  <c r="AH185" i="6" s="1"/>
  <c r="AI185" i="6" s="1"/>
  <c r="AJ185" i="6" s="1"/>
  <c r="AK185" i="6" s="1"/>
  <c r="AL185" i="6" s="1"/>
  <c r="AM185" i="6" s="1"/>
  <c r="AN185" i="6" s="1"/>
  <c r="AO185" i="6" s="1"/>
  <c r="AP185" i="6" s="1"/>
  <c r="AQ185" i="6" s="1"/>
  <c r="AR185" i="6" s="1"/>
  <c r="AS185" i="6" s="1"/>
  <c r="AT185" i="6" s="1"/>
  <c r="AU185" i="6" s="1"/>
  <c r="AV185" i="6" s="1"/>
  <c r="AA153" i="6"/>
  <c r="AB153" i="6" s="1"/>
  <c r="AC153" i="6" s="1"/>
  <c r="AD153" i="6" s="1"/>
  <c r="AE153" i="6" s="1"/>
  <c r="AF153" i="6" s="1"/>
  <c r="AG153" i="6" s="1"/>
  <c r="AH153" i="6" s="1"/>
  <c r="AI153" i="6" s="1"/>
  <c r="AJ153" i="6" s="1"/>
  <c r="AK153" i="6" s="1"/>
  <c r="AL153" i="6" s="1"/>
  <c r="AM153" i="6" s="1"/>
  <c r="AN153" i="6" s="1"/>
  <c r="AO153" i="6" s="1"/>
  <c r="AP153" i="6" s="1"/>
  <c r="AQ153" i="6" s="1"/>
  <c r="AR153" i="6" s="1"/>
  <c r="AS153" i="6" s="1"/>
  <c r="AT153" i="6" s="1"/>
  <c r="AU153" i="6" s="1"/>
  <c r="AV153" i="6" s="1"/>
  <c r="AA65" i="6"/>
  <c r="AB65" i="6" s="1"/>
  <c r="AC65" i="6" s="1"/>
  <c r="AD65" i="6" s="1"/>
  <c r="AE65" i="6" s="1"/>
  <c r="AF65" i="6" s="1"/>
  <c r="AG65" i="6" s="1"/>
  <c r="AH65" i="6" s="1"/>
  <c r="AI65" i="6" s="1"/>
  <c r="AJ65" i="6" s="1"/>
  <c r="AK65" i="6" s="1"/>
  <c r="AL65" i="6" s="1"/>
  <c r="AM65" i="6" s="1"/>
  <c r="AN65" i="6" s="1"/>
  <c r="AO65" i="6" s="1"/>
  <c r="AP65" i="6" s="1"/>
  <c r="AQ65" i="6" s="1"/>
  <c r="AR65" i="6" s="1"/>
  <c r="AS65" i="6" s="1"/>
  <c r="AT65" i="6" s="1"/>
  <c r="AU65" i="6" s="1"/>
  <c r="AV65" i="6" s="1"/>
  <c r="AA57" i="6"/>
  <c r="AB57" i="6" s="1"/>
  <c r="AC57" i="6" s="1"/>
  <c r="AD57" i="6" s="1"/>
  <c r="AE57" i="6" s="1"/>
  <c r="AF57" i="6" s="1"/>
  <c r="AG57" i="6" s="1"/>
  <c r="AH57" i="6" s="1"/>
  <c r="AI57" i="6" s="1"/>
  <c r="AJ57" i="6" s="1"/>
  <c r="AK57" i="6" s="1"/>
  <c r="AL57" i="6" s="1"/>
  <c r="AM57" i="6" s="1"/>
  <c r="AN57" i="6" s="1"/>
  <c r="AO57" i="6" s="1"/>
  <c r="AP57" i="6" s="1"/>
  <c r="AQ57" i="6" s="1"/>
  <c r="AR57" i="6" s="1"/>
  <c r="AS57" i="6" s="1"/>
  <c r="AT57" i="6" s="1"/>
  <c r="AU57" i="6" s="1"/>
  <c r="AV57" i="6" s="1"/>
  <c r="AA49" i="6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AP49" i="6" s="1"/>
  <c r="AQ49" i="6" s="1"/>
  <c r="AR49" i="6" s="1"/>
  <c r="AS49" i="6" s="1"/>
  <c r="AT49" i="6" s="1"/>
  <c r="AU49" i="6" s="1"/>
  <c r="AV49" i="6" s="1"/>
  <c r="AA105" i="6"/>
  <c r="AB105" i="6" s="1"/>
  <c r="AC105" i="6" s="1"/>
  <c r="AD105" i="6" s="1"/>
  <c r="AE105" i="6" s="1"/>
  <c r="AF105" i="6" s="1"/>
  <c r="AG105" i="6" s="1"/>
  <c r="AH105" i="6" s="1"/>
  <c r="AI105" i="6" s="1"/>
  <c r="AJ105" i="6" s="1"/>
  <c r="AK105" i="6" s="1"/>
  <c r="AL105" i="6" s="1"/>
  <c r="AM105" i="6" s="1"/>
  <c r="AN105" i="6" s="1"/>
  <c r="AO105" i="6" s="1"/>
  <c r="AP105" i="6" s="1"/>
  <c r="AQ105" i="6" s="1"/>
  <c r="AR105" i="6" s="1"/>
  <c r="AS105" i="6" s="1"/>
  <c r="AT105" i="6" s="1"/>
  <c r="AU105" i="6" s="1"/>
  <c r="AV105" i="6" s="1"/>
  <c r="AA129" i="6"/>
  <c r="AB129" i="6" s="1"/>
  <c r="AC129" i="6" s="1"/>
  <c r="AD129" i="6" s="1"/>
  <c r="AE129" i="6" s="1"/>
  <c r="AF129" i="6" s="1"/>
  <c r="AG129" i="6" s="1"/>
  <c r="AH129" i="6" s="1"/>
  <c r="AI129" i="6" s="1"/>
  <c r="AJ129" i="6" s="1"/>
  <c r="AK129" i="6" s="1"/>
  <c r="AL129" i="6" s="1"/>
  <c r="AM129" i="6" s="1"/>
  <c r="AN129" i="6" s="1"/>
  <c r="AO129" i="6" s="1"/>
  <c r="AP129" i="6" s="1"/>
  <c r="AQ129" i="6" s="1"/>
  <c r="AR129" i="6" s="1"/>
  <c r="AS129" i="6" s="1"/>
  <c r="AT129" i="6" s="1"/>
  <c r="AU129" i="6" s="1"/>
  <c r="AV129" i="6" s="1"/>
  <c r="AA17" i="6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AT17" i="6" s="1"/>
  <c r="AU17" i="6" s="1"/>
  <c r="AV17" i="6" s="1"/>
  <c r="AA137" i="6"/>
  <c r="AB137" i="6" s="1"/>
  <c r="AC137" i="6" s="1"/>
  <c r="AD137" i="6" s="1"/>
  <c r="AE137" i="6" s="1"/>
  <c r="AF137" i="6" s="1"/>
  <c r="AG137" i="6" s="1"/>
  <c r="AH137" i="6" s="1"/>
  <c r="AI137" i="6" s="1"/>
  <c r="AJ137" i="6" s="1"/>
  <c r="AK137" i="6" s="1"/>
  <c r="AL137" i="6" s="1"/>
  <c r="AM137" i="6" s="1"/>
  <c r="AN137" i="6" s="1"/>
  <c r="AO137" i="6" s="1"/>
  <c r="AP137" i="6" s="1"/>
  <c r="AQ137" i="6" s="1"/>
  <c r="AR137" i="6" s="1"/>
  <c r="AS137" i="6" s="1"/>
  <c r="AT137" i="6" s="1"/>
  <c r="AU137" i="6" s="1"/>
  <c r="AV137" i="6" s="1"/>
  <c r="AA121" i="6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AL121" i="6" s="1"/>
  <c r="AM121" i="6" s="1"/>
  <c r="AN121" i="6" s="1"/>
  <c r="AO121" i="6" s="1"/>
  <c r="AP121" i="6" s="1"/>
  <c r="AQ121" i="6" s="1"/>
  <c r="AR121" i="6" s="1"/>
  <c r="AS121" i="6" s="1"/>
  <c r="AT121" i="6" s="1"/>
  <c r="AU121" i="6" s="1"/>
  <c r="AV121" i="6" s="1"/>
  <c r="AA145" i="6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A41" i="6"/>
  <c r="AB41" i="6" s="1"/>
  <c r="AC41" i="6" s="1"/>
  <c r="AD41" i="6" s="1"/>
  <c r="AE41" i="6" s="1"/>
  <c r="AF41" i="6" s="1"/>
  <c r="AG41" i="6" s="1"/>
  <c r="AH41" i="6" s="1"/>
  <c r="AI41" i="6" s="1"/>
  <c r="AJ41" i="6" s="1"/>
  <c r="AK41" i="6" s="1"/>
  <c r="AL41" i="6" s="1"/>
  <c r="AM41" i="6" s="1"/>
  <c r="AN41" i="6" s="1"/>
  <c r="AO41" i="6" s="1"/>
  <c r="AP41" i="6" s="1"/>
  <c r="AQ41" i="6" s="1"/>
  <c r="AR41" i="6" s="1"/>
  <c r="AS41" i="6" s="1"/>
  <c r="AT41" i="6" s="1"/>
  <c r="AU41" i="6" s="1"/>
  <c r="AV41" i="6" s="1"/>
  <c r="AA113" i="6"/>
  <c r="AB113" i="6" s="1"/>
  <c r="AC113" i="6" s="1"/>
  <c r="AD113" i="6" s="1"/>
  <c r="AE113" i="6" s="1"/>
  <c r="AF113" i="6" s="1"/>
  <c r="AG113" i="6" s="1"/>
  <c r="AH113" i="6" s="1"/>
  <c r="AI113" i="6" s="1"/>
  <c r="AJ113" i="6" s="1"/>
  <c r="AK113" i="6" s="1"/>
  <c r="AL113" i="6" s="1"/>
  <c r="AM113" i="6" s="1"/>
  <c r="AN113" i="6" s="1"/>
  <c r="AO113" i="6" s="1"/>
  <c r="AP113" i="6" s="1"/>
  <c r="AQ113" i="6" s="1"/>
  <c r="AR113" i="6" s="1"/>
  <c r="AS113" i="6" s="1"/>
  <c r="AT113" i="6" s="1"/>
  <c r="AU113" i="6" s="1"/>
  <c r="AV113" i="6" s="1"/>
  <c r="AA89" i="6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AN89" i="6" s="1"/>
  <c r="AO89" i="6" s="1"/>
  <c r="AP89" i="6" s="1"/>
  <c r="AQ89" i="6" s="1"/>
  <c r="AR89" i="6" s="1"/>
  <c r="AS89" i="6" s="1"/>
  <c r="AT89" i="6" s="1"/>
  <c r="AU89" i="6" s="1"/>
  <c r="AV89" i="6" s="1"/>
  <c r="AF47" i="6"/>
  <c r="AG47" i="6" s="1"/>
  <c r="AH47" i="6" s="1"/>
  <c r="AI47" i="6" s="1"/>
  <c r="AJ47" i="6" s="1"/>
  <c r="AK47" i="6" s="1"/>
  <c r="AL47" i="6" s="1"/>
  <c r="AA8" i="6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A80" i="6"/>
  <c r="AB80" i="6" s="1"/>
  <c r="AC80" i="6" s="1"/>
  <c r="AD80" i="6" s="1"/>
  <c r="AE80" i="6" s="1"/>
  <c r="AF80" i="6" s="1"/>
  <c r="AG80" i="6" s="1"/>
  <c r="AH80" i="6" s="1"/>
  <c r="AI80" i="6" s="1"/>
  <c r="AJ80" i="6" s="1"/>
  <c r="AK80" i="6" s="1"/>
  <c r="AL80" i="6" s="1"/>
  <c r="AM80" i="6" s="1"/>
  <c r="AN80" i="6" s="1"/>
  <c r="AO80" i="6" s="1"/>
  <c r="AP80" i="6" s="1"/>
  <c r="AQ80" i="6" s="1"/>
  <c r="AR80" i="6" s="1"/>
  <c r="AS80" i="6" s="1"/>
  <c r="AT80" i="6" s="1"/>
  <c r="AU80" i="6" s="1"/>
  <c r="AV80" i="6" s="1"/>
  <c r="AA160" i="6"/>
  <c r="AB160" i="6" s="1"/>
  <c r="AC160" i="6" s="1"/>
  <c r="AD160" i="6" s="1"/>
  <c r="AE160" i="6" s="1"/>
  <c r="AF160" i="6" s="1"/>
  <c r="AG160" i="6" s="1"/>
  <c r="AH160" i="6" s="1"/>
  <c r="AI160" i="6" s="1"/>
  <c r="AJ160" i="6" s="1"/>
  <c r="AK160" i="6" s="1"/>
  <c r="AL160" i="6" s="1"/>
  <c r="AM160" i="6" s="1"/>
  <c r="AN160" i="6" s="1"/>
  <c r="AO160" i="6" s="1"/>
  <c r="AP160" i="6" s="1"/>
  <c r="AQ160" i="6" s="1"/>
  <c r="AR160" i="6" s="1"/>
  <c r="AS160" i="6" s="1"/>
  <c r="AT160" i="6" s="1"/>
  <c r="AU160" i="6" s="1"/>
  <c r="AV160" i="6" s="1"/>
  <c r="AA152" i="6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AM152" i="6" s="1"/>
  <c r="AN152" i="6" s="1"/>
  <c r="AO152" i="6" s="1"/>
  <c r="AP152" i="6" s="1"/>
  <c r="AQ152" i="6" s="1"/>
  <c r="AR152" i="6" s="1"/>
  <c r="AS152" i="6" s="1"/>
  <c r="AT152" i="6" s="1"/>
  <c r="AU152" i="6" s="1"/>
  <c r="AV152" i="6" s="1"/>
  <c r="AA56" i="6"/>
  <c r="AB56" i="6" s="1"/>
  <c r="AC56" i="6" s="1"/>
  <c r="AD56" i="6" s="1"/>
  <c r="AE56" i="6" s="1"/>
  <c r="AF56" i="6" s="1"/>
  <c r="AG56" i="6" s="1"/>
  <c r="AH56" i="6" s="1"/>
  <c r="AI56" i="6" s="1"/>
  <c r="AJ56" i="6" s="1"/>
  <c r="AK56" i="6" s="1"/>
  <c r="AL56" i="6" s="1"/>
  <c r="AM56" i="6" s="1"/>
  <c r="AN56" i="6" s="1"/>
  <c r="AO56" i="6" s="1"/>
  <c r="AP56" i="6" s="1"/>
  <c r="AQ56" i="6" s="1"/>
  <c r="AR56" i="6" s="1"/>
  <c r="AS56" i="6" s="1"/>
  <c r="AT56" i="6" s="1"/>
  <c r="AU56" i="6" s="1"/>
  <c r="AV56" i="6" s="1"/>
  <c r="AA128" i="6"/>
  <c r="AB128" i="6" s="1"/>
  <c r="AC128" i="6" s="1"/>
  <c r="AD128" i="6" s="1"/>
  <c r="AE128" i="6" s="1"/>
  <c r="AF128" i="6" s="1"/>
  <c r="AG128" i="6" s="1"/>
  <c r="AH128" i="6" s="1"/>
  <c r="AI128" i="6" s="1"/>
  <c r="AJ128" i="6" s="1"/>
  <c r="AK128" i="6" s="1"/>
  <c r="AL128" i="6" s="1"/>
  <c r="AM128" i="6" s="1"/>
  <c r="AN128" i="6" s="1"/>
  <c r="AO128" i="6" s="1"/>
  <c r="AP128" i="6" s="1"/>
  <c r="AQ128" i="6" s="1"/>
  <c r="AR128" i="6" s="1"/>
  <c r="AS128" i="6" s="1"/>
  <c r="AT128" i="6" s="1"/>
  <c r="AU128" i="6" s="1"/>
  <c r="AV128" i="6" s="1"/>
  <c r="AA72" i="6"/>
  <c r="AB72" i="6" s="1"/>
  <c r="AC72" i="6" s="1"/>
  <c r="AD72" i="6" s="1"/>
  <c r="AE72" i="6" s="1"/>
  <c r="AF72" i="6" s="1"/>
  <c r="AG72" i="6" s="1"/>
  <c r="AH72" i="6" s="1"/>
  <c r="AI72" i="6" s="1"/>
  <c r="AJ72" i="6" s="1"/>
  <c r="AK72" i="6" s="1"/>
  <c r="AL72" i="6" s="1"/>
  <c r="AM72" i="6" s="1"/>
  <c r="AN72" i="6" s="1"/>
  <c r="AO72" i="6" s="1"/>
  <c r="AP72" i="6" s="1"/>
  <c r="AQ72" i="6" s="1"/>
  <c r="AR72" i="6" s="1"/>
  <c r="AS72" i="6" s="1"/>
  <c r="AT72" i="6" s="1"/>
  <c r="AU72" i="6" s="1"/>
  <c r="AV72" i="6" s="1"/>
  <c r="AA112" i="6"/>
  <c r="AB112" i="6" s="1"/>
  <c r="AC112" i="6" s="1"/>
  <c r="AD112" i="6" s="1"/>
  <c r="AE112" i="6" s="1"/>
  <c r="AF112" i="6" s="1"/>
  <c r="AG112" i="6" s="1"/>
  <c r="AH112" i="6" s="1"/>
  <c r="AI112" i="6" s="1"/>
  <c r="AJ112" i="6" s="1"/>
  <c r="AK112" i="6" s="1"/>
  <c r="AL112" i="6" s="1"/>
  <c r="AM112" i="6" s="1"/>
  <c r="AN112" i="6" s="1"/>
  <c r="AO112" i="6" s="1"/>
  <c r="AP112" i="6" s="1"/>
  <c r="AQ112" i="6" s="1"/>
  <c r="AR112" i="6" s="1"/>
  <c r="AS112" i="6" s="1"/>
  <c r="AT112" i="6" s="1"/>
  <c r="AU112" i="6" s="1"/>
  <c r="AV112" i="6" s="1"/>
  <c r="AA168" i="6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A16" i="6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A120" i="6"/>
  <c r="AB120" i="6" s="1"/>
  <c r="AC120" i="6" s="1"/>
  <c r="AD120" i="6" s="1"/>
  <c r="AE120" i="6" s="1"/>
  <c r="AF120" i="6" s="1"/>
  <c r="AG120" i="6" s="1"/>
  <c r="AH120" i="6" s="1"/>
  <c r="AI120" i="6" s="1"/>
  <c r="AJ120" i="6" s="1"/>
  <c r="AK120" i="6" s="1"/>
  <c r="AL120" i="6" s="1"/>
  <c r="AM120" i="6" s="1"/>
  <c r="AN120" i="6" s="1"/>
  <c r="AO120" i="6" s="1"/>
  <c r="AP120" i="6" s="1"/>
  <c r="AQ120" i="6" s="1"/>
  <c r="AR120" i="6" s="1"/>
  <c r="AS120" i="6" s="1"/>
  <c r="AT120" i="6" s="1"/>
  <c r="AU120" i="6" s="1"/>
  <c r="AV120" i="6" s="1"/>
  <c r="AA40" i="6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Q40" i="6" s="1"/>
  <c r="AR40" i="6" s="1"/>
  <c r="AS40" i="6" s="1"/>
  <c r="AT40" i="6" s="1"/>
  <c r="AU40" i="6" s="1"/>
  <c r="AV40" i="6" s="1"/>
  <c r="AA136" i="6"/>
  <c r="AB136" i="6" s="1"/>
  <c r="AC136" i="6" s="1"/>
  <c r="AD136" i="6" s="1"/>
  <c r="AE136" i="6" s="1"/>
  <c r="AF136" i="6" s="1"/>
  <c r="AG136" i="6" s="1"/>
  <c r="AH136" i="6" s="1"/>
  <c r="AI136" i="6" s="1"/>
  <c r="AJ136" i="6" s="1"/>
  <c r="AK136" i="6" s="1"/>
  <c r="AL136" i="6" s="1"/>
  <c r="AM136" i="6" s="1"/>
  <c r="AN136" i="6" s="1"/>
  <c r="AO136" i="6" s="1"/>
  <c r="AP136" i="6" s="1"/>
  <c r="AQ136" i="6" s="1"/>
  <c r="AR136" i="6" s="1"/>
  <c r="AS136" i="6" s="1"/>
  <c r="AT136" i="6" s="1"/>
  <c r="AU136" i="6" s="1"/>
  <c r="AV136" i="6" s="1"/>
  <c r="AA144" i="6"/>
  <c r="AB144" i="6" s="1"/>
  <c r="AC144" i="6" s="1"/>
  <c r="AD144" i="6" s="1"/>
  <c r="AE144" i="6" s="1"/>
  <c r="AF144" i="6" s="1"/>
  <c r="AG144" i="6" s="1"/>
  <c r="AH144" i="6" s="1"/>
  <c r="AI144" i="6" s="1"/>
  <c r="AJ144" i="6" s="1"/>
  <c r="AK144" i="6" s="1"/>
  <c r="AL144" i="6" s="1"/>
  <c r="AM144" i="6" s="1"/>
  <c r="AN144" i="6" s="1"/>
  <c r="AO144" i="6" s="1"/>
  <c r="AP144" i="6" s="1"/>
  <c r="AQ144" i="6" s="1"/>
  <c r="AR144" i="6" s="1"/>
  <c r="AS144" i="6" s="1"/>
  <c r="AT144" i="6" s="1"/>
  <c r="AU144" i="6" s="1"/>
  <c r="AV144" i="6" s="1"/>
  <c r="AA64" i="6"/>
  <c r="AB64" i="6" s="1"/>
  <c r="AC64" i="6" s="1"/>
  <c r="AD64" i="6" s="1"/>
  <c r="AE64" i="6" s="1"/>
  <c r="AF64" i="6" s="1"/>
  <c r="AG64" i="6" s="1"/>
  <c r="AH64" i="6" s="1"/>
  <c r="AI64" i="6" s="1"/>
  <c r="AJ64" i="6" s="1"/>
  <c r="AK64" i="6" s="1"/>
  <c r="AL64" i="6" s="1"/>
  <c r="AM64" i="6" s="1"/>
  <c r="AN64" i="6" s="1"/>
  <c r="AO64" i="6" s="1"/>
  <c r="AP64" i="6" s="1"/>
  <c r="AQ64" i="6" s="1"/>
  <c r="AR64" i="6" s="1"/>
  <c r="AS64" i="6" s="1"/>
  <c r="AT64" i="6" s="1"/>
  <c r="AU64" i="6" s="1"/>
  <c r="AV64" i="6" s="1"/>
  <c r="AA88" i="6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N88" i="6" s="1"/>
  <c r="AO88" i="6" s="1"/>
  <c r="AP88" i="6" s="1"/>
  <c r="AQ88" i="6" s="1"/>
  <c r="AR88" i="6" s="1"/>
  <c r="AS88" i="6" s="1"/>
  <c r="AT88" i="6" s="1"/>
  <c r="AU88" i="6" s="1"/>
  <c r="AV88" i="6" s="1"/>
  <c r="AA176" i="6"/>
  <c r="AB176" i="6" s="1"/>
  <c r="AC176" i="6" s="1"/>
  <c r="AD176" i="6" s="1"/>
  <c r="AE176" i="6" s="1"/>
  <c r="AF176" i="6" s="1"/>
  <c r="AG176" i="6" s="1"/>
  <c r="AH176" i="6" s="1"/>
  <c r="AI176" i="6" s="1"/>
  <c r="AJ176" i="6" s="1"/>
  <c r="AK176" i="6" s="1"/>
  <c r="AL176" i="6" s="1"/>
  <c r="AM176" i="6" s="1"/>
  <c r="AN176" i="6" s="1"/>
  <c r="AO176" i="6" s="1"/>
  <c r="AP176" i="6" s="1"/>
  <c r="AQ176" i="6" s="1"/>
  <c r="AR176" i="6" s="1"/>
  <c r="AS176" i="6" s="1"/>
  <c r="AT176" i="6" s="1"/>
  <c r="AU176" i="6" s="1"/>
  <c r="AV176" i="6" s="1"/>
  <c r="AA32" i="6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A184" i="6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AL184" i="6" s="1"/>
  <c r="AM184" i="6" s="1"/>
  <c r="AN184" i="6" s="1"/>
  <c r="AO184" i="6" s="1"/>
  <c r="AP184" i="6" s="1"/>
  <c r="AQ184" i="6" s="1"/>
  <c r="AR184" i="6" s="1"/>
  <c r="AS184" i="6" s="1"/>
  <c r="AT184" i="6" s="1"/>
  <c r="AU184" i="6" s="1"/>
  <c r="AV184" i="6" s="1"/>
  <c r="AA96" i="6"/>
  <c r="AB96" i="6" s="1"/>
  <c r="AC96" i="6" s="1"/>
  <c r="AD96" i="6" s="1"/>
  <c r="AE96" i="6" s="1"/>
  <c r="AF96" i="6" s="1"/>
  <c r="AG96" i="6" s="1"/>
  <c r="AH96" i="6" s="1"/>
  <c r="AI96" i="6" s="1"/>
  <c r="AJ96" i="6" s="1"/>
  <c r="AK96" i="6" s="1"/>
  <c r="AL96" i="6" s="1"/>
  <c r="AM96" i="6" s="1"/>
  <c r="AN96" i="6" s="1"/>
  <c r="AO96" i="6" s="1"/>
  <c r="AP96" i="6" s="1"/>
  <c r="AQ96" i="6" s="1"/>
  <c r="AR96" i="6" s="1"/>
  <c r="AS96" i="6" s="1"/>
  <c r="AT96" i="6" s="1"/>
  <c r="AU96" i="6" s="1"/>
  <c r="AV96" i="6" s="1"/>
  <c r="AA48" i="6"/>
  <c r="AB48" i="6" s="1"/>
  <c r="AC48" i="6" s="1"/>
  <c r="AD48" i="6" s="1"/>
  <c r="AE48" i="6" s="1"/>
  <c r="AF48" i="6" s="1"/>
  <c r="AG48" i="6" s="1"/>
  <c r="AH48" i="6" s="1"/>
  <c r="AI48" i="6" s="1"/>
  <c r="AJ48" i="6" s="1"/>
  <c r="AK48" i="6" s="1"/>
  <c r="AL48" i="6" s="1"/>
  <c r="AM48" i="6" s="1"/>
  <c r="AN48" i="6" s="1"/>
  <c r="AO48" i="6" s="1"/>
  <c r="AP48" i="6" s="1"/>
  <c r="AQ48" i="6" s="1"/>
  <c r="AR48" i="6" s="1"/>
  <c r="AS48" i="6" s="1"/>
  <c r="AT48" i="6" s="1"/>
  <c r="AU48" i="6" s="1"/>
  <c r="AV48" i="6" s="1"/>
  <c r="AA24" i="6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A104" i="6"/>
  <c r="AB104" i="6" s="1"/>
  <c r="AC104" i="6" s="1"/>
  <c r="AD104" i="6" s="1"/>
  <c r="AE104" i="6" s="1"/>
  <c r="AF104" i="6" s="1"/>
  <c r="AG104" i="6" s="1"/>
  <c r="AH104" i="6" s="1"/>
  <c r="AI104" i="6" s="1"/>
  <c r="AJ104" i="6" s="1"/>
  <c r="AK104" i="6" s="1"/>
  <c r="AL104" i="6" s="1"/>
  <c r="AM104" i="6" s="1"/>
  <c r="AN104" i="6" s="1"/>
  <c r="AO104" i="6" s="1"/>
  <c r="AP104" i="6" s="1"/>
  <c r="AQ104" i="6" s="1"/>
  <c r="AR104" i="6" s="1"/>
  <c r="AS104" i="6" s="1"/>
  <c r="AT104" i="6" s="1"/>
  <c r="AU104" i="6" s="1"/>
  <c r="AV104" i="6" s="1"/>
  <c r="AM47" i="6"/>
  <c r="AN47" i="6" s="1"/>
  <c r="AO47" i="6" s="1"/>
  <c r="AP47" i="6" s="1"/>
  <c r="AQ47" i="6" s="1"/>
  <c r="AR47" i="6" s="1"/>
  <c r="AS47" i="6" s="1"/>
  <c r="AT47" i="6" s="1"/>
  <c r="AU47" i="6" s="1"/>
  <c r="AV47" i="6" s="1"/>
  <c r="AC182" i="4"/>
  <c r="AD182" i="4" s="1"/>
  <c r="AE182" i="4" s="1"/>
  <c r="AF182" i="4" s="1"/>
  <c r="AG182" i="4" s="1"/>
  <c r="AH182" i="4" s="1"/>
  <c r="AI182" i="4" s="1"/>
  <c r="AJ182" i="4" s="1"/>
  <c r="AK182" i="4" s="1"/>
  <c r="AL182" i="4" s="1"/>
  <c r="AM182" i="4" s="1"/>
  <c r="AN182" i="4" s="1"/>
  <c r="AO182" i="4" s="1"/>
  <c r="AP182" i="4" s="1"/>
  <c r="AQ182" i="4" s="1"/>
  <c r="AR182" i="4" s="1"/>
  <c r="AS182" i="4" s="1"/>
  <c r="AC145" i="4"/>
  <c r="AD145" i="4" s="1"/>
  <c r="AE145" i="4" s="1"/>
  <c r="AF145" i="4" s="1"/>
  <c r="AG145" i="4" s="1"/>
  <c r="AH145" i="4" s="1"/>
  <c r="AI145" i="4" s="1"/>
  <c r="AJ145" i="4" s="1"/>
  <c r="AK145" i="4" s="1"/>
  <c r="AL145" i="4" s="1"/>
  <c r="AM145" i="4" s="1"/>
  <c r="AN145" i="4" s="1"/>
  <c r="AO145" i="4" s="1"/>
  <c r="AP145" i="4" s="1"/>
  <c r="AQ145" i="4" s="1"/>
  <c r="AR145" i="4" s="1"/>
  <c r="AS145" i="4" s="1"/>
  <c r="AC33" i="4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C6" i="4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C127" i="4"/>
  <c r="AD127" i="4" s="1"/>
  <c r="AE127" i="4" s="1"/>
  <c r="AF127" i="4" s="1"/>
  <c r="AG127" i="4" s="1"/>
  <c r="AH127" i="4" s="1"/>
  <c r="AI127" i="4" s="1"/>
  <c r="AJ127" i="4" s="1"/>
  <c r="AK127" i="4" s="1"/>
  <c r="AL127" i="4" s="1"/>
  <c r="AM127" i="4" s="1"/>
  <c r="AN127" i="4" s="1"/>
  <c r="AO127" i="4" s="1"/>
  <c r="AP127" i="4" s="1"/>
  <c r="AQ127" i="4" s="1"/>
  <c r="AR127" i="4" s="1"/>
  <c r="AS127" i="4" s="1"/>
  <c r="AC106" i="4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AP106" i="4" s="1"/>
  <c r="AQ106" i="4" s="1"/>
  <c r="AR106" i="4" s="1"/>
  <c r="AS106" i="4" s="1"/>
  <c r="AC42" i="4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C21" i="4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B142" i="4"/>
  <c r="AA60" i="3"/>
  <c r="AB121" i="4"/>
  <c r="AA158" i="3"/>
  <c r="AC57" i="4"/>
  <c r="AD57" i="4" s="1"/>
  <c r="AE57" i="4" s="1"/>
  <c r="AF57" i="4" s="1"/>
  <c r="AG57" i="4" s="1"/>
  <c r="AH57" i="4" s="1"/>
  <c r="AI57" i="4" s="1"/>
  <c r="AJ57" i="4" s="1"/>
  <c r="AK57" i="4" s="1"/>
  <c r="AL57" i="4" s="1"/>
  <c r="AM57" i="4" s="1"/>
  <c r="AN57" i="4" s="1"/>
  <c r="AO57" i="4" s="1"/>
  <c r="AP57" i="4" s="1"/>
  <c r="AQ57" i="4" s="1"/>
  <c r="AR57" i="4" s="1"/>
  <c r="AS57" i="4" s="1"/>
  <c r="AC35" i="4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C14" i="4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C157" i="4"/>
  <c r="AD157" i="4" s="1"/>
  <c r="AE157" i="4" s="1"/>
  <c r="AF157" i="4" s="1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B135" i="4"/>
  <c r="AC71" i="4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AQ71" i="4" s="1"/>
  <c r="AR71" i="4" s="1"/>
  <c r="AS71" i="4" s="1"/>
  <c r="AC50" i="4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C139" i="4"/>
  <c r="AD139" i="4" s="1"/>
  <c r="AE139" i="4" s="1"/>
  <c r="AF139" i="4" s="1"/>
  <c r="AG139" i="4" s="1"/>
  <c r="AH139" i="4" s="1"/>
  <c r="AI139" i="4" s="1"/>
  <c r="AJ139" i="4" s="1"/>
  <c r="AK139" i="4" s="1"/>
  <c r="AL139" i="4" s="1"/>
  <c r="AM139" i="4" s="1"/>
  <c r="AN139" i="4" s="1"/>
  <c r="AO139" i="4" s="1"/>
  <c r="AP139" i="4" s="1"/>
  <c r="AQ139" i="4" s="1"/>
  <c r="AR139" i="4" s="1"/>
  <c r="AS139" i="4" s="1"/>
  <c r="AC91" i="4"/>
  <c r="AD91" i="4" s="1"/>
  <c r="AE91" i="4" s="1"/>
  <c r="AF91" i="4" s="1"/>
  <c r="AG91" i="4" s="1"/>
  <c r="AH91" i="4" s="1"/>
  <c r="AI91" i="4" s="1"/>
  <c r="AJ91" i="4" s="1"/>
  <c r="AK91" i="4" s="1"/>
  <c r="AL91" i="4" s="1"/>
  <c r="AM91" i="4" s="1"/>
  <c r="AN91" i="4" s="1"/>
  <c r="AO91" i="4" s="1"/>
  <c r="AP91" i="4" s="1"/>
  <c r="AQ91" i="4" s="1"/>
  <c r="AR91" i="4" s="1"/>
  <c r="AS91" i="4" s="1"/>
  <c r="AC160" i="4"/>
  <c r="AD160" i="4" s="1"/>
  <c r="AE160" i="4" s="1"/>
  <c r="AF160" i="4" s="1"/>
  <c r="AG160" i="4" s="1"/>
  <c r="AH160" i="4" s="1"/>
  <c r="AI160" i="4" s="1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C144" i="4"/>
  <c r="AD144" i="4" s="1"/>
  <c r="AE144" i="4" s="1"/>
  <c r="AF144" i="4" s="1"/>
  <c r="AG144" i="4" s="1"/>
  <c r="AH144" i="4" s="1"/>
  <c r="AI144" i="4" s="1"/>
  <c r="AJ144" i="4" s="1"/>
  <c r="AK144" i="4" s="1"/>
  <c r="AL144" i="4" s="1"/>
  <c r="AM144" i="4" s="1"/>
  <c r="AN144" i="4" s="1"/>
  <c r="AO144" i="4" s="1"/>
  <c r="AP144" i="4" s="1"/>
  <c r="AQ144" i="4" s="1"/>
  <c r="AR144" i="4" s="1"/>
  <c r="AS144" i="4" s="1"/>
  <c r="AC96" i="4"/>
  <c r="AD96" i="4" s="1"/>
  <c r="AE96" i="4" s="1"/>
  <c r="AF96" i="4" s="1"/>
  <c r="AG96" i="4" s="1"/>
  <c r="AH96" i="4" s="1"/>
  <c r="AI96" i="4" s="1"/>
  <c r="AJ96" i="4" s="1"/>
  <c r="AK96" i="4" s="1"/>
  <c r="AL96" i="4" s="1"/>
  <c r="AM96" i="4" s="1"/>
  <c r="AN96" i="4" s="1"/>
  <c r="AO96" i="4" s="1"/>
  <c r="AP96" i="4" s="1"/>
  <c r="AQ96" i="4" s="1"/>
  <c r="AR96" i="4" s="1"/>
  <c r="AS96" i="4" s="1"/>
  <c r="AC80" i="4"/>
  <c r="AD80" i="4" s="1"/>
  <c r="AE80" i="4" s="1"/>
  <c r="AF80" i="4" s="1"/>
  <c r="AG80" i="4" s="1"/>
  <c r="AH80" i="4" s="1"/>
  <c r="AI80" i="4" s="1"/>
  <c r="AJ80" i="4" s="1"/>
  <c r="AK80" i="4" s="1"/>
  <c r="AL80" i="4" s="1"/>
  <c r="AM80" i="4" s="1"/>
  <c r="AN80" i="4" s="1"/>
  <c r="AO80" i="4" s="1"/>
  <c r="AP80" i="4" s="1"/>
  <c r="AQ80" i="4" s="1"/>
  <c r="AR80" i="4" s="1"/>
  <c r="AS80" i="4" s="1"/>
  <c r="AC32" i="4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B16" i="4"/>
  <c r="AA20" i="3"/>
  <c r="AA25" i="3"/>
  <c r="AE78" i="6"/>
  <c r="AF78" i="6" s="1"/>
  <c r="AG78" i="6" s="1"/>
  <c r="AH78" i="6" s="1"/>
  <c r="AI78" i="6" s="1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E14" i="6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B118" i="4"/>
  <c r="AC118" i="4" s="1"/>
  <c r="AD118" i="4" s="1"/>
  <c r="AE118" i="4" s="1"/>
  <c r="AF118" i="4" s="1"/>
  <c r="AG118" i="4" s="1"/>
  <c r="AH118" i="4" s="1"/>
  <c r="AI118" i="4" s="1"/>
  <c r="AJ118" i="4" s="1"/>
  <c r="AK118" i="4" s="1"/>
  <c r="AL118" i="4" s="1"/>
  <c r="AM118" i="4" s="1"/>
  <c r="AN118" i="4" s="1"/>
  <c r="AO118" i="4" s="1"/>
  <c r="AP118" i="4" s="1"/>
  <c r="AQ118" i="4" s="1"/>
  <c r="AR118" i="4" s="1"/>
  <c r="AS118" i="4" s="1"/>
  <c r="AB75" i="4"/>
  <c r="AC75" i="4" s="1"/>
  <c r="AD75" i="4" s="1"/>
  <c r="AE75" i="4" s="1"/>
  <c r="AF75" i="4" s="1"/>
  <c r="AG75" i="4" s="1"/>
  <c r="AH75" i="4" s="1"/>
  <c r="AI75" i="4" s="1"/>
  <c r="AJ75" i="4" s="1"/>
  <c r="AK75" i="4" s="1"/>
  <c r="AL75" i="4" s="1"/>
  <c r="AM75" i="4" s="1"/>
  <c r="AN75" i="4" s="1"/>
  <c r="AO75" i="4" s="1"/>
  <c r="AP75" i="4" s="1"/>
  <c r="AQ75" i="4" s="1"/>
  <c r="AR75" i="4" s="1"/>
  <c r="AS75" i="4" s="1"/>
  <c r="AB17" i="4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B154" i="4"/>
  <c r="AC154" i="4" s="1"/>
  <c r="AD154" i="4" s="1"/>
  <c r="AE154" i="4" s="1"/>
  <c r="AF154" i="4" s="1"/>
  <c r="AG154" i="4" s="1"/>
  <c r="AH154" i="4" s="1"/>
  <c r="AI154" i="4" s="1"/>
  <c r="AJ154" i="4" s="1"/>
  <c r="AK154" i="4" s="1"/>
  <c r="AL154" i="4" s="1"/>
  <c r="AM154" i="4" s="1"/>
  <c r="AN154" i="4" s="1"/>
  <c r="AO154" i="4" s="1"/>
  <c r="AP154" i="4" s="1"/>
  <c r="AQ154" i="4" s="1"/>
  <c r="AR154" i="4" s="1"/>
  <c r="AS154" i="4" s="1"/>
  <c r="AB111" i="4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N111" i="4" s="1"/>
  <c r="AO111" i="4" s="1"/>
  <c r="AP111" i="4" s="1"/>
  <c r="AQ111" i="4" s="1"/>
  <c r="AR111" i="4" s="1"/>
  <c r="AS111" i="4" s="1"/>
  <c r="AB90" i="4"/>
  <c r="AC90" i="4" s="1"/>
  <c r="AD90" i="4" s="1"/>
  <c r="AE90" i="4" s="1"/>
  <c r="AF90" i="4" s="1"/>
  <c r="AG90" i="4" s="1"/>
  <c r="AH90" i="4" s="1"/>
  <c r="AI90" i="4" s="1"/>
  <c r="AJ90" i="4" s="1"/>
  <c r="AK90" i="4" s="1"/>
  <c r="AL90" i="4" s="1"/>
  <c r="AM90" i="4" s="1"/>
  <c r="AN90" i="4" s="1"/>
  <c r="AO90" i="4" s="1"/>
  <c r="AP90" i="4" s="1"/>
  <c r="AQ90" i="4" s="1"/>
  <c r="AR90" i="4" s="1"/>
  <c r="AS90" i="4" s="1"/>
  <c r="AB26" i="4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B5" i="4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B169" i="4"/>
  <c r="AC169" i="4" s="1"/>
  <c r="AD169" i="4" s="1"/>
  <c r="AE169" i="4" s="1"/>
  <c r="AF169" i="4" s="1"/>
  <c r="AG169" i="4" s="1"/>
  <c r="AH169" i="4" s="1"/>
  <c r="AI169" i="4" s="1"/>
  <c r="AJ169" i="4" s="1"/>
  <c r="AK169" i="4" s="1"/>
  <c r="AL169" i="4" s="1"/>
  <c r="AM169" i="4" s="1"/>
  <c r="AN169" i="4" s="1"/>
  <c r="AO169" i="4" s="1"/>
  <c r="AP169" i="4" s="1"/>
  <c r="AQ169" i="4" s="1"/>
  <c r="AR169" i="4" s="1"/>
  <c r="AS169" i="4" s="1"/>
  <c r="AB126" i="4"/>
  <c r="AC126" i="4" s="1"/>
  <c r="AD126" i="4" s="1"/>
  <c r="AE126" i="4" s="1"/>
  <c r="AF126" i="4" s="1"/>
  <c r="AG126" i="4" s="1"/>
  <c r="AH126" i="4" s="1"/>
  <c r="AI126" i="4" s="1"/>
  <c r="AJ126" i="4" s="1"/>
  <c r="AK126" i="4" s="1"/>
  <c r="AL126" i="4" s="1"/>
  <c r="AM126" i="4" s="1"/>
  <c r="AN126" i="4" s="1"/>
  <c r="AO126" i="4" s="1"/>
  <c r="AP126" i="4" s="1"/>
  <c r="AQ126" i="4" s="1"/>
  <c r="AR126" i="4" s="1"/>
  <c r="AS126" i="4" s="1"/>
  <c r="AB105" i="4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N105" i="4" s="1"/>
  <c r="AO105" i="4" s="1"/>
  <c r="AP105" i="4" s="1"/>
  <c r="AQ105" i="4" s="1"/>
  <c r="AR105" i="4" s="1"/>
  <c r="AS105" i="4" s="1"/>
  <c r="AB83" i="4"/>
  <c r="AC83" i="4" s="1"/>
  <c r="AD83" i="4" s="1"/>
  <c r="AE83" i="4" s="1"/>
  <c r="AF83" i="4" s="1"/>
  <c r="AG83" i="4" s="1"/>
  <c r="AH83" i="4" s="1"/>
  <c r="AI83" i="4" s="1"/>
  <c r="AJ83" i="4" s="1"/>
  <c r="AK83" i="4" s="1"/>
  <c r="AL83" i="4" s="1"/>
  <c r="AM83" i="4" s="1"/>
  <c r="AN83" i="4" s="1"/>
  <c r="AO83" i="4" s="1"/>
  <c r="AP83" i="4" s="1"/>
  <c r="AQ83" i="4" s="1"/>
  <c r="AR83" i="4" s="1"/>
  <c r="AS83" i="4" s="1"/>
  <c r="AB19" i="4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B183" i="4"/>
  <c r="AC183" i="4" s="1"/>
  <c r="AD183" i="4" s="1"/>
  <c r="AE183" i="4" s="1"/>
  <c r="AF183" i="4" s="1"/>
  <c r="AG183" i="4" s="1"/>
  <c r="AH183" i="4" s="1"/>
  <c r="AI183" i="4" s="1"/>
  <c r="AJ183" i="4" s="1"/>
  <c r="AK183" i="4" s="1"/>
  <c r="AL183" i="4" s="1"/>
  <c r="AM183" i="4" s="1"/>
  <c r="AN183" i="4" s="1"/>
  <c r="AO183" i="4" s="1"/>
  <c r="AP183" i="4" s="1"/>
  <c r="AQ183" i="4" s="1"/>
  <c r="AR183" i="4" s="1"/>
  <c r="AS183" i="4" s="1"/>
  <c r="AB141" i="4"/>
  <c r="AC141" i="4" s="1"/>
  <c r="AD141" i="4" s="1"/>
  <c r="AE141" i="4" s="1"/>
  <c r="AF141" i="4" s="1"/>
  <c r="AG141" i="4" s="1"/>
  <c r="AH141" i="4" s="1"/>
  <c r="AI141" i="4" s="1"/>
  <c r="AJ141" i="4" s="1"/>
  <c r="AK141" i="4" s="1"/>
  <c r="AL141" i="4" s="1"/>
  <c r="AM141" i="4" s="1"/>
  <c r="AN141" i="4" s="1"/>
  <c r="AO141" i="4" s="1"/>
  <c r="AP141" i="4" s="1"/>
  <c r="AQ141" i="4" s="1"/>
  <c r="AR141" i="4" s="1"/>
  <c r="AS141" i="4" s="1"/>
  <c r="AB98" i="4"/>
  <c r="AC98" i="4" s="1"/>
  <c r="AD98" i="4" s="1"/>
  <c r="AE98" i="4" s="1"/>
  <c r="AF98" i="4" s="1"/>
  <c r="AG98" i="4" s="1"/>
  <c r="AH98" i="4" s="1"/>
  <c r="AI98" i="4" s="1"/>
  <c r="AJ98" i="4" s="1"/>
  <c r="AK98" i="4" s="1"/>
  <c r="AL98" i="4" s="1"/>
  <c r="AM98" i="4" s="1"/>
  <c r="AN98" i="4" s="1"/>
  <c r="AO98" i="4" s="1"/>
  <c r="AP98" i="4" s="1"/>
  <c r="AQ98" i="4" s="1"/>
  <c r="AR98" i="4" s="1"/>
  <c r="AS98" i="4" s="1"/>
  <c r="AB77" i="4"/>
  <c r="AC77" i="4" s="1"/>
  <c r="AD77" i="4" s="1"/>
  <c r="AE77" i="4" s="1"/>
  <c r="AF77" i="4" s="1"/>
  <c r="AG77" i="4" s="1"/>
  <c r="AH77" i="4" s="1"/>
  <c r="AI77" i="4" s="1"/>
  <c r="AJ77" i="4" s="1"/>
  <c r="AK77" i="4" s="1"/>
  <c r="AL77" i="4" s="1"/>
  <c r="AM77" i="4" s="1"/>
  <c r="AN77" i="4" s="1"/>
  <c r="AO77" i="4" s="1"/>
  <c r="AP77" i="4" s="1"/>
  <c r="AQ77" i="4" s="1"/>
  <c r="AR77" i="4" s="1"/>
  <c r="AS77" i="4" s="1"/>
  <c r="AB34" i="4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B13" i="4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B102" i="4"/>
  <c r="AC102" i="4" s="1"/>
  <c r="AD102" i="4" s="1"/>
  <c r="AE102" i="4" s="1"/>
  <c r="AF102" i="4" s="1"/>
  <c r="AG102" i="4" s="1"/>
  <c r="AH102" i="4" s="1"/>
  <c r="AI102" i="4" s="1"/>
  <c r="AJ102" i="4" s="1"/>
  <c r="AK102" i="4" s="1"/>
  <c r="AL102" i="4" s="1"/>
  <c r="AM102" i="4" s="1"/>
  <c r="AN102" i="4" s="1"/>
  <c r="AO102" i="4" s="1"/>
  <c r="AP102" i="4" s="1"/>
  <c r="AQ102" i="4" s="1"/>
  <c r="AR102" i="4" s="1"/>
  <c r="AS102" i="4" s="1"/>
  <c r="AB180" i="4"/>
  <c r="AC180" i="4" s="1"/>
  <c r="AD180" i="4" s="1"/>
  <c r="AE180" i="4" s="1"/>
  <c r="AF180" i="4" s="1"/>
  <c r="AG180" i="4" s="1"/>
  <c r="AH180" i="4" s="1"/>
  <c r="AI180" i="4" s="1"/>
  <c r="AJ180" i="4" s="1"/>
  <c r="AK180" i="4" s="1"/>
  <c r="AL180" i="4" s="1"/>
  <c r="AM180" i="4" s="1"/>
  <c r="AN180" i="4" s="1"/>
  <c r="AO180" i="4" s="1"/>
  <c r="AP180" i="4" s="1"/>
  <c r="AQ180" i="4" s="1"/>
  <c r="AR180" i="4" s="1"/>
  <c r="AS180" i="4" s="1"/>
  <c r="AB164" i="4"/>
  <c r="AC164" i="4" s="1"/>
  <c r="AD164" i="4" s="1"/>
  <c r="AE164" i="4" s="1"/>
  <c r="AF164" i="4" s="1"/>
  <c r="AG164" i="4" s="1"/>
  <c r="AH164" i="4" s="1"/>
  <c r="AI164" i="4" s="1"/>
  <c r="AJ164" i="4" s="1"/>
  <c r="AK164" i="4" s="1"/>
  <c r="AL164" i="4" s="1"/>
  <c r="AM164" i="4" s="1"/>
  <c r="AN164" i="4" s="1"/>
  <c r="AO164" i="4" s="1"/>
  <c r="AP164" i="4" s="1"/>
  <c r="AQ164" i="4" s="1"/>
  <c r="AR164" i="4" s="1"/>
  <c r="AS164" i="4" s="1"/>
  <c r="AB132" i="4"/>
  <c r="AC132" i="4" s="1"/>
  <c r="AD132" i="4" s="1"/>
  <c r="AE132" i="4" s="1"/>
  <c r="AF132" i="4" s="1"/>
  <c r="AG132" i="4" s="1"/>
  <c r="AH132" i="4" s="1"/>
  <c r="AI132" i="4" s="1"/>
  <c r="AJ132" i="4" s="1"/>
  <c r="AK132" i="4" s="1"/>
  <c r="AL132" i="4" s="1"/>
  <c r="AM132" i="4" s="1"/>
  <c r="AN132" i="4" s="1"/>
  <c r="AO132" i="4" s="1"/>
  <c r="AP132" i="4" s="1"/>
  <c r="AQ132" i="4" s="1"/>
  <c r="AR132" i="4" s="1"/>
  <c r="AS132" i="4" s="1"/>
  <c r="AB116" i="4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N116" i="4" s="1"/>
  <c r="AO116" i="4" s="1"/>
  <c r="AP116" i="4" s="1"/>
  <c r="AQ116" i="4" s="1"/>
  <c r="AR116" i="4" s="1"/>
  <c r="AS116" i="4" s="1"/>
  <c r="AB100" i="4"/>
  <c r="AA132" i="3"/>
  <c r="AB84" i="4"/>
  <c r="AC84" i="4" s="1"/>
  <c r="AD84" i="4" s="1"/>
  <c r="AE84" i="4" s="1"/>
  <c r="AF84" i="4" s="1"/>
  <c r="AG84" i="4" s="1"/>
  <c r="AH84" i="4" s="1"/>
  <c r="AI84" i="4" s="1"/>
  <c r="AJ84" i="4" s="1"/>
  <c r="AK84" i="4" s="1"/>
  <c r="AL84" i="4" s="1"/>
  <c r="AM84" i="4" s="1"/>
  <c r="AN84" i="4" s="1"/>
  <c r="AO84" i="4" s="1"/>
  <c r="AP84" i="4" s="1"/>
  <c r="AQ84" i="4" s="1"/>
  <c r="AR84" i="4" s="1"/>
  <c r="AS84" i="4" s="1"/>
  <c r="AB68" i="4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AQ68" i="4" s="1"/>
  <c r="AR68" i="4" s="1"/>
  <c r="AS68" i="4" s="1"/>
  <c r="AB52" i="4"/>
  <c r="AC52" i="4" s="1"/>
  <c r="AD52" i="4" s="1"/>
  <c r="AE52" i="4" s="1"/>
  <c r="AF52" i="4" s="1"/>
  <c r="AG52" i="4" s="1"/>
  <c r="AH52" i="4" s="1"/>
  <c r="AI52" i="4" s="1"/>
  <c r="AJ52" i="4" s="1"/>
  <c r="AK52" i="4" s="1"/>
  <c r="AL52" i="4" s="1"/>
  <c r="AM52" i="4" s="1"/>
  <c r="AN52" i="4" s="1"/>
  <c r="AO52" i="4" s="1"/>
  <c r="AP52" i="4" s="1"/>
  <c r="AQ52" i="4" s="1"/>
  <c r="AR52" i="4" s="1"/>
  <c r="AS52" i="4" s="1"/>
  <c r="AB20" i="4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A34" i="6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A170" i="6"/>
  <c r="AB170" i="6" s="1"/>
  <c r="AC170" i="6" s="1"/>
  <c r="AD170" i="6" s="1"/>
  <c r="AE170" i="6" s="1"/>
  <c r="AF170" i="6" s="1"/>
  <c r="AG170" i="6" s="1"/>
  <c r="AH170" i="6" s="1"/>
  <c r="AI170" i="6" s="1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A10" i="6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A42" i="6"/>
  <c r="AB42" i="6" s="1"/>
  <c r="AC42" i="6" s="1"/>
  <c r="AD42" i="6" s="1"/>
  <c r="AE42" i="6" s="1"/>
  <c r="AF42" i="6" s="1"/>
  <c r="AG42" i="6" s="1"/>
  <c r="AH42" i="6" s="1"/>
  <c r="AI42" i="6" s="1"/>
  <c r="AJ42" i="6" s="1"/>
  <c r="AK42" i="6" s="1"/>
  <c r="AL42" i="6" s="1"/>
  <c r="AM42" i="6" s="1"/>
  <c r="AN42" i="6" s="1"/>
  <c r="AO42" i="6" s="1"/>
  <c r="AP42" i="6" s="1"/>
  <c r="AQ42" i="6" s="1"/>
  <c r="AR42" i="6" s="1"/>
  <c r="AS42" i="6" s="1"/>
  <c r="AT42" i="6" s="1"/>
  <c r="AU42" i="6" s="1"/>
  <c r="AV42" i="6" s="1"/>
  <c r="AA98" i="6"/>
  <c r="AB98" i="6" s="1"/>
  <c r="AC98" i="6" s="1"/>
  <c r="AD98" i="6" s="1"/>
  <c r="AE98" i="6" s="1"/>
  <c r="AF98" i="6" s="1"/>
  <c r="AG98" i="6" s="1"/>
  <c r="AH98" i="6" s="1"/>
  <c r="AI98" i="6" s="1"/>
  <c r="AJ98" i="6" s="1"/>
  <c r="AK98" i="6" s="1"/>
  <c r="AL98" i="6" s="1"/>
  <c r="AM98" i="6" s="1"/>
  <c r="AN98" i="6" s="1"/>
  <c r="AO98" i="6" s="1"/>
  <c r="AP98" i="6" s="1"/>
  <c r="AQ98" i="6" s="1"/>
  <c r="AR98" i="6" s="1"/>
  <c r="AS98" i="6" s="1"/>
  <c r="AT98" i="6" s="1"/>
  <c r="AU98" i="6" s="1"/>
  <c r="AV98" i="6" s="1"/>
  <c r="AA138" i="6"/>
  <c r="AB138" i="6" s="1"/>
  <c r="AC138" i="6" s="1"/>
  <c r="AD138" i="6" s="1"/>
  <c r="AE138" i="6" s="1"/>
  <c r="AF138" i="6" s="1"/>
  <c r="AG138" i="6" s="1"/>
  <c r="AH138" i="6" s="1"/>
  <c r="AI138" i="6" s="1"/>
  <c r="AJ138" i="6" s="1"/>
  <c r="AK138" i="6" s="1"/>
  <c r="AL138" i="6" s="1"/>
  <c r="AM138" i="6" s="1"/>
  <c r="AN138" i="6" s="1"/>
  <c r="AO138" i="6" s="1"/>
  <c r="AP138" i="6" s="1"/>
  <c r="AQ138" i="6" s="1"/>
  <c r="AR138" i="6" s="1"/>
  <c r="AS138" i="6" s="1"/>
  <c r="AT138" i="6" s="1"/>
  <c r="AU138" i="6" s="1"/>
  <c r="AV138" i="6" s="1"/>
  <c r="AA18" i="6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T18" i="6" s="1"/>
  <c r="AU18" i="6" s="1"/>
  <c r="AV18" i="6" s="1"/>
  <c r="AA178" i="6"/>
  <c r="AB178" i="6" s="1"/>
  <c r="AC178" i="6" s="1"/>
  <c r="AD178" i="6" s="1"/>
  <c r="AE178" i="6" s="1"/>
  <c r="AF178" i="6" s="1"/>
  <c r="AG178" i="6" s="1"/>
  <c r="AH178" i="6" s="1"/>
  <c r="AI178" i="6" s="1"/>
  <c r="AJ178" i="6" s="1"/>
  <c r="AK178" i="6" s="1"/>
  <c r="AL178" i="6" s="1"/>
  <c r="AM178" i="6" s="1"/>
  <c r="AN178" i="6" s="1"/>
  <c r="AO178" i="6" s="1"/>
  <c r="AP178" i="6" s="1"/>
  <c r="AQ178" i="6" s="1"/>
  <c r="AR178" i="6" s="1"/>
  <c r="AS178" i="6" s="1"/>
  <c r="AT178" i="6" s="1"/>
  <c r="AU178" i="6" s="1"/>
  <c r="AV178" i="6" s="1"/>
  <c r="AA154" i="6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4" i="6" s="1"/>
  <c r="AN154" i="6" s="1"/>
  <c r="AO154" i="6" s="1"/>
  <c r="AP154" i="6" s="1"/>
  <c r="AQ154" i="6" s="1"/>
  <c r="AR154" i="6" s="1"/>
  <c r="AS154" i="6" s="1"/>
  <c r="AT154" i="6" s="1"/>
  <c r="AU154" i="6" s="1"/>
  <c r="AV154" i="6" s="1"/>
  <c r="AA66" i="6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AL66" i="6" s="1"/>
  <c r="AM66" i="6" s="1"/>
  <c r="AN66" i="6" s="1"/>
  <c r="AO66" i="6" s="1"/>
  <c r="AP66" i="6" s="1"/>
  <c r="AQ66" i="6" s="1"/>
  <c r="AR66" i="6" s="1"/>
  <c r="AS66" i="6" s="1"/>
  <c r="AT66" i="6" s="1"/>
  <c r="AU66" i="6" s="1"/>
  <c r="AV66" i="6" s="1"/>
  <c r="AA130" i="6"/>
  <c r="AB130" i="6" s="1"/>
  <c r="AC130" i="6" s="1"/>
  <c r="AD130" i="6" s="1"/>
  <c r="AE130" i="6" s="1"/>
  <c r="AF130" i="6" s="1"/>
  <c r="AG130" i="6" s="1"/>
  <c r="AH130" i="6" s="1"/>
  <c r="AI130" i="6" s="1"/>
  <c r="AJ130" i="6" s="1"/>
  <c r="AK130" i="6" s="1"/>
  <c r="AL130" i="6" s="1"/>
  <c r="AM130" i="6" s="1"/>
  <c r="AN130" i="6" s="1"/>
  <c r="AO130" i="6" s="1"/>
  <c r="AP130" i="6" s="1"/>
  <c r="AQ130" i="6" s="1"/>
  <c r="AR130" i="6" s="1"/>
  <c r="AS130" i="6" s="1"/>
  <c r="AT130" i="6" s="1"/>
  <c r="AU130" i="6" s="1"/>
  <c r="AV130" i="6" s="1"/>
  <c r="AA50" i="6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AV50" i="6" s="1"/>
  <c r="AA90" i="6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AN90" i="6" s="1"/>
  <c r="AO90" i="6" s="1"/>
  <c r="AP90" i="6" s="1"/>
  <c r="AQ90" i="6" s="1"/>
  <c r="AR90" i="6" s="1"/>
  <c r="AS90" i="6" s="1"/>
  <c r="AT90" i="6" s="1"/>
  <c r="AU90" i="6" s="1"/>
  <c r="AV90" i="6" s="1"/>
  <c r="AA26" i="6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A2" i="6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A74" i="6"/>
  <c r="AB74" i="6" s="1"/>
  <c r="AC74" i="6" s="1"/>
  <c r="AD74" i="6" s="1"/>
  <c r="AE74" i="6" s="1"/>
  <c r="AF74" i="6" s="1"/>
  <c r="AG74" i="6" s="1"/>
  <c r="AH74" i="6" s="1"/>
  <c r="AI74" i="6" s="1"/>
  <c r="AJ74" i="6" s="1"/>
  <c r="AK74" i="6" s="1"/>
  <c r="AL74" i="6" s="1"/>
  <c r="AM74" i="6" s="1"/>
  <c r="AN74" i="6" s="1"/>
  <c r="AO74" i="6" s="1"/>
  <c r="AP74" i="6" s="1"/>
  <c r="AQ74" i="6" s="1"/>
  <c r="AR74" i="6" s="1"/>
  <c r="AS74" i="6" s="1"/>
  <c r="AT74" i="6" s="1"/>
  <c r="AU74" i="6" s="1"/>
  <c r="AV74" i="6" s="1"/>
  <c r="AA122" i="6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A106" i="6"/>
  <c r="AB106" i="6" s="1"/>
  <c r="AC106" i="6" s="1"/>
  <c r="AD106" i="6" s="1"/>
  <c r="AE106" i="6" s="1"/>
  <c r="AF106" i="6" s="1"/>
  <c r="AG106" i="6" s="1"/>
  <c r="AH106" i="6" s="1"/>
  <c r="AI106" i="6" s="1"/>
  <c r="AJ106" i="6" s="1"/>
  <c r="AK106" i="6" s="1"/>
  <c r="AL106" i="6" s="1"/>
  <c r="AM106" i="6" s="1"/>
  <c r="AN106" i="6" s="1"/>
  <c r="AO106" i="6" s="1"/>
  <c r="AP106" i="6" s="1"/>
  <c r="AQ106" i="6" s="1"/>
  <c r="AR106" i="6" s="1"/>
  <c r="AS106" i="6" s="1"/>
  <c r="AT106" i="6" s="1"/>
  <c r="AU106" i="6" s="1"/>
  <c r="AV106" i="6" s="1"/>
  <c r="AA146" i="6"/>
  <c r="AB146" i="6" s="1"/>
  <c r="AC146" i="6" s="1"/>
  <c r="AD146" i="6" s="1"/>
  <c r="AE146" i="6" s="1"/>
  <c r="AF146" i="6" s="1"/>
  <c r="AG146" i="6" s="1"/>
  <c r="AH146" i="6" s="1"/>
  <c r="AI146" i="6" s="1"/>
  <c r="AJ146" i="6" s="1"/>
  <c r="AK146" i="6" s="1"/>
  <c r="AL146" i="6" s="1"/>
  <c r="AM146" i="6" s="1"/>
  <c r="AN146" i="6" s="1"/>
  <c r="AO146" i="6" s="1"/>
  <c r="AP146" i="6" s="1"/>
  <c r="AQ146" i="6" s="1"/>
  <c r="AR146" i="6" s="1"/>
  <c r="AS146" i="6" s="1"/>
  <c r="AT146" i="6" s="1"/>
  <c r="AU146" i="6" s="1"/>
  <c r="AV146" i="6" s="1"/>
  <c r="AA162" i="6"/>
  <c r="AB162" i="6" s="1"/>
  <c r="AC162" i="6" s="1"/>
  <c r="AD162" i="6" s="1"/>
  <c r="AE162" i="6" s="1"/>
  <c r="AF162" i="6" s="1"/>
  <c r="AG162" i="6" s="1"/>
  <c r="AH162" i="6" s="1"/>
  <c r="AI162" i="6" s="1"/>
  <c r="AJ162" i="6" s="1"/>
  <c r="AK162" i="6" s="1"/>
  <c r="AL162" i="6" s="1"/>
  <c r="AM162" i="6" s="1"/>
  <c r="AN162" i="6" s="1"/>
  <c r="AO162" i="6" s="1"/>
  <c r="AP162" i="6" s="1"/>
  <c r="AQ162" i="6" s="1"/>
  <c r="AR162" i="6" s="1"/>
  <c r="AS162" i="6" s="1"/>
  <c r="AT162" i="6" s="1"/>
  <c r="AU162" i="6" s="1"/>
  <c r="AV162" i="6" s="1"/>
  <c r="AA58" i="6"/>
  <c r="AB58" i="6" s="1"/>
  <c r="AC58" i="6" s="1"/>
  <c r="AD58" i="6" s="1"/>
  <c r="AE58" i="6" s="1"/>
  <c r="AF58" i="6" s="1"/>
  <c r="AG58" i="6" s="1"/>
  <c r="AH58" i="6" s="1"/>
  <c r="AI58" i="6" s="1"/>
  <c r="AJ58" i="6" s="1"/>
  <c r="AK58" i="6" s="1"/>
  <c r="AL58" i="6" s="1"/>
  <c r="AM58" i="6" s="1"/>
  <c r="AN58" i="6" s="1"/>
  <c r="AO58" i="6" s="1"/>
  <c r="AP58" i="6" s="1"/>
  <c r="AQ58" i="6" s="1"/>
  <c r="AR58" i="6" s="1"/>
  <c r="AS58" i="6" s="1"/>
  <c r="AT58" i="6" s="1"/>
  <c r="AU58" i="6" s="1"/>
  <c r="AV58" i="6" s="1"/>
  <c r="AA114" i="6"/>
  <c r="AB114" i="6" s="1"/>
  <c r="AC114" i="6" s="1"/>
  <c r="AD114" i="6" s="1"/>
  <c r="AE114" i="6" s="1"/>
  <c r="AF114" i="6" s="1"/>
  <c r="AG114" i="6" s="1"/>
  <c r="AH114" i="6" s="1"/>
  <c r="AI114" i="6" s="1"/>
  <c r="AJ114" i="6" s="1"/>
  <c r="AK114" i="6" s="1"/>
  <c r="AL114" i="6" s="1"/>
  <c r="AM114" i="6" s="1"/>
  <c r="AN114" i="6" s="1"/>
  <c r="AO114" i="6" s="1"/>
  <c r="AP114" i="6" s="1"/>
  <c r="AQ114" i="6" s="1"/>
  <c r="AR114" i="6" s="1"/>
  <c r="AS114" i="6" s="1"/>
  <c r="AT114" i="6" s="1"/>
  <c r="AU114" i="6" s="1"/>
  <c r="AV114" i="6" s="1"/>
  <c r="AA82" i="6"/>
  <c r="AB82" i="6" s="1"/>
  <c r="AC82" i="6" s="1"/>
  <c r="AD82" i="6" s="1"/>
  <c r="AE82" i="6" s="1"/>
  <c r="AF82" i="6" s="1"/>
  <c r="AG82" i="6" s="1"/>
  <c r="AH82" i="6" s="1"/>
  <c r="AI82" i="6" s="1"/>
  <c r="AJ82" i="6" s="1"/>
  <c r="AK82" i="6" s="1"/>
  <c r="AL82" i="6" s="1"/>
  <c r="AM82" i="6" s="1"/>
  <c r="AN82" i="6" s="1"/>
  <c r="AO82" i="6" s="1"/>
  <c r="AP82" i="6" s="1"/>
  <c r="AQ82" i="6" s="1"/>
  <c r="AR82" i="6" s="1"/>
  <c r="AS82" i="6" s="1"/>
  <c r="AT82" i="6" s="1"/>
  <c r="AU82" i="6" s="1"/>
  <c r="AV82" i="6" s="1"/>
  <c r="AB171" i="4"/>
  <c r="AC171" i="4" s="1"/>
  <c r="AD171" i="4" s="1"/>
  <c r="AE171" i="4" s="1"/>
  <c r="AF171" i="4" s="1"/>
  <c r="AG171" i="4" s="1"/>
  <c r="AH171" i="4" s="1"/>
  <c r="AI171" i="4" s="1"/>
  <c r="AJ171" i="4" s="1"/>
  <c r="AK171" i="4" s="1"/>
  <c r="AL171" i="4" s="1"/>
  <c r="AM171" i="4" s="1"/>
  <c r="AN171" i="4" s="1"/>
  <c r="AO171" i="4" s="1"/>
  <c r="AP171" i="4" s="1"/>
  <c r="AQ171" i="4" s="1"/>
  <c r="AR171" i="4" s="1"/>
  <c r="AS171" i="4" s="1"/>
  <c r="AB134" i="4"/>
  <c r="AC134" i="4" s="1"/>
  <c r="AD134" i="4" s="1"/>
  <c r="AE134" i="4" s="1"/>
  <c r="AF134" i="4" s="1"/>
  <c r="AG134" i="4" s="1"/>
  <c r="AH134" i="4" s="1"/>
  <c r="AI134" i="4" s="1"/>
  <c r="AJ134" i="4" s="1"/>
  <c r="AK134" i="4" s="1"/>
  <c r="AL134" i="4" s="1"/>
  <c r="AM134" i="4" s="1"/>
  <c r="AN134" i="4" s="1"/>
  <c r="AO134" i="4" s="1"/>
  <c r="AP134" i="4" s="1"/>
  <c r="AQ134" i="4" s="1"/>
  <c r="AR134" i="4" s="1"/>
  <c r="AS134" i="4" s="1"/>
  <c r="AB97" i="4"/>
  <c r="AC97" i="4" s="1"/>
  <c r="AD97" i="4" s="1"/>
  <c r="AE97" i="4" s="1"/>
  <c r="AF97" i="4" s="1"/>
  <c r="AG97" i="4" s="1"/>
  <c r="AH97" i="4" s="1"/>
  <c r="AI97" i="4" s="1"/>
  <c r="AJ97" i="4" s="1"/>
  <c r="AK97" i="4" s="1"/>
  <c r="AL97" i="4" s="1"/>
  <c r="AM97" i="4" s="1"/>
  <c r="AN97" i="4" s="1"/>
  <c r="AO97" i="4" s="1"/>
  <c r="AP97" i="4" s="1"/>
  <c r="AQ97" i="4" s="1"/>
  <c r="AR97" i="4" s="1"/>
  <c r="AS97" i="4" s="1"/>
  <c r="AB165" i="4"/>
  <c r="AC165" i="4" s="1"/>
  <c r="AD165" i="4" s="1"/>
  <c r="AE165" i="4" s="1"/>
  <c r="AF165" i="4" s="1"/>
  <c r="AG165" i="4" s="1"/>
  <c r="AH165" i="4" s="1"/>
  <c r="AI165" i="4" s="1"/>
  <c r="AJ165" i="4" s="1"/>
  <c r="AK165" i="4" s="1"/>
  <c r="AL165" i="4" s="1"/>
  <c r="AM165" i="4" s="1"/>
  <c r="AN165" i="4" s="1"/>
  <c r="AO165" i="4" s="1"/>
  <c r="AP165" i="4" s="1"/>
  <c r="AQ165" i="4" s="1"/>
  <c r="AR165" i="4" s="1"/>
  <c r="AS165" i="4" s="1"/>
  <c r="AB143" i="4"/>
  <c r="AC143" i="4" s="1"/>
  <c r="AD143" i="4" s="1"/>
  <c r="AE143" i="4" s="1"/>
  <c r="AF143" i="4" s="1"/>
  <c r="AG143" i="4" s="1"/>
  <c r="AH143" i="4" s="1"/>
  <c r="AI143" i="4" s="1"/>
  <c r="AJ143" i="4" s="1"/>
  <c r="AK143" i="4" s="1"/>
  <c r="AL143" i="4" s="1"/>
  <c r="AM143" i="4" s="1"/>
  <c r="AN143" i="4" s="1"/>
  <c r="AO143" i="4" s="1"/>
  <c r="AP143" i="4" s="1"/>
  <c r="AQ143" i="4" s="1"/>
  <c r="AR143" i="4" s="1"/>
  <c r="AS143" i="4" s="1"/>
  <c r="AB122" i="4"/>
  <c r="AC122" i="4" s="1"/>
  <c r="AD122" i="4" s="1"/>
  <c r="AE122" i="4" s="1"/>
  <c r="AF122" i="4" s="1"/>
  <c r="AG122" i="4" s="1"/>
  <c r="AH122" i="4" s="1"/>
  <c r="AI122" i="4" s="1"/>
  <c r="AJ122" i="4" s="1"/>
  <c r="AK122" i="4" s="1"/>
  <c r="AL122" i="4" s="1"/>
  <c r="AM122" i="4" s="1"/>
  <c r="AN122" i="4" s="1"/>
  <c r="AO122" i="4" s="1"/>
  <c r="AP122" i="4" s="1"/>
  <c r="AQ122" i="4" s="1"/>
  <c r="AR122" i="4" s="1"/>
  <c r="AS122" i="4" s="1"/>
  <c r="AB101" i="4"/>
  <c r="AC101" i="4" s="1"/>
  <c r="AD101" i="4" s="1"/>
  <c r="AE101" i="4" s="1"/>
  <c r="AF101" i="4" s="1"/>
  <c r="AG101" i="4" s="1"/>
  <c r="AH101" i="4" s="1"/>
  <c r="AI101" i="4" s="1"/>
  <c r="AJ101" i="4" s="1"/>
  <c r="AK101" i="4" s="1"/>
  <c r="AL101" i="4" s="1"/>
  <c r="AM101" i="4" s="1"/>
  <c r="AN101" i="4" s="1"/>
  <c r="AO101" i="4" s="1"/>
  <c r="AP101" i="4" s="1"/>
  <c r="AQ101" i="4" s="1"/>
  <c r="AR101" i="4" s="1"/>
  <c r="AS101" i="4" s="1"/>
  <c r="AB79" i="4"/>
  <c r="AA108" i="3"/>
  <c r="AA44" i="3"/>
  <c r="AB158" i="4"/>
  <c r="AC158" i="4" s="1"/>
  <c r="AD158" i="4" s="1"/>
  <c r="AE158" i="4" s="1"/>
  <c r="AF158" i="4" s="1"/>
  <c r="AG158" i="4" s="1"/>
  <c r="AH158" i="4" s="1"/>
  <c r="AI158" i="4" s="1"/>
  <c r="AJ158" i="4" s="1"/>
  <c r="AK158" i="4" s="1"/>
  <c r="AL158" i="4" s="1"/>
  <c r="AM158" i="4" s="1"/>
  <c r="AN158" i="4" s="1"/>
  <c r="AO158" i="4" s="1"/>
  <c r="AP158" i="4" s="1"/>
  <c r="AQ158" i="4" s="1"/>
  <c r="AR158" i="4" s="1"/>
  <c r="AS158" i="4" s="1"/>
  <c r="AB137" i="4"/>
  <c r="AC137" i="4" s="1"/>
  <c r="AD137" i="4" s="1"/>
  <c r="AE137" i="4" s="1"/>
  <c r="AF137" i="4" s="1"/>
  <c r="AG137" i="4" s="1"/>
  <c r="AH137" i="4" s="1"/>
  <c r="AI137" i="4" s="1"/>
  <c r="AJ137" i="4" s="1"/>
  <c r="AK137" i="4" s="1"/>
  <c r="AL137" i="4" s="1"/>
  <c r="AM137" i="4" s="1"/>
  <c r="AN137" i="4" s="1"/>
  <c r="AO137" i="4" s="1"/>
  <c r="AP137" i="4" s="1"/>
  <c r="AQ137" i="4" s="1"/>
  <c r="AR137" i="4" s="1"/>
  <c r="AS137" i="4" s="1"/>
  <c r="AB115" i="4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N115" i="4" s="1"/>
  <c r="AO115" i="4" s="1"/>
  <c r="AP115" i="4" s="1"/>
  <c r="AQ115" i="4" s="1"/>
  <c r="AR115" i="4" s="1"/>
  <c r="AS115" i="4" s="1"/>
  <c r="AB94" i="4"/>
  <c r="AC94" i="4" s="1"/>
  <c r="AD94" i="4" s="1"/>
  <c r="AE94" i="4" s="1"/>
  <c r="AF94" i="4" s="1"/>
  <c r="AG94" i="4" s="1"/>
  <c r="AH94" i="4" s="1"/>
  <c r="AI94" i="4" s="1"/>
  <c r="AJ94" i="4" s="1"/>
  <c r="AK94" i="4" s="1"/>
  <c r="AL94" i="4" s="1"/>
  <c r="AM94" i="4" s="1"/>
  <c r="AN94" i="4" s="1"/>
  <c r="AO94" i="4" s="1"/>
  <c r="AP94" i="4" s="1"/>
  <c r="AQ94" i="4" s="1"/>
  <c r="AR94" i="4" s="1"/>
  <c r="AS94" i="4" s="1"/>
  <c r="AB51" i="4"/>
  <c r="AA76" i="3"/>
  <c r="AB30" i="4"/>
  <c r="AA36" i="3"/>
  <c r="AB9" i="4"/>
  <c r="AB151" i="4"/>
  <c r="AC151" i="4" s="1"/>
  <c r="AD151" i="4" s="1"/>
  <c r="AE151" i="4" s="1"/>
  <c r="AF151" i="4" s="1"/>
  <c r="AG151" i="4" s="1"/>
  <c r="AH151" i="4" s="1"/>
  <c r="AI151" i="4" s="1"/>
  <c r="AJ151" i="4" s="1"/>
  <c r="AK151" i="4" s="1"/>
  <c r="AL151" i="4" s="1"/>
  <c r="AM151" i="4" s="1"/>
  <c r="AN151" i="4" s="1"/>
  <c r="AO151" i="4" s="1"/>
  <c r="AP151" i="4" s="1"/>
  <c r="AQ151" i="4" s="1"/>
  <c r="AR151" i="4" s="1"/>
  <c r="AS151" i="4" s="1"/>
  <c r="AB130" i="4"/>
  <c r="AC130" i="4" s="1"/>
  <c r="AD130" i="4" s="1"/>
  <c r="AE130" i="4" s="1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B109" i="4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N109" i="4" s="1"/>
  <c r="AO109" i="4" s="1"/>
  <c r="AP109" i="4" s="1"/>
  <c r="AQ109" i="4" s="1"/>
  <c r="AR109" i="4" s="1"/>
  <c r="AS109" i="4" s="1"/>
  <c r="AB87" i="4"/>
  <c r="AC87" i="4" s="1"/>
  <c r="AD87" i="4" s="1"/>
  <c r="AE87" i="4" s="1"/>
  <c r="AF87" i="4" s="1"/>
  <c r="AG87" i="4" s="1"/>
  <c r="AH87" i="4" s="1"/>
  <c r="AI87" i="4" s="1"/>
  <c r="AJ87" i="4" s="1"/>
  <c r="AK87" i="4" s="1"/>
  <c r="AL87" i="4" s="1"/>
  <c r="AM87" i="4" s="1"/>
  <c r="AN87" i="4" s="1"/>
  <c r="AO87" i="4" s="1"/>
  <c r="AP87" i="4" s="1"/>
  <c r="AQ87" i="4" s="1"/>
  <c r="AR87" i="4" s="1"/>
  <c r="AS87" i="4" s="1"/>
  <c r="AB66" i="4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N66" i="4" s="1"/>
  <c r="AO66" i="4" s="1"/>
  <c r="AP66" i="4" s="1"/>
  <c r="AQ66" i="4" s="1"/>
  <c r="AR66" i="4" s="1"/>
  <c r="AS66" i="4" s="1"/>
  <c r="AB45" i="4"/>
  <c r="AC45" i="4" s="1"/>
  <c r="AD45" i="4" s="1"/>
  <c r="AE45" i="4" s="1"/>
  <c r="AF45" i="4" s="1"/>
  <c r="AG45" i="4" s="1"/>
  <c r="AH45" i="4" s="1"/>
  <c r="AI45" i="4" s="1"/>
  <c r="AJ45" i="4" s="1"/>
  <c r="AK45" i="4" s="1"/>
  <c r="AL45" i="4" s="1"/>
  <c r="AM45" i="4" s="1"/>
  <c r="AN45" i="4" s="1"/>
  <c r="AO45" i="4" s="1"/>
  <c r="AP45" i="4" s="1"/>
  <c r="AQ45" i="4" s="1"/>
  <c r="AR45" i="4" s="1"/>
  <c r="AS45" i="4" s="1"/>
  <c r="AB177" i="4"/>
  <c r="AC177" i="4" s="1"/>
  <c r="AD177" i="4" s="1"/>
  <c r="AE177" i="4" s="1"/>
  <c r="AF177" i="4" s="1"/>
  <c r="AG177" i="4" s="1"/>
  <c r="AH177" i="4" s="1"/>
  <c r="AI177" i="4" s="1"/>
  <c r="AJ177" i="4" s="1"/>
  <c r="AK177" i="4" s="1"/>
  <c r="AL177" i="4" s="1"/>
  <c r="AM177" i="4" s="1"/>
  <c r="AN177" i="4" s="1"/>
  <c r="AO177" i="4" s="1"/>
  <c r="AP177" i="4" s="1"/>
  <c r="AQ177" i="4" s="1"/>
  <c r="AR177" i="4" s="1"/>
  <c r="AS177" i="4" s="1"/>
  <c r="AB129" i="4"/>
  <c r="AC129" i="4" s="1"/>
  <c r="AD129" i="4" s="1"/>
  <c r="AE129" i="4" s="1"/>
  <c r="AF129" i="4" s="1"/>
  <c r="AG129" i="4" s="1"/>
  <c r="AH129" i="4" s="1"/>
  <c r="AI129" i="4" s="1"/>
  <c r="AJ129" i="4" s="1"/>
  <c r="AK129" i="4" s="1"/>
  <c r="AL129" i="4" s="1"/>
  <c r="AM129" i="4" s="1"/>
  <c r="AN129" i="4" s="1"/>
  <c r="AO129" i="4" s="1"/>
  <c r="AP129" i="4" s="1"/>
  <c r="AQ129" i="4" s="1"/>
  <c r="AR129" i="4" s="1"/>
  <c r="AS129" i="4" s="1"/>
  <c r="AB81" i="4"/>
  <c r="AC81" i="4" s="1"/>
  <c r="AD81" i="4" s="1"/>
  <c r="AE81" i="4" s="1"/>
  <c r="AF81" i="4" s="1"/>
  <c r="AG81" i="4" s="1"/>
  <c r="AH81" i="4" s="1"/>
  <c r="AI81" i="4" s="1"/>
  <c r="AJ81" i="4" s="1"/>
  <c r="AK81" i="4" s="1"/>
  <c r="AL81" i="4" s="1"/>
  <c r="AM81" i="4" s="1"/>
  <c r="AN81" i="4" s="1"/>
  <c r="AO81" i="4" s="1"/>
  <c r="AP81" i="4" s="1"/>
  <c r="AQ81" i="4" s="1"/>
  <c r="AR81" i="4" s="1"/>
  <c r="AS81" i="4" s="1"/>
  <c r="AB172" i="4"/>
  <c r="AC172" i="4" s="1"/>
  <c r="AD172" i="4" s="1"/>
  <c r="AE172" i="4" s="1"/>
  <c r="AF172" i="4" s="1"/>
  <c r="AG172" i="4" s="1"/>
  <c r="AH172" i="4" s="1"/>
  <c r="AI172" i="4" s="1"/>
  <c r="AJ172" i="4" s="1"/>
  <c r="AK172" i="4" s="1"/>
  <c r="AL172" i="4" s="1"/>
  <c r="AM172" i="4" s="1"/>
  <c r="AN172" i="4" s="1"/>
  <c r="AO172" i="4" s="1"/>
  <c r="AP172" i="4" s="1"/>
  <c r="AQ172" i="4" s="1"/>
  <c r="AR172" i="4" s="1"/>
  <c r="AS172" i="4" s="1"/>
  <c r="AA84" i="3"/>
  <c r="AB140" i="4"/>
  <c r="AC140" i="4" s="1"/>
  <c r="AD140" i="4" s="1"/>
  <c r="AE140" i="4" s="1"/>
  <c r="AF140" i="4" s="1"/>
  <c r="AG140" i="4" s="1"/>
  <c r="AH140" i="4" s="1"/>
  <c r="AI140" i="4" s="1"/>
  <c r="AJ140" i="4" s="1"/>
  <c r="AK140" i="4" s="1"/>
  <c r="AL140" i="4" s="1"/>
  <c r="AM140" i="4" s="1"/>
  <c r="AN140" i="4" s="1"/>
  <c r="AO140" i="4" s="1"/>
  <c r="AP140" i="4" s="1"/>
  <c r="AQ140" i="4" s="1"/>
  <c r="AR140" i="4" s="1"/>
  <c r="AS140" i="4" s="1"/>
  <c r="AB124" i="4"/>
  <c r="AC124" i="4" s="1"/>
  <c r="AD124" i="4" s="1"/>
  <c r="AE124" i="4" s="1"/>
  <c r="AF124" i="4" s="1"/>
  <c r="AG124" i="4" s="1"/>
  <c r="AH124" i="4" s="1"/>
  <c r="AI124" i="4" s="1"/>
  <c r="AJ124" i="4" s="1"/>
  <c r="AK124" i="4" s="1"/>
  <c r="AL124" i="4" s="1"/>
  <c r="AM124" i="4" s="1"/>
  <c r="AN124" i="4" s="1"/>
  <c r="AO124" i="4" s="1"/>
  <c r="AP124" i="4" s="1"/>
  <c r="AQ124" i="4" s="1"/>
  <c r="AR124" i="4" s="1"/>
  <c r="AS124" i="4" s="1"/>
  <c r="AB108" i="4"/>
  <c r="AC108" i="4" s="1"/>
  <c r="AD108" i="4" s="1"/>
  <c r="AE108" i="4" s="1"/>
  <c r="AF108" i="4" s="1"/>
  <c r="AG108" i="4" s="1"/>
  <c r="AH108" i="4" s="1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B92" i="4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N92" i="4" s="1"/>
  <c r="AO92" i="4" s="1"/>
  <c r="AP92" i="4" s="1"/>
  <c r="AQ92" i="4" s="1"/>
  <c r="AR92" i="4" s="1"/>
  <c r="AS92" i="4" s="1"/>
  <c r="AB44" i="4"/>
  <c r="AA68" i="3"/>
  <c r="AB28" i="4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B161" i="4"/>
  <c r="AC161" i="4" s="1"/>
  <c r="AD161" i="4" s="1"/>
  <c r="AE161" i="4" s="1"/>
  <c r="AF161" i="4" s="1"/>
  <c r="AG161" i="4" s="1"/>
  <c r="AH161" i="4" s="1"/>
  <c r="AI161" i="4" s="1"/>
  <c r="AJ161" i="4" s="1"/>
  <c r="AK161" i="4" s="1"/>
  <c r="AL161" i="4" s="1"/>
  <c r="AM161" i="4" s="1"/>
  <c r="AN161" i="4" s="1"/>
  <c r="AO161" i="4" s="1"/>
  <c r="AP161" i="4" s="1"/>
  <c r="AQ161" i="4" s="1"/>
  <c r="AR161" i="4" s="1"/>
  <c r="AS161" i="4" s="1"/>
  <c r="AB123" i="4"/>
  <c r="AC123" i="4" s="1"/>
  <c r="AD123" i="4" s="1"/>
  <c r="AE123" i="4" s="1"/>
  <c r="AF123" i="4" s="1"/>
  <c r="AG123" i="4" s="1"/>
  <c r="AH123" i="4" s="1"/>
  <c r="AI123" i="4" s="1"/>
  <c r="AJ123" i="4" s="1"/>
  <c r="AK123" i="4" s="1"/>
  <c r="AL123" i="4" s="1"/>
  <c r="AM123" i="4" s="1"/>
  <c r="AN123" i="4" s="1"/>
  <c r="AO123" i="4" s="1"/>
  <c r="AP123" i="4" s="1"/>
  <c r="AQ123" i="4" s="1"/>
  <c r="AR123" i="4" s="1"/>
  <c r="AS123" i="4" s="1"/>
  <c r="AA117" i="3"/>
  <c r="AB49" i="4"/>
  <c r="AC49" i="4" s="1"/>
  <c r="AD49" i="4" s="1"/>
  <c r="AE49" i="4" s="1"/>
  <c r="AF49" i="4" s="1"/>
  <c r="AG49" i="4" s="1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B22" i="4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B138" i="4"/>
  <c r="AC138" i="4" s="1"/>
  <c r="AD138" i="4" s="1"/>
  <c r="AE138" i="4" s="1"/>
  <c r="AF138" i="4" s="1"/>
  <c r="AG138" i="4" s="1"/>
  <c r="AH138" i="4" s="1"/>
  <c r="AI138" i="4" s="1"/>
  <c r="AJ138" i="4" s="1"/>
  <c r="AK138" i="4" s="1"/>
  <c r="AL138" i="4" s="1"/>
  <c r="AM138" i="4" s="1"/>
  <c r="AN138" i="4" s="1"/>
  <c r="AO138" i="4" s="1"/>
  <c r="AP138" i="4" s="1"/>
  <c r="AQ138" i="4" s="1"/>
  <c r="AR138" i="4" s="1"/>
  <c r="AS138" i="4" s="1"/>
  <c r="AB117" i="4"/>
  <c r="AC117" i="4" s="1"/>
  <c r="AD117" i="4" s="1"/>
  <c r="AE117" i="4" s="1"/>
  <c r="AF117" i="4" s="1"/>
  <c r="AG117" i="4" s="1"/>
  <c r="AH117" i="4" s="1"/>
  <c r="AI117" i="4" s="1"/>
  <c r="AJ117" i="4" s="1"/>
  <c r="AK117" i="4" s="1"/>
  <c r="AL117" i="4" s="1"/>
  <c r="AM117" i="4" s="1"/>
  <c r="AN117" i="4" s="1"/>
  <c r="AO117" i="4" s="1"/>
  <c r="AP117" i="4" s="1"/>
  <c r="AQ117" i="4" s="1"/>
  <c r="AR117" i="4" s="1"/>
  <c r="AS117" i="4" s="1"/>
  <c r="AB53" i="4"/>
  <c r="AC53" i="4" s="1"/>
  <c r="AD53" i="4" s="1"/>
  <c r="AE53" i="4" s="1"/>
  <c r="AF53" i="4" s="1"/>
  <c r="AG53" i="4" s="1"/>
  <c r="AH53" i="4" s="1"/>
  <c r="AI53" i="4" s="1"/>
  <c r="AJ53" i="4" s="1"/>
  <c r="AK53" i="4" s="1"/>
  <c r="AL53" i="4" s="1"/>
  <c r="AM53" i="4" s="1"/>
  <c r="AN53" i="4" s="1"/>
  <c r="AO53" i="4" s="1"/>
  <c r="AP53" i="4" s="1"/>
  <c r="AQ53" i="4" s="1"/>
  <c r="AR53" i="4" s="1"/>
  <c r="AS53" i="4" s="1"/>
  <c r="AB31" i="4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B153" i="4"/>
  <c r="AC153" i="4" s="1"/>
  <c r="AD153" i="4" s="1"/>
  <c r="AE153" i="4" s="1"/>
  <c r="AF153" i="4" s="1"/>
  <c r="AG153" i="4" s="1"/>
  <c r="AH153" i="4" s="1"/>
  <c r="AI153" i="4" s="1"/>
  <c r="AJ153" i="4" s="1"/>
  <c r="AK153" i="4" s="1"/>
  <c r="AL153" i="4" s="1"/>
  <c r="AM153" i="4" s="1"/>
  <c r="AN153" i="4" s="1"/>
  <c r="AO153" i="4" s="1"/>
  <c r="AP153" i="4" s="1"/>
  <c r="AQ153" i="4" s="1"/>
  <c r="AR153" i="4" s="1"/>
  <c r="AS153" i="4" s="1"/>
  <c r="AB131" i="4"/>
  <c r="AC131" i="4" s="1"/>
  <c r="AD131" i="4" s="1"/>
  <c r="AE131" i="4" s="1"/>
  <c r="AF131" i="4" s="1"/>
  <c r="AG131" i="4" s="1"/>
  <c r="AH131" i="4" s="1"/>
  <c r="AI131" i="4" s="1"/>
  <c r="AJ131" i="4" s="1"/>
  <c r="AK131" i="4" s="1"/>
  <c r="AL131" i="4" s="1"/>
  <c r="AM131" i="4" s="1"/>
  <c r="AN131" i="4" s="1"/>
  <c r="AO131" i="4" s="1"/>
  <c r="AP131" i="4" s="1"/>
  <c r="AQ131" i="4" s="1"/>
  <c r="AR131" i="4" s="1"/>
  <c r="AS131" i="4" s="1"/>
  <c r="AB89" i="4"/>
  <c r="AC89" i="4" s="1"/>
  <c r="AD89" i="4" s="1"/>
  <c r="AE89" i="4" s="1"/>
  <c r="AF89" i="4" s="1"/>
  <c r="AG89" i="4" s="1"/>
  <c r="AH89" i="4" s="1"/>
  <c r="AI89" i="4" s="1"/>
  <c r="AJ89" i="4" s="1"/>
  <c r="AK89" i="4" s="1"/>
  <c r="AL89" i="4" s="1"/>
  <c r="AM89" i="4" s="1"/>
  <c r="AN89" i="4" s="1"/>
  <c r="AO89" i="4" s="1"/>
  <c r="AP89" i="4" s="1"/>
  <c r="AQ89" i="4" s="1"/>
  <c r="AR89" i="4" s="1"/>
  <c r="AS89" i="4" s="1"/>
  <c r="AB67" i="4"/>
  <c r="AC67" i="4" s="1"/>
  <c r="AD67" i="4" s="1"/>
  <c r="AE67" i="4" s="1"/>
  <c r="AF67" i="4" s="1"/>
  <c r="AG67" i="4" s="1"/>
  <c r="AH67" i="4" s="1"/>
  <c r="AI67" i="4" s="1"/>
  <c r="AJ67" i="4" s="1"/>
  <c r="AK67" i="4" s="1"/>
  <c r="AL67" i="4" s="1"/>
  <c r="AM67" i="4" s="1"/>
  <c r="AN67" i="4" s="1"/>
  <c r="AO67" i="4" s="1"/>
  <c r="AP67" i="4" s="1"/>
  <c r="AQ67" i="4" s="1"/>
  <c r="AR67" i="4" s="1"/>
  <c r="AS67" i="4" s="1"/>
  <c r="AB46" i="4"/>
  <c r="AC46" i="4" s="1"/>
  <c r="AD46" i="4" s="1"/>
  <c r="AE46" i="4" s="1"/>
  <c r="AF46" i="4" s="1"/>
  <c r="AG46" i="4" s="1"/>
  <c r="AH46" i="4" s="1"/>
  <c r="AI46" i="4" s="1"/>
  <c r="AJ46" i="4" s="1"/>
  <c r="AK46" i="4" s="1"/>
  <c r="AL46" i="4" s="1"/>
  <c r="AM46" i="4" s="1"/>
  <c r="AN46" i="4" s="1"/>
  <c r="AO46" i="4" s="1"/>
  <c r="AP46" i="4" s="1"/>
  <c r="AQ46" i="4" s="1"/>
  <c r="AR46" i="4" s="1"/>
  <c r="AS46" i="4" s="1"/>
  <c r="AB167" i="4"/>
  <c r="AC167" i="4" s="1"/>
  <c r="AD167" i="4" s="1"/>
  <c r="AE167" i="4" s="1"/>
  <c r="AF167" i="4" s="1"/>
  <c r="AG167" i="4" s="1"/>
  <c r="AH167" i="4" s="1"/>
  <c r="AI167" i="4" s="1"/>
  <c r="AJ167" i="4" s="1"/>
  <c r="AK167" i="4" s="1"/>
  <c r="AL167" i="4" s="1"/>
  <c r="AM167" i="4" s="1"/>
  <c r="AN167" i="4" s="1"/>
  <c r="AO167" i="4" s="1"/>
  <c r="AP167" i="4" s="1"/>
  <c r="AQ167" i="4" s="1"/>
  <c r="AR167" i="4" s="1"/>
  <c r="AS167" i="4" s="1"/>
  <c r="AB146" i="4"/>
  <c r="AC146" i="4" s="1"/>
  <c r="AD146" i="4" s="1"/>
  <c r="AE146" i="4" s="1"/>
  <c r="AF146" i="4" s="1"/>
  <c r="AG146" i="4" s="1"/>
  <c r="AH146" i="4" s="1"/>
  <c r="AI146" i="4" s="1"/>
  <c r="AJ146" i="4" s="1"/>
  <c r="AK146" i="4" s="1"/>
  <c r="AL146" i="4" s="1"/>
  <c r="AM146" i="4" s="1"/>
  <c r="AN146" i="4" s="1"/>
  <c r="AO146" i="4" s="1"/>
  <c r="AP146" i="4" s="1"/>
  <c r="AQ146" i="4" s="1"/>
  <c r="AR146" i="4" s="1"/>
  <c r="AS146" i="4" s="1"/>
  <c r="AB82" i="4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B61" i="4"/>
  <c r="AC61" i="4" s="1"/>
  <c r="AD61" i="4" s="1"/>
  <c r="AE61" i="4" s="1"/>
  <c r="AF61" i="4" s="1"/>
  <c r="AG61" i="4" s="1"/>
  <c r="AH61" i="4" s="1"/>
  <c r="AI61" i="4" s="1"/>
  <c r="AJ61" i="4" s="1"/>
  <c r="AK61" i="4" s="1"/>
  <c r="AL61" i="4" s="1"/>
  <c r="AM61" i="4" s="1"/>
  <c r="AN61" i="4" s="1"/>
  <c r="AO61" i="4" s="1"/>
  <c r="AP61" i="4" s="1"/>
  <c r="AQ61" i="4" s="1"/>
  <c r="AR61" i="4" s="1"/>
  <c r="AS61" i="4" s="1"/>
  <c r="AB166" i="4"/>
  <c r="AC166" i="4" s="1"/>
  <c r="AD166" i="4" s="1"/>
  <c r="AE166" i="4" s="1"/>
  <c r="AF166" i="4" s="1"/>
  <c r="AG166" i="4" s="1"/>
  <c r="AH166" i="4" s="1"/>
  <c r="AI166" i="4" s="1"/>
  <c r="AJ166" i="4" s="1"/>
  <c r="AK166" i="4" s="1"/>
  <c r="AL166" i="4" s="1"/>
  <c r="AM166" i="4" s="1"/>
  <c r="AN166" i="4" s="1"/>
  <c r="AO166" i="4" s="1"/>
  <c r="AP166" i="4" s="1"/>
  <c r="AQ166" i="4" s="1"/>
  <c r="AR166" i="4" s="1"/>
  <c r="AS166" i="4" s="1"/>
  <c r="AB113" i="4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AQ113" i="4" s="1"/>
  <c r="AR113" i="4" s="1"/>
  <c r="AS113" i="4" s="1"/>
  <c r="AB168" i="4"/>
  <c r="AC168" i="4" s="1"/>
  <c r="AD168" i="4" s="1"/>
  <c r="AE168" i="4" s="1"/>
  <c r="AF168" i="4" s="1"/>
  <c r="AG168" i="4" s="1"/>
  <c r="AH168" i="4" s="1"/>
  <c r="AI168" i="4" s="1"/>
  <c r="AJ168" i="4" s="1"/>
  <c r="AK168" i="4" s="1"/>
  <c r="AL168" i="4" s="1"/>
  <c r="AM168" i="4" s="1"/>
  <c r="AN168" i="4" s="1"/>
  <c r="AO168" i="4" s="1"/>
  <c r="AP168" i="4" s="1"/>
  <c r="AQ168" i="4" s="1"/>
  <c r="AR168" i="4" s="1"/>
  <c r="AS168" i="4" s="1"/>
  <c r="AB152" i="4"/>
  <c r="AC152" i="4" s="1"/>
  <c r="AD152" i="4" s="1"/>
  <c r="AE152" i="4" s="1"/>
  <c r="AF152" i="4" s="1"/>
  <c r="AG152" i="4" s="1"/>
  <c r="AH152" i="4" s="1"/>
  <c r="AI152" i="4" s="1"/>
  <c r="AJ152" i="4" s="1"/>
  <c r="AK152" i="4" s="1"/>
  <c r="AL152" i="4" s="1"/>
  <c r="AM152" i="4" s="1"/>
  <c r="AN152" i="4" s="1"/>
  <c r="AO152" i="4" s="1"/>
  <c r="AP152" i="4" s="1"/>
  <c r="AQ152" i="4" s="1"/>
  <c r="AR152" i="4" s="1"/>
  <c r="AS152" i="4" s="1"/>
  <c r="AB104" i="4"/>
  <c r="AC104" i="4" s="1"/>
  <c r="AD104" i="4" s="1"/>
  <c r="AE104" i="4" s="1"/>
  <c r="AF104" i="4" s="1"/>
  <c r="AG104" i="4" s="1"/>
  <c r="AH104" i="4" s="1"/>
  <c r="AI104" i="4" s="1"/>
  <c r="AJ104" i="4" s="1"/>
  <c r="AK104" i="4" s="1"/>
  <c r="AL104" i="4" s="1"/>
  <c r="AM104" i="4" s="1"/>
  <c r="AN104" i="4" s="1"/>
  <c r="AO104" i="4" s="1"/>
  <c r="AP104" i="4" s="1"/>
  <c r="AQ104" i="4" s="1"/>
  <c r="AR104" i="4" s="1"/>
  <c r="AS104" i="4" s="1"/>
  <c r="AB88" i="4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B40" i="4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B24" i="4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B8" i="4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X2" i="2"/>
  <c r="AZ3" i="2"/>
  <c r="BA3" i="2" s="1"/>
  <c r="AX67" i="2"/>
  <c r="AX34" i="2"/>
  <c r="AY67" i="2"/>
  <c r="AY71" i="2"/>
  <c r="AX26" i="2"/>
  <c r="AW66" i="2"/>
  <c r="AX70" i="2"/>
  <c r="BA9" i="2"/>
  <c r="AY72" i="2"/>
  <c r="AZ4" i="2"/>
  <c r="BA4" i="2" s="1"/>
  <c r="AY10" i="2"/>
  <c r="AY73" i="2"/>
  <c r="BA7" i="2"/>
  <c r="AY36" i="2"/>
  <c r="AZ36" i="2" s="1"/>
  <c r="AZ6" i="2"/>
  <c r="AY69" i="2"/>
  <c r="AX68" i="2"/>
  <c r="BA27" i="2"/>
  <c r="BB27" i="2" s="1"/>
  <c r="AZ59" i="2"/>
  <c r="AY58" i="2"/>
  <c r="BA19" i="2"/>
  <c r="AY28" i="2"/>
  <c r="AZ28" i="2" s="1"/>
  <c r="AY18" i="2"/>
  <c r="AX58" i="2"/>
  <c r="AY50" i="2"/>
  <c r="AY42" i="2"/>
  <c r="AY2" i="2"/>
  <c r="BA65" i="2"/>
  <c r="BB65" i="2" s="1"/>
  <c r="BB64" i="2"/>
  <c r="BC64" i="2" s="1"/>
  <c r="BB63" i="2"/>
  <c r="BA22" i="2"/>
  <c r="BB22" i="2" s="1"/>
  <c r="BC22" i="2" s="1"/>
  <c r="BA46" i="2"/>
  <c r="BB46" i="2" s="1"/>
  <c r="BB41" i="2"/>
  <c r="BC41" i="2" s="1"/>
  <c r="AZ14" i="2"/>
  <c r="BA45" i="2"/>
  <c r="BB45" i="2" s="1"/>
  <c r="BD17" i="2"/>
  <c r="BE17" i="2" s="1"/>
  <c r="BB55" i="2"/>
  <c r="BC55" i="2" s="1"/>
  <c r="BA57" i="2"/>
  <c r="BB57" i="2" s="1"/>
  <c r="BA37" i="2"/>
  <c r="BA43" i="2"/>
  <c r="BB43" i="2" s="1"/>
  <c r="BA54" i="2"/>
  <c r="BB54" i="2" s="1"/>
  <c r="AZ61" i="2"/>
  <c r="BC83" i="3" s="1"/>
  <c r="BA32" i="2"/>
  <c r="BA51" i="2"/>
  <c r="BA8" i="2"/>
  <c r="BB47" i="2"/>
  <c r="BC47" i="2" s="1"/>
  <c r="BD47" i="2" s="1"/>
  <c r="BE47" i="2" s="1"/>
  <c r="AZ49" i="2"/>
  <c r="BA49" i="2" s="1"/>
  <c r="AZ62" i="2"/>
  <c r="BB39" i="2"/>
  <c r="BC39" i="2" s="1"/>
  <c r="BA11" i="2"/>
  <c r="AZ29" i="2"/>
  <c r="BA29" i="2" s="1"/>
  <c r="AZ44" i="2"/>
  <c r="BA21" i="2"/>
  <c r="BB21" i="2" s="1"/>
  <c r="BC12" i="2"/>
  <c r="BD12" i="2" s="1"/>
  <c r="BE12" i="2" s="1"/>
  <c r="AZ52" i="2"/>
  <c r="AZ50" i="2" s="1"/>
  <c r="AZ13" i="2"/>
  <c r="BA13" i="2" s="1"/>
  <c r="BB56" i="2"/>
  <c r="BC56" i="2" s="1"/>
  <c r="AZ31" i="2"/>
  <c r="BA31" i="2" s="1"/>
  <c r="BA60" i="2"/>
  <c r="BB60" i="2" s="1"/>
  <c r="BA35" i="2"/>
  <c r="BA23" i="2"/>
  <c r="BB23" i="2" s="1"/>
  <c r="BB20" i="2"/>
  <c r="BC20" i="2" s="1"/>
  <c r="AZ30" i="2"/>
  <c r="AY38" i="2"/>
  <c r="AY70" i="2" s="1"/>
  <c r="BA15" i="2"/>
  <c r="AZ33" i="2"/>
  <c r="AZ24" i="2"/>
  <c r="AZ16" i="2"/>
  <c r="BA16" i="2" s="1"/>
  <c r="BB16" i="2" s="1"/>
  <c r="BA40" i="2"/>
  <c r="BB40" i="2" s="1"/>
  <c r="BA53" i="2"/>
  <c r="BD59" i="3" s="1"/>
  <c r="AZ25" i="2"/>
  <c r="BA5" i="2"/>
  <c r="BA48" i="2"/>
  <c r="BB156" i="1"/>
  <c r="BC156" i="1" s="1"/>
  <c r="BA159" i="1"/>
  <c r="BA157" i="1"/>
  <c r="BB157" i="1" s="1"/>
  <c r="BA162" i="1"/>
  <c r="BB160" i="1"/>
  <c r="BC158" i="1"/>
  <c r="BB161" i="1"/>
  <c r="BA108" i="1"/>
  <c r="BB108" i="1" s="1"/>
  <c r="BC108" i="1" s="1"/>
  <c r="BA92" i="1"/>
  <c r="BB92" i="1" s="1"/>
  <c r="BA47" i="1"/>
  <c r="BB47" i="1" s="1"/>
  <c r="BA144" i="1"/>
  <c r="BB144" i="1" s="1"/>
  <c r="BA136" i="1"/>
  <c r="BB136" i="1" s="1"/>
  <c r="BA128" i="1"/>
  <c r="BB128" i="1" s="1"/>
  <c r="BA146" i="1"/>
  <c r="BB146" i="1" s="1"/>
  <c r="BA138" i="1"/>
  <c r="BB138" i="1" s="1"/>
  <c r="BA124" i="1"/>
  <c r="BB124" i="1" s="1"/>
  <c r="BA112" i="1"/>
  <c r="BB112" i="1" s="1"/>
  <c r="AZ142" i="1"/>
  <c r="BA142" i="1" s="1"/>
  <c r="BB142" i="1" s="1"/>
  <c r="BA140" i="1"/>
  <c r="BB140" i="1" s="1"/>
  <c r="AZ134" i="1"/>
  <c r="BA134" i="1" s="1"/>
  <c r="BA132" i="1"/>
  <c r="BB132" i="1" s="1"/>
  <c r="BA96" i="1"/>
  <c r="BB96" i="1" s="1"/>
  <c r="BC96" i="1" s="1"/>
  <c r="AZ63" i="1"/>
  <c r="BA63" i="1" s="1"/>
  <c r="BA30" i="1"/>
  <c r="BB30" i="1" s="1"/>
  <c r="BC30" i="1" s="1"/>
  <c r="BA26" i="1"/>
  <c r="BB26" i="1" s="1"/>
  <c r="BC26" i="1" s="1"/>
  <c r="BA22" i="1"/>
  <c r="BB22" i="1" s="1"/>
  <c r="BC22" i="1" s="1"/>
  <c r="BA18" i="1"/>
  <c r="BB18" i="1" s="1"/>
  <c r="BA14" i="1"/>
  <c r="BB14" i="1" s="1"/>
  <c r="BC14" i="1" s="1"/>
  <c r="BA10" i="1"/>
  <c r="BB10" i="1" s="1"/>
  <c r="BC10" i="1" s="1"/>
  <c r="BA6" i="1"/>
  <c r="BA4" i="1"/>
  <c r="BA116" i="1"/>
  <c r="BB116" i="1" s="1"/>
  <c r="BC116" i="1" s="1"/>
  <c r="BD116" i="1" s="1"/>
  <c r="BE116" i="1" s="1"/>
  <c r="BA100" i="1"/>
  <c r="BB100" i="1" s="1"/>
  <c r="BA84" i="1"/>
  <c r="BC138" i="1"/>
  <c r="BA32" i="1"/>
  <c r="BB32" i="1" s="1"/>
  <c r="BA28" i="1"/>
  <c r="BB28" i="1" s="1"/>
  <c r="BA24" i="1"/>
  <c r="BA20" i="1"/>
  <c r="BB20" i="1" s="1"/>
  <c r="BC20" i="1" s="1"/>
  <c r="BA16" i="1"/>
  <c r="BB16" i="1" s="1"/>
  <c r="BA12" i="1"/>
  <c r="BB12" i="1" s="1"/>
  <c r="BA8" i="1"/>
  <c r="BB51" i="1"/>
  <c r="BC51" i="1" s="1"/>
  <c r="BD51" i="1" s="1"/>
  <c r="BA77" i="1"/>
  <c r="BB77" i="1" s="1"/>
  <c r="BC77" i="1" s="1"/>
  <c r="AZ52" i="1"/>
  <c r="BA52" i="1" s="1"/>
  <c r="BA154" i="1"/>
  <c r="BA150" i="1"/>
  <c r="BA148" i="1"/>
  <c r="AZ147" i="1"/>
  <c r="BA82" i="1"/>
  <c r="AZ48" i="1"/>
  <c r="BA48" i="1" s="1"/>
  <c r="BA152" i="1"/>
  <c r="AZ81" i="1"/>
  <c r="BA55" i="1"/>
  <c r="AZ38" i="1"/>
  <c r="BA38" i="1" s="1"/>
  <c r="AZ145" i="1"/>
  <c r="BA145" i="1" s="1"/>
  <c r="AZ155" i="1"/>
  <c r="AZ153" i="1"/>
  <c r="BA153" i="1" s="1"/>
  <c r="AZ151" i="1"/>
  <c r="BA151" i="1" s="1"/>
  <c r="AZ149" i="1"/>
  <c r="BA149" i="1" s="1"/>
  <c r="AZ143" i="1"/>
  <c r="BA143" i="1" s="1"/>
  <c r="BA57" i="1"/>
  <c r="BB57" i="1" s="1"/>
  <c r="BB120" i="1"/>
  <c r="BB104" i="1"/>
  <c r="BB88" i="1"/>
  <c r="BC88" i="1" s="1"/>
  <c r="BD88" i="1" s="1"/>
  <c r="BB84" i="1"/>
  <c r="BC84" i="1" s="1"/>
  <c r="AZ83" i="1"/>
  <c r="AZ62" i="1"/>
  <c r="AZ60" i="1"/>
  <c r="AZ50" i="1"/>
  <c r="BA50" i="1" s="1"/>
  <c r="AZ78" i="1"/>
  <c r="BA78" i="1" s="1"/>
  <c r="AZ58" i="1"/>
  <c r="BA58" i="1" s="1"/>
  <c r="BA49" i="1"/>
  <c r="BA141" i="1"/>
  <c r="BA139" i="1"/>
  <c r="BB139" i="1" s="1"/>
  <c r="BA137" i="1"/>
  <c r="BA135" i="1"/>
  <c r="BB135" i="1" s="1"/>
  <c r="BA133" i="1"/>
  <c r="BA131" i="1"/>
  <c r="BB131" i="1" s="1"/>
  <c r="BB130" i="1"/>
  <c r="BB126" i="1"/>
  <c r="BB122" i="1"/>
  <c r="BC122" i="1" s="1"/>
  <c r="BB118" i="1"/>
  <c r="BC118" i="1" s="1"/>
  <c r="BB114" i="1"/>
  <c r="BB110" i="1"/>
  <c r="BB106" i="1"/>
  <c r="BC106" i="1" s="1"/>
  <c r="BB102" i="1"/>
  <c r="BC102" i="1" s="1"/>
  <c r="BB98" i="1"/>
  <c r="BC98" i="1" s="1"/>
  <c r="BB94" i="1"/>
  <c r="BC94" i="1" s="1"/>
  <c r="BB90" i="1"/>
  <c r="BC90" i="1" s="1"/>
  <c r="BB86" i="1"/>
  <c r="BC86" i="1" s="1"/>
  <c r="BA80" i="1"/>
  <c r="AZ79" i="1"/>
  <c r="BA79" i="1" s="1"/>
  <c r="BA71" i="1"/>
  <c r="AZ61" i="1"/>
  <c r="AZ56" i="1"/>
  <c r="AZ40" i="1"/>
  <c r="BA40" i="1" s="1"/>
  <c r="BA127" i="1"/>
  <c r="BA123" i="1"/>
  <c r="BA119" i="1"/>
  <c r="BA113" i="1"/>
  <c r="BB113" i="1" s="1"/>
  <c r="BA109" i="1"/>
  <c r="BB109" i="1" s="1"/>
  <c r="BA103" i="1"/>
  <c r="BA99" i="1"/>
  <c r="BA93" i="1"/>
  <c r="BA89" i="1"/>
  <c r="BB89" i="1" s="1"/>
  <c r="BA85" i="1"/>
  <c r="BA129" i="1"/>
  <c r="BA125" i="1"/>
  <c r="BB125" i="1" s="1"/>
  <c r="BA121" i="1"/>
  <c r="BA117" i="1"/>
  <c r="BB117" i="1" s="1"/>
  <c r="BA115" i="1"/>
  <c r="BA111" i="1"/>
  <c r="BA107" i="1"/>
  <c r="BA105" i="1"/>
  <c r="BA101" i="1"/>
  <c r="BB101" i="1" s="1"/>
  <c r="BA97" i="1"/>
  <c r="BA95" i="1"/>
  <c r="BA91" i="1"/>
  <c r="BA87" i="1"/>
  <c r="BA75" i="1"/>
  <c r="AZ74" i="1"/>
  <c r="BA74" i="1" s="1"/>
  <c r="AZ73" i="1"/>
  <c r="BA73" i="1" s="1"/>
  <c r="BA69" i="1"/>
  <c r="BB69" i="1" s="1"/>
  <c r="AZ68" i="1"/>
  <c r="AZ67" i="1"/>
  <c r="AZ66" i="1"/>
  <c r="AZ42" i="1"/>
  <c r="BA42" i="1" s="1"/>
  <c r="AZ34" i="1"/>
  <c r="BA34" i="1" s="1"/>
  <c r="AZ76" i="1"/>
  <c r="AZ70" i="1"/>
  <c r="AZ65" i="1"/>
  <c r="BA59" i="1"/>
  <c r="BB59" i="1" s="1"/>
  <c r="BA53" i="1"/>
  <c r="BB53" i="1" s="1"/>
  <c r="AZ44" i="1"/>
  <c r="BA44" i="1" s="1"/>
  <c r="AZ36" i="1"/>
  <c r="BA36" i="1" s="1"/>
  <c r="AZ72" i="1"/>
  <c r="AZ64" i="1"/>
  <c r="AZ54" i="1"/>
  <c r="BA54" i="1" s="1"/>
  <c r="AZ46" i="1"/>
  <c r="BA45" i="1"/>
  <c r="BA43" i="1"/>
  <c r="BB43" i="1" s="1"/>
  <c r="BA41" i="1"/>
  <c r="BB41" i="1" s="1"/>
  <c r="BC41" i="1" s="1"/>
  <c r="BA39" i="1"/>
  <c r="BB39" i="1" s="1"/>
  <c r="BA37" i="1"/>
  <c r="BA35" i="1"/>
  <c r="BB35" i="1" s="1"/>
  <c r="BA33" i="1"/>
  <c r="BB33" i="1" s="1"/>
  <c r="BC33" i="1" s="1"/>
  <c r="BA31" i="1"/>
  <c r="BA29" i="1"/>
  <c r="BA27" i="1"/>
  <c r="BA25" i="1"/>
  <c r="BA23" i="1"/>
  <c r="BA21" i="1"/>
  <c r="BA19" i="1"/>
  <c r="BA17" i="1"/>
  <c r="BA15" i="1"/>
  <c r="BA13" i="1"/>
  <c r="BA11" i="1"/>
  <c r="BA9" i="1"/>
  <c r="BA7" i="1"/>
  <c r="BA5" i="1"/>
  <c r="BA3" i="1"/>
  <c r="BB2" i="1"/>
  <c r="BC136" i="1" l="1"/>
  <c r="BD136" i="1" s="1"/>
  <c r="BE136" i="1" s="1"/>
  <c r="BF136" i="1" s="1"/>
  <c r="BG136" i="1" s="1"/>
  <c r="BH136" i="1" s="1"/>
  <c r="BC75" i="3"/>
  <c r="BD75" i="3" s="1"/>
  <c r="BC141" i="3"/>
  <c r="BE45" i="3"/>
  <c r="BF45" i="3" s="1"/>
  <c r="BC61" i="3"/>
  <c r="BC13" i="3"/>
  <c r="BD13" i="3" s="1"/>
  <c r="AA165" i="3"/>
  <c r="BD11" i="3"/>
  <c r="BB109" i="3"/>
  <c r="BC109" i="3" s="1"/>
  <c r="AA173" i="3"/>
  <c r="AA29" i="3"/>
  <c r="AA53" i="3"/>
  <c r="AA37" i="3"/>
  <c r="BF77" i="3"/>
  <c r="BG77" i="3" s="1"/>
  <c r="BH77" i="3" s="1"/>
  <c r="BI77" i="3" s="1"/>
  <c r="BD85" i="3"/>
  <c r="BE85" i="3" s="1"/>
  <c r="BB125" i="3"/>
  <c r="BC125" i="3" s="1"/>
  <c r="BC110" i="3"/>
  <c r="BD123" i="3"/>
  <c r="AA73" i="3"/>
  <c r="AA38" i="3"/>
  <c r="AA3" i="3"/>
  <c r="AB2" i="4"/>
  <c r="AB6" i="3" s="1"/>
  <c r="AB128" i="4"/>
  <c r="AB184" i="3" s="1"/>
  <c r="AA149" i="3"/>
  <c r="AB149" i="4"/>
  <c r="BD43" i="3"/>
  <c r="BE43" i="3" s="1"/>
  <c r="AA54" i="3"/>
  <c r="AA137" i="3"/>
  <c r="AA21" i="3"/>
  <c r="AB93" i="4"/>
  <c r="AC93" i="4" s="1"/>
  <c r="AA164" i="3"/>
  <c r="AA116" i="3"/>
  <c r="AA69" i="3"/>
  <c r="AA28" i="3"/>
  <c r="AA40" i="3"/>
  <c r="AA52" i="3"/>
  <c r="AA8" i="3"/>
  <c r="AB72" i="4"/>
  <c r="AB104" i="3" s="1"/>
  <c r="AA30" i="3"/>
  <c r="AB107" i="4"/>
  <c r="AC107" i="4" s="1"/>
  <c r="BD139" i="3"/>
  <c r="BE139" i="3" s="1"/>
  <c r="BC107" i="3"/>
  <c r="BD107" i="3" s="1"/>
  <c r="AA136" i="3"/>
  <c r="AA56" i="3"/>
  <c r="AA169" i="3"/>
  <c r="AA33" i="3"/>
  <c r="AA41" i="3"/>
  <c r="AA57" i="3"/>
  <c r="AA9" i="3"/>
  <c r="BC78" i="3"/>
  <c r="BC86" i="3"/>
  <c r="BC14" i="3"/>
  <c r="AA96" i="3"/>
  <c r="BD62" i="3"/>
  <c r="BE62" i="3" s="1"/>
  <c r="BD142" i="3"/>
  <c r="BE142" i="3" s="1"/>
  <c r="BD46" i="3"/>
  <c r="BE46" i="3" s="1"/>
  <c r="BF46" i="3" s="1"/>
  <c r="AA134" i="3"/>
  <c r="AA174" i="3"/>
  <c r="BB126" i="3"/>
  <c r="BC88" i="3"/>
  <c r="BD80" i="3"/>
  <c r="BE129" i="3"/>
  <c r="BF129" i="3" s="1"/>
  <c r="BC113" i="3"/>
  <c r="AA24" i="3"/>
  <c r="BD17" i="3"/>
  <c r="BD65" i="3"/>
  <c r="BE65" i="3" s="1"/>
  <c r="AA120" i="3"/>
  <c r="AA182" i="3"/>
  <c r="AA153" i="3"/>
  <c r="AB114" i="4"/>
  <c r="AC114" i="4" s="1"/>
  <c r="AA121" i="3"/>
  <c r="AA150" i="3"/>
  <c r="BC49" i="3"/>
  <c r="AA105" i="3"/>
  <c r="AA94" i="3"/>
  <c r="AA72" i="3"/>
  <c r="AA101" i="3"/>
  <c r="AA93" i="3"/>
  <c r="AB65" i="4"/>
  <c r="AC65" i="4" s="1"/>
  <c r="AA161" i="3"/>
  <c r="AA118" i="3"/>
  <c r="AA32" i="3"/>
  <c r="AA133" i="3"/>
  <c r="AA22" i="3"/>
  <c r="AA160" i="3"/>
  <c r="BG81" i="3"/>
  <c r="BH81" i="3" s="1"/>
  <c r="BI81" i="3" s="1"/>
  <c r="BD89" i="3"/>
  <c r="BE89" i="3" s="1"/>
  <c r="BC145" i="3"/>
  <c r="BD145" i="3" s="1"/>
  <c r="BD64" i="3"/>
  <c r="AA185" i="3"/>
  <c r="AA104" i="3"/>
  <c r="BD48" i="3"/>
  <c r="AA152" i="3"/>
  <c r="BD128" i="3"/>
  <c r="BD144" i="3"/>
  <c r="BE144" i="3" s="1"/>
  <c r="BC16" i="3"/>
  <c r="BD16" i="3" s="1"/>
  <c r="AA2" i="3"/>
  <c r="AA181" i="3"/>
  <c r="AA176" i="3"/>
  <c r="AA168" i="3"/>
  <c r="AA102" i="3"/>
  <c r="AA97" i="3"/>
  <c r="AA70" i="3"/>
  <c r="AA6" i="3"/>
  <c r="AA177" i="3"/>
  <c r="AA157" i="3"/>
  <c r="AA166" i="3"/>
  <c r="BD112" i="3"/>
  <c r="BE112" i="3" s="1"/>
  <c r="AC51" i="4"/>
  <c r="AB76" i="3"/>
  <c r="AC79" i="4"/>
  <c r="AB108" i="3"/>
  <c r="AZ67" i="2"/>
  <c r="AC86" i="4"/>
  <c r="AB116" i="3"/>
  <c r="AB118" i="3"/>
  <c r="AB120" i="3"/>
  <c r="AB117" i="3"/>
  <c r="AB121" i="3"/>
  <c r="AC30" i="4"/>
  <c r="AB38" i="3"/>
  <c r="AB40" i="3"/>
  <c r="AB37" i="3"/>
  <c r="AB36" i="3"/>
  <c r="AB41" i="3"/>
  <c r="AC58" i="4"/>
  <c r="AB44" i="3"/>
  <c r="AB152" i="3"/>
  <c r="AC142" i="4"/>
  <c r="AB60" i="3"/>
  <c r="AW76" i="2"/>
  <c r="AT66" i="2"/>
  <c r="AU66" i="2" s="1"/>
  <c r="AV66" i="2" s="1"/>
  <c r="AC9" i="4"/>
  <c r="AB12" i="3"/>
  <c r="AC37" i="4"/>
  <c r="AB52" i="3"/>
  <c r="AB54" i="3"/>
  <c r="AB53" i="3"/>
  <c r="AB56" i="3"/>
  <c r="AB57" i="3"/>
  <c r="AC100" i="4"/>
  <c r="AB133" i="3"/>
  <c r="AB134" i="3"/>
  <c r="AB132" i="3"/>
  <c r="AB136" i="3"/>
  <c r="AB137" i="3"/>
  <c r="AB124" i="3"/>
  <c r="AC121" i="4"/>
  <c r="AB160" i="3"/>
  <c r="AB158" i="3"/>
  <c r="AB156" i="3"/>
  <c r="AB157" i="3"/>
  <c r="AB161" i="3"/>
  <c r="AC44" i="4"/>
  <c r="AB68" i="3"/>
  <c r="AB70" i="3"/>
  <c r="AB69" i="3"/>
  <c r="AB72" i="3"/>
  <c r="AB73" i="3"/>
  <c r="AA184" i="3"/>
  <c r="AC156" i="4"/>
  <c r="AB84" i="3"/>
  <c r="AC23" i="4"/>
  <c r="AB30" i="3"/>
  <c r="AB32" i="3"/>
  <c r="AB29" i="3"/>
  <c r="AB28" i="3"/>
  <c r="AB33" i="3"/>
  <c r="AC16" i="4"/>
  <c r="AB21" i="3"/>
  <c r="AB24" i="3"/>
  <c r="AB20" i="3"/>
  <c r="AB22" i="3"/>
  <c r="AB25" i="3"/>
  <c r="AC135" i="4"/>
  <c r="AB176" i="3"/>
  <c r="AB174" i="3"/>
  <c r="AB173" i="3"/>
  <c r="AB172" i="3"/>
  <c r="AB177" i="3"/>
  <c r="AC149" i="4"/>
  <c r="AB165" i="3"/>
  <c r="AB168" i="3"/>
  <c r="AB164" i="3"/>
  <c r="AB166" i="3"/>
  <c r="AB169" i="3"/>
  <c r="AA122" i="3"/>
  <c r="AB123" i="6"/>
  <c r="AA19" i="3"/>
  <c r="AB19" i="6"/>
  <c r="AA99" i="3"/>
  <c r="AB99" i="6"/>
  <c r="AA35" i="3"/>
  <c r="AB35" i="6"/>
  <c r="AA163" i="3"/>
  <c r="AB163" i="6"/>
  <c r="AA51" i="3"/>
  <c r="AB51" i="6"/>
  <c r="AA131" i="3"/>
  <c r="AB131" i="6"/>
  <c r="AA74" i="3"/>
  <c r="AB75" i="6"/>
  <c r="AA115" i="3"/>
  <c r="AB115" i="6"/>
  <c r="AA171" i="3"/>
  <c r="AB171" i="6"/>
  <c r="AB59" i="6"/>
  <c r="AA106" i="3"/>
  <c r="AB107" i="6"/>
  <c r="AA155" i="3"/>
  <c r="AB155" i="6"/>
  <c r="AA179" i="3"/>
  <c r="AB179" i="6"/>
  <c r="AB139" i="6"/>
  <c r="AA42" i="3"/>
  <c r="AB43" i="6"/>
  <c r="AA27" i="3"/>
  <c r="AB27" i="6"/>
  <c r="AA91" i="3"/>
  <c r="AB91" i="6"/>
  <c r="AA67" i="3"/>
  <c r="AB67" i="6"/>
  <c r="AA82" i="3"/>
  <c r="AB83" i="6"/>
  <c r="AA10" i="3"/>
  <c r="AB11" i="6"/>
  <c r="AA5" i="6"/>
  <c r="AA5" i="3" s="1"/>
  <c r="AB3" i="6"/>
  <c r="AA147" i="3"/>
  <c r="AB147" i="6"/>
  <c r="BB159" i="1"/>
  <c r="BC100" i="1"/>
  <c r="BD100" i="1" s="1"/>
  <c r="BE100" i="1" s="1"/>
  <c r="BC128" i="1"/>
  <c r="BD128" i="1" s="1"/>
  <c r="AX66" i="2"/>
  <c r="AZ73" i="2"/>
  <c r="AZ10" i="2"/>
  <c r="AW75" i="2"/>
  <c r="AZ42" i="2"/>
  <c r="AW74" i="2"/>
  <c r="AW77" i="2"/>
  <c r="AZ69" i="2"/>
  <c r="AZ2" i="2"/>
  <c r="AY34" i="2"/>
  <c r="BA71" i="2"/>
  <c r="AW80" i="2"/>
  <c r="AW81" i="2" s="1"/>
  <c r="AW79" i="2"/>
  <c r="AW78" i="2"/>
  <c r="AZ26" i="2"/>
  <c r="BA59" i="2"/>
  <c r="BA67" i="2" s="1"/>
  <c r="BB7" i="2"/>
  <c r="BC7" i="2" s="1"/>
  <c r="BB8" i="2"/>
  <c r="AY26" i="2"/>
  <c r="BA6" i="2"/>
  <c r="BB9" i="2"/>
  <c r="AY68" i="2"/>
  <c r="AZ72" i="2"/>
  <c r="AZ18" i="2"/>
  <c r="BC65" i="2"/>
  <c r="BD65" i="2" s="1"/>
  <c r="BE65" i="2" s="1"/>
  <c r="AZ71" i="2"/>
  <c r="AZ68" i="2"/>
  <c r="BB19" i="2"/>
  <c r="BB35" i="2"/>
  <c r="BA28" i="2"/>
  <c r="BB28" i="2" s="1"/>
  <c r="AZ58" i="2"/>
  <c r="BC27" i="2"/>
  <c r="BB11" i="2"/>
  <c r="BB51" i="2"/>
  <c r="BD64" i="2"/>
  <c r="BE64" i="2" s="1"/>
  <c r="BB3" i="2"/>
  <c r="BC43" i="2"/>
  <c r="BD22" i="2"/>
  <c r="BE22" i="2" s="1"/>
  <c r="BC63" i="2"/>
  <c r="BD63" i="2" s="1"/>
  <c r="BE63" i="2" s="1"/>
  <c r="BC21" i="2"/>
  <c r="BD21" i="2" s="1"/>
  <c r="BE21" i="2" s="1"/>
  <c r="BB31" i="2"/>
  <c r="BC31" i="2" s="1"/>
  <c r="BD41" i="2"/>
  <c r="BE41" i="2" s="1"/>
  <c r="BC57" i="2"/>
  <c r="BD20" i="2"/>
  <c r="BE20" i="2" s="1"/>
  <c r="BB29" i="2"/>
  <c r="BC29" i="2" s="1"/>
  <c r="BD29" i="2" s="1"/>
  <c r="BC46" i="2"/>
  <c r="BD46" i="2" s="1"/>
  <c r="BA14" i="2"/>
  <c r="BB14" i="2" s="1"/>
  <c r="BC45" i="2"/>
  <c r="BB49" i="2"/>
  <c r="BC16" i="2"/>
  <c r="BA30" i="2"/>
  <c r="BB30" i="2" s="1"/>
  <c r="BC30" i="2" s="1"/>
  <c r="BA44" i="2"/>
  <c r="BB44" i="2" s="1"/>
  <c r="BC44" i="2" s="1"/>
  <c r="BB15" i="2"/>
  <c r="BA25" i="2"/>
  <c r="BB25" i="2" s="1"/>
  <c r="BC40" i="2"/>
  <c r="BD40" i="2" s="1"/>
  <c r="BA61" i="2"/>
  <c r="BB61" i="2" s="1"/>
  <c r="BD56" i="2"/>
  <c r="BE56" i="2" s="1"/>
  <c r="BC60" i="2"/>
  <c r="BB53" i="2"/>
  <c r="BC53" i="2" s="1"/>
  <c r="BD53" i="2" s="1"/>
  <c r="BA24" i="2"/>
  <c r="BB13" i="2"/>
  <c r="BA33" i="2"/>
  <c r="BB48" i="2"/>
  <c r="BD39" i="2"/>
  <c r="BE39" i="2" s="1"/>
  <c r="BB37" i="2"/>
  <c r="BD55" i="2"/>
  <c r="BE55" i="2" s="1"/>
  <c r="BC54" i="2"/>
  <c r="BD54" i="2" s="1"/>
  <c r="BE54" i="2" s="1"/>
  <c r="BB32" i="2"/>
  <c r="AZ38" i="2"/>
  <c r="AZ34" i="2" s="1"/>
  <c r="BB4" i="2"/>
  <c r="BA52" i="2"/>
  <c r="BB52" i="2" s="1"/>
  <c r="BB5" i="2"/>
  <c r="BA36" i="2"/>
  <c r="BB36" i="2" s="1"/>
  <c r="BA62" i="2"/>
  <c r="BC23" i="2"/>
  <c r="BD23" i="2" s="1"/>
  <c r="BD156" i="1"/>
  <c r="BE156" i="1" s="1"/>
  <c r="BC160" i="1"/>
  <c r="BB162" i="1"/>
  <c r="BC162" i="1" s="1"/>
  <c r="BD158" i="1"/>
  <c r="BE158" i="1" s="1"/>
  <c r="BC161" i="1"/>
  <c r="BD161" i="1" s="1"/>
  <c r="BC157" i="1"/>
  <c r="BC132" i="1"/>
  <c r="BD132" i="1" s="1"/>
  <c r="BB134" i="1"/>
  <c r="BC134" i="1" s="1"/>
  <c r="BD138" i="1"/>
  <c r="BE138" i="1" s="1"/>
  <c r="BF138" i="1" s="1"/>
  <c r="BB58" i="1"/>
  <c r="BC58" i="1" s="1"/>
  <c r="BD58" i="1" s="1"/>
  <c r="BE58" i="1" s="1"/>
  <c r="BB63" i="1"/>
  <c r="BC63" i="1" s="1"/>
  <c r="BE88" i="1"/>
  <c r="BC130" i="1"/>
  <c r="BD130" i="1" s="1"/>
  <c r="BC142" i="1"/>
  <c r="BD142" i="1" s="1"/>
  <c r="BB6" i="1"/>
  <c r="BC6" i="1" s="1"/>
  <c r="BB73" i="1"/>
  <c r="BC73" i="1" s="1"/>
  <c r="BD73" i="1" s="1"/>
  <c r="BE73" i="1" s="1"/>
  <c r="BA61" i="1"/>
  <c r="BB61" i="1" s="1"/>
  <c r="BC144" i="1"/>
  <c r="BC140" i="1"/>
  <c r="BD140" i="1" s="1"/>
  <c r="BC18" i="1"/>
  <c r="BD18" i="1" s="1"/>
  <c r="BE18" i="1" s="1"/>
  <c r="BB4" i="1"/>
  <c r="BB8" i="1"/>
  <c r="BC126" i="1"/>
  <c r="BD126" i="1" s="1"/>
  <c r="BD118" i="1"/>
  <c r="BE118" i="1" s="1"/>
  <c r="BF118" i="1" s="1"/>
  <c r="BG118" i="1" s="1"/>
  <c r="BB24" i="1"/>
  <c r="BC24" i="1" s="1"/>
  <c r="BC12" i="1"/>
  <c r="BD12" i="1" s="1"/>
  <c r="BE12" i="1" s="1"/>
  <c r="BC16" i="1"/>
  <c r="BD16" i="1" s="1"/>
  <c r="BE16" i="1" s="1"/>
  <c r="BF16" i="1" s="1"/>
  <c r="BC28" i="1"/>
  <c r="BD28" i="1" s="1"/>
  <c r="BC89" i="1"/>
  <c r="BD89" i="1" s="1"/>
  <c r="BD98" i="1"/>
  <c r="BE98" i="1" s="1"/>
  <c r="BC110" i="1"/>
  <c r="BD122" i="1"/>
  <c r="BE122" i="1" s="1"/>
  <c r="BF122" i="1" s="1"/>
  <c r="BG122" i="1" s="1"/>
  <c r="BA83" i="1"/>
  <c r="BB83" i="1" s="1"/>
  <c r="BC104" i="1"/>
  <c r="BD104" i="1" s="1"/>
  <c r="BC57" i="1"/>
  <c r="BD57" i="1" s="1"/>
  <c r="BE57" i="1" s="1"/>
  <c r="BB145" i="1"/>
  <c r="BC145" i="1" s="1"/>
  <c r="BD94" i="1"/>
  <c r="BE94" i="1" s="1"/>
  <c r="BD10" i="1"/>
  <c r="BE10" i="1" s="1"/>
  <c r="BF10" i="1" s="1"/>
  <c r="BD14" i="1"/>
  <c r="BE14" i="1" s="1"/>
  <c r="BF14" i="1" s="1"/>
  <c r="BD22" i="1"/>
  <c r="BE22" i="1" s="1"/>
  <c r="BD26" i="1"/>
  <c r="BE26" i="1" s="1"/>
  <c r="BD30" i="1"/>
  <c r="BE30" i="1" s="1"/>
  <c r="BD108" i="1"/>
  <c r="BD86" i="1"/>
  <c r="BE86" i="1" s="1"/>
  <c r="BF86" i="1" s="1"/>
  <c r="BG86" i="1" s="1"/>
  <c r="BD106" i="1"/>
  <c r="BE106" i="1" s="1"/>
  <c r="BD84" i="1"/>
  <c r="BE84" i="1" s="1"/>
  <c r="BF84" i="1" s="1"/>
  <c r="BC39" i="1"/>
  <c r="BD39" i="1" s="1"/>
  <c r="BC53" i="1"/>
  <c r="BC125" i="1"/>
  <c r="BB38" i="1"/>
  <c r="BC38" i="1" s="1"/>
  <c r="BC101" i="1"/>
  <c r="BD101" i="1" s="1"/>
  <c r="BC117" i="1"/>
  <c r="BD117" i="1" s="1"/>
  <c r="BE117" i="1" s="1"/>
  <c r="BC113" i="1"/>
  <c r="BD113" i="1" s="1"/>
  <c r="BE113" i="1" s="1"/>
  <c r="BB15" i="1"/>
  <c r="BA76" i="1"/>
  <c r="BB76" i="1" s="1"/>
  <c r="BB5" i="1"/>
  <c r="BC5" i="1" s="1"/>
  <c r="BB21" i="1"/>
  <c r="BC21" i="1" s="1"/>
  <c r="BB54" i="1"/>
  <c r="BA65" i="1"/>
  <c r="BB65" i="1" s="1"/>
  <c r="BA68" i="1"/>
  <c r="BB107" i="1"/>
  <c r="BC114" i="1"/>
  <c r="BD114" i="1" s="1"/>
  <c r="BE114" i="1" s="1"/>
  <c r="BC124" i="1"/>
  <c r="BD124" i="1" s="1"/>
  <c r="BB85" i="1"/>
  <c r="BC85" i="1" s="1"/>
  <c r="BA147" i="1"/>
  <c r="BB150" i="1"/>
  <c r="BC150" i="1" s="1"/>
  <c r="BB153" i="1"/>
  <c r="BB23" i="1"/>
  <c r="BB31" i="1"/>
  <c r="BC31" i="1" s="1"/>
  <c r="BB103" i="1"/>
  <c r="BC103" i="1" s="1"/>
  <c r="BD103" i="1" s="1"/>
  <c r="BB123" i="1"/>
  <c r="BA60" i="1"/>
  <c r="BB60" i="1" s="1"/>
  <c r="BC139" i="1"/>
  <c r="BB105" i="1"/>
  <c r="BB154" i="1"/>
  <c r="BB3" i="1"/>
  <c r="BB13" i="1"/>
  <c r="BC13" i="1" s="1"/>
  <c r="BB29" i="1"/>
  <c r="BC29" i="1" s="1"/>
  <c r="BB49" i="1"/>
  <c r="BA64" i="1"/>
  <c r="BB64" i="1" s="1"/>
  <c r="BB55" i="1"/>
  <c r="BC55" i="1" s="1"/>
  <c r="BA70" i="1"/>
  <c r="BB70" i="1" s="1"/>
  <c r="BA66" i="1"/>
  <c r="BB66" i="1" s="1"/>
  <c r="BA67" i="1"/>
  <c r="BB67" i="1" s="1"/>
  <c r="BB75" i="1"/>
  <c r="BC75" i="1" s="1"/>
  <c r="BB91" i="1"/>
  <c r="BB115" i="1"/>
  <c r="BB127" i="1"/>
  <c r="BB11" i="1"/>
  <c r="BB19" i="1"/>
  <c r="BB27" i="1"/>
  <c r="BD20" i="1"/>
  <c r="BE20" i="1" s="1"/>
  <c r="BC32" i="1"/>
  <c r="BD32" i="1" s="1"/>
  <c r="BD33" i="1"/>
  <c r="BE33" i="1" s="1"/>
  <c r="BF33" i="1" s="1"/>
  <c r="BC35" i="1"/>
  <c r="BD35" i="1" s="1"/>
  <c r="BD41" i="1"/>
  <c r="BE41" i="1" s="1"/>
  <c r="BC43" i="1"/>
  <c r="BD43" i="1" s="1"/>
  <c r="BE43" i="1" s="1"/>
  <c r="BA46" i="1"/>
  <c r="BE51" i="1"/>
  <c r="BB71" i="1"/>
  <c r="BC47" i="1"/>
  <c r="BB74" i="1"/>
  <c r="BC109" i="1"/>
  <c r="BA56" i="1"/>
  <c r="BB56" i="1" s="1"/>
  <c r="BC59" i="1"/>
  <c r="BD90" i="1"/>
  <c r="BD102" i="1"/>
  <c r="BB133" i="1"/>
  <c r="BB137" i="1"/>
  <c r="BB141" i="1"/>
  <c r="BC141" i="1" s="1"/>
  <c r="BA62" i="1"/>
  <c r="BC92" i="1"/>
  <c r="BC112" i="1"/>
  <c r="BC120" i="1"/>
  <c r="BF116" i="1"/>
  <c r="BG116" i="1" s="1"/>
  <c r="BH116" i="1" s="1"/>
  <c r="BB97" i="1"/>
  <c r="BB121" i="1"/>
  <c r="BB82" i="1"/>
  <c r="BC82" i="1" s="1"/>
  <c r="BC135" i="1"/>
  <c r="BC146" i="1"/>
  <c r="BA155" i="1"/>
  <c r="BB155" i="1" s="1"/>
  <c r="BB148" i="1"/>
  <c r="BC148" i="1" s="1"/>
  <c r="BB7" i="1"/>
  <c r="BA72" i="1"/>
  <c r="BB72" i="1" s="1"/>
  <c r="BB9" i="1"/>
  <c r="BB17" i="1"/>
  <c r="BB25" i="1"/>
  <c r="BB37" i="1"/>
  <c r="BB45" i="1"/>
  <c r="BB36" i="1"/>
  <c r="BC36" i="1" s="1"/>
  <c r="BB44" i="1"/>
  <c r="BB34" i="1"/>
  <c r="BB42" i="1"/>
  <c r="BC69" i="1"/>
  <c r="BD77" i="1"/>
  <c r="BE77" i="1" s="1"/>
  <c r="BF77" i="1" s="1"/>
  <c r="BB87" i="1"/>
  <c r="BB95" i="1"/>
  <c r="BB111" i="1"/>
  <c r="BB99" i="1"/>
  <c r="BC99" i="1" s="1"/>
  <c r="BB119" i="1"/>
  <c r="BB40" i="1"/>
  <c r="BB79" i="1"/>
  <c r="BC79" i="1" s="1"/>
  <c r="BC49" i="1"/>
  <c r="BB78" i="1"/>
  <c r="BB50" i="1"/>
  <c r="BD96" i="1"/>
  <c r="BB80" i="1"/>
  <c r="BB93" i="1"/>
  <c r="BB143" i="1"/>
  <c r="BC143" i="1" s="1"/>
  <c r="BA81" i="1"/>
  <c r="BB81" i="1" s="1"/>
  <c r="BE108" i="1"/>
  <c r="BB152" i="1"/>
  <c r="BB48" i="1"/>
  <c r="BB129" i="1"/>
  <c r="BB151" i="1"/>
  <c r="BB52" i="1"/>
  <c r="BC131" i="1"/>
  <c r="BB149" i="1"/>
  <c r="BC2" i="1"/>
  <c r="BD2" i="1" s="1"/>
  <c r="BE75" i="3" l="1"/>
  <c r="AB153" i="3"/>
  <c r="AB8" i="3"/>
  <c r="AB101" i="3"/>
  <c r="BE11" i="3"/>
  <c r="AB140" i="3"/>
  <c r="AB180" i="3"/>
  <c r="AB92" i="3"/>
  <c r="AC128" i="4"/>
  <c r="AB97" i="3"/>
  <c r="AB148" i="3"/>
  <c r="AB149" i="3"/>
  <c r="AB150" i="3"/>
  <c r="AC72" i="4"/>
  <c r="AB94" i="3"/>
  <c r="AB181" i="3"/>
  <c r="AB93" i="3"/>
  <c r="AB185" i="3"/>
  <c r="AB182" i="3"/>
  <c r="BE132" i="1"/>
  <c r="BF132" i="1" s="1"/>
  <c r="BG132" i="1" s="1"/>
  <c r="BE89" i="1"/>
  <c r="BF89" i="1" s="1"/>
  <c r="AB96" i="3"/>
  <c r="BE64" i="3"/>
  <c r="BD109" i="3"/>
  <c r="BE109" i="3" s="1"/>
  <c r="BD61" i="3"/>
  <c r="BE61" i="3" s="1"/>
  <c r="BD125" i="3"/>
  <c r="BE125" i="3" s="1"/>
  <c r="BG45" i="3"/>
  <c r="BH45" i="3" s="1"/>
  <c r="BF85" i="3"/>
  <c r="BD141" i="3"/>
  <c r="BE141" i="3" s="1"/>
  <c r="BF141" i="3" s="1"/>
  <c r="BF139" i="3"/>
  <c r="BF43" i="3"/>
  <c r="BG43" i="3" s="1"/>
  <c r="BH43" i="3" s="1"/>
  <c r="BE123" i="3"/>
  <c r="BE13" i="3"/>
  <c r="AA34" i="3"/>
  <c r="AB9" i="3"/>
  <c r="AB4" i="3"/>
  <c r="AC2" i="4"/>
  <c r="AB105" i="3"/>
  <c r="AB102" i="3"/>
  <c r="BD83" i="3"/>
  <c r="BE83" i="3" s="1"/>
  <c r="AA50" i="3"/>
  <c r="AB100" i="3"/>
  <c r="BE107" i="3"/>
  <c r="BF107" i="3" s="1"/>
  <c r="BG107" i="3" s="1"/>
  <c r="BE59" i="3"/>
  <c r="BF59" i="3" s="1"/>
  <c r="BG59" i="3" s="1"/>
  <c r="BE80" i="3"/>
  <c r="AA26" i="3"/>
  <c r="AA170" i="3"/>
  <c r="AA18" i="3"/>
  <c r="AA90" i="3"/>
  <c r="AA146" i="3"/>
  <c r="AA58" i="3"/>
  <c r="BC126" i="3"/>
  <c r="BF142" i="3"/>
  <c r="BG142" i="3" s="1"/>
  <c r="BD14" i="3"/>
  <c r="BF62" i="3"/>
  <c r="BG62" i="3" s="1"/>
  <c r="BH62" i="3" s="1"/>
  <c r="BD86" i="3"/>
  <c r="BD78" i="3"/>
  <c r="BE78" i="3" s="1"/>
  <c r="BG46" i="3"/>
  <c r="BH46" i="3" s="1"/>
  <c r="BD110" i="3"/>
  <c r="BE110" i="3" s="1"/>
  <c r="BF110" i="3" s="1"/>
  <c r="AA154" i="3"/>
  <c r="AA66" i="3"/>
  <c r="AA138" i="3"/>
  <c r="AA114" i="3"/>
  <c r="BE17" i="3"/>
  <c r="BE145" i="3"/>
  <c r="BD49" i="3"/>
  <c r="BE49" i="3" s="1"/>
  <c r="BF89" i="3"/>
  <c r="BG89" i="3" s="1"/>
  <c r="BH89" i="3" s="1"/>
  <c r="BD113" i="3"/>
  <c r="BF65" i="3"/>
  <c r="BG129" i="3"/>
  <c r="BH129" i="3" s="1"/>
  <c r="AA98" i="3"/>
  <c r="AA162" i="3"/>
  <c r="BE48" i="3"/>
  <c r="AA130" i="3"/>
  <c r="AA178" i="3"/>
  <c r="BE16" i="3"/>
  <c r="BF144" i="3"/>
  <c r="BF112" i="3"/>
  <c r="BE128" i="3"/>
  <c r="BD88" i="3"/>
  <c r="AX82" i="2"/>
  <c r="AX74" i="2"/>
  <c r="AB147" i="3"/>
  <c r="AC147" i="6"/>
  <c r="AB27" i="3"/>
  <c r="AB26" i="3" s="1"/>
  <c r="AC27" i="6"/>
  <c r="AB138" i="3"/>
  <c r="AC139" i="6"/>
  <c r="AB155" i="3"/>
  <c r="AB154" i="3" s="1"/>
  <c r="AC155" i="6"/>
  <c r="AV82" i="2"/>
  <c r="AV77" i="2"/>
  <c r="AV74" i="2"/>
  <c r="AV79" i="2"/>
  <c r="AV76" i="2"/>
  <c r="AV78" i="2"/>
  <c r="AV80" i="2"/>
  <c r="AV81" i="2" s="1"/>
  <c r="AV75" i="2"/>
  <c r="AD114" i="4"/>
  <c r="AC152" i="3"/>
  <c r="AC149" i="3"/>
  <c r="AC148" i="3"/>
  <c r="AC150" i="3"/>
  <c r="AC153" i="3"/>
  <c r="AD2" i="4"/>
  <c r="AC4" i="3"/>
  <c r="AC8" i="3"/>
  <c r="AC6" i="3"/>
  <c r="AC9" i="3"/>
  <c r="AD58" i="4"/>
  <c r="AC44" i="3"/>
  <c r="AX76" i="2"/>
  <c r="AX78" i="2"/>
  <c r="AX77" i="2"/>
  <c r="AB10" i="3"/>
  <c r="AC11" i="6"/>
  <c r="AX75" i="2"/>
  <c r="AB106" i="3"/>
  <c r="AC107" i="6"/>
  <c r="AB171" i="3"/>
  <c r="AB170" i="3" s="1"/>
  <c r="AC171" i="6"/>
  <c r="AB74" i="3"/>
  <c r="AC75" i="6"/>
  <c r="AB51" i="3"/>
  <c r="AB50" i="3" s="1"/>
  <c r="AC51" i="6"/>
  <c r="AB35" i="3"/>
  <c r="AB34" i="3" s="1"/>
  <c r="AC35" i="6"/>
  <c r="AB19" i="3"/>
  <c r="AB18" i="3" s="1"/>
  <c r="AC19" i="6"/>
  <c r="AD149" i="4"/>
  <c r="AC166" i="3"/>
  <c r="AC165" i="3"/>
  <c r="AC168" i="3"/>
  <c r="AC164" i="3"/>
  <c r="AC169" i="3"/>
  <c r="AD16" i="4"/>
  <c r="AC22" i="3"/>
  <c r="AC21" i="3"/>
  <c r="AC24" i="3"/>
  <c r="AC20" i="3"/>
  <c r="AC25" i="3"/>
  <c r="AD23" i="4"/>
  <c r="AC32" i="3"/>
  <c r="AC30" i="3"/>
  <c r="AC28" i="3"/>
  <c r="AC29" i="3"/>
  <c r="AC33" i="3"/>
  <c r="AD156" i="4"/>
  <c r="AC84" i="3"/>
  <c r="AD107" i="4"/>
  <c r="AC140" i="3"/>
  <c r="AD44" i="4"/>
  <c r="AC70" i="3"/>
  <c r="AC69" i="3"/>
  <c r="AC72" i="3"/>
  <c r="AC68" i="3"/>
  <c r="AC73" i="3"/>
  <c r="AD121" i="4"/>
  <c r="AC158" i="3"/>
  <c r="AC157" i="3"/>
  <c r="AC160" i="3"/>
  <c r="AC156" i="3"/>
  <c r="AC161" i="3"/>
  <c r="AW82" i="2"/>
  <c r="AD128" i="4"/>
  <c r="AC181" i="3"/>
  <c r="AC182" i="3"/>
  <c r="AC184" i="3"/>
  <c r="AC180" i="3"/>
  <c r="AC185" i="3"/>
  <c r="AD30" i="4"/>
  <c r="AC36" i="3"/>
  <c r="AC40" i="3"/>
  <c r="AC38" i="3"/>
  <c r="AC37" i="3"/>
  <c r="AC41" i="3"/>
  <c r="AD79" i="4"/>
  <c r="AC108" i="3"/>
  <c r="AD51" i="4"/>
  <c r="AC76" i="3"/>
  <c r="AB67" i="3"/>
  <c r="AB66" i="3" s="1"/>
  <c r="AC67" i="6"/>
  <c r="AX79" i="2"/>
  <c r="AX80" i="2"/>
  <c r="AX81" i="2" s="1"/>
  <c r="AB5" i="6"/>
  <c r="AB5" i="3" s="1"/>
  <c r="AC3" i="6"/>
  <c r="AB82" i="3"/>
  <c r="AC83" i="6"/>
  <c r="AB91" i="3"/>
  <c r="AC91" i="6"/>
  <c r="AB42" i="3"/>
  <c r="AC43" i="6"/>
  <c r="AB179" i="3"/>
  <c r="AC179" i="6"/>
  <c r="AD65" i="4"/>
  <c r="AC94" i="3"/>
  <c r="AC92" i="3"/>
  <c r="AC96" i="3"/>
  <c r="AC93" i="3"/>
  <c r="AC97" i="3"/>
  <c r="AD93" i="4"/>
  <c r="AC124" i="3"/>
  <c r="AD9" i="4"/>
  <c r="AC12" i="3"/>
  <c r="AT82" i="2"/>
  <c r="AT80" i="2"/>
  <c r="AT81" i="2" s="1"/>
  <c r="AT75" i="2"/>
  <c r="AT76" i="2"/>
  <c r="AT79" i="2"/>
  <c r="AT74" i="2"/>
  <c r="AT77" i="2"/>
  <c r="AT78" i="2"/>
  <c r="AD86" i="4"/>
  <c r="AC118" i="3"/>
  <c r="AC117" i="3"/>
  <c r="AC120" i="3"/>
  <c r="AC116" i="3"/>
  <c r="AC121" i="3"/>
  <c r="AB58" i="3"/>
  <c r="AC59" i="6"/>
  <c r="AB115" i="3"/>
  <c r="AB114" i="3" s="1"/>
  <c r="AC115" i="6"/>
  <c r="AB131" i="3"/>
  <c r="AB130" i="3" s="1"/>
  <c r="AC131" i="6"/>
  <c r="AB163" i="3"/>
  <c r="AB162" i="3" s="1"/>
  <c r="AC163" i="6"/>
  <c r="AB99" i="3"/>
  <c r="AC99" i="6"/>
  <c r="AB122" i="3"/>
  <c r="AC123" i="6"/>
  <c r="AD135" i="4"/>
  <c r="AC174" i="3"/>
  <c r="AC173" i="3"/>
  <c r="AC172" i="3"/>
  <c r="AC176" i="3"/>
  <c r="AC177" i="3"/>
  <c r="AD100" i="4"/>
  <c r="AC132" i="3"/>
  <c r="AC133" i="3"/>
  <c r="AC136" i="3"/>
  <c r="AC134" i="3"/>
  <c r="AC137" i="3"/>
  <c r="AD37" i="4"/>
  <c r="AC53" i="3"/>
  <c r="AC54" i="3"/>
  <c r="AC52" i="3"/>
  <c r="AC56" i="3"/>
  <c r="AC57" i="3"/>
  <c r="AU82" i="2"/>
  <c r="AU74" i="2"/>
  <c r="AU80" i="2"/>
  <c r="AU81" i="2" s="1"/>
  <c r="AU77" i="2"/>
  <c r="AU76" i="2"/>
  <c r="AU79" i="2"/>
  <c r="AU75" i="2"/>
  <c r="AU78" i="2"/>
  <c r="AD142" i="4"/>
  <c r="AC60" i="3"/>
  <c r="AB3" i="3"/>
  <c r="AD72" i="4"/>
  <c r="AC100" i="3"/>
  <c r="AC101" i="3"/>
  <c r="AC104" i="3"/>
  <c r="AC102" i="3"/>
  <c r="AC105" i="3"/>
  <c r="BF88" i="1"/>
  <c r="BF158" i="1"/>
  <c r="BG158" i="1" s="1"/>
  <c r="BH158" i="1" s="1"/>
  <c r="BE128" i="1"/>
  <c r="BF128" i="1" s="1"/>
  <c r="BG128" i="1" s="1"/>
  <c r="BH128" i="1" s="1"/>
  <c r="BE140" i="1"/>
  <c r="BC159" i="1"/>
  <c r="AY66" i="2"/>
  <c r="AY80" i="2" s="1"/>
  <c r="BA18" i="2"/>
  <c r="AZ70" i="2"/>
  <c r="AZ66" i="2"/>
  <c r="BA73" i="2"/>
  <c r="BC4" i="2"/>
  <c r="BD4" i="2" s="1"/>
  <c r="BB68" i="2"/>
  <c r="BB59" i="2"/>
  <c r="BB67" i="2" s="1"/>
  <c r="BB6" i="2"/>
  <c r="BA72" i="2"/>
  <c r="BA68" i="2"/>
  <c r="BA2" i="2"/>
  <c r="BC9" i="2"/>
  <c r="BC8" i="2"/>
  <c r="BC5" i="2"/>
  <c r="BD5" i="2" s="1"/>
  <c r="BB69" i="2"/>
  <c r="BD7" i="2"/>
  <c r="BA69" i="2"/>
  <c r="BB71" i="2"/>
  <c r="BC28" i="2"/>
  <c r="BD28" i="2" s="1"/>
  <c r="BA50" i="2"/>
  <c r="BD27" i="2"/>
  <c r="BA42" i="2"/>
  <c r="BB10" i="2"/>
  <c r="BC19" i="2"/>
  <c r="BD19" i="2" s="1"/>
  <c r="BC11" i="2"/>
  <c r="BD43" i="2"/>
  <c r="BB50" i="2"/>
  <c r="BC35" i="2"/>
  <c r="BC51" i="2"/>
  <c r="BF64" i="3" s="1"/>
  <c r="BA26" i="2"/>
  <c r="BA10" i="2"/>
  <c r="BA58" i="2"/>
  <c r="BB42" i="2"/>
  <c r="BC3" i="2"/>
  <c r="BD16" i="2"/>
  <c r="BE16" i="2" s="1"/>
  <c r="BD57" i="2"/>
  <c r="BE57" i="2" s="1"/>
  <c r="BD31" i="2"/>
  <c r="BE31" i="2" s="1"/>
  <c r="BD30" i="2"/>
  <c r="BE30" i="2" s="1"/>
  <c r="BE46" i="2"/>
  <c r="BE29" i="2"/>
  <c r="BD45" i="2"/>
  <c r="BE45" i="2" s="1"/>
  <c r="BC48" i="2"/>
  <c r="BD48" i="2" s="1"/>
  <c r="BE53" i="2"/>
  <c r="BE40" i="2"/>
  <c r="BC15" i="2"/>
  <c r="BC71" i="2" s="1"/>
  <c r="BC14" i="2"/>
  <c r="BD14" i="2" s="1"/>
  <c r="BC32" i="2"/>
  <c r="BD32" i="2" s="1"/>
  <c r="BE32" i="2" s="1"/>
  <c r="BB24" i="2"/>
  <c r="BC24" i="2" s="1"/>
  <c r="BC13" i="2"/>
  <c r="BF75" i="3" s="1"/>
  <c r="BC25" i="2"/>
  <c r="BD25" i="2" s="1"/>
  <c r="BE25" i="2" s="1"/>
  <c r="BC49" i="2"/>
  <c r="BD49" i="2" s="1"/>
  <c r="BC36" i="2"/>
  <c r="BD36" i="2" s="1"/>
  <c r="BB33" i="2"/>
  <c r="BC33" i="2" s="1"/>
  <c r="BD44" i="2"/>
  <c r="BE44" i="2" s="1"/>
  <c r="BD60" i="2"/>
  <c r="BE60" i="2" s="1"/>
  <c r="BE23" i="2"/>
  <c r="BC61" i="2"/>
  <c r="BB62" i="2"/>
  <c r="BC62" i="2" s="1"/>
  <c r="BC52" i="2"/>
  <c r="BD52" i="2" s="1"/>
  <c r="BC37" i="2"/>
  <c r="BA38" i="2"/>
  <c r="BA34" i="2" s="1"/>
  <c r="BD157" i="1"/>
  <c r="BE157" i="1" s="1"/>
  <c r="BF157" i="1" s="1"/>
  <c r="BF156" i="1"/>
  <c r="BG156" i="1" s="1"/>
  <c r="BD160" i="1"/>
  <c r="BE160" i="1" s="1"/>
  <c r="BE161" i="1"/>
  <c r="BF161" i="1" s="1"/>
  <c r="BG161" i="1" s="1"/>
  <c r="BD162" i="1"/>
  <c r="BE162" i="1" s="1"/>
  <c r="BE130" i="1"/>
  <c r="BF130" i="1" s="1"/>
  <c r="BG130" i="1" s="1"/>
  <c r="BH130" i="1" s="1"/>
  <c r="BD6" i="1"/>
  <c r="BE6" i="1" s="1"/>
  <c r="BC61" i="1"/>
  <c r="BC76" i="1"/>
  <c r="BD76" i="1" s="1"/>
  <c r="BF140" i="1"/>
  <c r="BG140" i="1" s="1"/>
  <c r="BH140" i="1" s="1"/>
  <c r="BD134" i="1"/>
  <c r="BE134" i="1" s="1"/>
  <c r="BF26" i="1"/>
  <c r="BG26" i="1" s="1"/>
  <c r="BH26" i="1" s="1"/>
  <c r="BF22" i="1"/>
  <c r="BG22" i="1" s="1"/>
  <c r="BD144" i="1"/>
  <c r="BE142" i="1"/>
  <c r="BF142" i="1" s="1"/>
  <c r="BG142" i="1" s="1"/>
  <c r="BF106" i="1"/>
  <c r="BF100" i="1"/>
  <c r="BG100" i="1" s="1"/>
  <c r="BH100" i="1" s="1"/>
  <c r="BF18" i="1"/>
  <c r="BG18" i="1" s="1"/>
  <c r="BH18" i="1" s="1"/>
  <c r="BE90" i="1"/>
  <c r="BC153" i="1"/>
  <c r="BH118" i="1"/>
  <c r="BG77" i="1"/>
  <c r="BH77" i="1" s="1"/>
  <c r="BG14" i="1"/>
  <c r="BH14" i="1" s="1"/>
  <c r="BE28" i="1"/>
  <c r="BF28" i="1" s="1"/>
  <c r="BG28" i="1" s="1"/>
  <c r="BE104" i="1"/>
  <c r="BC83" i="1"/>
  <c r="BD83" i="1" s="1"/>
  <c r="BE83" i="1" s="1"/>
  <c r="BD110" i="1"/>
  <c r="BE110" i="1" s="1"/>
  <c r="BC4" i="1"/>
  <c r="BD4" i="1" s="1"/>
  <c r="BF94" i="1"/>
  <c r="BE103" i="1"/>
  <c r="BF103" i="1" s="1"/>
  <c r="BF30" i="1"/>
  <c r="BE35" i="1"/>
  <c r="BF35" i="1" s="1"/>
  <c r="BE126" i="1"/>
  <c r="BF126" i="1" s="1"/>
  <c r="BG126" i="1" s="1"/>
  <c r="BH126" i="1" s="1"/>
  <c r="BE124" i="1"/>
  <c r="BF124" i="1" s="1"/>
  <c r="BD69" i="1"/>
  <c r="BF20" i="1"/>
  <c r="BG20" i="1" s="1"/>
  <c r="BH20" i="1" s="1"/>
  <c r="BF58" i="1"/>
  <c r="BG58" i="1" s="1"/>
  <c r="BH58" i="1" s="1"/>
  <c r="BE39" i="1"/>
  <c r="BD145" i="1"/>
  <c r="BE145" i="1" s="1"/>
  <c r="BH122" i="1"/>
  <c r="BD21" i="1"/>
  <c r="BE21" i="1" s="1"/>
  <c r="BD24" i="1"/>
  <c r="BE24" i="1" s="1"/>
  <c r="BC8" i="1"/>
  <c r="BG16" i="1"/>
  <c r="BH16" i="1" s="1"/>
  <c r="BE101" i="1"/>
  <c r="BF117" i="1"/>
  <c r="BG117" i="1" s="1"/>
  <c r="BH117" i="1" s="1"/>
  <c r="BC72" i="1"/>
  <c r="BD72" i="1" s="1"/>
  <c r="BD99" i="1"/>
  <c r="BE99" i="1" s="1"/>
  <c r="BF99" i="1" s="1"/>
  <c r="BG84" i="1"/>
  <c r="BH84" i="1" s="1"/>
  <c r="BF57" i="1"/>
  <c r="BG33" i="1"/>
  <c r="BH33" i="1" s="1"/>
  <c r="BD38" i="1"/>
  <c r="BE38" i="1" s="1"/>
  <c r="BF38" i="1" s="1"/>
  <c r="BG38" i="1" s="1"/>
  <c r="BC111" i="1"/>
  <c r="BC9" i="1"/>
  <c r="BD9" i="1" s="1"/>
  <c r="BB62" i="1"/>
  <c r="BC62" i="1" s="1"/>
  <c r="BD62" i="1" s="1"/>
  <c r="BD150" i="1"/>
  <c r="BE150" i="1" s="1"/>
  <c r="BC123" i="1"/>
  <c r="BC65" i="1"/>
  <c r="BD65" i="1" s="1"/>
  <c r="BE65" i="1" s="1"/>
  <c r="BD5" i="1"/>
  <c r="BF108" i="1"/>
  <c r="BG108" i="1" s="1"/>
  <c r="BD53" i="1"/>
  <c r="BE53" i="1" s="1"/>
  <c r="BF113" i="1"/>
  <c r="BG113" i="1" s="1"/>
  <c r="BH113" i="1" s="1"/>
  <c r="BD109" i="1"/>
  <c r="BC42" i="1"/>
  <c r="BF41" i="1"/>
  <c r="BG41" i="1" s="1"/>
  <c r="BC27" i="1"/>
  <c r="BC19" i="1"/>
  <c r="BD19" i="1" s="1"/>
  <c r="BC11" i="1"/>
  <c r="BD11" i="1" s="1"/>
  <c r="BF73" i="1"/>
  <c r="BG73" i="1" s="1"/>
  <c r="BH73" i="1" s="1"/>
  <c r="BD29" i="1"/>
  <c r="BE29" i="1" s="1"/>
  <c r="BD13" i="1"/>
  <c r="BC105" i="1"/>
  <c r="BG138" i="1"/>
  <c r="BC60" i="1"/>
  <c r="BB46" i="1"/>
  <c r="BD55" i="1"/>
  <c r="BE55" i="1" s="1"/>
  <c r="BC78" i="1"/>
  <c r="BC119" i="1"/>
  <c r="BD119" i="1" s="1"/>
  <c r="BC17" i="1"/>
  <c r="BD17" i="1" s="1"/>
  <c r="BD79" i="1"/>
  <c r="BE79" i="1" s="1"/>
  <c r="BF12" i="1"/>
  <c r="BG12" i="1" s="1"/>
  <c r="BH86" i="1"/>
  <c r="BC151" i="1"/>
  <c r="BD63" i="1"/>
  <c r="BE63" i="1" s="1"/>
  <c r="BC50" i="1"/>
  <c r="BD50" i="1" s="1"/>
  <c r="BE50" i="1" s="1"/>
  <c r="BC87" i="1"/>
  <c r="BD82" i="1"/>
  <c r="BE82" i="1" s="1"/>
  <c r="BC121" i="1"/>
  <c r="BD121" i="1" s="1"/>
  <c r="BC97" i="1"/>
  <c r="BH138" i="1"/>
  <c r="BE102" i="1"/>
  <c r="BF98" i="1"/>
  <c r="BG98" i="1" s="1"/>
  <c r="BC129" i="1"/>
  <c r="BC81" i="1"/>
  <c r="BD146" i="1"/>
  <c r="BG10" i="1"/>
  <c r="BH10" i="1" s="1"/>
  <c r="BD148" i="1"/>
  <c r="BE148" i="1" s="1"/>
  <c r="BF148" i="1" s="1"/>
  <c r="BD92" i="1"/>
  <c r="BD141" i="1"/>
  <c r="BC40" i="1"/>
  <c r="BD40" i="1" s="1"/>
  <c r="BC74" i="1"/>
  <c r="BC34" i="1"/>
  <c r="BD34" i="1" s="1"/>
  <c r="BE34" i="1" s="1"/>
  <c r="BF51" i="1"/>
  <c r="BE32" i="1"/>
  <c r="BF32" i="1" s="1"/>
  <c r="BC91" i="1"/>
  <c r="BF43" i="1"/>
  <c r="BG43" i="1" s="1"/>
  <c r="BF114" i="1"/>
  <c r="BG114" i="1" s="1"/>
  <c r="BH114" i="1" s="1"/>
  <c r="BG89" i="1"/>
  <c r="BH89" i="1" s="1"/>
  <c r="BD31" i="1"/>
  <c r="BE31" i="1" s="1"/>
  <c r="BB147" i="1"/>
  <c r="BD49" i="1"/>
  <c r="BE96" i="1"/>
  <c r="BF96" i="1" s="1"/>
  <c r="BC54" i="1"/>
  <c r="BD54" i="1" s="1"/>
  <c r="BC23" i="1"/>
  <c r="BD23" i="1" s="1"/>
  <c r="BE23" i="1" s="1"/>
  <c r="BC133" i="1"/>
  <c r="BC80" i="1"/>
  <c r="BD80" i="1" s="1"/>
  <c r="BD78" i="1"/>
  <c r="BC25" i="1"/>
  <c r="BD25" i="1" s="1"/>
  <c r="BD112" i="1"/>
  <c r="BE112" i="1" s="1"/>
  <c r="BD36" i="1"/>
  <c r="BE36" i="1" s="1"/>
  <c r="BF36" i="1" s="1"/>
  <c r="BC56" i="1"/>
  <c r="BC152" i="1"/>
  <c r="BC149" i="1"/>
  <c r="BD139" i="1"/>
  <c r="BC93" i="1"/>
  <c r="BC95" i="1"/>
  <c r="BD143" i="1"/>
  <c r="BC52" i="1"/>
  <c r="BC48" i="1"/>
  <c r="BD125" i="1"/>
  <c r="BE125" i="1" s="1"/>
  <c r="BD120" i="1"/>
  <c r="BD85" i="1"/>
  <c r="BE85" i="1" s="1"/>
  <c r="BF85" i="1" s="1"/>
  <c r="BC44" i="1"/>
  <c r="BD44" i="1" s="1"/>
  <c r="BC127" i="1"/>
  <c r="BC115" i="1"/>
  <c r="BC66" i="1"/>
  <c r="BC70" i="1"/>
  <c r="BC64" i="1"/>
  <c r="BC45" i="1"/>
  <c r="BC37" i="1"/>
  <c r="BC15" i="1"/>
  <c r="BC3" i="1"/>
  <c r="BD135" i="1"/>
  <c r="BC155" i="1"/>
  <c r="BD131" i="1"/>
  <c r="BC107" i="1"/>
  <c r="BD107" i="1" s="1"/>
  <c r="BB68" i="1"/>
  <c r="BD75" i="1"/>
  <c r="BC67" i="1"/>
  <c r="BC154" i="1"/>
  <c r="BC137" i="1"/>
  <c r="BD59" i="1"/>
  <c r="BE59" i="1" s="1"/>
  <c r="BF59" i="1" s="1"/>
  <c r="BC7" i="1"/>
  <c r="BD7" i="1" s="1"/>
  <c r="BC71" i="1"/>
  <c r="BD47" i="1"/>
  <c r="BE2" i="1"/>
  <c r="AB146" i="3" l="1"/>
  <c r="BF123" i="3"/>
  <c r="BF55" i="1"/>
  <c r="BH22" i="1"/>
  <c r="AB178" i="3"/>
  <c r="AB90" i="3"/>
  <c r="BG124" i="1"/>
  <c r="BH124" i="1" s="1"/>
  <c r="BF125" i="3"/>
  <c r="BG125" i="3" s="1"/>
  <c r="BF13" i="3"/>
  <c r="BG13" i="3" s="1"/>
  <c r="BG141" i="3"/>
  <c r="BH141" i="3" s="1"/>
  <c r="BF61" i="3"/>
  <c r="BG61" i="3" s="1"/>
  <c r="BG85" i="3"/>
  <c r="BH85" i="3" s="1"/>
  <c r="BF109" i="3"/>
  <c r="BG109" i="3" s="1"/>
  <c r="BF80" i="3"/>
  <c r="AB98" i="3"/>
  <c r="BG139" i="3"/>
  <c r="BH139" i="3" s="1"/>
  <c r="BH59" i="3"/>
  <c r="BH107" i="3"/>
  <c r="BF83" i="3"/>
  <c r="BF11" i="3"/>
  <c r="BG11" i="3" s="1"/>
  <c r="BG110" i="3"/>
  <c r="BH110" i="3" s="1"/>
  <c r="BE14" i="3"/>
  <c r="BF78" i="3"/>
  <c r="BG78" i="3" s="1"/>
  <c r="BH142" i="3"/>
  <c r="BE86" i="3"/>
  <c r="BF86" i="3" s="1"/>
  <c r="BD126" i="3"/>
  <c r="BF49" i="3"/>
  <c r="BG49" i="3" s="1"/>
  <c r="BH49" i="3" s="1"/>
  <c r="BG65" i="3"/>
  <c r="BH65" i="3" s="1"/>
  <c r="BF145" i="3"/>
  <c r="BG145" i="3" s="1"/>
  <c r="BE113" i="3"/>
  <c r="BF113" i="3" s="1"/>
  <c r="BF17" i="3"/>
  <c r="AB2" i="3"/>
  <c r="BE88" i="3"/>
  <c r="BF16" i="3"/>
  <c r="AY78" i="2"/>
  <c r="BF128" i="3"/>
  <c r="BG112" i="3"/>
  <c r="BF48" i="3"/>
  <c r="BG48" i="3" s="1"/>
  <c r="BG144" i="3"/>
  <c r="AE142" i="4"/>
  <c r="AD60" i="3"/>
  <c r="AW88" i="6"/>
  <c r="AX88" i="6" s="1"/>
  <c r="AY88" i="6" s="1"/>
  <c r="AZ88" i="6" s="1"/>
  <c r="BA88" i="6" s="1"/>
  <c r="AW144" i="6"/>
  <c r="AW64" i="6"/>
  <c r="AW16" i="6"/>
  <c r="AX16" i="6" s="1"/>
  <c r="AY16" i="6" s="1"/>
  <c r="AZ16" i="6" s="1"/>
  <c r="BA16" i="6" s="1"/>
  <c r="AW48" i="6"/>
  <c r="AX48" i="6" s="1"/>
  <c r="AY48" i="6" s="1"/>
  <c r="AZ48" i="6" s="1"/>
  <c r="BA48" i="6" s="1"/>
  <c r="AW80" i="6"/>
  <c r="AW112" i="6"/>
  <c r="AW128" i="6"/>
  <c r="AX128" i="6" s="1"/>
  <c r="AY128" i="6" s="1"/>
  <c r="AZ128" i="6" s="1"/>
  <c r="BA128" i="6" s="1"/>
  <c r="AW40" i="6"/>
  <c r="AX40" i="6" s="1"/>
  <c r="AY40" i="6" s="1"/>
  <c r="AZ40" i="6" s="1"/>
  <c r="BA40" i="6" s="1"/>
  <c r="AW104" i="6"/>
  <c r="AX104" i="6" s="1"/>
  <c r="AY104" i="6" s="1"/>
  <c r="AZ104" i="6" s="1"/>
  <c r="BA104" i="6" s="1"/>
  <c r="AW160" i="6"/>
  <c r="AX160" i="6" s="1"/>
  <c r="AY160" i="6" s="1"/>
  <c r="AZ160" i="6" s="1"/>
  <c r="BA160" i="6" s="1"/>
  <c r="AW136" i="6"/>
  <c r="AX136" i="6" s="1"/>
  <c r="AY136" i="6" s="1"/>
  <c r="AZ136" i="6" s="1"/>
  <c r="BA136" i="6" s="1"/>
  <c r="AW152" i="6"/>
  <c r="AX152" i="6" s="1"/>
  <c r="AY152" i="6" s="1"/>
  <c r="AZ152" i="6" s="1"/>
  <c r="BA152" i="6" s="1"/>
  <c r="AW184" i="6"/>
  <c r="AX184" i="6" s="1"/>
  <c r="AY184" i="6" s="1"/>
  <c r="AZ184" i="6" s="1"/>
  <c r="BA184" i="6" s="1"/>
  <c r="AW24" i="6"/>
  <c r="AX24" i="6" s="1"/>
  <c r="AY24" i="6" s="1"/>
  <c r="AZ24" i="6" s="1"/>
  <c r="BA24" i="6" s="1"/>
  <c r="AW168" i="6"/>
  <c r="AX168" i="6" s="1"/>
  <c r="AY168" i="6" s="1"/>
  <c r="AZ168" i="6" s="1"/>
  <c r="BA168" i="6" s="1"/>
  <c r="AW120" i="6"/>
  <c r="AX120" i="6" s="1"/>
  <c r="AY120" i="6" s="1"/>
  <c r="AZ120" i="6" s="1"/>
  <c r="BA120" i="6" s="1"/>
  <c r="AW32" i="6"/>
  <c r="AX32" i="6" s="1"/>
  <c r="AY32" i="6" s="1"/>
  <c r="AZ32" i="6" s="1"/>
  <c r="BA32" i="6" s="1"/>
  <c r="AW56" i="6"/>
  <c r="AX56" i="6" s="1"/>
  <c r="AY56" i="6" s="1"/>
  <c r="AZ56" i="6" s="1"/>
  <c r="BA56" i="6" s="1"/>
  <c r="AW96" i="6"/>
  <c r="AX96" i="6" s="1"/>
  <c r="AY96" i="6" s="1"/>
  <c r="AZ96" i="6" s="1"/>
  <c r="BA96" i="6" s="1"/>
  <c r="AW72" i="6"/>
  <c r="AX72" i="6" s="1"/>
  <c r="AY72" i="6" s="1"/>
  <c r="AZ72" i="6" s="1"/>
  <c r="BA72" i="6" s="1"/>
  <c r="AW176" i="6"/>
  <c r="AX176" i="6" s="1"/>
  <c r="AY176" i="6" s="1"/>
  <c r="AZ176" i="6" s="1"/>
  <c r="BA176" i="6" s="1"/>
  <c r="AW8" i="6"/>
  <c r="AX8" i="6" s="1"/>
  <c r="AY8" i="6" s="1"/>
  <c r="AZ8" i="6" s="1"/>
  <c r="BA8" i="6" s="1"/>
  <c r="AE93" i="4"/>
  <c r="AD124" i="3"/>
  <c r="AC179" i="3"/>
  <c r="AC178" i="3" s="1"/>
  <c r="AD179" i="6"/>
  <c r="AC91" i="3"/>
  <c r="AC90" i="3" s="1"/>
  <c r="AD91" i="6"/>
  <c r="AC5" i="6"/>
  <c r="AC5" i="3" s="1"/>
  <c r="AD3" i="6"/>
  <c r="AD3" i="3" s="1"/>
  <c r="AC67" i="3"/>
  <c r="AC66" i="3" s="1"/>
  <c r="AD67" i="6"/>
  <c r="AE79" i="4"/>
  <c r="AD108" i="3"/>
  <c r="AE121" i="4"/>
  <c r="AD156" i="3"/>
  <c r="AD160" i="3"/>
  <c r="AD157" i="3"/>
  <c r="AD158" i="3"/>
  <c r="AD161" i="3"/>
  <c r="AE23" i="4"/>
  <c r="AD28" i="3"/>
  <c r="AD32" i="3"/>
  <c r="AD29" i="3"/>
  <c r="AD30" i="3"/>
  <c r="AD33" i="3"/>
  <c r="AC19" i="3"/>
  <c r="AC18" i="3" s="1"/>
  <c r="AD19" i="6"/>
  <c r="AC51" i="3"/>
  <c r="AC50" i="3" s="1"/>
  <c r="AD51" i="6"/>
  <c r="AC171" i="3"/>
  <c r="AC170" i="3" s="1"/>
  <c r="AD171" i="6"/>
  <c r="AE2" i="4"/>
  <c r="AD8" i="3"/>
  <c r="AD4" i="3"/>
  <c r="AD6" i="3"/>
  <c r="AD9" i="3"/>
  <c r="AE135" i="4"/>
  <c r="AD176" i="3"/>
  <c r="AD174" i="3"/>
  <c r="AD172" i="3"/>
  <c r="AD173" i="3"/>
  <c r="AD177" i="3"/>
  <c r="AC99" i="3"/>
  <c r="AC98" i="3" s="1"/>
  <c r="AD99" i="6"/>
  <c r="AC131" i="3"/>
  <c r="AC130" i="3" s="1"/>
  <c r="AD131" i="6"/>
  <c r="AC58" i="3"/>
  <c r="AD59" i="6"/>
  <c r="AE86" i="4"/>
  <c r="AD118" i="3"/>
  <c r="AD116" i="3"/>
  <c r="AD120" i="3"/>
  <c r="AD117" i="3"/>
  <c r="AD121" i="3"/>
  <c r="AW122" i="6"/>
  <c r="AX122" i="6" s="1"/>
  <c r="AY122" i="6" s="1"/>
  <c r="AZ122" i="6" s="1"/>
  <c r="BA122" i="6" s="1"/>
  <c r="AW34" i="6"/>
  <c r="AX34" i="6" s="1"/>
  <c r="AY34" i="6" s="1"/>
  <c r="AZ34" i="6" s="1"/>
  <c r="BA34" i="6" s="1"/>
  <c r="AW178" i="6"/>
  <c r="AX178" i="6" s="1"/>
  <c r="AY178" i="6" s="1"/>
  <c r="AZ178" i="6" s="1"/>
  <c r="BA178" i="6" s="1"/>
  <c r="AW130" i="6"/>
  <c r="AX130" i="6" s="1"/>
  <c r="AY130" i="6" s="1"/>
  <c r="AZ130" i="6" s="1"/>
  <c r="BA130" i="6" s="1"/>
  <c r="AW66" i="6"/>
  <c r="AX66" i="6" s="1"/>
  <c r="AY66" i="6" s="1"/>
  <c r="AZ66" i="6" s="1"/>
  <c r="BA66" i="6" s="1"/>
  <c r="AW90" i="6"/>
  <c r="AX90" i="6" s="1"/>
  <c r="AY90" i="6" s="1"/>
  <c r="AZ90" i="6" s="1"/>
  <c r="BA90" i="6" s="1"/>
  <c r="AW42" i="6"/>
  <c r="AX42" i="6" s="1"/>
  <c r="AY42" i="6" s="1"/>
  <c r="AZ42" i="6" s="1"/>
  <c r="BA42" i="6" s="1"/>
  <c r="AW162" i="6"/>
  <c r="AX162" i="6" s="1"/>
  <c r="AY162" i="6" s="1"/>
  <c r="AZ162" i="6" s="1"/>
  <c r="BA162" i="6" s="1"/>
  <c r="AW82" i="6"/>
  <c r="AX82" i="6" s="1"/>
  <c r="AY82" i="6" s="1"/>
  <c r="AZ82" i="6" s="1"/>
  <c r="BA82" i="6" s="1"/>
  <c r="AW18" i="6"/>
  <c r="AX18" i="6" s="1"/>
  <c r="AY18" i="6" s="1"/>
  <c r="AZ18" i="6" s="1"/>
  <c r="BA18" i="6" s="1"/>
  <c r="AW138" i="6"/>
  <c r="AX138" i="6" s="1"/>
  <c r="AY138" i="6" s="1"/>
  <c r="AZ138" i="6" s="1"/>
  <c r="BA138" i="6" s="1"/>
  <c r="AW154" i="6"/>
  <c r="AX154" i="6" s="1"/>
  <c r="AY154" i="6" s="1"/>
  <c r="AZ154" i="6" s="1"/>
  <c r="BA154" i="6" s="1"/>
  <c r="AW74" i="6"/>
  <c r="AX74" i="6" s="1"/>
  <c r="AY74" i="6" s="1"/>
  <c r="AZ74" i="6" s="1"/>
  <c r="BA74" i="6" s="1"/>
  <c r="AW146" i="6"/>
  <c r="AX146" i="6" s="1"/>
  <c r="AY146" i="6" s="1"/>
  <c r="AZ146" i="6" s="1"/>
  <c r="BA146" i="6" s="1"/>
  <c r="AW10" i="6"/>
  <c r="AX10" i="6" s="1"/>
  <c r="AY10" i="6" s="1"/>
  <c r="AZ10" i="6" s="1"/>
  <c r="BA10" i="6" s="1"/>
  <c r="AW106" i="6"/>
  <c r="AX106" i="6" s="1"/>
  <c r="AY106" i="6" s="1"/>
  <c r="AZ106" i="6" s="1"/>
  <c r="BA106" i="6" s="1"/>
  <c r="AW170" i="6"/>
  <c r="AX170" i="6" s="1"/>
  <c r="AY170" i="6" s="1"/>
  <c r="AZ170" i="6" s="1"/>
  <c r="BA170" i="6" s="1"/>
  <c r="AW114" i="6"/>
  <c r="AX114" i="6" s="1"/>
  <c r="AY114" i="6" s="1"/>
  <c r="AZ114" i="6" s="1"/>
  <c r="BA114" i="6" s="1"/>
  <c r="AW58" i="6"/>
  <c r="AX58" i="6" s="1"/>
  <c r="AY58" i="6" s="1"/>
  <c r="AZ58" i="6" s="1"/>
  <c r="BA58" i="6" s="1"/>
  <c r="AW98" i="6"/>
  <c r="AX98" i="6" s="1"/>
  <c r="AY98" i="6" s="1"/>
  <c r="AZ98" i="6" s="1"/>
  <c r="BA98" i="6" s="1"/>
  <c r="AW50" i="6"/>
  <c r="AX50" i="6" s="1"/>
  <c r="AY50" i="6" s="1"/>
  <c r="AZ50" i="6" s="1"/>
  <c r="BA50" i="6" s="1"/>
  <c r="AW2" i="6"/>
  <c r="AX2" i="6" s="1"/>
  <c r="AY2" i="6" s="1"/>
  <c r="AZ2" i="6" s="1"/>
  <c r="BA2" i="6" s="1"/>
  <c r="AW26" i="6"/>
  <c r="AX26" i="6" s="1"/>
  <c r="AY26" i="6" s="1"/>
  <c r="AZ26" i="6" s="1"/>
  <c r="BA26" i="6" s="1"/>
  <c r="AW33" i="6"/>
  <c r="AX33" i="6" s="1"/>
  <c r="AY33" i="6" s="1"/>
  <c r="AZ33" i="6" s="1"/>
  <c r="BA33" i="6" s="1"/>
  <c r="AW153" i="6"/>
  <c r="AX153" i="6" s="1"/>
  <c r="AY153" i="6" s="1"/>
  <c r="AZ153" i="6" s="1"/>
  <c r="BA153" i="6" s="1"/>
  <c r="AW113" i="6"/>
  <c r="AX113" i="6" s="1"/>
  <c r="AY113" i="6" s="1"/>
  <c r="AZ113" i="6" s="1"/>
  <c r="BA113" i="6" s="1"/>
  <c r="AW81" i="6"/>
  <c r="AX81" i="6" s="1"/>
  <c r="AY81" i="6" s="1"/>
  <c r="AZ81" i="6" s="1"/>
  <c r="BA81" i="6" s="1"/>
  <c r="AW25" i="6"/>
  <c r="AX25" i="6" s="1"/>
  <c r="AY25" i="6" s="1"/>
  <c r="AZ25" i="6" s="1"/>
  <c r="BA25" i="6" s="1"/>
  <c r="AW41" i="6"/>
  <c r="AX41" i="6" s="1"/>
  <c r="AY41" i="6" s="1"/>
  <c r="AZ41" i="6" s="1"/>
  <c r="BA41" i="6" s="1"/>
  <c r="AW169" i="6"/>
  <c r="AX169" i="6" s="1"/>
  <c r="AY169" i="6" s="1"/>
  <c r="AZ169" i="6" s="1"/>
  <c r="BA169" i="6" s="1"/>
  <c r="AW89" i="6"/>
  <c r="AX89" i="6" s="1"/>
  <c r="AY89" i="6" s="1"/>
  <c r="AZ89" i="6" s="1"/>
  <c r="BA89" i="6" s="1"/>
  <c r="AW97" i="6"/>
  <c r="AX97" i="6" s="1"/>
  <c r="AY97" i="6" s="1"/>
  <c r="AZ97" i="6" s="1"/>
  <c r="BA97" i="6" s="1"/>
  <c r="AW137" i="6"/>
  <c r="AX137" i="6" s="1"/>
  <c r="AY137" i="6" s="1"/>
  <c r="AZ137" i="6" s="1"/>
  <c r="BA137" i="6" s="1"/>
  <c r="AW73" i="6"/>
  <c r="AX73" i="6" s="1"/>
  <c r="AY73" i="6" s="1"/>
  <c r="AZ73" i="6" s="1"/>
  <c r="BA73" i="6" s="1"/>
  <c r="AW145" i="6"/>
  <c r="AX145" i="6" s="1"/>
  <c r="AY145" i="6" s="1"/>
  <c r="AZ145" i="6" s="1"/>
  <c r="BA145" i="6" s="1"/>
  <c r="AW177" i="6"/>
  <c r="AX177" i="6" s="1"/>
  <c r="AY177" i="6" s="1"/>
  <c r="AZ177" i="6" s="1"/>
  <c r="BA177" i="6" s="1"/>
  <c r="AW17" i="6"/>
  <c r="AX17" i="6" s="1"/>
  <c r="AY17" i="6" s="1"/>
  <c r="AZ17" i="6" s="1"/>
  <c r="BA17" i="6" s="1"/>
  <c r="AW9" i="6"/>
  <c r="AX9" i="6" s="1"/>
  <c r="AY9" i="6" s="1"/>
  <c r="AZ9" i="6" s="1"/>
  <c r="BA9" i="6" s="1"/>
  <c r="AW121" i="6"/>
  <c r="AX121" i="6" s="1"/>
  <c r="AY121" i="6" s="1"/>
  <c r="AZ121" i="6" s="1"/>
  <c r="BA121" i="6" s="1"/>
  <c r="AW161" i="6"/>
  <c r="AX161" i="6" s="1"/>
  <c r="AY161" i="6" s="1"/>
  <c r="AZ161" i="6" s="1"/>
  <c r="BA161" i="6" s="1"/>
  <c r="AW49" i="6"/>
  <c r="AX49" i="6" s="1"/>
  <c r="AY49" i="6" s="1"/>
  <c r="AZ49" i="6" s="1"/>
  <c r="BA49" i="6" s="1"/>
  <c r="AW129" i="6"/>
  <c r="AX129" i="6" s="1"/>
  <c r="AY129" i="6" s="1"/>
  <c r="AZ129" i="6" s="1"/>
  <c r="BA129" i="6" s="1"/>
  <c r="AW57" i="6"/>
  <c r="AX57" i="6" s="1"/>
  <c r="AY57" i="6" s="1"/>
  <c r="AZ57" i="6" s="1"/>
  <c r="BA57" i="6" s="1"/>
  <c r="AW105" i="6"/>
  <c r="AX105" i="6" s="1"/>
  <c r="AY105" i="6" s="1"/>
  <c r="AZ105" i="6" s="1"/>
  <c r="BA105" i="6" s="1"/>
  <c r="AW185" i="6"/>
  <c r="AX185" i="6" s="1"/>
  <c r="AY185" i="6" s="1"/>
  <c r="AZ185" i="6" s="1"/>
  <c r="BA185" i="6" s="1"/>
  <c r="AW65" i="6"/>
  <c r="AX65" i="6" s="1"/>
  <c r="AY65" i="6" s="1"/>
  <c r="AZ65" i="6" s="1"/>
  <c r="BA65" i="6" s="1"/>
  <c r="AE9" i="4"/>
  <c r="AD12" i="3"/>
  <c r="AE51" i="4"/>
  <c r="AD76" i="3"/>
  <c r="AE156" i="4"/>
  <c r="AD84" i="3"/>
  <c r="AC10" i="3"/>
  <c r="AD11" i="6"/>
  <c r="AE58" i="4"/>
  <c r="AD44" i="3"/>
  <c r="AC155" i="3"/>
  <c r="AC154" i="3" s="1"/>
  <c r="AD155" i="6"/>
  <c r="AC27" i="3"/>
  <c r="AC26" i="3" s="1"/>
  <c r="AD27" i="6"/>
  <c r="AY74" i="2"/>
  <c r="AY82" i="2"/>
  <c r="AY81" i="2"/>
  <c r="AE72" i="4"/>
  <c r="AD100" i="3"/>
  <c r="AD101" i="3"/>
  <c r="AD102" i="3"/>
  <c r="AD104" i="3"/>
  <c r="AD105" i="3"/>
  <c r="AX144" i="6"/>
  <c r="AY144" i="6" s="1"/>
  <c r="AZ144" i="6" s="1"/>
  <c r="BA144" i="6" s="1"/>
  <c r="AX112" i="6"/>
  <c r="AY112" i="6" s="1"/>
  <c r="AZ112" i="6" s="1"/>
  <c r="BA112" i="6" s="1"/>
  <c r="AX64" i="6"/>
  <c r="AY64" i="6" s="1"/>
  <c r="AZ64" i="6" s="1"/>
  <c r="BA64" i="6" s="1"/>
  <c r="AX80" i="6"/>
  <c r="AY80" i="6" s="1"/>
  <c r="AZ80" i="6" s="1"/>
  <c r="BA80" i="6" s="1"/>
  <c r="AE100" i="4"/>
  <c r="AD136" i="3"/>
  <c r="AD134" i="3"/>
  <c r="AD132" i="3"/>
  <c r="AD133" i="3"/>
  <c r="AD137" i="3"/>
  <c r="AW15" i="6"/>
  <c r="AX15" i="6" s="1"/>
  <c r="AY15" i="6" s="1"/>
  <c r="AZ15" i="6" s="1"/>
  <c r="BA15" i="6" s="1"/>
  <c r="AW47" i="6"/>
  <c r="AX47" i="6" s="1"/>
  <c r="AY47" i="6" s="1"/>
  <c r="AZ47" i="6" s="1"/>
  <c r="BA47" i="6" s="1"/>
  <c r="AW127" i="6"/>
  <c r="AX127" i="6" s="1"/>
  <c r="AY127" i="6" s="1"/>
  <c r="AZ127" i="6" s="1"/>
  <c r="BA127" i="6" s="1"/>
  <c r="AW63" i="6"/>
  <c r="AX63" i="6" s="1"/>
  <c r="AY63" i="6" s="1"/>
  <c r="AZ63" i="6" s="1"/>
  <c r="BA63" i="6" s="1"/>
  <c r="AW111" i="6"/>
  <c r="AX111" i="6" s="1"/>
  <c r="AY111" i="6" s="1"/>
  <c r="AZ111" i="6" s="1"/>
  <c r="BA111" i="6" s="1"/>
  <c r="AW143" i="6"/>
  <c r="AX143" i="6" s="1"/>
  <c r="AY143" i="6" s="1"/>
  <c r="AZ143" i="6" s="1"/>
  <c r="BA143" i="6" s="1"/>
  <c r="AW79" i="6"/>
  <c r="AX79" i="6" s="1"/>
  <c r="AY79" i="6" s="1"/>
  <c r="AZ79" i="6" s="1"/>
  <c r="BA79" i="6" s="1"/>
  <c r="AW87" i="6"/>
  <c r="AW95" i="6"/>
  <c r="AX95" i="6" s="1"/>
  <c r="AY95" i="6" s="1"/>
  <c r="AZ95" i="6" s="1"/>
  <c r="BA95" i="6" s="1"/>
  <c r="AW71" i="6"/>
  <c r="AX71" i="6" s="1"/>
  <c r="AY71" i="6" s="1"/>
  <c r="AZ71" i="6" s="1"/>
  <c r="BA71" i="6" s="1"/>
  <c r="AW135" i="6"/>
  <c r="AX135" i="6" s="1"/>
  <c r="AY135" i="6" s="1"/>
  <c r="AZ135" i="6" s="1"/>
  <c r="BA135" i="6" s="1"/>
  <c r="AW159" i="6"/>
  <c r="AX159" i="6" s="1"/>
  <c r="AY159" i="6" s="1"/>
  <c r="AZ159" i="6" s="1"/>
  <c r="BA159" i="6" s="1"/>
  <c r="AW55" i="6"/>
  <c r="AX55" i="6" s="1"/>
  <c r="AY55" i="6" s="1"/>
  <c r="AZ55" i="6" s="1"/>
  <c r="BA55" i="6" s="1"/>
  <c r="AW151" i="6"/>
  <c r="AX151" i="6" s="1"/>
  <c r="AY151" i="6" s="1"/>
  <c r="AZ151" i="6" s="1"/>
  <c r="BA151" i="6" s="1"/>
  <c r="AW175" i="6"/>
  <c r="AX175" i="6" s="1"/>
  <c r="AY175" i="6" s="1"/>
  <c r="AZ175" i="6" s="1"/>
  <c r="BA175" i="6" s="1"/>
  <c r="AW23" i="6"/>
  <c r="AX23" i="6" s="1"/>
  <c r="AY23" i="6" s="1"/>
  <c r="AZ23" i="6" s="1"/>
  <c r="BA23" i="6" s="1"/>
  <c r="AW183" i="6"/>
  <c r="AX183" i="6" s="1"/>
  <c r="AY183" i="6" s="1"/>
  <c r="AZ183" i="6" s="1"/>
  <c r="BA183" i="6" s="1"/>
  <c r="AW39" i="6"/>
  <c r="AX39" i="6" s="1"/>
  <c r="AY39" i="6" s="1"/>
  <c r="AZ39" i="6" s="1"/>
  <c r="BA39" i="6" s="1"/>
  <c r="AW7" i="6"/>
  <c r="AX7" i="6" s="1"/>
  <c r="AY7" i="6" s="1"/>
  <c r="AZ7" i="6" s="1"/>
  <c r="BA7" i="6" s="1"/>
  <c r="AW119" i="6"/>
  <c r="AX119" i="6" s="1"/>
  <c r="AY119" i="6" s="1"/>
  <c r="AZ119" i="6" s="1"/>
  <c r="BA119" i="6" s="1"/>
  <c r="AW31" i="6"/>
  <c r="AX31" i="6" s="1"/>
  <c r="AY31" i="6" s="1"/>
  <c r="AZ31" i="6" s="1"/>
  <c r="BA31" i="6" s="1"/>
  <c r="AW103" i="6"/>
  <c r="AX103" i="6" s="1"/>
  <c r="AY103" i="6" s="1"/>
  <c r="AZ103" i="6" s="1"/>
  <c r="BA103" i="6" s="1"/>
  <c r="AW167" i="6"/>
  <c r="AX167" i="6" s="1"/>
  <c r="AY167" i="6" s="1"/>
  <c r="AZ167" i="6" s="1"/>
  <c r="BA167" i="6" s="1"/>
  <c r="AT104" i="4"/>
  <c r="AU104" i="4" s="1"/>
  <c r="AV104" i="4" s="1"/>
  <c r="AW104" i="4" s="1"/>
  <c r="AX104" i="4" s="1"/>
  <c r="AT184" i="4"/>
  <c r="AU184" i="4" s="1"/>
  <c r="AV184" i="4" s="1"/>
  <c r="AW184" i="4" s="1"/>
  <c r="AX184" i="4" s="1"/>
  <c r="AT46" i="4"/>
  <c r="AU46" i="4" s="1"/>
  <c r="AV46" i="4" s="1"/>
  <c r="AW46" i="4" s="1"/>
  <c r="AX46" i="4" s="1"/>
  <c r="AT22" i="4"/>
  <c r="AU22" i="4" s="1"/>
  <c r="AV22" i="4" s="1"/>
  <c r="AW22" i="4" s="1"/>
  <c r="AX22" i="4" s="1"/>
  <c r="AY22" i="4" s="1"/>
  <c r="AT76" i="4"/>
  <c r="AU76" i="4" s="1"/>
  <c r="AV76" i="4" s="1"/>
  <c r="AW76" i="4" s="1"/>
  <c r="AX76" i="4" s="1"/>
  <c r="AT45" i="4"/>
  <c r="AU45" i="4" s="1"/>
  <c r="AV45" i="4" s="1"/>
  <c r="AW45" i="4" s="1"/>
  <c r="AX45" i="4" s="1"/>
  <c r="AT55" i="4"/>
  <c r="AU55" i="4" s="1"/>
  <c r="AV55" i="4" s="1"/>
  <c r="AW55" i="4" s="1"/>
  <c r="AX55" i="4" s="1"/>
  <c r="AT26" i="4"/>
  <c r="AU26" i="4" s="1"/>
  <c r="AV26" i="4" s="1"/>
  <c r="AW26" i="4" s="1"/>
  <c r="AX26" i="4" s="1"/>
  <c r="AY26" i="4" s="1"/>
  <c r="AT32" i="4"/>
  <c r="AU32" i="4" s="1"/>
  <c r="AV32" i="4" s="1"/>
  <c r="AW32" i="4" s="1"/>
  <c r="AX32" i="4" s="1"/>
  <c r="AT127" i="4"/>
  <c r="AU127" i="4" s="1"/>
  <c r="AV127" i="4" s="1"/>
  <c r="AW127" i="4" s="1"/>
  <c r="AX127" i="4" s="1"/>
  <c r="AT123" i="4"/>
  <c r="AU123" i="4" s="1"/>
  <c r="AV123" i="4" s="1"/>
  <c r="AW123" i="4" s="1"/>
  <c r="AX123" i="4" s="1"/>
  <c r="AT27" i="4"/>
  <c r="AU27" i="4" s="1"/>
  <c r="AV27" i="4" s="1"/>
  <c r="AW27" i="4" s="1"/>
  <c r="AX27" i="4" s="1"/>
  <c r="AY27" i="4" s="1"/>
  <c r="AT150" i="4"/>
  <c r="AU150" i="4" s="1"/>
  <c r="AV150" i="4" s="1"/>
  <c r="AW150" i="4" s="1"/>
  <c r="AX150" i="4" s="1"/>
  <c r="AT147" i="4"/>
  <c r="AU147" i="4" s="1"/>
  <c r="AV147" i="4" s="1"/>
  <c r="AW147" i="4" s="1"/>
  <c r="AX147" i="4" s="1"/>
  <c r="AT48" i="4"/>
  <c r="AU48" i="4" s="1"/>
  <c r="AV48" i="4" s="1"/>
  <c r="AW48" i="4" s="1"/>
  <c r="AX48" i="4" s="1"/>
  <c r="AT50" i="4"/>
  <c r="AU50" i="4" s="1"/>
  <c r="AV50" i="4" s="1"/>
  <c r="AW50" i="4" s="1"/>
  <c r="AX50" i="4" s="1"/>
  <c r="AY50" i="4" s="1"/>
  <c r="AT178" i="4"/>
  <c r="AU178" i="4" s="1"/>
  <c r="AV178" i="4" s="1"/>
  <c r="AW178" i="4" s="1"/>
  <c r="AX178" i="4" s="1"/>
  <c r="AT82" i="4"/>
  <c r="AU82" i="4" s="1"/>
  <c r="AV82" i="4" s="1"/>
  <c r="AW82" i="4" s="1"/>
  <c r="AX82" i="4" s="1"/>
  <c r="AT53" i="4"/>
  <c r="AU53" i="4" s="1"/>
  <c r="AV53" i="4" s="1"/>
  <c r="AW53" i="4" s="1"/>
  <c r="AX53" i="4" s="1"/>
  <c r="AT11" i="4"/>
  <c r="AU11" i="4" s="1"/>
  <c r="AV11" i="4" s="1"/>
  <c r="AW11" i="4" s="1"/>
  <c r="AX11" i="4" s="1"/>
  <c r="AY11" i="4" s="1"/>
  <c r="AT179" i="4"/>
  <c r="AU179" i="4" s="1"/>
  <c r="AV179" i="4" s="1"/>
  <c r="AW179" i="4" s="1"/>
  <c r="AX179" i="4" s="1"/>
  <c r="AT152" i="4"/>
  <c r="AU152" i="4" s="1"/>
  <c r="AV152" i="4" s="1"/>
  <c r="AW152" i="4" s="1"/>
  <c r="AX152" i="4" s="1"/>
  <c r="AT89" i="4"/>
  <c r="AU89" i="4" s="1"/>
  <c r="AV89" i="4" s="1"/>
  <c r="AW89" i="4" s="1"/>
  <c r="AX89" i="4" s="1"/>
  <c r="AT161" i="4"/>
  <c r="AU161" i="4" s="1"/>
  <c r="AV161" i="4" s="1"/>
  <c r="AW161" i="4" s="1"/>
  <c r="AX161" i="4" s="1"/>
  <c r="AY161" i="4" s="1"/>
  <c r="AT173" i="4"/>
  <c r="AU173" i="4" s="1"/>
  <c r="AV173" i="4" s="1"/>
  <c r="AW173" i="4" s="1"/>
  <c r="AX173" i="4" s="1"/>
  <c r="AT59" i="4"/>
  <c r="AU59" i="4" s="1"/>
  <c r="AV59" i="4" s="1"/>
  <c r="AW59" i="4" s="1"/>
  <c r="AX59" i="4" s="1"/>
  <c r="AT84" i="4"/>
  <c r="AU84" i="4" s="1"/>
  <c r="AV84" i="4" s="1"/>
  <c r="AW84" i="4" s="1"/>
  <c r="AX84" i="4" s="1"/>
  <c r="AT98" i="4"/>
  <c r="AU98" i="4" s="1"/>
  <c r="AV98" i="4" s="1"/>
  <c r="AW98" i="4" s="1"/>
  <c r="AX98" i="4" s="1"/>
  <c r="AY98" i="4" s="1"/>
  <c r="AT69" i="4"/>
  <c r="AU69" i="4" s="1"/>
  <c r="AV69" i="4" s="1"/>
  <c r="AW69" i="4" s="1"/>
  <c r="AX69" i="4" s="1"/>
  <c r="AT14" i="4"/>
  <c r="AU14" i="4" s="1"/>
  <c r="AV14" i="4" s="1"/>
  <c r="AW14" i="4" s="1"/>
  <c r="AX14" i="4" s="1"/>
  <c r="AT85" i="4"/>
  <c r="AU85" i="4" s="1"/>
  <c r="AV85" i="4" s="1"/>
  <c r="AW85" i="4" s="1"/>
  <c r="AX85" i="4" s="1"/>
  <c r="AT136" i="4"/>
  <c r="AU136" i="4" s="1"/>
  <c r="AV136" i="4" s="1"/>
  <c r="AW136" i="4" s="1"/>
  <c r="AX136" i="4" s="1"/>
  <c r="AY136" i="4" s="1"/>
  <c r="AT39" i="4"/>
  <c r="AU39" i="4" s="1"/>
  <c r="AV39" i="4" s="1"/>
  <c r="AW39" i="4" s="1"/>
  <c r="AX39" i="4" s="1"/>
  <c r="AT10" i="4"/>
  <c r="AU10" i="4" s="1"/>
  <c r="AV10" i="4" s="1"/>
  <c r="AW10" i="4" s="1"/>
  <c r="AX10" i="4" s="1"/>
  <c r="AT60" i="4"/>
  <c r="AU60" i="4" s="1"/>
  <c r="AV60" i="4" s="1"/>
  <c r="AW60" i="4" s="1"/>
  <c r="AX60" i="4" s="1"/>
  <c r="AT132" i="4"/>
  <c r="AU132" i="4" s="1"/>
  <c r="AV132" i="4" s="1"/>
  <c r="AW132" i="4" s="1"/>
  <c r="AX132" i="4" s="1"/>
  <c r="AY132" i="4" s="1"/>
  <c r="AT19" i="4"/>
  <c r="AU19" i="4" s="1"/>
  <c r="AV19" i="4" s="1"/>
  <c r="AW19" i="4" s="1"/>
  <c r="AX19" i="4" s="1"/>
  <c r="AT175" i="4"/>
  <c r="AU175" i="4" s="1"/>
  <c r="AV175" i="4" s="1"/>
  <c r="AW175" i="4" s="1"/>
  <c r="AX175" i="4" s="1"/>
  <c r="AT21" i="4"/>
  <c r="AU21" i="4" s="1"/>
  <c r="AV21" i="4" s="1"/>
  <c r="AW21" i="4" s="1"/>
  <c r="AX21" i="4" s="1"/>
  <c r="AT168" i="4"/>
  <c r="AU168" i="4" s="1"/>
  <c r="AV168" i="4" s="1"/>
  <c r="AW168" i="4" s="1"/>
  <c r="AX168" i="4" s="1"/>
  <c r="AY168" i="4" s="1"/>
  <c r="AT137" i="4"/>
  <c r="AU137" i="4" s="1"/>
  <c r="AV137" i="4" s="1"/>
  <c r="AW137" i="4" s="1"/>
  <c r="AX137" i="4" s="1"/>
  <c r="AT165" i="4"/>
  <c r="AU165" i="4" s="1"/>
  <c r="AV165" i="4" s="1"/>
  <c r="AW165" i="4" s="1"/>
  <c r="AX165" i="4" s="1"/>
  <c r="AT113" i="4"/>
  <c r="AU113" i="4" s="1"/>
  <c r="AV113" i="4" s="1"/>
  <c r="AW113" i="4" s="1"/>
  <c r="AX113" i="4" s="1"/>
  <c r="AT131" i="4"/>
  <c r="AU131" i="4" s="1"/>
  <c r="AV131" i="4" s="1"/>
  <c r="AW131" i="4" s="1"/>
  <c r="AX131" i="4" s="1"/>
  <c r="AY131" i="4" s="1"/>
  <c r="AT140" i="4"/>
  <c r="AU140" i="4" s="1"/>
  <c r="AV140" i="4" s="1"/>
  <c r="AW140" i="4" s="1"/>
  <c r="AX140" i="4" s="1"/>
  <c r="AT130" i="4"/>
  <c r="AU130" i="4" s="1"/>
  <c r="AV130" i="4" s="1"/>
  <c r="AW130" i="4" s="1"/>
  <c r="AX130" i="4" s="1"/>
  <c r="AT73" i="4"/>
  <c r="AU73" i="4" s="1"/>
  <c r="AV73" i="4" s="1"/>
  <c r="AW73" i="4" s="1"/>
  <c r="AX73" i="4" s="1"/>
  <c r="AT52" i="4"/>
  <c r="AU52" i="4" s="1"/>
  <c r="AV52" i="4" s="1"/>
  <c r="AW52" i="4" s="1"/>
  <c r="AX52" i="4" s="1"/>
  <c r="AY52" i="4" s="1"/>
  <c r="AT141" i="4"/>
  <c r="AU141" i="4" s="1"/>
  <c r="AV141" i="4" s="1"/>
  <c r="AW141" i="4" s="1"/>
  <c r="AX141" i="4" s="1"/>
  <c r="AT111" i="4"/>
  <c r="AU111" i="4" s="1"/>
  <c r="AV111" i="4" s="1"/>
  <c r="AW111" i="4" s="1"/>
  <c r="AX111" i="4" s="1"/>
  <c r="AT96" i="4"/>
  <c r="AU96" i="4" s="1"/>
  <c r="AV96" i="4" s="1"/>
  <c r="AW96" i="4" s="1"/>
  <c r="AX96" i="4" s="1"/>
  <c r="AT38" i="4"/>
  <c r="AU38" i="4" s="1"/>
  <c r="AV38" i="4" s="1"/>
  <c r="AW38" i="4" s="1"/>
  <c r="AX38" i="4" s="1"/>
  <c r="AY38" i="4" s="1"/>
  <c r="AT170" i="4"/>
  <c r="AU170" i="4" s="1"/>
  <c r="AV170" i="4" s="1"/>
  <c r="AW170" i="4" s="1"/>
  <c r="AX170" i="4" s="1"/>
  <c r="AT171" i="4"/>
  <c r="AU171" i="4" s="1"/>
  <c r="AV171" i="4" s="1"/>
  <c r="AW171" i="4" s="1"/>
  <c r="AX171" i="4" s="1"/>
  <c r="AT77" i="4"/>
  <c r="AU77" i="4" s="1"/>
  <c r="AV77" i="4" s="1"/>
  <c r="AW77" i="4" s="1"/>
  <c r="AX77" i="4" s="1"/>
  <c r="AT47" i="4"/>
  <c r="AU47" i="4" s="1"/>
  <c r="AV47" i="4" s="1"/>
  <c r="AW47" i="4" s="1"/>
  <c r="AX47" i="4" s="1"/>
  <c r="AY47" i="4" s="1"/>
  <c r="AT112" i="4"/>
  <c r="AU112" i="4" s="1"/>
  <c r="AV112" i="4" s="1"/>
  <c r="AW112" i="4" s="1"/>
  <c r="AX112" i="4" s="1"/>
  <c r="AT78" i="4"/>
  <c r="AU78" i="4" s="1"/>
  <c r="AV78" i="4" s="1"/>
  <c r="AW78" i="4" s="1"/>
  <c r="AX78" i="4" s="1"/>
  <c r="AT163" i="4"/>
  <c r="AU163" i="4" s="1"/>
  <c r="AV163" i="4" s="1"/>
  <c r="AW163" i="4" s="1"/>
  <c r="AX163" i="4" s="1"/>
  <c r="AT167" i="4"/>
  <c r="AU167" i="4" s="1"/>
  <c r="AV167" i="4" s="1"/>
  <c r="AW167" i="4" s="1"/>
  <c r="AX167" i="4" s="1"/>
  <c r="AY167" i="4" s="1"/>
  <c r="AT138" i="4"/>
  <c r="AU138" i="4" s="1"/>
  <c r="AV138" i="4" s="1"/>
  <c r="AW138" i="4" s="1"/>
  <c r="AX138" i="4" s="1"/>
  <c r="AT66" i="4"/>
  <c r="AU66" i="4" s="1"/>
  <c r="AV66" i="4" s="1"/>
  <c r="AW66" i="4" s="1"/>
  <c r="AX66" i="4" s="1"/>
  <c r="AT18" i="4"/>
  <c r="AU18" i="4" s="1"/>
  <c r="AV18" i="4" s="1"/>
  <c r="AW18" i="4" s="1"/>
  <c r="AX18" i="4" s="1"/>
  <c r="AT174" i="4"/>
  <c r="AU174" i="4" s="1"/>
  <c r="AV174" i="4" s="1"/>
  <c r="AW174" i="4" s="1"/>
  <c r="AX174" i="4" s="1"/>
  <c r="AY174" i="4" s="1"/>
  <c r="AT12" i="4"/>
  <c r="AU12" i="4" s="1"/>
  <c r="AV12" i="4" s="1"/>
  <c r="AW12" i="4" s="1"/>
  <c r="AX12" i="4" s="1"/>
  <c r="AT108" i="4"/>
  <c r="AU108" i="4" s="1"/>
  <c r="AV108" i="4" s="1"/>
  <c r="AW108" i="4" s="1"/>
  <c r="AX108" i="4" s="1"/>
  <c r="AT115" i="4"/>
  <c r="AU115" i="4" s="1"/>
  <c r="AV115" i="4" s="1"/>
  <c r="AW115" i="4" s="1"/>
  <c r="AX115" i="4" s="1"/>
  <c r="AT116" i="4"/>
  <c r="AU116" i="4" s="1"/>
  <c r="AV116" i="4" s="1"/>
  <c r="AW116" i="4" s="1"/>
  <c r="AX116" i="4" s="1"/>
  <c r="AY116" i="4" s="1"/>
  <c r="AT183" i="4"/>
  <c r="AU183" i="4" s="1"/>
  <c r="AV183" i="4" s="1"/>
  <c r="AW183" i="4" s="1"/>
  <c r="AX183" i="4" s="1"/>
  <c r="AT154" i="4"/>
  <c r="AU154" i="4" s="1"/>
  <c r="AV154" i="4" s="1"/>
  <c r="AW154" i="4" s="1"/>
  <c r="AX154" i="4" s="1"/>
  <c r="AT160" i="4"/>
  <c r="AU160" i="4" s="1"/>
  <c r="AV160" i="4" s="1"/>
  <c r="AW160" i="4" s="1"/>
  <c r="AX160" i="4" s="1"/>
  <c r="AT99" i="4"/>
  <c r="AU99" i="4" s="1"/>
  <c r="AV99" i="4" s="1"/>
  <c r="AW99" i="4" s="1"/>
  <c r="AX99" i="4" s="1"/>
  <c r="AY99" i="4" s="1"/>
  <c r="AT33" i="4"/>
  <c r="AU33" i="4" s="1"/>
  <c r="AV33" i="4" s="1"/>
  <c r="AW33" i="4" s="1"/>
  <c r="AX33" i="4" s="1"/>
  <c r="AT125" i="4"/>
  <c r="AU125" i="4" s="1"/>
  <c r="AV125" i="4" s="1"/>
  <c r="AW125" i="4" s="1"/>
  <c r="AX125" i="4" s="1"/>
  <c r="AT95" i="4"/>
  <c r="AU95" i="4" s="1"/>
  <c r="AV95" i="4" s="1"/>
  <c r="AW95" i="4" s="1"/>
  <c r="AX95" i="4" s="1"/>
  <c r="AT124" i="4"/>
  <c r="AU124" i="4" s="1"/>
  <c r="AV124" i="4" s="1"/>
  <c r="AW124" i="4" s="1"/>
  <c r="AX124" i="4" s="1"/>
  <c r="AY124" i="4" s="1"/>
  <c r="AT129" i="4"/>
  <c r="AU129" i="4" s="1"/>
  <c r="AV129" i="4" s="1"/>
  <c r="AW129" i="4" s="1"/>
  <c r="AX129" i="4" s="1"/>
  <c r="AT109" i="4"/>
  <c r="AU109" i="4" s="1"/>
  <c r="AV109" i="4" s="1"/>
  <c r="AW109" i="4" s="1"/>
  <c r="AX109" i="4" s="1"/>
  <c r="AT54" i="4"/>
  <c r="AU54" i="4" s="1"/>
  <c r="AV54" i="4" s="1"/>
  <c r="AW54" i="4" s="1"/>
  <c r="AX54" i="4" s="1"/>
  <c r="AT105" i="4"/>
  <c r="AU105" i="4" s="1"/>
  <c r="AV105" i="4" s="1"/>
  <c r="AW105" i="4" s="1"/>
  <c r="AX105" i="4" s="1"/>
  <c r="AY105" i="4" s="1"/>
  <c r="AT118" i="4"/>
  <c r="AU118" i="4" s="1"/>
  <c r="AV118" i="4" s="1"/>
  <c r="AW118" i="4" s="1"/>
  <c r="AX118" i="4" s="1"/>
  <c r="AT80" i="4"/>
  <c r="AU80" i="4" s="1"/>
  <c r="AV80" i="4" s="1"/>
  <c r="AW80" i="4" s="1"/>
  <c r="AX80" i="4" s="1"/>
  <c r="AT106" i="4"/>
  <c r="AU106" i="4" s="1"/>
  <c r="AV106" i="4" s="1"/>
  <c r="AW106" i="4" s="1"/>
  <c r="AX106" i="4" s="1"/>
  <c r="AT70" i="4"/>
  <c r="AU70" i="4" s="1"/>
  <c r="AV70" i="4" s="1"/>
  <c r="AW70" i="4" s="1"/>
  <c r="AX70" i="4" s="1"/>
  <c r="AY70" i="4" s="1"/>
  <c r="AT97" i="4"/>
  <c r="AU97" i="4" s="1"/>
  <c r="AV97" i="4" s="1"/>
  <c r="AW97" i="4" s="1"/>
  <c r="AX97" i="4" s="1"/>
  <c r="AT24" i="4"/>
  <c r="AU24" i="4" s="1"/>
  <c r="AV24" i="4" s="1"/>
  <c r="AW24" i="4" s="1"/>
  <c r="AX24" i="4" s="1"/>
  <c r="AT61" i="4"/>
  <c r="AU61" i="4" s="1"/>
  <c r="AV61" i="4" s="1"/>
  <c r="AW61" i="4" s="1"/>
  <c r="AX61" i="4" s="1"/>
  <c r="AT31" i="4"/>
  <c r="AU31" i="4" s="1"/>
  <c r="AV31" i="4" s="1"/>
  <c r="AW31" i="4" s="1"/>
  <c r="AX31" i="4" s="1"/>
  <c r="AY31" i="4" s="1"/>
  <c r="AT172" i="4"/>
  <c r="AU172" i="4" s="1"/>
  <c r="AV172" i="4" s="1"/>
  <c r="AW172" i="4" s="1"/>
  <c r="AX172" i="4" s="1"/>
  <c r="AT158" i="4"/>
  <c r="AU158" i="4" s="1"/>
  <c r="AV158" i="4" s="1"/>
  <c r="AW158" i="4" s="1"/>
  <c r="AX158" i="4" s="1"/>
  <c r="AT101" i="4"/>
  <c r="AU101" i="4" s="1"/>
  <c r="AV101" i="4" s="1"/>
  <c r="AW101" i="4" s="1"/>
  <c r="AX101" i="4" s="1"/>
  <c r="AT134" i="4"/>
  <c r="AU134" i="4" s="1"/>
  <c r="AV134" i="4" s="1"/>
  <c r="AW134" i="4" s="1"/>
  <c r="AX134" i="4" s="1"/>
  <c r="AY134" i="4" s="1"/>
  <c r="AT148" i="4"/>
  <c r="AU148" i="4" s="1"/>
  <c r="AV148" i="4" s="1"/>
  <c r="AW148" i="4" s="1"/>
  <c r="AX148" i="4" s="1"/>
  <c r="AT41" i="4"/>
  <c r="AU41" i="4" s="1"/>
  <c r="AV41" i="4" s="1"/>
  <c r="AW41" i="4" s="1"/>
  <c r="AX41" i="4" s="1"/>
  <c r="AT17" i="4"/>
  <c r="AU17" i="4" s="1"/>
  <c r="AV17" i="4" s="1"/>
  <c r="AW17" i="4" s="1"/>
  <c r="AX17" i="4" s="1"/>
  <c r="AT29" i="4"/>
  <c r="AU29" i="4" s="1"/>
  <c r="AV29" i="4" s="1"/>
  <c r="AW29" i="4" s="1"/>
  <c r="AX29" i="4" s="1"/>
  <c r="AY29" i="4" s="1"/>
  <c r="AT157" i="4"/>
  <c r="AU157" i="4" s="1"/>
  <c r="AV157" i="4" s="1"/>
  <c r="AW157" i="4" s="1"/>
  <c r="AX157" i="4" s="1"/>
  <c r="AT182" i="4"/>
  <c r="AU182" i="4" s="1"/>
  <c r="AV182" i="4" s="1"/>
  <c r="AW182" i="4" s="1"/>
  <c r="AX182" i="4" s="1"/>
  <c r="AT4" i="4"/>
  <c r="AU4" i="4" s="1"/>
  <c r="AV4" i="4" s="1"/>
  <c r="AW4" i="4" s="1"/>
  <c r="AX4" i="4" s="1"/>
  <c r="AT162" i="4"/>
  <c r="AU162" i="4" s="1"/>
  <c r="AV162" i="4" s="1"/>
  <c r="AW162" i="4" s="1"/>
  <c r="AX162" i="4" s="1"/>
  <c r="AY162" i="4" s="1"/>
  <c r="AT133" i="4"/>
  <c r="AU133" i="4" s="1"/>
  <c r="AV133" i="4" s="1"/>
  <c r="AW133" i="4" s="1"/>
  <c r="AX133" i="4" s="1"/>
  <c r="AT144" i="4"/>
  <c r="AU144" i="4" s="1"/>
  <c r="AV144" i="4" s="1"/>
  <c r="AW144" i="4" s="1"/>
  <c r="AX144" i="4" s="1"/>
  <c r="AT63" i="4"/>
  <c r="AU63" i="4" s="1"/>
  <c r="AV63" i="4" s="1"/>
  <c r="AW63" i="4" s="1"/>
  <c r="AX63" i="4" s="1"/>
  <c r="AT67" i="4"/>
  <c r="AU67" i="4" s="1"/>
  <c r="AV67" i="4" s="1"/>
  <c r="AW67" i="4" s="1"/>
  <c r="AX67" i="4" s="1"/>
  <c r="AY67" i="4" s="1"/>
  <c r="AT49" i="4"/>
  <c r="AU49" i="4" s="1"/>
  <c r="AV49" i="4" s="1"/>
  <c r="AW49" i="4" s="1"/>
  <c r="AX49" i="4" s="1"/>
  <c r="AT151" i="4"/>
  <c r="AU151" i="4" s="1"/>
  <c r="AV151" i="4" s="1"/>
  <c r="AW151" i="4" s="1"/>
  <c r="AX151" i="4" s="1"/>
  <c r="AT56" i="4"/>
  <c r="AU56" i="4" s="1"/>
  <c r="AV56" i="4" s="1"/>
  <c r="AW56" i="4" s="1"/>
  <c r="AX56" i="4" s="1"/>
  <c r="AT103" i="4"/>
  <c r="AU103" i="4" s="1"/>
  <c r="AV103" i="4" s="1"/>
  <c r="AW103" i="4" s="1"/>
  <c r="AX103" i="4" s="1"/>
  <c r="AY103" i="4" s="1"/>
  <c r="AT74" i="4"/>
  <c r="AU74" i="4" s="1"/>
  <c r="AV74" i="4" s="1"/>
  <c r="AW74" i="4" s="1"/>
  <c r="AX74" i="4" s="1"/>
  <c r="AT81" i="4"/>
  <c r="AU81" i="4" s="1"/>
  <c r="AV81" i="4" s="1"/>
  <c r="AW81" i="4" s="1"/>
  <c r="AX81" i="4" s="1"/>
  <c r="AT15" i="4"/>
  <c r="AU15" i="4" s="1"/>
  <c r="AV15" i="4" s="1"/>
  <c r="AW15" i="4" s="1"/>
  <c r="AX15" i="4" s="1"/>
  <c r="AT180" i="4"/>
  <c r="AU180" i="4" s="1"/>
  <c r="AV180" i="4" s="1"/>
  <c r="AW180" i="4" s="1"/>
  <c r="AX180" i="4" s="1"/>
  <c r="AY180" i="4" s="1"/>
  <c r="AT83" i="4"/>
  <c r="AU83" i="4" s="1"/>
  <c r="AV83" i="4" s="1"/>
  <c r="AW83" i="4" s="1"/>
  <c r="AX83" i="4" s="1"/>
  <c r="AT75" i="4"/>
  <c r="AU75" i="4" s="1"/>
  <c r="AV75" i="4" s="1"/>
  <c r="AW75" i="4" s="1"/>
  <c r="AX75" i="4" s="1"/>
  <c r="AT139" i="4"/>
  <c r="AU139" i="4" s="1"/>
  <c r="AV139" i="4" s="1"/>
  <c r="AW139" i="4" s="1"/>
  <c r="AX139" i="4" s="1"/>
  <c r="AT25" i="4"/>
  <c r="AU25" i="4" s="1"/>
  <c r="AV25" i="4" s="1"/>
  <c r="AW25" i="4" s="1"/>
  <c r="AX25" i="4" s="1"/>
  <c r="AY25" i="4" s="1"/>
  <c r="AT181" i="4"/>
  <c r="AU181" i="4" s="1"/>
  <c r="AV181" i="4" s="1"/>
  <c r="AW181" i="4" s="1"/>
  <c r="AX181" i="4" s="1"/>
  <c r="AT34" i="4"/>
  <c r="AU34" i="4" s="1"/>
  <c r="AV34" i="4" s="1"/>
  <c r="AW34" i="4" s="1"/>
  <c r="AX34" i="4" s="1"/>
  <c r="AT5" i="4"/>
  <c r="AU5" i="4" s="1"/>
  <c r="AV5" i="4" s="1"/>
  <c r="AW5" i="4" s="1"/>
  <c r="AX5" i="4" s="1"/>
  <c r="AT176" i="4"/>
  <c r="AU176" i="4" s="1"/>
  <c r="AV176" i="4" s="1"/>
  <c r="AW176" i="4" s="1"/>
  <c r="AX176" i="4" s="1"/>
  <c r="AY176" i="4" s="1"/>
  <c r="AT145" i="4"/>
  <c r="AU145" i="4" s="1"/>
  <c r="AV145" i="4" s="1"/>
  <c r="AW145" i="4" s="1"/>
  <c r="AX145" i="4" s="1"/>
  <c r="AT8" i="4"/>
  <c r="AU8" i="4" s="1"/>
  <c r="AV8" i="4" s="1"/>
  <c r="AW8" i="4" s="1"/>
  <c r="AX8" i="4" s="1"/>
  <c r="AT120" i="4"/>
  <c r="AU120" i="4" s="1"/>
  <c r="AV120" i="4" s="1"/>
  <c r="AW120" i="4" s="1"/>
  <c r="AX120" i="4" s="1"/>
  <c r="AT146" i="4"/>
  <c r="AU146" i="4" s="1"/>
  <c r="AV146" i="4" s="1"/>
  <c r="AW146" i="4" s="1"/>
  <c r="AX146" i="4" s="1"/>
  <c r="AY146" i="4" s="1"/>
  <c r="AT117" i="4"/>
  <c r="AU117" i="4" s="1"/>
  <c r="AV117" i="4" s="1"/>
  <c r="AW117" i="4" s="1"/>
  <c r="AX117" i="4" s="1"/>
  <c r="AT177" i="4"/>
  <c r="AU177" i="4" s="1"/>
  <c r="AV177" i="4" s="1"/>
  <c r="AW177" i="4" s="1"/>
  <c r="AX177" i="4" s="1"/>
  <c r="AT102" i="4"/>
  <c r="AU102" i="4" s="1"/>
  <c r="AV102" i="4" s="1"/>
  <c r="AW102" i="4" s="1"/>
  <c r="AX102" i="4" s="1"/>
  <c r="AT126" i="4"/>
  <c r="AU126" i="4" s="1"/>
  <c r="AV126" i="4" s="1"/>
  <c r="AW126" i="4" s="1"/>
  <c r="AX126" i="4" s="1"/>
  <c r="AY126" i="4" s="1"/>
  <c r="AT155" i="4"/>
  <c r="AU155" i="4" s="1"/>
  <c r="AV155" i="4" s="1"/>
  <c r="AW155" i="4" s="1"/>
  <c r="AX155" i="4" s="1"/>
  <c r="AT57" i="4"/>
  <c r="AU57" i="4" s="1"/>
  <c r="AV57" i="4" s="1"/>
  <c r="AW57" i="4" s="1"/>
  <c r="AX57" i="4" s="1"/>
  <c r="AT42" i="4"/>
  <c r="AU42" i="4" s="1"/>
  <c r="AV42" i="4" s="1"/>
  <c r="AW42" i="4" s="1"/>
  <c r="AX42" i="4" s="1"/>
  <c r="AT122" i="4"/>
  <c r="AU122" i="4" s="1"/>
  <c r="AV122" i="4" s="1"/>
  <c r="AW122" i="4" s="1"/>
  <c r="AX122" i="4" s="1"/>
  <c r="AY122" i="4" s="1"/>
  <c r="AT68" i="4"/>
  <c r="AU68" i="4" s="1"/>
  <c r="AV68" i="4" s="1"/>
  <c r="AW68" i="4" s="1"/>
  <c r="AX68" i="4" s="1"/>
  <c r="AT164" i="4"/>
  <c r="AU164" i="4" s="1"/>
  <c r="AV164" i="4" s="1"/>
  <c r="AW164" i="4" s="1"/>
  <c r="AX164" i="4" s="1"/>
  <c r="AT62" i="4"/>
  <c r="AU62" i="4" s="1"/>
  <c r="AV62" i="4" s="1"/>
  <c r="AW62" i="4" s="1"/>
  <c r="AX62" i="4" s="1"/>
  <c r="AT43" i="4"/>
  <c r="AU43" i="4" s="1"/>
  <c r="AV43" i="4" s="1"/>
  <c r="AW43" i="4" s="1"/>
  <c r="AX43" i="4" s="1"/>
  <c r="AY43" i="4" s="1"/>
  <c r="AT91" i="4"/>
  <c r="AU91" i="4" s="1"/>
  <c r="AV91" i="4" s="1"/>
  <c r="AW91" i="4" s="1"/>
  <c r="AX91" i="4" s="1"/>
  <c r="AT6" i="4"/>
  <c r="AU6" i="4" s="1"/>
  <c r="AV6" i="4" s="1"/>
  <c r="AW6" i="4" s="1"/>
  <c r="AX6" i="4" s="1"/>
  <c r="AT166" i="4"/>
  <c r="AU166" i="4" s="1"/>
  <c r="AV166" i="4" s="1"/>
  <c r="AW166" i="4" s="1"/>
  <c r="AX166" i="4" s="1"/>
  <c r="AT153" i="4"/>
  <c r="AU153" i="4" s="1"/>
  <c r="AV153" i="4" s="1"/>
  <c r="AW153" i="4" s="1"/>
  <c r="AX153" i="4" s="1"/>
  <c r="AY153" i="4" s="1"/>
  <c r="AT92" i="4"/>
  <c r="AU92" i="4" s="1"/>
  <c r="AV92" i="4" s="1"/>
  <c r="AW92" i="4" s="1"/>
  <c r="AX92" i="4" s="1"/>
  <c r="AT94" i="4"/>
  <c r="AU94" i="4" s="1"/>
  <c r="AV94" i="4" s="1"/>
  <c r="AW94" i="4" s="1"/>
  <c r="AX94" i="4" s="1"/>
  <c r="AT88" i="4"/>
  <c r="AU88" i="4" s="1"/>
  <c r="AV88" i="4" s="1"/>
  <c r="AW88" i="4" s="1"/>
  <c r="AX88" i="4" s="1"/>
  <c r="AT3" i="4"/>
  <c r="AU3" i="4" s="1"/>
  <c r="AV3" i="4" s="1"/>
  <c r="AW3" i="4" s="1"/>
  <c r="AX3" i="4" s="1"/>
  <c r="AY3" i="4" s="1"/>
  <c r="AT159" i="4"/>
  <c r="AU159" i="4" s="1"/>
  <c r="AV159" i="4" s="1"/>
  <c r="AW159" i="4" s="1"/>
  <c r="AX159" i="4" s="1"/>
  <c r="AT87" i="4"/>
  <c r="AU87" i="4" s="1"/>
  <c r="AV87" i="4" s="1"/>
  <c r="AW87" i="4" s="1"/>
  <c r="AX87" i="4" s="1"/>
  <c r="AT143" i="4"/>
  <c r="AU143" i="4" s="1"/>
  <c r="AV143" i="4" s="1"/>
  <c r="AW143" i="4" s="1"/>
  <c r="AX143" i="4" s="1"/>
  <c r="AT20" i="4"/>
  <c r="AU20" i="4" s="1"/>
  <c r="AV20" i="4" s="1"/>
  <c r="AW20" i="4" s="1"/>
  <c r="AX20" i="4" s="1"/>
  <c r="AY20" i="4" s="1"/>
  <c r="AT13" i="4"/>
  <c r="AU13" i="4" s="1"/>
  <c r="AV13" i="4" s="1"/>
  <c r="AW13" i="4" s="1"/>
  <c r="AX13" i="4" s="1"/>
  <c r="AT169" i="4"/>
  <c r="AU169" i="4" s="1"/>
  <c r="AV169" i="4" s="1"/>
  <c r="AW169" i="4" s="1"/>
  <c r="AX169" i="4" s="1"/>
  <c r="AT64" i="4"/>
  <c r="AU64" i="4" s="1"/>
  <c r="AV64" i="4" s="1"/>
  <c r="AW64" i="4" s="1"/>
  <c r="AX64" i="4" s="1"/>
  <c r="AT71" i="4"/>
  <c r="AU71" i="4" s="1"/>
  <c r="AV71" i="4" s="1"/>
  <c r="AW71" i="4" s="1"/>
  <c r="AX71" i="4" s="1"/>
  <c r="AY71" i="4" s="1"/>
  <c r="AT185" i="4"/>
  <c r="AU185" i="4" s="1"/>
  <c r="AV185" i="4" s="1"/>
  <c r="AW185" i="4" s="1"/>
  <c r="AX185" i="4" s="1"/>
  <c r="AT40" i="4"/>
  <c r="AU40" i="4" s="1"/>
  <c r="AV40" i="4" s="1"/>
  <c r="AW40" i="4" s="1"/>
  <c r="AX40" i="4" s="1"/>
  <c r="AT110" i="4"/>
  <c r="AU110" i="4" s="1"/>
  <c r="AV110" i="4" s="1"/>
  <c r="AW110" i="4" s="1"/>
  <c r="AX110" i="4" s="1"/>
  <c r="AT28" i="4"/>
  <c r="AU28" i="4" s="1"/>
  <c r="AV28" i="4" s="1"/>
  <c r="AW28" i="4" s="1"/>
  <c r="AX28" i="4" s="1"/>
  <c r="AY28" i="4" s="1"/>
  <c r="AT36" i="4"/>
  <c r="AU36" i="4" s="1"/>
  <c r="AV36" i="4" s="1"/>
  <c r="AW36" i="4" s="1"/>
  <c r="AX36" i="4" s="1"/>
  <c r="AT119" i="4"/>
  <c r="AU119" i="4" s="1"/>
  <c r="AV119" i="4" s="1"/>
  <c r="AW119" i="4" s="1"/>
  <c r="AX119" i="4" s="1"/>
  <c r="AT90" i="4"/>
  <c r="AU90" i="4" s="1"/>
  <c r="AV90" i="4" s="1"/>
  <c r="AW90" i="4" s="1"/>
  <c r="AX90" i="4" s="1"/>
  <c r="AT7" i="4"/>
  <c r="AU7" i="4" s="1"/>
  <c r="AV7" i="4" s="1"/>
  <c r="AW7" i="4" s="1"/>
  <c r="AX7" i="4" s="1"/>
  <c r="AY7" i="4" s="1"/>
  <c r="AT35" i="4"/>
  <c r="AU35" i="4" s="1"/>
  <c r="AV35" i="4" s="1"/>
  <c r="AW35" i="4" s="1"/>
  <c r="AX35" i="4" s="1"/>
  <c r="AC42" i="3"/>
  <c r="AD43" i="6"/>
  <c r="AC82" i="3"/>
  <c r="AD83" i="6"/>
  <c r="AE128" i="4"/>
  <c r="AD184" i="3"/>
  <c r="AD180" i="3"/>
  <c r="AD181" i="3"/>
  <c r="AD182" i="3"/>
  <c r="AD185" i="3"/>
  <c r="AE107" i="4"/>
  <c r="AD140" i="3"/>
  <c r="AC35" i="3"/>
  <c r="AC34" i="3" s="1"/>
  <c r="AD35" i="6"/>
  <c r="AC74" i="3"/>
  <c r="AD75" i="6"/>
  <c r="AC106" i="3"/>
  <c r="AD107" i="6"/>
  <c r="AC3" i="3"/>
  <c r="AY76" i="2"/>
  <c r="AZ74" i="2"/>
  <c r="AZ82" i="2"/>
  <c r="AX87" i="6"/>
  <c r="AY87" i="6" s="1"/>
  <c r="AZ87" i="6" s="1"/>
  <c r="BA87" i="6" s="1"/>
  <c r="AE37" i="4"/>
  <c r="AD54" i="3"/>
  <c r="AD52" i="3"/>
  <c r="AD53" i="3"/>
  <c r="AD56" i="3"/>
  <c r="AD57" i="3"/>
  <c r="AC122" i="3"/>
  <c r="AD123" i="6"/>
  <c r="AC163" i="3"/>
  <c r="AC162" i="3" s="1"/>
  <c r="AD163" i="6"/>
  <c r="AC115" i="3"/>
  <c r="AC114" i="3" s="1"/>
  <c r="AD115" i="6"/>
  <c r="AW62" i="6"/>
  <c r="AX62" i="6" s="1"/>
  <c r="AY62" i="6" s="1"/>
  <c r="AZ62" i="6" s="1"/>
  <c r="BA62" i="6" s="1"/>
  <c r="BB62" i="6" s="1"/>
  <c r="AW78" i="6"/>
  <c r="AX78" i="6" s="1"/>
  <c r="AY78" i="6" s="1"/>
  <c r="AZ78" i="6" s="1"/>
  <c r="BA78" i="6" s="1"/>
  <c r="BB78" i="6" s="1"/>
  <c r="AW46" i="6"/>
  <c r="AX46" i="6" s="1"/>
  <c r="AY46" i="6" s="1"/>
  <c r="AZ46" i="6" s="1"/>
  <c r="BA46" i="6" s="1"/>
  <c r="BB46" i="6" s="1"/>
  <c r="AW142" i="6"/>
  <c r="AX142" i="6" s="1"/>
  <c r="AY142" i="6" s="1"/>
  <c r="AZ142" i="6" s="1"/>
  <c r="BA142" i="6" s="1"/>
  <c r="BB142" i="6" s="1"/>
  <c r="AW14" i="6"/>
  <c r="AX14" i="6" s="1"/>
  <c r="AY14" i="6" s="1"/>
  <c r="AZ14" i="6" s="1"/>
  <c r="BA14" i="6" s="1"/>
  <c r="BB14" i="6" s="1"/>
  <c r="AW110" i="6"/>
  <c r="AX110" i="6" s="1"/>
  <c r="AY110" i="6" s="1"/>
  <c r="AZ110" i="6" s="1"/>
  <c r="BA110" i="6" s="1"/>
  <c r="BB110" i="6" s="1"/>
  <c r="AW86" i="6"/>
  <c r="AX86" i="6" s="1"/>
  <c r="AY86" i="6" s="1"/>
  <c r="AZ86" i="6" s="1"/>
  <c r="BA86" i="6" s="1"/>
  <c r="BB86" i="6" s="1"/>
  <c r="AW126" i="6"/>
  <c r="AX126" i="6" s="1"/>
  <c r="AY126" i="6" s="1"/>
  <c r="AZ126" i="6" s="1"/>
  <c r="BA126" i="6" s="1"/>
  <c r="BB126" i="6" s="1"/>
  <c r="AW158" i="6"/>
  <c r="AX158" i="6" s="1"/>
  <c r="AY158" i="6" s="1"/>
  <c r="AZ158" i="6" s="1"/>
  <c r="BA158" i="6" s="1"/>
  <c r="BB158" i="6" s="1"/>
  <c r="AW94" i="6"/>
  <c r="AX94" i="6" s="1"/>
  <c r="AY94" i="6" s="1"/>
  <c r="AZ94" i="6" s="1"/>
  <c r="BA94" i="6" s="1"/>
  <c r="BB94" i="6" s="1"/>
  <c r="AW182" i="6"/>
  <c r="AX182" i="6" s="1"/>
  <c r="AY182" i="6" s="1"/>
  <c r="AZ182" i="6" s="1"/>
  <c r="BA182" i="6" s="1"/>
  <c r="BB182" i="6" s="1"/>
  <c r="AW166" i="6"/>
  <c r="AX166" i="6" s="1"/>
  <c r="AY166" i="6" s="1"/>
  <c r="AZ166" i="6" s="1"/>
  <c r="BA166" i="6" s="1"/>
  <c r="BB166" i="6" s="1"/>
  <c r="AW134" i="6"/>
  <c r="AX134" i="6" s="1"/>
  <c r="AY134" i="6" s="1"/>
  <c r="AZ134" i="6" s="1"/>
  <c r="BA134" i="6" s="1"/>
  <c r="BB134" i="6" s="1"/>
  <c r="AW22" i="6"/>
  <c r="AX22" i="6" s="1"/>
  <c r="AY22" i="6" s="1"/>
  <c r="AZ22" i="6" s="1"/>
  <c r="BA22" i="6" s="1"/>
  <c r="BB22" i="6" s="1"/>
  <c r="AW38" i="6"/>
  <c r="AX38" i="6" s="1"/>
  <c r="AY38" i="6" s="1"/>
  <c r="AZ38" i="6" s="1"/>
  <c r="BA38" i="6" s="1"/>
  <c r="BB38" i="6" s="1"/>
  <c r="AW6" i="6"/>
  <c r="AX6" i="6" s="1"/>
  <c r="AY6" i="6" s="1"/>
  <c r="AZ6" i="6" s="1"/>
  <c r="BA6" i="6" s="1"/>
  <c r="BB6" i="6" s="1"/>
  <c r="AW70" i="6"/>
  <c r="AX70" i="6" s="1"/>
  <c r="AY70" i="6" s="1"/>
  <c r="AZ70" i="6" s="1"/>
  <c r="BA70" i="6" s="1"/>
  <c r="BB70" i="6" s="1"/>
  <c r="AW118" i="6"/>
  <c r="AX118" i="6" s="1"/>
  <c r="AY118" i="6" s="1"/>
  <c r="AZ118" i="6" s="1"/>
  <c r="BA118" i="6" s="1"/>
  <c r="BB118" i="6" s="1"/>
  <c r="AW54" i="6"/>
  <c r="AX54" i="6" s="1"/>
  <c r="AY54" i="6" s="1"/>
  <c r="AZ54" i="6" s="1"/>
  <c r="BA54" i="6" s="1"/>
  <c r="BB54" i="6" s="1"/>
  <c r="AW102" i="6"/>
  <c r="AX102" i="6" s="1"/>
  <c r="AY102" i="6" s="1"/>
  <c r="AZ102" i="6" s="1"/>
  <c r="BA102" i="6" s="1"/>
  <c r="BB102" i="6" s="1"/>
  <c r="AW30" i="6"/>
  <c r="AX30" i="6" s="1"/>
  <c r="AY30" i="6" s="1"/>
  <c r="AZ30" i="6" s="1"/>
  <c r="BA30" i="6" s="1"/>
  <c r="BB30" i="6" s="1"/>
  <c r="AW150" i="6"/>
  <c r="AX150" i="6" s="1"/>
  <c r="AY150" i="6" s="1"/>
  <c r="AZ150" i="6" s="1"/>
  <c r="BA150" i="6" s="1"/>
  <c r="BB150" i="6" s="1"/>
  <c r="AW174" i="6"/>
  <c r="AX174" i="6" s="1"/>
  <c r="AY174" i="6" s="1"/>
  <c r="AZ174" i="6" s="1"/>
  <c r="BA174" i="6" s="1"/>
  <c r="BB174" i="6" s="1"/>
  <c r="AE65" i="4"/>
  <c r="AD94" i="3"/>
  <c r="AD96" i="3"/>
  <c r="AD93" i="3"/>
  <c r="AD92" i="3"/>
  <c r="AD97" i="3"/>
  <c r="AE30" i="4"/>
  <c r="AD37" i="3"/>
  <c r="AD40" i="3"/>
  <c r="AD36" i="3"/>
  <c r="AD38" i="3"/>
  <c r="AD41" i="3"/>
  <c r="AE44" i="4"/>
  <c r="AD70" i="3"/>
  <c r="AD68" i="3"/>
  <c r="AD72" i="3"/>
  <c r="AD69" i="3"/>
  <c r="AD73" i="3"/>
  <c r="AE16" i="4"/>
  <c r="AD21" i="3"/>
  <c r="AD20" i="3"/>
  <c r="AD24" i="3"/>
  <c r="AD22" i="3"/>
  <c r="AD25" i="3"/>
  <c r="AE149" i="4"/>
  <c r="AD164" i="3"/>
  <c r="AD165" i="3"/>
  <c r="AD168" i="3"/>
  <c r="AD166" i="3"/>
  <c r="AD169" i="3"/>
  <c r="AE114" i="4"/>
  <c r="AD149" i="3"/>
  <c r="AD152" i="3"/>
  <c r="AD148" i="3"/>
  <c r="AD150" i="3"/>
  <c r="AD153" i="3"/>
  <c r="AC138" i="3"/>
  <c r="AD139" i="6"/>
  <c r="AC147" i="3"/>
  <c r="AC146" i="3" s="1"/>
  <c r="AD147" i="6"/>
  <c r="BD159" i="1"/>
  <c r="BE159" i="1" s="1"/>
  <c r="BG88" i="1"/>
  <c r="BH88" i="1" s="1"/>
  <c r="BC59" i="2"/>
  <c r="BD59" i="2" s="1"/>
  <c r="BE59" i="2" s="1"/>
  <c r="AY77" i="2"/>
  <c r="AY75" i="2"/>
  <c r="AY79" i="2"/>
  <c r="AZ75" i="2"/>
  <c r="AZ79" i="2"/>
  <c r="AZ77" i="2"/>
  <c r="BC69" i="2"/>
  <c r="AZ76" i="2"/>
  <c r="AZ80" i="2"/>
  <c r="AZ81" i="2" s="1"/>
  <c r="AZ78" i="2"/>
  <c r="BC6" i="2"/>
  <c r="BC2" i="2" s="1"/>
  <c r="BB2" i="2"/>
  <c r="BB72" i="2"/>
  <c r="BA66" i="2"/>
  <c r="BA70" i="2"/>
  <c r="BE4" i="2"/>
  <c r="BD68" i="2"/>
  <c r="BE5" i="2"/>
  <c r="BB18" i="2"/>
  <c r="BD9" i="2"/>
  <c r="BC73" i="2"/>
  <c r="BC68" i="2"/>
  <c r="BE7" i="2"/>
  <c r="BD8" i="2"/>
  <c r="BE8" i="2" s="1"/>
  <c r="BC72" i="2"/>
  <c r="BB73" i="2"/>
  <c r="BD51" i="2"/>
  <c r="BG64" i="3" s="1"/>
  <c r="BC50" i="2"/>
  <c r="BC42" i="2"/>
  <c r="BE43" i="2"/>
  <c r="BD42" i="2"/>
  <c r="BC18" i="2"/>
  <c r="BC26" i="2"/>
  <c r="BB58" i="2"/>
  <c r="BD35" i="2"/>
  <c r="BE19" i="2"/>
  <c r="BE27" i="2"/>
  <c r="BE28" i="2"/>
  <c r="BD11" i="2"/>
  <c r="BC10" i="2"/>
  <c r="BB26" i="2"/>
  <c r="BD3" i="2"/>
  <c r="BE48" i="2"/>
  <c r="BE14" i="2"/>
  <c r="BE36" i="2"/>
  <c r="BD15" i="2"/>
  <c r="BE15" i="2" s="1"/>
  <c r="BD24" i="2"/>
  <c r="BE24" i="2" s="1"/>
  <c r="BD37" i="2"/>
  <c r="BE37" i="2" s="1"/>
  <c r="BB38" i="2"/>
  <c r="BB70" i="2" s="1"/>
  <c r="BE52" i="2"/>
  <c r="BD61" i="2"/>
  <c r="BE61" i="2" s="1"/>
  <c r="BE49" i="2"/>
  <c r="BD13" i="2"/>
  <c r="BE13" i="2" s="1"/>
  <c r="BD62" i="2"/>
  <c r="BE62" i="2" s="1"/>
  <c r="BD33" i="2"/>
  <c r="BE33" i="2" s="1"/>
  <c r="BF162" i="1"/>
  <c r="BF160" i="1"/>
  <c r="BH156" i="1"/>
  <c r="BG157" i="1"/>
  <c r="BH157" i="1" s="1"/>
  <c r="BH161" i="1"/>
  <c r="BF82" i="1"/>
  <c r="BG82" i="1" s="1"/>
  <c r="BH82" i="1" s="1"/>
  <c r="BD123" i="1"/>
  <c r="BE123" i="1" s="1"/>
  <c r="BF123" i="1" s="1"/>
  <c r="BG123" i="1" s="1"/>
  <c r="BF53" i="1"/>
  <c r="BG53" i="1" s="1"/>
  <c r="BH53" i="1" s="1"/>
  <c r="BH12" i="1"/>
  <c r="BF134" i="1"/>
  <c r="BG134" i="1" s="1"/>
  <c r="BH134" i="1" s="1"/>
  <c r="BG94" i="1"/>
  <c r="BH94" i="1" s="1"/>
  <c r="BH142" i="1"/>
  <c r="BF6" i="1"/>
  <c r="BG6" i="1" s="1"/>
  <c r="BD61" i="1"/>
  <c r="BG30" i="1"/>
  <c r="BH30" i="1" s="1"/>
  <c r="BE144" i="1"/>
  <c r="BF24" i="1"/>
  <c r="BG24" i="1" s="1"/>
  <c r="BE69" i="1"/>
  <c r="BF69" i="1" s="1"/>
  <c r="BG69" i="1" s="1"/>
  <c r="BG35" i="1"/>
  <c r="BH35" i="1" s="1"/>
  <c r="BE5" i="1"/>
  <c r="BF5" i="1" s="1"/>
  <c r="BE40" i="1"/>
  <c r="BF40" i="1" s="1"/>
  <c r="BG40" i="1" s="1"/>
  <c r="BH40" i="1" s="1"/>
  <c r="BG103" i="1"/>
  <c r="BH103" i="1" s="1"/>
  <c r="BE119" i="1"/>
  <c r="BF119" i="1" s="1"/>
  <c r="BE9" i="1"/>
  <c r="BF9" i="1" s="1"/>
  <c r="BD71" i="1"/>
  <c r="BE71" i="1" s="1"/>
  <c r="BF71" i="1" s="1"/>
  <c r="BG71" i="1" s="1"/>
  <c r="BH71" i="1" s="1"/>
  <c r="BF104" i="1"/>
  <c r="BG104" i="1" s="1"/>
  <c r="BD8" i="1"/>
  <c r="BG106" i="1"/>
  <c r="BH106" i="1" s="1"/>
  <c r="BE78" i="1"/>
  <c r="BF78" i="1" s="1"/>
  <c r="BG78" i="1" s="1"/>
  <c r="BH78" i="1" s="1"/>
  <c r="BF65" i="1"/>
  <c r="BG65" i="1" s="1"/>
  <c r="BH65" i="1" s="1"/>
  <c r="BF112" i="1"/>
  <c r="BG112" i="1" s="1"/>
  <c r="BH112" i="1" s="1"/>
  <c r="BH98" i="1"/>
  <c r="BD111" i="1"/>
  <c r="BF29" i="1"/>
  <c r="BG29" i="1" s="1"/>
  <c r="BH29" i="1" s="1"/>
  <c r="BH38" i="1"/>
  <c r="BF145" i="1"/>
  <c r="BF110" i="1"/>
  <c r="BG110" i="1" s="1"/>
  <c r="BE62" i="1"/>
  <c r="BF62" i="1" s="1"/>
  <c r="BG62" i="1" s="1"/>
  <c r="BE4" i="1"/>
  <c r="BF125" i="1"/>
  <c r="BG125" i="1" s="1"/>
  <c r="BD81" i="1"/>
  <c r="BE81" i="1" s="1"/>
  <c r="BF21" i="1"/>
  <c r="BG21" i="1" s="1"/>
  <c r="BH21" i="1" s="1"/>
  <c r="BH108" i="1"/>
  <c r="BF150" i="1"/>
  <c r="BG150" i="1" s="1"/>
  <c r="BH150" i="1" s="1"/>
  <c r="BF39" i="1"/>
  <c r="BG39" i="1" s="1"/>
  <c r="BD153" i="1"/>
  <c r="BF90" i="1"/>
  <c r="BG90" i="1" s="1"/>
  <c r="BG99" i="1"/>
  <c r="BH99" i="1" s="1"/>
  <c r="BE44" i="1"/>
  <c r="BG32" i="1"/>
  <c r="BH32" i="1" s="1"/>
  <c r="BE107" i="1"/>
  <c r="BF107" i="1" s="1"/>
  <c r="BG107" i="1" s="1"/>
  <c r="BE25" i="1"/>
  <c r="BF25" i="1" s="1"/>
  <c r="BE19" i="1"/>
  <c r="BF19" i="1" s="1"/>
  <c r="BD15" i="1"/>
  <c r="BE15" i="1" s="1"/>
  <c r="BF83" i="1"/>
  <c r="BG83" i="1" s="1"/>
  <c r="BH83" i="1" s="1"/>
  <c r="BD45" i="1"/>
  <c r="BE45" i="1" s="1"/>
  <c r="BE7" i="1"/>
  <c r="BF7" i="1" s="1"/>
  <c r="BD56" i="1"/>
  <c r="BE56" i="1" s="1"/>
  <c r="BE80" i="1"/>
  <c r="BF80" i="1" s="1"/>
  <c r="BF79" i="1"/>
  <c r="BG79" i="1" s="1"/>
  <c r="BE76" i="1"/>
  <c r="BF50" i="1"/>
  <c r="BD91" i="1"/>
  <c r="BE91" i="1" s="1"/>
  <c r="BF91" i="1" s="1"/>
  <c r="BG91" i="1" s="1"/>
  <c r="BD27" i="1"/>
  <c r="BE27" i="1" s="1"/>
  <c r="BF27" i="1" s="1"/>
  <c r="BH43" i="1"/>
  <c r="BE92" i="1"/>
  <c r="BF92" i="1" s="1"/>
  <c r="BG92" i="1" s="1"/>
  <c r="BH92" i="1" s="1"/>
  <c r="BG148" i="1"/>
  <c r="BH148" i="1" s="1"/>
  <c r="BF63" i="1"/>
  <c r="BG63" i="1" s="1"/>
  <c r="BD151" i="1"/>
  <c r="BG55" i="1"/>
  <c r="BH55" i="1" s="1"/>
  <c r="BE11" i="1"/>
  <c r="BF11" i="1" s="1"/>
  <c r="BH28" i="1"/>
  <c r="BG96" i="1"/>
  <c r="BH96" i="1" s="1"/>
  <c r="BG57" i="1"/>
  <c r="BH57" i="1" s="1"/>
  <c r="BH41" i="1"/>
  <c r="BE47" i="1"/>
  <c r="BF47" i="1" s="1"/>
  <c r="BG47" i="1" s="1"/>
  <c r="BE139" i="1"/>
  <c r="BC147" i="1"/>
  <c r="BE49" i="1"/>
  <c r="BE17" i="1"/>
  <c r="BF17" i="1" s="1"/>
  <c r="BC46" i="1"/>
  <c r="BH132" i="1"/>
  <c r="BC68" i="1"/>
  <c r="BE131" i="1"/>
  <c r="BD97" i="1"/>
  <c r="BE97" i="1" s="1"/>
  <c r="BF97" i="1" s="1"/>
  <c r="BG59" i="1"/>
  <c r="BH59" i="1" s="1"/>
  <c r="BD154" i="1"/>
  <c r="BD137" i="1"/>
  <c r="BE137" i="1" s="1"/>
  <c r="BD3" i="1"/>
  <c r="BD70" i="1"/>
  <c r="BD127" i="1"/>
  <c r="BD52" i="1"/>
  <c r="BE52" i="1" s="1"/>
  <c r="BD95" i="1"/>
  <c r="BD93" i="1"/>
  <c r="BE93" i="1" s="1"/>
  <c r="BF93" i="1" s="1"/>
  <c r="BG93" i="1" s="1"/>
  <c r="BD149" i="1"/>
  <c r="BE149" i="1" s="1"/>
  <c r="BF149" i="1" s="1"/>
  <c r="BD155" i="1"/>
  <c r="BD129" i="1"/>
  <c r="BD64" i="1"/>
  <c r="BE146" i="1"/>
  <c r="BG36" i="1"/>
  <c r="BH36" i="1" s="1"/>
  <c r="BD133" i="1"/>
  <c r="BD105" i="1"/>
  <c r="BE105" i="1" s="1"/>
  <c r="BD60" i="1"/>
  <c r="BD42" i="1"/>
  <c r="BE13" i="1"/>
  <c r="BD37" i="1"/>
  <c r="BE37" i="1" s="1"/>
  <c r="BG51" i="1"/>
  <c r="BH51" i="1" s="1"/>
  <c r="BE72" i="1"/>
  <c r="BF72" i="1" s="1"/>
  <c r="BF102" i="1"/>
  <c r="BG102" i="1" s="1"/>
  <c r="BH102" i="1" s="1"/>
  <c r="BF101" i="1"/>
  <c r="BG101" i="1" s="1"/>
  <c r="BD68" i="1"/>
  <c r="BF31" i="1"/>
  <c r="BE135" i="1"/>
  <c r="BF135" i="1" s="1"/>
  <c r="BD115" i="1"/>
  <c r="BE120" i="1"/>
  <c r="BF120" i="1" s="1"/>
  <c r="BD152" i="1"/>
  <c r="BE109" i="1"/>
  <c r="BE75" i="1"/>
  <c r="BE54" i="1"/>
  <c r="BF54" i="1" s="1"/>
  <c r="BE143" i="1"/>
  <c r="BF143" i="1" s="1"/>
  <c r="BG85" i="1"/>
  <c r="BH85" i="1" s="1"/>
  <c r="BF23" i="1"/>
  <c r="BF34" i="1"/>
  <c r="BG34" i="1" s="1"/>
  <c r="BH34" i="1" s="1"/>
  <c r="BE121" i="1"/>
  <c r="BF121" i="1" s="1"/>
  <c r="BD87" i="1"/>
  <c r="BD67" i="1"/>
  <c r="BE67" i="1" s="1"/>
  <c r="BD66" i="1"/>
  <c r="BD74" i="1"/>
  <c r="BE141" i="1"/>
  <c r="BD48" i="1"/>
  <c r="BE48" i="1" s="1"/>
  <c r="BF2" i="1"/>
  <c r="BG80" i="3" l="1"/>
  <c r="AY90" i="4"/>
  <c r="AY110" i="4"/>
  <c r="AY64" i="4"/>
  <c r="AY143" i="4"/>
  <c r="AY88" i="4"/>
  <c r="AY166" i="4"/>
  <c r="AY62" i="4"/>
  <c r="AY42" i="4"/>
  <c r="AY102" i="4"/>
  <c r="AY120" i="4"/>
  <c r="AY5" i="4"/>
  <c r="AY139" i="4"/>
  <c r="AY15" i="4"/>
  <c r="AY56" i="4"/>
  <c r="AY63" i="4"/>
  <c r="AY4" i="4"/>
  <c r="AY17" i="4"/>
  <c r="AY101" i="4"/>
  <c r="AY61" i="4"/>
  <c r="AY106" i="4"/>
  <c r="AY54" i="4"/>
  <c r="AY95" i="4"/>
  <c r="AY160" i="4"/>
  <c r="AY115" i="4"/>
  <c r="AY18" i="4"/>
  <c r="AY163" i="4"/>
  <c r="AY77" i="4"/>
  <c r="AY96" i="4"/>
  <c r="AY73" i="4"/>
  <c r="AY113" i="4"/>
  <c r="AY21" i="4"/>
  <c r="AY60" i="4"/>
  <c r="AY85" i="4"/>
  <c r="AY84" i="4"/>
  <c r="AY89" i="4"/>
  <c r="AY53" i="4"/>
  <c r="AY48" i="4"/>
  <c r="AY123" i="4"/>
  <c r="AY55" i="4"/>
  <c r="AY46" i="4"/>
  <c r="AY119" i="4"/>
  <c r="AY40" i="4"/>
  <c r="AY169" i="4"/>
  <c r="AZ169" i="4" s="1"/>
  <c r="AY87" i="4"/>
  <c r="AY94" i="4"/>
  <c r="AY6" i="4"/>
  <c r="AY164" i="4"/>
  <c r="AZ164" i="4" s="1"/>
  <c r="AY57" i="4"/>
  <c r="AY177" i="4"/>
  <c r="AY8" i="4"/>
  <c r="AY34" i="4"/>
  <c r="AZ34" i="4" s="1"/>
  <c r="AY75" i="4"/>
  <c r="AY81" i="4"/>
  <c r="AY151" i="4"/>
  <c r="AY144" i="4"/>
  <c r="AZ144" i="4" s="1"/>
  <c r="AY182" i="4"/>
  <c r="AY41" i="4"/>
  <c r="AY158" i="4"/>
  <c r="AY24" i="4"/>
  <c r="AZ24" i="4" s="1"/>
  <c r="AY80" i="4"/>
  <c r="AY109" i="4"/>
  <c r="AY125" i="4"/>
  <c r="AY154" i="4"/>
  <c r="AZ154" i="4" s="1"/>
  <c r="AY108" i="4"/>
  <c r="AY66" i="4"/>
  <c r="AY78" i="4"/>
  <c r="AY171" i="4"/>
  <c r="AZ171" i="4" s="1"/>
  <c r="AY111" i="4"/>
  <c r="AY130" i="4"/>
  <c r="AY165" i="4"/>
  <c r="AY175" i="4"/>
  <c r="AZ175" i="4" s="1"/>
  <c r="AY10" i="4"/>
  <c r="AY14" i="4"/>
  <c r="AY59" i="4"/>
  <c r="AY152" i="4"/>
  <c r="AZ152" i="4" s="1"/>
  <c r="AY82" i="4"/>
  <c r="AY147" i="4"/>
  <c r="AY127" i="4"/>
  <c r="AY45" i="4"/>
  <c r="AZ45" i="4" s="1"/>
  <c r="AY184" i="4"/>
  <c r="BH61" i="3"/>
  <c r="BH109" i="3"/>
  <c r="BH13" i="3"/>
  <c r="BH125" i="3"/>
  <c r="AC2" i="3"/>
  <c r="BG83" i="3"/>
  <c r="BH83" i="3" s="1"/>
  <c r="BG123" i="3"/>
  <c r="BH123" i="3" s="1"/>
  <c r="AY35" i="4"/>
  <c r="AY36" i="4"/>
  <c r="AY185" i="4"/>
  <c r="AY13" i="4"/>
  <c r="AZ13" i="4" s="1"/>
  <c r="AY159" i="4"/>
  <c r="AY92" i="4"/>
  <c r="AY91" i="4"/>
  <c r="AY68" i="4"/>
  <c r="AZ68" i="4" s="1"/>
  <c r="AY155" i="4"/>
  <c r="AY117" i="4"/>
  <c r="AY145" i="4"/>
  <c r="AY181" i="4"/>
  <c r="AZ181" i="4" s="1"/>
  <c r="AY83" i="4"/>
  <c r="AY74" i="4"/>
  <c r="AY49" i="4"/>
  <c r="AY133" i="4"/>
  <c r="AZ133" i="4" s="1"/>
  <c r="AY157" i="4"/>
  <c r="AY148" i="4"/>
  <c r="AY172" i="4"/>
  <c r="AY97" i="4"/>
  <c r="AZ97" i="4" s="1"/>
  <c r="AY118" i="4"/>
  <c r="AY129" i="4"/>
  <c r="AY33" i="4"/>
  <c r="AY183" i="4"/>
  <c r="AZ183" i="4" s="1"/>
  <c r="AY12" i="4"/>
  <c r="AY138" i="4"/>
  <c r="AY112" i="4"/>
  <c r="AY170" i="4"/>
  <c r="AZ170" i="4" s="1"/>
  <c r="AY141" i="4"/>
  <c r="AY140" i="4"/>
  <c r="AY137" i="4"/>
  <c r="AY19" i="4"/>
  <c r="AZ19" i="4" s="1"/>
  <c r="AY39" i="4"/>
  <c r="AY69" i="4"/>
  <c r="AY173" i="4"/>
  <c r="AY179" i="4"/>
  <c r="AZ179" i="4" s="1"/>
  <c r="AY178" i="4"/>
  <c r="AY150" i="4"/>
  <c r="AY32" i="4"/>
  <c r="AY76" i="4"/>
  <c r="AZ76" i="4" s="1"/>
  <c r="AY104" i="4"/>
  <c r="BH11" i="3"/>
  <c r="BG75" i="3"/>
  <c r="BH75" i="3" s="1"/>
  <c r="BI75" i="3" s="1"/>
  <c r="BH78" i="3"/>
  <c r="BI78" i="3" s="1"/>
  <c r="BE126" i="3"/>
  <c r="BF14" i="3"/>
  <c r="BG86" i="3"/>
  <c r="BH86" i="3" s="1"/>
  <c r="BG113" i="3"/>
  <c r="BH113" i="3" s="1"/>
  <c r="BH145" i="3"/>
  <c r="BG17" i="3"/>
  <c r="BH48" i="3"/>
  <c r="BG16" i="3"/>
  <c r="BC150" i="6"/>
  <c r="BH112" i="3"/>
  <c r="BF88" i="3"/>
  <c r="BG88" i="3" s="1"/>
  <c r="BH88" i="3" s="1"/>
  <c r="BG128" i="3"/>
  <c r="BH144" i="3"/>
  <c r="BC58" i="2"/>
  <c r="AF114" i="4"/>
  <c r="AE150" i="3"/>
  <c r="AE152" i="3"/>
  <c r="AE148" i="3"/>
  <c r="AE153" i="3"/>
  <c r="BC118" i="6"/>
  <c r="BC22" i="6"/>
  <c r="BC94" i="6"/>
  <c r="AF37" i="4"/>
  <c r="AE56" i="3"/>
  <c r="AE52" i="3"/>
  <c r="AE54" i="3"/>
  <c r="AE57" i="3"/>
  <c r="AD106" i="3"/>
  <c r="AE107" i="6"/>
  <c r="AD35" i="3"/>
  <c r="AD34" i="3" s="1"/>
  <c r="AE35" i="6"/>
  <c r="AD42" i="3"/>
  <c r="AE43" i="6"/>
  <c r="AZ90" i="4"/>
  <c r="AZ110" i="4"/>
  <c r="AZ64" i="4"/>
  <c r="AZ143" i="4"/>
  <c r="AZ88" i="4"/>
  <c r="AZ166" i="4"/>
  <c r="AZ62" i="4"/>
  <c r="AZ42" i="4"/>
  <c r="AZ102" i="4"/>
  <c r="AZ120" i="4"/>
  <c r="AZ5" i="4"/>
  <c r="AZ139" i="4"/>
  <c r="AZ15" i="4"/>
  <c r="AZ56" i="4"/>
  <c r="AZ63" i="4"/>
  <c r="AZ4" i="4"/>
  <c r="AZ17" i="4"/>
  <c r="AZ101" i="4"/>
  <c r="AZ61" i="4"/>
  <c r="AZ106" i="4"/>
  <c r="AZ54" i="4"/>
  <c r="AZ95" i="4"/>
  <c r="AZ160" i="4"/>
  <c r="AZ115" i="4"/>
  <c r="AZ18" i="4"/>
  <c r="AZ163" i="4"/>
  <c r="AZ77" i="4"/>
  <c r="AZ96" i="4"/>
  <c r="AZ73" i="4"/>
  <c r="AZ113" i="4"/>
  <c r="AZ21" i="4"/>
  <c r="AZ60" i="4"/>
  <c r="AZ85" i="4"/>
  <c r="AZ84" i="4"/>
  <c r="AZ89" i="4"/>
  <c r="AZ53" i="4"/>
  <c r="AZ48" i="4"/>
  <c r="AZ123" i="4"/>
  <c r="AZ55" i="4"/>
  <c r="AZ46" i="4"/>
  <c r="BB103" i="6"/>
  <c r="BC103" i="6" s="1"/>
  <c r="BB39" i="6"/>
  <c r="BC39" i="6" s="1"/>
  <c r="BB151" i="6"/>
  <c r="BC151" i="6" s="1"/>
  <c r="BB71" i="6"/>
  <c r="BC71" i="6" s="1"/>
  <c r="AF100" i="4"/>
  <c r="AE132" i="3"/>
  <c r="AE134" i="3"/>
  <c r="AE136" i="3"/>
  <c r="AE137" i="3"/>
  <c r="BB185" i="6"/>
  <c r="BC185" i="6" s="1"/>
  <c r="BB49" i="6"/>
  <c r="BC49" i="6" s="1"/>
  <c r="BB17" i="6"/>
  <c r="BC17" i="6" s="1"/>
  <c r="BB137" i="6"/>
  <c r="BC137" i="6" s="1"/>
  <c r="BB41" i="6"/>
  <c r="BC41" i="6" s="1"/>
  <c r="BB153" i="6"/>
  <c r="BC153" i="6" s="1"/>
  <c r="BB50" i="6"/>
  <c r="BC50" i="6" s="1"/>
  <c r="BB170" i="6"/>
  <c r="BC170" i="6" s="1"/>
  <c r="BB74" i="6"/>
  <c r="BC74" i="6" s="1"/>
  <c r="BB82" i="6"/>
  <c r="BC82" i="6" s="1"/>
  <c r="BB66" i="6"/>
  <c r="BC66" i="6" s="1"/>
  <c r="BB122" i="6"/>
  <c r="BC122" i="6" s="1"/>
  <c r="AD58" i="3"/>
  <c r="AE59" i="6"/>
  <c r="AD99" i="3"/>
  <c r="AD98" i="3" s="1"/>
  <c r="AE99" i="6"/>
  <c r="AF135" i="4"/>
  <c r="AE176" i="3"/>
  <c r="AE172" i="3"/>
  <c r="AE174" i="3"/>
  <c r="AE177" i="3"/>
  <c r="AD171" i="3"/>
  <c r="AD170" i="3" s="1"/>
  <c r="AE171" i="6"/>
  <c r="AD19" i="3"/>
  <c r="AD18" i="3" s="1"/>
  <c r="AE19" i="6"/>
  <c r="AF23" i="4"/>
  <c r="AE28" i="3"/>
  <c r="AE30" i="3"/>
  <c r="AE32" i="3"/>
  <c r="AE33" i="3"/>
  <c r="AD67" i="3"/>
  <c r="AD66" i="3" s="1"/>
  <c r="AE67" i="6"/>
  <c r="AD91" i="3"/>
  <c r="AD90" i="3" s="1"/>
  <c r="AE91" i="6"/>
  <c r="BB176" i="6"/>
  <c r="BC176" i="6" s="1"/>
  <c r="BB32" i="6"/>
  <c r="BC32" i="6" s="1"/>
  <c r="BB184" i="6"/>
  <c r="BC184" i="6" s="1"/>
  <c r="BB104" i="6"/>
  <c r="BC104" i="6" s="1"/>
  <c r="AF142" i="4"/>
  <c r="AE60" i="3"/>
  <c r="BC67" i="2"/>
  <c r="BB15" i="6"/>
  <c r="BC15" i="6" s="1"/>
  <c r="BB47" i="6"/>
  <c r="BB63" i="6"/>
  <c r="BB127" i="6"/>
  <c r="BC127" i="6" s="1"/>
  <c r="BB111" i="6"/>
  <c r="BC111" i="6" s="1"/>
  <c r="BB143" i="6"/>
  <c r="BB79" i="6"/>
  <c r="BB87" i="6"/>
  <c r="BC87" i="6" s="1"/>
  <c r="BA80" i="2"/>
  <c r="BA81" i="2" s="1"/>
  <c r="BA82" i="2"/>
  <c r="BC142" i="6"/>
  <c r="BC62" i="6"/>
  <c r="BC110" i="6"/>
  <c r="BC46" i="6"/>
  <c r="BC126" i="6"/>
  <c r="BC78" i="6"/>
  <c r="BC86" i="6"/>
  <c r="BC14" i="6"/>
  <c r="BB112" i="6"/>
  <c r="BB88" i="6"/>
  <c r="BB48" i="6"/>
  <c r="BC48" i="6" s="1"/>
  <c r="BB144" i="6"/>
  <c r="BC144" i="6" s="1"/>
  <c r="BB16" i="6"/>
  <c r="BB64" i="6"/>
  <c r="BC64" i="6" s="1"/>
  <c r="BB128" i="6"/>
  <c r="BC128" i="6" s="1"/>
  <c r="BB80" i="6"/>
  <c r="BC30" i="6"/>
  <c r="BC70" i="6"/>
  <c r="BC134" i="6"/>
  <c r="BC158" i="6"/>
  <c r="AD163" i="3"/>
  <c r="AD162" i="3" s="1"/>
  <c r="AE163" i="6"/>
  <c r="AF107" i="4"/>
  <c r="AE140" i="3"/>
  <c r="AF128" i="4"/>
  <c r="AE180" i="3"/>
  <c r="AE182" i="3"/>
  <c r="AE184" i="3"/>
  <c r="AE185" i="3"/>
  <c r="AZ119" i="4"/>
  <c r="AZ40" i="4"/>
  <c r="AZ87" i="4"/>
  <c r="BA87" i="4" s="1"/>
  <c r="AZ94" i="4"/>
  <c r="AZ6" i="4"/>
  <c r="AZ57" i="4"/>
  <c r="AZ177" i="4"/>
  <c r="BA177" i="4" s="1"/>
  <c r="AZ8" i="4"/>
  <c r="AZ75" i="4"/>
  <c r="AZ81" i="4"/>
  <c r="AZ151" i="4"/>
  <c r="BA151" i="4" s="1"/>
  <c r="AZ182" i="4"/>
  <c r="AZ41" i="4"/>
  <c r="AZ158" i="4"/>
  <c r="AZ80" i="4"/>
  <c r="BA80" i="4" s="1"/>
  <c r="AZ109" i="4"/>
  <c r="AZ125" i="4"/>
  <c r="AZ108" i="4"/>
  <c r="AZ66" i="4"/>
  <c r="BA66" i="4" s="1"/>
  <c r="AZ78" i="4"/>
  <c r="AZ111" i="4"/>
  <c r="AZ130" i="4"/>
  <c r="AZ165" i="4"/>
  <c r="BA165" i="4" s="1"/>
  <c r="AZ10" i="4"/>
  <c r="AZ14" i="4"/>
  <c r="AZ59" i="4"/>
  <c r="AZ82" i="4"/>
  <c r="BA82" i="4" s="1"/>
  <c r="AZ147" i="4"/>
  <c r="AZ127" i="4"/>
  <c r="AZ184" i="4"/>
  <c r="BB31" i="6"/>
  <c r="BC31" i="6" s="1"/>
  <c r="BB183" i="6"/>
  <c r="BC183" i="6" s="1"/>
  <c r="BB55" i="6"/>
  <c r="BC55" i="6" s="1"/>
  <c r="BB95" i="6"/>
  <c r="BC95" i="6" s="1"/>
  <c r="AD155" i="3"/>
  <c r="AD154" i="3" s="1"/>
  <c r="AE155" i="6"/>
  <c r="AF156" i="4"/>
  <c r="AE84" i="3"/>
  <c r="BB105" i="6"/>
  <c r="BC105" i="6" s="1"/>
  <c r="BB161" i="6"/>
  <c r="BC161" i="6" s="1"/>
  <c r="BB177" i="6"/>
  <c r="BC177" i="6" s="1"/>
  <c r="BB97" i="6"/>
  <c r="BC97" i="6" s="1"/>
  <c r="BB25" i="6"/>
  <c r="BC25" i="6" s="1"/>
  <c r="BB33" i="6"/>
  <c r="BC33" i="6" s="1"/>
  <c r="BB98" i="6"/>
  <c r="BC98" i="6" s="1"/>
  <c r="BB106" i="6"/>
  <c r="BC106" i="6" s="1"/>
  <c r="BB154" i="6"/>
  <c r="BC154" i="6" s="1"/>
  <c r="BB162" i="6"/>
  <c r="BC162" i="6" s="1"/>
  <c r="BB130" i="6"/>
  <c r="BC130" i="6" s="1"/>
  <c r="BB72" i="6"/>
  <c r="BC72" i="6" s="1"/>
  <c r="BB120" i="6"/>
  <c r="BC120" i="6" s="1"/>
  <c r="BB152" i="6"/>
  <c r="BC152" i="6" s="1"/>
  <c r="BB40" i="6"/>
  <c r="BC40" i="6" s="1"/>
  <c r="BC16" i="6"/>
  <c r="BC80" i="6"/>
  <c r="BC112" i="6"/>
  <c r="BC88" i="6"/>
  <c r="AD138" i="3"/>
  <c r="AE139" i="6"/>
  <c r="AF44" i="4"/>
  <c r="AE70" i="3"/>
  <c r="AE72" i="3"/>
  <c r="AE68" i="3"/>
  <c r="AE73" i="3"/>
  <c r="AF16" i="4"/>
  <c r="AE22" i="3"/>
  <c r="AE20" i="3"/>
  <c r="AE24" i="3"/>
  <c r="AE25" i="3"/>
  <c r="BC47" i="6"/>
  <c r="BC63" i="6"/>
  <c r="BC143" i="6"/>
  <c r="BC79" i="6"/>
  <c r="AD147" i="3"/>
  <c r="AD146" i="3" s="1"/>
  <c r="AE147" i="6"/>
  <c r="AF149" i="4"/>
  <c r="AE166" i="3"/>
  <c r="AE168" i="3"/>
  <c r="AE164" i="3"/>
  <c r="AE169" i="3"/>
  <c r="AF65" i="4"/>
  <c r="AE92" i="3"/>
  <c r="AE96" i="3"/>
  <c r="AE94" i="3"/>
  <c r="AE97" i="3"/>
  <c r="BC102" i="6"/>
  <c r="BC6" i="6"/>
  <c r="BC166" i="6"/>
  <c r="AD74" i="3"/>
  <c r="AE75" i="6"/>
  <c r="AD82" i="3"/>
  <c r="AE83" i="6"/>
  <c r="AZ35" i="4"/>
  <c r="BA35" i="4" s="1"/>
  <c r="AZ36" i="4"/>
  <c r="BA36" i="4" s="1"/>
  <c r="AZ185" i="4"/>
  <c r="BA185" i="4" s="1"/>
  <c r="AZ159" i="4"/>
  <c r="BA159" i="4" s="1"/>
  <c r="AZ92" i="4"/>
  <c r="BA92" i="4" s="1"/>
  <c r="AZ91" i="4"/>
  <c r="BA91" i="4" s="1"/>
  <c r="AZ155" i="4"/>
  <c r="BA155" i="4" s="1"/>
  <c r="AZ117" i="4"/>
  <c r="BA117" i="4" s="1"/>
  <c r="AZ145" i="4"/>
  <c r="BA145" i="4" s="1"/>
  <c r="AZ83" i="4"/>
  <c r="BA83" i="4" s="1"/>
  <c r="AZ74" i="4"/>
  <c r="BA74" i="4" s="1"/>
  <c r="AZ49" i="4"/>
  <c r="BA49" i="4" s="1"/>
  <c r="AZ157" i="4"/>
  <c r="BA157" i="4" s="1"/>
  <c r="AZ148" i="4"/>
  <c r="BA148" i="4" s="1"/>
  <c r="AZ172" i="4"/>
  <c r="BA172" i="4" s="1"/>
  <c r="AZ118" i="4"/>
  <c r="BA118" i="4" s="1"/>
  <c r="AZ129" i="4"/>
  <c r="BA129" i="4" s="1"/>
  <c r="AZ33" i="4"/>
  <c r="BA33" i="4" s="1"/>
  <c r="AZ12" i="4"/>
  <c r="BA12" i="4" s="1"/>
  <c r="AZ138" i="4"/>
  <c r="BA138" i="4" s="1"/>
  <c r="AZ112" i="4"/>
  <c r="BA112" i="4" s="1"/>
  <c r="AZ141" i="4"/>
  <c r="BA141" i="4" s="1"/>
  <c r="AZ140" i="4"/>
  <c r="BA140" i="4" s="1"/>
  <c r="AZ137" i="4"/>
  <c r="BA137" i="4" s="1"/>
  <c r="AZ39" i="4"/>
  <c r="BA39" i="4" s="1"/>
  <c r="AZ69" i="4"/>
  <c r="BA69" i="4" s="1"/>
  <c r="AZ173" i="4"/>
  <c r="BA173" i="4" s="1"/>
  <c r="AZ178" i="4"/>
  <c r="BA178" i="4" s="1"/>
  <c r="AZ150" i="4"/>
  <c r="BA150" i="4" s="1"/>
  <c r="AZ32" i="4"/>
  <c r="BA32" i="4" s="1"/>
  <c r="AZ104" i="4"/>
  <c r="BA104" i="4" s="1"/>
  <c r="BB119" i="6"/>
  <c r="BC119" i="6" s="1"/>
  <c r="BB23" i="6"/>
  <c r="BC23" i="6" s="1"/>
  <c r="BB159" i="6"/>
  <c r="BC159" i="6" s="1"/>
  <c r="AF58" i="4"/>
  <c r="AE44" i="3"/>
  <c r="AF51" i="4"/>
  <c r="AE76" i="3"/>
  <c r="AF9" i="4"/>
  <c r="AE12" i="3"/>
  <c r="BB57" i="6"/>
  <c r="BC57" i="6" s="1"/>
  <c r="BB121" i="6"/>
  <c r="BC121" i="6" s="1"/>
  <c r="BB145" i="6"/>
  <c r="BC145" i="6" s="1"/>
  <c r="BB89" i="6"/>
  <c r="BC89" i="6" s="1"/>
  <c r="BB81" i="6"/>
  <c r="BC81" i="6" s="1"/>
  <c r="BB26" i="6"/>
  <c r="BC26" i="6" s="1"/>
  <c r="BB58" i="6"/>
  <c r="BC58" i="6" s="1"/>
  <c r="BB10" i="6"/>
  <c r="BC10" i="6" s="1"/>
  <c r="BB138" i="6"/>
  <c r="BC138" i="6" s="1"/>
  <c r="BB42" i="6"/>
  <c r="BC42" i="6" s="1"/>
  <c r="BB178" i="6"/>
  <c r="BC178" i="6" s="1"/>
  <c r="AD131" i="3"/>
  <c r="AD130" i="3" s="1"/>
  <c r="AE131" i="6"/>
  <c r="AD51" i="3"/>
  <c r="AD50" i="3" s="1"/>
  <c r="AE51" i="6"/>
  <c r="AD5" i="6"/>
  <c r="AD5" i="3" s="1"/>
  <c r="AD2" i="3" s="1"/>
  <c r="AE3" i="6"/>
  <c r="AE3" i="3" s="1"/>
  <c r="AD179" i="3"/>
  <c r="AD178" i="3" s="1"/>
  <c r="AE179" i="6"/>
  <c r="AF93" i="4"/>
  <c r="AE124" i="3"/>
  <c r="BB96" i="6"/>
  <c r="BC96" i="6" s="1"/>
  <c r="BB168" i="6"/>
  <c r="BC168" i="6" s="1"/>
  <c r="BB136" i="6"/>
  <c r="BC136" i="6" s="1"/>
  <c r="AF30" i="4"/>
  <c r="AE38" i="3"/>
  <c r="AE40" i="3"/>
  <c r="AE36" i="3"/>
  <c r="AE41" i="3"/>
  <c r="BC174" i="6"/>
  <c r="BC54" i="6"/>
  <c r="BC38" i="6"/>
  <c r="BC182" i="6"/>
  <c r="AD115" i="3"/>
  <c r="AD114" i="3" s="1"/>
  <c r="AE115" i="6"/>
  <c r="AD122" i="3"/>
  <c r="AE123" i="6"/>
  <c r="AZ7" i="4"/>
  <c r="BA7" i="4" s="1"/>
  <c r="AZ28" i="4"/>
  <c r="BA28" i="4" s="1"/>
  <c r="AZ71" i="4"/>
  <c r="BA71" i="4" s="1"/>
  <c r="AZ20" i="4"/>
  <c r="BA20" i="4" s="1"/>
  <c r="AZ3" i="4"/>
  <c r="BA3" i="4" s="1"/>
  <c r="AZ153" i="4"/>
  <c r="BA153" i="4" s="1"/>
  <c r="AZ43" i="4"/>
  <c r="BA43" i="4" s="1"/>
  <c r="AZ122" i="4"/>
  <c r="BA122" i="4" s="1"/>
  <c r="AZ126" i="4"/>
  <c r="BA126" i="4" s="1"/>
  <c r="AZ146" i="4"/>
  <c r="BA146" i="4" s="1"/>
  <c r="AZ176" i="4"/>
  <c r="BA176" i="4" s="1"/>
  <c r="AZ25" i="4"/>
  <c r="BA25" i="4" s="1"/>
  <c r="AZ180" i="4"/>
  <c r="BA180" i="4" s="1"/>
  <c r="AZ103" i="4"/>
  <c r="BA103" i="4" s="1"/>
  <c r="AZ67" i="4"/>
  <c r="BA67" i="4" s="1"/>
  <c r="AZ162" i="4"/>
  <c r="BA162" i="4" s="1"/>
  <c r="AZ29" i="4"/>
  <c r="BA29" i="4" s="1"/>
  <c r="AZ134" i="4"/>
  <c r="BA134" i="4" s="1"/>
  <c r="AZ31" i="4"/>
  <c r="BA31" i="4" s="1"/>
  <c r="AZ70" i="4"/>
  <c r="BA70" i="4" s="1"/>
  <c r="AZ105" i="4"/>
  <c r="BA105" i="4" s="1"/>
  <c r="AZ124" i="4"/>
  <c r="BA124" i="4" s="1"/>
  <c r="AZ99" i="4"/>
  <c r="BA99" i="4" s="1"/>
  <c r="AZ116" i="4"/>
  <c r="BA116" i="4" s="1"/>
  <c r="AZ174" i="4"/>
  <c r="BA174" i="4" s="1"/>
  <c r="AZ167" i="4"/>
  <c r="BA167" i="4" s="1"/>
  <c r="AZ47" i="4"/>
  <c r="BA47" i="4" s="1"/>
  <c r="AZ38" i="4"/>
  <c r="BA38" i="4" s="1"/>
  <c r="AZ52" i="4"/>
  <c r="BA52" i="4" s="1"/>
  <c r="AZ131" i="4"/>
  <c r="BA131" i="4" s="1"/>
  <c r="AZ168" i="4"/>
  <c r="BA168" i="4" s="1"/>
  <c r="AZ132" i="4"/>
  <c r="BA132" i="4" s="1"/>
  <c r="AZ136" i="4"/>
  <c r="BA136" i="4" s="1"/>
  <c r="AZ98" i="4"/>
  <c r="BA98" i="4" s="1"/>
  <c r="AZ161" i="4"/>
  <c r="BA161" i="4" s="1"/>
  <c r="AZ11" i="4"/>
  <c r="BA11" i="4" s="1"/>
  <c r="AZ50" i="4"/>
  <c r="BA50" i="4" s="1"/>
  <c r="AZ27" i="4"/>
  <c r="BA27" i="4" s="1"/>
  <c r="AZ26" i="4"/>
  <c r="BA26" i="4" s="1"/>
  <c r="AZ22" i="4"/>
  <c r="BA22" i="4" s="1"/>
  <c r="BB167" i="6"/>
  <c r="BC167" i="6" s="1"/>
  <c r="BB7" i="6"/>
  <c r="BC7" i="6" s="1"/>
  <c r="BB175" i="6"/>
  <c r="BC175" i="6" s="1"/>
  <c r="BB135" i="6"/>
  <c r="BC135" i="6" s="1"/>
  <c r="AF72" i="4"/>
  <c r="AE100" i="3"/>
  <c r="AE102" i="3"/>
  <c r="AE104" i="3"/>
  <c r="AE105" i="3"/>
  <c r="AD27" i="3"/>
  <c r="AD26" i="3" s="1"/>
  <c r="AE27" i="6"/>
  <c r="AD10" i="3"/>
  <c r="AE11" i="6"/>
  <c r="BB65" i="6"/>
  <c r="BC65" i="6" s="1"/>
  <c r="BB129" i="6"/>
  <c r="BC129" i="6" s="1"/>
  <c r="BB9" i="6"/>
  <c r="BC9" i="6" s="1"/>
  <c r="BB73" i="6"/>
  <c r="BC73" i="6" s="1"/>
  <c r="BB169" i="6"/>
  <c r="BC169" i="6" s="1"/>
  <c r="BB113" i="6"/>
  <c r="BC113" i="6" s="1"/>
  <c r="BB2" i="6"/>
  <c r="BC2" i="6" s="1"/>
  <c r="BB114" i="6"/>
  <c r="BC114" i="6" s="1"/>
  <c r="BB146" i="6"/>
  <c r="BC146" i="6" s="1"/>
  <c r="BB18" i="6"/>
  <c r="BC18" i="6" s="1"/>
  <c r="BB90" i="6"/>
  <c r="BC90" i="6" s="1"/>
  <c r="BB34" i="6"/>
  <c r="BC34" i="6" s="1"/>
  <c r="AF86" i="4"/>
  <c r="AE118" i="3"/>
  <c r="AE116" i="3"/>
  <c r="AE120" i="3"/>
  <c r="AE121" i="3"/>
  <c r="AF2" i="4"/>
  <c r="AE8" i="3"/>
  <c r="AE4" i="3"/>
  <c r="AE6" i="3"/>
  <c r="AE9" i="3"/>
  <c r="AF121" i="4"/>
  <c r="AE158" i="3"/>
  <c r="AE160" i="3"/>
  <c r="AE156" i="3"/>
  <c r="AE161" i="3"/>
  <c r="AF79" i="4"/>
  <c r="AE108" i="3"/>
  <c r="BB8" i="6"/>
  <c r="BC8" i="6" s="1"/>
  <c r="BB56" i="6"/>
  <c r="BC56" i="6" s="1"/>
  <c r="BB24" i="6"/>
  <c r="BC24" i="6" s="1"/>
  <c r="BB160" i="6"/>
  <c r="BC160" i="6" s="1"/>
  <c r="BH6" i="1"/>
  <c r="BF159" i="1"/>
  <c r="BG159" i="1" s="1"/>
  <c r="BH159" i="1" s="1"/>
  <c r="BD67" i="2"/>
  <c r="BE72" i="2"/>
  <c r="BA78" i="2"/>
  <c r="BA76" i="2"/>
  <c r="BE71" i="2"/>
  <c r="BE68" i="2"/>
  <c r="BA74" i="2"/>
  <c r="BA79" i="2"/>
  <c r="BA75" i="2"/>
  <c r="BD6" i="2"/>
  <c r="BD72" i="2"/>
  <c r="BD69" i="2"/>
  <c r="BD71" i="2"/>
  <c r="BE9" i="2"/>
  <c r="BE73" i="2" s="1"/>
  <c r="BD73" i="2"/>
  <c r="BE69" i="2"/>
  <c r="BA77" i="2"/>
  <c r="BE26" i="2"/>
  <c r="BE35" i="2"/>
  <c r="BD10" i="2"/>
  <c r="BE11" i="2"/>
  <c r="BE10" i="2" s="1"/>
  <c r="BD26" i="2"/>
  <c r="BE51" i="2"/>
  <c r="BE50" i="2" s="1"/>
  <c r="BD50" i="2"/>
  <c r="BC38" i="2"/>
  <c r="BC34" i="2" s="1"/>
  <c r="BC66" i="2" s="1"/>
  <c r="BB34" i="2"/>
  <c r="BB66" i="2" s="1"/>
  <c r="BB82" i="2" s="1"/>
  <c r="BD18" i="2"/>
  <c r="BE42" i="2"/>
  <c r="BD58" i="2"/>
  <c r="BE18" i="2"/>
  <c r="BE58" i="2"/>
  <c r="BE3" i="2"/>
  <c r="BG160" i="1"/>
  <c r="BH160" i="1" s="1"/>
  <c r="BG162" i="1"/>
  <c r="BH162" i="1" s="1"/>
  <c r="BF15" i="1"/>
  <c r="BG15" i="1" s="1"/>
  <c r="BH15" i="1" s="1"/>
  <c r="BG72" i="1"/>
  <c r="BH72" i="1" s="1"/>
  <c r="BH125" i="1"/>
  <c r="BH69" i="1"/>
  <c r="BE61" i="1"/>
  <c r="BF61" i="1" s="1"/>
  <c r="BF144" i="1"/>
  <c r="BG144" i="1" s="1"/>
  <c r="BH144" i="1" s="1"/>
  <c r="BF81" i="1"/>
  <c r="BG81" i="1" s="1"/>
  <c r="BH81" i="1" s="1"/>
  <c r="BG5" i="1"/>
  <c r="BH5" i="1" s="1"/>
  <c r="BH104" i="1"/>
  <c r="BE111" i="1"/>
  <c r="BH39" i="1"/>
  <c r="BG145" i="1"/>
  <c r="BH145" i="1" s="1"/>
  <c r="BH90" i="1"/>
  <c r="BE8" i="1"/>
  <c r="BF8" i="1" s="1"/>
  <c r="BG8" i="1" s="1"/>
  <c r="BH110" i="1"/>
  <c r="BH123" i="1"/>
  <c r="BF75" i="1"/>
  <c r="BG75" i="1" s="1"/>
  <c r="BG9" i="1"/>
  <c r="BH9" i="1" s="1"/>
  <c r="BH24" i="1"/>
  <c r="BG80" i="1"/>
  <c r="BH80" i="1" s="1"/>
  <c r="BF109" i="1"/>
  <c r="BG109" i="1" s="1"/>
  <c r="BH109" i="1" s="1"/>
  <c r="BH63" i="1"/>
  <c r="BH107" i="1"/>
  <c r="BF141" i="1"/>
  <c r="BG141" i="1" s="1"/>
  <c r="BH141" i="1" s="1"/>
  <c r="BH79" i="1"/>
  <c r="BE153" i="1"/>
  <c r="BF153" i="1" s="1"/>
  <c r="BF4" i="1"/>
  <c r="BG4" i="1" s="1"/>
  <c r="BH4" i="1" s="1"/>
  <c r="BG25" i="1"/>
  <c r="BH25" i="1" s="1"/>
  <c r="BF48" i="1"/>
  <c r="BG48" i="1" s="1"/>
  <c r="BH48" i="1" s="1"/>
  <c r="BF52" i="1"/>
  <c r="BG52" i="1" s="1"/>
  <c r="BH47" i="1"/>
  <c r="BG27" i="1"/>
  <c r="BH27" i="1" s="1"/>
  <c r="BG97" i="1"/>
  <c r="BH97" i="1" s="1"/>
  <c r="BH91" i="1"/>
  <c r="BG19" i="1"/>
  <c r="BH19" i="1" s="1"/>
  <c r="BE151" i="1"/>
  <c r="BF151" i="1" s="1"/>
  <c r="BG120" i="1"/>
  <c r="BH120" i="1" s="1"/>
  <c r="BF56" i="1"/>
  <c r="BE3" i="1"/>
  <c r="BF3" i="1" s="1"/>
  <c r="BE64" i="1"/>
  <c r="BE129" i="1"/>
  <c r="BD147" i="1"/>
  <c r="BE147" i="1" s="1"/>
  <c r="BG31" i="1"/>
  <c r="BH31" i="1" s="1"/>
  <c r="BF49" i="1"/>
  <c r="BG49" i="1" s="1"/>
  <c r="BH49" i="1" s="1"/>
  <c r="BH93" i="1"/>
  <c r="BG11" i="1"/>
  <c r="BH11" i="1" s="1"/>
  <c r="BG17" i="1"/>
  <c r="BH17" i="1" s="1"/>
  <c r="BF44" i="1"/>
  <c r="BG50" i="1"/>
  <c r="BH50" i="1" s="1"/>
  <c r="BE133" i="1"/>
  <c r="BF137" i="1"/>
  <c r="BG137" i="1" s="1"/>
  <c r="BH137" i="1" s="1"/>
  <c r="BG7" i="1"/>
  <c r="BH7" i="1" s="1"/>
  <c r="BE127" i="1"/>
  <c r="BF127" i="1" s="1"/>
  <c r="BE66" i="1"/>
  <c r="BF66" i="1" s="1"/>
  <c r="BE155" i="1"/>
  <c r="BF155" i="1" s="1"/>
  <c r="BG23" i="1"/>
  <c r="BH23" i="1" s="1"/>
  <c r="BG121" i="1"/>
  <c r="BH121" i="1" s="1"/>
  <c r="BE154" i="1"/>
  <c r="BF154" i="1" s="1"/>
  <c r="BE152" i="1"/>
  <c r="BH62" i="1"/>
  <c r="BG135" i="1"/>
  <c r="BH135" i="1" s="1"/>
  <c r="BF37" i="1"/>
  <c r="BG37" i="1" s="1"/>
  <c r="BF146" i="1"/>
  <c r="BG146" i="1" s="1"/>
  <c r="BH146" i="1" s="1"/>
  <c r="BE74" i="1"/>
  <c r="BG149" i="1"/>
  <c r="BH149" i="1" s="1"/>
  <c r="BF105" i="1"/>
  <c r="BG105" i="1" s="1"/>
  <c r="BH105" i="1" s="1"/>
  <c r="BD46" i="1"/>
  <c r="BE46" i="1" s="1"/>
  <c r="BE87" i="1"/>
  <c r="BF87" i="1" s="1"/>
  <c r="BG87" i="1" s="1"/>
  <c r="BG119" i="1"/>
  <c r="BH119" i="1" s="1"/>
  <c r="BG143" i="1"/>
  <c r="BH143" i="1" s="1"/>
  <c r="BF139" i="1"/>
  <c r="BG139" i="1" s="1"/>
  <c r="BH139" i="1" s="1"/>
  <c r="BG54" i="1"/>
  <c r="BH54" i="1" s="1"/>
  <c r="BE60" i="1"/>
  <c r="BF60" i="1" s="1"/>
  <c r="BF67" i="1"/>
  <c r="BG67" i="1" s="1"/>
  <c r="BE115" i="1"/>
  <c r="BF115" i="1" s="1"/>
  <c r="BF45" i="1"/>
  <c r="BH101" i="1"/>
  <c r="BF13" i="1"/>
  <c r="BG13" i="1" s="1"/>
  <c r="BH13" i="1" s="1"/>
  <c r="BE42" i="1"/>
  <c r="BF131" i="1"/>
  <c r="BG131" i="1" s="1"/>
  <c r="BH131" i="1" s="1"/>
  <c r="BE68" i="1"/>
  <c r="BE95" i="1"/>
  <c r="BE70" i="1"/>
  <c r="BF76" i="1"/>
  <c r="BG76" i="1" s="1"/>
  <c r="BH76" i="1" s="1"/>
  <c r="BG2" i="1"/>
  <c r="BH2" i="1" s="1"/>
  <c r="BA184" i="4" l="1"/>
  <c r="BA59" i="4"/>
  <c r="BA130" i="4"/>
  <c r="BA108" i="4"/>
  <c r="BA158" i="4"/>
  <c r="BA81" i="4"/>
  <c r="BA57" i="4"/>
  <c r="BA40" i="4"/>
  <c r="BB40" i="4" s="1"/>
  <c r="BA127" i="4"/>
  <c r="BA14" i="4"/>
  <c r="BA111" i="4"/>
  <c r="BA125" i="4"/>
  <c r="BB125" i="4" s="1"/>
  <c r="BA41" i="4"/>
  <c r="BA75" i="4"/>
  <c r="BA6" i="4"/>
  <c r="BA119" i="4"/>
  <c r="BB119" i="4" s="1"/>
  <c r="BA76" i="4"/>
  <c r="BA179" i="4"/>
  <c r="BA19" i="4"/>
  <c r="BA170" i="4"/>
  <c r="BA183" i="4"/>
  <c r="BA97" i="4"/>
  <c r="BA133" i="4"/>
  <c r="BA181" i="4"/>
  <c r="BA68" i="4"/>
  <c r="BA13" i="4"/>
  <c r="BA147" i="4"/>
  <c r="BA10" i="4"/>
  <c r="BB10" i="4" s="1"/>
  <c r="BA78" i="4"/>
  <c r="BB78" i="4" s="1"/>
  <c r="BA109" i="4"/>
  <c r="BA182" i="4"/>
  <c r="BA8" i="4"/>
  <c r="BB8" i="4" s="1"/>
  <c r="BA94" i="4"/>
  <c r="BD113" i="6"/>
  <c r="BD129" i="6"/>
  <c r="BA45" i="4"/>
  <c r="BB45" i="4" s="1"/>
  <c r="BA152" i="4"/>
  <c r="BA175" i="4"/>
  <c r="BA171" i="4"/>
  <c r="BA154" i="4"/>
  <c r="BB154" i="4" s="1"/>
  <c r="BA24" i="4"/>
  <c r="BA144" i="4"/>
  <c r="BA34" i="4"/>
  <c r="BA164" i="4"/>
  <c r="BB164" i="4" s="1"/>
  <c r="BA169" i="4"/>
  <c r="BD65" i="6"/>
  <c r="BD73" i="6"/>
  <c r="BD169" i="6"/>
  <c r="BD9" i="6"/>
  <c r="BD160" i="6"/>
  <c r="BD8" i="6"/>
  <c r="BG14" i="3"/>
  <c r="BF126" i="3"/>
  <c r="BH17" i="3"/>
  <c r="BH128" i="3"/>
  <c r="BH16" i="3"/>
  <c r="BD81" i="6"/>
  <c r="BH64" i="3"/>
  <c r="BH80" i="3"/>
  <c r="BI80" i="3" s="1"/>
  <c r="BD14" i="6"/>
  <c r="BD126" i="6"/>
  <c r="BD62" i="6"/>
  <c r="BD78" i="6"/>
  <c r="BD46" i="6"/>
  <c r="BD110" i="6"/>
  <c r="BD86" i="6"/>
  <c r="BD142" i="6"/>
  <c r="BD135" i="6"/>
  <c r="BB22" i="4"/>
  <c r="BB11" i="4"/>
  <c r="BB132" i="4"/>
  <c r="BB38" i="4"/>
  <c r="BB116" i="4"/>
  <c r="BB70" i="4"/>
  <c r="BB162" i="4"/>
  <c r="BB25" i="4"/>
  <c r="BB122" i="4"/>
  <c r="BB20" i="4"/>
  <c r="BD174" i="6"/>
  <c r="BD96" i="6"/>
  <c r="AE179" i="3"/>
  <c r="AE181" i="6"/>
  <c r="AE181" i="3" s="1"/>
  <c r="AF179" i="6"/>
  <c r="AE131" i="3"/>
  <c r="AE133" i="6"/>
  <c r="AE133" i="3" s="1"/>
  <c r="AF131" i="6"/>
  <c r="BD138" i="6"/>
  <c r="BD57" i="6"/>
  <c r="BD23" i="6"/>
  <c r="BB32" i="4"/>
  <c r="BB173" i="4"/>
  <c r="BB137" i="4"/>
  <c r="BB112" i="4"/>
  <c r="BB33" i="4"/>
  <c r="BB172" i="4"/>
  <c r="BB49" i="4"/>
  <c r="BB145" i="4"/>
  <c r="BB91" i="4"/>
  <c r="BB185" i="4"/>
  <c r="BD166" i="6"/>
  <c r="AE141" i="6"/>
  <c r="AF139" i="6"/>
  <c r="BD120" i="6"/>
  <c r="BD106" i="6"/>
  <c r="BD97" i="6"/>
  <c r="BD183" i="6"/>
  <c r="BB127" i="4"/>
  <c r="BB59" i="4"/>
  <c r="BB165" i="4"/>
  <c r="BB158" i="4"/>
  <c r="BB151" i="4"/>
  <c r="BB6" i="4"/>
  <c r="AG128" i="4"/>
  <c r="AF180" i="3"/>
  <c r="AF182" i="3"/>
  <c r="AF184" i="3"/>
  <c r="AF185" i="3"/>
  <c r="AE163" i="3"/>
  <c r="AE165" i="6"/>
  <c r="AE165" i="3" s="1"/>
  <c r="AF163" i="6"/>
  <c r="BD70" i="6"/>
  <c r="AG142" i="4"/>
  <c r="AF60" i="3"/>
  <c r="BD176" i="6"/>
  <c r="AE19" i="3"/>
  <c r="AE21" i="6"/>
  <c r="AE21" i="3" s="1"/>
  <c r="AF19" i="6"/>
  <c r="BD66" i="6"/>
  <c r="BD50" i="6"/>
  <c r="BD17" i="6"/>
  <c r="BD39" i="6"/>
  <c r="BA123" i="4"/>
  <c r="BB123" i="4" s="1"/>
  <c r="BA84" i="4"/>
  <c r="BB84" i="4" s="1"/>
  <c r="BA113" i="4"/>
  <c r="BB113" i="4" s="1"/>
  <c r="BA163" i="4"/>
  <c r="BB163" i="4" s="1"/>
  <c r="BA95" i="4"/>
  <c r="BB95" i="4" s="1"/>
  <c r="BA101" i="4"/>
  <c r="BB101" i="4" s="1"/>
  <c r="BA56" i="4"/>
  <c r="BB56" i="4" s="1"/>
  <c r="BA120" i="4"/>
  <c r="BB120" i="4" s="1"/>
  <c r="BA166" i="4"/>
  <c r="BB166" i="4" s="1"/>
  <c r="BA110" i="4"/>
  <c r="BB110" i="4" s="1"/>
  <c r="AE35" i="3"/>
  <c r="AE37" i="6"/>
  <c r="AE37" i="3" s="1"/>
  <c r="AF35" i="6"/>
  <c r="BD22" i="6"/>
  <c r="AG86" i="4"/>
  <c r="AF116" i="3"/>
  <c r="AF118" i="3"/>
  <c r="AF120" i="3"/>
  <c r="AF121" i="3"/>
  <c r="AG2" i="4"/>
  <c r="AF6" i="3"/>
  <c r="AF4" i="3"/>
  <c r="AF8" i="3"/>
  <c r="AF9" i="3"/>
  <c r="BD34" i="6"/>
  <c r="BD114" i="6"/>
  <c r="AE13" i="6"/>
  <c r="AF11" i="6"/>
  <c r="BD175" i="6"/>
  <c r="BB26" i="4"/>
  <c r="BB161" i="4"/>
  <c r="BB168" i="4"/>
  <c r="BB47" i="4"/>
  <c r="BB99" i="4"/>
  <c r="BB31" i="4"/>
  <c r="BB67" i="4"/>
  <c r="BB176" i="4"/>
  <c r="BB43" i="4"/>
  <c r="BB71" i="4"/>
  <c r="AE125" i="6"/>
  <c r="AF123" i="6"/>
  <c r="BD182" i="6"/>
  <c r="AE51" i="3"/>
  <c r="AE53" i="6"/>
  <c r="AE53" i="3" s="1"/>
  <c r="AF51" i="6"/>
  <c r="BD10" i="6"/>
  <c r="BD89" i="6"/>
  <c r="AG58" i="4"/>
  <c r="AF44" i="3"/>
  <c r="BD119" i="6"/>
  <c r="BB150" i="4"/>
  <c r="BB69" i="4"/>
  <c r="BB140" i="4"/>
  <c r="BB138" i="4"/>
  <c r="BB129" i="4"/>
  <c r="BB148" i="4"/>
  <c r="BB74" i="4"/>
  <c r="BB117" i="4"/>
  <c r="BB92" i="4"/>
  <c r="BB36" i="4"/>
  <c r="AE77" i="6"/>
  <c r="AF75" i="6"/>
  <c r="BD6" i="6"/>
  <c r="AG65" i="4"/>
  <c r="AF92" i="3"/>
  <c r="AF96" i="3"/>
  <c r="AF94" i="3"/>
  <c r="AF97" i="3"/>
  <c r="AG149" i="4"/>
  <c r="AF164" i="3"/>
  <c r="AF166" i="3"/>
  <c r="AF168" i="3"/>
  <c r="AF169" i="3"/>
  <c r="BD72" i="6"/>
  <c r="BD130" i="6"/>
  <c r="BD98" i="6"/>
  <c r="BD177" i="6"/>
  <c r="BD31" i="6"/>
  <c r="BB147" i="4"/>
  <c r="BB14" i="4"/>
  <c r="BB130" i="4"/>
  <c r="BB66" i="4"/>
  <c r="BB109" i="4"/>
  <c r="BB41" i="4"/>
  <c r="BB81" i="4"/>
  <c r="BB177" i="4"/>
  <c r="BB94" i="4"/>
  <c r="BD30" i="6"/>
  <c r="BD104" i="6"/>
  <c r="AE91" i="3"/>
  <c r="AE93" i="6"/>
  <c r="AE93" i="3" s="1"/>
  <c r="AF91" i="6"/>
  <c r="AE61" i="6"/>
  <c r="AF59" i="6"/>
  <c r="BD82" i="6"/>
  <c r="BD153" i="6"/>
  <c r="BD49" i="6"/>
  <c r="AG100" i="4"/>
  <c r="AF132" i="3"/>
  <c r="AF136" i="3"/>
  <c r="AF134" i="3"/>
  <c r="AF137" i="3"/>
  <c r="BD103" i="6"/>
  <c r="BA48" i="4"/>
  <c r="BB48" i="4" s="1"/>
  <c r="BA85" i="4"/>
  <c r="BB85" i="4" s="1"/>
  <c r="BA73" i="4"/>
  <c r="BB73" i="4" s="1"/>
  <c r="BA18" i="4"/>
  <c r="BB18" i="4" s="1"/>
  <c r="BA54" i="4"/>
  <c r="BB54" i="4" s="1"/>
  <c r="BA17" i="4"/>
  <c r="BB17" i="4" s="1"/>
  <c r="BA15" i="4"/>
  <c r="BB15" i="4" s="1"/>
  <c r="BA102" i="4"/>
  <c r="BB102" i="4" s="1"/>
  <c r="BA88" i="4"/>
  <c r="BB88" i="4" s="1"/>
  <c r="BA90" i="4"/>
  <c r="BB90" i="4" s="1"/>
  <c r="BD118" i="6"/>
  <c r="BD64" i="6"/>
  <c r="BD144" i="6"/>
  <c r="BD80" i="6"/>
  <c r="BD128" i="6"/>
  <c r="BD88" i="6"/>
  <c r="BD16" i="6"/>
  <c r="BD112" i="6"/>
  <c r="BD48" i="6"/>
  <c r="BD24" i="6"/>
  <c r="AG121" i="4"/>
  <c r="AF158" i="3"/>
  <c r="AF160" i="3"/>
  <c r="AF156" i="3"/>
  <c r="AF161" i="3"/>
  <c r="BD90" i="6"/>
  <c r="BD2" i="6"/>
  <c r="BD7" i="6"/>
  <c r="BB27" i="4"/>
  <c r="BB98" i="4"/>
  <c r="BB131" i="4"/>
  <c r="BB167" i="4"/>
  <c r="BB124" i="4"/>
  <c r="BB134" i="4"/>
  <c r="BB103" i="4"/>
  <c r="BB146" i="4"/>
  <c r="BB153" i="4"/>
  <c r="BB28" i="4"/>
  <c r="BD38" i="6"/>
  <c r="BD136" i="6"/>
  <c r="AE5" i="6"/>
  <c r="AE5" i="3" s="1"/>
  <c r="AE2" i="3" s="1"/>
  <c r="AF3" i="6"/>
  <c r="AF3" i="3" s="1"/>
  <c r="BD178" i="6"/>
  <c r="BD58" i="6"/>
  <c r="BD145" i="6"/>
  <c r="AG51" i="4"/>
  <c r="AF76" i="3"/>
  <c r="BB104" i="4"/>
  <c r="BB178" i="4"/>
  <c r="BB39" i="4"/>
  <c r="BB141" i="4"/>
  <c r="BB12" i="4"/>
  <c r="BB118" i="4"/>
  <c r="BB157" i="4"/>
  <c r="BB83" i="4"/>
  <c r="BB155" i="4"/>
  <c r="BB159" i="4"/>
  <c r="BB35" i="4"/>
  <c r="BD102" i="6"/>
  <c r="BD40" i="6"/>
  <c r="BD162" i="6"/>
  <c r="BD33" i="6"/>
  <c r="BD161" i="6"/>
  <c r="AG156" i="4"/>
  <c r="AF84" i="3"/>
  <c r="BD95" i="6"/>
  <c r="BB184" i="4"/>
  <c r="BB82" i="4"/>
  <c r="BB111" i="4"/>
  <c r="BB108" i="4"/>
  <c r="BB80" i="4"/>
  <c r="BB182" i="4"/>
  <c r="BB75" i="4"/>
  <c r="BB57" i="4"/>
  <c r="BB87" i="4"/>
  <c r="BD158" i="6"/>
  <c r="BD184" i="6"/>
  <c r="AE171" i="3"/>
  <c r="AE173" i="6"/>
  <c r="AE173" i="3" s="1"/>
  <c r="AF171" i="6"/>
  <c r="AG135" i="4"/>
  <c r="AF176" i="3"/>
  <c r="AF172" i="3"/>
  <c r="AF174" i="3"/>
  <c r="AF177" i="3"/>
  <c r="BD74" i="6"/>
  <c r="BD41" i="6"/>
  <c r="BD185" i="6"/>
  <c r="BD71" i="6"/>
  <c r="BA46" i="4"/>
  <c r="BB46" i="4" s="1"/>
  <c r="BA53" i="4"/>
  <c r="BB53" i="4" s="1"/>
  <c r="BA60" i="4"/>
  <c r="BB60" i="4" s="1"/>
  <c r="BA96" i="4"/>
  <c r="BB96" i="4" s="1"/>
  <c r="BA115" i="4"/>
  <c r="BB115" i="4" s="1"/>
  <c r="BA106" i="4"/>
  <c r="BB106" i="4" s="1"/>
  <c r="BA4" i="4"/>
  <c r="BB4" i="4" s="1"/>
  <c r="BA139" i="4"/>
  <c r="BB139" i="4" s="1"/>
  <c r="BA42" i="4"/>
  <c r="BB42" i="4" s="1"/>
  <c r="BA143" i="4"/>
  <c r="BB143" i="4" s="1"/>
  <c r="AE45" i="6"/>
  <c r="AF43" i="6"/>
  <c r="AE109" i="6"/>
  <c r="AF107" i="6"/>
  <c r="AG37" i="4"/>
  <c r="AF56" i="3"/>
  <c r="AF52" i="3"/>
  <c r="AF54" i="3"/>
  <c r="AF57" i="3"/>
  <c r="BD150" i="6"/>
  <c r="AG114" i="4"/>
  <c r="AF150" i="3"/>
  <c r="AF148" i="3"/>
  <c r="AF152" i="3"/>
  <c r="AF153" i="3"/>
  <c r="BD146" i="6"/>
  <c r="BC76" i="2"/>
  <c r="BC82" i="2"/>
  <c r="BD15" i="6"/>
  <c r="BD47" i="6"/>
  <c r="BD127" i="6"/>
  <c r="BD63" i="6"/>
  <c r="BD111" i="6"/>
  <c r="BD143" i="6"/>
  <c r="BD79" i="6"/>
  <c r="BD87" i="6"/>
  <c r="BD56" i="6"/>
  <c r="AG79" i="4"/>
  <c r="AF108" i="3"/>
  <c r="BD18" i="6"/>
  <c r="AE27" i="3"/>
  <c r="AE29" i="6"/>
  <c r="AE29" i="3" s="1"/>
  <c r="AF27" i="6"/>
  <c r="AG72" i="4"/>
  <c r="AF104" i="3"/>
  <c r="AF100" i="3"/>
  <c r="AF102" i="3"/>
  <c r="AF105" i="3"/>
  <c r="BD167" i="6"/>
  <c r="BB50" i="4"/>
  <c r="BB136" i="4"/>
  <c r="BB52" i="4"/>
  <c r="BC52" i="4" s="1"/>
  <c r="BB174" i="4"/>
  <c r="BB105" i="4"/>
  <c r="BB29" i="4"/>
  <c r="BB180" i="4"/>
  <c r="BC180" i="4" s="1"/>
  <c r="BB126" i="4"/>
  <c r="BB3" i="4"/>
  <c r="BB7" i="4"/>
  <c r="AE115" i="3"/>
  <c r="AE117" i="6"/>
  <c r="AE117" i="3" s="1"/>
  <c r="AF115" i="6"/>
  <c r="BD54" i="6"/>
  <c r="AG30" i="4"/>
  <c r="AF36" i="3"/>
  <c r="AF38" i="3"/>
  <c r="AF40" i="3"/>
  <c r="AF41" i="3"/>
  <c r="BD168" i="6"/>
  <c r="AG93" i="4"/>
  <c r="AF124" i="3"/>
  <c r="BD42" i="6"/>
  <c r="BD26" i="6"/>
  <c r="BD121" i="6"/>
  <c r="AG9" i="4"/>
  <c r="AF12" i="3"/>
  <c r="BD159" i="6"/>
  <c r="BB76" i="4"/>
  <c r="BB179" i="4"/>
  <c r="BB19" i="4"/>
  <c r="BC19" i="4" s="1"/>
  <c r="BB170" i="4"/>
  <c r="BB183" i="4"/>
  <c r="BB97" i="4"/>
  <c r="BB133" i="4"/>
  <c r="BC133" i="4" s="1"/>
  <c r="BB181" i="4"/>
  <c r="BB68" i="4"/>
  <c r="BB13" i="4"/>
  <c r="AE85" i="6"/>
  <c r="AF83" i="6"/>
  <c r="AE147" i="3"/>
  <c r="AE149" i="6"/>
  <c r="AE149" i="3" s="1"/>
  <c r="AF147" i="6"/>
  <c r="AG16" i="4"/>
  <c r="AF20" i="3"/>
  <c r="AF22" i="3"/>
  <c r="AF24" i="3"/>
  <c r="AF25" i="3"/>
  <c r="AG44" i="4"/>
  <c r="AF68" i="3"/>
  <c r="AF70" i="3"/>
  <c r="AF72" i="3"/>
  <c r="AF73" i="3"/>
  <c r="BD152" i="6"/>
  <c r="BD154" i="6"/>
  <c r="BD25" i="6"/>
  <c r="BD105" i="6"/>
  <c r="AE155" i="3"/>
  <c r="AE157" i="6"/>
  <c r="AE157" i="3" s="1"/>
  <c r="AF155" i="6"/>
  <c r="BD55" i="6"/>
  <c r="BB152" i="4"/>
  <c r="BC152" i="4" s="1"/>
  <c r="BB175" i="4"/>
  <c r="BB171" i="4"/>
  <c r="BB24" i="4"/>
  <c r="BC24" i="4" s="1"/>
  <c r="BB144" i="4"/>
  <c r="BB34" i="4"/>
  <c r="BB169" i="4"/>
  <c r="BC169" i="4" s="1"/>
  <c r="AG107" i="4"/>
  <c r="AF140" i="3"/>
  <c r="BD134" i="6"/>
  <c r="BD32" i="6"/>
  <c r="AE67" i="3"/>
  <c r="AE69" i="6"/>
  <c r="AE69" i="3" s="1"/>
  <c r="AF67" i="6"/>
  <c r="AG23" i="4"/>
  <c r="AF28" i="3"/>
  <c r="AF32" i="3"/>
  <c r="AF30" i="3"/>
  <c r="AF33" i="3"/>
  <c r="AE99" i="3"/>
  <c r="AE101" i="6"/>
  <c r="AE101" i="3" s="1"/>
  <c r="AF99" i="6"/>
  <c r="BD122" i="6"/>
  <c r="BD170" i="6"/>
  <c r="BD137" i="6"/>
  <c r="BD151" i="6"/>
  <c r="BA55" i="4"/>
  <c r="BB55" i="4" s="1"/>
  <c r="BC55" i="4" s="1"/>
  <c r="BA89" i="4"/>
  <c r="BB89" i="4" s="1"/>
  <c r="BA21" i="4"/>
  <c r="BB21" i="4" s="1"/>
  <c r="BA77" i="4"/>
  <c r="BB77" i="4" s="1"/>
  <c r="BA160" i="4"/>
  <c r="BB160" i="4" s="1"/>
  <c r="BC160" i="4" s="1"/>
  <c r="BA61" i="4"/>
  <c r="BB61" i="4" s="1"/>
  <c r="BA63" i="4"/>
  <c r="BB63" i="4" s="1"/>
  <c r="BA5" i="4"/>
  <c r="BB5" i="4" s="1"/>
  <c r="BA62" i="4"/>
  <c r="BB62" i="4" s="1"/>
  <c r="BC62" i="4" s="1"/>
  <c r="BA64" i="4"/>
  <c r="BB64" i="4" s="1"/>
  <c r="BD94" i="6"/>
  <c r="BD38" i="2"/>
  <c r="BE38" i="2" s="1"/>
  <c r="BE34" i="2" s="1"/>
  <c r="BC70" i="2"/>
  <c r="BC78" i="2" s="1"/>
  <c r="BB74" i="2"/>
  <c r="BB75" i="2"/>
  <c r="BE160" i="6" s="1"/>
  <c r="BB79" i="2"/>
  <c r="BB77" i="2"/>
  <c r="BB76" i="2"/>
  <c r="BB78" i="2"/>
  <c r="BB80" i="2"/>
  <c r="BB81" i="2" s="1"/>
  <c r="BE67" i="2"/>
  <c r="BC74" i="2"/>
  <c r="BC77" i="2"/>
  <c r="BC79" i="2"/>
  <c r="BC80" i="2"/>
  <c r="BC81" i="2" s="1"/>
  <c r="BD2" i="2"/>
  <c r="BE6" i="2"/>
  <c r="BC75" i="2"/>
  <c r="BH8" i="1"/>
  <c r="BG61" i="1"/>
  <c r="BH61" i="1" s="1"/>
  <c r="BF111" i="1"/>
  <c r="BG111" i="1" s="1"/>
  <c r="BH111" i="1" s="1"/>
  <c r="BG153" i="1"/>
  <c r="BH153" i="1" s="1"/>
  <c r="BG3" i="1"/>
  <c r="BH3" i="1" s="1"/>
  <c r="BG60" i="1"/>
  <c r="BH60" i="1" s="1"/>
  <c r="BH75" i="1"/>
  <c r="BG154" i="1"/>
  <c r="BH154" i="1" s="1"/>
  <c r="BF147" i="1"/>
  <c r="BG147" i="1" s="1"/>
  <c r="BH147" i="1" s="1"/>
  <c r="BG66" i="1"/>
  <c r="BH66" i="1" s="1"/>
  <c r="BG155" i="1"/>
  <c r="BH155" i="1" s="1"/>
  <c r="BG151" i="1"/>
  <c r="BH151" i="1" s="1"/>
  <c r="BF95" i="1"/>
  <c r="BG95" i="1" s="1"/>
  <c r="BF74" i="1"/>
  <c r="BH37" i="1"/>
  <c r="BF133" i="1"/>
  <c r="BG133" i="1" s="1"/>
  <c r="BH133" i="1" s="1"/>
  <c r="BH67" i="1"/>
  <c r="BG56" i="1"/>
  <c r="BH56" i="1" s="1"/>
  <c r="BF68" i="1"/>
  <c r="BF70" i="1"/>
  <c r="BG70" i="1" s="1"/>
  <c r="BF46" i="1"/>
  <c r="BH87" i="1"/>
  <c r="BG45" i="1"/>
  <c r="BH45" i="1" s="1"/>
  <c r="BG115" i="1"/>
  <c r="BH115" i="1" s="1"/>
  <c r="BF129" i="1"/>
  <c r="BF64" i="1"/>
  <c r="BG64" i="1" s="1"/>
  <c r="BH64" i="1" s="1"/>
  <c r="BH52" i="1"/>
  <c r="BG44" i="1"/>
  <c r="BH44" i="1" s="1"/>
  <c r="BF152" i="1"/>
  <c r="BG152" i="1" s="1"/>
  <c r="BG127" i="1"/>
  <c r="BH127" i="1" s="1"/>
  <c r="BF42" i="1"/>
  <c r="BG42" i="1" s="1"/>
  <c r="BF160" i="6" l="1"/>
  <c r="BC5" i="4"/>
  <c r="BC77" i="4"/>
  <c r="BC164" i="4"/>
  <c r="BC154" i="4"/>
  <c r="BC45" i="4"/>
  <c r="BC13" i="4"/>
  <c r="BC97" i="4"/>
  <c r="BC179" i="4"/>
  <c r="BC7" i="4"/>
  <c r="BC29" i="4"/>
  <c r="BC136" i="4"/>
  <c r="BC63" i="4"/>
  <c r="BC21" i="4"/>
  <c r="BC34" i="4"/>
  <c r="BC171" i="4"/>
  <c r="BC68" i="4"/>
  <c r="BC183" i="4"/>
  <c r="BC76" i="4"/>
  <c r="BC64" i="4"/>
  <c r="BC61" i="4"/>
  <c r="BC89" i="4"/>
  <c r="BC144" i="4"/>
  <c r="BC175" i="4"/>
  <c r="BC181" i="4"/>
  <c r="BC170" i="4"/>
  <c r="AE130" i="3"/>
  <c r="AE162" i="3"/>
  <c r="BE70" i="2"/>
  <c r="AE34" i="3"/>
  <c r="BG126" i="3"/>
  <c r="BH126" i="3" s="1"/>
  <c r="BH14" i="3"/>
  <c r="BE170" i="6"/>
  <c r="BF170" i="6" s="1"/>
  <c r="BE122" i="6"/>
  <c r="BF122" i="6" s="1"/>
  <c r="BD70" i="2"/>
  <c r="BC126" i="4"/>
  <c r="BC174" i="4"/>
  <c r="AE178" i="3"/>
  <c r="AE170" i="3"/>
  <c r="AE18" i="3"/>
  <c r="AE90" i="3"/>
  <c r="AE98" i="3"/>
  <c r="BC42" i="4"/>
  <c r="BC115" i="4"/>
  <c r="BC46" i="4"/>
  <c r="BC3" i="4"/>
  <c r="BC105" i="4"/>
  <c r="BC50" i="4"/>
  <c r="AE66" i="3"/>
  <c r="AE146" i="3"/>
  <c r="AE114" i="3"/>
  <c r="AE26" i="3"/>
  <c r="AE154" i="3"/>
  <c r="AE82" i="3"/>
  <c r="AE42" i="3"/>
  <c r="AE50" i="3"/>
  <c r="BE129" i="6"/>
  <c r="BF129" i="6" s="1"/>
  <c r="BE169" i="6"/>
  <c r="BF169" i="6" s="1"/>
  <c r="BE73" i="6"/>
  <c r="BF73" i="6" s="1"/>
  <c r="BE9" i="6"/>
  <c r="BF9" i="6" s="1"/>
  <c r="BE65" i="6"/>
  <c r="BF65" i="6" s="1"/>
  <c r="BE81" i="6"/>
  <c r="BF81" i="6" s="1"/>
  <c r="BE113" i="6"/>
  <c r="BF113" i="6" s="1"/>
  <c r="BE137" i="6"/>
  <c r="BF137" i="6" s="1"/>
  <c r="AH23" i="4"/>
  <c r="AG28" i="3"/>
  <c r="AG32" i="3"/>
  <c r="AG30" i="3"/>
  <c r="AG33" i="3"/>
  <c r="BE32" i="6"/>
  <c r="BF32" i="6" s="1"/>
  <c r="BE55" i="6"/>
  <c r="BF55" i="6" s="1"/>
  <c r="BE105" i="6"/>
  <c r="BF105" i="6" s="1"/>
  <c r="BE159" i="6"/>
  <c r="BF159" i="6" s="1"/>
  <c r="BE121" i="6"/>
  <c r="BF121" i="6" s="1"/>
  <c r="BE167" i="6"/>
  <c r="BF167" i="6" s="1"/>
  <c r="AF27" i="3"/>
  <c r="AF29" i="6"/>
  <c r="AF29" i="3" s="1"/>
  <c r="AG27" i="6"/>
  <c r="AE106" i="3"/>
  <c r="BC143" i="4"/>
  <c r="BC106" i="4"/>
  <c r="BC53" i="4"/>
  <c r="BE41" i="6"/>
  <c r="BF41" i="6" s="1"/>
  <c r="AH135" i="4"/>
  <c r="AG172" i="3"/>
  <c r="AG176" i="3"/>
  <c r="AG174" i="3"/>
  <c r="AG177" i="3"/>
  <c r="BE184" i="6"/>
  <c r="BF184" i="6" s="1"/>
  <c r="BC57" i="4"/>
  <c r="BC108" i="4"/>
  <c r="BC184" i="4"/>
  <c r="AH156" i="4"/>
  <c r="AG84" i="3"/>
  <c r="BE40" i="6"/>
  <c r="BF40" i="6" s="1"/>
  <c r="BC155" i="4"/>
  <c r="BC12" i="4"/>
  <c r="BC104" i="4"/>
  <c r="BE145" i="6"/>
  <c r="BF145" i="6" s="1"/>
  <c r="BC153" i="4"/>
  <c r="BC124" i="4"/>
  <c r="BC27" i="4"/>
  <c r="BE90" i="6"/>
  <c r="BF90" i="6" s="1"/>
  <c r="AH121" i="4"/>
  <c r="AG156" i="3"/>
  <c r="AG158" i="3"/>
  <c r="AG160" i="3"/>
  <c r="AG161" i="3"/>
  <c r="BE118" i="6"/>
  <c r="BF118" i="6" s="1"/>
  <c r="BC15" i="4"/>
  <c r="BC73" i="4"/>
  <c r="BE153" i="6"/>
  <c r="BF153" i="6" s="1"/>
  <c r="AE58" i="3"/>
  <c r="BC119" i="4"/>
  <c r="BC41" i="4"/>
  <c r="BC14" i="4"/>
  <c r="BE98" i="6"/>
  <c r="BF98" i="6" s="1"/>
  <c r="AF77" i="6"/>
  <c r="AG75" i="6"/>
  <c r="BC92" i="4"/>
  <c r="BC129" i="4"/>
  <c r="BC150" i="4"/>
  <c r="AH58" i="4"/>
  <c r="AG44" i="3"/>
  <c r="AF125" i="6"/>
  <c r="AG123" i="6"/>
  <c r="BC43" i="4"/>
  <c r="BC99" i="4"/>
  <c r="BC26" i="4"/>
  <c r="BE34" i="6"/>
  <c r="BF34" i="6" s="1"/>
  <c r="BE22" i="6"/>
  <c r="BF22" i="6" s="1"/>
  <c r="BC56" i="4"/>
  <c r="BC113" i="4"/>
  <c r="BE17" i="6"/>
  <c r="BF17" i="6" s="1"/>
  <c r="AF19" i="3"/>
  <c r="AF21" i="6"/>
  <c r="AF21" i="3" s="1"/>
  <c r="AG19" i="6"/>
  <c r="AF163" i="3"/>
  <c r="AF165" i="6"/>
  <c r="AF165" i="3" s="1"/>
  <c r="AG163" i="6"/>
  <c r="BC8" i="4"/>
  <c r="BC78" i="4"/>
  <c r="BE183" i="6"/>
  <c r="BF183" i="6" s="1"/>
  <c r="AF141" i="6"/>
  <c r="AG139" i="6"/>
  <c r="BC185" i="4"/>
  <c r="BC172" i="4"/>
  <c r="BC173" i="4"/>
  <c r="BE96" i="6"/>
  <c r="BF96" i="6" s="1"/>
  <c r="BC25" i="4"/>
  <c r="BC38" i="4"/>
  <c r="BE135" i="6"/>
  <c r="BF135" i="6" s="1"/>
  <c r="AF67" i="3"/>
  <c r="AF69" i="6"/>
  <c r="AF69" i="3" s="1"/>
  <c r="AG67" i="6"/>
  <c r="AH107" i="4"/>
  <c r="AG140" i="3"/>
  <c r="AF155" i="3"/>
  <c r="AF157" i="6"/>
  <c r="AF157" i="3" s="1"/>
  <c r="AG155" i="6"/>
  <c r="BE25" i="6"/>
  <c r="BF25" i="6" s="1"/>
  <c r="AH16" i="4"/>
  <c r="AG22" i="3"/>
  <c r="AG20" i="3"/>
  <c r="AG24" i="3"/>
  <c r="AG25" i="3"/>
  <c r="BE26" i="6"/>
  <c r="BF26" i="6" s="1"/>
  <c r="AH93" i="4"/>
  <c r="AG124" i="3"/>
  <c r="AH30" i="4"/>
  <c r="AG38" i="3"/>
  <c r="AG36" i="3"/>
  <c r="AG40" i="3"/>
  <c r="AG41" i="3"/>
  <c r="BE18" i="6"/>
  <c r="BF18" i="6" s="1"/>
  <c r="AH79" i="4"/>
  <c r="AG108" i="3"/>
  <c r="BE146" i="6"/>
  <c r="BF146" i="6" s="1"/>
  <c r="AH114" i="4"/>
  <c r="AG150" i="3"/>
  <c r="AG148" i="3"/>
  <c r="AG152" i="3"/>
  <c r="AG153" i="3"/>
  <c r="AH37" i="4"/>
  <c r="AG54" i="3"/>
  <c r="AG56" i="3"/>
  <c r="AG52" i="3"/>
  <c r="AG57" i="3"/>
  <c r="AF45" i="6"/>
  <c r="AG43" i="6"/>
  <c r="BE74" i="6"/>
  <c r="BF74" i="6" s="1"/>
  <c r="AF171" i="3"/>
  <c r="AF173" i="6"/>
  <c r="AF173" i="3" s="1"/>
  <c r="AG171" i="6"/>
  <c r="BE158" i="6"/>
  <c r="BF158" i="6" s="1"/>
  <c r="BC75" i="4"/>
  <c r="BC111" i="4"/>
  <c r="BE95" i="6"/>
  <c r="BF95" i="6" s="1"/>
  <c r="BE161" i="6"/>
  <c r="BF161" i="6" s="1"/>
  <c r="BE102" i="6"/>
  <c r="BF102" i="6" s="1"/>
  <c r="BC83" i="4"/>
  <c r="BC141" i="4"/>
  <c r="BE58" i="6"/>
  <c r="BF58" i="6" s="1"/>
  <c r="BE136" i="6"/>
  <c r="BF136" i="6" s="1"/>
  <c r="BC146" i="4"/>
  <c r="BC167" i="4"/>
  <c r="BE7" i="6"/>
  <c r="BF7" i="6" s="1"/>
  <c r="BE24" i="6"/>
  <c r="BF24" i="6" s="1"/>
  <c r="BC90" i="4"/>
  <c r="BC17" i="4"/>
  <c r="BC85" i="4"/>
  <c r="BE82" i="6"/>
  <c r="BF82" i="6" s="1"/>
  <c r="BE104" i="6"/>
  <c r="BF104" i="6" s="1"/>
  <c r="BC94" i="4"/>
  <c r="BC109" i="4"/>
  <c r="BC147" i="4"/>
  <c r="BE130" i="6"/>
  <c r="BF130" i="6" s="1"/>
  <c r="BC117" i="4"/>
  <c r="BC138" i="4"/>
  <c r="BE119" i="6"/>
  <c r="BF119" i="6" s="1"/>
  <c r="BE89" i="6"/>
  <c r="BF89" i="6" s="1"/>
  <c r="BC176" i="4"/>
  <c r="BC47" i="4"/>
  <c r="BE175" i="6"/>
  <c r="BF175" i="6" s="1"/>
  <c r="AE10" i="3"/>
  <c r="BC110" i="4"/>
  <c r="BC101" i="4"/>
  <c r="BC84" i="4"/>
  <c r="BE50" i="6"/>
  <c r="BF50" i="6" s="1"/>
  <c r="AH128" i="4"/>
  <c r="AG182" i="3"/>
  <c r="AG184" i="3"/>
  <c r="AG180" i="3"/>
  <c r="AG185" i="3"/>
  <c r="BC151" i="4"/>
  <c r="BC165" i="4"/>
  <c r="BE97" i="6"/>
  <c r="BF97" i="6" s="1"/>
  <c r="BC91" i="4"/>
  <c r="BC33" i="4"/>
  <c r="BC32" i="4"/>
  <c r="BE138" i="6"/>
  <c r="BF138" i="6" s="1"/>
  <c r="AF179" i="3"/>
  <c r="AF181" i="6"/>
  <c r="AF181" i="3" s="1"/>
  <c r="AG179" i="6"/>
  <c r="BE174" i="6"/>
  <c r="BF174" i="6" s="1"/>
  <c r="BC162" i="4"/>
  <c r="BC132" i="4"/>
  <c r="BE134" i="6"/>
  <c r="BF134" i="6" s="1"/>
  <c r="BE154" i="6"/>
  <c r="BF154" i="6" s="1"/>
  <c r="AH44" i="4"/>
  <c r="AG70" i="3"/>
  <c r="AG68" i="3"/>
  <c r="AG72" i="3"/>
  <c r="AG73" i="3"/>
  <c r="AF147" i="3"/>
  <c r="AF149" i="6"/>
  <c r="AF149" i="3" s="1"/>
  <c r="AG147" i="6"/>
  <c r="BE42" i="6"/>
  <c r="BF42" i="6" s="1"/>
  <c r="BE168" i="6"/>
  <c r="BF168" i="6" s="1"/>
  <c r="BE54" i="6"/>
  <c r="BF54" i="6" s="1"/>
  <c r="BE56" i="6"/>
  <c r="BF56" i="6" s="1"/>
  <c r="BE8" i="6"/>
  <c r="BF8" i="6" s="1"/>
  <c r="BE150" i="6"/>
  <c r="BF150" i="6" s="1"/>
  <c r="AF109" i="6"/>
  <c r="AG107" i="6"/>
  <c r="BC139" i="4"/>
  <c r="BC96" i="4"/>
  <c r="BE71" i="6"/>
  <c r="BF71" i="6" s="1"/>
  <c r="BC182" i="4"/>
  <c r="BC10" i="4"/>
  <c r="BE33" i="6"/>
  <c r="BF33" i="6" s="1"/>
  <c r="BC35" i="4"/>
  <c r="BC157" i="4"/>
  <c r="BC39" i="4"/>
  <c r="BE178" i="6"/>
  <c r="BF178" i="6" s="1"/>
  <c r="BE38" i="6"/>
  <c r="BF38" i="6" s="1"/>
  <c r="BC103" i="4"/>
  <c r="BC131" i="4"/>
  <c r="BC88" i="4"/>
  <c r="BC54" i="4"/>
  <c r="BC48" i="4"/>
  <c r="AH100" i="4"/>
  <c r="AG136" i="3"/>
  <c r="AG132" i="3"/>
  <c r="AG134" i="3"/>
  <c r="AG137" i="3"/>
  <c r="AF61" i="6"/>
  <c r="AG59" i="6"/>
  <c r="AF91" i="3"/>
  <c r="AF93" i="6"/>
  <c r="AF93" i="3" s="1"/>
  <c r="AG91" i="6"/>
  <c r="BC177" i="4"/>
  <c r="BC66" i="4"/>
  <c r="BE31" i="6"/>
  <c r="BF31" i="6" s="1"/>
  <c r="BE72" i="6"/>
  <c r="BF72" i="6" s="1"/>
  <c r="AH65" i="4"/>
  <c r="AG92" i="3"/>
  <c r="AG96" i="3"/>
  <c r="AG94" i="3"/>
  <c r="AG97" i="3"/>
  <c r="AE74" i="3"/>
  <c r="BC74" i="4"/>
  <c r="BC140" i="4"/>
  <c r="BE10" i="6"/>
  <c r="BF10" i="6" s="1"/>
  <c r="AE122" i="3"/>
  <c r="BC67" i="4"/>
  <c r="BC168" i="4"/>
  <c r="AH86" i="4"/>
  <c r="AG116" i="3"/>
  <c r="AG118" i="3"/>
  <c r="AG120" i="3"/>
  <c r="AG121" i="3"/>
  <c r="AF35" i="3"/>
  <c r="AF37" i="6"/>
  <c r="AF37" i="3" s="1"/>
  <c r="AG35" i="6"/>
  <c r="BC166" i="4"/>
  <c r="BC95" i="4"/>
  <c r="BC123" i="4"/>
  <c r="BE66" i="6"/>
  <c r="BF66" i="6" s="1"/>
  <c r="AH142" i="4"/>
  <c r="AG60" i="3"/>
  <c r="BC40" i="4"/>
  <c r="BC158" i="4"/>
  <c r="BC59" i="4"/>
  <c r="BE106" i="6"/>
  <c r="BF106" i="6" s="1"/>
  <c r="AE138" i="3"/>
  <c r="BC145" i="4"/>
  <c r="BC112" i="4"/>
  <c r="BE23" i="6"/>
  <c r="BF23" i="6" s="1"/>
  <c r="AF131" i="3"/>
  <c r="AF133" i="6"/>
  <c r="AF133" i="3" s="1"/>
  <c r="AG131" i="6"/>
  <c r="BC20" i="4"/>
  <c r="BC70" i="4"/>
  <c r="BC11" i="4"/>
  <c r="BE15" i="6"/>
  <c r="BF15" i="6" s="1"/>
  <c r="BE47" i="6"/>
  <c r="BF47" i="6" s="1"/>
  <c r="BE63" i="6"/>
  <c r="BF63" i="6" s="1"/>
  <c r="BE127" i="6"/>
  <c r="BF127" i="6" s="1"/>
  <c r="BE111" i="6"/>
  <c r="BF111" i="6" s="1"/>
  <c r="BE79" i="6"/>
  <c r="BF79" i="6" s="1"/>
  <c r="BE143" i="6"/>
  <c r="BF143" i="6" s="1"/>
  <c r="BE87" i="6"/>
  <c r="BF87" i="6" s="1"/>
  <c r="BE110" i="6"/>
  <c r="BF110" i="6" s="1"/>
  <c r="BE86" i="6"/>
  <c r="BF86" i="6" s="1"/>
  <c r="BE126" i="6"/>
  <c r="BF126" i="6" s="1"/>
  <c r="BE62" i="6"/>
  <c r="BF62" i="6" s="1"/>
  <c r="BE14" i="6"/>
  <c r="BF14" i="6" s="1"/>
  <c r="BE142" i="6"/>
  <c r="BF142" i="6" s="1"/>
  <c r="BE78" i="6"/>
  <c r="BF78" i="6" s="1"/>
  <c r="BE46" i="6"/>
  <c r="BF46" i="6" s="1"/>
  <c r="BE88" i="6"/>
  <c r="BF88" i="6" s="1"/>
  <c r="BE80" i="6"/>
  <c r="BF80" i="6" s="1"/>
  <c r="BE64" i="6"/>
  <c r="BF64" i="6" s="1"/>
  <c r="BE48" i="6"/>
  <c r="BF48" i="6" s="1"/>
  <c r="BE16" i="6"/>
  <c r="BF16" i="6" s="1"/>
  <c r="BE144" i="6"/>
  <c r="BF144" i="6" s="1"/>
  <c r="BE112" i="6"/>
  <c r="BF112" i="6" s="1"/>
  <c r="BE128" i="6"/>
  <c r="BF128" i="6" s="1"/>
  <c r="BE151" i="6"/>
  <c r="BF151" i="6" s="1"/>
  <c r="BE94" i="6"/>
  <c r="BF94" i="6" s="1"/>
  <c r="AF99" i="3"/>
  <c r="AF101" i="6"/>
  <c r="AF101" i="3" s="1"/>
  <c r="AG99" i="6"/>
  <c r="BE152" i="6"/>
  <c r="BF152" i="6" s="1"/>
  <c r="AF85" i="6"/>
  <c r="AG83" i="6"/>
  <c r="AH9" i="4"/>
  <c r="AG12" i="3"/>
  <c r="AF115" i="3"/>
  <c r="AF117" i="6"/>
  <c r="AF117" i="3" s="1"/>
  <c r="AG115" i="6"/>
  <c r="AH72" i="4"/>
  <c r="AG102" i="3"/>
  <c r="AG104" i="3"/>
  <c r="AG100" i="3"/>
  <c r="AG105" i="3"/>
  <c r="BC4" i="4"/>
  <c r="BC60" i="4"/>
  <c r="BE185" i="6"/>
  <c r="BF185" i="6" s="1"/>
  <c r="BC87" i="4"/>
  <c r="BC80" i="4"/>
  <c r="BC82" i="4"/>
  <c r="BE162" i="6"/>
  <c r="BF162" i="6" s="1"/>
  <c r="BC159" i="4"/>
  <c r="BC118" i="4"/>
  <c r="BC178" i="4"/>
  <c r="AH51" i="4"/>
  <c r="AG76" i="3"/>
  <c r="AF5" i="6"/>
  <c r="AF5" i="3" s="1"/>
  <c r="AF2" i="3" s="1"/>
  <c r="AG3" i="6"/>
  <c r="AG3" i="3" s="1"/>
  <c r="BC28" i="4"/>
  <c r="BC134" i="4"/>
  <c r="BC98" i="4"/>
  <c r="BE2" i="6"/>
  <c r="BF2" i="6" s="1"/>
  <c r="BC102" i="4"/>
  <c r="BC18" i="4"/>
  <c r="BE103" i="6"/>
  <c r="BF103" i="6" s="1"/>
  <c r="BE49" i="6"/>
  <c r="BF49" i="6" s="1"/>
  <c r="BE30" i="6"/>
  <c r="BF30" i="6" s="1"/>
  <c r="BC81" i="4"/>
  <c r="BC130" i="4"/>
  <c r="BE177" i="6"/>
  <c r="BF177" i="6" s="1"/>
  <c r="AH149" i="4"/>
  <c r="AG166" i="3"/>
  <c r="AG164" i="3"/>
  <c r="AG168" i="3"/>
  <c r="AG169" i="3"/>
  <c r="BE6" i="6"/>
  <c r="BF6" i="6" s="1"/>
  <c r="BC36" i="4"/>
  <c r="BC148" i="4"/>
  <c r="BC69" i="4"/>
  <c r="AF51" i="3"/>
  <c r="AF53" i="6"/>
  <c r="AF53" i="3" s="1"/>
  <c r="AG51" i="6"/>
  <c r="BE182" i="6"/>
  <c r="BF182" i="6" s="1"/>
  <c r="BC71" i="4"/>
  <c r="BC31" i="4"/>
  <c r="BC161" i="4"/>
  <c r="AF13" i="6"/>
  <c r="AG11" i="6"/>
  <c r="BE114" i="6"/>
  <c r="BF114" i="6" s="1"/>
  <c r="AH2" i="4"/>
  <c r="AG8" i="3"/>
  <c r="AG4" i="3"/>
  <c r="AG6" i="3"/>
  <c r="AG9" i="3"/>
  <c r="BC120" i="4"/>
  <c r="BC163" i="4"/>
  <c r="BE39" i="6"/>
  <c r="BF39" i="6" s="1"/>
  <c r="BE176" i="6"/>
  <c r="BF176" i="6" s="1"/>
  <c r="BE70" i="6"/>
  <c r="BF70" i="6" s="1"/>
  <c r="BC6" i="4"/>
  <c r="BC125" i="4"/>
  <c r="BC127" i="4"/>
  <c r="BE120" i="6"/>
  <c r="BF120" i="6" s="1"/>
  <c r="BE166" i="6"/>
  <c r="BF166" i="6" s="1"/>
  <c r="BC49" i="4"/>
  <c r="BC137" i="4"/>
  <c r="BE57" i="6"/>
  <c r="BF57" i="6" s="1"/>
  <c r="BC122" i="4"/>
  <c r="BC116" i="4"/>
  <c r="BC22" i="4"/>
  <c r="BD34" i="2"/>
  <c r="BD66" i="2" s="1"/>
  <c r="BE2" i="2"/>
  <c r="BE66" i="2" s="1"/>
  <c r="BH152" i="1"/>
  <c r="BH95" i="1"/>
  <c r="BH70" i="1"/>
  <c r="BG46" i="1"/>
  <c r="BH46" i="1" s="1"/>
  <c r="BG68" i="1"/>
  <c r="BH68" i="1" s="1"/>
  <c r="BG74" i="1"/>
  <c r="BH74" i="1" s="1"/>
  <c r="BG129" i="1"/>
  <c r="BH129" i="1" s="1"/>
  <c r="BH42" i="1"/>
  <c r="AF18" i="3" l="1"/>
  <c r="AF162" i="3"/>
  <c r="AF178" i="3"/>
  <c r="AF170" i="3"/>
  <c r="AF26" i="3"/>
  <c r="AF130" i="3"/>
  <c r="AF90" i="3"/>
  <c r="AF34" i="3"/>
  <c r="AF154" i="3"/>
  <c r="AF10" i="3"/>
  <c r="AF98" i="3"/>
  <c r="AF50" i="3"/>
  <c r="AF114" i="3"/>
  <c r="AF146" i="3"/>
  <c r="AF138" i="3"/>
  <c r="AF66" i="3"/>
  <c r="BD82" i="2"/>
  <c r="BD120" i="4" s="1"/>
  <c r="AG51" i="3"/>
  <c r="AG53" i="6"/>
  <c r="AG53" i="3" s="1"/>
  <c r="AH51" i="6"/>
  <c r="BD70" i="4"/>
  <c r="BD40" i="4"/>
  <c r="AG35" i="3"/>
  <c r="AG37" i="6"/>
  <c r="AG37" i="3" s="1"/>
  <c r="AH35" i="6"/>
  <c r="AG91" i="3"/>
  <c r="AG93" i="6"/>
  <c r="AG93" i="3" s="1"/>
  <c r="AH91" i="6"/>
  <c r="AI100" i="4"/>
  <c r="AH134" i="3"/>
  <c r="AH132" i="3"/>
  <c r="AH136" i="3"/>
  <c r="AH137" i="3"/>
  <c r="BD162" i="4"/>
  <c r="BD91" i="4"/>
  <c r="BD84" i="4"/>
  <c r="BD90" i="4"/>
  <c r="BD146" i="4"/>
  <c r="BD83" i="4"/>
  <c r="BD111" i="4"/>
  <c r="AF42" i="3"/>
  <c r="AI93" i="4"/>
  <c r="AH124" i="3"/>
  <c r="AG155" i="3"/>
  <c r="AG157" i="6"/>
  <c r="AG157" i="3" s="1"/>
  <c r="AH155" i="6"/>
  <c r="AG67" i="3"/>
  <c r="AG69" i="6"/>
  <c r="AG69" i="3" s="1"/>
  <c r="AH67" i="6"/>
  <c r="BD25" i="4"/>
  <c r="BD185" i="4"/>
  <c r="BD99" i="4"/>
  <c r="AF122" i="3"/>
  <c r="BD150" i="4"/>
  <c r="BD14" i="4"/>
  <c r="BD184" i="4"/>
  <c r="BD53" i="4"/>
  <c r="AG27" i="3"/>
  <c r="AG29" i="6"/>
  <c r="AG29" i="3" s="1"/>
  <c r="AH27" i="6"/>
  <c r="BD118" i="4"/>
  <c r="BD80" i="4"/>
  <c r="BD4" i="4"/>
  <c r="AG13" i="6"/>
  <c r="AH11" i="6"/>
  <c r="BD31" i="4"/>
  <c r="BD36" i="4"/>
  <c r="AI149" i="4"/>
  <c r="AH166" i="3"/>
  <c r="AH164" i="3"/>
  <c r="AH168" i="3"/>
  <c r="AH169" i="3"/>
  <c r="BD102" i="4"/>
  <c r="BD28" i="4"/>
  <c r="BD159" i="4"/>
  <c r="BD87" i="4"/>
  <c r="AI72" i="4"/>
  <c r="AH104" i="3"/>
  <c r="AH102" i="3"/>
  <c r="AH100" i="3"/>
  <c r="AH105" i="3"/>
  <c r="AG115" i="3"/>
  <c r="AG117" i="6"/>
  <c r="AG117" i="3" s="1"/>
  <c r="AH115" i="6"/>
  <c r="AF82" i="3"/>
  <c r="BD20" i="4"/>
  <c r="BD123" i="4"/>
  <c r="AI86" i="4"/>
  <c r="AH118" i="3"/>
  <c r="AH120" i="3"/>
  <c r="AH116" i="3"/>
  <c r="AH121" i="3"/>
  <c r="AF58" i="3"/>
  <c r="BD48" i="4"/>
  <c r="BD131" i="4"/>
  <c r="BD39" i="4"/>
  <c r="BD10" i="4"/>
  <c r="BD96" i="4"/>
  <c r="AF106" i="3"/>
  <c r="BD101" i="4"/>
  <c r="BD47" i="4"/>
  <c r="BD138" i="4"/>
  <c r="BD147" i="4"/>
  <c r="BD75" i="4"/>
  <c r="AI30" i="4"/>
  <c r="AH36" i="3"/>
  <c r="AH38" i="3"/>
  <c r="AH40" i="3"/>
  <c r="AH41" i="3"/>
  <c r="AG141" i="6"/>
  <c r="AH139" i="6"/>
  <c r="BD78" i="4"/>
  <c r="BD43" i="4"/>
  <c r="BD129" i="4"/>
  <c r="AF74" i="3"/>
  <c r="BD41" i="4"/>
  <c r="BD27" i="4"/>
  <c r="BD104" i="4"/>
  <c r="BD108" i="4"/>
  <c r="BD106" i="4"/>
  <c r="BD22" i="4"/>
  <c r="BD137" i="4"/>
  <c r="BD127" i="4"/>
  <c r="BD6" i="4"/>
  <c r="BD71" i="4"/>
  <c r="AG5" i="6"/>
  <c r="AG5" i="3" s="1"/>
  <c r="AG2" i="3" s="1"/>
  <c r="AH3" i="6"/>
  <c r="AI51" i="4"/>
  <c r="AH76" i="3"/>
  <c r="AG131" i="3"/>
  <c r="AG133" i="6"/>
  <c r="AG133" i="3" s="1"/>
  <c r="AH131" i="6"/>
  <c r="BD112" i="4"/>
  <c r="BD59" i="4"/>
  <c r="BD95" i="4"/>
  <c r="BD168" i="4"/>
  <c r="BD140" i="4"/>
  <c r="BD66" i="4"/>
  <c r="BD54" i="4"/>
  <c r="BD103" i="4"/>
  <c r="BD157" i="4"/>
  <c r="BD182" i="4"/>
  <c r="BD139" i="4"/>
  <c r="AG147" i="3"/>
  <c r="AG149" i="6"/>
  <c r="AG149" i="3" s="1"/>
  <c r="AH147" i="6"/>
  <c r="AG179" i="3"/>
  <c r="AG181" i="6"/>
  <c r="AG181" i="3" s="1"/>
  <c r="AH179" i="6"/>
  <c r="BD32" i="4"/>
  <c r="BD165" i="4"/>
  <c r="AI128" i="4"/>
  <c r="AH184" i="3"/>
  <c r="AH182" i="3"/>
  <c r="AH180" i="3"/>
  <c r="AH185" i="3"/>
  <c r="BD110" i="4"/>
  <c r="BD176" i="4"/>
  <c r="BD117" i="4"/>
  <c r="BD109" i="4"/>
  <c r="BD85" i="4"/>
  <c r="AG45" i="6"/>
  <c r="AH43" i="6"/>
  <c r="AI114" i="4"/>
  <c r="AH150" i="3"/>
  <c r="AH148" i="3"/>
  <c r="AH152" i="3"/>
  <c r="AH153" i="3"/>
  <c r="AI79" i="4"/>
  <c r="AH108" i="3"/>
  <c r="AI16" i="4"/>
  <c r="AH22" i="3"/>
  <c r="AH20" i="3"/>
  <c r="AH24" i="3"/>
  <c r="AH25" i="3"/>
  <c r="BD173" i="4"/>
  <c r="BD8" i="4"/>
  <c r="AG19" i="3"/>
  <c r="AG21" i="6"/>
  <c r="AG21" i="3" s="1"/>
  <c r="AH19" i="6"/>
  <c r="BD113" i="4"/>
  <c r="AG125" i="6"/>
  <c r="AH123" i="6"/>
  <c r="BD92" i="4"/>
  <c r="BD119" i="4"/>
  <c r="BD73" i="4"/>
  <c r="BD124" i="4"/>
  <c r="BD12" i="4"/>
  <c r="BD57" i="4"/>
  <c r="AI135" i="4"/>
  <c r="AH172" i="3"/>
  <c r="AH174" i="3"/>
  <c r="AH176" i="3"/>
  <c r="AH177" i="3"/>
  <c r="BD143" i="4"/>
  <c r="AI23" i="4"/>
  <c r="AH30" i="3"/>
  <c r="AH32" i="3"/>
  <c r="AH28" i="3"/>
  <c r="AH33" i="3"/>
  <c r="BD161" i="4"/>
  <c r="BD81" i="4"/>
  <c r="BD18" i="4"/>
  <c r="BD134" i="4"/>
  <c r="BE82" i="2"/>
  <c r="BD116" i="4"/>
  <c r="BD49" i="4"/>
  <c r="BD125" i="4"/>
  <c r="BD122" i="4"/>
  <c r="BD163" i="4"/>
  <c r="AI2" i="4"/>
  <c r="AH4" i="3"/>
  <c r="AH6" i="3"/>
  <c r="AH8" i="3"/>
  <c r="AH3" i="3"/>
  <c r="AH9" i="3"/>
  <c r="BD69" i="4"/>
  <c r="BD130" i="4"/>
  <c r="BD98" i="4"/>
  <c r="BD178" i="4"/>
  <c r="BD82" i="4"/>
  <c r="BD60" i="4"/>
  <c r="AI9" i="4"/>
  <c r="AH12" i="3"/>
  <c r="AG85" i="6"/>
  <c r="AH83" i="6"/>
  <c r="AG99" i="3"/>
  <c r="AG101" i="6"/>
  <c r="AG101" i="3" s="1"/>
  <c r="AH99" i="6"/>
  <c r="BD11" i="4"/>
  <c r="BD145" i="4"/>
  <c r="BD158" i="4"/>
  <c r="AI142" i="4"/>
  <c r="AH60" i="3"/>
  <c r="BD166" i="4"/>
  <c r="BD67" i="4"/>
  <c r="BD74" i="4"/>
  <c r="AI65" i="4"/>
  <c r="AH92" i="3"/>
  <c r="AH96" i="3"/>
  <c r="AH94" i="3"/>
  <c r="AH97" i="3"/>
  <c r="BD177" i="4"/>
  <c r="AG61" i="6"/>
  <c r="AH59" i="6"/>
  <c r="BD88" i="4"/>
  <c r="BD35" i="4"/>
  <c r="AG109" i="6"/>
  <c r="AH107" i="6"/>
  <c r="AI44" i="4"/>
  <c r="AH68" i="3"/>
  <c r="AH70" i="3"/>
  <c r="AH72" i="3"/>
  <c r="AH73" i="3"/>
  <c r="BD132" i="4"/>
  <c r="BD33" i="4"/>
  <c r="BD151" i="4"/>
  <c r="BE151" i="4" s="1"/>
  <c r="BF151" i="4" s="1"/>
  <c r="BG151" i="4" s="1"/>
  <c r="BH151" i="4" s="1"/>
  <c r="BD94" i="4"/>
  <c r="BD17" i="4"/>
  <c r="BD167" i="4"/>
  <c r="BD141" i="4"/>
  <c r="BE141" i="4" s="1"/>
  <c r="BF141" i="4" s="1"/>
  <c r="BG141" i="4" s="1"/>
  <c r="BH141" i="4" s="1"/>
  <c r="AG171" i="3"/>
  <c r="AG173" i="6"/>
  <c r="AG173" i="3" s="1"/>
  <c r="AH171" i="6"/>
  <c r="AI37" i="4"/>
  <c r="AH54" i="3"/>
  <c r="AH52" i="3"/>
  <c r="AH56" i="3"/>
  <c r="AH57" i="3"/>
  <c r="AI107" i="4"/>
  <c r="AH140" i="3"/>
  <c r="BD38" i="4"/>
  <c r="BD172" i="4"/>
  <c r="BE172" i="4" s="1"/>
  <c r="BF172" i="4" s="1"/>
  <c r="BG172" i="4" s="1"/>
  <c r="BH172" i="4" s="1"/>
  <c r="AG163" i="3"/>
  <c r="AG165" i="6"/>
  <c r="AG165" i="3" s="1"/>
  <c r="AH163" i="6"/>
  <c r="BD56" i="4"/>
  <c r="BE56" i="4" s="1"/>
  <c r="BF56" i="4" s="1"/>
  <c r="BG56" i="4" s="1"/>
  <c r="BH56" i="4" s="1"/>
  <c r="BD26" i="4"/>
  <c r="AI58" i="4"/>
  <c r="AH44" i="3"/>
  <c r="AG77" i="6"/>
  <c r="AH75" i="6"/>
  <c r="BD15" i="4"/>
  <c r="AI121" i="4"/>
  <c r="AH156" i="3"/>
  <c r="AH160" i="3"/>
  <c r="AH158" i="3"/>
  <c r="AH161" i="3"/>
  <c r="BD153" i="4"/>
  <c r="BE153" i="4" s="1"/>
  <c r="BF153" i="4" s="1"/>
  <c r="BG153" i="4" s="1"/>
  <c r="BH153" i="4" s="1"/>
  <c r="BD155" i="4"/>
  <c r="AI156" i="4"/>
  <c r="AH84" i="3"/>
  <c r="BD78" i="2"/>
  <c r="BG6" i="6" s="1"/>
  <c r="BD75" i="2"/>
  <c r="BG56" i="6" s="1"/>
  <c r="BD77" i="2"/>
  <c r="BD80" i="2"/>
  <c r="BD81" i="2" s="1"/>
  <c r="BD76" i="2"/>
  <c r="BD79" i="2"/>
  <c r="BG175" i="6" s="1"/>
  <c r="BD74" i="2"/>
  <c r="BG106" i="6" s="1"/>
  <c r="BE74" i="2"/>
  <c r="BE80" i="2"/>
  <c r="BE81" i="2" s="1"/>
  <c r="BE79" i="2"/>
  <c r="BE77" i="2"/>
  <c r="BE76" i="2"/>
  <c r="BE75" i="2"/>
  <c r="BE78" i="2"/>
  <c r="BE38" i="4" l="1"/>
  <c r="BF38" i="4" s="1"/>
  <c r="BG38" i="4" s="1"/>
  <c r="BH38" i="4" s="1"/>
  <c r="BE167" i="4"/>
  <c r="BF167" i="4" s="1"/>
  <c r="BG167" i="4" s="1"/>
  <c r="BH167" i="4" s="1"/>
  <c r="BE33" i="4"/>
  <c r="BF33" i="4" s="1"/>
  <c r="BG33" i="4" s="1"/>
  <c r="BH33" i="4" s="1"/>
  <c r="BE178" i="4"/>
  <c r="BF178" i="4" s="1"/>
  <c r="BG178" i="4" s="1"/>
  <c r="BH178" i="4" s="1"/>
  <c r="BE15" i="4"/>
  <c r="BF15" i="4" s="1"/>
  <c r="BG15" i="4" s="1"/>
  <c r="BH15" i="4" s="1"/>
  <c r="BE17" i="4"/>
  <c r="BF17" i="4" s="1"/>
  <c r="BG17" i="4" s="1"/>
  <c r="BH17" i="4" s="1"/>
  <c r="BE132" i="4"/>
  <c r="BF132" i="4" s="1"/>
  <c r="BG132" i="4" s="1"/>
  <c r="BH132" i="4" s="1"/>
  <c r="BE35" i="4"/>
  <c r="BF35" i="4" s="1"/>
  <c r="BG35" i="4" s="1"/>
  <c r="BH35" i="4" s="1"/>
  <c r="BE155" i="4"/>
  <c r="BF155" i="4" s="1"/>
  <c r="BG155" i="4" s="1"/>
  <c r="BH155" i="4" s="1"/>
  <c r="BE26" i="4"/>
  <c r="BF26" i="4" s="1"/>
  <c r="BG26" i="4" s="1"/>
  <c r="BH26" i="4" s="1"/>
  <c r="AG90" i="3"/>
  <c r="BH106" i="6"/>
  <c r="AG66" i="3"/>
  <c r="BH6" i="6"/>
  <c r="BE94" i="4"/>
  <c r="BF94" i="4" s="1"/>
  <c r="BG94" i="4" s="1"/>
  <c r="BH94" i="4" s="1"/>
  <c r="BG159" i="6"/>
  <c r="BH159" i="6" s="1"/>
  <c r="BE166" i="4"/>
  <c r="BF166" i="4" s="1"/>
  <c r="BG166" i="4" s="1"/>
  <c r="BH166" i="4" s="1"/>
  <c r="BE158" i="4"/>
  <c r="BF158" i="4" s="1"/>
  <c r="BG158" i="4" s="1"/>
  <c r="BH158" i="4" s="1"/>
  <c r="AG34" i="3"/>
  <c r="AG74" i="3"/>
  <c r="AG58" i="3"/>
  <c r="AG26" i="3"/>
  <c r="AG50" i="3"/>
  <c r="BD148" i="4"/>
  <c r="BH175" i="6"/>
  <c r="BH56" i="6"/>
  <c r="BE67" i="4"/>
  <c r="BF67" i="4" s="1"/>
  <c r="BG67" i="4" s="1"/>
  <c r="BH67" i="4" s="1"/>
  <c r="BE125" i="4"/>
  <c r="BF125" i="4" s="1"/>
  <c r="BG125" i="4" s="1"/>
  <c r="BH125" i="4" s="1"/>
  <c r="AG114" i="3"/>
  <c r="AG154" i="3"/>
  <c r="BE11" i="4"/>
  <c r="BF11" i="4" s="1"/>
  <c r="BG11" i="4" s="1"/>
  <c r="BH11" i="4" s="1"/>
  <c r="BE60" i="4"/>
  <c r="BF60" i="4" s="1"/>
  <c r="BG60" i="4" s="1"/>
  <c r="BH60" i="4" s="1"/>
  <c r="BE18" i="4"/>
  <c r="BF18" i="4" s="1"/>
  <c r="BG18" i="4" s="1"/>
  <c r="BH18" i="4" s="1"/>
  <c r="BE163" i="4"/>
  <c r="BF163" i="4" s="1"/>
  <c r="BG163" i="4" s="1"/>
  <c r="BH163" i="4" s="1"/>
  <c r="BE116" i="4"/>
  <c r="BF116" i="4" s="1"/>
  <c r="BG116" i="4" s="1"/>
  <c r="BH116" i="4" s="1"/>
  <c r="AG146" i="3"/>
  <c r="AG162" i="3"/>
  <c r="AG130" i="3"/>
  <c r="AG98" i="3"/>
  <c r="AG170" i="3"/>
  <c r="AG106" i="3"/>
  <c r="AG122" i="3"/>
  <c r="AG18" i="3"/>
  <c r="AG138" i="3"/>
  <c r="AG42" i="3"/>
  <c r="AG178" i="3"/>
  <c r="AG10" i="3"/>
  <c r="BG145" i="6"/>
  <c r="BH145" i="6" s="1"/>
  <c r="BG97" i="6"/>
  <c r="BH97" i="6" s="1"/>
  <c r="BG17" i="6"/>
  <c r="BH17" i="6" s="1"/>
  <c r="BG169" i="6"/>
  <c r="BH169" i="6" s="1"/>
  <c r="BG57" i="6"/>
  <c r="BH57" i="6" s="1"/>
  <c r="BG41" i="6"/>
  <c r="BH41" i="6" s="1"/>
  <c r="BG153" i="6"/>
  <c r="BH153" i="6" s="1"/>
  <c r="BG89" i="6"/>
  <c r="BH89" i="6" s="1"/>
  <c r="BG9" i="6"/>
  <c r="BH9" i="6" s="1"/>
  <c r="BG113" i="6"/>
  <c r="BH113" i="6" s="1"/>
  <c r="BG177" i="6"/>
  <c r="BH177" i="6" s="1"/>
  <c r="BG65" i="6"/>
  <c r="BH65" i="6" s="1"/>
  <c r="BG33" i="6"/>
  <c r="BH33" i="6" s="1"/>
  <c r="BG73" i="6"/>
  <c r="BH73" i="6" s="1"/>
  <c r="BG49" i="6"/>
  <c r="BH49" i="6" s="1"/>
  <c r="BG185" i="6"/>
  <c r="BH185" i="6" s="1"/>
  <c r="BG161" i="6"/>
  <c r="BH161" i="6" s="1"/>
  <c r="BG121" i="6"/>
  <c r="BH121" i="6" s="1"/>
  <c r="BG81" i="6"/>
  <c r="BH81" i="6" s="1"/>
  <c r="BG105" i="6"/>
  <c r="BH105" i="6" s="1"/>
  <c r="BG129" i="6"/>
  <c r="BH129" i="6" s="1"/>
  <c r="BG25" i="6"/>
  <c r="BH25" i="6" s="1"/>
  <c r="BG137" i="6"/>
  <c r="BH137" i="6" s="1"/>
  <c r="BG32" i="6"/>
  <c r="BH32" i="6" s="1"/>
  <c r="AJ156" i="4"/>
  <c r="AI84" i="3"/>
  <c r="AH163" i="3"/>
  <c r="AH165" i="6"/>
  <c r="AH165" i="3" s="1"/>
  <c r="AI163" i="6"/>
  <c r="BG50" i="6"/>
  <c r="BH50" i="6" s="1"/>
  <c r="BG184" i="6"/>
  <c r="BH184" i="6" s="1"/>
  <c r="AJ121" i="4"/>
  <c r="AI156" i="3"/>
  <c r="AI158" i="3"/>
  <c r="AI160" i="3"/>
  <c r="AI161" i="3"/>
  <c r="AJ58" i="4"/>
  <c r="AI44" i="3"/>
  <c r="BE88" i="4"/>
  <c r="BF88" i="4" s="1"/>
  <c r="BG88" i="4" s="1"/>
  <c r="BH88" i="4" s="1"/>
  <c r="BE177" i="4"/>
  <c r="BF177" i="4" s="1"/>
  <c r="BG177" i="4" s="1"/>
  <c r="BH177" i="4" s="1"/>
  <c r="BE74" i="4"/>
  <c r="BF74" i="4" s="1"/>
  <c r="BG74" i="4" s="1"/>
  <c r="BH74" i="4" s="1"/>
  <c r="BE145" i="4"/>
  <c r="BF145" i="4" s="1"/>
  <c r="BG145" i="4" s="1"/>
  <c r="BH145" i="4" s="1"/>
  <c r="AG82" i="3"/>
  <c r="BE98" i="4"/>
  <c r="BF98" i="4" s="1"/>
  <c r="BG98" i="4" s="1"/>
  <c r="BH98" i="4" s="1"/>
  <c r="BE69" i="4"/>
  <c r="BF69" i="4" s="1"/>
  <c r="BG69" i="4" s="1"/>
  <c r="BH69" i="4" s="1"/>
  <c r="AJ2" i="4"/>
  <c r="AI4" i="3"/>
  <c r="AI8" i="3"/>
  <c r="AI6" i="3"/>
  <c r="AI9" i="3"/>
  <c r="BE122" i="4"/>
  <c r="BF122" i="4" s="1"/>
  <c r="BG122" i="4" s="1"/>
  <c r="BH122" i="4" s="1"/>
  <c r="BE81" i="4"/>
  <c r="BF81" i="4" s="1"/>
  <c r="BG81" i="4" s="1"/>
  <c r="BH81" i="4" s="1"/>
  <c r="AJ135" i="4"/>
  <c r="AI174" i="3"/>
  <c r="AI176" i="3"/>
  <c r="AI172" i="3"/>
  <c r="AI177" i="3"/>
  <c r="BE73" i="4"/>
  <c r="BF73" i="4" s="1"/>
  <c r="BG73" i="4" s="1"/>
  <c r="BH73" i="4" s="1"/>
  <c r="AH19" i="3"/>
  <c r="AH21" i="6"/>
  <c r="AH21" i="3" s="1"/>
  <c r="AI19" i="6"/>
  <c r="BE173" i="4"/>
  <c r="BF173" i="4" s="1"/>
  <c r="BG173" i="4" s="1"/>
  <c r="BH173" i="4" s="1"/>
  <c r="AJ16" i="4"/>
  <c r="AI22" i="3"/>
  <c r="AI24" i="3"/>
  <c r="AI20" i="3"/>
  <c r="AI25" i="3"/>
  <c r="BE109" i="4"/>
  <c r="BF109" i="4" s="1"/>
  <c r="BG109" i="4" s="1"/>
  <c r="BH109" i="4" s="1"/>
  <c r="BE32" i="4"/>
  <c r="BF32" i="4" s="1"/>
  <c r="BG32" i="4" s="1"/>
  <c r="BH32" i="4" s="1"/>
  <c r="AH147" i="3"/>
  <c r="AH149" i="6"/>
  <c r="AH149" i="3" s="1"/>
  <c r="AI147" i="6"/>
  <c r="BG150" i="6"/>
  <c r="BH150" i="6" s="1"/>
  <c r="BE103" i="4"/>
  <c r="BF103" i="4" s="1"/>
  <c r="BG103" i="4" s="1"/>
  <c r="BH103" i="4" s="1"/>
  <c r="BE140" i="4"/>
  <c r="BF140" i="4" s="1"/>
  <c r="BG140" i="4" s="1"/>
  <c r="BH140" i="4" s="1"/>
  <c r="BE112" i="4"/>
  <c r="BF112" i="4" s="1"/>
  <c r="BG112" i="4" s="1"/>
  <c r="BH112" i="4" s="1"/>
  <c r="AJ51" i="4"/>
  <c r="AI76" i="3"/>
  <c r="BG176" i="6"/>
  <c r="BH176" i="6" s="1"/>
  <c r="BE104" i="4"/>
  <c r="BF104" i="4" s="1"/>
  <c r="BG104" i="4" s="1"/>
  <c r="BH104" i="4" s="1"/>
  <c r="BE78" i="4"/>
  <c r="BF78" i="4" s="1"/>
  <c r="BG78" i="4" s="1"/>
  <c r="BH78" i="4" s="1"/>
  <c r="BG96" i="6"/>
  <c r="BH96" i="6" s="1"/>
  <c r="AJ30" i="4"/>
  <c r="AI40" i="3"/>
  <c r="AI36" i="3"/>
  <c r="AI38" i="3"/>
  <c r="AI41" i="3"/>
  <c r="BG136" i="6"/>
  <c r="BH136" i="6" s="1"/>
  <c r="BE138" i="4"/>
  <c r="BF138" i="4" s="1"/>
  <c r="BG138" i="4" s="1"/>
  <c r="BH138" i="4" s="1"/>
  <c r="BG138" i="6"/>
  <c r="BH138" i="6" s="1"/>
  <c r="BE131" i="4"/>
  <c r="BF131" i="4" s="1"/>
  <c r="BG131" i="4" s="1"/>
  <c r="BH131" i="4" s="1"/>
  <c r="AJ86" i="4"/>
  <c r="AI118" i="3"/>
  <c r="AI120" i="3"/>
  <c r="AI116" i="3"/>
  <c r="AI121" i="3"/>
  <c r="BE20" i="4"/>
  <c r="BF20" i="4" s="1"/>
  <c r="BG20" i="4" s="1"/>
  <c r="BH20" i="4" s="1"/>
  <c r="AJ72" i="4"/>
  <c r="AI104" i="3"/>
  <c r="AI100" i="3"/>
  <c r="AI102" i="3"/>
  <c r="AI105" i="3"/>
  <c r="BE102" i="4"/>
  <c r="BF102" i="4" s="1"/>
  <c r="BG102" i="4" s="1"/>
  <c r="BH102" i="4" s="1"/>
  <c r="AJ149" i="4"/>
  <c r="AI166" i="3"/>
  <c r="AI168" i="3"/>
  <c r="AI164" i="3"/>
  <c r="AI169" i="3"/>
  <c r="BE118" i="4"/>
  <c r="BF118" i="4" s="1"/>
  <c r="BG118" i="4" s="1"/>
  <c r="BH118" i="4" s="1"/>
  <c r="AH27" i="3"/>
  <c r="AH29" i="6"/>
  <c r="AH29" i="3" s="1"/>
  <c r="AI27" i="6"/>
  <c r="BG90" i="6"/>
  <c r="BH90" i="6" s="1"/>
  <c r="BE150" i="4"/>
  <c r="BF150" i="4" s="1"/>
  <c r="BG150" i="4" s="1"/>
  <c r="BH150" i="4" s="1"/>
  <c r="BG183" i="6"/>
  <c r="BH183" i="6" s="1"/>
  <c r="AJ93" i="4"/>
  <c r="AI124" i="3"/>
  <c r="BE83" i="4"/>
  <c r="BF83" i="4" s="1"/>
  <c r="BG83" i="4" s="1"/>
  <c r="BH83" i="4" s="1"/>
  <c r="BG130" i="6"/>
  <c r="BH130" i="6" s="1"/>
  <c r="BG154" i="6"/>
  <c r="BH154" i="6" s="1"/>
  <c r="AJ100" i="4"/>
  <c r="AI136" i="3"/>
  <c r="AI134" i="3"/>
  <c r="AI132" i="3"/>
  <c r="AI137" i="3"/>
  <c r="BG72" i="6"/>
  <c r="BH72" i="6" s="1"/>
  <c r="BG66" i="6"/>
  <c r="BH66" i="6" s="1"/>
  <c r="BE148" i="4"/>
  <c r="BF148" i="4" s="1"/>
  <c r="BG148" i="4" s="1"/>
  <c r="BH148" i="4" s="1"/>
  <c r="BE120" i="4"/>
  <c r="BF120" i="4" s="1"/>
  <c r="BG120" i="4" s="1"/>
  <c r="BH120" i="4" s="1"/>
  <c r="BG18" i="6"/>
  <c r="BH18" i="6" s="1"/>
  <c r="AJ37" i="4"/>
  <c r="AI52" i="3"/>
  <c r="AI54" i="3"/>
  <c r="AI56" i="3"/>
  <c r="AI57" i="3"/>
  <c r="BG95" i="6"/>
  <c r="BH95" i="6" s="1"/>
  <c r="AJ44" i="4"/>
  <c r="AI68" i="3"/>
  <c r="AI70" i="3"/>
  <c r="AI72" i="3"/>
  <c r="AI73" i="3"/>
  <c r="AH61" i="6"/>
  <c r="AI59" i="6"/>
  <c r="BG152" i="6"/>
  <c r="BH152" i="6" s="1"/>
  <c r="BG103" i="6"/>
  <c r="BH103" i="6" s="1"/>
  <c r="BG182" i="6"/>
  <c r="BH182" i="6" s="1"/>
  <c r="BE161" i="4"/>
  <c r="BF161" i="4" s="1"/>
  <c r="BG161" i="4" s="1"/>
  <c r="BH161" i="4" s="1"/>
  <c r="BE143" i="4"/>
  <c r="BF143" i="4" s="1"/>
  <c r="BG143" i="4" s="1"/>
  <c r="BH143" i="4" s="1"/>
  <c r="BE57" i="4"/>
  <c r="BF57" i="4" s="1"/>
  <c r="BG57" i="4" s="1"/>
  <c r="BH57" i="4" s="1"/>
  <c r="BE119" i="4"/>
  <c r="BF119" i="4" s="1"/>
  <c r="BG119" i="4" s="1"/>
  <c r="BH119" i="4" s="1"/>
  <c r="BG135" i="6"/>
  <c r="BH135" i="6" s="1"/>
  <c r="BG58" i="6"/>
  <c r="BH58" i="6" s="1"/>
  <c r="BE117" i="4"/>
  <c r="BF117" i="4" s="1"/>
  <c r="BG117" i="4" s="1"/>
  <c r="BH117" i="4" s="1"/>
  <c r="AH179" i="3"/>
  <c r="AH181" i="6"/>
  <c r="AH181" i="3" s="1"/>
  <c r="AI179" i="6"/>
  <c r="BE139" i="4"/>
  <c r="BF139" i="4" s="1"/>
  <c r="BG139" i="4" s="1"/>
  <c r="BH139" i="4" s="1"/>
  <c r="BE54" i="4"/>
  <c r="BF54" i="4" s="1"/>
  <c r="BG54" i="4" s="1"/>
  <c r="BH54" i="4" s="1"/>
  <c r="BE168" i="4"/>
  <c r="BF168" i="4" s="1"/>
  <c r="BG168" i="4" s="1"/>
  <c r="BH168" i="4" s="1"/>
  <c r="AH131" i="3"/>
  <c r="AH133" i="6"/>
  <c r="AH133" i="3" s="1"/>
  <c r="AI131" i="6"/>
  <c r="BG162" i="6"/>
  <c r="BH162" i="6" s="1"/>
  <c r="AH5" i="6"/>
  <c r="AH5" i="3" s="1"/>
  <c r="AH2" i="3" s="1"/>
  <c r="AI3" i="6"/>
  <c r="BG39" i="6"/>
  <c r="BH39" i="6" s="1"/>
  <c r="BE127" i="4"/>
  <c r="BF127" i="4" s="1"/>
  <c r="BG127" i="4" s="1"/>
  <c r="BH127" i="4" s="1"/>
  <c r="BE27" i="4"/>
  <c r="BF27" i="4" s="1"/>
  <c r="BG27" i="4" s="1"/>
  <c r="BH27" i="4" s="1"/>
  <c r="BE129" i="4"/>
  <c r="BF129" i="4" s="1"/>
  <c r="BG129" i="4" s="1"/>
  <c r="BH129" i="4" s="1"/>
  <c r="AH141" i="6"/>
  <c r="AI139" i="6"/>
  <c r="BG26" i="6"/>
  <c r="BH26" i="6" s="1"/>
  <c r="BG24" i="6"/>
  <c r="BH24" i="6" s="1"/>
  <c r="BE47" i="4"/>
  <c r="BF47" i="4" s="1"/>
  <c r="BG47" i="4" s="1"/>
  <c r="BH47" i="4" s="1"/>
  <c r="BG174" i="6"/>
  <c r="BH174" i="6" s="1"/>
  <c r="BE96" i="4"/>
  <c r="BF96" i="4" s="1"/>
  <c r="BG96" i="4" s="1"/>
  <c r="BH96" i="4" s="1"/>
  <c r="BE48" i="4"/>
  <c r="BF48" i="4" s="1"/>
  <c r="BG48" i="4" s="1"/>
  <c r="BH48" i="4" s="1"/>
  <c r="BG10" i="6"/>
  <c r="BH10" i="6" s="1"/>
  <c r="BE123" i="4"/>
  <c r="BF123" i="4" s="1"/>
  <c r="BG123" i="4" s="1"/>
  <c r="BH123" i="4" s="1"/>
  <c r="BG151" i="6"/>
  <c r="BH151" i="6" s="1"/>
  <c r="BE87" i="4"/>
  <c r="BF87" i="4" s="1"/>
  <c r="BG87" i="4" s="1"/>
  <c r="BH87" i="4" s="1"/>
  <c r="BG30" i="6"/>
  <c r="BH30" i="6" s="1"/>
  <c r="BE36" i="4"/>
  <c r="BF36" i="4" s="1"/>
  <c r="BG36" i="4" s="1"/>
  <c r="BH36" i="4" s="1"/>
  <c r="BE184" i="4"/>
  <c r="BF184" i="4" s="1"/>
  <c r="BG184" i="4" s="1"/>
  <c r="BH184" i="4" s="1"/>
  <c r="BG118" i="6"/>
  <c r="BH118" i="6" s="1"/>
  <c r="BE185" i="4"/>
  <c r="BF185" i="4" s="1"/>
  <c r="BG185" i="4" s="1"/>
  <c r="BH185" i="4" s="1"/>
  <c r="BE146" i="4"/>
  <c r="BF146" i="4" s="1"/>
  <c r="BG146" i="4" s="1"/>
  <c r="BH146" i="4" s="1"/>
  <c r="BG119" i="6"/>
  <c r="BH119" i="6" s="1"/>
  <c r="BE91" i="4"/>
  <c r="BF91" i="4" s="1"/>
  <c r="BG91" i="4" s="1"/>
  <c r="BH91" i="4" s="1"/>
  <c r="BG54" i="6"/>
  <c r="BH54" i="6" s="1"/>
  <c r="BG178" i="6"/>
  <c r="BH178" i="6" s="1"/>
  <c r="AH91" i="3"/>
  <c r="AH93" i="6"/>
  <c r="AH93" i="3" s="1"/>
  <c r="AI91" i="6"/>
  <c r="AH35" i="3"/>
  <c r="AH37" i="6"/>
  <c r="AH37" i="3" s="1"/>
  <c r="AI35" i="6"/>
  <c r="BE40" i="4"/>
  <c r="BF40" i="4" s="1"/>
  <c r="BG40" i="4" s="1"/>
  <c r="BH40" i="4" s="1"/>
  <c r="AH51" i="3"/>
  <c r="AH53" i="6"/>
  <c r="AH53" i="3" s="1"/>
  <c r="AI51" i="6"/>
  <c r="BG70" i="6"/>
  <c r="BH70" i="6" s="1"/>
  <c r="BG167" i="6"/>
  <c r="BH167" i="6" s="1"/>
  <c r="BG98" i="6"/>
  <c r="BH98" i="6" s="1"/>
  <c r="AJ107" i="4"/>
  <c r="AI140" i="3"/>
  <c r="BG146" i="6"/>
  <c r="BH146" i="6" s="1"/>
  <c r="AH171" i="3"/>
  <c r="AH173" i="6"/>
  <c r="AH173" i="3" s="1"/>
  <c r="AI171" i="6"/>
  <c r="BG8" i="6"/>
  <c r="BH8" i="6" s="1"/>
  <c r="AJ142" i="4"/>
  <c r="AI60" i="3"/>
  <c r="AH99" i="3"/>
  <c r="AH101" i="6"/>
  <c r="AH101" i="3" s="1"/>
  <c r="AI99" i="6"/>
  <c r="AH85" i="6"/>
  <c r="AI83" i="6"/>
  <c r="BE82" i="4"/>
  <c r="BF82" i="4" s="1"/>
  <c r="BG82" i="4" s="1"/>
  <c r="BH82" i="4" s="1"/>
  <c r="BE130" i="4"/>
  <c r="BF130" i="4" s="1"/>
  <c r="BG130" i="4" s="1"/>
  <c r="BH130" i="4" s="1"/>
  <c r="BG120" i="6"/>
  <c r="BH120" i="6" s="1"/>
  <c r="BE49" i="4"/>
  <c r="BF49" i="4" s="1"/>
  <c r="BG49" i="4" s="1"/>
  <c r="BH49" i="4" s="1"/>
  <c r="BE134" i="4"/>
  <c r="BF134" i="4" s="1"/>
  <c r="BG134" i="4" s="1"/>
  <c r="BH134" i="4" s="1"/>
  <c r="BG114" i="6"/>
  <c r="BH114" i="6" s="1"/>
  <c r="BE12" i="4"/>
  <c r="BF12" i="4" s="1"/>
  <c r="BG12" i="4" s="1"/>
  <c r="BH12" i="4" s="1"/>
  <c r="BE92" i="4"/>
  <c r="BF92" i="4" s="1"/>
  <c r="BG92" i="4" s="1"/>
  <c r="BH92" i="4" s="1"/>
  <c r="BG34" i="6"/>
  <c r="BH34" i="6" s="1"/>
  <c r="AJ114" i="4"/>
  <c r="AI152" i="3"/>
  <c r="AI148" i="3"/>
  <c r="AI150" i="3"/>
  <c r="AI153" i="3"/>
  <c r="BG74" i="6"/>
  <c r="BH74" i="6" s="1"/>
  <c r="BG7" i="6"/>
  <c r="BH7" i="6" s="1"/>
  <c r="BE176" i="4"/>
  <c r="BF176" i="4" s="1"/>
  <c r="BG176" i="4" s="1"/>
  <c r="BH176" i="4" s="1"/>
  <c r="AJ128" i="4"/>
  <c r="AI180" i="3"/>
  <c r="AI182" i="3"/>
  <c r="AI184" i="3"/>
  <c r="AI185" i="3"/>
  <c r="BE182" i="4"/>
  <c r="BF182" i="4" s="1"/>
  <c r="BG182" i="4" s="1"/>
  <c r="BH182" i="4" s="1"/>
  <c r="BE95" i="4"/>
  <c r="BF95" i="4" s="1"/>
  <c r="BG95" i="4" s="1"/>
  <c r="BH95" i="4" s="1"/>
  <c r="BE6" i="4"/>
  <c r="BF6" i="4" s="1"/>
  <c r="BG6" i="4" s="1"/>
  <c r="BH6" i="4" s="1"/>
  <c r="BE137" i="4"/>
  <c r="BF137" i="4" s="1"/>
  <c r="BG137" i="4" s="1"/>
  <c r="BH137" i="4" s="1"/>
  <c r="BE106" i="4"/>
  <c r="BF106" i="4" s="1"/>
  <c r="BG106" i="4" s="1"/>
  <c r="BH106" i="4" s="1"/>
  <c r="BE43" i="4"/>
  <c r="BF43" i="4" s="1"/>
  <c r="BG43" i="4" s="1"/>
  <c r="BH43" i="4" s="1"/>
  <c r="BE75" i="4"/>
  <c r="BF75" i="4" s="1"/>
  <c r="BG75" i="4" s="1"/>
  <c r="BH75" i="4" s="1"/>
  <c r="BG82" i="6"/>
  <c r="BH82" i="6" s="1"/>
  <c r="BE101" i="4"/>
  <c r="BF101" i="4" s="1"/>
  <c r="BG101" i="4" s="1"/>
  <c r="BH101" i="4" s="1"/>
  <c r="BE10" i="4"/>
  <c r="BF10" i="4" s="1"/>
  <c r="BG10" i="4" s="1"/>
  <c r="BH10" i="4" s="1"/>
  <c r="BE159" i="4"/>
  <c r="BF159" i="4" s="1"/>
  <c r="BG159" i="4" s="1"/>
  <c r="BH159" i="4" s="1"/>
  <c r="BE31" i="4"/>
  <c r="BF31" i="4" s="1"/>
  <c r="BG31" i="4" s="1"/>
  <c r="BH31" i="4" s="1"/>
  <c r="BE4" i="4"/>
  <c r="BF4" i="4" s="1"/>
  <c r="BG4" i="4" s="1"/>
  <c r="BH4" i="4" s="1"/>
  <c r="BG40" i="6"/>
  <c r="BH40" i="6" s="1"/>
  <c r="BE99" i="4"/>
  <c r="BF99" i="4" s="1"/>
  <c r="BG99" i="4" s="1"/>
  <c r="BH99" i="4" s="1"/>
  <c r="BE25" i="4"/>
  <c r="BF25" i="4" s="1"/>
  <c r="BG25" i="4" s="1"/>
  <c r="BH25" i="4" s="1"/>
  <c r="AH155" i="3"/>
  <c r="AH157" i="6"/>
  <c r="AH157" i="3" s="1"/>
  <c r="AI155" i="6"/>
  <c r="BE90" i="4"/>
  <c r="BF90" i="4" s="1"/>
  <c r="BG90" i="4" s="1"/>
  <c r="BH90" i="4" s="1"/>
  <c r="BE162" i="4"/>
  <c r="BF162" i="4" s="1"/>
  <c r="BG162" i="4" s="1"/>
  <c r="BH162" i="4" s="1"/>
  <c r="BE70" i="4"/>
  <c r="BF70" i="4" s="1"/>
  <c r="BG70" i="4" s="1"/>
  <c r="BH70" i="4" s="1"/>
  <c r="BG170" i="6"/>
  <c r="BH170" i="6" s="1"/>
  <c r="BG122" i="6"/>
  <c r="BH122" i="6" s="1"/>
  <c r="BG15" i="6"/>
  <c r="BH15" i="6" s="1"/>
  <c r="BG47" i="6"/>
  <c r="BH47" i="6" s="1"/>
  <c r="BG63" i="6"/>
  <c r="BH63" i="6" s="1"/>
  <c r="BG127" i="6"/>
  <c r="BH127" i="6" s="1"/>
  <c r="BG111" i="6"/>
  <c r="BH111" i="6" s="1"/>
  <c r="BG79" i="6"/>
  <c r="BH79" i="6" s="1"/>
  <c r="BG143" i="6"/>
  <c r="BH143" i="6" s="1"/>
  <c r="BG87" i="6"/>
  <c r="BH87" i="6" s="1"/>
  <c r="BG144" i="6"/>
  <c r="BH144" i="6" s="1"/>
  <c r="BG48" i="6"/>
  <c r="BG80" i="6"/>
  <c r="BH80" i="6" s="1"/>
  <c r="BG128" i="6"/>
  <c r="BH128" i="6" s="1"/>
  <c r="BG88" i="6"/>
  <c r="BH88" i="6" s="1"/>
  <c r="BG112" i="6"/>
  <c r="BH112" i="6" s="1"/>
  <c r="BG64" i="6"/>
  <c r="BH64" i="6" s="1"/>
  <c r="BG16" i="6"/>
  <c r="BH16" i="6" s="1"/>
  <c r="BG160" i="6"/>
  <c r="BH160" i="6" s="1"/>
  <c r="BH48" i="6"/>
  <c r="BG110" i="6"/>
  <c r="BH110" i="6" s="1"/>
  <c r="BG62" i="6"/>
  <c r="BH62" i="6" s="1"/>
  <c r="BG142" i="6"/>
  <c r="BH142" i="6" s="1"/>
  <c r="BG126" i="6"/>
  <c r="BH126" i="6" s="1"/>
  <c r="BG86" i="6"/>
  <c r="BH86" i="6" s="1"/>
  <c r="BG14" i="6"/>
  <c r="BH14" i="6" s="1"/>
  <c r="BG78" i="6"/>
  <c r="BH78" i="6" s="1"/>
  <c r="BG46" i="6"/>
  <c r="BH46" i="6" s="1"/>
  <c r="AH77" i="6"/>
  <c r="AI75" i="6"/>
  <c r="AH109" i="6"/>
  <c r="AI107" i="6"/>
  <c r="BG38" i="6"/>
  <c r="BH38" i="6" s="1"/>
  <c r="AJ65" i="4"/>
  <c r="AI96" i="3"/>
  <c r="AI92" i="3"/>
  <c r="AI94" i="3"/>
  <c r="AI97" i="3"/>
  <c r="AJ9" i="4"/>
  <c r="AI12" i="3"/>
  <c r="AJ23" i="4"/>
  <c r="AI32" i="3"/>
  <c r="AI30" i="3"/>
  <c r="AI28" i="3"/>
  <c r="AI33" i="3"/>
  <c r="BE124" i="4"/>
  <c r="BF124" i="4" s="1"/>
  <c r="BG124" i="4" s="1"/>
  <c r="BH124" i="4" s="1"/>
  <c r="AH125" i="6"/>
  <c r="AI123" i="6"/>
  <c r="BE113" i="4"/>
  <c r="BF113" i="4" s="1"/>
  <c r="BG113" i="4" s="1"/>
  <c r="BH113" i="4" s="1"/>
  <c r="BE8" i="4"/>
  <c r="BF8" i="4" s="1"/>
  <c r="BG8" i="4" s="1"/>
  <c r="BH8" i="4" s="1"/>
  <c r="AJ79" i="4"/>
  <c r="AI108" i="3"/>
  <c r="AH45" i="6"/>
  <c r="AI43" i="6"/>
  <c r="BG158" i="6"/>
  <c r="BH158" i="6" s="1"/>
  <c r="BE85" i="4"/>
  <c r="BF85" i="4" s="1"/>
  <c r="BG85" i="4" s="1"/>
  <c r="BH85" i="4" s="1"/>
  <c r="BE110" i="4"/>
  <c r="BF110" i="4" s="1"/>
  <c r="BG110" i="4" s="1"/>
  <c r="BH110" i="4" s="1"/>
  <c r="BE165" i="4"/>
  <c r="BF165" i="4" s="1"/>
  <c r="BG165" i="4" s="1"/>
  <c r="BH165" i="4" s="1"/>
  <c r="BG42" i="6"/>
  <c r="BH42" i="6" s="1"/>
  <c r="BE157" i="4"/>
  <c r="BF157" i="4" s="1"/>
  <c r="BG157" i="4" s="1"/>
  <c r="BH157" i="4" s="1"/>
  <c r="BE66" i="4"/>
  <c r="BF66" i="4" s="1"/>
  <c r="BG66" i="4" s="1"/>
  <c r="BH66" i="4" s="1"/>
  <c r="BE59" i="4"/>
  <c r="BF59" i="4" s="1"/>
  <c r="BG59" i="4" s="1"/>
  <c r="BH59" i="4" s="1"/>
  <c r="BG2" i="6"/>
  <c r="BH2" i="6" s="1"/>
  <c r="BE71" i="4"/>
  <c r="BF71" i="4" s="1"/>
  <c r="BG71" i="4" s="1"/>
  <c r="BH71" i="4" s="1"/>
  <c r="BG166" i="6"/>
  <c r="BH166" i="6" s="1"/>
  <c r="BE22" i="4"/>
  <c r="BF22" i="4" s="1"/>
  <c r="BG22" i="4" s="1"/>
  <c r="BH22" i="4" s="1"/>
  <c r="BE108" i="4"/>
  <c r="BF108" i="4" s="1"/>
  <c r="BG108" i="4" s="1"/>
  <c r="BH108" i="4" s="1"/>
  <c r="BE41" i="4"/>
  <c r="BF41" i="4" s="1"/>
  <c r="BG41" i="4" s="1"/>
  <c r="BH41" i="4" s="1"/>
  <c r="BG102" i="6"/>
  <c r="BH102" i="6" s="1"/>
  <c r="BE147" i="4"/>
  <c r="BF147" i="4" s="1"/>
  <c r="BG147" i="4" s="1"/>
  <c r="BH147" i="4" s="1"/>
  <c r="BG168" i="6"/>
  <c r="BH168" i="6" s="1"/>
  <c r="BE39" i="4"/>
  <c r="BF39" i="4" s="1"/>
  <c r="BG39" i="4" s="1"/>
  <c r="BH39" i="4" s="1"/>
  <c r="BG31" i="6"/>
  <c r="BH31" i="6" s="1"/>
  <c r="BG23" i="6"/>
  <c r="BH23" i="6" s="1"/>
  <c r="AH115" i="3"/>
  <c r="AH117" i="6"/>
  <c r="AH117" i="3" s="1"/>
  <c r="AI115" i="6"/>
  <c r="BE28" i="4"/>
  <c r="BF28" i="4" s="1"/>
  <c r="BG28" i="4" s="1"/>
  <c r="BH28" i="4" s="1"/>
  <c r="AH13" i="6"/>
  <c r="AI11" i="6"/>
  <c r="BE80" i="4"/>
  <c r="BF80" i="4" s="1"/>
  <c r="BG80" i="4" s="1"/>
  <c r="BH80" i="4" s="1"/>
  <c r="BG55" i="6"/>
  <c r="BH55" i="6" s="1"/>
  <c r="BE53" i="4"/>
  <c r="BF53" i="4" s="1"/>
  <c r="BG53" i="4" s="1"/>
  <c r="BH53" i="4" s="1"/>
  <c r="BE14" i="4"/>
  <c r="BF14" i="4" s="1"/>
  <c r="BG14" i="4" s="1"/>
  <c r="BH14" i="4" s="1"/>
  <c r="BG22" i="6"/>
  <c r="BH22" i="6" s="1"/>
  <c r="AH67" i="3"/>
  <c r="AH69" i="6"/>
  <c r="AH69" i="3" s="1"/>
  <c r="AI67" i="6"/>
  <c r="BE111" i="4"/>
  <c r="BF111" i="4" s="1"/>
  <c r="BG111" i="4" s="1"/>
  <c r="BH111" i="4" s="1"/>
  <c r="BG104" i="6"/>
  <c r="BH104" i="6" s="1"/>
  <c r="BE84" i="4"/>
  <c r="BF84" i="4" s="1"/>
  <c r="BG84" i="4" s="1"/>
  <c r="BH84" i="4" s="1"/>
  <c r="BG134" i="6"/>
  <c r="BH134" i="6" s="1"/>
  <c r="BG71" i="6"/>
  <c r="BH71" i="6" s="1"/>
  <c r="BG94" i="6"/>
  <c r="BH94" i="6" s="1"/>
  <c r="BD55" i="4"/>
  <c r="BE55" i="4" s="1"/>
  <c r="BF55" i="4" s="1"/>
  <c r="BG55" i="4" s="1"/>
  <c r="BH55" i="4" s="1"/>
  <c r="BD175" i="4"/>
  <c r="BE175" i="4" s="1"/>
  <c r="BF175" i="4" s="1"/>
  <c r="BG175" i="4" s="1"/>
  <c r="BH175" i="4" s="1"/>
  <c r="BD133" i="4"/>
  <c r="BE133" i="4" s="1"/>
  <c r="BF133" i="4" s="1"/>
  <c r="BG133" i="4" s="1"/>
  <c r="BH133" i="4" s="1"/>
  <c r="BD46" i="4"/>
  <c r="BE46" i="4" s="1"/>
  <c r="BF46" i="4" s="1"/>
  <c r="BG46" i="4" s="1"/>
  <c r="BH46" i="4" s="1"/>
  <c r="BD169" i="4"/>
  <c r="BE169" i="4" s="1"/>
  <c r="BF169" i="4" s="1"/>
  <c r="BG169" i="4" s="1"/>
  <c r="BH169" i="4" s="1"/>
  <c r="BD179" i="4"/>
  <c r="BE179" i="4" s="1"/>
  <c r="BF179" i="4" s="1"/>
  <c r="BG179" i="4" s="1"/>
  <c r="BH179" i="4" s="1"/>
  <c r="BD7" i="4"/>
  <c r="BE7" i="4" s="1"/>
  <c r="BF7" i="4" s="1"/>
  <c r="BG7" i="4" s="1"/>
  <c r="BH7" i="4" s="1"/>
  <c r="BD5" i="4"/>
  <c r="BE5" i="4" s="1"/>
  <c r="BF5" i="4" s="1"/>
  <c r="BG5" i="4" s="1"/>
  <c r="BH5" i="4" s="1"/>
  <c r="BD63" i="4"/>
  <c r="BE63" i="4" s="1"/>
  <c r="BF63" i="4" s="1"/>
  <c r="BG63" i="4" s="1"/>
  <c r="BH63" i="4" s="1"/>
  <c r="BD105" i="4"/>
  <c r="BE105" i="4" s="1"/>
  <c r="BF105" i="4" s="1"/>
  <c r="BG105" i="4" s="1"/>
  <c r="BH105" i="4" s="1"/>
  <c r="BD64" i="4"/>
  <c r="BE64" i="4" s="1"/>
  <c r="BF64" i="4" s="1"/>
  <c r="BG64" i="4" s="1"/>
  <c r="BH64" i="4" s="1"/>
  <c r="BD34" i="4"/>
  <c r="BE34" i="4" s="1"/>
  <c r="BF34" i="4" s="1"/>
  <c r="BG34" i="4" s="1"/>
  <c r="BH34" i="4" s="1"/>
  <c r="BD19" i="4"/>
  <c r="BE19" i="4" s="1"/>
  <c r="BF19" i="4" s="1"/>
  <c r="BG19" i="4" s="1"/>
  <c r="BH19" i="4" s="1"/>
  <c r="BD180" i="4"/>
  <c r="BE180" i="4" s="1"/>
  <c r="BF180" i="4" s="1"/>
  <c r="BG180" i="4" s="1"/>
  <c r="BH180" i="4" s="1"/>
  <c r="BD24" i="4"/>
  <c r="BE24" i="4" s="1"/>
  <c r="BF24" i="4" s="1"/>
  <c r="BG24" i="4" s="1"/>
  <c r="BH24" i="4" s="1"/>
  <c r="BD29" i="4"/>
  <c r="BE29" i="4" s="1"/>
  <c r="BF29" i="4" s="1"/>
  <c r="BG29" i="4" s="1"/>
  <c r="BH29" i="4" s="1"/>
  <c r="BD77" i="4"/>
  <c r="BE77" i="4" s="1"/>
  <c r="BF77" i="4" s="1"/>
  <c r="BG77" i="4" s="1"/>
  <c r="BH77" i="4" s="1"/>
  <c r="BD21" i="4"/>
  <c r="BE21" i="4" s="1"/>
  <c r="BF21" i="4" s="1"/>
  <c r="BG21" i="4" s="1"/>
  <c r="BH21" i="4" s="1"/>
  <c r="BD164" i="4"/>
  <c r="BE164" i="4" s="1"/>
  <c r="BF164" i="4" s="1"/>
  <c r="BG164" i="4" s="1"/>
  <c r="BH164" i="4" s="1"/>
  <c r="BD68" i="4"/>
  <c r="BE68" i="4" s="1"/>
  <c r="BF68" i="4" s="1"/>
  <c r="BG68" i="4" s="1"/>
  <c r="BH68" i="4" s="1"/>
  <c r="BD50" i="4"/>
  <c r="BE50" i="4" s="1"/>
  <c r="BF50" i="4" s="1"/>
  <c r="BG50" i="4" s="1"/>
  <c r="BH50" i="4" s="1"/>
  <c r="BD61" i="4"/>
  <c r="BE61" i="4" s="1"/>
  <c r="BF61" i="4" s="1"/>
  <c r="BG61" i="4" s="1"/>
  <c r="BH61" i="4" s="1"/>
  <c r="BD171" i="4"/>
  <c r="BE171" i="4" s="1"/>
  <c r="BF171" i="4" s="1"/>
  <c r="BG171" i="4" s="1"/>
  <c r="BH171" i="4" s="1"/>
  <c r="BD181" i="4"/>
  <c r="BE181" i="4" s="1"/>
  <c r="BF181" i="4" s="1"/>
  <c r="BG181" i="4" s="1"/>
  <c r="BH181" i="4" s="1"/>
  <c r="BD126" i="4"/>
  <c r="BE126" i="4" s="1"/>
  <c r="BF126" i="4" s="1"/>
  <c r="BG126" i="4" s="1"/>
  <c r="BH126" i="4" s="1"/>
  <c r="BD62" i="4"/>
  <c r="BE62" i="4" s="1"/>
  <c r="BF62" i="4" s="1"/>
  <c r="BG62" i="4" s="1"/>
  <c r="BH62" i="4" s="1"/>
  <c r="BD52" i="4"/>
  <c r="BE52" i="4" s="1"/>
  <c r="BF52" i="4" s="1"/>
  <c r="BG52" i="4" s="1"/>
  <c r="BH52" i="4" s="1"/>
  <c r="BD42" i="4"/>
  <c r="BE42" i="4" s="1"/>
  <c r="BF42" i="4" s="1"/>
  <c r="BG42" i="4" s="1"/>
  <c r="BH42" i="4" s="1"/>
  <c r="BD152" i="4"/>
  <c r="BE152" i="4" s="1"/>
  <c r="BF152" i="4" s="1"/>
  <c r="BG152" i="4" s="1"/>
  <c r="BH152" i="4" s="1"/>
  <c r="BD13" i="4"/>
  <c r="BE13" i="4" s="1"/>
  <c r="BF13" i="4" s="1"/>
  <c r="BG13" i="4" s="1"/>
  <c r="BH13" i="4" s="1"/>
  <c r="BD136" i="4"/>
  <c r="BE136" i="4" s="1"/>
  <c r="BF136" i="4" s="1"/>
  <c r="BG136" i="4" s="1"/>
  <c r="BH136" i="4" s="1"/>
  <c r="BD154" i="4"/>
  <c r="BE154" i="4" s="1"/>
  <c r="BF154" i="4" s="1"/>
  <c r="BG154" i="4" s="1"/>
  <c r="BH154" i="4" s="1"/>
  <c r="BD183" i="4"/>
  <c r="BE183" i="4" s="1"/>
  <c r="BF183" i="4" s="1"/>
  <c r="BG183" i="4" s="1"/>
  <c r="BH183" i="4" s="1"/>
  <c r="BD89" i="4"/>
  <c r="BE89" i="4" s="1"/>
  <c r="BF89" i="4" s="1"/>
  <c r="BG89" i="4" s="1"/>
  <c r="BH89" i="4" s="1"/>
  <c r="BD170" i="4"/>
  <c r="BE170" i="4" s="1"/>
  <c r="BF170" i="4" s="1"/>
  <c r="BG170" i="4" s="1"/>
  <c r="BH170" i="4" s="1"/>
  <c r="BD174" i="4"/>
  <c r="BE174" i="4" s="1"/>
  <c r="BF174" i="4" s="1"/>
  <c r="BG174" i="4" s="1"/>
  <c r="BH174" i="4" s="1"/>
  <c r="BD160" i="4"/>
  <c r="BE160" i="4" s="1"/>
  <c r="BF160" i="4" s="1"/>
  <c r="BG160" i="4" s="1"/>
  <c r="BH160" i="4" s="1"/>
  <c r="BD144" i="4"/>
  <c r="BE144" i="4" s="1"/>
  <c r="BF144" i="4" s="1"/>
  <c r="BG144" i="4" s="1"/>
  <c r="BH144" i="4" s="1"/>
  <c r="BD115" i="4"/>
  <c r="BE115" i="4" s="1"/>
  <c r="BF115" i="4" s="1"/>
  <c r="BG115" i="4" s="1"/>
  <c r="BH115" i="4" s="1"/>
  <c r="BD97" i="4"/>
  <c r="BE97" i="4" s="1"/>
  <c r="BF97" i="4" s="1"/>
  <c r="BG97" i="4" s="1"/>
  <c r="BH97" i="4" s="1"/>
  <c r="BD45" i="4"/>
  <c r="BE45" i="4" s="1"/>
  <c r="BF45" i="4" s="1"/>
  <c r="BG45" i="4" s="1"/>
  <c r="BH45" i="4" s="1"/>
  <c r="BD76" i="4"/>
  <c r="BE76" i="4" s="1"/>
  <c r="BF76" i="4" s="1"/>
  <c r="BG76" i="4" s="1"/>
  <c r="BH76" i="4" s="1"/>
  <c r="BD3" i="4"/>
  <c r="BE3" i="4" s="1"/>
  <c r="BF3" i="4" s="1"/>
  <c r="BG3" i="4" s="1"/>
  <c r="BH3" i="4" s="1"/>
  <c r="AH18" i="3" l="1"/>
  <c r="AH162" i="3"/>
  <c r="AH130" i="3"/>
  <c r="AH50" i="3"/>
  <c r="AH34" i="3"/>
  <c r="AH170" i="3"/>
  <c r="AH178" i="3"/>
  <c r="AH98" i="3"/>
  <c r="AH26" i="3"/>
  <c r="AH10" i="3"/>
  <c r="AH154" i="3"/>
  <c r="AH58" i="3"/>
  <c r="AH66" i="3"/>
  <c r="AH114" i="3"/>
  <c r="AH146" i="3"/>
  <c r="AH90" i="3"/>
  <c r="AI13" i="6"/>
  <c r="AJ11" i="6"/>
  <c r="AK79" i="4"/>
  <c r="AJ108" i="3"/>
  <c r="AK65" i="4"/>
  <c r="AJ92" i="3"/>
  <c r="AJ96" i="3"/>
  <c r="AJ94" i="3"/>
  <c r="AJ97" i="3"/>
  <c r="AH106" i="3"/>
  <c r="AK128" i="4"/>
  <c r="AJ182" i="3"/>
  <c r="AJ184" i="3"/>
  <c r="AJ180" i="3"/>
  <c r="AJ185" i="3"/>
  <c r="AH82" i="3"/>
  <c r="AI171" i="3"/>
  <c r="AI173" i="6"/>
  <c r="AI173" i="3" s="1"/>
  <c r="AJ171" i="6"/>
  <c r="AI5" i="6"/>
  <c r="AI5" i="3" s="1"/>
  <c r="AJ3" i="6"/>
  <c r="AI61" i="6"/>
  <c r="AJ59" i="6"/>
  <c r="AK30" i="4"/>
  <c r="AJ36" i="3"/>
  <c r="AJ40" i="3"/>
  <c r="AJ38" i="3"/>
  <c r="AJ41" i="3"/>
  <c r="AI147" i="3"/>
  <c r="AI149" i="6"/>
  <c r="AI149" i="3" s="1"/>
  <c r="AJ147" i="6"/>
  <c r="AK58" i="4"/>
  <c r="AJ44" i="3"/>
  <c r="AI45" i="6"/>
  <c r="AJ43" i="6"/>
  <c r="AI67" i="3"/>
  <c r="AI69" i="6"/>
  <c r="AI69" i="3" s="1"/>
  <c r="AJ67" i="6"/>
  <c r="AI115" i="3"/>
  <c r="AI117" i="6"/>
  <c r="AI117" i="3" s="1"/>
  <c r="AJ115" i="6"/>
  <c r="AH42" i="3"/>
  <c r="AH122" i="3"/>
  <c r="AK23" i="4"/>
  <c r="AJ30" i="3"/>
  <c r="AJ32" i="3"/>
  <c r="AJ28" i="3"/>
  <c r="AJ33" i="3"/>
  <c r="AK9" i="4"/>
  <c r="AJ12" i="3"/>
  <c r="AH74" i="3"/>
  <c r="AI99" i="3"/>
  <c r="AI101" i="6"/>
  <c r="AI101" i="3" s="1"/>
  <c r="AJ99" i="6"/>
  <c r="AI141" i="6"/>
  <c r="AJ139" i="6"/>
  <c r="AI179" i="3"/>
  <c r="AI181" i="6"/>
  <c r="AI181" i="3" s="1"/>
  <c r="AJ179" i="6"/>
  <c r="AK44" i="4"/>
  <c r="AJ72" i="3"/>
  <c r="AJ68" i="3"/>
  <c r="AJ70" i="3"/>
  <c r="AJ73" i="3"/>
  <c r="AK37" i="4"/>
  <c r="AJ56" i="3"/>
  <c r="AJ54" i="3"/>
  <c r="AJ52" i="3"/>
  <c r="AJ57" i="3"/>
  <c r="AK100" i="4"/>
  <c r="AJ132" i="3"/>
  <c r="AJ134" i="3"/>
  <c r="AJ136" i="3"/>
  <c r="AJ137" i="3"/>
  <c r="AK149" i="4"/>
  <c r="AJ164" i="3"/>
  <c r="AJ168" i="3"/>
  <c r="AJ166" i="3"/>
  <c r="AJ169" i="3"/>
  <c r="AK72" i="4"/>
  <c r="AJ104" i="3"/>
  <c r="AJ100" i="3"/>
  <c r="AJ102" i="3"/>
  <c r="AJ105" i="3"/>
  <c r="AK86" i="4"/>
  <c r="AJ116" i="3"/>
  <c r="AJ120" i="3"/>
  <c r="AJ118" i="3"/>
  <c r="AJ121" i="3"/>
  <c r="AK16" i="4"/>
  <c r="AJ22" i="3"/>
  <c r="AJ20" i="3"/>
  <c r="AJ24" i="3"/>
  <c r="AJ25" i="3"/>
  <c r="AK135" i="4"/>
  <c r="AJ172" i="3"/>
  <c r="AJ176" i="3"/>
  <c r="AJ174" i="3"/>
  <c r="AJ177" i="3"/>
  <c r="AI3" i="3"/>
  <c r="AI109" i="6"/>
  <c r="AJ107" i="6"/>
  <c r="AK114" i="4"/>
  <c r="AJ148" i="3"/>
  <c r="AJ152" i="3"/>
  <c r="AJ150" i="3"/>
  <c r="AJ153" i="3"/>
  <c r="AI85" i="6"/>
  <c r="AJ83" i="6"/>
  <c r="AK142" i="4"/>
  <c r="AJ60" i="3"/>
  <c r="AK107" i="4"/>
  <c r="AJ140" i="3"/>
  <c r="AI91" i="3"/>
  <c r="AI93" i="6"/>
  <c r="AI93" i="3" s="1"/>
  <c r="AJ91" i="6"/>
  <c r="AK2" i="4"/>
  <c r="AJ6" i="3"/>
  <c r="AJ4" i="3"/>
  <c r="AJ8" i="3"/>
  <c r="AJ9" i="3"/>
  <c r="AJ3" i="3"/>
  <c r="AI163" i="3"/>
  <c r="AI165" i="6"/>
  <c r="AI165" i="3" s="1"/>
  <c r="AJ163" i="6"/>
  <c r="AI125" i="6"/>
  <c r="AJ123" i="6"/>
  <c r="AI77" i="6"/>
  <c r="AJ75" i="6"/>
  <c r="AI155" i="3"/>
  <c r="AI157" i="6"/>
  <c r="AI157" i="3" s="1"/>
  <c r="AJ155" i="6"/>
  <c r="AI51" i="3"/>
  <c r="AI53" i="6"/>
  <c r="AI53" i="3" s="1"/>
  <c r="AJ51" i="6"/>
  <c r="AI35" i="3"/>
  <c r="AI37" i="6"/>
  <c r="AI37" i="3" s="1"/>
  <c r="AJ35" i="6"/>
  <c r="AH138" i="3"/>
  <c r="AI131" i="3"/>
  <c r="AI133" i="6"/>
  <c r="AI133" i="3" s="1"/>
  <c r="AJ131" i="6"/>
  <c r="AK93" i="4"/>
  <c r="AJ124" i="3"/>
  <c r="AI27" i="3"/>
  <c r="AI29" i="6"/>
  <c r="AI29" i="3" s="1"/>
  <c r="AJ27" i="6"/>
  <c r="AI114" i="3"/>
  <c r="AK51" i="4"/>
  <c r="AJ76" i="3"/>
  <c r="AI19" i="3"/>
  <c r="AI21" i="6"/>
  <c r="AI21" i="3" s="1"/>
  <c r="AJ19" i="6"/>
  <c r="AK121" i="4"/>
  <c r="AJ156" i="3"/>
  <c r="AJ158" i="3"/>
  <c r="AJ160" i="3"/>
  <c r="AJ161" i="3"/>
  <c r="AK156" i="4"/>
  <c r="AJ84" i="3"/>
  <c r="AI2" i="3" l="1"/>
  <c r="AI178" i="3"/>
  <c r="AI66" i="3"/>
  <c r="AI42" i="3"/>
  <c r="AI170" i="3"/>
  <c r="AI162" i="3"/>
  <c r="AI18" i="3"/>
  <c r="AI130" i="3"/>
  <c r="AI98" i="3"/>
  <c r="AI146" i="3"/>
  <c r="AI34" i="3"/>
  <c r="AI50" i="3"/>
  <c r="AI90" i="3"/>
  <c r="AI26" i="3"/>
  <c r="AI154" i="3"/>
  <c r="AI58" i="3"/>
  <c r="AL121" i="4"/>
  <c r="AK158" i="3"/>
  <c r="AK160" i="3"/>
  <c r="AK156" i="3"/>
  <c r="AK161" i="3"/>
  <c r="AL156" i="4"/>
  <c r="AK84" i="3"/>
  <c r="AL93" i="4"/>
  <c r="AK124" i="3"/>
  <c r="AJ131" i="3"/>
  <c r="AJ133" i="6"/>
  <c r="AJ133" i="3" s="1"/>
  <c r="AK131" i="6"/>
  <c r="AJ35" i="3"/>
  <c r="AJ37" i="6"/>
  <c r="AJ37" i="3" s="1"/>
  <c r="AK35" i="6"/>
  <c r="AI82" i="3"/>
  <c r="AI106" i="3"/>
  <c r="AL86" i="4"/>
  <c r="AK118" i="3"/>
  <c r="AK116" i="3"/>
  <c r="AK120" i="3"/>
  <c r="AK121" i="3"/>
  <c r="AL37" i="4"/>
  <c r="AK54" i="3"/>
  <c r="AK56" i="3"/>
  <c r="AK52" i="3"/>
  <c r="AK57" i="3"/>
  <c r="AJ179" i="3"/>
  <c r="AJ181" i="6"/>
  <c r="AJ181" i="3" s="1"/>
  <c r="AK179" i="6"/>
  <c r="AL23" i="4"/>
  <c r="AK32" i="3"/>
  <c r="AK28" i="3"/>
  <c r="AK30" i="3"/>
  <c r="AK33" i="3"/>
  <c r="AL30" i="4"/>
  <c r="AK36" i="3"/>
  <c r="AK40" i="3"/>
  <c r="AK38" i="3"/>
  <c r="AK41" i="3"/>
  <c r="AJ5" i="6"/>
  <c r="AJ5" i="3" s="1"/>
  <c r="AJ2" i="3" s="1"/>
  <c r="AK3" i="6"/>
  <c r="AJ19" i="3"/>
  <c r="AJ21" i="6"/>
  <c r="AJ21" i="3" s="1"/>
  <c r="AK19" i="6"/>
  <c r="AI74" i="3"/>
  <c r="AI122" i="3"/>
  <c r="AJ91" i="3"/>
  <c r="AJ93" i="6"/>
  <c r="AJ93" i="3" s="1"/>
  <c r="AK91" i="6"/>
  <c r="AL142" i="4"/>
  <c r="AK60" i="3"/>
  <c r="AL16" i="4"/>
  <c r="AK24" i="3"/>
  <c r="AK20" i="3"/>
  <c r="AK22" i="3"/>
  <c r="AK25" i="3"/>
  <c r="AL100" i="4"/>
  <c r="AK132" i="3"/>
  <c r="AK136" i="3"/>
  <c r="AK134" i="3"/>
  <c r="AK137" i="3"/>
  <c r="AI138" i="3"/>
  <c r="AL9" i="4"/>
  <c r="AK12" i="3"/>
  <c r="AJ45" i="6"/>
  <c r="AK43" i="6"/>
  <c r="AJ61" i="6"/>
  <c r="AK59" i="6"/>
  <c r="AL128" i="4"/>
  <c r="AK180" i="3"/>
  <c r="AK182" i="3"/>
  <c r="AK184" i="3"/>
  <c r="AK185" i="3"/>
  <c r="AI10" i="3"/>
  <c r="AJ155" i="3"/>
  <c r="AJ157" i="6"/>
  <c r="AJ157" i="3" s="1"/>
  <c r="AK155" i="6"/>
  <c r="AJ163" i="3"/>
  <c r="AJ165" i="6"/>
  <c r="AJ165" i="3" s="1"/>
  <c r="AK163" i="6"/>
  <c r="AL107" i="4"/>
  <c r="AK140" i="3"/>
  <c r="AJ85" i="6"/>
  <c r="AK83" i="6"/>
  <c r="AJ109" i="6"/>
  <c r="AK107" i="6"/>
  <c r="AL135" i="4"/>
  <c r="AK172" i="3"/>
  <c r="AK176" i="3"/>
  <c r="AK174" i="3"/>
  <c r="AK177" i="3"/>
  <c r="AL149" i="4"/>
  <c r="AK164" i="3"/>
  <c r="AK166" i="3"/>
  <c r="AK168" i="3"/>
  <c r="AK169" i="3"/>
  <c r="AJ99" i="3"/>
  <c r="AJ101" i="6"/>
  <c r="AJ101" i="3" s="1"/>
  <c r="AK99" i="6"/>
  <c r="AJ67" i="3"/>
  <c r="AJ69" i="6"/>
  <c r="AJ69" i="3" s="1"/>
  <c r="AK67" i="6"/>
  <c r="AL58" i="4"/>
  <c r="AK44" i="3"/>
  <c r="AJ171" i="3"/>
  <c r="AJ173" i="6"/>
  <c r="AJ173" i="3" s="1"/>
  <c r="AK171" i="6"/>
  <c r="AL79" i="4"/>
  <c r="AK108" i="3"/>
  <c r="AL51" i="4"/>
  <c r="AK76" i="3"/>
  <c r="AJ27" i="3"/>
  <c r="AJ29" i="6"/>
  <c r="AJ29" i="3" s="1"/>
  <c r="AK27" i="6"/>
  <c r="AJ51" i="3"/>
  <c r="AJ53" i="6"/>
  <c r="AJ53" i="3" s="1"/>
  <c r="AK51" i="6"/>
  <c r="AJ77" i="6"/>
  <c r="AK75" i="6"/>
  <c r="AJ125" i="6"/>
  <c r="AK123" i="6"/>
  <c r="AL2" i="4"/>
  <c r="AK6" i="3"/>
  <c r="AK8" i="3"/>
  <c r="AK4" i="3"/>
  <c r="AK3" i="3"/>
  <c r="AK9" i="3"/>
  <c r="AL114" i="4"/>
  <c r="AK148" i="3"/>
  <c r="AK150" i="3"/>
  <c r="AK152" i="3"/>
  <c r="AK153" i="3"/>
  <c r="AL72" i="4"/>
  <c r="AK104" i="3"/>
  <c r="AK100" i="3"/>
  <c r="AK102" i="3"/>
  <c r="AK105" i="3"/>
  <c r="AJ130" i="3"/>
  <c r="AL44" i="4"/>
  <c r="AK72" i="3"/>
  <c r="AK68" i="3"/>
  <c r="AK70" i="3"/>
  <c r="AK73" i="3"/>
  <c r="AJ141" i="6"/>
  <c r="AK139" i="6"/>
  <c r="AJ115" i="3"/>
  <c r="AJ117" i="6"/>
  <c r="AJ117" i="3" s="1"/>
  <c r="AK115" i="6"/>
  <c r="AJ147" i="3"/>
  <c r="AJ149" i="6"/>
  <c r="AJ149" i="3" s="1"/>
  <c r="AK147" i="6"/>
  <c r="AL65" i="4"/>
  <c r="AK94" i="3"/>
  <c r="AK92" i="3"/>
  <c r="AK96" i="3"/>
  <c r="AK97" i="3"/>
  <c r="AJ13" i="6"/>
  <c r="AK11" i="6"/>
  <c r="AJ178" i="3" l="1"/>
  <c r="AJ138" i="3"/>
  <c r="AJ18" i="3"/>
  <c r="AJ146" i="3"/>
  <c r="AJ122" i="3"/>
  <c r="AJ170" i="3"/>
  <c r="AJ50" i="3"/>
  <c r="AJ90" i="3"/>
  <c r="AJ34" i="3"/>
  <c r="AJ162" i="3"/>
  <c r="AJ106" i="3"/>
  <c r="AJ58" i="3"/>
  <c r="AJ26" i="3"/>
  <c r="AJ98" i="3"/>
  <c r="AJ114" i="3"/>
  <c r="AJ74" i="3"/>
  <c r="AJ66" i="3"/>
  <c r="AJ154" i="3"/>
  <c r="AJ10" i="3"/>
  <c r="AK115" i="3"/>
  <c r="AK117" i="6"/>
  <c r="AK117" i="3" s="1"/>
  <c r="AL115" i="6"/>
  <c r="AM44" i="4"/>
  <c r="AL68" i="3"/>
  <c r="AL70" i="3"/>
  <c r="AL72" i="3"/>
  <c r="AL73" i="3"/>
  <c r="AM72" i="4"/>
  <c r="AL104" i="3"/>
  <c r="AL100" i="3"/>
  <c r="AL102" i="3"/>
  <c r="AL105" i="3"/>
  <c r="AM114" i="4"/>
  <c r="AL148" i="3"/>
  <c r="AL150" i="3"/>
  <c r="AL152" i="3"/>
  <c r="AL153" i="3"/>
  <c r="AK125" i="6"/>
  <c r="AL123" i="6"/>
  <c r="AM58" i="4"/>
  <c r="AL44" i="3"/>
  <c r="AK109" i="6"/>
  <c r="AL107" i="6"/>
  <c r="AM107" i="4"/>
  <c r="AL140" i="3"/>
  <c r="AK155" i="3"/>
  <c r="AK157" i="6"/>
  <c r="AK157" i="3" s="1"/>
  <c r="AL155" i="6"/>
  <c r="AK61" i="6"/>
  <c r="AL59" i="6"/>
  <c r="AM9" i="4"/>
  <c r="AL12" i="3"/>
  <c r="AK19" i="3"/>
  <c r="AK21" i="6"/>
  <c r="AK21" i="3" s="1"/>
  <c r="AL19" i="6"/>
  <c r="AK5" i="6"/>
  <c r="AK5" i="3" s="1"/>
  <c r="AK2" i="3" s="1"/>
  <c r="AL3" i="6"/>
  <c r="AM30" i="4"/>
  <c r="AL38" i="3"/>
  <c r="AL36" i="3"/>
  <c r="AL40" i="3"/>
  <c r="AL41" i="3"/>
  <c r="AK179" i="3"/>
  <c r="AK181" i="6"/>
  <c r="AK181" i="3" s="1"/>
  <c r="AL179" i="6"/>
  <c r="AK131" i="3"/>
  <c r="AK133" i="6"/>
  <c r="AK133" i="3" s="1"/>
  <c r="AL131" i="6"/>
  <c r="AM156" i="4"/>
  <c r="AL84" i="3"/>
  <c r="AK13" i="6"/>
  <c r="AL11" i="6"/>
  <c r="AK147" i="3"/>
  <c r="AK149" i="6"/>
  <c r="AK149" i="3" s="1"/>
  <c r="AL147" i="6"/>
  <c r="AK27" i="3"/>
  <c r="AK29" i="6"/>
  <c r="AK29" i="3" s="1"/>
  <c r="AL27" i="6"/>
  <c r="AM79" i="4"/>
  <c r="AL108" i="3"/>
  <c r="AK67" i="3"/>
  <c r="AK69" i="6"/>
  <c r="AK69" i="3" s="1"/>
  <c r="AL67" i="6"/>
  <c r="AK99" i="3"/>
  <c r="AK101" i="6"/>
  <c r="AK101" i="3" s="1"/>
  <c r="AL99" i="6"/>
  <c r="AJ82" i="3"/>
  <c r="AK163" i="3"/>
  <c r="AK165" i="6"/>
  <c r="AK165" i="3" s="1"/>
  <c r="AL163" i="6"/>
  <c r="AJ42" i="3"/>
  <c r="AM100" i="4"/>
  <c r="AL132" i="3"/>
  <c r="AL136" i="3"/>
  <c r="AL134" i="3"/>
  <c r="AL137" i="3"/>
  <c r="AM16" i="4"/>
  <c r="AL20" i="3"/>
  <c r="AL24" i="3"/>
  <c r="AL22" i="3"/>
  <c r="AL25" i="3"/>
  <c r="AM142" i="4"/>
  <c r="AL60" i="3"/>
  <c r="AM37" i="4"/>
  <c r="AL52" i="3"/>
  <c r="AL54" i="3"/>
  <c r="AL56" i="3"/>
  <c r="AL57" i="3"/>
  <c r="AM86" i="4"/>
  <c r="AL120" i="3"/>
  <c r="AL118" i="3"/>
  <c r="AL116" i="3"/>
  <c r="AL121" i="3"/>
  <c r="AK35" i="3"/>
  <c r="AK37" i="6"/>
  <c r="AK37" i="3" s="1"/>
  <c r="AL35" i="6"/>
  <c r="AM93" i="4"/>
  <c r="AL124" i="3"/>
  <c r="AK51" i="3"/>
  <c r="AK53" i="6"/>
  <c r="AK53" i="3" s="1"/>
  <c r="AL51" i="6"/>
  <c r="AM51" i="4"/>
  <c r="AL76" i="3"/>
  <c r="AK171" i="3"/>
  <c r="AK173" i="6"/>
  <c r="AK173" i="3" s="1"/>
  <c r="AL171" i="6"/>
  <c r="AK91" i="3"/>
  <c r="AK93" i="6"/>
  <c r="AK93" i="3" s="1"/>
  <c r="AL91" i="6"/>
  <c r="AM65" i="4"/>
  <c r="AL96" i="3"/>
  <c r="AL92" i="3"/>
  <c r="AL94" i="3"/>
  <c r="AL97" i="3"/>
  <c r="AK141" i="6"/>
  <c r="AL139" i="6"/>
  <c r="AM2" i="4"/>
  <c r="AL6" i="3"/>
  <c r="AL8" i="3"/>
  <c r="AL4" i="3"/>
  <c r="AL9" i="3"/>
  <c r="AL3" i="3"/>
  <c r="AK77" i="6"/>
  <c r="AL75" i="6"/>
  <c r="AM149" i="4"/>
  <c r="AL168" i="3"/>
  <c r="AL166" i="3"/>
  <c r="AL164" i="3"/>
  <c r="AL169" i="3"/>
  <c r="AM135" i="4"/>
  <c r="AL176" i="3"/>
  <c r="AL172" i="3"/>
  <c r="AL174" i="3"/>
  <c r="AL177" i="3"/>
  <c r="AK85" i="6"/>
  <c r="AL83" i="6"/>
  <c r="AM128" i="4"/>
  <c r="AL180" i="3"/>
  <c r="AL184" i="3"/>
  <c r="AL182" i="3"/>
  <c r="AL185" i="3"/>
  <c r="AK45" i="6"/>
  <c r="AL43" i="6"/>
  <c r="AK18" i="3"/>
  <c r="AM23" i="4"/>
  <c r="AL28" i="3"/>
  <c r="AL32" i="3"/>
  <c r="AL30" i="3"/>
  <c r="AL33" i="3"/>
  <c r="AM121" i="4"/>
  <c r="AL156" i="3"/>
  <c r="AL158" i="3"/>
  <c r="AL160" i="3"/>
  <c r="AL161" i="3"/>
  <c r="AK114" i="3" l="1"/>
  <c r="AK178" i="3"/>
  <c r="AK154" i="3"/>
  <c r="AK26" i="3"/>
  <c r="AK42" i="3"/>
  <c r="AK50" i="3"/>
  <c r="AK98" i="3"/>
  <c r="AK66" i="3"/>
  <c r="AK146" i="3"/>
  <c r="AK74" i="3"/>
  <c r="AK90" i="3"/>
  <c r="AK34" i="3"/>
  <c r="AK130" i="3"/>
  <c r="AK106" i="3"/>
  <c r="AK122" i="3"/>
  <c r="AK138" i="3"/>
  <c r="AK170" i="3"/>
  <c r="AK162" i="3"/>
  <c r="AN23" i="4"/>
  <c r="AM32" i="3"/>
  <c r="AM28" i="3"/>
  <c r="AM30" i="3"/>
  <c r="AM33" i="3"/>
  <c r="AN128" i="4"/>
  <c r="AM182" i="3"/>
  <c r="AM180" i="3"/>
  <c r="AM184" i="3"/>
  <c r="AM185" i="3"/>
  <c r="AL141" i="6"/>
  <c r="AM139" i="6"/>
  <c r="AL51" i="3"/>
  <c r="AL53" i="6"/>
  <c r="AL53" i="3" s="1"/>
  <c r="AM51" i="6"/>
  <c r="AN86" i="4"/>
  <c r="AM118" i="3"/>
  <c r="AM120" i="3"/>
  <c r="AM116" i="3"/>
  <c r="AM121" i="3"/>
  <c r="AL163" i="3"/>
  <c r="AL165" i="6"/>
  <c r="AL165" i="3" s="1"/>
  <c r="AM163" i="6"/>
  <c r="AK10" i="3"/>
  <c r="AL131" i="3"/>
  <c r="AL133" i="6"/>
  <c r="AL133" i="3" s="1"/>
  <c r="AM131" i="6"/>
  <c r="AN30" i="4"/>
  <c r="AM40" i="3"/>
  <c r="AM38" i="3"/>
  <c r="AM36" i="3"/>
  <c r="AM41" i="3"/>
  <c r="AN9" i="4"/>
  <c r="AM12" i="3"/>
  <c r="AL155" i="3"/>
  <c r="AL157" i="6"/>
  <c r="AL157" i="3" s="1"/>
  <c r="AM155" i="6"/>
  <c r="AL125" i="6"/>
  <c r="AM123" i="6"/>
  <c r="AN72" i="4"/>
  <c r="AM102" i="3"/>
  <c r="AM100" i="3"/>
  <c r="AM104" i="3"/>
  <c r="AM105" i="3"/>
  <c r="AL115" i="3"/>
  <c r="AL117" i="6"/>
  <c r="AL117" i="3" s="1"/>
  <c r="AM115" i="6"/>
  <c r="AL85" i="6"/>
  <c r="AM83" i="6"/>
  <c r="AN149" i="4"/>
  <c r="AM164" i="3"/>
  <c r="AM166" i="3"/>
  <c r="AM168" i="3"/>
  <c r="AM169" i="3"/>
  <c r="AN65" i="4"/>
  <c r="AM96" i="3"/>
  <c r="AM92" i="3"/>
  <c r="AM94" i="3"/>
  <c r="AM97" i="3"/>
  <c r="AN100" i="4"/>
  <c r="AM136" i="3"/>
  <c r="AM134" i="3"/>
  <c r="AM132" i="3"/>
  <c r="AM137" i="3"/>
  <c r="AL67" i="3"/>
  <c r="AL69" i="6"/>
  <c r="AL69" i="3" s="1"/>
  <c r="AM67" i="6"/>
  <c r="AL5" i="6"/>
  <c r="AL5" i="3" s="1"/>
  <c r="AL2" i="3" s="1"/>
  <c r="AM3" i="6"/>
  <c r="AM3" i="3" s="1"/>
  <c r="AL61" i="6"/>
  <c r="AM59" i="6"/>
  <c r="AN107" i="4"/>
  <c r="AM140" i="3"/>
  <c r="AN114" i="4"/>
  <c r="AM148" i="3"/>
  <c r="AM150" i="3"/>
  <c r="AM152" i="3"/>
  <c r="AM153" i="3"/>
  <c r="AN135" i="4"/>
  <c r="AM176" i="3"/>
  <c r="AM174" i="3"/>
  <c r="AM172" i="3"/>
  <c r="AM177" i="3"/>
  <c r="AL77" i="6"/>
  <c r="AM75" i="6"/>
  <c r="AL171" i="3"/>
  <c r="AL173" i="6"/>
  <c r="AL173" i="3" s="1"/>
  <c r="AM171" i="6"/>
  <c r="AN93" i="4"/>
  <c r="AM124" i="3"/>
  <c r="AN16" i="4"/>
  <c r="AM20" i="3"/>
  <c r="AM24" i="3"/>
  <c r="AM22" i="3"/>
  <c r="AM25" i="3"/>
  <c r="AL99" i="3"/>
  <c r="AL101" i="6"/>
  <c r="AL101" i="3" s="1"/>
  <c r="AM99" i="6"/>
  <c r="AN79" i="4"/>
  <c r="AM108" i="3"/>
  <c r="AL147" i="3"/>
  <c r="AL149" i="6"/>
  <c r="AL149" i="3" s="1"/>
  <c r="AM147" i="6"/>
  <c r="AL13" i="6"/>
  <c r="AM11" i="6"/>
  <c r="AL109" i="6"/>
  <c r="AM107" i="6"/>
  <c r="AN121" i="4"/>
  <c r="AM156" i="3"/>
  <c r="AM158" i="3"/>
  <c r="AM160" i="3"/>
  <c r="AM161" i="3"/>
  <c r="AL45" i="6"/>
  <c r="AM43" i="6"/>
  <c r="AK82" i="3"/>
  <c r="AN2" i="4"/>
  <c r="AM4" i="3"/>
  <c r="AM8" i="3"/>
  <c r="AM6" i="3"/>
  <c r="AM9" i="3"/>
  <c r="AL91" i="3"/>
  <c r="AL93" i="6"/>
  <c r="AL93" i="3" s="1"/>
  <c r="AM91" i="6"/>
  <c r="AN51" i="4"/>
  <c r="AM76" i="3"/>
  <c r="AL35" i="3"/>
  <c r="AL37" i="6"/>
  <c r="AL37" i="3" s="1"/>
  <c r="AM35" i="6"/>
  <c r="AN37" i="4"/>
  <c r="AM56" i="3"/>
  <c r="AM52" i="3"/>
  <c r="AM54" i="3"/>
  <c r="AM57" i="3"/>
  <c r="AN142" i="4"/>
  <c r="AM60" i="3"/>
  <c r="AL27" i="3"/>
  <c r="AL29" i="6"/>
  <c r="AL29" i="3" s="1"/>
  <c r="AM27" i="6"/>
  <c r="AN156" i="4"/>
  <c r="AM84" i="3"/>
  <c r="AL179" i="3"/>
  <c r="AL181" i="6"/>
  <c r="AL181" i="3" s="1"/>
  <c r="AM179" i="6"/>
  <c r="AL19" i="3"/>
  <c r="AL21" i="6"/>
  <c r="AL21" i="3" s="1"/>
  <c r="AM19" i="6"/>
  <c r="AK58" i="3"/>
  <c r="AN58" i="4"/>
  <c r="AM44" i="3"/>
  <c r="AN44" i="4"/>
  <c r="AM72" i="3"/>
  <c r="AM68" i="3"/>
  <c r="AM70" i="3"/>
  <c r="AM73" i="3"/>
  <c r="AL50" i="3" l="1"/>
  <c r="AL146" i="3"/>
  <c r="AL130" i="3"/>
  <c r="AL162" i="3"/>
  <c r="AL66" i="3"/>
  <c r="AL90" i="3"/>
  <c r="AL98" i="3"/>
  <c r="AL34" i="3"/>
  <c r="AL114" i="3"/>
  <c r="AL154" i="3"/>
  <c r="AL178" i="3"/>
  <c r="AL26" i="3"/>
  <c r="AL82" i="3"/>
  <c r="AL170" i="3"/>
  <c r="AL122" i="3"/>
  <c r="AL18" i="3"/>
  <c r="AO58" i="4"/>
  <c r="AN44" i="3"/>
  <c r="AM179" i="3"/>
  <c r="AM181" i="6"/>
  <c r="AM181" i="3" s="1"/>
  <c r="AN179" i="6"/>
  <c r="AO142" i="4"/>
  <c r="AN60" i="3"/>
  <c r="AM35" i="3"/>
  <c r="AM37" i="6"/>
  <c r="AM37" i="3" s="1"/>
  <c r="AN35" i="6"/>
  <c r="AO2" i="4"/>
  <c r="AN8" i="3"/>
  <c r="AN4" i="3"/>
  <c r="AN6" i="3"/>
  <c r="AN9" i="3"/>
  <c r="AO121" i="4"/>
  <c r="AN160" i="3"/>
  <c r="AN158" i="3"/>
  <c r="AN156" i="3"/>
  <c r="AN161" i="3"/>
  <c r="AL106" i="3"/>
  <c r="AL10" i="3"/>
  <c r="AO16" i="4"/>
  <c r="AN20" i="3"/>
  <c r="AN24" i="3"/>
  <c r="AN22" i="3"/>
  <c r="AN25" i="3"/>
  <c r="AO93" i="4"/>
  <c r="AN124" i="3"/>
  <c r="AM77" i="6"/>
  <c r="AN75" i="6"/>
  <c r="AL58" i="3"/>
  <c r="AO100" i="4"/>
  <c r="AN134" i="3"/>
  <c r="AN132" i="3"/>
  <c r="AN136" i="3"/>
  <c r="AN137" i="3"/>
  <c r="AO65" i="4"/>
  <c r="AN94" i="3"/>
  <c r="AN96" i="3"/>
  <c r="AN92" i="3"/>
  <c r="AN97" i="3"/>
  <c r="AO149" i="4"/>
  <c r="AN168" i="3"/>
  <c r="AN164" i="3"/>
  <c r="AN166" i="3"/>
  <c r="AN169" i="3"/>
  <c r="AM19" i="3"/>
  <c r="AM21" i="6"/>
  <c r="AM21" i="3" s="1"/>
  <c r="AN19" i="6"/>
  <c r="AO156" i="4"/>
  <c r="AN84" i="3"/>
  <c r="AO51" i="4"/>
  <c r="AN76" i="3"/>
  <c r="AL42" i="3"/>
  <c r="AM147" i="3"/>
  <c r="AM149" i="6"/>
  <c r="AM149" i="3" s="1"/>
  <c r="AN147" i="6"/>
  <c r="AM171" i="3"/>
  <c r="AM173" i="6"/>
  <c r="AM173" i="3" s="1"/>
  <c r="AN171" i="6"/>
  <c r="AO135" i="4"/>
  <c r="AN176" i="3"/>
  <c r="AN172" i="3"/>
  <c r="AN174" i="3"/>
  <c r="AN177" i="3"/>
  <c r="AO107" i="4"/>
  <c r="AN140" i="3"/>
  <c r="AM5" i="6"/>
  <c r="AM5" i="3" s="1"/>
  <c r="AN3" i="6"/>
  <c r="AN3" i="3" s="1"/>
  <c r="AM85" i="6"/>
  <c r="AN83" i="6"/>
  <c r="AM115" i="3"/>
  <c r="AM117" i="6"/>
  <c r="AM117" i="3" s="1"/>
  <c r="AN115" i="6"/>
  <c r="AO86" i="4"/>
  <c r="AN118" i="3"/>
  <c r="AN116" i="3"/>
  <c r="AN120" i="3"/>
  <c r="AN121" i="3"/>
  <c r="AM141" i="6"/>
  <c r="AN139" i="6"/>
  <c r="AM27" i="3"/>
  <c r="AM29" i="6"/>
  <c r="AM29" i="3" s="1"/>
  <c r="AN27" i="6"/>
  <c r="AM91" i="3"/>
  <c r="AM93" i="6"/>
  <c r="AM93" i="3" s="1"/>
  <c r="AN91" i="6"/>
  <c r="AM109" i="6"/>
  <c r="AN107" i="6"/>
  <c r="AM13" i="6"/>
  <c r="AN11" i="6"/>
  <c r="AO79" i="4"/>
  <c r="AN108" i="3"/>
  <c r="AL74" i="3"/>
  <c r="AO114" i="4"/>
  <c r="AN152" i="3"/>
  <c r="AN150" i="3"/>
  <c r="AN148" i="3"/>
  <c r="AN153" i="3"/>
  <c r="AM61" i="6"/>
  <c r="AN59" i="6"/>
  <c r="AO72" i="4"/>
  <c r="AN100" i="3"/>
  <c r="AN102" i="3"/>
  <c r="AN104" i="3"/>
  <c r="AN105" i="3"/>
  <c r="AM155" i="3"/>
  <c r="AM157" i="6"/>
  <c r="AM157" i="3" s="1"/>
  <c r="AN155" i="6"/>
  <c r="AO30" i="4"/>
  <c r="AN38" i="3"/>
  <c r="AN40" i="3"/>
  <c r="AN36" i="3"/>
  <c r="AN41" i="3"/>
  <c r="AM51" i="3"/>
  <c r="AM53" i="6"/>
  <c r="AM53" i="3" s="1"/>
  <c r="AN51" i="6"/>
  <c r="AO23" i="4"/>
  <c r="AN28" i="3"/>
  <c r="AN32" i="3"/>
  <c r="AN30" i="3"/>
  <c r="AN33" i="3"/>
  <c r="AO44" i="4"/>
  <c r="AN68" i="3"/>
  <c r="AN70" i="3"/>
  <c r="AN72" i="3"/>
  <c r="AN73" i="3"/>
  <c r="AO37" i="4"/>
  <c r="AN56" i="3"/>
  <c r="AN54" i="3"/>
  <c r="AN52" i="3"/>
  <c r="AN57" i="3"/>
  <c r="AM2" i="3"/>
  <c r="AM45" i="6"/>
  <c r="AN43" i="6"/>
  <c r="AM99" i="3"/>
  <c r="AM101" i="6"/>
  <c r="AM101" i="3" s="1"/>
  <c r="AN99" i="6"/>
  <c r="AM67" i="3"/>
  <c r="AM69" i="6"/>
  <c r="AM69" i="3" s="1"/>
  <c r="AN67" i="6"/>
  <c r="AM125" i="6"/>
  <c r="AN123" i="6"/>
  <c r="AO9" i="4"/>
  <c r="AN12" i="3"/>
  <c r="AM131" i="3"/>
  <c r="AM133" i="6"/>
  <c r="AM133" i="3" s="1"/>
  <c r="AN131" i="6"/>
  <c r="AM163" i="3"/>
  <c r="AM165" i="6"/>
  <c r="AM165" i="3" s="1"/>
  <c r="AN163" i="6"/>
  <c r="AL138" i="3"/>
  <c r="AO128" i="4"/>
  <c r="AN182" i="3"/>
  <c r="AN180" i="3"/>
  <c r="AN184" i="3"/>
  <c r="AN185" i="3"/>
  <c r="AM90" i="3" l="1"/>
  <c r="AM170" i="3"/>
  <c r="AM18" i="3"/>
  <c r="AM74" i="3"/>
  <c r="AM26" i="3"/>
  <c r="AM178" i="3"/>
  <c r="AM34" i="3"/>
  <c r="AM130" i="3"/>
  <c r="AM122" i="3"/>
  <c r="AM50" i="3"/>
  <c r="AM138" i="3"/>
  <c r="AM114" i="3"/>
  <c r="AM82" i="3"/>
  <c r="AM106" i="3"/>
  <c r="AM154" i="3"/>
  <c r="AM66" i="3"/>
  <c r="AM98" i="3"/>
  <c r="AM10" i="3"/>
  <c r="AM146" i="3"/>
  <c r="AM162" i="3"/>
  <c r="AP9" i="4"/>
  <c r="AO12" i="3"/>
  <c r="AP128" i="4"/>
  <c r="AO180" i="3"/>
  <c r="AO184" i="3"/>
  <c r="AO182" i="3"/>
  <c r="AO185" i="3"/>
  <c r="AN125" i="6"/>
  <c r="AO123" i="6"/>
  <c r="AM42" i="3"/>
  <c r="AP37" i="4"/>
  <c r="AO54" i="3"/>
  <c r="AO56" i="3"/>
  <c r="AO52" i="3"/>
  <c r="AO57" i="3"/>
  <c r="AP30" i="4"/>
  <c r="AO40" i="3"/>
  <c r="AO38" i="3"/>
  <c r="AO36" i="3"/>
  <c r="AO41" i="3"/>
  <c r="AM58" i="3"/>
  <c r="AP79" i="4"/>
  <c r="AO108" i="3"/>
  <c r="AN109" i="6"/>
  <c r="AO107" i="6"/>
  <c r="AN91" i="3"/>
  <c r="AN93" i="6"/>
  <c r="AN93" i="3" s="1"/>
  <c r="AO91" i="6"/>
  <c r="AP86" i="4"/>
  <c r="AO116" i="3"/>
  <c r="AO118" i="3"/>
  <c r="AO120" i="3"/>
  <c r="AO121" i="3"/>
  <c r="AN85" i="6"/>
  <c r="AO83" i="6"/>
  <c r="AP51" i="4"/>
  <c r="AO76" i="3"/>
  <c r="AP156" i="4"/>
  <c r="AO84" i="3"/>
  <c r="AP100" i="4"/>
  <c r="AO134" i="3"/>
  <c r="AO132" i="3"/>
  <c r="AO136" i="3"/>
  <c r="AO137" i="3"/>
  <c r="AP93" i="4"/>
  <c r="AO124" i="3"/>
  <c r="AP121" i="4"/>
  <c r="AO158" i="3"/>
  <c r="AO160" i="3"/>
  <c r="AO156" i="3"/>
  <c r="AO161" i="3"/>
  <c r="AN35" i="3"/>
  <c r="AN37" i="6"/>
  <c r="AN37" i="3" s="1"/>
  <c r="AO35" i="6"/>
  <c r="AN155" i="3"/>
  <c r="AN157" i="6"/>
  <c r="AN157" i="3" s="1"/>
  <c r="AO155" i="6"/>
  <c r="AN13" i="6"/>
  <c r="AO11" i="6"/>
  <c r="AN115" i="3"/>
  <c r="AN117" i="6"/>
  <c r="AN117" i="3" s="1"/>
  <c r="AO115" i="6"/>
  <c r="AN19" i="3"/>
  <c r="AN21" i="6"/>
  <c r="AN21" i="3" s="1"/>
  <c r="AO19" i="6"/>
  <c r="AP65" i="4"/>
  <c r="AO92" i="3"/>
  <c r="AO96" i="3"/>
  <c r="AO94" i="3"/>
  <c r="AO97" i="3"/>
  <c r="AP142" i="4"/>
  <c r="AO60" i="3"/>
  <c r="AN45" i="6"/>
  <c r="AO43" i="6"/>
  <c r="AP23" i="4"/>
  <c r="AO30" i="3"/>
  <c r="AO32" i="3"/>
  <c r="AO28" i="3"/>
  <c r="AO33" i="3"/>
  <c r="AP72" i="4"/>
  <c r="AO102" i="3"/>
  <c r="AO104" i="3"/>
  <c r="AO100" i="3"/>
  <c r="AO105" i="3"/>
  <c r="AN61" i="6"/>
  <c r="AO59" i="6"/>
  <c r="AP135" i="4"/>
  <c r="AO174" i="3"/>
  <c r="AO172" i="3"/>
  <c r="AO176" i="3"/>
  <c r="AO177" i="3"/>
  <c r="AN147" i="3"/>
  <c r="AN149" i="6"/>
  <c r="AN149" i="3" s="1"/>
  <c r="AO147" i="6"/>
  <c r="AP149" i="4"/>
  <c r="AO166" i="3"/>
  <c r="AO168" i="3"/>
  <c r="AO164" i="3"/>
  <c r="AO169" i="3"/>
  <c r="AN179" i="3"/>
  <c r="AN181" i="6"/>
  <c r="AN181" i="3" s="1"/>
  <c r="AO179" i="6"/>
  <c r="AN131" i="3"/>
  <c r="AN133" i="6"/>
  <c r="AN133" i="3" s="1"/>
  <c r="AO131" i="6"/>
  <c r="AN163" i="3"/>
  <c r="AN165" i="6"/>
  <c r="AN165" i="3" s="1"/>
  <c r="AO163" i="6"/>
  <c r="AN67" i="3"/>
  <c r="AN69" i="6"/>
  <c r="AN69" i="3" s="1"/>
  <c r="AO67" i="6"/>
  <c r="AN99" i="3"/>
  <c r="AN101" i="6"/>
  <c r="AN101" i="3" s="1"/>
  <c r="AO99" i="6"/>
  <c r="AP44" i="4"/>
  <c r="AO68" i="3"/>
  <c r="AO70" i="3"/>
  <c r="AO72" i="3"/>
  <c r="AO73" i="3"/>
  <c r="AN51" i="3"/>
  <c r="AN53" i="6"/>
  <c r="AN53" i="3" s="1"/>
  <c r="AO51" i="6"/>
  <c r="AP114" i="4"/>
  <c r="AO148" i="3"/>
  <c r="AO150" i="3"/>
  <c r="AO152" i="3"/>
  <c r="AO153" i="3"/>
  <c r="AN27" i="3"/>
  <c r="AN29" i="6"/>
  <c r="AN29" i="3" s="1"/>
  <c r="AO27" i="6"/>
  <c r="AN141" i="6"/>
  <c r="AO139" i="6"/>
  <c r="AN5" i="6"/>
  <c r="AN5" i="3" s="1"/>
  <c r="AN2" i="3" s="1"/>
  <c r="AO3" i="6"/>
  <c r="AO3" i="3" s="1"/>
  <c r="AP107" i="4"/>
  <c r="AO140" i="3"/>
  <c r="AN171" i="3"/>
  <c r="AN173" i="6"/>
  <c r="AN173" i="3" s="1"/>
  <c r="AO171" i="6"/>
  <c r="AN77" i="6"/>
  <c r="AO75" i="6"/>
  <c r="AP16" i="4"/>
  <c r="AO24" i="3"/>
  <c r="AO20" i="3"/>
  <c r="AO22" i="3"/>
  <c r="AO25" i="3"/>
  <c r="AP2" i="4"/>
  <c r="AO6" i="3"/>
  <c r="AO8" i="3"/>
  <c r="AO4" i="3"/>
  <c r="AO9" i="3"/>
  <c r="AP58" i="4"/>
  <c r="AO44" i="3"/>
  <c r="AN90" i="3" l="1"/>
  <c r="AN18" i="3"/>
  <c r="AN154" i="3"/>
  <c r="AN34" i="3"/>
  <c r="AN170" i="3"/>
  <c r="AN114" i="3"/>
  <c r="AN42" i="3"/>
  <c r="AN130" i="3"/>
  <c r="AN26" i="3"/>
  <c r="AN50" i="3"/>
  <c r="AN66" i="3"/>
  <c r="AN146" i="3"/>
  <c r="AN98" i="3"/>
  <c r="AN178" i="3"/>
  <c r="AN122" i="3"/>
  <c r="AN162" i="3"/>
  <c r="AN10" i="3"/>
  <c r="AQ107" i="4"/>
  <c r="AP140" i="3"/>
  <c r="AO51" i="3"/>
  <c r="AO53" i="6"/>
  <c r="AO53" i="3" s="1"/>
  <c r="AP51" i="6"/>
  <c r="AO163" i="3"/>
  <c r="AO165" i="6"/>
  <c r="AO165" i="3" s="1"/>
  <c r="AP163" i="6"/>
  <c r="AO45" i="6"/>
  <c r="AP43" i="6"/>
  <c r="AO13" i="6"/>
  <c r="AP11" i="6"/>
  <c r="AO155" i="3"/>
  <c r="AO157" i="6"/>
  <c r="AO157" i="3" s="1"/>
  <c r="AP155" i="6"/>
  <c r="AQ100" i="4"/>
  <c r="AP134" i="3"/>
  <c r="AP136" i="3"/>
  <c r="AP132" i="3"/>
  <c r="AP137" i="3"/>
  <c r="AQ156" i="4"/>
  <c r="AP84" i="3"/>
  <c r="AN106" i="3"/>
  <c r="AQ30" i="4"/>
  <c r="AP38" i="3"/>
  <c r="AP40" i="3"/>
  <c r="AP36" i="3"/>
  <c r="AP41" i="3"/>
  <c r="AQ37" i="4"/>
  <c r="AP52" i="3"/>
  <c r="AP56" i="3"/>
  <c r="AP54" i="3"/>
  <c r="AP57" i="3"/>
  <c r="AQ58" i="4"/>
  <c r="AP44" i="3"/>
  <c r="AN74" i="3"/>
  <c r="AO5" i="6"/>
  <c r="AO5" i="3" s="1"/>
  <c r="AO2" i="3" s="1"/>
  <c r="AP3" i="6"/>
  <c r="AN138" i="3"/>
  <c r="AQ44" i="4"/>
  <c r="AP72" i="3"/>
  <c r="AP68" i="3"/>
  <c r="AP70" i="3"/>
  <c r="AP73" i="3"/>
  <c r="AO67" i="3"/>
  <c r="AO69" i="6"/>
  <c r="AO69" i="3" s="1"/>
  <c r="AP67" i="6"/>
  <c r="AQ149" i="4"/>
  <c r="AP168" i="3"/>
  <c r="AP166" i="3"/>
  <c r="AP164" i="3"/>
  <c r="AP169" i="3"/>
  <c r="AO61" i="6"/>
  <c r="AP59" i="6"/>
  <c r="AQ142" i="4"/>
  <c r="AP60" i="3"/>
  <c r="AQ65" i="4"/>
  <c r="AP94" i="3"/>
  <c r="AP92" i="3"/>
  <c r="AP96" i="3"/>
  <c r="AP97" i="3"/>
  <c r="AO115" i="3"/>
  <c r="AO117" i="6"/>
  <c r="AO117" i="3" s="1"/>
  <c r="AP115" i="6"/>
  <c r="AO35" i="3"/>
  <c r="AO37" i="6"/>
  <c r="AO37" i="3" s="1"/>
  <c r="AP35" i="6"/>
  <c r="AQ93" i="4"/>
  <c r="AP124" i="3"/>
  <c r="AO85" i="6"/>
  <c r="AP83" i="6"/>
  <c r="AQ16" i="4"/>
  <c r="AP20" i="3"/>
  <c r="AP24" i="3"/>
  <c r="AP22" i="3"/>
  <c r="AP25" i="3"/>
  <c r="AO27" i="3"/>
  <c r="AO29" i="6"/>
  <c r="AO29" i="3" s="1"/>
  <c r="AP27" i="6"/>
  <c r="AO99" i="3"/>
  <c r="AO101" i="6"/>
  <c r="AO101" i="3" s="1"/>
  <c r="AP99" i="6"/>
  <c r="AO179" i="3"/>
  <c r="AO181" i="6"/>
  <c r="AO181" i="3" s="1"/>
  <c r="AP179" i="6"/>
  <c r="AO147" i="3"/>
  <c r="AO149" i="6"/>
  <c r="AO149" i="3" s="1"/>
  <c r="AP147" i="6"/>
  <c r="AQ72" i="4"/>
  <c r="AP100" i="3"/>
  <c r="AP102" i="3"/>
  <c r="AP104" i="3"/>
  <c r="AP105" i="3"/>
  <c r="AQ23" i="4"/>
  <c r="AP30" i="3"/>
  <c r="AP32" i="3"/>
  <c r="AP28" i="3"/>
  <c r="AP33" i="3"/>
  <c r="AO19" i="3"/>
  <c r="AO21" i="6"/>
  <c r="AO21" i="3" s="1"/>
  <c r="AP19" i="6"/>
  <c r="AQ121" i="4"/>
  <c r="AP158" i="3"/>
  <c r="AP160" i="3"/>
  <c r="AP156" i="3"/>
  <c r="AP161" i="3"/>
  <c r="AQ86" i="4"/>
  <c r="AP116" i="3"/>
  <c r="AP118" i="3"/>
  <c r="AP120" i="3"/>
  <c r="AP121" i="3"/>
  <c r="AO109" i="6"/>
  <c r="AP107" i="6"/>
  <c r="AO125" i="6"/>
  <c r="AP123" i="6"/>
  <c r="AQ9" i="4"/>
  <c r="AP12" i="3"/>
  <c r="AQ2" i="4"/>
  <c r="AP6" i="3"/>
  <c r="AP4" i="3"/>
  <c r="AP8" i="3"/>
  <c r="AP9" i="3"/>
  <c r="AP3" i="3"/>
  <c r="AO77" i="6"/>
  <c r="AP75" i="6"/>
  <c r="AO171" i="3"/>
  <c r="AO173" i="6"/>
  <c r="AO173" i="3" s="1"/>
  <c r="AP171" i="6"/>
  <c r="AO141" i="6"/>
  <c r="AP139" i="6"/>
  <c r="AQ114" i="4"/>
  <c r="AP150" i="3"/>
  <c r="AP148" i="3"/>
  <c r="AP152" i="3"/>
  <c r="AP153" i="3"/>
  <c r="AO131" i="3"/>
  <c r="AO133" i="6"/>
  <c r="AO133" i="3" s="1"/>
  <c r="AP131" i="6"/>
  <c r="AQ135" i="4"/>
  <c r="AP172" i="3"/>
  <c r="AP174" i="3"/>
  <c r="AP176" i="3"/>
  <c r="AP177" i="3"/>
  <c r="AN58" i="3"/>
  <c r="AQ51" i="4"/>
  <c r="AP76" i="3"/>
  <c r="AN82" i="3"/>
  <c r="AO91" i="3"/>
  <c r="AO93" i="6"/>
  <c r="AO93" i="3" s="1"/>
  <c r="AP91" i="6"/>
  <c r="AQ79" i="4"/>
  <c r="AP108" i="3"/>
  <c r="AQ128" i="4"/>
  <c r="AP182" i="3"/>
  <c r="AP184" i="3"/>
  <c r="AP180" i="3"/>
  <c r="AP185" i="3"/>
  <c r="AO50" i="3" l="1"/>
  <c r="AO146" i="3"/>
  <c r="AO66" i="3"/>
  <c r="AO162" i="3"/>
  <c r="AO98" i="3"/>
  <c r="AO34" i="3"/>
  <c r="AO114" i="3"/>
  <c r="AO130" i="3"/>
  <c r="AO74" i="3"/>
  <c r="AO90" i="3"/>
  <c r="AO170" i="3"/>
  <c r="AO178" i="3"/>
  <c r="AO154" i="3"/>
  <c r="AO18" i="3"/>
  <c r="AO26" i="3"/>
  <c r="AO42" i="3"/>
  <c r="AP91" i="3"/>
  <c r="AP93" i="6"/>
  <c r="AP93" i="3" s="1"/>
  <c r="AQ91" i="6"/>
  <c r="AR79" i="4"/>
  <c r="AQ108" i="3"/>
  <c r="AR135" i="4"/>
  <c r="AQ176" i="3"/>
  <c r="AQ172" i="3"/>
  <c r="AQ174" i="3"/>
  <c r="AQ177" i="3"/>
  <c r="AR114" i="4"/>
  <c r="AQ148" i="3"/>
  <c r="AQ150" i="3"/>
  <c r="AQ152" i="3"/>
  <c r="AQ153" i="3"/>
  <c r="AP171" i="3"/>
  <c r="AP173" i="6"/>
  <c r="AP173" i="3" s="1"/>
  <c r="AQ171" i="6"/>
  <c r="AR2" i="4"/>
  <c r="AQ8" i="3"/>
  <c r="AQ4" i="3"/>
  <c r="AQ6" i="3"/>
  <c r="AQ9" i="3"/>
  <c r="AP125" i="6"/>
  <c r="AQ123" i="6"/>
  <c r="AR23" i="4"/>
  <c r="AQ28" i="3"/>
  <c r="AQ30" i="3"/>
  <c r="AQ32" i="3"/>
  <c r="AQ33" i="3"/>
  <c r="AP147" i="3"/>
  <c r="AP149" i="6"/>
  <c r="AP149" i="3" s="1"/>
  <c r="AQ147" i="6"/>
  <c r="AR58" i="4"/>
  <c r="AQ44" i="3"/>
  <c r="AP155" i="3"/>
  <c r="AP157" i="6"/>
  <c r="AP157" i="3" s="1"/>
  <c r="AQ155" i="6"/>
  <c r="AP141" i="6"/>
  <c r="AQ139" i="6"/>
  <c r="AP109" i="6"/>
  <c r="AQ107" i="6"/>
  <c r="AP27" i="3"/>
  <c r="AP29" i="6"/>
  <c r="AP29" i="3" s="1"/>
  <c r="AQ27" i="6"/>
  <c r="AP85" i="6"/>
  <c r="AQ83" i="6"/>
  <c r="AO58" i="3"/>
  <c r="AR149" i="4"/>
  <c r="AQ168" i="3"/>
  <c r="AQ164" i="3"/>
  <c r="AQ166" i="3"/>
  <c r="AQ169" i="3"/>
  <c r="AO10" i="3"/>
  <c r="AP131" i="3"/>
  <c r="AP133" i="6"/>
  <c r="AP133" i="3" s="1"/>
  <c r="AQ131" i="6"/>
  <c r="AO122" i="3"/>
  <c r="AR86" i="4"/>
  <c r="AQ118" i="3"/>
  <c r="AQ116" i="3"/>
  <c r="AQ120" i="3"/>
  <c r="AQ121" i="3"/>
  <c r="AR121" i="4"/>
  <c r="AQ156" i="3"/>
  <c r="AQ160" i="3"/>
  <c r="AQ158" i="3"/>
  <c r="AQ161" i="3"/>
  <c r="AP99" i="3"/>
  <c r="AP101" i="6"/>
  <c r="AP101" i="3" s="1"/>
  <c r="AQ99" i="6"/>
  <c r="AR16" i="4"/>
  <c r="AQ24" i="3"/>
  <c r="AQ20" i="3"/>
  <c r="AQ22" i="3"/>
  <c r="AQ25" i="3"/>
  <c r="AR93" i="4"/>
  <c r="AQ124" i="3"/>
  <c r="AP115" i="3"/>
  <c r="AP117" i="6"/>
  <c r="AP117" i="3" s="1"/>
  <c r="AQ115" i="6"/>
  <c r="AR142" i="4"/>
  <c r="AQ60" i="3"/>
  <c r="AP67" i="3"/>
  <c r="AP69" i="6"/>
  <c r="AP69" i="3" s="1"/>
  <c r="AQ67" i="6"/>
  <c r="AP5" i="6"/>
  <c r="AP5" i="3" s="1"/>
  <c r="AP2" i="3" s="1"/>
  <c r="AQ3" i="6"/>
  <c r="AR30" i="4"/>
  <c r="AQ40" i="3"/>
  <c r="AQ38" i="3"/>
  <c r="AQ36" i="3"/>
  <c r="AQ41" i="3"/>
  <c r="AR100" i="4"/>
  <c r="AQ132" i="3"/>
  <c r="AQ134" i="3"/>
  <c r="AQ136" i="3"/>
  <c r="AQ137" i="3"/>
  <c r="AP45" i="6"/>
  <c r="AQ43" i="6"/>
  <c r="AP51" i="3"/>
  <c r="AP53" i="6"/>
  <c r="AP53" i="3" s="1"/>
  <c r="AQ51" i="6"/>
  <c r="AR128" i="4"/>
  <c r="AQ182" i="3"/>
  <c r="AQ184" i="3"/>
  <c r="AQ180" i="3"/>
  <c r="AQ185" i="3"/>
  <c r="AR51" i="4"/>
  <c r="AQ76" i="3"/>
  <c r="AO138" i="3"/>
  <c r="AP77" i="6"/>
  <c r="AQ75" i="6"/>
  <c r="AR9" i="4"/>
  <c r="AQ12" i="3"/>
  <c r="AO106" i="3"/>
  <c r="AP19" i="3"/>
  <c r="AP21" i="6"/>
  <c r="AP21" i="3" s="1"/>
  <c r="AQ19" i="6"/>
  <c r="AR72" i="4"/>
  <c r="AQ102" i="3"/>
  <c r="AQ100" i="3"/>
  <c r="AQ104" i="3"/>
  <c r="AQ105" i="3"/>
  <c r="AP179" i="3"/>
  <c r="AP181" i="6"/>
  <c r="AP181" i="3" s="1"/>
  <c r="AQ179" i="6"/>
  <c r="AO82" i="3"/>
  <c r="AP35" i="3"/>
  <c r="AP37" i="6"/>
  <c r="AP37" i="3" s="1"/>
  <c r="AQ35" i="6"/>
  <c r="AR65" i="4"/>
  <c r="AQ96" i="3"/>
  <c r="AQ92" i="3"/>
  <c r="AQ94" i="3"/>
  <c r="AQ97" i="3"/>
  <c r="AP61" i="6"/>
  <c r="AQ59" i="6"/>
  <c r="AR44" i="4"/>
  <c r="AQ68" i="3"/>
  <c r="AQ72" i="3"/>
  <c r="AQ70" i="3"/>
  <c r="AQ73" i="3"/>
  <c r="AR37" i="4"/>
  <c r="AQ54" i="3"/>
  <c r="AQ56" i="3"/>
  <c r="AQ52" i="3"/>
  <c r="AQ57" i="3"/>
  <c r="AR156" i="4"/>
  <c r="AQ84" i="3"/>
  <c r="AP13" i="6"/>
  <c r="AQ11" i="6"/>
  <c r="AP163" i="3"/>
  <c r="AP165" i="6"/>
  <c r="AP165" i="3" s="1"/>
  <c r="AQ163" i="6"/>
  <c r="AR107" i="4"/>
  <c r="AQ140" i="3"/>
  <c r="AP26" i="3" l="1"/>
  <c r="AP146" i="3"/>
  <c r="AP82" i="3"/>
  <c r="AP154" i="3"/>
  <c r="AP90" i="3"/>
  <c r="AP170" i="3"/>
  <c r="AP162" i="3"/>
  <c r="AP34" i="3"/>
  <c r="AP178" i="3"/>
  <c r="AP42" i="3"/>
  <c r="AP58" i="3"/>
  <c r="AP98" i="3"/>
  <c r="AP122" i="3"/>
  <c r="AP18" i="3"/>
  <c r="AP50" i="3"/>
  <c r="AP66" i="3"/>
  <c r="AP114" i="3"/>
  <c r="AP130" i="3"/>
  <c r="AS107" i="4"/>
  <c r="AR140" i="3"/>
  <c r="AQ13" i="6"/>
  <c r="AR11" i="6"/>
  <c r="AS37" i="4"/>
  <c r="AR56" i="3"/>
  <c r="AR54" i="3"/>
  <c r="AR52" i="3"/>
  <c r="AR57" i="3"/>
  <c r="AS72" i="4"/>
  <c r="AR104" i="3"/>
  <c r="AR102" i="3"/>
  <c r="AR100" i="3"/>
  <c r="AR105" i="3"/>
  <c r="AQ77" i="6"/>
  <c r="AR75" i="6"/>
  <c r="AS93" i="4"/>
  <c r="AR124" i="3"/>
  <c r="AQ99" i="3"/>
  <c r="AQ101" i="6"/>
  <c r="AQ101" i="3" s="1"/>
  <c r="AR99" i="6"/>
  <c r="AQ27" i="3"/>
  <c r="AQ29" i="6"/>
  <c r="AQ29" i="3" s="1"/>
  <c r="AR27" i="6"/>
  <c r="AQ109" i="6"/>
  <c r="AR107" i="6"/>
  <c r="AS23" i="4"/>
  <c r="AR32" i="3"/>
  <c r="AR28" i="3"/>
  <c r="AR30" i="3"/>
  <c r="AR33" i="3"/>
  <c r="AS2" i="4"/>
  <c r="AR4" i="3"/>
  <c r="AR8" i="3"/>
  <c r="AR6" i="3"/>
  <c r="AR9" i="3"/>
  <c r="AS79" i="4"/>
  <c r="AR108" i="3"/>
  <c r="AQ61" i="6"/>
  <c r="AR59" i="6"/>
  <c r="AQ19" i="3"/>
  <c r="AQ21" i="6"/>
  <c r="AQ21" i="3" s="1"/>
  <c r="AR19" i="6"/>
  <c r="AQ67" i="3"/>
  <c r="AQ69" i="6"/>
  <c r="AQ69" i="3" s="1"/>
  <c r="AR67" i="6"/>
  <c r="AS86" i="4"/>
  <c r="AR120" i="3"/>
  <c r="AR118" i="3"/>
  <c r="AR116" i="3"/>
  <c r="AR121" i="3"/>
  <c r="AQ131" i="3"/>
  <c r="AQ133" i="6"/>
  <c r="AQ133" i="3" s="1"/>
  <c r="AR131" i="6"/>
  <c r="AQ85" i="6"/>
  <c r="AR83" i="6"/>
  <c r="AP138" i="3"/>
  <c r="AS58" i="4"/>
  <c r="AR44" i="3"/>
  <c r="AQ171" i="3"/>
  <c r="AQ173" i="6"/>
  <c r="AQ173" i="3" s="1"/>
  <c r="AR171" i="6"/>
  <c r="AS135" i="4"/>
  <c r="AR176" i="3"/>
  <c r="AR174" i="3"/>
  <c r="AR172" i="3"/>
  <c r="AR177" i="3"/>
  <c r="AQ91" i="3"/>
  <c r="AQ93" i="6"/>
  <c r="AQ93" i="3" s="1"/>
  <c r="AR91" i="6"/>
  <c r="AS156" i="4"/>
  <c r="AR84" i="3"/>
  <c r="AP10" i="3"/>
  <c r="AS65" i="4"/>
  <c r="AR96" i="3"/>
  <c r="AR94" i="3"/>
  <c r="AR92" i="3"/>
  <c r="AR97" i="3"/>
  <c r="AP74" i="3"/>
  <c r="AS51" i="4"/>
  <c r="AR76" i="3"/>
  <c r="AS128" i="4"/>
  <c r="AR182" i="3"/>
  <c r="AR180" i="3"/>
  <c r="AR184" i="3"/>
  <c r="AR185" i="3"/>
  <c r="AQ45" i="6"/>
  <c r="AR43" i="6"/>
  <c r="AS30" i="4"/>
  <c r="AR36" i="3"/>
  <c r="AR40" i="3"/>
  <c r="AR38" i="3"/>
  <c r="AR41" i="3"/>
  <c r="AS142" i="4"/>
  <c r="AR60" i="3"/>
  <c r="AS121" i="4"/>
  <c r="AR158" i="3"/>
  <c r="AR156" i="3"/>
  <c r="AR160" i="3"/>
  <c r="AR161" i="3"/>
  <c r="AS149" i="4"/>
  <c r="AR168" i="3"/>
  <c r="AR166" i="3"/>
  <c r="AR164" i="3"/>
  <c r="AR169" i="3"/>
  <c r="AP106" i="3"/>
  <c r="AQ155" i="3"/>
  <c r="AQ157" i="6"/>
  <c r="AQ157" i="3" s="1"/>
  <c r="AR155" i="6"/>
  <c r="AQ26" i="3"/>
  <c r="AS114" i="4"/>
  <c r="AR148" i="3"/>
  <c r="AR152" i="3"/>
  <c r="AR150" i="3"/>
  <c r="AR153" i="3"/>
  <c r="AQ163" i="3"/>
  <c r="AQ165" i="6"/>
  <c r="AQ165" i="3" s="1"/>
  <c r="AR163" i="6"/>
  <c r="AS44" i="4"/>
  <c r="AR72" i="3"/>
  <c r="AR68" i="3"/>
  <c r="AR70" i="3"/>
  <c r="AR73" i="3"/>
  <c r="AQ35" i="3"/>
  <c r="AQ37" i="6"/>
  <c r="AQ37" i="3" s="1"/>
  <c r="AR35" i="6"/>
  <c r="AQ179" i="3"/>
  <c r="AQ181" i="6"/>
  <c r="AQ181" i="3" s="1"/>
  <c r="AR179" i="6"/>
  <c r="AS9" i="4"/>
  <c r="AR12" i="3"/>
  <c r="AQ51" i="3"/>
  <c r="AQ53" i="6"/>
  <c r="AQ53" i="3" s="1"/>
  <c r="AR51" i="6"/>
  <c r="AS100" i="4"/>
  <c r="AR136" i="3"/>
  <c r="AR134" i="3"/>
  <c r="AR132" i="3"/>
  <c r="AR137" i="3"/>
  <c r="AQ5" i="6"/>
  <c r="AQ5" i="3" s="1"/>
  <c r="AR3" i="6"/>
  <c r="AQ115" i="3"/>
  <c r="AQ117" i="6"/>
  <c r="AQ117" i="3" s="1"/>
  <c r="AR115" i="6"/>
  <c r="AS16" i="4"/>
  <c r="AR20" i="3"/>
  <c r="AR22" i="3"/>
  <c r="AR24" i="3"/>
  <c r="AR25" i="3"/>
  <c r="AQ141" i="6"/>
  <c r="AR139" i="6"/>
  <c r="AQ147" i="3"/>
  <c r="AQ149" i="6"/>
  <c r="AQ149" i="3" s="1"/>
  <c r="AR147" i="6"/>
  <c r="AQ125" i="6"/>
  <c r="AR123" i="6"/>
  <c r="AQ3" i="3"/>
  <c r="AQ2" i="3" l="1"/>
  <c r="AQ98" i="3"/>
  <c r="AQ66" i="3"/>
  <c r="AQ10" i="3"/>
  <c r="AQ170" i="3"/>
  <c r="AQ130" i="3"/>
  <c r="AQ18" i="3"/>
  <c r="AQ34" i="3"/>
  <c r="AQ162" i="3"/>
  <c r="AQ138" i="3"/>
  <c r="AQ178" i="3"/>
  <c r="AQ146" i="3"/>
  <c r="AQ114" i="3"/>
  <c r="AQ122" i="3"/>
  <c r="AQ154" i="3"/>
  <c r="AQ90" i="3"/>
  <c r="AQ106" i="3"/>
  <c r="AQ50" i="3"/>
  <c r="AQ82" i="3"/>
  <c r="AQ74" i="3"/>
  <c r="AR141" i="6"/>
  <c r="AS139" i="6"/>
  <c r="AT9" i="4"/>
  <c r="AS12" i="3"/>
  <c r="AR35" i="3"/>
  <c r="AR37" i="6"/>
  <c r="AR37" i="3" s="1"/>
  <c r="AS35" i="6"/>
  <c r="AT30" i="4"/>
  <c r="AS36" i="3"/>
  <c r="AS38" i="3"/>
  <c r="AS40" i="3"/>
  <c r="AS41" i="3"/>
  <c r="AT156" i="4"/>
  <c r="AS84" i="3"/>
  <c r="AT58" i="4"/>
  <c r="AS44" i="3"/>
  <c r="AR67" i="3"/>
  <c r="AR69" i="6"/>
  <c r="AR69" i="3" s="1"/>
  <c r="AS67" i="6"/>
  <c r="AR19" i="3"/>
  <c r="AR21" i="6"/>
  <c r="AR21" i="3" s="1"/>
  <c r="AS19" i="6"/>
  <c r="AT79" i="4"/>
  <c r="AS108" i="3"/>
  <c r="AT2" i="4"/>
  <c r="AS4" i="3"/>
  <c r="AS6" i="3"/>
  <c r="AS8" i="3"/>
  <c r="AS9" i="3"/>
  <c r="AR109" i="6"/>
  <c r="AS107" i="6"/>
  <c r="AR99" i="3"/>
  <c r="AR101" i="6"/>
  <c r="AR101" i="3" s="1"/>
  <c r="AS99" i="6"/>
  <c r="AR77" i="6"/>
  <c r="AS75" i="6"/>
  <c r="AR147" i="3"/>
  <c r="AR149" i="6"/>
  <c r="AR149" i="3" s="1"/>
  <c r="AS147" i="6"/>
  <c r="AR179" i="3"/>
  <c r="AR181" i="6"/>
  <c r="AR181" i="3" s="1"/>
  <c r="AS179" i="6"/>
  <c r="AT44" i="4"/>
  <c r="AS68" i="3"/>
  <c r="AS72" i="3"/>
  <c r="AS70" i="3"/>
  <c r="AS73" i="3"/>
  <c r="AR155" i="3"/>
  <c r="AR157" i="6"/>
  <c r="AR157" i="3" s="1"/>
  <c r="AS155" i="6"/>
  <c r="AT142" i="4"/>
  <c r="AS60" i="3"/>
  <c r="AR45" i="6"/>
  <c r="AS43" i="6"/>
  <c r="AT51" i="4"/>
  <c r="AS76" i="3"/>
  <c r="AR91" i="3"/>
  <c r="AR93" i="6"/>
  <c r="AR93" i="3" s="1"/>
  <c r="AS91" i="6"/>
  <c r="AR131" i="3"/>
  <c r="AR133" i="6"/>
  <c r="AR133" i="3" s="1"/>
  <c r="AS131" i="6"/>
  <c r="AQ58" i="3"/>
  <c r="AT93" i="4"/>
  <c r="AS124" i="3"/>
  <c r="AT72" i="4"/>
  <c r="AS100" i="3"/>
  <c r="AS102" i="3"/>
  <c r="AS104" i="3"/>
  <c r="AS105" i="3"/>
  <c r="AT37" i="4"/>
  <c r="AS52" i="3"/>
  <c r="AS56" i="3"/>
  <c r="AS54" i="3"/>
  <c r="AS57" i="3"/>
  <c r="AR125" i="6"/>
  <c r="AS123" i="6"/>
  <c r="AR5" i="6"/>
  <c r="AR5" i="3" s="1"/>
  <c r="AS3" i="6"/>
  <c r="AS3" i="3" s="1"/>
  <c r="AT100" i="4"/>
  <c r="AS134" i="3"/>
  <c r="AS136" i="3"/>
  <c r="AS132" i="3"/>
  <c r="AS137" i="3"/>
  <c r="AR163" i="3"/>
  <c r="AR165" i="6"/>
  <c r="AR165" i="3" s="1"/>
  <c r="AS163" i="6"/>
  <c r="AT121" i="4"/>
  <c r="AS158" i="3"/>
  <c r="AS156" i="3"/>
  <c r="AS160" i="3"/>
  <c r="AS161" i="3"/>
  <c r="AT128" i="4"/>
  <c r="AS182" i="3"/>
  <c r="AS184" i="3"/>
  <c r="AS180" i="3"/>
  <c r="AS185" i="3"/>
  <c r="AT65" i="4"/>
  <c r="AS92" i="3"/>
  <c r="AS96" i="3"/>
  <c r="AS94" i="3"/>
  <c r="AS97" i="3"/>
  <c r="AT135" i="4"/>
  <c r="AS174" i="3"/>
  <c r="AS176" i="3"/>
  <c r="AS172" i="3"/>
  <c r="AS177" i="3"/>
  <c r="AR85" i="6"/>
  <c r="AS83" i="6"/>
  <c r="AT86" i="4"/>
  <c r="AS118" i="3"/>
  <c r="AS120" i="3"/>
  <c r="AS116" i="3"/>
  <c r="AS121" i="3"/>
  <c r="AR13" i="6"/>
  <c r="AS11" i="6"/>
  <c r="AT16" i="4"/>
  <c r="AS24" i="3"/>
  <c r="AS22" i="3"/>
  <c r="AS20" i="3"/>
  <c r="AS25" i="3"/>
  <c r="AR115" i="3"/>
  <c r="AR117" i="6"/>
  <c r="AR117" i="3" s="1"/>
  <c r="AS115" i="6"/>
  <c r="AR51" i="3"/>
  <c r="AR53" i="6"/>
  <c r="AR53" i="3" s="1"/>
  <c r="AS51" i="6"/>
  <c r="AT114" i="4"/>
  <c r="AS152" i="3"/>
  <c r="AS148" i="3"/>
  <c r="AS150" i="3"/>
  <c r="AS153" i="3"/>
  <c r="AT149" i="4"/>
  <c r="AS164" i="3"/>
  <c r="AS166" i="3"/>
  <c r="AS168" i="3"/>
  <c r="AS169" i="3"/>
  <c r="AQ42" i="3"/>
  <c r="AR171" i="3"/>
  <c r="AR173" i="6"/>
  <c r="AR173" i="3" s="1"/>
  <c r="AS171" i="6"/>
  <c r="AR61" i="6"/>
  <c r="AS59" i="6"/>
  <c r="AR3" i="3"/>
  <c r="AT23" i="4"/>
  <c r="AS30" i="3"/>
  <c r="AS28" i="3"/>
  <c r="AS32" i="3"/>
  <c r="AS33" i="3"/>
  <c r="AR27" i="3"/>
  <c r="AR29" i="6"/>
  <c r="AR29" i="3" s="1"/>
  <c r="AS27" i="6"/>
  <c r="AT107" i="4"/>
  <c r="AS140" i="3"/>
  <c r="AR2" i="3" l="1"/>
  <c r="AR50" i="3"/>
  <c r="AR34" i="3"/>
  <c r="AR178" i="3"/>
  <c r="AR66" i="3"/>
  <c r="AR58" i="3"/>
  <c r="AR130" i="3"/>
  <c r="AR98" i="3"/>
  <c r="AR122" i="3"/>
  <c r="AR90" i="3"/>
  <c r="AR42" i="3"/>
  <c r="AR154" i="3"/>
  <c r="AR146" i="3"/>
  <c r="AR82" i="3"/>
  <c r="AR162" i="3"/>
  <c r="AR26" i="3"/>
  <c r="AR170" i="3"/>
  <c r="AR114" i="3"/>
  <c r="AR74" i="3"/>
  <c r="AR18" i="3"/>
  <c r="AU107" i="4"/>
  <c r="AT140" i="3"/>
  <c r="AU23" i="4"/>
  <c r="AT32" i="3"/>
  <c r="AT28" i="3"/>
  <c r="AT30" i="3"/>
  <c r="AT33" i="3"/>
  <c r="AS51" i="3"/>
  <c r="AS53" i="6"/>
  <c r="AS53" i="3" s="1"/>
  <c r="AT51" i="6"/>
  <c r="AU16" i="4"/>
  <c r="AT20" i="3"/>
  <c r="AT24" i="3"/>
  <c r="AT22" i="3"/>
  <c r="AT25" i="3"/>
  <c r="AU135" i="4"/>
  <c r="AT172" i="3"/>
  <c r="AT174" i="3"/>
  <c r="AT176" i="3"/>
  <c r="AT177" i="3"/>
  <c r="AU100" i="4"/>
  <c r="AT136" i="3"/>
  <c r="AT132" i="3"/>
  <c r="AT134" i="3"/>
  <c r="AT137" i="3"/>
  <c r="AU37" i="4"/>
  <c r="AT56" i="3"/>
  <c r="AT54" i="3"/>
  <c r="AT52" i="3"/>
  <c r="AT57" i="3"/>
  <c r="AS91" i="3"/>
  <c r="AS93" i="6"/>
  <c r="AS93" i="3" s="1"/>
  <c r="AT91" i="6"/>
  <c r="AS179" i="3"/>
  <c r="AS181" i="6"/>
  <c r="AS181" i="3" s="1"/>
  <c r="AT179" i="6"/>
  <c r="AS109" i="6"/>
  <c r="AT107" i="6"/>
  <c r="AU79" i="4"/>
  <c r="AT108" i="3"/>
  <c r="AS67" i="3"/>
  <c r="AS69" i="6"/>
  <c r="AS69" i="3" s="1"/>
  <c r="AT67" i="6"/>
  <c r="AS13" i="6"/>
  <c r="AT11" i="6"/>
  <c r="AS5" i="6"/>
  <c r="AS5" i="3" s="1"/>
  <c r="AS2" i="3" s="1"/>
  <c r="AT3" i="6"/>
  <c r="AS131" i="3"/>
  <c r="AS133" i="6"/>
  <c r="AS133" i="3" s="1"/>
  <c r="AT131" i="6"/>
  <c r="AU51" i="4"/>
  <c r="AT76" i="3"/>
  <c r="AS155" i="3"/>
  <c r="AS157" i="6"/>
  <c r="AS157" i="3" s="1"/>
  <c r="AT155" i="6"/>
  <c r="AS99" i="3"/>
  <c r="AS101" i="6"/>
  <c r="AS101" i="3" s="1"/>
  <c r="AT99" i="6"/>
  <c r="AU2" i="4"/>
  <c r="AT8" i="3"/>
  <c r="AT4" i="3"/>
  <c r="AT6" i="3"/>
  <c r="AT3" i="3"/>
  <c r="AT9" i="3"/>
  <c r="AS19" i="3"/>
  <c r="AS21" i="6"/>
  <c r="AS21" i="3" s="1"/>
  <c r="AT19" i="6"/>
  <c r="AS35" i="3"/>
  <c r="AS37" i="6"/>
  <c r="AS37" i="3" s="1"/>
  <c r="AT35" i="6"/>
  <c r="AS141" i="6"/>
  <c r="AT139" i="6"/>
  <c r="AS171" i="3"/>
  <c r="AS173" i="6"/>
  <c r="AS173" i="3" s="1"/>
  <c r="AT171" i="6"/>
  <c r="AU86" i="4"/>
  <c r="AT120" i="3"/>
  <c r="AT116" i="3"/>
  <c r="AT118" i="3"/>
  <c r="AT121" i="3"/>
  <c r="AU128" i="4"/>
  <c r="AT182" i="3"/>
  <c r="AT180" i="3"/>
  <c r="AT184" i="3"/>
  <c r="AT185" i="3"/>
  <c r="AU121" i="4"/>
  <c r="AT158" i="3"/>
  <c r="AT160" i="3"/>
  <c r="AT156" i="3"/>
  <c r="AT161" i="3"/>
  <c r="AU93" i="4"/>
  <c r="AT124" i="3"/>
  <c r="AS45" i="6"/>
  <c r="AT43" i="6"/>
  <c r="AS77" i="6"/>
  <c r="AT75" i="6"/>
  <c r="AR106" i="3"/>
  <c r="AU58" i="4"/>
  <c r="AT44" i="3"/>
  <c r="AU156" i="4"/>
  <c r="AT84" i="3"/>
  <c r="AU9" i="4"/>
  <c r="AT12" i="3"/>
  <c r="AS61" i="6"/>
  <c r="AT59" i="6"/>
  <c r="AU114" i="4"/>
  <c r="AT148" i="3"/>
  <c r="AT150" i="3"/>
  <c r="AT152" i="3"/>
  <c r="AT153" i="3"/>
  <c r="AS27" i="3"/>
  <c r="AS29" i="6"/>
  <c r="AS29" i="3" s="1"/>
  <c r="AT27" i="6"/>
  <c r="AU149" i="4"/>
  <c r="AT168" i="3"/>
  <c r="AT164" i="3"/>
  <c r="AT166" i="3"/>
  <c r="AT169" i="3"/>
  <c r="AS115" i="3"/>
  <c r="AS117" i="6"/>
  <c r="AS117" i="3" s="1"/>
  <c r="AT115" i="6"/>
  <c r="AR10" i="3"/>
  <c r="AS85" i="6"/>
  <c r="AT83" i="6"/>
  <c r="AU65" i="4"/>
  <c r="AT94" i="3"/>
  <c r="AT96" i="3"/>
  <c r="AT92" i="3"/>
  <c r="AT97" i="3"/>
  <c r="AS163" i="3"/>
  <c r="AS165" i="6"/>
  <c r="AS165" i="3" s="1"/>
  <c r="AT163" i="6"/>
  <c r="AS125" i="6"/>
  <c r="AT123" i="6"/>
  <c r="AU72" i="4"/>
  <c r="AT100" i="3"/>
  <c r="AT102" i="3"/>
  <c r="AT104" i="3"/>
  <c r="AT105" i="3"/>
  <c r="AU142" i="4"/>
  <c r="AT60" i="3"/>
  <c r="AU44" i="4"/>
  <c r="AT72" i="3"/>
  <c r="AT68" i="3"/>
  <c r="AT70" i="3"/>
  <c r="AT73" i="3"/>
  <c r="AS147" i="3"/>
  <c r="AS149" i="6"/>
  <c r="AS149" i="3" s="1"/>
  <c r="AT147" i="6"/>
  <c r="AU30" i="4"/>
  <c r="AT40" i="3"/>
  <c r="AT36" i="3"/>
  <c r="AT38" i="3"/>
  <c r="AT41" i="3"/>
  <c r="AR138" i="3"/>
  <c r="AS50" i="3" l="1"/>
  <c r="AS66" i="3"/>
  <c r="AS130" i="3"/>
  <c r="AS18" i="3"/>
  <c r="AS162" i="3"/>
  <c r="AS58" i="3"/>
  <c r="AS90" i="3"/>
  <c r="AS10" i="3"/>
  <c r="AS114" i="3"/>
  <c r="AS146" i="3"/>
  <c r="AS34" i="3"/>
  <c r="AS170" i="3"/>
  <c r="AS26" i="3"/>
  <c r="AS98" i="3"/>
  <c r="AS154" i="3"/>
  <c r="AS178" i="3"/>
  <c r="AT147" i="3"/>
  <c r="AT149" i="6"/>
  <c r="AT149" i="3" s="1"/>
  <c r="AU147" i="6"/>
  <c r="AV30" i="4"/>
  <c r="AU36" i="3"/>
  <c r="AU38" i="3"/>
  <c r="AU40" i="3"/>
  <c r="AU41" i="3"/>
  <c r="AV72" i="4"/>
  <c r="AU104" i="3"/>
  <c r="AU102" i="3"/>
  <c r="AU100" i="3"/>
  <c r="AU105" i="3"/>
  <c r="AT163" i="3"/>
  <c r="AT165" i="6"/>
  <c r="AT165" i="3" s="1"/>
  <c r="AU163" i="6"/>
  <c r="AS82" i="3"/>
  <c r="AT27" i="3"/>
  <c r="AT29" i="6"/>
  <c r="AT29" i="3" s="1"/>
  <c r="AU27" i="6"/>
  <c r="AV58" i="4"/>
  <c r="AU44" i="3"/>
  <c r="AS74" i="3"/>
  <c r="AS138" i="3"/>
  <c r="AV51" i="4"/>
  <c r="AU76" i="3"/>
  <c r="AT13" i="6"/>
  <c r="AU11" i="6"/>
  <c r="AV79" i="4"/>
  <c r="AU108" i="3"/>
  <c r="AT179" i="3"/>
  <c r="AT181" i="6"/>
  <c r="AT181" i="3" s="1"/>
  <c r="AU179" i="6"/>
  <c r="AV37" i="4"/>
  <c r="AU52" i="3"/>
  <c r="AU54" i="3"/>
  <c r="AU56" i="3"/>
  <c r="AU57" i="3"/>
  <c r="AV135" i="4"/>
  <c r="AU172" i="3"/>
  <c r="AU174" i="3"/>
  <c r="AU176" i="3"/>
  <c r="AU177" i="3"/>
  <c r="AV16" i="4"/>
  <c r="AU24" i="3"/>
  <c r="AU22" i="3"/>
  <c r="AU20" i="3"/>
  <c r="AU25" i="3"/>
  <c r="AV142" i="4"/>
  <c r="AU60" i="3"/>
  <c r="AT125" i="6"/>
  <c r="AU123" i="6"/>
  <c r="AV65" i="4"/>
  <c r="AU94" i="3"/>
  <c r="AU92" i="3"/>
  <c r="AU96" i="3"/>
  <c r="AU97" i="3"/>
  <c r="AV156" i="4"/>
  <c r="AU84" i="3"/>
  <c r="AT45" i="6"/>
  <c r="AU43" i="6"/>
  <c r="AT35" i="3"/>
  <c r="AT37" i="6"/>
  <c r="AT37" i="3" s="1"/>
  <c r="AU35" i="6"/>
  <c r="AT19" i="3"/>
  <c r="AT21" i="6"/>
  <c r="AT21" i="3" s="1"/>
  <c r="AU19" i="6"/>
  <c r="AT131" i="3"/>
  <c r="AT133" i="6"/>
  <c r="AT133" i="3" s="1"/>
  <c r="AU131" i="6"/>
  <c r="AT5" i="6"/>
  <c r="AT5" i="3" s="1"/>
  <c r="AT2" i="3" s="1"/>
  <c r="AU3" i="6"/>
  <c r="AU3" i="3" s="1"/>
  <c r="AT109" i="6"/>
  <c r="AU107" i="6"/>
  <c r="AT51" i="3"/>
  <c r="AT53" i="6"/>
  <c r="AT53" i="3" s="1"/>
  <c r="AU51" i="6"/>
  <c r="AV44" i="4"/>
  <c r="AU68" i="3"/>
  <c r="AU72" i="3"/>
  <c r="AU70" i="3"/>
  <c r="AU73" i="3"/>
  <c r="AT85" i="6"/>
  <c r="AU83" i="6"/>
  <c r="AT115" i="3"/>
  <c r="AT117" i="6"/>
  <c r="AT117" i="3" s="1"/>
  <c r="AU115" i="6"/>
  <c r="AV114" i="4"/>
  <c r="AU150" i="3"/>
  <c r="AU152" i="3"/>
  <c r="AU148" i="3"/>
  <c r="AU153" i="3"/>
  <c r="AV9" i="4"/>
  <c r="AU12" i="3"/>
  <c r="AT77" i="6"/>
  <c r="AU75" i="6"/>
  <c r="AV93" i="4"/>
  <c r="AU124" i="3"/>
  <c r="AV128" i="4"/>
  <c r="AU180" i="3"/>
  <c r="AU182" i="3"/>
  <c r="AU184" i="3"/>
  <c r="AU185" i="3"/>
  <c r="AV86" i="4"/>
  <c r="AU116" i="3"/>
  <c r="AU120" i="3"/>
  <c r="AU118" i="3"/>
  <c r="AU121" i="3"/>
  <c r="AT141" i="6"/>
  <c r="AU139" i="6"/>
  <c r="AV2" i="4"/>
  <c r="AU8" i="3"/>
  <c r="AU6" i="3"/>
  <c r="AU4" i="3"/>
  <c r="AU9" i="3"/>
  <c r="AV107" i="4"/>
  <c r="AU140" i="3"/>
  <c r="AS122" i="3"/>
  <c r="AV149" i="4"/>
  <c r="AU164" i="3"/>
  <c r="AU168" i="3"/>
  <c r="AU166" i="3"/>
  <c r="AU169" i="3"/>
  <c r="AT61" i="6"/>
  <c r="AU59" i="6"/>
  <c r="AS42" i="3"/>
  <c r="AV121" i="4"/>
  <c r="AU158" i="3"/>
  <c r="AU156" i="3"/>
  <c r="AU160" i="3"/>
  <c r="AU161" i="3"/>
  <c r="AT171" i="3"/>
  <c r="AT173" i="6"/>
  <c r="AT173" i="3" s="1"/>
  <c r="AU171" i="6"/>
  <c r="AT99" i="3"/>
  <c r="AT101" i="6"/>
  <c r="AT101" i="3" s="1"/>
  <c r="AU99" i="6"/>
  <c r="AT155" i="3"/>
  <c r="AT157" i="6"/>
  <c r="AT157" i="3" s="1"/>
  <c r="AU155" i="6"/>
  <c r="AT67" i="3"/>
  <c r="AT69" i="6"/>
  <c r="AT69" i="3" s="1"/>
  <c r="AU67" i="6"/>
  <c r="AS106" i="3"/>
  <c r="AT91" i="3"/>
  <c r="AT93" i="6"/>
  <c r="AT93" i="3" s="1"/>
  <c r="AU91" i="6"/>
  <c r="AV100" i="4"/>
  <c r="AU132" i="3"/>
  <c r="AU134" i="3"/>
  <c r="AU136" i="3"/>
  <c r="AU137" i="3"/>
  <c r="AV23" i="4"/>
  <c r="AU28" i="3"/>
  <c r="AU30" i="3"/>
  <c r="AU32" i="3"/>
  <c r="AU33" i="3"/>
  <c r="AT50" i="3" l="1"/>
  <c r="AT162" i="3"/>
  <c r="AT18" i="3"/>
  <c r="AT26" i="3"/>
  <c r="AT146" i="3"/>
  <c r="AT34" i="3"/>
  <c r="AT130" i="3"/>
  <c r="AT170" i="3"/>
  <c r="AT114" i="3"/>
  <c r="AT98" i="3"/>
  <c r="AT178" i="3"/>
  <c r="AT10" i="3"/>
  <c r="AT154" i="3"/>
  <c r="AT58" i="3"/>
  <c r="AT138" i="3"/>
  <c r="AT74" i="3"/>
  <c r="AT90" i="3"/>
  <c r="AT66" i="3"/>
  <c r="AW23" i="4"/>
  <c r="AV30" i="3"/>
  <c r="AV28" i="3"/>
  <c r="AV32" i="3"/>
  <c r="AV33" i="3"/>
  <c r="AU91" i="3"/>
  <c r="AU93" i="6"/>
  <c r="AU93" i="3" s="1"/>
  <c r="AV91" i="6"/>
  <c r="AU67" i="3"/>
  <c r="AU69" i="6"/>
  <c r="AU69" i="3" s="1"/>
  <c r="AV67" i="6"/>
  <c r="AU61" i="6"/>
  <c r="AV59" i="6"/>
  <c r="AW2" i="4"/>
  <c r="AV8" i="3"/>
  <c r="AV6" i="3"/>
  <c r="AV4" i="3"/>
  <c r="AV9" i="3"/>
  <c r="AW93" i="4"/>
  <c r="AV124" i="3"/>
  <c r="AT106" i="3"/>
  <c r="AT42" i="3"/>
  <c r="AU125" i="6"/>
  <c r="AV123" i="6"/>
  <c r="AW16" i="4"/>
  <c r="AV24" i="3"/>
  <c r="AV20" i="3"/>
  <c r="AV22" i="3"/>
  <c r="AV25" i="3"/>
  <c r="AW79" i="4"/>
  <c r="AV108" i="3"/>
  <c r="AW72" i="4"/>
  <c r="AV104" i="3"/>
  <c r="AV100" i="3"/>
  <c r="AV102" i="3"/>
  <c r="AV105" i="3"/>
  <c r="AW30" i="4"/>
  <c r="AV38" i="3"/>
  <c r="AV36" i="3"/>
  <c r="AV40" i="3"/>
  <c r="AV41" i="3"/>
  <c r="AU171" i="3"/>
  <c r="AU173" i="6"/>
  <c r="AU173" i="3" s="1"/>
  <c r="AV171" i="6"/>
  <c r="AW149" i="4"/>
  <c r="AV168" i="3"/>
  <c r="AV164" i="3"/>
  <c r="AV166" i="3"/>
  <c r="AV169" i="3"/>
  <c r="AU141" i="6"/>
  <c r="AV139" i="6"/>
  <c r="AW128" i="4"/>
  <c r="AV180" i="3"/>
  <c r="AV182" i="3"/>
  <c r="AV184" i="3"/>
  <c r="AV185" i="3"/>
  <c r="AU77" i="6"/>
  <c r="AV75" i="6"/>
  <c r="AW114" i="4"/>
  <c r="AV148" i="3"/>
  <c r="AV150" i="3"/>
  <c r="AV152" i="3"/>
  <c r="AV153" i="3"/>
  <c r="AU85" i="6"/>
  <c r="AV83" i="6"/>
  <c r="AU66" i="3"/>
  <c r="AU5" i="6"/>
  <c r="AU5" i="3" s="1"/>
  <c r="AV3" i="6"/>
  <c r="AU90" i="3"/>
  <c r="AW142" i="4"/>
  <c r="AV60" i="3"/>
  <c r="AU13" i="6"/>
  <c r="AV11" i="6"/>
  <c r="AW58" i="4"/>
  <c r="AV44" i="3"/>
  <c r="AU147" i="3"/>
  <c r="AU146" i="3" s="1"/>
  <c r="AU149" i="6"/>
  <c r="AU149" i="3" s="1"/>
  <c r="AV147" i="6"/>
  <c r="AU99" i="3"/>
  <c r="AU101" i="6"/>
  <c r="AU101" i="3" s="1"/>
  <c r="AV99" i="6"/>
  <c r="AW121" i="4"/>
  <c r="AV160" i="3"/>
  <c r="AV158" i="3"/>
  <c r="AV156" i="3"/>
  <c r="AV161" i="3"/>
  <c r="AW107" i="4"/>
  <c r="AV140" i="3"/>
  <c r="AW86" i="4"/>
  <c r="AV116" i="3"/>
  <c r="AV118" i="3"/>
  <c r="AV120" i="3"/>
  <c r="AV121" i="3"/>
  <c r="AW9" i="4"/>
  <c r="AV12" i="3"/>
  <c r="AU115" i="3"/>
  <c r="AU117" i="6"/>
  <c r="AU117" i="3" s="1"/>
  <c r="AV115" i="6"/>
  <c r="AU51" i="3"/>
  <c r="AU53" i="6"/>
  <c r="AU53" i="3" s="1"/>
  <c r="AV51" i="6"/>
  <c r="AU109" i="6"/>
  <c r="AV107" i="6"/>
  <c r="AU35" i="3"/>
  <c r="AU37" i="6"/>
  <c r="AU37" i="3" s="1"/>
  <c r="AV35" i="6"/>
  <c r="AU45" i="6"/>
  <c r="AV43" i="6"/>
  <c r="AT122" i="3"/>
  <c r="AW37" i="4"/>
  <c r="AV54" i="3"/>
  <c r="AV52" i="3"/>
  <c r="AV56" i="3"/>
  <c r="AV57" i="3"/>
  <c r="AW51" i="4"/>
  <c r="AV76" i="3"/>
  <c r="AW100" i="4"/>
  <c r="AV132" i="3"/>
  <c r="AV136" i="3"/>
  <c r="AV134" i="3"/>
  <c r="AV137" i="3"/>
  <c r="AU155" i="3"/>
  <c r="AU157" i="6"/>
  <c r="AU157" i="3" s="1"/>
  <c r="AV155" i="6"/>
  <c r="AU2" i="3"/>
  <c r="AT82" i="3"/>
  <c r="AW44" i="4"/>
  <c r="AV72" i="3"/>
  <c r="AV68" i="3"/>
  <c r="AV70" i="3"/>
  <c r="AV73" i="3"/>
  <c r="AU131" i="3"/>
  <c r="AU133" i="6"/>
  <c r="AU133" i="3" s="1"/>
  <c r="AV131" i="6"/>
  <c r="AU19" i="3"/>
  <c r="AU21" i="6"/>
  <c r="AU21" i="3" s="1"/>
  <c r="AV19" i="6"/>
  <c r="AW156" i="4"/>
  <c r="AV84" i="3"/>
  <c r="AW65" i="4"/>
  <c r="AV92" i="3"/>
  <c r="AV96" i="3"/>
  <c r="AV94" i="3"/>
  <c r="AV97" i="3"/>
  <c r="AW135" i="4"/>
  <c r="AV176" i="3"/>
  <c r="AV174" i="3"/>
  <c r="AV172" i="3"/>
  <c r="AV177" i="3"/>
  <c r="AU179" i="3"/>
  <c r="AU181" i="6"/>
  <c r="AU181" i="3" s="1"/>
  <c r="AV179" i="6"/>
  <c r="AU27" i="3"/>
  <c r="AU29" i="6"/>
  <c r="AU29" i="3" s="1"/>
  <c r="AV27" i="6"/>
  <c r="AU163" i="3"/>
  <c r="AU165" i="6"/>
  <c r="AU165" i="3" s="1"/>
  <c r="AV163" i="6"/>
  <c r="AU170" i="3" l="1"/>
  <c r="AU98" i="3"/>
  <c r="AU114" i="3"/>
  <c r="AU74" i="3"/>
  <c r="AU162" i="3"/>
  <c r="AU50" i="3"/>
  <c r="AU18" i="3"/>
  <c r="AU178" i="3"/>
  <c r="AU34" i="3"/>
  <c r="AU26" i="3"/>
  <c r="AU130" i="3"/>
  <c r="AU154" i="3"/>
  <c r="AU106" i="3"/>
  <c r="AV155" i="3"/>
  <c r="AV157" i="6"/>
  <c r="AV157" i="3" s="1"/>
  <c r="AW155" i="6"/>
  <c r="AV45" i="6"/>
  <c r="AW43" i="6"/>
  <c r="AV115" i="3"/>
  <c r="AV117" i="6"/>
  <c r="AV117" i="3" s="1"/>
  <c r="AW115" i="6"/>
  <c r="AX86" i="4"/>
  <c r="AW120" i="3"/>
  <c r="AW116" i="3"/>
  <c r="AW118" i="3"/>
  <c r="AW121" i="3"/>
  <c r="AX58" i="4"/>
  <c r="AW44" i="3"/>
  <c r="AV85" i="6"/>
  <c r="AW83" i="6"/>
  <c r="AV141" i="6"/>
  <c r="AW139" i="6"/>
  <c r="AX30" i="4"/>
  <c r="AW38" i="3"/>
  <c r="AW36" i="3"/>
  <c r="AW40" i="3"/>
  <c r="AW41" i="3"/>
  <c r="AV131" i="3"/>
  <c r="AV133" i="6"/>
  <c r="AV133" i="3" s="1"/>
  <c r="AW131" i="6"/>
  <c r="AX100" i="4"/>
  <c r="AW132" i="3"/>
  <c r="AW136" i="3"/>
  <c r="AW134" i="3"/>
  <c r="AW137" i="3"/>
  <c r="AX37" i="4"/>
  <c r="AW52" i="3"/>
  <c r="AW54" i="3"/>
  <c r="AW56" i="3"/>
  <c r="AW57" i="3"/>
  <c r="AV51" i="3"/>
  <c r="AV53" i="6"/>
  <c r="AV53" i="3" s="1"/>
  <c r="AW51" i="6"/>
  <c r="AX9" i="4"/>
  <c r="AW12" i="3"/>
  <c r="AV13" i="6"/>
  <c r="AW11" i="6"/>
  <c r="AV5" i="6"/>
  <c r="AV5" i="3" s="1"/>
  <c r="AW3" i="6"/>
  <c r="AX114" i="4"/>
  <c r="AW152" i="3"/>
  <c r="AW150" i="3"/>
  <c r="AW148" i="3"/>
  <c r="AW153" i="3"/>
  <c r="AX149" i="4"/>
  <c r="AW168" i="3"/>
  <c r="AW166" i="3"/>
  <c r="AW164" i="3"/>
  <c r="AW169" i="3"/>
  <c r="AU122" i="3"/>
  <c r="AV3" i="3"/>
  <c r="AU58" i="3"/>
  <c r="AV179" i="3"/>
  <c r="AV181" i="6"/>
  <c r="AV181" i="3" s="1"/>
  <c r="AW179" i="6"/>
  <c r="AX65" i="4"/>
  <c r="AW92" i="3"/>
  <c r="AW96" i="3"/>
  <c r="AW94" i="3"/>
  <c r="AW97" i="3"/>
  <c r="AV19" i="3"/>
  <c r="AV21" i="6"/>
  <c r="AV21" i="3" s="1"/>
  <c r="AW19" i="6"/>
  <c r="AX44" i="4"/>
  <c r="AW72" i="3"/>
  <c r="AW70" i="3"/>
  <c r="AW68" i="3"/>
  <c r="AW73" i="3"/>
  <c r="AX51" i="4"/>
  <c r="AW76" i="3"/>
  <c r="AU42" i="3"/>
  <c r="AV109" i="6"/>
  <c r="AW107" i="6"/>
  <c r="AV114" i="3"/>
  <c r="AX121" i="4"/>
  <c r="AW160" i="3"/>
  <c r="AW156" i="3"/>
  <c r="AW158" i="3"/>
  <c r="AW161" i="3"/>
  <c r="AU82" i="3"/>
  <c r="AV77" i="6"/>
  <c r="AW75" i="6"/>
  <c r="AU138" i="3"/>
  <c r="AV171" i="3"/>
  <c r="AV173" i="6"/>
  <c r="AV173" i="3" s="1"/>
  <c r="AW171" i="6"/>
  <c r="AX79" i="4"/>
  <c r="AW108" i="3"/>
  <c r="AX16" i="4"/>
  <c r="AW22" i="3"/>
  <c r="AW24" i="3"/>
  <c r="AW20" i="3"/>
  <c r="AW25" i="3"/>
  <c r="AX93" i="4"/>
  <c r="AW124" i="3"/>
  <c r="AX2" i="4"/>
  <c r="AW6" i="3"/>
  <c r="AW4" i="3"/>
  <c r="AW8" i="3"/>
  <c r="AW9" i="3"/>
  <c r="AW3" i="3"/>
  <c r="AV91" i="3"/>
  <c r="AV93" i="6"/>
  <c r="AV93" i="3" s="1"/>
  <c r="AW91" i="6"/>
  <c r="AV163" i="3"/>
  <c r="AV165" i="6"/>
  <c r="AV165" i="3" s="1"/>
  <c r="AW163" i="6"/>
  <c r="AX156" i="4"/>
  <c r="AW84" i="3"/>
  <c r="AV27" i="3"/>
  <c r="AV29" i="6"/>
  <c r="AV29" i="3" s="1"/>
  <c r="AW27" i="6"/>
  <c r="AX135" i="4"/>
  <c r="AW174" i="3"/>
  <c r="AW172" i="3"/>
  <c r="AW176" i="3"/>
  <c r="AW177" i="3"/>
  <c r="AV130" i="3"/>
  <c r="AV50" i="3"/>
  <c r="AV35" i="3"/>
  <c r="AV37" i="6"/>
  <c r="AV37" i="3" s="1"/>
  <c r="AW35" i="6"/>
  <c r="AX107" i="4"/>
  <c r="AW140" i="3"/>
  <c r="AV99" i="3"/>
  <c r="AV101" i="6"/>
  <c r="AV101" i="3" s="1"/>
  <c r="AW99" i="6"/>
  <c r="AV147" i="3"/>
  <c r="AV149" i="6"/>
  <c r="AV149" i="3" s="1"/>
  <c r="AW147" i="6"/>
  <c r="AU10" i="3"/>
  <c r="AX142" i="4"/>
  <c r="AW60" i="3"/>
  <c r="AX128" i="4"/>
  <c r="AW180" i="3"/>
  <c r="AW182" i="3"/>
  <c r="AW184" i="3"/>
  <c r="AW185" i="3"/>
  <c r="AX72" i="4"/>
  <c r="AW102" i="3"/>
  <c r="AW104" i="3"/>
  <c r="AW100" i="3"/>
  <c r="AW105" i="3"/>
  <c r="AV125" i="6"/>
  <c r="AW123" i="6"/>
  <c r="AV61" i="6"/>
  <c r="AW59" i="6"/>
  <c r="AV67" i="3"/>
  <c r="AV69" i="6"/>
  <c r="AV69" i="3" s="1"/>
  <c r="AW67" i="6"/>
  <c r="AX23" i="4"/>
  <c r="AW30" i="3"/>
  <c r="AW28" i="3"/>
  <c r="AW32" i="3"/>
  <c r="AW33" i="3"/>
  <c r="AV154" i="3" l="1"/>
  <c r="AV162" i="3"/>
  <c r="AV2" i="3"/>
  <c r="AV90" i="3"/>
  <c r="AV18" i="3"/>
  <c r="AV26" i="3"/>
  <c r="AV146" i="3"/>
  <c r="AV82" i="3"/>
  <c r="AV122" i="3"/>
  <c r="AV106" i="3"/>
  <c r="AV178" i="3"/>
  <c r="AV58" i="3"/>
  <c r="AV98" i="3"/>
  <c r="AV34" i="3"/>
  <c r="AV170" i="3"/>
  <c r="AV74" i="3"/>
  <c r="AV66" i="3"/>
  <c r="AW125" i="6"/>
  <c r="AX123" i="6"/>
  <c r="AW35" i="3"/>
  <c r="AW37" i="6"/>
  <c r="AW37" i="3" s="1"/>
  <c r="AX35" i="6"/>
  <c r="AY23" i="4"/>
  <c r="AX28" i="3"/>
  <c r="AX30" i="3"/>
  <c r="AX32" i="3"/>
  <c r="AX33" i="3"/>
  <c r="AW61" i="6"/>
  <c r="AX59" i="6"/>
  <c r="AY72" i="4"/>
  <c r="AX102" i="3"/>
  <c r="AX104" i="3"/>
  <c r="AX100" i="3"/>
  <c r="AX105" i="3"/>
  <c r="AY128" i="4"/>
  <c r="AX182" i="3"/>
  <c r="AX184" i="3"/>
  <c r="AX180" i="3"/>
  <c r="AX185" i="3"/>
  <c r="AY142" i="4"/>
  <c r="AX60" i="3"/>
  <c r="AY156" i="4"/>
  <c r="AX84" i="3"/>
  <c r="AY16" i="4"/>
  <c r="AX24" i="3"/>
  <c r="AX22" i="3"/>
  <c r="AX20" i="3"/>
  <c r="AX25" i="3"/>
  <c r="AY65" i="4"/>
  <c r="AX96" i="3"/>
  <c r="AX94" i="3"/>
  <c r="AX92" i="3"/>
  <c r="AX97" i="3"/>
  <c r="AY149" i="4"/>
  <c r="AX166" i="3"/>
  <c r="AX164" i="3"/>
  <c r="AX168" i="3"/>
  <c r="AX169" i="3"/>
  <c r="AY114" i="4"/>
  <c r="AX152" i="3"/>
  <c r="AX150" i="3"/>
  <c r="AX148" i="3"/>
  <c r="AX153" i="3"/>
  <c r="AY9" i="4"/>
  <c r="AX12" i="3"/>
  <c r="AY30" i="4"/>
  <c r="AX40" i="3"/>
  <c r="AX36" i="3"/>
  <c r="AX38" i="3"/>
  <c r="AX41" i="3"/>
  <c r="AW85" i="6"/>
  <c r="AX83" i="6"/>
  <c r="AW155" i="3"/>
  <c r="AW157" i="6"/>
  <c r="AW157" i="3" s="1"/>
  <c r="AX155" i="6"/>
  <c r="AW67" i="3"/>
  <c r="AW69" i="6"/>
  <c r="AW69" i="3" s="1"/>
  <c r="AX67" i="6"/>
  <c r="AW99" i="3"/>
  <c r="AW101" i="6"/>
  <c r="AW101" i="3" s="1"/>
  <c r="AX99" i="6"/>
  <c r="AW91" i="3"/>
  <c r="AW93" i="6"/>
  <c r="AW93" i="3" s="1"/>
  <c r="AX91" i="6"/>
  <c r="AY93" i="4"/>
  <c r="AX124" i="3"/>
  <c r="AW171" i="3"/>
  <c r="AW173" i="6"/>
  <c r="AW173" i="3" s="1"/>
  <c r="AX171" i="6"/>
  <c r="AW77" i="6"/>
  <c r="AX75" i="6"/>
  <c r="AW109" i="6"/>
  <c r="AX107" i="6"/>
  <c r="AW179" i="3"/>
  <c r="AW181" i="6"/>
  <c r="AW181" i="3" s="1"/>
  <c r="AX179" i="6"/>
  <c r="AW5" i="6"/>
  <c r="AW5" i="3" s="1"/>
  <c r="AW2" i="3" s="1"/>
  <c r="AX3" i="6"/>
  <c r="AV10" i="3"/>
  <c r="AW51" i="3"/>
  <c r="AW53" i="6"/>
  <c r="AW53" i="3" s="1"/>
  <c r="AX51" i="6"/>
  <c r="AY100" i="4"/>
  <c r="AX134" i="3"/>
  <c r="AX136" i="3"/>
  <c r="AX132" i="3"/>
  <c r="AX137" i="3"/>
  <c r="AW141" i="6"/>
  <c r="AX139" i="6"/>
  <c r="AY58" i="4"/>
  <c r="AX44" i="3"/>
  <c r="AY86" i="4"/>
  <c r="AX120" i="3"/>
  <c r="AX116" i="3"/>
  <c r="AX118" i="3"/>
  <c r="AX121" i="3"/>
  <c r="AW45" i="6"/>
  <c r="AX43" i="6"/>
  <c r="AW147" i="3"/>
  <c r="AW149" i="6"/>
  <c r="AW149" i="3" s="1"/>
  <c r="AX147" i="6"/>
  <c r="AY107" i="4"/>
  <c r="AX140" i="3"/>
  <c r="AY135" i="4"/>
  <c r="AX172" i="3"/>
  <c r="AX174" i="3"/>
  <c r="AX176" i="3"/>
  <c r="AX177" i="3"/>
  <c r="AW163" i="3"/>
  <c r="AW165" i="6"/>
  <c r="AW165" i="3" s="1"/>
  <c r="AX163" i="6"/>
  <c r="AY2" i="4"/>
  <c r="AX4" i="3"/>
  <c r="AX6" i="3"/>
  <c r="AX8" i="3"/>
  <c r="AX9" i="3"/>
  <c r="AX3" i="3"/>
  <c r="AY44" i="4"/>
  <c r="AX70" i="3"/>
  <c r="AX72" i="3"/>
  <c r="AX68" i="3"/>
  <c r="AX73" i="3"/>
  <c r="AW90" i="3"/>
  <c r="AY37" i="4"/>
  <c r="AX56" i="3"/>
  <c r="AX54" i="3"/>
  <c r="AX52" i="3"/>
  <c r="AX57" i="3"/>
  <c r="AW131" i="3"/>
  <c r="AW133" i="6"/>
  <c r="AW133" i="3" s="1"/>
  <c r="AX131" i="6"/>
  <c r="AW34" i="3"/>
  <c r="AW115" i="3"/>
  <c r="AW117" i="6"/>
  <c r="AW117" i="3" s="1"/>
  <c r="AX115" i="6"/>
  <c r="AW27" i="3"/>
  <c r="AW29" i="6"/>
  <c r="AW29" i="3" s="1"/>
  <c r="AX27" i="6"/>
  <c r="AY79" i="4"/>
  <c r="AX108" i="3"/>
  <c r="AY121" i="4"/>
  <c r="AX158" i="3"/>
  <c r="AX156" i="3"/>
  <c r="AX160" i="3"/>
  <c r="AX161" i="3"/>
  <c r="AY51" i="4"/>
  <c r="AX76" i="3"/>
  <c r="AW19" i="3"/>
  <c r="AW21" i="6"/>
  <c r="AW21" i="3" s="1"/>
  <c r="AX19" i="6"/>
  <c r="AW13" i="6"/>
  <c r="AX11" i="6"/>
  <c r="AV138" i="3"/>
  <c r="AV42" i="3"/>
  <c r="AW98" i="3" l="1"/>
  <c r="AW178" i="3"/>
  <c r="AW170" i="3"/>
  <c r="AW114" i="3"/>
  <c r="AW130" i="3"/>
  <c r="AW162" i="3"/>
  <c r="AW154" i="3"/>
  <c r="AW18" i="3"/>
  <c r="AW26" i="3"/>
  <c r="AW146" i="3"/>
  <c r="AW50" i="3"/>
  <c r="AW58" i="3"/>
  <c r="AW122" i="3"/>
  <c r="AW42" i="3"/>
  <c r="AW106" i="3"/>
  <c r="AW74" i="3"/>
  <c r="AW66" i="3"/>
  <c r="AW10" i="3"/>
  <c r="AX19" i="3"/>
  <c r="AX21" i="6"/>
  <c r="AX21" i="3" s="1"/>
  <c r="AY19" i="6"/>
  <c r="AX27" i="3"/>
  <c r="AX29" i="6"/>
  <c r="AX29" i="3" s="1"/>
  <c r="AY27" i="6"/>
  <c r="AZ44" i="4"/>
  <c r="AY70" i="3"/>
  <c r="AY68" i="3"/>
  <c r="AY72" i="3"/>
  <c r="AY73" i="3"/>
  <c r="AZ2" i="4"/>
  <c r="AY8" i="3"/>
  <c r="AY4" i="3"/>
  <c r="AY6" i="3"/>
  <c r="AY9" i="3"/>
  <c r="AZ100" i="4"/>
  <c r="AY134" i="3"/>
  <c r="AY136" i="3"/>
  <c r="AY132" i="3"/>
  <c r="AY137" i="3"/>
  <c r="AX155" i="3"/>
  <c r="AX154" i="3" s="1"/>
  <c r="AX157" i="6"/>
  <c r="AX157" i="3" s="1"/>
  <c r="AY155" i="6"/>
  <c r="AZ30" i="4"/>
  <c r="AY38" i="3"/>
  <c r="AY40" i="3"/>
  <c r="AY36" i="3"/>
  <c r="AY41" i="3"/>
  <c r="AZ9" i="4"/>
  <c r="AY12" i="3"/>
  <c r="AZ128" i="4"/>
  <c r="AY184" i="3"/>
  <c r="AY180" i="3"/>
  <c r="AY182" i="3"/>
  <c r="AY185" i="3"/>
  <c r="AX61" i="6"/>
  <c r="AY59" i="6"/>
  <c r="AZ121" i="4"/>
  <c r="AY158" i="3"/>
  <c r="AY160" i="3"/>
  <c r="AY156" i="3"/>
  <c r="AY161" i="3"/>
  <c r="AX13" i="6"/>
  <c r="AY11" i="6"/>
  <c r="AZ51" i="4"/>
  <c r="AY76" i="3"/>
  <c r="AX115" i="3"/>
  <c r="AX117" i="6"/>
  <c r="AX117" i="3" s="1"/>
  <c r="AY115" i="6"/>
  <c r="AX131" i="3"/>
  <c r="AX133" i="6"/>
  <c r="AX133" i="3" s="1"/>
  <c r="AY131" i="6"/>
  <c r="AX163" i="3"/>
  <c r="AX165" i="6"/>
  <c r="AX165" i="3" s="1"/>
  <c r="AY163" i="6"/>
  <c r="AZ107" i="4"/>
  <c r="AY140" i="3"/>
  <c r="AW138" i="3"/>
  <c r="AX51" i="3"/>
  <c r="AX53" i="6"/>
  <c r="AX53" i="3" s="1"/>
  <c r="AY51" i="6"/>
  <c r="AX5" i="6"/>
  <c r="AX5" i="3" s="1"/>
  <c r="AY3" i="6"/>
  <c r="AX171" i="3"/>
  <c r="AX173" i="6"/>
  <c r="AX173" i="3" s="1"/>
  <c r="AY171" i="6"/>
  <c r="AX67" i="3"/>
  <c r="AX69" i="6"/>
  <c r="AX69" i="3" s="1"/>
  <c r="AY67" i="6"/>
  <c r="AW82" i="3"/>
  <c r="AZ65" i="4"/>
  <c r="AY92" i="3"/>
  <c r="AY96" i="3"/>
  <c r="AY94" i="3"/>
  <c r="AY97" i="3"/>
  <c r="AZ16" i="4"/>
  <c r="AY24" i="3"/>
  <c r="AY22" i="3"/>
  <c r="AY20" i="3"/>
  <c r="AY25" i="3"/>
  <c r="AZ156" i="4"/>
  <c r="AY84" i="3"/>
  <c r="AZ142" i="4"/>
  <c r="AY60" i="3"/>
  <c r="AZ23" i="4"/>
  <c r="AY30" i="3"/>
  <c r="AY28" i="3"/>
  <c r="AY32" i="3"/>
  <c r="AY33" i="3"/>
  <c r="AX125" i="6"/>
  <c r="AY123" i="6"/>
  <c r="AZ37" i="4"/>
  <c r="AY52" i="3"/>
  <c r="AY54" i="3"/>
  <c r="AY56" i="3"/>
  <c r="AY57" i="3"/>
  <c r="AX2" i="3"/>
  <c r="AZ135" i="4"/>
  <c r="AY174" i="3"/>
  <c r="AY176" i="3"/>
  <c r="AY172" i="3"/>
  <c r="AY177" i="3"/>
  <c r="AX147" i="3"/>
  <c r="AX149" i="6"/>
  <c r="AX149" i="3" s="1"/>
  <c r="AY147" i="6"/>
  <c r="AX45" i="6"/>
  <c r="AY43" i="6"/>
  <c r="AZ58" i="4"/>
  <c r="AY44" i="3"/>
  <c r="AX109" i="6"/>
  <c r="AY107" i="6"/>
  <c r="AX77" i="6"/>
  <c r="AY75" i="6"/>
  <c r="AZ93" i="4"/>
  <c r="AY124" i="3"/>
  <c r="AX99" i="3"/>
  <c r="AX101" i="6"/>
  <c r="AX101" i="3" s="1"/>
  <c r="AY99" i="6"/>
  <c r="AZ149" i="4"/>
  <c r="AY164" i="3"/>
  <c r="AY166" i="3"/>
  <c r="AY168" i="3"/>
  <c r="AY169" i="3"/>
  <c r="AX35" i="3"/>
  <c r="AX37" i="6"/>
  <c r="AX37" i="3" s="1"/>
  <c r="AY35" i="6"/>
  <c r="AZ79" i="4"/>
  <c r="AY108" i="3"/>
  <c r="AZ86" i="4"/>
  <c r="AY116" i="3"/>
  <c r="AY118" i="3"/>
  <c r="AY120" i="3"/>
  <c r="AY121" i="3"/>
  <c r="AX141" i="6"/>
  <c r="AY139" i="6"/>
  <c r="AX179" i="3"/>
  <c r="AX181" i="6"/>
  <c r="AX181" i="3" s="1"/>
  <c r="AY179" i="6"/>
  <c r="AX91" i="3"/>
  <c r="AX93" i="6"/>
  <c r="AX93" i="3" s="1"/>
  <c r="AY91" i="6"/>
  <c r="AX85" i="6"/>
  <c r="AY83" i="6"/>
  <c r="AZ114" i="4"/>
  <c r="AY148" i="3"/>
  <c r="AY150" i="3"/>
  <c r="AY152" i="3"/>
  <c r="AY153" i="3"/>
  <c r="AZ72" i="4"/>
  <c r="AY102" i="3"/>
  <c r="AY100" i="3"/>
  <c r="AY104" i="3"/>
  <c r="AY105" i="3"/>
  <c r="AX26" i="3"/>
  <c r="AX18" i="3" l="1"/>
  <c r="AX114" i="3"/>
  <c r="AX130" i="3"/>
  <c r="AX90" i="3"/>
  <c r="AX66" i="3"/>
  <c r="AX122" i="3"/>
  <c r="AX98" i="3"/>
  <c r="AX10" i="3"/>
  <c r="AX82" i="3"/>
  <c r="AX50" i="3"/>
  <c r="AX178" i="3"/>
  <c r="AX34" i="3"/>
  <c r="AX146" i="3"/>
  <c r="AX162" i="3"/>
  <c r="AX170" i="3"/>
  <c r="AX138" i="3"/>
  <c r="BA72" i="4"/>
  <c r="AZ102" i="3"/>
  <c r="AZ104" i="3"/>
  <c r="AZ100" i="3"/>
  <c r="AZ105" i="3"/>
  <c r="AY179" i="3"/>
  <c r="AY181" i="6"/>
  <c r="AY181" i="3" s="1"/>
  <c r="AZ179" i="6"/>
  <c r="BA86" i="4"/>
  <c r="AZ116" i="3"/>
  <c r="AZ118" i="3"/>
  <c r="AZ120" i="3"/>
  <c r="AZ121" i="3"/>
  <c r="AY35" i="3"/>
  <c r="AY37" i="6"/>
  <c r="AY37" i="3" s="1"/>
  <c r="AZ35" i="6"/>
  <c r="AY99" i="3"/>
  <c r="AY101" i="6"/>
  <c r="AY101" i="3" s="1"/>
  <c r="AZ99" i="6"/>
  <c r="AX74" i="3"/>
  <c r="AY45" i="6"/>
  <c r="AZ43" i="6"/>
  <c r="BA135" i="4"/>
  <c r="AZ172" i="3"/>
  <c r="AZ176" i="3"/>
  <c r="AZ174" i="3"/>
  <c r="AZ177" i="3"/>
  <c r="BA23" i="4"/>
  <c r="AZ28" i="3"/>
  <c r="AZ30" i="3"/>
  <c r="AZ32" i="3"/>
  <c r="AZ33" i="3"/>
  <c r="BA142" i="4"/>
  <c r="AZ60" i="3"/>
  <c r="AY67" i="3"/>
  <c r="AY69" i="6"/>
  <c r="AY69" i="3" s="1"/>
  <c r="AZ67" i="6"/>
  <c r="AY51" i="3"/>
  <c r="AY53" i="6"/>
  <c r="AY53" i="3" s="1"/>
  <c r="AZ51" i="6"/>
  <c r="AY163" i="3"/>
  <c r="AY165" i="6"/>
  <c r="AY165" i="3" s="1"/>
  <c r="AZ163" i="6"/>
  <c r="AY13" i="6"/>
  <c r="AZ11" i="6"/>
  <c r="AX58" i="3"/>
  <c r="BA100" i="4"/>
  <c r="AZ134" i="3"/>
  <c r="AZ136" i="3"/>
  <c r="AZ132" i="3"/>
  <c r="AZ137" i="3"/>
  <c r="BA2" i="4"/>
  <c r="AZ4" i="3"/>
  <c r="AZ6" i="3"/>
  <c r="AZ8" i="3"/>
  <c r="AZ9" i="3"/>
  <c r="AY19" i="3"/>
  <c r="AY21" i="6"/>
  <c r="AY21" i="3" s="1"/>
  <c r="AZ19" i="6"/>
  <c r="BA114" i="4"/>
  <c r="AZ148" i="3"/>
  <c r="AZ150" i="3"/>
  <c r="AZ152" i="3"/>
  <c r="AZ153" i="3"/>
  <c r="AY91" i="3"/>
  <c r="AY93" i="6"/>
  <c r="AY93" i="3" s="1"/>
  <c r="AZ91" i="6"/>
  <c r="BA93" i="4"/>
  <c r="AZ124" i="3"/>
  <c r="AY109" i="6"/>
  <c r="AZ107" i="6"/>
  <c r="BA37" i="4"/>
  <c r="AZ54" i="3"/>
  <c r="AZ52" i="3"/>
  <c r="AZ56" i="3"/>
  <c r="AZ57" i="3"/>
  <c r="BA65" i="4"/>
  <c r="AZ96" i="3"/>
  <c r="AZ92" i="3"/>
  <c r="AZ94" i="3"/>
  <c r="AZ97" i="3"/>
  <c r="BA121" i="4"/>
  <c r="AZ156" i="3"/>
  <c r="AZ160" i="3"/>
  <c r="AZ158" i="3"/>
  <c r="AZ161" i="3"/>
  <c r="AY27" i="3"/>
  <c r="AY29" i="6"/>
  <c r="AY29" i="3" s="1"/>
  <c r="AZ27" i="6"/>
  <c r="AY85" i="6"/>
  <c r="AZ83" i="6"/>
  <c r="BA149" i="4"/>
  <c r="AZ166" i="3"/>
  <c r="AZ164" i="3"/>
  <c r="AZ168" i="3"/>
  <c r="AZ169" i="3"/>
  <c r="AY77" i="6"/>
  <c r="AZ75" i="6"/>
  <c r="AX42" i="3"/>
  <c r="BA16" i="4"/>
  <c r="AZ24" i="3"/>
  <c r="AZ20" i="3"/>
  <c r="AZ22" i="3"/>
  <c r="AZ25" i="3"/>
  <c r="AY5" i="6"/>
  <c r="AY5" i="3" s="1"/>
  <c r="AZ3" i="6"/>
  <c r="AY115" i="3"/>
  <c r="AY117" i="6"/>
  <c r="AY117" i="3" s="1"/>
  <c r="AZ115" i="6"/>
  <c r="AY61" i="6"/>
  <c r="AZ59" i="6"/>
  <c r="BA30" i="4"/>
  <c r="AZ36" i="3"/>
  <c r="AZ40" i="3"/>
  <c r="AZ38" i="3"/>
  <c r="AZ41" i="3"/>
  <c r="AY141" i="6"/>
  <c r="AZ139" i="6"/>
  <c r="BA79" i="4"/>
  <c r="AZ108" i="3"/>
  <c r="AX106" i="3"/>
  <c r="BA58" i="4"/>
  <c r="AZ44" i="3"/>
  <c r="AY147" i="3"/>
  <c r="AY149" i="6"/>
  <c r="AY149" i="3" s="1"/>
  <c r="AZ147" i="6"/>
  <c r="AY125" i="6"/>
  <c r="AZ123" i="6"/>
  <c r="BA156" i="4"/>
  <c r="AZ84" i="3"/>
  <c r="AY171" i="3"/>
  <c r="AY173" i="6"/>
  <c r="AY173" i="3" s="1"/>
  <c r="AZ171" i="6"/>
  <c r="BA107" i="4"/>
  <c r="AZ140" i="3"/>
  <c r="AY131" i="3"/>
  <c r="AY133" i="6"/>
  <c r="AY133" i="3" s="1"/>
  <c r="AZ131" i="6"/>
  <c r="BA51" i="4"/>
  <c r="AZ76" i="3"/>
  <c r="BA128" i="4"/>
  <c r="AZ182" i="3"/>
  <c r="AZ184" i="3"/>
  <c r="AZ180" i="3"/>
  <c r="AZ185" i="3"/>
  <c r="BA9" i="4"/>
  <c r="AZ12" i="3"/>
  <c r="AY155" i="3"/>
  <c r="AY157" i="6"/>
  <c r="AY157" i="3" s="1"/>
  <c r="AZ155" i="6"/>
  <c r="AY3" i="3"/>
  <c r="BA44" i="4"/>
  <c r="AZ72" i="3"/>
  <c r="AZ68" i="3"/>
  <c r="AZ70" i="3"/>
  <c r="AZ73" i="3"/>
  <c r="AY66" i="3" l="1"/>
  <c r="AY2" i="3"/>
  <c r="AY34" i="3"/>
  <c r="AY26" i="3"/>
  <c r="AY90" i="3"/>
  <c r="AY50" i="3"/>
  <c r="AY98" i="3"/>
  <c r="AY178" i="3"/>
  <c r="AY122" i="3"/>
  <c r="AY146" i="3"/>
  <c r="AY138" i="3"/>
  <c r="AY42" i="3"/>
  <c r="AY130" i="3"/>
  <c r="AY170" i="3"/>
  <c r="AY114" i="3"/>
  <c r="AY154" i="3"/>
  <c r="AY58" i="3"/>
  <c r="AY10" i="3"/>
  <c r="AY106" i="3"/>
  <c r="AY18" i="3"/>
  <c r="AY162" i="3"/>
  <c r="BB44" i="4"/>
  <c r="BA68" i="3"/>
  <c r="BA70" i="3"/>
  <c r="BA72" i="3"/>
  <c r="BA73" i="3"/>
  <c r="BB9" i="4"/>
  <c r="BA12" i="3"/>
  <c r="AZ131" i="3"/>
  <c r="AZ133" i="6"/>
  <c r="AZ133" i="3" s="1"/>
  <c r="BA131" i="6"/>
  <c r="BB156" i="4"/>
  <c r="BA84" i="3"/>
  <c r="AZ61" i="6"/>
  <c r="BA59" i="6"/>
  <c r="AY74" i="3"/>
  <c r="BB149" i="4"/>
  <c r="BA168" i="3"/>
  <c r="BA164" i="3"/>
  <c r="BA166" i="3"/>
  <c r="BA169" i="3"/>
  <c r="AY82" i="3"/>
  <c r="BB121" i="4"/>
  <c r="BA156" i="3"/>
  <c r="BA158" i="3"/>
  <c r="BA160" i="3"/>
  <c r="BA161" i="3"/>
  <c r="BB93" i="4"/>
  <c r="BA124" i="3"/>
  <c r="BB2" i="4"/>
  <c r="BA8" i="3"/>
  <c r="BA6" i="3"/>
  <c r="BA4" i="3"/>
  <c r="BA9" i="3"/>
  <c r="AZ51" i="3"/>
  <c r="AZ53" i="6"/>
  <c r="AZ53" i="3" s="1"/>
  <c r="BA51" i="6"/>
  <c r="BB23" i="4"/>
  <c r="BA32" i="3"/>
  <c r="BA28" i="3"/>
  <c r="BA30" i="3"/>
  <c r="BA33" i="3"/>
  <c r="AZ45" i="6"/>
  <c r="BA43" i="6"/>
  <c r="AZ99" i="3"/>
  <c r="AZ101" i="6"/>
  <c r="AZ101" i="3" s="1"/>
  <c r="BA99" i="6"/>
  <c r="AZ35" i="3"/>
  <c r="AZ37" i="6"/>
  <c r="AZ37" i="3" s="1"/>
  <c r="BA35" i="6"/>
  <c r="BB107" i="4"/>
  <c r="BA140" i="3"/>
  <c r="AZ125" i="6"/>
  <c r="BA123" i="6"/>
  <c r="AZ147" i="3"/>
  <c r="AZ149" i="6"/>
  <c r="AZ149" i="3" s="1"/>
  <c r="BA147" i="6"/>
  <c r="AZ27" i="3"/>
  <c r="AZ29" i="6"/>
  <c r="AZ29" i="3" s="1"/>
  <c r="BA27" i="6"/>
  <c r="AZ91" i="3"/>
  <c r="AZ93" i="6"/>
  <c r="AZ93" i="3" s="1"/>
  <c r="BA91" i="6"/>
  <c r="AZ130" i="3"/>
  <c r="AZ163" i="3"/>
  <c r="AZ165" i="6"/>
  <c r="AZ165" i="3" s="1"/>
  <c r="BA163" i="6"/>
  <c r="BB142" i="4"/>
  <c r="BA60" i="3"/>
  <c r="BB86" i="4"/>
  <c r="BA116" i="3"/>
  <c r="BA118" i="3"/>
  <c r="BA120" i="3"/>
  <c r="BA121" i="3"/>
  <c r="AZ171" i="3"/>
  <c r="AZ173" i="6"/>
  <c r="AZ173" i="3" s="1"/>
  <c r="BA171" i="6"/>
  <c r="BB58" i="4"/>
  <c r="BA44" i="3"/>
  <c r="BB79" i="4"/>
  <c r="BA108" i="3"/>
  <c r="AZ5" i="6"/>
  <c r="AZ5" i="3" s="1"/>
  <c r="BA3" i="6"/>
  <c r="BB16" i="4"/>
  <c r="BA22" i="3"/>
  <c r="BA24" i="3"/>
  <c r="BA20" i="3"/>
  <c r="BA25" i="3"/>
  <c r="AZ77" i="6"/>
  <c r="BA75" i="6"/>
  <c r="AZ85" i="6"/>
  <c r="BA83" i="6"/>
  <c r="BB37" i="4"/>
  <c r="BA56" i="3"/>
  <c r="BA52" i="3"/>
  <c r="BA54" i="3"/>
  <c r="BA57" i="3"/>
  <c r="BB114" i="4"/>
  <c r="BA152" i="3"/>
  <c r="BA150" i="3"/>
  <c r="BA148" i="3"/>
  <c r="BA153" i="3"/>
  <c r="AZ3" i="3"/>
  <c r="AZ13" i="6"/>
  <c r="BA11" i="6"/>
  <c r="AZ179" i="3"/>
  <c r="AZ181" i="6"/>
  <c r="AZ181" i="3" s="1"/>
  <c r="BA179" i="6"/>
  <c r="AZ155" i="3"/>
  <c r="AZ157" i="6"/>
  <c r="AZ157" i="3" s="1"/>
  <c r="BA155" i="6"/>
  <c r="BB128" i="4"/>
  <c r="BA182" i="3"/>
  <c r="BA184" i="3"/>
  <c r="BA180" i="3"/>
  <c r="BA185" i="3"/>
  <c r="BB51" i="4"/>
  <c r="BA76" i="3"/>
  <c r="AZ141" i="6"/>
  <c r="BA139" i="6"/>
  <c r="BB30" i="4"/>
  <c r="BA36" i="3"/>
  <c r="BA38" i="3"/>
  <c r="BA40" i="3"/>
  <c r="BA41" i="3"/>
  <c r="AZ115" i="3"/>
  <c r="AZ117" i="6"/>
  <c r="AZ117" i="3" s="1"/>
  <c r="BA115" i="6"/>
  <c r="BB65" i="4"/>
  <c r="BA92" i="3"/>
  <c r="BA96" i="3"/>
  <c r="BA94" i="3"/>
  <c r="BA97" i="3"/>
  <c r="AZ109" i="6"/>
  <c r="BA107" i="6"/>
  <c r="AZ19" i="3"/>
  <c r="AZ21" i="6"/>
  <c r="AZ21" i="3" s="1"/>
  <c r="BA19" i="6"/>
  <c r="BB100" i="4"/>
  <c r="BA136" i="3"/>
  <c r="BA132" i="3"/>
  <c r="BA134" i="3"/>
  <c r="BA137" i="3"/>
  <c r="AZ67" i="3"/>
  <c r="AZ69" i="6"/>
  <c r="AZ69" i="3" s="1"/>
  <c r="BA67" i="6"/>
  <c r="BB135" i="4"/>
  <c r="BA172" i="3"/>
  <c r="BA176" i="3"/>
  <c r="BA174" i="3"/>
  <c r="BA177" i="3"/>
  <c r="BB72" i="4"/>
  <c r="BA104" i="3"/>
  <c r="BA102" i="3"/>
  <c r="BA100" i="3"/>
  <c r="BA105" i="3"/>
  <c r="AZ26" i="3" l="1"/>
  <c r="AZ154" i="3"/>
  <c r="AZ98" i="3"/>
  <c r="AZ162" i="3"/>
  <c r="AZ114" i="3"/>
  <c r="AZ34" i="3"/>
  <c r="AZ138" i="3"/>
  <c r="AZ178" i="3"/>
  <c r="AZ10" i="3"/>
  <c r="AZ82" i="3"/>
  <c r="AZ74" i="3"/>
  <c r="AZ170" i="3"/>
  <c r="AZ90" i="3"/>
  <c r="AZ42" i="3"/>
  <c r="AZ66" i="3"/>
  <c r="AZ106" i="3"/>
  <c r="AZ50" i="3"/>
  <c r="AZ58" i="3"/>
  <c r="AZ18" i="3"/>
  <c r="AZ146" i="3"/>
  <c r="BC135" i="4"/>
  <c r="BB172" i="3"/>
  <c r="BB174" i="3"/>
  <c r="BB176" i="3"/>
  <c r="BB177" i="3"/>
  <c r="BA115" i="3"/>
  <c r="BA117" i="6"/>
  <c r="BA117" i="3" s="1"/>
  <c r="BB115" i="6"/>
  <c r="BC114" i="4"/>
  <c r="BB150" i="3"/>
  <c r="BB152" i="3"/>
  <c r="BB148" i="3"/>
  <c r="BB153" i="3"/>
  <c r="BA35" i="3"/>
  <c r="BA37" i="6"/>
  <c r="BA37" i="3" s="1"/>
  <c r="BB35" i="6"/>
  <c r="BA51" i="3"/>
  <c r="BA53" i="6"/>
  <c r="BA53" i="3" s="1"/>
  <c r="BB51" i="6"/>
  <c r="BA61" i="6"/>
  <c r="BB59" i="6"/>
  <c r="BC72" i="4"/>
  <c r="BB100" i="3"/>
  <c r="BB102" i="3"/>
  <c r="BB104" i="3"/>
  <c r="BB105" i="3"/>
  <c r="BA67" i="3"/>
  <c r="BA69" i="6"/>
  <c r="BA69" i="3" s="1"/>
  <c r="BB67" i="6"/>
  <c r="BC30" i="4"/>
  <c r="BB36" i="3"/>
  <c r="BB38" i="3"/>
  <c r="BB40" i="3"/>
  <c r="BB41" i="3"/>
  <c r="AZ2" i="3"/>
  <c r="BA85" i="6"/>
  <c r="BB83" i="6"/>
  <c r="BA77" i="6"/>
  <c r="BB75" i="6"/>
  <c r="BC86" i="4"/>
  <c r="BB116" i="3"/>
  <c r="BB120" i="3"/>
  <c r="BB118" i="3"/>
  <c r="BB121" i="3"/>
  <c r="BC142" i="4"/>
  <c r="BB60" i="3"/>
  <c r="BA125" i="6"/>
  <c r="BB123" i="6"/>
  <c r="BC2" i="4"/>
  <c r="BB4" i="3"/>
  <c r="BB6" i="3"/>
  <c r="BB8" i="3"/>
  <c r="BB9" i="3"/>
  <c r="BC93" i="4"/>
  <c r="BB124" i="3"/>
  <c r="BC121" i="4"/>
  <c r="BB158" i="3"/>
  <c r="BB156" i="3"/>
  <c r="BB160" i="3"/>
  <c r="BB161" i="3"/>
  <c r="BC149" i="4"/>
  <c r="BB166" i="3"/>
  <c r="BB168" i="3"/>
  <c r="BB164" i="3"/>
  <c r="BB169" i="3"/>
  <c r="BC156" i="4"/>
  <c r="BB84" i="3"/>
  <c r="BC100" i="4"/>
  <c r="BB134" i="3"/>
  <c r="BB136" i="3"/>
  <c r="BB132" i="3"/>
  <c r="BB137" i="3"/>
  <c r="BA109" i="6"/>
  <c r="BB107" i="6"/>
  <c r="BA141" i="6"/>
  <c r="BB139" i="6"/>
  <c r="BC128" i="4"/>
  <c r="BB180" i="3"/>
  <c r="BB182" i="3"/>
  <c r="BB184" i="3"/>
  <c r="BB185" i="3"/>
  <c r="BA179" i="3"/>
  <c r="BA181" i="6"/>
  <c r="BA181" i="3" s="1"/>
  <c r="BB179" i="6"/>
  <c r="BA13" i="6"/>
  <c r="BB11" i="6"/>
  <c r="BC16" i="4"/>
  <c r="BB20" i="3"/>
  <c r="BB24" i="3"/>
  <c r="BB22" i="3"/>
  <c r="BB25" i="3"/>
  <c r="BC58" i="4"/>
  <c r="BB44" i="3"/>
  <c r="BA163" i="3"/>
  <c r="BA165" i="6"/>
  <c r="BA165" i="3" s="1"/>
  <c r="BB163" i="6"/>
  <c r="BA91" i="3"/>
  <c r="BA93" i="6"/>
  <c r="BA93" i="3" s="1"/>
  <c r="BB91" i="6"/>
  <c r="BA27" i="3"/>
  <c r="BA29" i="6"/>
  <c r="BA29" i="3" s="1"/>
  <c r="BB27" i="6"/>
  <c r="BA147" i="3"/>
  <c r="BA149" i="6"/>
  <c r="BA149" i="3" s="1"/>
  <c r="BB147" i="6"/>
  <c r="BC107" i="4"/>
  <c r="BB140" i="3"/>
  <c r="BA45" i="6"/>
  <c r="BB43" i="6"/>
  <c r="BA131" i="3"/>
  <c r="BA133" i="6"/>
  <c r="BA133" i="3" s="1"/>
  <c r="BB131" i="6"/>
  <c r="BA19" i="3"/>
  <c r="BA21" i="6"/>
  <c r="BA21" i="3" s="1"/>
  <c r="BB19" i="6"/>
  <c r="BC65" i="4"/>
  <c r="BB96" i="3"/>
  <c r="BB94" i="3"/>
  <c r="BB92" i="3"/>
  <c r="BB97" i="3"/>
  <c r="BA34" i="3"/>
  <c r="BC51" i="4"/>
  <c r="BB76" i="3"/>
  <c r="BA155" i="3"/>
  <c r="BA157" i="6"/>
  <c r="BA157" i="3" s="1"/>
  <c r="BB155" i="6"/>
  <c r="BC37" i="4"/>
  <c r="BB54" i="3"/>
  <c r="BB52" i="3"/>
  <c r="BB56" i="3"/>
  <c r="BB57" i="3"/>
  <c r="BA5" i="6"/>
  <c r="BA5" i="3" s="1"/>
  <c r="BB3" i="6"/>
  <c r="BC79" i="4"/>
  <c r="BB108" i="3"/>
  <c r="BA171" i="3"/>
  <c r="BA173" i="6"/>
  <c r="BA173" i="3" s="1"/>
  <c r="BB171" i="6"/>
  <c r="BA114" i="3"/>
  <c r="AZ122" i="3"/>
  <c r="BA99" i="3"/>
  <c r="BA101" i="6"/>
  <c r="BA101" i="3" s="1"/>
  <c r="BB99" i="6"/>
  <c r="BC23" i="4"/>
  <c r="BB28" i="3"/>
  <c r="BB30" i="3"/>
  <c r="BB32" i="3"/>
  <c r="BB33" i="3"/>
  <c r="BA3" i="3"/>
  <c r="BC9" i="4"/>
  <c r="BB12" i="3"/>
  <c r="BC44" i="4"/>
  <c r="BB68" i="3"/>
  <c r="BB70" i="3"/>
  <c r="BB72" i="3"/>
  <c r="BB73" i="3"/>
  <c r="BA66" i="3" l="1"/>
  <c r="BA162" i="3"/>
  <c r="BA2" i="3"/>
  <c r="BA154" i="3"/>
  <c r="BA98" i="3"/>
  <c r="BA50" i="3"/>
  <c r="BA122" i="3"/>
  <c r="BA170" i="3"/>
  <c r="BA138" i="3"/>
  <c r="BA26" i="3"/>
  <c r="BA130" i="3"/>
  <c r="BA82" i="3"/>
  <c r="BA18" i="3"/>
  <c r="BA90" i="3"/>
  <c r="BA178" i="3"/>
  <c r="BA42" i="3"/>
  <c r="BA146" i="3"/>
  <c r="BD23" i="4"/>
  <c r="BC32" i="3"/>
  <c r="BC30" i="3"/>
  <c r="BC28" i="3"/>
  <c r="BC33" i="3"/>
  <c r="BB5" i="6"/>
  <c r="BB5" i="3" s="1"/>
  <c r="BC3" i="6"/>
  <c r="BD37" i="4"/>
  <c r="BC52" i="3"/>
  <c r="BC54" i="3"/>
  <c r="BC56" i="3"/>
  <c r="BC57" i="3"/>
  <c r="BB163" i="3"/>
  <c r="BB165" i="6"/>
  <c r="BB165" i="3" s="1"/>
  <c r="BC163" i="6"/>
  <c r="BD16" i="4"/>
  <c r="BC20" i="3"/>
  <c r="BC24" i="3"/>
  <c r="BC22" i="3"/>
  <c r="BC25" i="3"/>
  <c r="BA10" i="3"/>
  <c r="BA106" i="3"/>
  <c r="BD149" i="4"/>
  <c r="BC164" i="3"/>
  <c r="BC166" i="3"/>
  <c r="BC168" i="3"/>
  <c r="BC169" i="3"/>
  <c r="BB3" i="3"/>
  <c r="BD142" i="4"/>
  <c r="BC60" i="3"/>
  <c r="BB77" i="6"/>
  <c r="BC75" i="6"/>
  <c r="BB67" i="3"/>
  <c r="BB69" i="6"/>
  <c r="BB69" i="3" s="1"/>
  <c r="BC67" i="6"/>
  <c r="BA58" i="3"/>
  <c r="BB99" i="3"/>
  <c r="BB101" i="6"/>
  <c r="BB101" i="3" s="1"/>
  <c r="BC99" i="6"/>
  <c r="BB155" i="3"/>
  <c r="BB157" i="6"/>
  <c r="BB157" i="3" s="1"/>
  <c r="BC155" i="6"/>
  <c r="BB45" i="6"/>
  <c r="BC43" i="6"/>
  <c r="BB91" i="3"/>
  <c r="BB93" i="6"/>
  <c r="BB93" i="3" s="1"/>
  <c r="BC91" i="6"/>
  <c r="BD58" i="4"/>
  <c r="BC44" i="3"/>
  <c r="BB179" i="3"/>
  <c r="BB181" i="6"/>
  <c r="BB181" i="3" s="1"/>
  <c r="BC179" i="6"/>
  <c r="BD156" i="4"/>
  <c r="BC84" i="3"/>
  <c r="BD2" i="4"/>
  <c r="BC6" i="3"/>
  <c r="BC4" i="3"/>
  <c r="BC8" i="3"/>
  <c r="BC9" i="3"/>
  <c r="BC3" i="3"/>
  <c r="BD72" i="4"/>
  <c r="BC102" i="3"/>
  <c r="BC100" i="3"/>
  <c r="BC104" i="3"/>
  <c r="BC105" i="3"/>
  <c r="BB35" i="3"/>
  <c r="BB37" i="6"/>
  <c r="BB37" i="3" s="1"/>
  <c r="BC35" i="6"/>
  <c r="BB115" i="3"/>
  <c r="BB117" i="6"/>
  <c r="BB117" i="3" s="1"/>
  <c r="BC115" i="6"/>
  <c r="BD9" i="4"/>
  <c r="BC12" i="3"/>
  <c r="BB171" i="3"/>
  <c r="BB173" i="6"/>
  <c r="BB173" i="3" s="1"/>
  <c r="BC171" i="6"/>
  <c r="BD51" i="4"/>
  <c r="BC76" i="3"/>
  <c r="BD65" i="4"/>
  <c r="BC96" i="3"/>
  <c r="BC92" i="3"/>
  <c r="BC94" i="3"/>
  <c r="BC97" i="3"/>
  <c r="BB131" i="3"/>
  <c r="BB133" i="6"/>
  <c r="BB133" i="3" s="1"/>
  <c r="BC131" i="6"/>
  <c r="BD107" i="4"/>
  <c r="BC140" i="3"/>
  <c r="BB27" i="3"/>
  <c r="BB29" i="6"/>
  <c r="BB29" i="3" s="1"/>
  <c r="BC27" i="6"/>
  <c r="BB13" i="6"/>
  <c r="BC11" i="6"/>
  <c r="BD128" i="4"/>
  <c r="BC182" i="3"/>
  <c r="BC180" i="3"/>
  <c r="BC184" i="3"/>
  <c r="BC185" i="3"/>
  <c r="BB109" i="6"/>
  <c r="BC107" i="6"/>
  <c r="BB162" i="3"/>
  <c r="BD93" i="4"/>
  <c r="BC124" i="3"/>
  <c r="BA74" i="3"/>
  <c r="BD30" i="4"/>
  <c r="BC40" i="3"/>
  <c r="BC36" i="3"/>
  <c r="BC38" i="3"/>
  <c r="BC41" i="3"/>
  <c r="BB61" i="6"/>
  <c r="BC59" i="6"/>
  <c r="BB51" i="3"/>
  <c r="BB53" i="6"/>
  <c r="BB53" i="3" s="1"/>
  <c r="BC51" i="6"/>
  <c r="BD44" i="4"/>
  <c r="BC70" i="3"/>
  <c r="BC72" i="3"/>
  <c r="BC68" i="3"/>
  <c r="BC73" i="3"/>
  <c r="BD79" i="4"/>
  <c r="BC108" i="3"/>
  <c r="BB19" i="3"/>
  <c r="BB21" i="6"/>
  <c r="BB21" i="3" s="1"/>
  <c r="BC19" i="6"/>
  <c r="BB147" i="3"/>
  <c r="BB149" i="6"/>
  <c r="BB149" i="3" s="1"/>
  <c r="BC147" i="6"/>
  <c r="BB141" i="6"/>
  <c r="BC139" i="6"/>
  <c r="BD100" i="4"/>
  <c r="BC134" i="3"/>
  <c r="BC136" i="3"/>
  <c r="BC132" i="3"/>
  <c r="BC137" i="3"/>
  <c r="BD121" i="4"/>
  <c r="BC156" i="3"/>
  <c r="BC160" i="3"/>
  <c r="BC158" i="3"/>
  <c r="BC161" i="3"/>
  <c r="BB2" i="3"/>
  <c r="BB125" i="6"/>
  <c r="BC123" i="6"/>
  <c r="BD86" i="4"/>
  <c r="BC120" i="3"/>
  <c r="BC116" i="3"/>
  <c r="BC118" i="3"/>
  <c r="BC121" i="3"/>
  <c r="BB85" i="6"/>
  <c r="BC83" i="6"/>
  <c r="BD114" i="4"/>
  <c r="BC150" i="3"/>
  <c r="BC152" i="3"/>
  <c r="BC148" i="3"/>
  <c r="BC153" i="3"/>
  <c r="BD135" i="4"/>
  <c r="BC176" i="3"/>
  <c r="BC172" i="3"/>
  <c r="BC174" i="3"/>
  <c r="BC177" i="3"/>
  <c r="BB98" i="3" l="1"/>
  <c r="BB66" i="3"/>
  <c r="BB154" i="3"/>
  <c r="BB50" i="3"/>
  <c r="BB122" i="3"/>
  <c r="BB34" i="3"/>
  <c r="BB170" i="3"/>
  <c r="BB138" i="3"/>
  <c r="BB114" i="3"/>
  <c r="BB10" i="3"/>
  <c r="BB42" i="3"/>
  <c r="BB106" i="3"/>
  <c r="BB26" i="3"/>
  <c r="BB130" i="3"/>
  <c r="BB18" i="3"/>
  <c r="BB82" i="3"/>
  <c r="BB146" i="3"/>
  <c r="BB178" i="3"/>
  <c r="BB90" i="3"/>
  <c r="BC125" i="6"/>
  <c r="BD123" i="6"/>
  <c r="BC19" i="3"/>
  <c r="BC21" i="6"/>
  <c r="BC21" i="3" s="1"/>
  <c r="BD19" i="6"/>
  <c r="BE44" i="4"/>
  <c r="BD72" i="3"/>
  <c r="BD68" i="3"/>
  <c r="BD70" i="3"/>
  <c r="BD73" i="3"/>
  <c r="BC109" i="6"/>
  <c r="BD107" i="6"/>
  <c r="BC131" i="3"/>
  <c r="BC133" i="6"/>
  <c r="BC133" i="3" s="1"/>
  <c r="BD131" i="6"/>
  <c r="BE51" i="4"/>
  <c r="BD76" i="3"/>
  <c r="BE9" i="4"/>
  <c r="BD12" i="3"/>
  <c r="BC99" i="3"/>
  <c r="BC101" i="6"/>
  <c r="BC101" i="3" s="1"/>
  <c r="BC98" i="3" s="1"/>
  <c r="BD99" i="6"/>
  <c r="BC67" i="3"/>
  <c r="BC69" i="6"/>
  <c r="BC69" i="3" s="1"/>
  <c r="BD67" i="6"/>
  <c r="BC77" i="6"/>
  <c r="BD75" i="6"/>
  <c r="BC163" i="3"/>
  <c r="BC165" i="6"/>
  <c r="BC165" i="3" s="1"/>
  <c r="BD163" i="6"/>
  <c r="BE114" i="4"/>
  <c r="BD150" i="3"/>
  <c r="BD152" i="3"/>
  <c r="BD148" i="3"/>
  <c r="BD153" i="3"/>
  <c r="BE135" i="4"/>
  <c r="BD176" i="3"/>
  <c r="BD174" i="3"/>
  <c r="BD172" i="3"/>
  <c r="BD177" i="3"/>
  <c r="BE100" i="4"/>
  <c r="BD136" i="3"/>
  <c r="BD132" i="3"/>
  <c r="BD134" i="3"/>
  <c r="BD137" i="3"/>
  <c r="BC147" i="3"/>
  <c r="BC149" i="6"/>
  <c r="BC149" i="3" s="1"/>
  <c r="BD147" i="6"/>
  <c r="BE79" i="4"/>
  <c r="BD108" i="3"/>
  <c r="BC61" i="6"/>
  <c r="BD59" i="6"/>
  <c r="BE128" i="4"/>
  <c r="BD180" i="3"/>
  <c r="BD182" i="3"/>
  <c r="BD184" i="3"/>
  <c r="BD185" i="3"/>
  <c r="BE65" i="4"/>
  <c r="BD96" i="3"/>
  <c r="BD94" i="3"/>
  <c r="BD92" i="3"/>
  <c r="BD97" i="3"/>
  <c r="BC179" i="3"/>
  <c r="BC181" i="6"/>
  <c r="BC181" i="3" s="1"/>
  <c r="BD179" i="6"/>
  <c r="BC155" i="3"/>
  <c r="BC157" i="6"/>
  <c r="BC157" i="3" s="1"/>
  <c r="BD155" i="6"/>
  <c r="BE142" i="4"/>
  <c r="BD60" i="3"/>
  <c r="BE149" i="4"/>
  <c r="BD164" i="3"/>
  <c r="BD168" i="3"/>
  <c r="BD166" i="3"/>
  <c r="BD169" i="3"/>
  <c r="BC85" i="6"/>
  <c r="BD83" i="6"/>
  <c r="BE121" i="4"/>
  <c r="BD158" i="3"/>
  <c r="BD156" i="3"/>
  <c r="BD160" i="3"/>
  <c r="BD161" i="3"/>
  <c r="BC141" i="6"/>
  <c r="BD139" i="6"/>
  <c r="BC51" i="3"/>
  <c r="BC53" i="6"/>
  <c r="BC53" i="3" s="1"/>
  <c r="BD51" i="6"/>
  <c r="BE30" i="4"/>
  <c r="BD38" i="3"/>
  <c r="BD36" i="3"/>
  <c r="BD40" i="3"/>
  <c r="BD41" i="3"/>
  <c r="BE93" i="4"/>
  <c r="BD124" i="3"/>
  <c r="BC13" i="6"/>
  <c r="BD11" i="6"/>
  <c r="BC27" i="3"/>
  <c r="BC29" i="6"/>
  <c r="BC29" i="3" s="1"/>
  <c r="BD27" i="6"/>
  <c r="BC171" i="3"/>
  <c r="BC173" i="6"/>
  <c r="BC173" i="3" s="1"/>
  <c r="BD171" i="6"/>
  <c r="BC115" i="3"/>
  <c r="BC117" i="6"/>
  <c r="BC117" i="3" s="1"/>
  <c r="BD115" i="6"/>
  <c r="BC35" i="3"/>
  <c r="BC37" i="6"/>
  <c r="BC37" i="3" s="1"/>
  <c r="BD35" i="6"/>
  <c r="BE58" i="4"/>
  <c r="BD44" i="3"/>
  <c r="BC45" i="6"/>
  <c r="BD43" i="6"/>
  <c r="BB74" i="3"/>
  <c r="BE37" i="4"/>
  <c r="BD52" i="3"/>
  <c r="BD54" i="3"/>
  <c r="BD56" i="3"/>
  <c r="BD57" i="3"/>
  <c r="BE86" i="4"/>
  <c r="BD116" i="3"/>
  <c r="BD118" i="3"/>
  <c r="BD120" i="3"/>
  <c r="BD121" i="3"/>
  <c r="BB58" i="3"/>
  <c r="BE107" i="4"/>
  <c r="BD140" i="3"/>
  <c r="BE72" i="4"/>
  <c r="BD104" i="3"/>
  <c r="BD100" i="3"/>
  <c r="BD102" i="3"/>
  <c r="BD105" i="3"/>
  <c r="BE2" i="4"/>
  <c r="BD4" i="3"/>
  <c r="BD6" i="3"/>
  <c r="BD8" i="3"/>
  <c r="BD9" i="3"/>
  <c r="BE156" i="4"/>
  <c r="BD84" i="3"/>
  <c r="BC91" i="3"/>
  <c r="BC93" i="6"/>
  <c r="BC93" i="3" s="1"/>
  <c r="BD91" i="6"/>
  <c r="BE16" i="4"/>
  <c r="BD20" i="3"/>
  <c r="BD22" i="3"/>
  <c r="BD24" i="3"/>
  <c r="BD25" i="3"/>
  <c r="BC5" i="6"/>
  <c r="BC5" i="3" s="1"/>
  <c r="BC2" i="3" s="1"/>
  <c r="BD3" i="6"/>
  <c r="BE23" i="4"/>
  <c r="BD30" i="3"/>
  <c r="BD28" i="3"/>
  <c r="BD32" i="3"/>
  <c r="BD33" i="3"/>
  <c r="BC146" i="3" l="1"/>
  <c r="BC66" i="3"/>
  <c r="BC178" i="3"/>
  <c r="BC18" i="3"/>
  <c r="BC162" i="3"/>
  <c r="BC130" i="3"/>
  <c r="BC42" i="3"/>
  <c r="BC170" i="3"/>
  <c r="BC122" i="3"/>
  <c r="BC26" i="3"/>
  <c r="BC114" i="3"/>
  <c r="BC34" i="3"/>
  <c r="BC90" i="3"/>
  <c r="BC50" i="3"/>
  <c r="BC138" i="3"/>
  <c r="BC154" i="3"/>
  <c r="BD91" i="3"/>
  <c r="BD93" i="6"/>
  <c r="BD93" i="3" s="1"/>
  <c r="BE91" i="6"/>
  <c r="BF23" i="4"/>
  <c r="BE32" i="3"/>
  <c r="BE30" i="3"/>
  <c r="BE28" i="3"/>
  <c r="BE33" i="3"/>
  <c r="BF156" i="4"/>
  <c r="BE84" i="3"/>
  <c r="BF86" i="4"/>
  <c r="BE120" i="3"/>
  <c r="BE116" i="3"/>
  <c r="BE118" i="3"/>
  <c r="BE121" i="3"/>
  <c r="BF58" i="4"/>
  <c r="BE44" i="3"/>
  <c r="BD171" i="3"/>
  <c r="BD170" i="3" s="1"/>
  <c r="BD173" i="6"/>
  <c r="BD173" i="3" s="1"/>
  <c r="BE171" i="6"/>
  <c r="BC10" i="3"/>
  <c r="BF121" i="4"/>
  <c r="BE158" i="3"/>
  <c r="BE156" i="3"/>
  <c r="BE160" i="3"/>
  <c r="BE161" i="3"/>
  <c r="BF149" i="4"/>
  <c r="BE166" i="3"/>
  <c r="BE164" i="3"/>
  <c r="BE168" i="3"/>
  <c r="BE169" i="3"/>
  <c r="BD155" i="3"/>
  <c r="BD157" i="6"/>
  <c r="BD157" i="3" s="1"/>
  <c r="BE155" i="6"/>
  <c r="BF128" i="4"/>
  <c r="BE184" i="3"/>
  <c r="BE180" i="3"/>
  <c r="BE182" i="3"/>
  <c r="BE185" i="3"/>
  <c r="BF100" i="4"/>
  <c r="BE134" i="3"/>
  <c r="BE132" i="3"/>
  <c r="BE136" i="3"/>
  <c r="BE137" i="3"/>
  <c r="BF135" i="4"/>
  <c r="BE174" i="3"/>
  <c r="BE176" i="3"/>
  <c r="BE172" i="3"/>
  <c r="BE177" i="3"/>
  <c r="BD77" i="6"/>
  <c r="BD74" i="3" s="1"/>
  <c r="BE75" i="6"/>
  <c r="BC106" i="3"/>
  <c r="BF44" i="4"/>
  <c r="BE72" i="3"/>
  <c r="BE70" i="3"/>
  <c r="BE68" i="3"/>
  <c r="BE73" i="3"/>
  <c r="BD5" i="6"/>
  <c r="BD5" i="3" s="1"/>
  <c r="BE3" i="6"/>
  <c r="BF16" i="4"/>
  <c r="BE24" i="3"/>
  <c r="BE22" i="3"/>
  <c r="BE20" i="3"/>
  <c r="BE25" i="3"/>
  <c r="BF37" i="4"/>
  <c r="BE52" i="3"/>
  <c r="BE54" i="3"/>
  <c r="BE56" i="3"/>
  <c r="BE57" i="3"/>
  <c r="BD115" i="3"/>
  <c r="BD117" i="6"/>
  <c r="BD117" i="3" s="1"/>
  <c r="BE115" i="6"/>
  <c r="BD85" i="6"/>
  <c r="BE83" i="6"/>
  <c r="BF65" i="4"/>
  <c r="BE92" i="3"/>
  <c r="BE96" i="3"/>
  <c r="BE94" i="3"/>
  <c r="BE97" i="3"/>
  <c r="BD61" i="6"/>
  <c r="BE59" i="6"/>
  <c r="BD163" i="3"/>
  <c r="BD165" i="6"/>
  <c r="BD165" i="3" s="1"/>
  <c r="BE163" i="6"/>
  <c r="BD19" i="3"/>
  <c r="BD21" i="6"/>
  <c r="BD21" i="3" s="1"/>
  <c r="BE19" i="6"/>
  <c r="BD125" i="6"/>
  <c r="BE123" i="6"/>
  <c r="BD3" i="3"/>
  <c r="BD2" i="3" s="1"/>
  <c r="BF72" i="4"/>
  <c r="BE100" i="3"/>
  <c r="BE102" i="3"/>
  <c r="BE104" i="3"/>
  <c r="BE105" i="3"/>
  <c r="BF107" i="4"/>
  <c r="BE140" i="3"/>
  <c r="BD35" i="3"/>
  <c r="BD37" i="6"/>
  <c r="BD37" i="3" s="1"/>
  <c r="BE35" i="6"/>
  <c r="BD13" i="6"/>
  <c r="BE11" i="6"/>
  <c r="BF30" i="4"/>
  <c r="BE40" i="3"/>
  <c r="BE38" i="3"/>
  <c r="BE36" i="3"/>
  <c r="BE41" i="3"/>
  <c r="BD154" i="3"/>
  <c r="BF79" i="4"/>
  <c r="BE108" i="3"/>
  <c r="BC74" i="3"/>
  <c r="BD99" i="3"/>
  <c r="BD101" i="6"/>
  <c r="BD101" i="3" s="1"/>
  <c r="BE99" i="6"/>
  <c r="BF51" i="4"/>
  <c r="BE76" i="3"/>
  <c r="BD109" i="6"/>
  <c r="BE107" i="6"/>
  <c r="BF2" i="4"/>
  <c r="BE4" i="3"/>
  <c r="BE6" i="3"/>
  <c r="BE8" i="3"/>
  <c r="BE3" i="3"/>
  <c r="BE9" i="3"/>
  <c r="BD45" i="6"/>
  <c r="BE43" i="6"/>
  <c r="BD27" i="3"/>
  <c r="BD29" i="6"/>
  <c r="BD29" i="3" s="1"/>
  <c r="BE27" i="6"/>
  <c r="BF93" i="4"/>
  <c r="BE124" i="3"/>
  <c r="BD51" i="3"/>
  <c r="BD53" i="6"/>
  <c r="BD53" i="3" s="1"/>
  <c r="BE51" i="6"/>
  <c r="BD141" i="6"/>
  <c r="BE139" i="6"/>
  <c r="BC82" i="3"/>
  <c r="BF142" i="4"/>
  <c r="BE60" i="3"/>
  <c r="BD179" i="3"/>
  <c r="BD181" i="6"/>
  <c r="BD181" i="3" s="1"/>
  <c r="BE179" i="6"/>
  <c r="BC58" i="3"/>
  <c r="BD147" i="3"/>
  <c r="BD149" i="6"/>
  <c r="BD149" i="3" s="1"/>
  <c r="BE147" i="6"/>
  <c r="BF114" i="4"/>
  <c r="BE152" i="3"/>
  <c r="BE150" i="3"/>
  <c r="BE148" i="3"/>
  <c r="BE153" i="3"/>
  <c r="BD67" i="3"/>
  <c r="BD69" i="6"/>
  <c r="BD69" i="3" s="1"/>
  <c r="BE67" i="6"/>
  <c r="BF9" i="4"/>
  <c r="BE12" i="3"/>
  <c r="BD131" i="3"/>
  <c r="BD133" i="6"/>
  <c r="BD133" i="3" s="1"/>
  <c r="BE131" i="6"/>
  <c r="BD90" i="3" l="1"/>
  <c r="BD114" i="3"/>
  <c r="BD162" i="3"/>
  <c r="BD98" i="3"/>
  <c r="BD106" i="3"/>
  <c r="BD42" i="3"/>
  <c r="BD146" i="3"/>
  <c r="BD138" i="3"/>
  <c r="BD18" i="3"/>
  <c r="BD178" i="3"/>
  <c r="BD130" i="3"/>
  <c r="BD66" i="3"/>
  <c r="BD34" i="3"/>
  <c r="BD122" i="3"/>
  <c r="BD50" i="3"/>
  <c r="BD26" i="3"/>
  <c r="BD58" i="3"/>
  <c r="BG9" i="4"/>
  <c r="BF12" i="3"/>
  <c r="BE67" i="3"/>
  <c r="BE69" i="6"/>
  <c r="BE69" i="3" s="1"/>
  <c r="BF67" i="6"/>
  <c r="BG114" i="4"/>
  <c r="BF150" i="3"/>
  <c r="BF152" i="3"/>
  <c r="BF148" i="3"/>
  <c r="BF153" i="3"/>
  <c r="BE51" i="3"/>
  <c r="BE53" i="6"/>
  <c r="BE53" i="3" s="1"/>
  <c r="BF51" i="6"/>
  <c r="BD10" i="3"/>
  <c r="BE125" i="6"/>
  <c r="BF123" i="6"/>
  <c r="BG65" i="4"/>
  <c r="BF94" i="3"/>
  <c r="BF96" i="3"/>
  <c r="BF92" i="3"/>
  <c r="BF97" i="3"/>
  <c r="BE115" i="3"/>
  <c r="BE117" i="6"/>
  <c r="BE117" i="3" s="1"/>
  <c r="BE114" i="3" s="1"/>
  <c r="BF115" i="6"/>
  <c r="BG128" i="4"/>
  <c r="BF180" i="3"/>
  <c r="BF184" i="3"/>
  <c r="BF182" i="3"/>
  <c r="BF185" i="3"/>
  <c r="BE171" i="3"/>
  <c r="BE173" i="6"/>
  <c r="BE173" i="3" s="1"/>
  <c r="BF171" i="6"/>
  <c r="BG86" i="4"/>
  <c r="BF120" i="3"/>
  <c r="BF116" i="3"/>
  <c r="BF118" i="3"/>
  <c r="BF121" i="3"/>
  <c r="BG156" i="4"/>
  <c r="BF84" i="3"/>
  <c r="BE91" i="3"/>
  <c r="BE93" i="6"/>
  <c r="BE93" i="3" s="1"/>
  <c r="BF91" i="6"/>
  <c r="BE131" i="3"/>
  <c r="BE133" i="6"/>
  <c r="BE133" i="3" s="1"/>
  <c r="BF131" i="6"/>
  <c r="BE147" i="3"/>
  <c r="BE149" i="6"/>
  <c r="BE149" i="3" s="1"/>
  <c r="BE146" i="3" s="1"/>
  <c r="BF147" i="6"/>
  <c r="BE141" i="6"/>
  <c r="BF139" i="6"/>
  <c r="BG93" i="4"/>
  <c r="BF124" i="3"/>
  <c r="BE45" i="6"/>
  <c r="BF43" i="6"/>
  <c r="BE109" i="6"/>
  <c r="BF107" i="6"/>
  <c r="BG30" i="4"/>
  <c r="BF36" i="3"/>
  <c r="BF38" i="3"/>
  <c r="BF40" i="3"/>
  <c r="BF41" i="3"/>
  <c r="BE35" i="3"/>
  <c r="BE37" i="6"/>
  <c r="BE37" i="3" s="1"/>
  <c r="BF35" i="6"/>
  <c r="BE85" i="6"/>
  <c r="BF83" i="6"/>
  <c r="BG37" i="4"/>
  <c r="BF54" i="3"/>
  <c r="BF52" i="3"/>
  <c r="BF56" i="3"/>
  <c r="BF57" i="3"/>
  <c r="BG16" i="4"/>
  <c r="BF20" i="3"/>
  <c r="BF24" i="3"/>
  <c r="BF22" i="3"/>
  <c r="BF25" i="3"/>
  <c r="BE77" i="6"/>
  <c r="BF75" i="6"/>
  <c r="BG100" i="4"/>
  <c r="BF132" i="3"/>
  <c r="BF136" i="3"/>
  <c r="BF134" i="3"/>
  <c r="BF137" i="3"/>
  <c r="BE155" i="3"/>
  <c r="BE157" i="6"/>
  <c r="BE157" i="3" s="1"/>
  <c r="BF155" i="6"/>
  <c r="BG121" i="4"/>
  <c r="BF160" i="3"/>
  <c r="BF158" i="3"/>
  <c r="BF156" i="3"/>
  <c r="BF161" i="3"/>
  <c r="BG58" i="4"/>
  <c r="BF44" i="3"/>
  <c r="BE179" i="3"/>
  <c r="BE181" i="6"/>
  <c r="BE181" i="3" s="1"/>
  <c r="BF179" i="6"/>
  <c r="BE27" i="3"/>
  <c r="BE29" i="6"/>
  <c r="BE29" i="3" s="1"/>
  <c r="BF27" i="6"/>
  <c r="BG51" i="4"/>
  <c r="BF76" i="3"/>
  <c r="BE13" i="6"/>
  <c r="BF11" i="6"/>
  <c r="BG72" i="4"/>
  <c r="BF102" i="3"/>
  <c r="BF104" i="3"/>
  <c r="BF100" i="3"/>
  <c r="BF105" i="3"/>
  <c r="BE5" i="6"/>
  <c r="BE5" i="3" s="1"/>
  <c r="BE2" i="3" s="1"/>
  <c r="BF3" i="6"/>
  <c r="BF3" i="3" s="1"/>
  <c r="BG135" i="4"/>
  <c r="BF176" i="3"/>
  <c r="BF174" i="3"/>
  <c r="BF172" i="3"/>
  <c r="BF177" i="3"/>
  <c r="BG149" i="4"/>
  <c r="BF168" i="3"/>
  <c r="BF164" i="3"/>
  <c r="BF166" i="3"/>
  <c r="BF169" i="3"/>
  <c r="BG142" i="4"/>
  <c r="BF60" i="3"/>
  <c r="BG2" i="4"/>
  <c r="BF8" i="3"/>
  <c r="BF4" i="3"/>
  <c r="BF6" i="3"/>
  <c r="BF9" i="3"/>
  <c r="BE99" i="3"/>
  <c r="BE101" i="6"/>
  <c r="BE101" i="3" s="1"/>
  <c r="BF99" i="6"/>
  <c r="BG79" i="4"/>
  <c r="BF108" i="3"/>
  <c r="BG107" i="4"/>
  <c r="BF140" i="3"/>
  <c r="BE19" i="3"/>
  <c r="BE21" i="6"/>
  <c r="BE21" i="3" s="1"/>
  <c r="BF19" i="6"/>
  <c r="BE163" i="3"/>
  <c r="BE165" i="6"/>
  <c r="BE165" i="3" s="1"/>
  <c r="BF163" i="6"/>
  <c r="BE61" i="6"/>
  <c r="BF59" i="6"/>
  <c r="BD82" i="3"/>
  <c r="BG44" i="4"/>
  <c r="BF72" i="3"/>
  <c r="BF68" i="3"/>
  <c r="BF70" i="3"/>
  <c r="BF73" i="3"/>
  <c r="BG23" i="4"/>
  <c r="BF28" i="3"/>
  <c r="BF30" i="3"/>
  <c r="BF32" i="3"/>
  <c r="BF33" i="3"/>
  <c r="BE66" i="3" l="1"/>
  <c r="BE130" i="3"/>
  <c r="BE34" i="3"/>
  <c r="BE50" i="3"/>
  <c r="BE154" i="3"/>
  <c r="BE90" i="3"/>
  <c r="BE178" i="3"/>
  <c r="BE162" i="3"/>
  <c r="BE42" i="3"/>
  <c r="BE138" i="3"/>
  <c r="BE170" i="3"/>
  <c r="BE58" i="3"/>
  <c r="BE82" i="3"/>
  <c r="BE98" i="3"/>
  <c r="BE18" i="3"/>
  <c r="BE10" i="3"/>
  <c r="BE26" i="3"/>
  <c r="BF163" i="3"/>
  <c r="BF165" i="6"/>
  <c r="BF165" i="3" s="1"/>
  <c r="BG163" i="6"/>
  <c r="BH107" i="4"/>
  <c r="BG140" i="3"/>
  <c r="BH79" i="4"/>
  <c r="BG108" i="3"/>
  <c r="BF13" i="6"/>
  <c r="BG11" i="6"/>
  <c r="BH121" i="4"/>
  <c r="BG158" i="3"/>
  <c r="BG156" i="3"/>
  <c r="BG160" i="3"/>
  <c r="BG161" i="3"/>
  <c r="BH37" i="4"/>
  <c r="BG52" i="3"/>
  <c r="BG54" i="3"/>
  <c r="BG56" i="3"/>
  <c r="BG57" i="3"/>
  <c r="BF35" i="3"/>
  <c r="BF37" i="6"/>
  <c r="BF37" i="3" s="1"/>
  <c r="BG35" i="6"/>
  <c r="BE106" i="3"/>
  <c r="BF91" i="3"/>
  <c r="BF93" i="6"/>
  <c r="BF93" i="3" s="1"/>
  <c r="BG91" i="6"/>
  <c r="BH86" i="4"/>
  <c r="BG116" i="3"/>
  <c r="BG120" i="3"/>
  <c r="BG118" i="3"/>
  <c r="BG121" i="3"/>
  <c r="BF51" i="3"/>
  <c r="BF53" i="6"/>
  <c r="BF53" i="3" s="1"/>
  <c r="BF50" i="3" s="1"/>
  <c r="BG51" i="6"/>
  <c r="BH23" i="4"/>
  <c r="BG30" i="3"/>
  <c r="BG28" i="3"/>
  <c r="BG32" i="3"/>
  <c r="BG33" i="3"/>
  <c r="BH44" i="4"/>
  <c r="BG68" i="3"/>
  <c r="BG72" i="3"/>
  <c r="BG70" i="3"/>
  <c r="BG73" i="3"/>
  <c r="BF61" i="6"/>
  <c r="BG59" i="6"/>
  <c r="BF99" i="3"/>
  <c r="BF101" i="6"/>
  <c r="BF101" i="3" s="1"/>
  <c r="BG99" i="6"/>
  <c r="BH142" i="4"/>
  <c r="BG60" i="3"/>
  <c r="BH149" i="4"/>
  <c r="BG166" i="3"/>
  <c r="BG168" i="3"/>
  <c r="BG164" i="3"/>
  <c r="BG169" i="3"/>
  <c r="BH135" i="4"/>
  <c r="BG174" i="3"/>
  <c r="BG176" i="3"/>
  <c r="BG172" i="3"/>
  <c r="BG177" i="3"/>
  <c r="BH51" i="4"/>
  <c r="BG76" i="3"/>
  <c r="BH58" i="4"/>
  <c r="BG44" i="3"/>
  <c r="BF155" i="3"/>
  <c r="BF157" i="6"/>
  <c r="BF157" i="3" s="1"/>
  <c r="BG155" i="6"/>
  <c r="BE74" i="3"/>
  <c r="BH16" i="4"/>
  <c r="BG22" i="3"/>
  <c r="BG24" i="3"/>
  <c r="BG20" i="3"/>
  <c r="BG25" i="3"/>
  <c r="BF85" i="6"/>
  <c r="BG83" i="6"/>
  <c r="BH30" i="4"/>
  <c r="BG38" i="3"/>
  <c r="BG40" i="3"/>
  <c r="BG36" i="3"/>
  <c r="BG41" i="3"/>
  <c r="BF45" i="6"/>
  <c r="BG43" i="6"/>
  <c r="BF131" i="3"/>
  <c r="BF133" i="6"/>
  <c r="BF133" i="3" s="1"/>
  <c r="BG131" i="6"/>
  <c r="BH156" i="4"/>
  <c r="BG84" i="3"/>
  <c r="BF171" i="3"/>
  <c r="BF173" i="6"/>
  <c r="BF173" i="3" s="1"/>
  <c r="BG171" i="6"/>
  <c r="BF115" i="3"/>
  <c r="BF117" i="6"/>
  <c r="BF117" i="3" s="1"/>
  <c r="BG115" i="6"/>
  <c r="BE122" i="3"/>
  <c r="BH114" i="4"/>
  <c r="BG148" i="3"/>
  <c r="BG150" i="3"/>
  <c r="BG152" i="3"/>
  <c r="BG153" i="3"/>
  <c r="BF19" i="3"/>
  <c r="BF21" i="6"/>
  <c r="BF21" i="3" s="1"/>
  <c r="BG19" i="6"/>
  <c r="BH2" i="4"/>
  <c r="BG4" i="3"/>
  <c r="BG6" i="3"/>
  <c r="BG8" i="3"/>
  <c r="BG9" i="3"/>
  <c r="BF5" i="6"/>
  <c r="BF5" i="3" s="1"/>
  <c r="BF2" i="3" s="1"/>
  <c r="BG3" i="6"/>
  <c r="BG3" i="3" s="1"/>
  <c r="BF179" i="3"/>
  <c r="BF181" i="6"/>
  <c r="BF181" i="3" s="1"/>
  <c r="BG179" i="6"/>
  <c r="BH100" i="4"/>
  <c r="BG136" i="3"/>
  <c r="BG132" i="3"/>
  <c r="BG134" i="3"/>
  <c r="BG137" i="3"/>
  <c r="BF109" i="6"/>
  <c r="BG107" i="6"/>
  <c r="BH93" i="4"/>
  <c r="BG124" i="3"/>
  <c r="BF147" i="3"/>
  <c r="BF149" i="6"/>
  <c r="BF149" i="3" s="1"/>
  <c r="BG147" i="6"/>
  <c r="BH65" i="4"/>
  <c r="BG92" i="3"/>
  <c r="BG94" i="3"/>
  <c r="BG96" i="3"/>
  <c r="BG97" i="3"/>
  <c r="BF67" i="3"/>
  <c r="BF69" i="6"/>
  <c r="BF69" i="3" s="1"/>
  <c r="BG67" i="6"/>
  <c r="BH72" i="4"/>
  <c r="BG100" i="3"/>
  <c r="BG104" i="3"/>
  <c r="BG102" i="3"/>
  <c r="BG105" i="3"/>
  <c r="BF27" i="3"/>
  <c r="BF29" i="6"/>
  <c r="BF29" i="3" s="1"/>
  <c r="BG27" i="6"/>
  <c r="BF77" i="6"/>
  <c r="BG75" i="6"/>
  <c r="BF141" i="6"/>
  <c r="BG139" i="6"/>
  <c r="BH128" i="4"/>
  <c r="BG182" i="3"/>
  <c r="BG184" i="3"/>
  <c r="BG180" i="3"/>
  <c r="BG185" i="3"/>
  <c r="BF125" i="6"/>
  <c r="BG123" i="6"/>
  <c r="BH9" i="4"/>
  <c r="BG12" i="3"/>
  <c r="BF18" i="3" l="1"/>
  <c r="BF170" i="3"/>
  <c r="BF146" i="3"/>
  <c r="BF90" i="3"/>
  <c r="BF98" i="3"/>
  <c r="BF130" i="3"/>
  <c r="BF114" i="3"/>
  <c r="BF34" i="3"/>
  <c r="BF178" i="3"/>
  <c r="BF26" i="3"/>
  <c r="BF66" i="3"/>
  <c r="BF10" i="3"/>
  <c r="BF154" i="3"/>
  <c r="BF162" i="3"/>
  <c r="BG77" i="6"/>
  <c r="BH75" i="6"/>
  <c r="BH77" i="6" s="1"/>
  <c r="BH104" i="3"/>
  <c r="BH102" i="3"/>
  <c r="BH100" i="3"/>
  <c r="BH94" i="3"/>
  <c r="BH96" i="3"/>
  <c r="BH92" i="3"/>
  <c r="BH97" i="3"/>
  <c r="BG179" i="3"/>
  <c r="BG181" i="6"/>
  <c r="BG181" i="3" s="1"/>
  <c r="BH179" i="6"/>
  <c r="BH181" i="6" s="1"/>
  <c r="BG171" i="3"/>
  <c r="BG173" i="6"/>
  <c r="BG173" i="3" s="1"/>
  <c r="BH171" i="6"/>
  <c r="BH173" i="6" s="1"/>
  <c r="BH60" i="3"/>
  <c r="BH30" i="3"/>
  <c r="BH32" i="3"/>
  <c r="BH28" i="3"/>
  <c r="BH33" i="3"/>
  <c r="BG91" i="3"/>
  <c r="BG93" i="6"/>
  <c r="BG93" i="3" s="1"/>
  <c r="BH91" i="6"/>
  <c r="BH93" i="6" s="1"/>
  <c r="BH93" i="3" s="1"/>
  <c r="BG125" i="6"/>
  <c r="BH123" i="6"/>
  <c r="BH125" i="6" s="1"/>
  <c r="BH84" i="3"/>
  <c r="BF82" i="3"/>
  <c r="BH166" i="3"/>
  <c r="BH164" i="3"/>
  <c r="BH168" i="3"/>
  <c r="BH169" i="3"/>
  <c r="BG99" i="3"/>
  <c r="BG101" i="6"/>
  <c r="BG101" i="3" s="1"/>
  <c r="BH99" i="6"/>
  <c r="BH72" i="3"/>
  <c r="BH68" i="3"/>
  <c r="BH70" i="3"/>
  <c r="BG51" i="3"/>
  <c r="BG50" i="3" s="1"/>
  <c r="BG53" i="6"/>
  <c r="BG53" i="3" s="1"/>
  <c r="BH51" i="6"/>
  <c r="BH53" i="6" s="1"/>
  <c r="BF74" i="3"/>
  <c r="BG147" i="3"/>
  <c r="BG149" i="6"/>
  <c r="BG149" i="3" s="1"/>
  <c r="BH147" i="6"/>
  <c r="BH149" i="6" s="1"/>
  <c r="BH149" i="3" s="1"/>
  <c r="BF106" i="3"/>
  <c r="BH136" i="3"/>
  <c r="BH132" i="3"/>
  <c r="BH134" i="3"/>
  <c r="BH152" i="3"/>
  <c r="BH150" i="3"/>
  <c r="BH148" i="3"/>
  <c r="BH153" i="3"/>
  <c r="BG131" i="3"/>
  <c r="BG133" i="6"/>
  <c r="BG133" i="3" s="1"/>
  <c r="BH131" i="6"/>
  <c r="BH38" i="3"/>
  <c r="BH36" i="3"/>
  <c r="BH40" i="3"/>
  <c r="BH41" i="3"/>
  <c r="BG155" i="3"/>
  <c r="BG157" i="6"/>
  <c r="BG157" i="3" s="1"/>
  <c r="BG154" i="3" s="1"/>
  <c r="BH155" i="6"/>
  <c r="BH157" i="6" s="1"/>
  <c r="BH157" i="3" s="1"/>
  <c r="BH76" i="3"/>
  <c r="BI76" i="3" s="1"/>
  <c r="BH174" i="3"/>
  <c r="BH172" i="3"/>
  <c r="BH173" i="3"/>
  <c r="BH176" i="3"/>
  <c r="BH171" i="3"/>
  <c r="BH177" i="3"/>
  <c r="BF58" i="3"/>
  <c r="BG13" i="6"/>
  <c r="BH11" i="6"/>
  <c r="BH13" i="6" s="1"/>
  <c r="BG109" i="6"/>
  <c r="BH107" i="6"/>
  <c r="BH109" i="6" s="1"/>
  <c r="BG115" i="3"/>
  <c r="BG117" i="6"/>
  <c r="BG117" i="3" s="1"/>
  <c r="BH115" i="6"/>
  <c r="BH117" i="6" s="1"/>
  <c r="BH117" i="3" s="1"/>
  <c r="BH20" i="3"/>
  <c r="BH22" i="3"/>
  <c r="BH24" i="3"/>
  <c r="BG61" i="6"/>
  <c r="BH59" i="6"/>
  <c r="BH61" i="6" s="1"/>
  <c r="BG35" i="3"/>
  <c r="BG37" i="6"/>
  <c r="BG37" i="3" s="1"/>
  <c r="BH35" i="6"/>
  <c r="BH37" i="6" s="1"/>
  <c r="BH37" i="3" s="1"/>
  <c r="BH108" i="3"/>
  <c r="BG163" i="3"/>
  <c r="BG165" i="6"/>
  <c r="BG165" i="3" s="1"/>
  <c r="BH163" i="6"/>
  <c r="BH165" i="6" s="1"/>
  <c r="BH165" i="3" s="1"/>
  <c r="BF138" i="3"/>
  <c r="BG19" i="3"/>
  <c r="BG21" i="6"/>
  <c r="BG21" i="3" s="1"/>
  <c r="BH19" i="6"/>
  <c r="BG45" i="6"/>
  <c r="BH43" i="6"/>
  <c r="BH45" i="6" s="1"/>
  <c r="BH56" i="3"/>
  <c r="BH54" i="3"/>
  <c r="BH52" i="3"/>
  <c r="BH53" i="3"/>
  <c r="BH57" i="3"/>
  <c r="BH51" i="3"/>
  <c r="BH156" i="3"/>
  <c r="BH160" i="3"/>
  <c r="BH158" i="3"/>
  <c r="BH161" i="3"/>
  <c r="BH180" i="3"/>
  <c r="BH184" i="3"/>
  <c r="BH181" i="3"/>
  <c r="BH182" i="3"/>
  <c r="BH179" i="3"/>
  <c r="BH185" i="3"/>
  <c r="BH12" i="3"/>
  <c r="BF122" i="3"/>
  <c r="BG141" i="6"/>
  <c r="BH139" i="6"/>
  <c r="BH141" i="6" s="1"/>
  <c r="BG27" i="3"/>
  <c r="BG29" i="6"/>
  <c r="BG29" i="3" s="1"/>
  <c r="BH27" i="6"/>
  <c r="BH29" i="6" s="1"/>
  <c r="BH29" i="3" s="1"/>
  <c r="BG67" i="3"/>
  <c r="BG69" i="6"/>
  <c r="BG69" i="3" s="1"/>
  <c r="BH67" i="6"/>
  <c r="BH124" i="3"/>
  <c r="BG5" i="6"/>
  <c r="BG5" i="3" s="1"/>
  <c r="BG2" i="3" s="1"/>
  <c r="BH3" i="6"/>
  <c r="BH5" i="6" s="1"/>
  <c r="BH5" i="3" s="1"/>
  <c r="BH6" i="3"/>
  <c r="BH4" i="3"/>
  <c r="BH8" i="3"/>
  <c r="BH9" i="3"/>
  <c r="BF42" i="3"/>
  <c r="BG85" i="6"/>
  <c r="BH83" i="6"/>
  <c r="BH85" i="6" s="1"/>
  <c r="BH44" i="3"/>
  <c r="BH120" i="3"/>
  <c r="BH118" i="3"/>
  <c r="BH116" i="3"/>
  <c r="BH121" i="3"/>
  <c r="BH115" i="3"/>
  <c r="BH140" i="3"/>
  <c r="BG146" i="3" l="1"/>
  <c r="BG90" i="3"/>
  <c r="BG178" i="3"/>
  <c r="BG114" i="3"/>
  <c r="BG98" i="3"/>
  <c r="BG34" i="3"/>
  <c r="BG106" i="3"/>
  <c r="BG10" i="3"/>
  <c r="BH178" i="3"/>
  <c r="BH91" i="3"/>
  <c r="BH90" i="3" s="1"/>
  <c r="BH35" i="3"/>
  <c r="BH34" i="3" s="1"/>
  <c r="BG130" i="3"/>
  <c r="BH170" i="3"/>
  <c r="BG66" i="3"/>
  <c r="BG26" i="3"/>
  <c r="BG18" i="3"/>
  <c r="BG162" i="3"/>
  <c r="BG170" i="3"/>
  <c r="BH25" i="3"/>
  <c r="BH21" i="6"/>
  <c r="BH21" i="3" s="1"/>
  <c r="BH19" i="3"/>
  <c r="BH137" i="3"/>
  <c r="BH133" i="6"/>
  <c r="BH133" i="3" s="1"/>
  <c r="BH163" i="3"/>
  <c r="BH162" i="3" s="1"/>
  <c r="BH58" i="3"/>
  <c r="BH50" i="3"/>
  <c r="BH74" i="3"/>
  <c r="BI74" i="3" s="1"/>
  <c r="BH105" i="3"/>
  <c r="BH101" i="6"/>
  <c r="BH101" i="3" s="1"/>
  <c r="BG122" i="3"/>
  <c r="BH27" i="3"/>
  <c r="BH26" i="3" s="1"/>
  <c r="BG82" i="3"/>
  <c r="BH122" i="3"/>
  <c r="BH73" i="3"/>
  <c r="BH69" i="6"/>
  <c r="BH69" i="3" s="1"/>
  <c r="BG138" i="3"/>
  <c r="BH10" i="3"/>
  <c r="BH138" i="3"/>
  <c r="BH114" i="3"/>
  <c r="BH42" i="3"/>
  <c r="BH3" i="3"/>
  <c r="BH2" i="3" s="1"/>
  <c r="BH155" i="3"/>
  <c r="BH154" i="3" s="1"/>
  <c r="BG42" i="3"/>
  <c r="BH106" i="3"/>
  <c r="BG58" i="3"/>
  <c r="BH147" i="3"/>
  <c r="BH146" i="3" s="1"/>
  <c r="BH131" i="3"/>
  <c r="BH67" i="3"/>
  <c r="BH82" i="3"/>
  <c r="BH99" i="3"/>
  <c r="BG74" i="3"/>
  <c r="BH98" i="3" l="1"/>
  <c r="BH66" i="3"/>
  <c r="BH18" i="3"/>
  <c r="BH130" i="3"/>
</calcChain>
</file>

<file path=xl/sharedStrings.xml><?xml version="1.0" encoding="utf-8"?>
<sst xmlns="http://schemas.openxmlformats.org/spreadsheetml/2006/main" count="10927" uniqueCount="74">
  <si>
    <t>ID_Item</t>
  </si>
  <si>
    <t>Scenario</t>
  </si>
  <si>
    <t>Country</t>
  </si>
  <si>
    <t>Energy</t>
  </si>
  <si>
    <t>Sector</t>
  </si>
  <si>
    <t>Sub_Sector</t>
  </si>
  <si>
    <t>Use</t>
  </si>
  <si>
    <t>Source</t>
  </si>
  <si>
    <t>Unit</t>
  </si>
  <si>
    <t>Energy Demand</t>
  </si>
  <si>
    <t>GB</t>
  </si>
  <si>
    <t>AT</t>
  </si>
  <si>
    <t>total</t>
  </si>
  <si>
    <t>TRA</t>
  </si>
  <si>
    <t>na</t>
  </si>
  <si>
    <t>SAS_2018</t>
  </si>
  <si>
    <t>ktoe</t>
  </si>
  <si>
    <t>gas</t>
  </si>
  <si>
    <t>final heat</t>
  </si>
  <si>
    <t>electricity</t>
  </si>
  <si>
    <t>biomass and waste</t>
  </si>
  <si>
    <t>coal</t>
  </si>
  <si>
    <t>oil</t>
  </si>
  <si>
    <t>BE</t>
  </si>
  <si>
    <t>BG</t>
  </si>
  <si>
    <t>CZ</t>
  </si>
  <si>
    <t>DK</t>
  </si>
  <si>
    <t>FI</t>
  </si>
  <si>
    <t>FR</t>
  </si>
  <si>
    <t>DE</t>
  </si>
  <si>
    <t>GR</t>
  </si>
  <si>
    <t>HU</t>
  </si>
  <si>
    <t>IT</t>
  </si>
  <si>
    <t>LU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</si>
  <si>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</si>
  <si>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</si>
  <si>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</si>
  <si>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</si>
  <si>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</si>
  <si>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</si>
  <si>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</si>
  <si>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</si>
  <si>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</si>
  <si>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</si>
  <si>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direct hydrogen</t>
  </si>
  <si>
    <t>Item</t>
  </si>
  <si>
    <t>Freight/Passenger or energy</t>
  </si>
  <si>
    <t>Mode</t>
  </si>
  <si>
    <t>Energy Consumption</t>
  </si>
  <si>
    <t>CEEME</t>
  </si>
  <si>
    <t>Total</t>
  </si>
  <si>
    <t>All</t>
  </si>
  <si>
    <t>Mtoe</t>
  </si>
  <si>
    <t>Netherlands</t>
  </si>
  <si>
    <t>Oil</t>
  </si>
  <si>
    <t>Power</t>
  </si>
  <si>
    <t>Gas</t>
  </si>
  <si>
    <t>Biofuels</t>
  </si>
  <si>
    <t>Coal</t>
  </si>
  <si>
    <t>Other</t>
  </si>
  <si>
    <t>Belgium</t>
  </si>
  <si>
    <t>Germany</t>
  </si>
  <si>
    <t>Spain</t>
  </si>
  <si>
    <t>UK</t>
  </si>
  <si>
    <t>Italy</t>
  </si>
  <si>
    <t>France</t>
  </si>
  <si>
    <t>Poland</t>
  </si>
  <si>
    <t>Hydrogen (Fuel cell)</t>
  </si>
  <si>
    <t>EU8</t>
  </si>
  <si>
    <t>Market Shares</t>
  </si>
  <si>
    <t>Growth rate EU 8</t>
  </si>
  <si>
    <t>%</t>
  </si>
  <si>
    <t>Usage</t>
  </si>
  <si>
    <t>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</si>
</sst>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0" fontId="0" fillId="0" borderId="0" xfId="0" applyFill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0" fontId="0" fillId="4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'intermediary sheet'!$J$51:$BH$51</c:f>
              <c:numCache>
                <c:formatCode>General</c:formatCode>
                <c:ptCount val="51"/>
                <c:pt idx="0">
                  <c:v>50407.6</c:v>
                </c:pt>
                <c:pt idx="1">
                  <c:v>50902.9</c:v>
                </c:pt>
                <c:pt idx="2">
                  <c:v>50879.5</c:v>
                </c:pt>
                <c:pt idx="3">
                  <c:v>50316.6</c:v>
                </c:pt>
                <c:pt idx="4">
                  <c:v>50735.9</c:v>
                </c:pt>
                <c:pt idx="5">
                  <c:v>50224.5</c:v>
                </c:pt>
                <c:pt idx="6">
                  <c:v>50658.400000000001</c:v>
                </c:pt>
                <c:pt idx="7">
                  <c:v>50863.199999999997</c:v>
                </c:pt>
                <c:pt idx="8">
                  <c:v>49795.9</c:v>
                </c:pt>
                <c:pt idx="9">
                  <c:v>48933.3</c:v>
                </c:pt>
                <c:pt idx="10">
                  <c:v>49057.3</c:v>
                </c:pt>
                <c:pt idx="11">
                  <c:v>49270.5</c:v>
                </c:pt>
                <c:pt idx="12">
                  <c:v>49013.9</c:v>
                </c:pt>
                <c:pt idx="13">
                  <c:v>48713.599999999999</c:v>
                </c:pt>
                <c:pt idx="14">
                  <c:v>49005.4</c:v>
                </c:pt>
                <c:pt idx="15">
                  <c:v>49705.4</c:v>
                </c:pt>
                <c:pt idx="16">
                  <c:v>49616</c:v>
                </c:pt>
                <c:pt idx="17">
                  <c:v>49230.745709929157</c:v>
                </c:pt>
                <c:pt idx="18">
                  <c:v>48869.687232715354</c:v>
                </c:pt>
                <c:pt idx="19">
                  <c:v>48467.390912098512</c:v>
                </c:pt>
                <c:pt idx="20">
                  <c:v>48033.522572468879</c:v>
                </c:pt>
                <c:pt idx="21">
                  <c:v>47497.632970143321</c:v>
                </c:pt>
                <c:pt idx="22">
                  <c:v>46935.148007764656</c:v>
                </c:pt>
                <c:pt idx="23">
                  <c:v>46334.662974487692</c:v>
                </c:pt>
                <c:pt idx="24">
                  <c:v>45636.59792810597</c:v>
                </c:pt>
                <c:pt idx="25">
                  <c:v>44825.100695722496</c:v>
                </c:pt>
                <c:pt idx="26">
                  <c:v>43892.335446271165</c:v>
                </c:pt>
                <c:pt idx="27">
                  <c:v>42771.553980445831</c:v>
                </c:pt>
                <c:pt idx="28">
                  <c:v>41541.917078626226</c:v>
                </c:pt>
                <c:pt idx="29">
                  <c:v>40227.598453210281</c:v>
                </c:pt>
                <c:pt idx="30">
                  <c:v>38893.167203600911</c:v>
                </c:pt>
                <c:pt idx="31">
                  <c:v>37545.344929532686</c:v>
                </c:pt>
                <c:pt idx="32">
                  <c:v>36197.414989461242</c:v>
                </c:pt>
                <c:pt idx="33">
                  <c:v>34857.179710662633</c:v>
                </c:pt>
                <c:pt idx="34">
                  <c:v>33580.977559327264</c:v>
                </c:pt>
                <c:pt idx="35">
                  <c:v>32329.472317841992</c:v>
                </c:pt>
                <c:pt idx="36">
                  <c:v>31112.730411724318</c:v>
                </c:pt>
                <c:pt idx="37">
                  <c:v>29895.988505606641</c:v>
                </c:pt>
                <c:pt idx="38">
                  <c:v>28679.246599488964</c:v>
                </c:pt>
                <c:pt idx="39">
                  <c:v>27462.504693371295</c:v>
                </c:pt>
                <c:pt idx="40">
                  <c:v>26250.651888818655</c:v>
                </c:pt>
                <c:pt idx="41">
                  <c:v>25028.805031371467</c:v>
                </c:pt>
                <c:pt idx="42">
                  <c:v>23797.943429740539</c:v>
                </c:pt>
                <c:pt idx="43">
                  <c:v>22588.413613641198</c:v>
                </c:pt>
                <c:pt idx="44">
                  <c:v>21365.396545827138</c:v>
                </c:pt>
                <c:pt idx="45">
                  <c:v>20142.971470765835</c:v>
                </c:pt>
                <c:pt idx="46">
                  <c:v>18923.441816731975</c:v>
                </c:pt>
                <c:pt idx="47">
                  <c:v>17705.299764673746</c:v>
                </c:pt>
                <c:pt idx="48">
                  <c:v>17705.299764673746</c:v>
                </c:pt>
                <c:pt idx="49">
                  <c:v>17705.299764673746</c:v>
                </c:pt>
                <c:pt idx="50">
                  <c:v>17705.299764673746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15600"/>
        <c:axId val="1277292864"/>
      </c:lineChart>
      <c:catAx>
        <c:axId val="127731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7292864"/>
        <c:crosses val="autoZero"/>
        <c:auto val="1"/>
        <c:lblAlgn val="ctr"/>
        <c:lblOffset val="100"/>
        <c:noMultiLvlLbl val="0"/>
      </c:catAx>
      <c:valAx>
        <c:axId val="12772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73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175260</xdr:colOff>
      <xdr:row>29</xdr:row>
      <xdr:rowOff>125730</xdr:rowOff>
    </xdr:from>
    <xdr:to>
      <xdr:col>54</xdr:col>
      <xdr:colOff>784860</xdr:colOff>
      <xdr:row>134</xdr:row>
      <xdr:rowOff>125730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I185"/>
  <sheetViews>
    <sheetView tabSelected="1" workbookViewId="0">
      <pane xSplit="4" ySplit="73" topLeftCell="E74" activePane="bottomRight" state="frozen"/>
      <selection pane="topRight" activeCell="E1" sqref="E1"/>
      <selection pane="bottomLeft" activeCell="A74" sqref="A74"/>
      <selection pane="bottomRight" activeCell="A2" sqref="A2"/>
    </sheetView>
  </sheetViews>
  <sheetFormatPr baseColWidth="10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 s="8">
        <f>SUMIFS('Eurostat comsumption'!J$2:J$185,'Eurostat comsumption'!$C$2:$C$185,Input!$C2,'Eurostat comsumption'!$D$2:$D$185,Input!$D2)</f>
        <v>6975.2</v>
      </c>
      <c r="K2" s="8">
        <f>SUMIFS('Eurostat comsumption'!K$2:K$185,'Eurostat comsumption'!$C$2:$C$185,Input!$C2,'Eurostat comsumption'!$D$2:$D$185,Input!$D2)</f>
        <v>7455.8</v>
      </c>
      <c r="L2" s="8">
        <f>SUMIFS('Eurostat comsumption'!L$2:L$185,'Eurostat comsumption'!$C$2:$C$185,Input!$C2,'Eurostat comsumption'!$D$2:$D$185,Input!$D2)</f>
        <v>8005.5</v>
      </c>
      <c r="M2" s="8">
        <f>SUMIFS('Eurostat comsumption'!M$2:M$185,'Eurostat comsumption'!$C$2:$C$185,Input!$C2,'Eurostat comsumption'!$D$2:$D$185,Input!$D2)</f>
        <v>8516.9</v>
      </c>
      <c r="N2" s="8">
        <f>SUMIFS('Eurostat comsumption'!N$2:N$185,'Eurostat comsumption'!$C$2:$C$185,Input!$C2,'Eurostat comsumption'!$D$2:$D$185,Input!$D2)</f>
        <v>8716.1</v>
      </c>
      <c r="O2" s="8">
        <f>SUMIFS('Eurostat comsumption'!O$2:O$185,'Eurostat comsumption'!$C$2:$C$185,Input!$C2,'Eurostat comsumption'!$D$2:$D$185,Input!$D2)</f>
        <v>9034.1</v>
      </c>
      <c r="P2" s="8">
        <f>SUMIFS('Eurostat comsumption'!P$2:P$185,'Eurostat comsumption'!$C$2:$C$185,Input!$C2,'Eurostat comsumption'!$D$2:$D$185,Input!$D2)</f>
        <v>8915.6</v>
      </c>
      <c r="Q2" s="8">
        <f>SUMIFS('Eurostat comsumption'!Q$2:Q$185,'Eurostat comsumption'!$C$2:$C$185,Input!$C2,'Eurostat comsumption'!$D$2:$D$185,Input!$D2)</f>
        <v>9105.4</v>
      </c>
      <c r="R2" s="8">
        <f>SUMIFS('Eurostat comsumption'!R$2:R$185,'Eurostat comsumption'!$C$2:$C$185,Input!$C2,'Eurostat comsumption'!$D$2:$D$185,Input!$D2)</f>
        <v>8732.4</v>
      </c>
      <c r="S2" s="8">
        <f>SUMIFS('Eurostat comsumption'!S$2:S$185,'Eurostat comsumption'!$C$2:$C$185,Input!$C2,'Eurostat comsumption'!$D$2:$D$185,Input!$D2)</f>
        <v>8467.4</v>
      </c>
      <c r="T2" s="8">
        <f>SUMIFS('Eurostat comsumption'!T$2:T$185,'Eurostat comsumption'!$C$2:$C$185,Input!$C2,'Eurostat comsumption'!$D$2:$D$185,Input!$D2)</f>
        <v>8743</v>
      </c>
      <c r="U2" s="8">
        <f>SUMIFS('Eurostat comsumption'!U$2:U$185,'Eurostat comsumption'!$C$2:$C$185,Input!$C2,'Eurostat comsumption'!$D$2:$D$185,Input!$D2)</f>
        <v>8569.1</v>
      </c>
      <c r="V2" s="8">
        <f>SUMIFS('Eurostat comsumption'!V$2:V$185,'Eurostat comsumption'!$C$2:$C$185,Input!$C2,'Eurostat comsumption'!$D$2:$D$185,Input!$D2)</f>
        <v>8469.2000000000007</v>
      </c>
      <c r="W2" s="8">
        <f>SUMIFS('Eurostat comsumption'!W$2:W$185,'Eurostat comsumption'!$C$2:$C$185,Input!$C2,'Eurostat comsumption'!$D$2:$D$185,Input!$D2)</f>
        <v>8825.7000000000007</v>
      </c>
      <c r="X2" s="8">
        <f>SUMIFS('Eurostat comsumption'!X$2:X$185,'Eurostat comsumption'!$C$2:$C$185,Input!$C2,'Eurostat comsumption'!$D$2:$D$185,Input!$D2)</f>
        <v>8721.7999999999993</v>
      </c>
      <c r="Y2" s="8">
        <f>SUMIFS('Eurostat comsumption'!Y$2:Y$185,'Eurostat comsumption'!$C$2:$C$185,Input!$C2,'Eurostat comsumption'!$D$2:$D$185,Input!$D2)</f>
        <v>9023.9</v>
      </c>
      <c r="Z2" s="8">
        <f>SUMIFS('Eurostat comsumption'!Z$2:Z$185,'Eurostat comsumption'!$C$2:$C$185,Input!$C2,'Eurostat comsumption'!$D$2:$D$185,Input!$D2)</f>
        <v>9187.2999999999993</v>
      </c>
      <c r="AA2">
        <f>MAX(SUMIFS('intermediary sheet'!AA$2:AA$185,'intermediary sheet'!$C$2:$C$185,Input!$C2,'intermediary sheet'!$D$2:$D$185,"total")*SUMIFS('Market shares starting point Fe'!AA$2:AA$185,'Market shares starting point Fe'!$C$2:$C$185,Input!$C2,'Market shares starting point Fe'!$D$2:$D$185,Input!$D2),0)</f>
        <v>9115.9631985817505</v>
      </c>
      <c r="AB2">
        <f t="shared" ref="AB2:BH2" si="0">SUM(AB3:AB9)</f>
        <v>9048.814062678608</v>
      </c>
      <c r="AC2">
        <f t="shared" si="0"/>
        <v>8974.3143767191486</v>
      </c>
      <c r="AD2">
        <f t="shared" si="0"/>
        <v>8893.9676786685432</v>
      </c>
      <c r="AE2">
        <f t="shared" si="0"/>
        <v>8794.7314777574084</v>
      </c>
      <c r="AF2">
        <f t="shared" si="0"/>
        <v>8690.571515622034</v>
      </c>
      <c r="AG2">
        <f t="shared" si="0"/>
        <v>8579.3760205368253</v>
      </c>
      <c r="AH2">
        <f t="shared" si="0"/>
        <v>8450.1124235819425</v>
      </c>
      <c r="AI2">
        <f t="shared" si="0"/>
        <v>8299.8458742852908</v>
      </c>
      <c r="AJ2">
        <f t="shared" si="0"/>
        <v>8127.1251328370035</v>
      </c>
      <c r="AK2">
        <f t="shared" si="0"/>
        <v>7919.5906354667341</v>
      </c>
      <c r="AL2">
        <f t="shared" si="0"/>
        <v>7691.8997437767275</v>
      </c>
      <c r="AM2">
        <f t="shared" si="0"/>
        <v>7448.5284406397204</v>
      </c>
      <c r="AN2">
        <f t="shared" si="0"/>
        <v>7201.431793589526</v>
      </c>
      <c r="AO2">
        <f t="shared" si="0"/>
        <v>6951.8550933246479</v>
      </c>
      <c r="AP2">
        <f t="shared" si="0"/>
        <v>6702.2579945406333</v>
      </c>
      <c r="AQ2">
        <f t="shared" si="0"/>
        <v>6454.0856953059874</v>
      </c>
      <c r="AR2">
        <f t="shared" si="0"/>
        <v>6217.7698862609686</v>
      </c>
      <c r="AS2">
        <f t="shared" si="0"/>
        <v>5986.0272878961878</v>
      </c>
      <c r="AT2">
        <f t="shared" si="0"/>
        <v>5760.7218192171131</v>
      </c>
      <c r="AU2">
        <f t="shared" si="0"/>
        <v>5535.4174152213509</v>
      </c>
      <c r="AV2">
        <f t="shared" si="0"/>
        <v>5310.1137271748612</v>
      </c>
      <c r="AW2">
        <f t="shared" si="0"/>
        <v>5084.8109219171038</v>
      </c>
      <c r="AX2">
        <f t="shared" si="0"/>
        <v>4860.4138701945012</v>
      </c>
      <c r="AY2">
        <f t="shared" si="0"/>
        <v>4634.1657398086099</v>
      </c>
      <c r="AZ2">
        <f t="shared" si="0"/>
        <v>4406.2493170958405</v>
      </c>
      <c r="BA2">
        <f t="shared" si="0"/>
        <v>4182.2828012957825</v>
      </c>
      <c r="BB2">
        <f t="shared" si="0"/>
        <v>3955.819157790454</v>
      </c>
      <c r="BC2">
        <f t="shared" si="0"/>
        <v>3729.4652876767054</v>
      </c>
      <c r="BD2">
        <f t="shared" si="0"/>
        <v>3503.648414550813</v>
      </c>
      <c r="BE2">
        <f t="shared" si="0"/>
        <v>3278.0885913528523</v>
      </c>
      <c r="BF2">
        <f t="shared" si="0"/>
        <v>3278.0633275263253</v>
      </c>
      <c r="BG2">
        <f t="shared" si="0"/>
        <v>3278.0348935704046</v>
      </c>
      <c r="BH2">
        <f t="shared" si="0"/>
        <v>3278.0025841735246</v>
      </c>
    </row>
    <row r="3" spans="1:60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 s="8">
        <f>SUMIFS('Eurostat comsumption'!J$2:J$185,'Eurostat comsumption'!$C$2:$C$185,Input!$C3,'Eurostat comsumption'!$D$2:$D$185,Input!$D3)</f>
        <v>145.69999999999999</v>
      </c>
      <c r="K3" s="8">
        <f>SUMIFS('Eurostat comsumption'!K$2:K$185,'Eurostat comsumption'!$C$2:$C$185,Input!$C3,'Eurostat comsumption'!$D$2:$D$185,Input!$D3)</f>
        <v>214.2</v>
      </c>
      <c r="L3" s="8">
        <f>SUMIFS('Eurostat comsumption'!L$2:L$185,'Eurostat comsumption'!$C$2:$C$185,Input!$C3,'Eurostat comsumption'!$D$2:$D$185,Input!$D3)</f>
        <v>119.4</v>
      </c>
      <c r="M3" s="8">
        <f>SUMIFS('Eurostat comsumption'!M$2:M$185,'Eurostat comsumption'!$C$2:$C$185,Input!$C3,'Eurostat comsumption'!$D$2:$D$185,Input!$D3)</f>
        <v>160</v>
      </c>
      <c r="N3" s="8">
        <f>SUMIFS('Eurostat comsumption'!N$2:N$185,'Eurostat comsumption'!$C$2:$C$185,Input!$C3,'Eurostat comsumption'!$D$2:$D$185,Input!$D3)</f>
        <v>160.6</v>
      </c>
      <c r="O3" s="8">
        <f>SUMIFS('Eurostat comsumption'!O$2:O$185,'Eurostat comsumption'!$C$2:$C$185,Input!$C3,'Eurostat comsumption'!$D$2:$D$185,Input!$D3)</f>
        <v>155</v>
      </c>
      <c r="P3" s="8">
        <f>SUMIFS('Eurostat comsumption'!P$2:P$185,'Eurostat comsumption'!$C$2:$C$185,Input!$C3,'Eurostat comsumption'!$D$2:$D$185,Input!$D3)</f>
        <v>201.2</v>
      </c>
      <c r="Q3" s="8">
        <f>SUMIFS('Eurostat comsumption'!Q$2:Q$185,'Eurostat comsumption'!$C$2:$C$185,Input!$C3,'Eurostat comsumption'!$D$2:$D$185,Input!$D3)</f>
        <v>212</v>
      </c>
      <c r="R3" s="8">
        <f>SUMIFS('Eurostat comsumption'!R$2:R$185,'Eurostat comsumption'!$C$2:$C$185,Input!$C3,'Eurostat comsumption'!$D$2:$D$185,Input!$D3)</f>
        <v>203.7</v>
      </c>
      <c r="S3" s="8">
        <f>SUMIFS('Eurostat comsumption'!S$2:S$185,'Eurostat comsumption'!$C$2:$C$185,Input!$C3,'Eurostat comsumption'!$D$2:$D$185,Input!$D3)</f>
        <v>195.7</v>
      </c>
      <c r="T3" s="8">
        <f>SUMIFS('Eurostat comsumption'!T$2:T$185,'Eurostat comsumption'!$C$2:$C$185,Input!$C3,'Eurostat comsumption'!$D$2:$D$185,Input!$D3)</f>
        <v>208.6</v>
      </c>
      <c r="U3" s="8">
        <f>SUMIFS('Eurostat comsumption'!U$2:U$185,'Eurostat comsumption'!$C$2:$C$185,Input!$C3,'Eurostat comsumption'!$D$2:$D$185,Input!$D3)</f>
        <v>256.5</v>
      </c>
      <c r="V3" s="8">
        <f>SUMIFS('Eurostat comsumption'!V$2:V$185,'Eurostat comsumption'!$C$2:$C$185,Input!$C3,'Eurostat comsumption'!$D$2:$D$185,Input!$D3)</f>
        <v>210.29999999999998</v>
      </c>
      <c r="W3" s="8">
        <f>SUMIFS('Eurostat comsumption'!W$2:W$185,'Eurostat comsumption'!$C$2:$C$185,Input!$C3,'Eurostat comsumption'!$D$2:$D$185,Input!$D3)</f>
        <v>277.3</v>
      </c>
      <c r="X3" s="8">
        <f>SUMIFS('Eurostat comsumption'!X$2:X$185,'Eurostat comsumption'!$C$2:$C$185,Input!$C3,'Eurostat comsumption'!$D$2:$D$185,Input!$D3)</f>
        <v>234.4</v>
      </c>
      <c r="Y3" s="8">
        <f>SUMIFS('Eurostat comsumption'!Y$2:Y$185,'Eurostat comsumption'!$C$2:$C$185,Input!$C3,'Eurostat comsumption'!$D$2:$D$185,Input!$D3)</f>
        <v>269.2</v>
      </c>
      <c r="Z3" s="8">
        <f>SUMIFS('Eurostat comsumption'!Z$2:Z$185,'Eurostat comsumption'!$C$2:$C$185,Input!$C3,'Eurostat comsumption'!$D$2:$D$185,Input!$D3)</f>
        <v>257.7</v>
      </c>
      <c r="AA3">
        <f>MAX(SUMIFS('intermediary sheet'!AA$2:AA$185,'intermediary sheet'!$C$2:$C$185,Input!$C3,'intermediary sheet'!$D$2:$D$185,"total")*SUMIFS('Market shares starting point Fe'!AA$2:AA$185,'Market shares starting point Fe'!$C$2:$C$185,Input!$C3,'Market shares starting point Fe'!$D$2:$D$185,Input!$D3),0)</f>
        <v>65.777110762247503</v>
      </c>
      <c r="AB3">
        <f>MAX(SUMIFS('intermediary sheet'!AB$2:AB$185,'intermediary sheet'!$C$2:$C$185,Input!$C3,'intermediary sheet'!$D$2:$D$185,"total")*SUMIFS('Market shares starting point Fe'!AB$2:AB$185,'Market shares starting point Fe'!$C$2:$C$185,Input!$C3,'Market shares starting point Fe'!$D$2:$D$185,Input!$D3),0)</f>
        <v>71.402605561428047</v>
      </c>
      <c r="AC3">
        <f>MAX(SUMIFS('intermediary sheet'!AC$2:AC$185,'intermediary sheet'!$C$2:$C$185,Input!$C3,'intermediary sheet'!$D$2:$D$185,"total")*SUMIFS('Market shares starting point Fe'!AC$2:AC$185,'Market shares starting point Fe'!$C$2:$C$185,Input!$C3,'Market shares starting point Fe'!$D$2:$D$185,Input!$D3),0)</f>
        <v>78.434109243616305</v>
      </c>
      <c r="AD3">
        <f>MAX(SUMIFS('intermediary sheet'!AD$2:AD$185,'intermediary sheet'!$C$2:$C$185,Input!$C3,'intermediary sheet'!$D$2:$D$185,"total")*SUMIFS('Market shares starting point Fe'!AD$2:AD$185,'Market shares starting point Fe'!$C$2:$C$185,Input!$C3,'Market shares starting point Fe'!$D$2:$D$185,Input!$D3),0)</f>
        <v>84.200640004989239</v>
      </c>
      <c r="AE3">
        <f>MAX(SUMIFS('intermediary sheet'!AE$2:AE$185,'intermediary sheet'!$C$2:$C$185,Input!$C3,'intermediary sheet'!$D$2:$D$185,"total")*SUMIFS('Market shares starting point Fe'!AE$2:AE$185,'Market shares starting point Fe'!$C$2:$C$185,Input!$C3,'Market shares starting point Fe'!$D$2:$D$185,Input!$D3),0)</f>
        <v>89.642093215778928</v>
      </c>
      <c r="AF3">
        <f>MAX(SUMIFS('intermediary sheet'!AF$2:AF$185,'intermediary sheet'!$C$2:$C$185,Input!$C3,'intermediary sheet'!$D$2:$D$185,"total")*SUMIFS('Market shares starting point Fe'!AF$2:AF$185,'Market shares starting point Fe'!$C$2:$C$185,Input!$C3,'Market shares starting point Fe'!$D$2:$D$185,Input!$D3),0)</f>
        <v>95.017230527119708</v>
      </c>
      <c r="AG3">
        <f>MAX(SUMIFS('intermediary sheet'!AG$2:AG$185,'intermediary sheet'!$C$2:$C$185,Input!$C3,'intermediary sheet'!$D$2:$D$185,"total")*SUMIFS('Market shares starting point Fe'!AG$2:AG$185,'Market shares starting point Fe'!$C$2:$C$185,Input!$C3,'Market shares starting point Fe'!$D$2:$D$185,Input!$D3),0)</f>
        <v>99.80533831724658</v>
      </c>
      <c r="AH3">
        <f>MAX(SUMIFS('intermediary sheet'!AH$2:AH$185,'intermediary sheet'!$C$2:$C$185,Input!$C3,'intermediary sheet'!$D$2:$D$185,"total")*SUMIFS('Market shares starting point Fe'!AH$2:AH$185,'Market shares starting point Fe'!$C$2:$C$185,Input!$C3,'Market shares starting point Fe'!$D$2:$D$185,Input!$D3),0)</f>
        <v>104.81546183329343</v>
      </c>
      <c r="AI3">
        <f>MAX(SUMIFS('intermediary sheet'!AI$2:AI$185,'intermediary sheet'!$C$2:$C$185,Input!$C3,'intermediary sheet'!$D$2:$D$185,"total")*SUMIFS('Market shares starting point Fe'!AI$2:AI$185,'Market shares starting point Fe'!$C$2:$C$185,Input!$C3,'Market shares starting point Fe'!$D$2:$D$185,Input!$D3),0)</f>
        <v>109.49916501800527</v>
      </c>
      <c r="AJ3">
        <f>MAX(SUMIFS('intermediary sheet'!AJ$2:AJ$185,'intermediary sheet'!$C$2:$C$185,Input!$C3,'intermediary sheet'!$D$2:$D$185,"total")*SUMIFS('Market shares starting point Fe'!AJ$2:AJ$185,'Market shares starting point Fe'!$C$2:$C$185,Input!$C3,'Market shares starting point Fe'!$D$2:$D$185,Input!$D3),0)</f>
        <v>114.11547399578437</v>
      </c>
      <c r="AK3">
        <f>MAX(SUMIFS('intermediary sheet'!AK$2:AK$185,'intermediary sheet'!$C$2:$C$185,Input!$C3,'intermediary sheet'!$D$2:$D$185,"total")*SUMIFS('Market shares starting point Fe'!AK$2:AK$185,'Market shares starting point Fe'!$C$2:$C$185,Input!$C3,'Market shares starting point Fe'!$D$2:$D$185,Input!$D3),0)</f>
        <v>119.06318866458165</v>
      </c>
      <c r="AL3">
        <f>MAX(SUMIFS('intermediary sheet'!AL$2:AL$185,'intermediary sheet'!$C$2:$C$185,Input!$C3,'intermediary sheet'!$D$2:$D$185,"total")*SUMIFS('Market shares starting point Fe'!AL$2:AL$185,'Market shares starting point Fe'!$C$2:$C$185,Input!$C3,'Market shares starting point Fe'!$D$2:$D$185,Input!$D3),0)</f>
        <v>123.99296811275622</v>
      </c>
      <c r="AM3">
        <f>MAX(SUMIFS('intermediary sheet'!AM$2:AM$185,'intermediary sheet'!$C$2:$C$185,Input!$C3,'intermediary sheet'!$D$2:$D$185,"total")*SUMIFS('Market shares starting point Fe'!AM$2:AM$185,'Market shares starting point Fe'!$C$2:$C$185,Input!$C3,'Market shares starting point Fe'!$D$2:$D$185,Input!$D3),0)</f>
        <v>129.26916155446662</v>
      </c>
      <c r="AN3">
        <f>MAX(SUMIFS('intermediary sheet'!AN$2:AN$185,'intermediary sheet'!$C$2:$C$185,Input!$C3,'intermediary sheet'!$D$2:$D$185,"total")*SUMIFS('Market shares starting point Fe'!AN$2:AN$185,'Market shares starting point Fe'!$C$2:$C$185,Input!$C3,'Market shares starting point Fe'!$D$2:$D$185,Input!$D3),0)</f>
        <v>135.59077577531647</v>
      </c>
      <c r="AO3">
        <f>MAX(SUMIFS('intermediary sheet'!AO$2:AO$185,'intermediary sheet'!$C$2:$C$185,Input!$C3,'intermediary sheet'!$D$2:$D$185,"total")*SUMIFS('Market shares starting point Fe'!AO$2:AO$185,'Market shares starting point Fe'!$C$2:$C$185,Input!$C3,'Market shares starting point Fe'!$D$2:$D$185,Input!$D3),0)</f>
        <v>142.47074946924408</v>
      </c>
      <c r="AP3">
        <f>MAX(SUMIFS('intermediary sheet'!AP$2:AP$185,'intermediary sheet'!$C$2:$C$185,Input!$C3,'intermediary sheet'!$D$2:$D$185,"total")*SUMIFS('Market shares starting point Fe'!AP$2:AP$185,'Market shares starting point Fe'!$C$2:$C$185,Input!$C3,'Market shares starting point Fe'!$D$2:$D$185,Input!$D3),0)</f>
        <v>150.00627057457351</v>
      </c>
      <c r="AQ3">
        <f>MAX(SUMIFS('intermediary sheet'!AQ$2:AQ$185,'intermediary sheet'!$C$2:$C$185,Input!$C3,'intermediary sheet'!$D$2:$D$185,"total")*SUMIFS('Market shares starting point Fe'!AQ$2:AQ$185,'Market shares starting point Fe'!$C$2:$C$185,Input!$C3,'Market shares starting point Fe'!$D$2:$D$185,Input!$D3),0)</f>
        <v>158.02854515851098</v>
      </c>
      <c r="AR3">
        <f>MAX(SUMIFS('intermediary sheet'!AR$2:AR$185,'intermediary sheet'!$C$2:$C$185,Input!$C3,'intermediary sheet'!$D$2:$D$185,"total")*SUMIFS('Market shares starting point Fe'!AR$2:AR$185,'Market shares starting point Fe'!$C$2:$C$185,Input!$C3,'Market shares starting point Fe'!$D$2:$D$185,Input!$D3),0)</f>
        <v>165.86847840219988</v>
      </c>
      <c r="AS3">
        <f>MAX(SUMIFS('intermediary sheet'!AS$2:AS$185,'intermediary sheet'!$C$2:$C$185,Input!$C3,'intermediary sheet'!$D$2:$D$185,"total")*SUMIFS('Market shares starting point Fe'!AS$2:AS$185,'Market shares starting point Fe'!$C$2:$C$185,Input!$C3,'Market shares starting point Fe'!$D$2:$D$185,Input!$D3),0)</f>
        <v>173.49460608384121</v>
      </c>
      <c r="AT3">
        <f>MAX(SUMIFS('intermediary sheet'!AT$2:AT$185,'intermediary sheet'!$C$2:$C$185,Input!$C3,'intermediary sheet'!$D$2:$D$185,"total")*SUMIFS('Market shares starting point Fe'!AT$2:AT$185,'Market shares starting point Fe'!$C$2:$C$185,Input!$C3,'Market shares starting point Fe'!$D$2:$D$185,Input!$D3),0)</f>
        <v>181.31127087422266</v>
      </c>
      <c r="AU3">
        <f>MAX(SUMIFS('intermediary sheet'!AU$2:AU$185,'intermediary sheet'!$C$2:$C$185,Input!$C3,'intermediary sheet'!$D$2:$D$185,"total")*SUMIFS('Market shares starting point Fe'!AU$2:AU$185,'Market shares starting point Fe'!$C$2:$C$185,Input!$C3,'Market shares starting point Fe'!$D$2:$D$185,Input!$D3),0)</f>
        <v>188.50872867883328</v>
      </c>
      <c r="AV3">
        <f>MAX(SUMIFS('intermediary sheet'!AV$2:AV$185,'intermediary sheet'!$C$2:$C$185,Input!$C3,'intermediary sheet'!$D$2:$D$185,"total")*SUMIFS('Market shares starting point Fe'!AV$2:AV$185,'Market shares starting point Fe'!$C$2:$C$185,Input!$C3,'Market shares starting point Fe'!$D$2:$D$185,Input!$D3),0)</f>
        <v>195.31031952784636</v>
      </c>
      <c r="AW3">
        <f>MAX(SUMIFS('intermediary sheet'!AW$2:AW$185,'intermediary sheet'!$C$2:$C$185,Input!$C3,'intermediary sheet'!$D$2:$D$185,"total")*SUMIFS('Market shares starting point Fe'!AW$2:AW$185,'Market shares starting point Fe'!$C$2:$C$185,Input!$C3,'Market shares starting point Fe'!$D$2:$D$185,Input!$D3),0)</f>
        <v>201.78699508759624</v>
      </c>
      <c r="AX3">
        <f>MAX(SUMIFS('intermediary sheet'!AX$2:AX$185,'intermediary sheet'!$C$2:$C$185,Input!$C3,'intermediary sheet'!$D$2:$D$185,"total")*SUMIFS('Market shares starting point Fe'!AX$2:AX$185,'Market shares starting point Fe'!$C$2:$C$185,Input!$C3,'Market shares starting point Fe'!$D$2:$D$185,Input!$D3),0)</f>
        <v>208.15997167710384</v>
      </c>
      <c r="AY3">
        <f>MAX(SUMIFS('intermediary sheet'!AY$2:AY$185,'intermediary sheet'!$C$2:$C$185,Input!$C3,'intermediary sheet'!$D$2:$D$185,"total")*SUMIFS('Market shares starting point Fe'!AY$2:AY$185,'Market shares starting point Fe'!$C$2:$C$185,Input!$C3,'Market shares starting point Fe'!$D$2:$D$185,Input!$D3),0)</f>
        <v>214.30692816132049</v>
      </c>
      <c r="AZ3">
        <f>MAX(SUMIFS('intermediary sheet'!AZ$2:AZ$185,'intermediary sheet'!$C$2:$C$185,Input!$C3,'intermediary sheet'!$D$2:$D$185,"total")*SUMIFS('Market shares starting point Fe'!AZ$2:AZ$185,'Market shares starting point Fe'!$C$2:$C$185,Input!$C3,'Market shares starting point Fe'!$D$2:$D$185,Input!$D3),0)</f>
        <v>220.0987219537671</v>
      </c>
      <c r="BA3">
        <f>MAX(SUMIFS('intermediary sheet'!BA$2:BA$185,'intermediary sheet'!$C$2:$C$185,Input!$C3,'intermediary sheet'!$D$2:$D$185,"total")*SUMIFS('Market shares starting point Fe'!BA$2:BA$185,'Market shares starting point Fe'!$C$2:$C$185,Input!$C3,'Market shares starting point Fe'!$D$2:$D$185,Input!$D3),0)</f>
        <v>225.84361851198324</v>
      </c>
      <c r="BB3">
        <f>MAX(SUMIFS('intermediary sheet'!BB$2:BB$185,'intermediary sheet'!$C$2:$C$185,Input!$C3,'intermediary sheet'!$D$2:$D$185,"total")*SUMIFS('Market shares starting point Fe'!BB$2:BB$185,'Market shares starting point Fe'!$C$2:$C$185,Input!$C3,'Market shares starting point Fe'!$D$2:$D$185,Input!$D3),0)</f>
        <v>231.27113130253645</v>
      </c>
      <c r="BC3">
        <f>MAX(SUMIFS('intermediary sheet'!BC$2:BC$185,'intermediary sheet'!$C$2:$C$185,Input!$C3,'intermediary sheet'!$D$2:$D$185,"total")*SUMIFS('Market shares starting point Fe'!BC$2:BC$185,'Market shares starting point Fe'!$C$2:$C$185,Input!$C3,'Market shares starting point Fe'!$D$2:$D$185,Input!$D3),0)</f>
        <v>236.47668928026775</v>
      </c>
      <c r="BD3">
        <f>MAX(SUMIFS('intermediary sheet'!BD$2:BD$185,'intermediary sheet'!$C$2:$C$185,Input!$C3,'intermediary sheet'!$D$2:$D$185,"total")*SUMIFS('Market shares starting point Fe'!BD$2:BD$185,'Market shares starting point Fe'!$C$2:$C$185,Input!$C3,'Market shares starting point Fe'!$D$2:$D$185,Input!$D3),0)</f>
        <v>241.13705270380564</v>
      </c>
      <c r="BE3">
        <f>MAX(SUMIFS('intermediary sheet'!BE$2:BE$185,'intermediary sheet'!$C$2:$C$185,Input!$C3,'intermediary sheet'!$D$2:$D$185,"total")*SUMIFS('Market shares starting point Fe'!BE$2:BE$185,'Market shares starting point Fe'!$C$2:$C$185,Input!$C3,'Market shares starting point Fe'!$D$2:$D$185,Input!$D3),0)</f>
        <v>245.54668273859528</v>
      </c>
      <c r="BF3">
        <f>MAX(SUMIFS('intermediary sheet'!BF$2:BF$185,'intermediary sheet'!$C$2:$C$185,Input!$C3,'intermediary sheet'!$D$2:$D$185,"total")*SUMIFS('Market shares starting point Fe'!BF$2:BF$185,'Market shares starting point Fe'!$C$2:$C$185,Input!$C3,'Market shares starting point Fe'!$D$2:$D$185,Input!$D3),0)</f>
        <v>267.88347302137385</v>
      </c>
      <c r="BG3">
        <f>MAX(SUMIFS('intermediary sheet'!BG$2:BG$185,'intermediary sheet'!$C$2:$C$185,Input!$C3,'intermediary sheet'!$D$2:$D$185,"total")*SUMIFS('Market shares starting point Fe'!BG$2:BG$185,'Market shares starting point Fe'!$C$2:$C$185,Input!$C3,'Market shares starting point Fe'!$D$2:$D$185,Input!$D3),0)</f>
        <v>293.06194257440529</v>
      </c>
      <c r="BH3">
        <f>MAX(SUMIFS('intermediary sheet'!BH$2:BH$185,'intermediary sheet'!$C$2:$C$185,Input!$C3,'intermediary sheet'!$D$2:$D$185,"total")*SUMIFS('Market shares starting point Fe'!BH$2:BH$185,'Market shares starting point Fe'!$C$2:$C$185,Input!$C3,'Market shares starting point Fe'!$D$2:$D$185,Input!$D3),0)</f>
        <v>321.68598393940539</v>
      </c>
    </row>
    <row r="4" spans="1:60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 s="8">
        <f>SUMIFS('Eurostat comsumption'!J$2:J$185,'Eurostat comsumption'!$C$2:$C$185,Input!$C4,'Eurostat comsumption'!$D$2:$D$185,Input!$D4)</f>
        <v>0</v>
      </c>
      <c r="K4" s="8">
        <f>SUMIFS('Eurostat comsumption'!K$2:K$185,'Eurostat comsumption'!$C$2:$C$185,Input!$C4,'Eurostat comsumption'!$D$2:$D$185,Input!$D4)</f>
        <v>0</v>
      </c>
      <c r="L4" s="8">
        <f>SUMIFS('Eurostat comsumption'!L$2:L$185,'Eurostat comsumption'!$C$2:$C$185,Input!$C4,'Eurostat comsumption'!$D$2:$D$185,Input!$D4)</f>
        <v>0</v>
      </c>
      <c r="M4" s="8">
        <f>SUMIFS('Eurostat comsumption'!M$2:M$185,'Eurostat comsumption'!$C$2:$C$185,Input!$C4,'Eurostat comsumption'!$D$2:$D$185,Input!$D4)</f>
        <v>0</v>
      </c>
      <c r="N4" s="8">
        <f>SUMIFS('Eurostat comsumption'!N$2:N$185,'Eurostat comsumption'!$C$2:$C$185,Input!$C4,'Eurostat comsumption'!$D$2:$D$185,Input!$D4)</f>
        <v>0</v>
      </c>
      <c r="O4" s="8">
        <f>SUMIFS('Eurostat comsumption'!O$2:O$185,'Eurostat comsumption'!$C$2:$C$185,Input!$C4,'Eurostat comsumption'!$D$2:$D$185,Input!$D4)</f>
        <v>0</v>
      </c>
      <c r="P4" s="8">
        <f>SUMIFS('Eurostat comsumption'!P$2:P$185,'Eurostat comsumption'!$C$2:$C$185,Input!$C4,'Eurostat comsumption'!$D$2:$D$185,Input!$D4)</f>
        <v>0</v>
      </c>
      <c r="Q4" s="8">
        <f>SUMIFS('Eurostat comsumption'!Q$2:Q$185,'Eurostat comsumption'!$C$2:$C$185,Input!$C4,'Eurostat comsumption'!$D$2:$D$185,Input!$D4)</f>
        <v>0</v>
      </c>
      <c r="R4" s="8">
        <f>SUMIFS('Eurostat comsumption'!R$2:R$185,'Eurostat comsumption'!$C$2:$C$185,Input!$C4,'Eurostat comsumption'!$D$2:$D$185,Input!$D4)</f>
        <v>0</v>
      </c>
      <c r="S4" s="8">
        <f>SUMIFS('Eurostat comsumption'!S$2:S$185,'Eurostat comsumption'!$C$2:$C$185,Input!$C4,'Eurostat comsumption'!$D$2:$D$185,Input!$D4)</f>
        <v>0</v>
      </c>
      <c r="T4" s="8">
        <f>SUMIFS('Eurostat comsumption'!T$2:T$185,'Eurostat comsumption'!$C$2:$C$185,Input!$C4,'Eurostat comsumption'!$D$2:$D$185,Input!$D4)</f>
        <v>0</v>
      </c>
      <c r="U4" s="8">
        <f>SUMIFS('Eurostat comsumption'!U$2:U$185,'Eurostat comsumption'!$C$2:$C$185,Input!$C4,'Eurostat comsumption'!$D$2:$D$185,Input!$D4)</f>
        <v>0</v>
      </c>
      <c r="V4" s="8">
        <f>SUMIFS('Eurostat comsumption'!V$2:V$185,'Eurostat comsumption'!$C$2:$C$185,Input!$C4,'Eurostat comsumption'!$D$2:$D$185,Input!$D4)</f>
        <v>0</v>
      </c>
      <c r="W4" s="8">
        <f>SUMIFS('Eurostat comsumption'!W$2:W$185,'Eurostat comsumption'!$C$2:$C$185,Input!$C4,'Eurostat comsumption'!$D$2:$D$185,Input!$D4)</f>
        <v>0</v>
      </c>
      <c r="X4" s="8">
        <f>SUMIFS('Eurostat comsumption'!X$2:X$185,'Eurostat comsumption'!$C$2:$C$185,Input!$C4,'Eurostat comsumption'!$D$2:$D$185,Input!$D4)</f>
        <v>0</v>
      </c>
      <c r="Y4" s="8">
        <f>SUMIFS('Eurostat comsumption'!Y$2:Y$185,'Eurostat comsumption'!$C$2:$C$185,Input!$C4,'Eurostat comsumption'!$D$2:$D$185,Input!$D4)</f>
        <v>0</v>
      </c>
      <c r="Z4" s="8">
        <f>SUMIFS('Eurostat comsumption'!Z$2:Z$185,'Eurostat comsumption'!$C$2:$C$185,Input!$C4,'Eurostat comsumption'!$D$2:$D$185,Input!$D4)</f>
        <v>0</v>
      </c>
      <c r="AA4">
        <f>MAX(SUMIFS('intermediary sheet'!AA$2:AA$185,'intermediary sheet'!$C$2:$C$185,Input!$C4,'intermediary sheet'!$D$2:$D$185,"total")*SUMIFS('Market shares starting point Fe'!AA$2:AA$185,'Market shares starting point Fe'!$C$2:$C$185,Input!$C4,'Market shares starting point Fe'!$D$2:$D$185,Input!$D4),0)</f>
        <v>0</v>
      </c>
      <c r="AB4">
        <f>MAX(SUMIFS('intermediary sheet'!AB$2:AB$185,'intermediary sheet'!$C$2:$C$185,Input!$C4,'intermediary sheet'!$D$2:$D$185,"total")*SUMIFS('Market shares starting point Fe'!AB$2:AB$185,'Market shares starting point Fe'!$C$2:$C$185,Input!$C4,'Market shares starting point Fe'!$D$2:$D$185,Input!$D4),0)</f>
        <v>0</v>
      </c>
      <c r="AC4">
        <f>MAX(SUMIFS('intermediary sheet'!AC$2:AC$185,'intermediary sheet'!$C$2:$C$185,Input!$C4,'intermediary sheet'!$D$2:$D$185,"total")*SUMIFS('Market shares starting point Fe'!AC$2:AC$185,'Market shares starting point Fe'!$C$2:$C$185,Input!$C4,'Market shares starting point Fe'!$D$2:$D$185,Input!$D4),0)</f>
        <v>0</v>
      </c>
      <c r="AD4">
        <f>MAX(SUMIFS('intermediary sheet'!AD$2:AD$185,'intermediary sheet'!$C$2:$C$185,Input!$C4,'intermediary sheet'!$D$2:$D$185,"total")*SUMIFS('Market shares starting point Fe'!AD$2:AD$185,'Market shares starting point Fe'!$C$2:$C$185,Input!$C4,'Market shares starting point Fe'!$D$2:$D$185,Input!$D4),0)</f>
        <v>0</v>
      </c>
      <c r="AE4">
        <f>MAX(SUMIFS('intermediary sheet'!AE$2:AE$185,'intermediary sheet'!$C$2:$C$185,Input!$C4,'intermediary sheet'!$D$2:$D$185,"total")*SUMIFS('Market shares starting point Fe'!AE$2:AE$185,'Market shares starting point Fe'!$C$2:$C$185,Input!$C4,'Market shares starting point Fe'!$D$2:$D$185,Input!$D4),0)</f>
        <v>0</v>
      </c>
      <c r="AF4">
        <f>MAX(SUMIFS('intermediary sheet'!AF$2:AF$185,'intermediary sheet'!$C$2:$C$185,Input!$C4,'intermediary sheet'!$D$2:$D$185,"total")*SUMIFS('Market shares starting point Fe'!AF$2:AF$185,'Market shares starting point Fe'!$C$2:$C$185,Input!$C4,'Market shares starting point Fe'!$D$2:$D$185,Input!$D4),0)</f>
        <v>0</v>
      </c>
      <c r="AG4">
        <f>MAX(SUMIFS('intermediary sheet'!AG$2:AG$185,'intermediary sheet'!$C$2:$C$185,Input!$C4,'intermediary sheet'!$D$2:$D$185,"total")*SUMIFS('Market shares starting point Fe'!AG$2:AG$185,'Market shares starting point Fe'!$C$2:$C$185,Input!$C4,'Market shares starting point Fe'!$D$2:$D$185,Input!$D4),0)</f>
        <v>0</v>
      </c>
      <c r="AH4">
        <f>MAX(SUMIFS('intermediary sheet'!AH$2:AH$185,'intermediary sheet'!$C$2:$C$185,Input!$C4,'intermediary sheet'!$D$2:$D$185,"total")*SUMIFS('Market shares starting point Fe'!AH$2:AH$185,'Market shares starting point Fe'!$C$2:$C$185,Input!$C4,'Market shares starting point Fe'!$D$2:$D$185,Input!$D4),0)</f>
        <v>0</v>
      </c>
      <c r="AI4">
        <f>MAX(SUMIFS('intermediary sheet'!AI$2:AI$185,'intermediary sheet'!$C$2:$C$185,Input!$C4,'intermediary sheet'!$D$2:$D$185,"total")*SUMIFS('Market shares starting point Fe'!AI$2:AI$185,'Market shares starting point Fe'!$C$2:$C$185,Input!$C4,'Market shares starting point Fe'!$D$2:$D$185,Input!$D4),0)</f>
        <v>0</v>
      </c>
      <c r="AJ4">
        <f>MAX(SUMIFS('intermediary sheet'!AJ$2:AJ$185,'intermediary sheet'!$C$2:$C$185,Input!$C4,'intermediary sheet'!$D$2:$D$185,"total")*SUMIFS('Market shares starting point Fe'!AJ$2:AJ$185,'Market shares starting point Fe'!$C$2:$C$185,Input!$C4,'Market shares starting point Fe'!$D$2:$D$185,Input!$D4),0)</f>
        <v>0</v>
      </c>
      <c r="AK4">
        <f>MAX(SUMIFS('intermediary sheet'!AK$2:AK$185,'intermediary sheet'!$C$2:$C$185,Input!$C4,'intermediary sheet'!$D$2:$D$185,"total")*SUMIFS('Market shares starting point Fe'!AK$2:AK$185,'Market shares starting point Fe'!$C$2:$C$185,Input!$C4,'Market shares starting point Fe'!$D$2:$D$185,Input!$D4),0)</f>
        <v>0</v>
      </c>
      <c r="AL4">
        <f>MAX(SUMIFS('intermediary sheet'!AL$2:AL$185,'intermediary sheet'!$C$2:$C$185,Input!$C4,'intermediary sheet'!$D$2:$D$185,"total")*SUMIFS('Market shares starting point Fe'!AL$2:AL$185,'Market shares starting point Fe'!$C$2:$C$185,Input!$C4,'Market shares starting point Fe'!$D$2:$D$185,Input!$D4),0)</f>
        <v>0</v>
      </c>
      <c r="AM4">
        <f>MAX(SUMIFS('intermediary sheet'!AM$2:AM$185,'intermediary sheet'!$C$2:$C$185,Input!$C4,'intermediary sheet'!$D$2:$D$185,"total")*SUMIFS('Market shares starting point Fe'!AM$2:AM$185,'Market shares starting point Fe'!$C$2:$C$185,Input!$C4,'Market shares starting point Fe'!$D$2:$D$185,Input!$D4),0)</f>
        <v>0</v>
      </c>
      <c r="AN4">
        <f>MAX(SUMIFS('intermediary sheet'!AN$2:AN$185,'intermediary sheet'!$C$2:$C$185,Input!$C4,'intermediary sheet'!$D$2:$D$185,"total")*SUMIFS('Market shares starting point Fe'!AN$2:AN$185,'Market shares starting point Fe'!$C$2:$C$185,Input!$C4,'Market shares starting point Fe'!$D$2:$D$185,Input!$D4),0)</f>
        <v>0</v>
      </c>
      <c r="AO4">
        <f>MAX(SUMIFS('intermediary sheet'!AO$2:AO$185,'intermediary sheet'!$C$2:$C$185,Input!$C4,'intermediary sheet'!$D$2:$D$185,"total")*SUMIFS('Market shares starting point Fe'!AO$2:AO$185,'Market shares starting point Fe'!$C$2:$C$185,Input!$C4,'Market shares starting point Fe'!$D$2:$D$185,Input!$D4),0)</f>
        <v>0</v>
      </c>
      <c r="AP4">
        <f>MAX(SUMIFS('intermediary sheet'!AP$2:AP$185,'intermediary sheet'!$C$2:$C$185,Input!$C4,'intermediary sheet'!$D$2:$D$185,"total")*SUMIFS('Market shares starting point Fe'!AP$2:AP$185,'Market shares starting point Fe'!$C$2:$C$185,Input!$C4,'Market shares starting point Fe'!$D$2:$D$185,Input!$D4),0)</f>
        <v>0</v>
      </c>
      <c r="AQ4">
        <f>MAX(SUMIFS('intermediary sheet'!AQ$2:AQ$185,'intermediary sheet'!$C$2:$C$185,Input!$C4,'intermediary sheet'!$D$2:$D$185,"total")*SUMIFS('Market shares starting point Fe'!AQ$2:AQ$185,'Market shares starting point Fe'!$C$2:$C$185,Input!$C4,'Market shares starting point Fe'!$D$2:$D$185,Input!$D4),0)</f>
        <v>0</v>
      </c>
      <c r="AR4">
        <f>MAX(SUMIFS('intermediary sheet'!AR$2:AR$185,'intermediary sheet'!$C$2:$C$185,Input!$C4,'intermediary sheet'!$D$2:$D$185,"total")*SUMIFS('Market shares starting point Fe'!AR$2:AR$185,'Market shares starting point Fe'!$C$2:$C$185,Input!$C4,'Market shares starting point Fe'!$D$2:$D$185,Input!$D4),0)</f>
        <v>0</v>
      </c>
      <c r="AS4">
        <f>MAX(SUMIFS('intermediary sheet'!AS$2:AS$185,'intermediary sheet'!$C$2:$C$185,Input!$C4,'intermediary sheet'!$D$2:$D$185,"total")*SUMIFS('Market shares starting point Fe'!AS$2:AS$185,'Market shares starting point Fe'!$C$2:$C$185,Input!$C4,'Market shares starting point Fe'!$D$2:$D$185,Input!$D4),0)</f>
        <v>0</v>
      </c>
      <c r="AT4">
        <f>MAX(SUMIFS('intermediary sheet'!AT$2:AT$185,'intermediary sheet'!$C$2:$C$185,Input!$C4,'intermediary sheet'!$D$2:$D$185,"total")*SUMIFS('Market shares starting point Fe'!AT$2:AT$185,'Market shares starting point Fe'!$C$2:$C$185,Input!$C4,'Market shares starting point Fe'!$D$2:$D$185,Input!$D4),0)</f>
        <v>0</v>
      </c>
      <c r="AU4">
        <f>MAX(SUMIFS('intermediary sheet'!AU$2:AU$185,'intermediary sheet'!$C$2:$C$185,Input!$C4,'intermediary sheet'!$D$2:$D$185,"total")*SUMIFS('Market shares starting point Fe'!AU$2:AU$185,'Market shares starting point Fe'!$C$2:$C$185,Input!$C4,'Market shares starting point Fe'!$D$2:$D$185,Input!$D4),0)</f>
        <v>0</v>
      </c>
      <c r="AV4">
        <f>MAX(SUMIFS('intermediary sheet'!AV$2:AV$185,'intermediary sheet'!$C$2:$C$185,Input!$C4,'intermediary sheet'!$D$2:$D$185,"total")*SUMIFS('Market shares starting point Fe'!AV$2:AV$185,'Market shares starting point Fe'!$C$2:$C$185,Input!$C4,'Market shares starting point Fe'!$D$2:$D$185,Input!$D4),0)</f>
        <v>0</v>
      </c>
      <c r="AW4">
        <f>MAX(SUMIFS('intermediary sheet'!AW$2:AW$185,'intermediary sheet'!$C$2:$C$185,Input!$C4,'intermediary sheet'!$D$2:$D$185,"total")*SUMIFS('Market shares starting point Fe'!AW$2:AW$185,'Market shares starting point Fe'!$C$2:$C$185,Input!$C4,'Market shares starting point Fe'!$D$2:$D$185,Input!$D4),0)</f>
        <v>0</v>
      </c>
      <c r="AX4">
        <f>MAX(SUMIFS('intermediary sheet'!AX$2:AX$185,'intermediary sheet'!$C$2:$C$185,Input!$C4,'intermediary sheet'!$D$2:$D$185,"total")*SUMIFS('Market shares starting point Fe'!AX$2:AX$185,'Market shares starting point Fe'!$C$2:$C$185,Input!$C4,'Market shares starting point Fe'!$D$2:$D$185,Input!$D4),0)</f>
        <v>0</v>
      </c>
      <c r="AY4">
        <f>MAX(SUMIFS('intermediary sheet'!AY$2:AY$185,'intermediary sheet'!$C$2:$C$185,Input!$C4,'intermediary sheet'!$D$2:$D$185,"total")*SUMIFS('Market shares starting point Fe'!AY$2:AY$185,'Market shares starting point Fe'!$C$2:$C$185,Input!$C4,'Market shares starting point Fe'!$D$2:$D$185,Input!$D4),0)</f>
        <v>0</v>
      </c>
      <c r="AZ4">
        <f>MAX(SUMIFS('intermediary sheet'!AZ$2:AZ$185,'intermediary sheet'!$C$2:$C$185,Input!$C4,'intermediary sheet'!$D$2:$D$185,"total")*SUMIFS('Market shares starting point Fe'!AZ$2:AZ$185,'Market shares starting point Fe'!$C$2:$C$185,Input!$C4,'Market shares starting point Fe'!$D$2:$D$185,Input!$D4),0)</f>
        <v>0</v>
      </c>
      <c r="BA4">
        <f>MAX(SUMIFS('intermediary sheet'!BA$2:BA$185,'intermediary sheet'!$C$2:$C$185,Input!$C4,'intermediary sheet'!$D$2:$D$185,"total")*SUMIFS('Market shares starting point Fe'!BA$2:BA$185,'Market shares starting point Fe'!$C$2:$C$185,Input!$C4,'Market shares starting point Fe'!$D$2:$D$185,Input!$D4),0)</f>
        <v>0</v>
      </c>
      <c r="BB4">
        <f>MAX(SUMIFS('intermediary sheet'!BB$2:BB$185,'intermediary sheet'!$C$2:$C$185,Input!$C4,'intermediary sheet'!$D$2:$D$185,"total")*SUMIFS('Market shares starting point Fe'!BB$2:BB$185,'Market shares starting point Fe'!$C$2:$C$185,Input!$C4,'Market shares starting point Fe'!$D$2:$D$185,Input!$D4),0)</f>
        <v>0</v>
      </c>
      <c r="BC4">
        <f>MAX(SUMIFS('intermediary sheet'!BC$2:BC$185,'intermediary sheet'!$C$2:$C$185,Input!$C4,'intermediary sheet'!$D$2:$D$185,"total")*SUMIFS('Market shares starting point Fe'!BC$2:BC$185,'Market shares starting point Fe'!$C$2:$C$185,Input!$C4,'Market shares starting point Fe'!$D$2:$D$185,Input!$D4),0)</f>
        <v>0</v>
      </c>
      <c r="BD4">
        <f>MAX(SUMIFS('intermediary sheet'!BD$2:BD$185,'intermediary sheet'!$C$2:$C$185,Input!$C4,'intermediary sheet'!$D$2:$D$185,"total")*SUMIFS('Market shares starting point Fe'!BD$2:BD$185,'Market shares starting point Fe'!$C$2:$C$185,Input!$C4,'Market shares starting point Fe'!$D$2:$D$185,Input!$D4),0)</f>
        <v>0</v>
      </c>
      <c r="BE4">
        <f>MAX(SUMIFS('intermediary sheet'!BE$2:BE$185,'intermediary sheet'!$C$2:$C$185,Input!$C4,'intermediary sheet'!$D$2:$D$185,"total")*SUMIFS('Market shares starting point Fe'!BE$2:BE$185,'Market shares starting point Fe'!$C$2:$C$185,Input!$C4,'Market shares starting point Fe'!$D$2:$D$185,Input!$D4),0)</f>
        <v>0</v>
      </c>
      <c r="BF4">
        <f>MAX(SUMIFS('intermediary sheet'!BF$2:BF$185,'intermediary sheet'!$C$2:$C$185,Input!$C4,'intermediary sheet'!$D$2:$D$185,"total")*SUMIFS('Market shares starting point Fe'!BF$2:BF$185,'Market shares starting point Fe'!$C$2:$C$185,Input!$C4,'Market shares starting point Fe'!$D$2:$D$185,Input!$D4),0)</f>
        <v>0</v>
      </c>
      <c r="BG4">
        <f>MAX(SUMIFS('intermediary sheet'!BG$2:BG$185,'intermediary sheet'!$C$2:$C$185,Input!$C4,'intermediary sheet'!$D$2:$D$185,"total")*SUMIFS('Market shares starting point Fe'!BG$2:BG$185,'Market shares starting point Fe'!$C$2:$C$185,Input!$C4,'Market shares starting point Fe'!$D$2:$D$185,Input!$D4),0)</f>
        <v>0</v>
      </c>
      <c r="BH4">
        <f>MAX(SUMIFS('intermediary sheet'!BH$2:BH$185,'intermediary sheet'!$C$2:$C$185,Input!$C4,'intermediary sheet'!$D$2:$D$185,"total")*SUMIFS('Market shares starting point Fe'!BH$2:BH$185,'Market shares starting point Fe'!$C$2:$C$185,Input!$C4,'Market shares starting point Fe'!$D$2:$D$185,Input!$D4),0)</f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 s="8">
        <f>SUMIFS('Eurostat comsumption'!J$2:J$185,'Eurostat comsumption'!$C$2:$C$185,Input!$C5,'Eurostat comsumption'!$D$2:$D$185,Input!$D5)</f>
        <v>297.7</v>
      </c>
      <c r="K5" s="8">
        <f>SUMIFS('Eurostat comsumption'!K$2:K$185,'Eurostat comsumption'!$C$2:$C$185,Input!$C5,'Eurostat comsumption'!$D$2:$D$185,Input!$D5)</f>
        <v>291.3</v>
      </c>
      <c r="L5" s="8">
        <f>SUMIFS('Eurostat comsumption'!L$2:L$185,'Eurostat comsumption'!$C$2:$C$185,Input!$C5,'Eurostat comsumption'!$D$2:$D$185,Input!$D5)</f>
        <v>281.3</v>
      </c>
      <c r="M5" s="8">
        <f>SUMIFS('Eurostat comsumption'!M$2:M$185,'Eurostat comsumption'!$C$2:$C$185,Input!$C5,'Eurostat comsumption'!$D$2:$D$185,Input!$D5)</f>
        <v>296</v>
      </c>
      <c r="N5" s="8">
        <f>SUMIFS('Eurostat comsumption'!N$2:N$185,'Eurostat comsumption'!$C$2:$C$185,Input!$C5,'Eurostat comsumption'!$D$2:$D$185,Input!$D5)</f>
        <v>301.5</v>
      </c>
      <c r="O5" s="8">
        <f>SUMIFS('Eurostat comsumption'!O$2:O$185,'Eurostat comsumption'!$C$2:$C$185,Input!$C5,'Eurostat comsumption'!$D$2:$D$185,Input!$D5)</f>
        <v>294.3</v>
      </c>
      <c r="P5" s="8">
        <f>SUMIFS('Eurostat comsumption'!P$2:P$185,'Eurostat comsumption'!$C$2:$C$185,Input!$C5,'Eurostat comsumption'!$D$2:$D$185,Input!$D5)</f>
        <v>302.3</v>
      </c>
      <c r="Q5" s="8">
        <f>SUMIFS('Eurostat comsumption'!Q$2:Q$185,'Eurostat comsumption'!$C$2:$C$185,Input!$C5,'Eurostat comsumption'!$D$2:$D$185,Input!$D5)</f>
        <v>299.10000000000002</v>
      </c>
      <c r="R5" s="8">
        <f>SUMIFS('Eurostat comsumption'!R$2:R$185,'Eurostat comsumption'!$C$2:$C$185,Input!$C5,'Eurostat comsumption'!$D$2:$D$185,Input!$D5)</f>
        <v>297.89999999999998</v>
      </c>
      <c r="S5" s="8">
        <f>SUMIFS('Eurostat comsumption'!S$2:S$185,'Eurostat comsumption'!$C$2:$C$185,Input!$C5,'Eurostat comsumption'!$D$2:$D$185,Input!$D5)</f>
        <v>283.39999999999998</v>
      </c>
      <c r="T5" s="8">
        <f>SUMIFS('Eurostat comsumption'!T$2:T$185,'Eurostat comsumption'!$C$2:$C$185,Input!$C5,'Eurostat comsumption'!$D$2:$D$185,Input!$D5)</f>
        <v>276.2</v>
      </c>
      <c r="U5" s="8">
        <f>SUMIFS('Eurostat comsumption'!U$2:U$185,'Eurostat comsumption'!$C$2:$C$185,Input!$C5,'Eurostat comsumption'!$D$2:$D$185,Input!$D5)</f>
        <v>269.3</v>
      </c>
      <c r="V5" s="8">
        <f>SUMIFS('Eurostat comsumption'!V$2:V$185,'Eurostat comsumption'!$C$2:$C$185,Input!$C5,'Eurostat comsumption'!$D$2:$D$185,Input!$D5)</f>
        <v>263.60000000000002</v>
      </c>
      <c r="W5" s="8">
        <f>SUMIFS('Eurostat comsumption'!W$2:W$185,'Eurostat comsumption'!$C$2:$C$185,Input!$C5,'Eurostat comsumption'!$D$2:$D$185,Input!$D5)</f>
        <v>267.3</v>
      </c>
      <c r="X5" s="8">
        <f>SUMIFS('Eurostat comsumption'!X$2:X$185,'Eurostat comsumption'!$C$2:$C$185,Input!$C5,'Eurostat comsumption'!$D$2:$D$185,Input!$D5)</f>
        <v>263.60000000000002</v>
      </c>
      <c r="Y5" s="8">
        <f>SUMIFS('Eurostat comsumption'!Y$2:Y$185,'Eurostat comsumption'!$C$2:$C$185,Input!$C5,'Eurostat comsumption'!$D$2:$D$185,Input!$D5)</f>
        <v>267.8</v>
      </c>
      <c r="Z5" s="8">
        <f>SUMIFS('Eurostat comsumption'!Z$2:Z$185,'Eurostat comsumption'!$C$2:$C$185,Input!$C5,'Eurostat comsumption'!$D$2:$D$185,Input!$D5)</f>
        <v>269</v>
      </c>
      <c r="AA5">
        <f>MAX(SUMIFS('intermediary sheet'!AA$2:AA$185,'intermediary sheet'!$C$2:$C$185,Input!$C5,'intermediary sheet'!$D$2:$D$185,"total")*SUMIFS('Market shares starting point Fe'!AA$2:AA$185,'Market shares starting point Fe'!$C$2:$C$185,Input!$C5,'Market shares starting point Fe'!$D$2:$D$185,Input!$D5),0)</f>
        <v>156.43022008620036</v>
      </c>
      <c r="AB5">
        <f>MAX(SUMIFS('intermediary sheet'!AB$2:AB$185,'intermediary sheet'!$C$2:$C$185,Input!$C5,'intermediary sheet'!$D$2:$D$185,"total")*SUMIFS('Market shares starting point Fe'!AB$2:AB$185,'Market shares starting point Fe'!$C$2:$C$185,Input!$C5,'Market shares starting point Fe'!$D$2:$D$185,Input!$D5),0)</f>
        <v>162.1624204901351</v>
      </c>
      <c r="AC5">
        <f>MAX(SUMIFS('intermediary sheet'!AC$2:AC$185,'intermediary sheet'!$C$2:$C$185,Input!$C5,'intermediary sheet'!$D$2:$D$185,"total")*SUMIFS('Market shares starting point Fe'!AC$2:AC$185,'Market shares starting point Fe'!$C$2:$C$185,Input!$C5,'Market shares starting point Fe'!$D$2:$D$185,Input!$D5),0)</f>
        <v>169.32747639138924</v>
      </c>
      <c r="AD5">
        <f>MAX(SUMIFS('intermediary sheet'!AD$2:AD$185,'intermediary sheet'!$C$2:$C$185,Input!$C5,'intermediary sheet'!$D$2:$D$185,"total")*SUMIFS('Market shares starting point Fe'!AD$2:AD$185,'Market shares starting point Fe'!$C$2:$C$185,Input!$C5,'Market shares starting point Fe'!$D$2:$D$185,Input!$D5),0)</f>
        <v>177.76723400059763</v>
      </c>
      <c r="AE5">
        <f>MAX(SUMIFS('intermediary sheet'!AE$2:AE$185,'intermediary sheet'!$C$2:$C$185,Input!$C5,'intermediary sheet'!$D$2:$D$185,"total")*SUMIFS('Market shares starting point Fe'!AE$2:AE$185,'Market shares starting point Fe'!$C$2:$C$185,Input!$C5,'Market shares starting point Fe'!$D$2:$D$185,Input!$D5),0)</f>
        <v>186.17697434384954</v>
      </c>
      <c r="AF5">
        <f>MAX(SUMIFS('intermediary sheet'!AF$2:AF$185,'intermediary sheet'!$C$2:$C$185,Input!$C5,'intermediary sheet'!$D$2:$D$185,"total")*SUMIFS('Market shares starting point Fe'!AF$2:AF$185,'Market shares starting point Fe'!$C$2:$C$185,Input!$C5,'Market shares starting point Fe'!$D$2:$D$185,Input!$D5),0)</f>
        <v>195.43849665435954</v>
      </c>
      <c r="AG5">
        <f>MAX(SUMIFS('intermediary sheet'!AG$2:AG$185,'intermediary sheet'!$C$2:$C$185,Input!$C5,'intermediary sheet'!$D$2:$D$185,"total")*SUMIFS('Market shares starting point Fe'!AG$2:AG$185,'Market shares starting point Fe'!$C$2:$C$185,Input!$C5,'Market shares starting point Fe'!$D$2:$D$185,Input!$D5),0)</f>
        <v>205.51378690223294</v>
      </c>
      <c r="AH5">
        <f>MAX(SUMIFS('intermediary sheet'!AH$2:AH$185,'intermediary sheet'!$C$2:$C$185,Input!$C5,'intermediary sheet'!$D$2:$D$185,"total")*SUMIFS('Market shares starting point Fe'!AH$2:AH$185,'Market shares starting point Fe'!$C$2:$C$185,Input!$C5,'Market shares starting point Fe'!$D$2:$D$185,Input!$D5),0)</f>
        <v>217.0517317670629</v>
      </c>
      <c r="AI5">
        <f>MAX(SUMIFS('intermediary sheet'!AI$2:AI$185,'intermediary sheet'!$C$2:$C$185,Input!$C5,'intermediary sheet'!$D$2:$D$185,"total")*SUMIFS('Market shares starting point Fe'!AI$2:AI$185,'Market shares starting point Fe'!$C$2:$C$185,Input!$C5,'Market shares starting point Fe'!$D$2:$D$185,Input!$D5),0)</f>
        <v>229.51195160705839</v>
      </c>
      <c r="AJ5">
        <f>MAX(SUMIFS('intermediary sheet'!AJ$2:AJ$185,'intermediary sheet'!$C$2:$C$185,Input!$C5,'intermediary sheet'!$D$2:$D$185,"total")*SUMIFS('Market shares starting point Fe'!AJ$2:AJ$185,'Market shares starting point Fe'!$C$2:$C$185,Input!$C5,'Market shares starting point Fe'!$D$2:$D$185,Input!$D5),0)</f>
        <v>243.25910979388783</v>
      </c>
      <c r="AK5">
        <f>MAX(SUMIFS('intermediary sheet'!AK$2:AK$185,'intermediary sheet'!$C$2:$C$185,Input!$C5,'intermediary sheet'!$D$2:$D$185,"total")*SUMIFS('Market shares starting point Fe'!AK$2:AK$185,'Market shares starting point Fe'!$C$2:$C$185,Input!$C5,'Market shares starting point Fe'!$D$2:$D$185,Input!$D5),0)</f>
        <v>259.67992656582646</v>
      </c>
      <c r="AL5">
        <f>MAX(SUMIFS('intermediary sheet'!AL$2:AL$185,'intermediary sheet'!$C$2:$C$185,Input!$C5,'intermediary sheet'!$D$2:$D$185,"total")*SUMIFS('Market shares starting point Fe'!AL$2:AL$185,'Market shares starting point Fe'!$C$2:$C$185,Input!$C5,'Market shares starting point Fe'!$D$2:$D$185,Input!$D5),0)</f>
        <v>280.54439416070005</v>
      </c>
      <c r="AM5">
        <f>MAX(SUMIFS('intermediary sheet'!AM$2:AM$185,'intermediary sheet'!$C$2:$C$185,Input!$C5,'intermediary sheet'!$D$2:$D$185,"total")*SUMIFS('Market shares starting point Fe'!AM$2:AM$185,'Market shares starting point Fe'!$C$2:$C$185,Input!$C5,'Market shares starting point Fe'!$D$2:$D$185,Input!$D5),0)</f>
        <v>306.63688532757948</v>
      </c>
      <c r="AN5">
        <f>MAX(SUMIFS('intermediary sheet'!AN$2:AN$185,'intermediary sheet'!$C$2:$C$185,Input!$C5,'intermediary sheet'!$D$2:$D$185,"total")*SUMIFS('Market shares starting point Fe'!AN$2:AN$185,'Market shares starting point Fe'!$C$2:$C$185,Input!$C5,'Market shares starting point Fe'!$D$2:$D$185,Input!$D5),0)</f>
        <v>341.39696527473762</v>
      </c>
      <c r="AO5">
        <f>MAX(SUMIFS('intermediary sheet'!AO$2:AO$185,'intermediary sheet'!$C$2:$C$185,Input!$C5,'intermediary sheet'!$D$2:$D$185,"total")*SUMIFS('Market shares starting point Fe'!AO$2:AO$185,'Market shares starting point Fe'!$C$2:$C$185,Input!$C5,'Market shares starting point Fe'!$D$2:$D$185,Input!$D5),0)</f>
        <v>378.57586722450094</v>
      </c>
      <c r="AP5">
        <f>MAX(SUMIFS('intermediary sheet'!AP$2:AP$185,'intermediary sheet'!$C$2:$C$185,Input!$C5,'intermediary sheet'!$D$2:$D$185,"total")*SUMIFS('Market shares starting point Fe'!AP$2:AP$185,'Market shares starting point Fe'!$C$2:$C$185,Input!$C5,'Market shares starting point Fe'!$D$2:$D$185,Input!$D5),0)</f>
        <v>416.93323361194314</v>
      </c>
      <c r="AQ5">
        <f>MAX(SUMIFS('intermediary sheet'!AQ$2:AQ$185,'intermediary sheet'!$C$2:$C$185,Input!$C5,'intermediary sheet'!$D$2:$D$185,"total")*SUMIFS('Market shares starting point Fe'!AQ$2:AQ$185,'Market shares starting point Fe'!$C$2:$C$185,Input!$C5,'Market shares starting point Fe'!$D$2:$D$185,Input!$D5),0)</f>
        <v>454.17338405698086</v>
      </c>
      <c r="AR5">
        <f>MAX(SUMIFS('intermediary sheet'!AR$2:AR$185,'intermediary sheet'!$C$2:$C$185,Input!$C5,'intermediary sheet'!$D$2:$D$185,"total")*SUMIFS('Market shares starting point Fe'!AR$2:AR$185,'Market shares starting point Fe'!$C$2:$C$185,Input!$C5,'Market shares starting point Fe'!$D$2:$D$185,Input!$D5),0)</f>
        <v>492.3494824101117</v>
      </c>
      <c r="AS5">
        <f>MAX(SUMIFS('intermediary sheet'!AS$2:AS$185,'intermediary sheet'!$C$2:$C$185,Input!$C5,'intermediary sheet'!$D$2:$D$185,"total")*SUMIFS('Market shares starting point Fe'!AS$2:AS$185,'Market shares starting point Fe'!$C$2:$C$185,Input!$C5,'Market shares starting point Fe'!$D$2:$D$185,Input!$D5),0)</f>
        <v>530.49212416948535</v>
      </c>
      <c r="AT5">
        <f>MAX(SUMIFS('intermediary sheet'!AT$2:AT$185,'intermediary sheet'!$C$2:$C$185,Input!$C5,'intermediary sheet'!$D$2:$D$185,"total")*SUMIFS('Market shares starting point Fe'!AT$2:AT$185,'Market shares starting point Fe'!$C$2:$C$185,Input!$C5,'Market shares starting point Fe'!$D$2:$D$185,Input!$D5),0)</f>
        <v>567.5559091887161</v>
      </c>
      <c r="AU5">
        <f>MAX(SUMIFS('intermediary sheet'!AU$2:AU$185,'intermediary sheet'!$C$2:$C$185,Input!$C5,'intermediary sheet'!$D$2:$D$185,"total")*SUMIFS('Market shares starting point Fe'!AU$2:AU$185,'Market shares starting point Fe'!$C$2:$C$185,Input!$C5,'Market shares starting point Fe'!$D$2:$D$185,Input!$D5),0)</f>
        <v>601.38540964424931</v>
      </c>
      <c r="AV5">
        <f>MAX(SUMIFS('intermediary sheet'!AV$2:AV$185,'intermediary sheet'!$C$2:$C$185,Input!$C5,'intermediary sheet'!$D$2:$D$185,"total")*SUMIFS('Market shares starting point Fe'!AV$2:AV$185,'Market shares starting point Fe'!$C$2:$C$185,Input!$C5,'Market shares starting point Fe'!$D$2:$D$185,Input!$D5),0)</f>
        <v>633.79264015620993</v>
      </c>
      <c r="AW5">
        <f>MAX(SUMIFS('intermediary sheet'!AW$2:AW$185,'intermediary sheet'!$C$2:$C$185,Input!$C5,'intermediary sheet'!$D$2:$D$185,"total")*SUMIFS('Market shares starting point Fe'!AW$2:AW$185,'Market shares starting point Fe'!$C$2:$C$185,Input!$C5,'Market shares starting point Fe'!$D$2:$D$185,Input!$D5),0)</f>
        <v>665.56575919154864</v>
      </c>
      <c r="AX5">
        <f>MAX(SUMIFS('intermediary sheet'!AX$2:AX$185,'intermediary sheet'!$C$2:$C$185,Input!$C5,'intermediary sheet'!$D$2:$D$185,"total")*SUMIFS('Market shares starting point Fe'!AX$2:AX$185,'Market shares starting point Fe'!$C$2:$C$185,Input!$C5,'Market shares starting point Fe'!$D$2:$D$185,Input!$D5),0)</f>
        <v>687.77039655448414</v>
      </c>
      <c r="AY5">
        <f>MAX(SUMIFS('intermediary sheet'!AY$2:AY$185,'intermediary sheet'!$C$2:$C$185,Input!$C5,'intermediary sheet'!$D$2:$D$185,"total")*SUMIFS('Market shares starting point Fe'!AY$2:AY$185,'Market shares starting point Fe'!$C$2:$C$185,Input!$C5,'Market shares starting point Fe'!$D$2:$D$185,Input!$D5),0)</f>
        <v>726.32296075675424</v>
      </c>
      <c r="AZ5">
        <f>MAX(SUMIFS('intermediary sheet'!AZ$2:AZ$185,'intermediary sheet'!$C$2:$C$185,Input!$C5,'intermediary sheet'!$D$2:$D$185,"total")*SUMIFS('Market shares starting point Fe'!AZ$2:AZ$185,'Market shares starting point Fe'!$C$2:$C$185,Input!$C5,'Market shares starting point Fe'!$D$2:$D$185,Input!$D5),0)</f>
        <v>753.19324483662717</v>
      </c>
      <c r="BA5">
        <f>MAX(SUMIFS('intermediary sheet'!BA$2:BA$185,'intermediary sheet'!$C$2:$C$185,Input!$C5,'intermediary sheet'!$D$2:$D$185,"total")*SUMIFS('Market shares starting point Fe'!BA$2:BA$185,'Market shares starting point Fe'!$C$2:$C$185,Input!$C5,'Market shares starting point Fe'!$D$2:$D$185,Input!$D5),0)</f>
        <v>781.18877541734059</v>
      </c>
      <c r="BB5">
        <f>MAX(SUMIFS('intermediary sheet'!BB$2:BB$185,'intermediary sheet'!$C$2:$C$185,Input!$C5,'intermediary sheet'!$D$2:$D$185,"total")*SUMIFS('Market shares starting point Fe'!BB$2:BB$185,'Market shares starting point Fe'!$C$2:$C$185,Input!$C5,'Market shares starting point Fe'!$D$2:$D$185,Input!$D5),0)</f>
        <v>808.05535490107445</v>
      </c>
      <c r="BC5">
        <f>MAX(SUMIFS('intermediary sheet'!BC$2:BC$185,'intermediary sheet'!$C$2:$C$185,Input!$C5,'intermediary sheet'!$D$2:$D$185,"total")*SUMIFS('Market shares starting point Fe'!BC$2:BC$185,'Market shares starting point Fe'!$C$2:$C$185,Input!$C5,'Market shares starting point Fe'!$D$2:$D$185,Input!$D5),0)</f>
        <v>834.08444622647323</v>
      </c>
      <c r="BD5">
        <f>MAX(SUMIFS('intermediary sheet'!BD$2:BD$185,'intermediary sheet'!$C$2:$C$185,Input!$C5,'intermediary sheet'!$D$2:$D$185,"total")*SUMIFS('Market shares starting point Fe'!BD$2:BD$185,'Market shares starting point Fe'!$C$2:$C$185,Input!$C5,'Market shares starting point Fe'!$D$2:$D$185,Input!$D5),0)</f>
        <v>857.8894550763456</v>
      </c>
      <c r="BE5">
        <f>MAX(SUMIFS('intermediary sheet'!BE$2:BE$185,'intermediary sheet'!$C$2:$C$185,Input!$C5,'intermediary sheet'!$D$2:$D$185,"total")*SUMIFS('Market shares starting point Fe'!BE$2:BE$185,'Market shares starting point Fe'!$C$2:$C$185,Input!$C5,'Market shares starting point Fe'!$D$2:$D$185,Input!$D5),0)</f>
        <v>880.74435357846266</v>
      </c>
      <c r="BF5">
        <f>MAX(SUMIFS('intermediary sheet'!BF$2:BF$185,'intermediary sheet'!$C$2:$C$185,Input!$C5,'intermediary sheet'!$D$2:$D$185,"total")*SUMIFS('Market shares starting point Fe'!BF$2:BF$185,'Market shares starting point Fe'!$C$2:$C$185,Input!$C5,'Market shares starting point Fe'!$D$2:$D$185,Input!$D5),0)</f>
        <v>968.25099198630573</v>
      </c>
      <c r="BG5">
        <f>MAX(SUMIFS('intermediary sheet'!BG$2:BG$185,'intermediary sheet'!$C$2:$C$185,Input!$C5,'intermediary sheet'!$D$2:$D$185,"total")*SUMIFS('Market shares starting point Fe'!BG$2:BG$185,'Market shares starting point Fe'!$C$2:$C$185,Input!$C5,'Market shares starting point Fe'!$D$2:$D$185,Input!$D5),0)</f>
        <v>1066.8750645257585</v>
      </c>
      <c r="BH5">
        <f>MAX(SUMIFS('intermediary sheet'!BH$2:BH$185,'intermediary sheet'!$C$2:$C$185,Input!$C5,'intermediary sheet'!$D$2:$D$185,"total")*SUMIFS('Market shares starting point Fe'!BH$2:BH$185,'Market shares starting point Fe'!$C$2:$C$185,Input!$C5,'Market shares starting point Fe'!$D$2:$D$185,Input!$D5),0)</f>
        <v>1178.9885655647088</v>
      </c>
    </row>
    <row r="6" spans="1:60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 s="8">
        <f>SUMIFS('Eurostat comsumption'!J$2:J$185,'Eurostat comsumption'!$C$2:$C$185,Input!$C6,'Eurostat comsumption'!$D$2:$D$185,Input!$D6)</f>
        <v>15.7</v>
      </c>
      <c r="K6" s="8">
        <f>SUMIFS('Eurostat comsumption'!K$2:K$185,'Eurostat comsumption'!$C$2:$C$185,Input!$C6,'Eurostat comsumption'!$D$2:$D$185,Input!$D6)</f>
        <v>17.3</v>
      </c>
      <c r="L6" s="8">
        <f>SUMIFS('Eurostat comsumption'!L$2:L$185,'Eurostat comsumption'!$C$2:$C$185,Input!$C6,'Eurostat comsumption'!$D$2:$D$185,Input!$D6)</f>
        <v>18.3</v>
      </c>
      <c r="M6" s="8">
        <f>SUMIFS('Eurostat comsumption'!M$2:M$185,'Eurostat comsumption'!$C$2:$C$185,Input!$C6,'Eurostat comsumption'!$D$2:$D$185,Input!$D6)</f>
        <v>18.7</v>
      </c>
      <c r="N6" s="8">
        <f>SUMIFS('Eurostat comsumption'!N$2:N$185,'Eurostat comsumption'!$C$2:$C$185,Input!$C6,'Eurostat comsumption'!$D$2:$D$185,Input!$D6)</f>
        <v>18.3</v>
      </c>
      <c r="O6" s="8">
        <f>SUMIFS('Eurostat comsumption'!O$2:O$185,'Eurostat comsumption'!$C$2:$C$185,Input!$C6,'Eurostat comsumption'!$D$2:$D$185,Input!$D6)</f>
        <v>48.9</v>
      </c>
      <c r="P6" s="8">
        <f>SUMIFS('Eurostat comsumption'!P$2:P$185,'Eurostat comsumption'!$C$2:$C$185,Input!$C6,'Eurostat comsumption'!$D$2:$D$185,Input!$D6)</f>
        <v>253.4</v>
      </c>
      <c r="Q6" s="8">
        <f>SUMIFS('Eurostat comsumption'!Q$2:Q$185,'Eurostat comsumption'!$C$2:$C$185,Input!$C6,'Eurostat comsumption'!$D$2:$D$185,Input!$D6)</f>
        <v>322.39999999999998</v>
      </c>
      <c r="R6" s="8">
        <f>SUMIFS('Eurostat comsumption'!R$2:R$185,'Eurostat comsumption'!$C$2:$C$185,Input!$C6,'Eurostat comsumption'!$D$2:$D$185,Input!$D6)</f>
        <v>395.5</v>
      </c>
      <c r="S6" s="8">
        <f>SUMIFS('Eurostat comsumption'!S$2:S$185,'Eurostat comsumption'!$C$2:$C$185,Input!$C6,'Eurostat comsumption'!$D$2:$D$185,Input!$D6)</f>
        <v>511</v>
      </c>
      <c r="T6" s="8">
        <f>SUMIFS('Eurostat comsumption'!T$2:T$185,'Eurostat comsumption'!$C$2:$C$185,Input!$C6,'Eurostat comsumption'!$D$2:$D$185,Input!$D6)</f>
        <v>495.4</v>
      </c>
      <c r="U6" s="8">
        <f>SUMIFS('Eurostat comsumption'!U$2:U$185,'Eurostat comsumption'!$C$2:$C$185,Input!$C6,'Eurostat comsumption'!$D$2:$D$185,Input!$D6)</f>
        <v>497.29999999999995</v>
      </c>
      <c r="V6" s="8">
        <f>SUMIFS('Eurostat comsumption'!V$2:V$185,'Eurostat comsumption'!$C$2:$C$185,Input!$C6,'Eurostat comsumption'!$D$2:$D$185,Input!$D6)</f>
        <v>488.59999999999997</v>
      </c>
      <c r="W6" s="8">
        <f>SUMIFS('Eurostat comsumption'!W$2:W$185,'Eurostat comsumption'!$C$2:$C$185,Input!$C6,'Eurostat comsumption'!$D$2:$D$185,Input!$D6)</f>
        <v>494.2</v>
      </c>
      <c r="X6" s="8">
        <f>SUMIFS('Eurostat comsumption'!X$2:X$185,'Eurostat comsumption'!$C$2:$C$185,Input!$C6,'Eurostat comsumption'!$D$2:$D$185,Input!$D6)</f>
        <v>587.1</v>
      </c>
      <c r="Y6" s="8">
        <f>SUMIFS('Eurostat comsumption'!Y$2:Y$185,'Eurostat comsumption'!$C$2:$C$185,Input!$C6,'Eurostat comsumption'!$D$2:$D$185,Input!$D6)</f>
        <v>645.20000000000005</v>
      </c>
      <c r="Z6" s="8">
        <f>SUMIFS('Eurostat comsumption'!Z$2:Z$185,'Eurostat comsumption'!$C$2:$C$185,Input!$C6,'Eurostat comsumption'!$D$2:$D$185,Input!$D6)</f>
        <v>532.20000000000005</v>
      </c>
      <c r="AA6">
        <f>MAX(SUMIFS('intermediary sheet'!AA$2:AA$185,'intermediary sheet'!$C$2:$C$185,Input!$C6,'intermediary sheet'!$D$2:$D$185,"total")*SUMIFS('Market shares starting point Fe'!AA$2:AA$185,'Market shares starting point Fe'!$C$2:$C$185,Input!$C6,'Market shares starting point Fe'!$D$2:$D$185,Input!$D6),0)</f>
        <v>358.43903560228637</v>
      </c>
      <c r="AB6">
        <f>MAX(SUMIFS('intermediary sheet'!AB$2:AB$185,'intermediary sheet'!$C$2:$C$185,Input!$C6,'intermediary sheet'!$D$2:$D$185,"total")*SUMIFS('Market shares starting point Fe'!AB$2:AB$185,'Market shares starting point Fe'!$C$2:$C$185,Input!$C6,'Market shares starting point Fe'!$D$2:$D$185,Input!$D6),0)</f>
        <v>349.5253148739136</v>
      </c>
      <c r="AC6">
        <f>MAX(SUMIFS('intermediary sheet'!AC$2:AC$185,'intermediary sheet'!$C$2:$C$185,Input!$C6,'intermediary sheet'!$D$2:$D$185,"total")*SUMIFS('Market shares starting point Fe'!AC$2:AC$185,'Market shares starting point Fe'!$C$2:$C$185,Input!$C6,'Market shares starting point Fe'!$D$2:$D$185,Input!$D6),0)</f>
        <v>340.89792215277924</v>
      </c>
      <c r="AD6">
        <f>MAX(SUMIFS('intermediary sheet'!AD$2:AD$185,'intermediary sheet'!$C$2:$C$185,Input!$C6,'intermediary sheet'!$D$2:$D$185,"total")*SUMIFS('Market shares starting point Fe'!AD$2:AD$185,'Market shares starting point Fe'!$C$2:$C$185,Input!$C6,'Market shares starting point Fe'!$D$2:$D$185,Input!$D6),0)</f>
        <v>332.60085867443945</v>
      </c>
      <c r="AE6">
        <f>MAX(SUMIFS('intermediary sheet'!AE$2:AE$185,'intermediary sheet'!$C$2:$C$185,Input!$C6,'intermediary sheet'!$D$2:$D$185,"total")*SUMIFS('Market shares starting point Fe'!AE$2:AE$185,'Market shares starting point Fe'!$C$2:$C$185,Input!$C6,'Market shares starting point Fe'!$D$2:$D$185,Input!$D6),0)</f>
        <v>324.20072145670611</v>
      </c>
      <c r="AF6">
        <f>MAX(SUMIFS('intermediary sheet'!AF$2:AF$185,'intermediary sheet'!$C$2:$C$185,Input!$C6,'intermediary sheet'!$D$2:$D$185,"total")*SUMIFS('Market shares starting point Fe'!AF$2:AF$185,'Market shares starting point Fe'!$C$2:$C$185,Input!$C6,'Market shares starting point Fe'!$D$2:$D$185,Input!$D6),0)</f>
        <v>316.01893963344207</v>
      </c>
      <c r="AG6">
        <f>MAX(SUMIFS('intermediary sheet'!AG$2:AG$185,'intermediary sheet'!$C$2:$C$185,Input!$C6,'intermediary sheet'!$D$2:$D$185,"total")*SUMIFS('Market shares starting point Fe'!AG$2:AG$185,'Market shares starting point Fe'!$C$2:$C$185,Input!$C6,'Market shares starting point Fe'!$D$2:$D$185,Input!$D6),0)</f>
        <v>307.94382321076966</v>
      </c>
      <c r="AH6">
        <f>MAX(SUMIFS('intermediary sheet'!AH$2:AH$185,'intermediary sheet'!$C$2:$C$185,Input!$C6,'intermediary sheet'!$D$2:$D$185,"total")*SUMIFS('Market shares starting point Fe'!AH$2:AH$185,'Market shares starting point Fe'!$C$2:$C$185,Input!$C6,'Market shares starting point Fe'!$D$2:$D$185,Input!$D6),0)</f>
        <v>299.35546455927079</v>
      </c>
      <c r="AI6">
        <f>MAX(SUMIFS('intermediary sheet'!AI$2:AI$185,'intermediary sheet'!$C$2:$C$185,Input!$C6,'intermediary sheet'!$D$2:$D$185,"total")*SUMIFS('Market shares starting point Fe'!AI$2:AI$185,'Market shares starting point Fe'!$C$2:$C$185,Input!$C6,'Market shares starting point Fe'!$D$2:$D$185,Input!$D6),0)</f>
        <v>290.24017211082497</v>
      </c>
      <c r="AJ6">
        <f>MAX(SUMIFS('intermediary sheet'!AJ$2:AJ$185,'intermediary sheet'!$C$2:$C$185,Input!$C6,'intermediary sheet'!$D$2:$D$185,"total")*SUMIFS('Market shares starting point Fe'!AJ$2:AJ$185,'Market shares starting point Fe'!$C$2:$C$185,Input!$C6,'Market shares starting point Fe'!$D$2:$D$185,Input!$D6),0)</f>
        <v>280.50134115547485</v>
      </c>
      <c r="AK6">
        <f>MAX(SUMIFS('intermediary sheet'!AK$2:AK$185,'intermediary sheet'!$C$2:$C$185,Input!$C6,'intermediary sheet'!$D$2:$D$185,"total")*SUMIFS('Market shares starting point Fe'!AK$2:AK$185,'Market shares starting point Fe'!$C$2:$C$185,Input!$C6,'Market shares starting point Fe'!$D$2:$D$185,Input!$D6),0)</f>
        <v>269.68045367112694</v>
      </c>
      <c r="AL6">
        <f>MAX(SUMIFS('intermediary sheet'!AL$2:AL$185,'intermediary sheet'!$C$2:$C$185,Input!$C6,'intermediary sheet'!$D$2:$D$185,"total")*SUMIFS('Market shares starting point Fe'!AL$2:AL$185,'Market shares starting point Fe'!$C$2:$C$185,Input!$C6,'Market shares starting point Fe'!$D$2:$D$185,Input!$D6),0)</f>
        <v>258.26282525580967</v>
      </c>
      <c r="AM6">
        <f>MAX(SUMIFS('intermediary sheet'!AM$2:AM$185,'intermediary sheet'!$C$2:$C$185,Input!$C6,'intermediary sheet'!$D$2:$D$185,"total")*SUMIFS('Market shares starting point Fe'!AM$2:AM$185,'Market shares starting point Fe'!$C$2:$C$185,Input!$C6,'Market shares starting point Fe'!$D$2:$D$185,Input!$D6),0)</f>
        <v>246.34916751031386</v>
      </c>
      <c r="AN6">
        <f>MAX(SUMIFS('intermediary sheet'!AN$2:AN$185,'intermediary sheet'!$C$2:$C$185,Input!$C6,'intermediary sheet'!$D$2:$D$185,"total")*SUMIFS('Market shares starting point Fe'!AN$2:AN$185,'Market shares starting point Fe'!$C$2:$C$185,Input!$C6,'Market shares starting point Fe'!$D$2:$D$185,Input!$D6),0)</f>
        <v>234.31118653210811</v>
      </c>
      <c r="AO6">
        <f>MAX(SUMIFS('intermediary sheet'!AO$2:AO$185,'intermediary sheet'!$C$2:$C$185,Input!$C6,'intermediary sheet'!$D$2:$D$185,"total")*SUMIFS('Market shares starting point Fe'!AO$2:AO$185,'Market shares starting point Fe'!$C$2:$C$185,Input!$C6,'Market shares starting point Fe'!$D$2:$D$185,Input!$D6),0)</f>
        <v>222.29356880755762</v>
      </c>
      <c r="AP6">
        <f>MAX(SUMIFS('intermediary sheet'!AP$2:AP$185,'intermediary sheet'!$C$2:$C$185,Input!$C6,'intermediary sheet'!$D$2:$D$185,"total")*SUMIFS('Market shares starting point Fe'!AP$2:AP$185,'Market shares starting point Fe'!$C$2:$C$185,Input!$C6,'Market shares starting point Fe'!$D$2:$D$185,Input!$D6),0)</f>
        <v>210.30179473240875</v>
      </c>
      <c r="AQ6">
        <f>MAX(SUMIFS('intermediary sheet'!AQ$2:AQ$185,'intermediary sheet'!$C$2:$C$185,Input!$C6,'intermediary sheet'!$D$2:$D$185,"total")*SUMIFS('Market shares starting point Fe'!AQ$2:AQ$185,'Market shares starting point Fe'!$C$2:$C$185,Input!$C6,'Market shares starting point Fe'!$D$2:$D$185,Input!$D6),0)</f>
        <v>198.53122490683666</v>
      </c>
      <c r="AR6">
        <f>MAX(SUMIFS('intermediary sheet'!AR$2:AR$185,'intermediary sheet'!$C$2:$C$185,Input!$C6,'intermediary sheet'!$D$2:$D$185,"total")*SUMIFS('Market shares starting point Fe'!AR$2:AR$185,'Market shares starting point Fe'!$C$2:$C$185,Input!$C6,'Market shares starting point Fe'!$D$2:$D$185,Input!$D6),0)</f>
        <v>187.36304660178632</v>
      </c>
      <c r="AS6">
        <f>MAX(SUMIFS('intermediary sheet'!AS$2:AS$185,'intermediary sheet'!$C$2:$C$185,Input!$C6,'intermediary sheet'!$D$2:$D$185,"total")*SUMIFS('Market shares starting point Fe'!AS$2:AS$185,'Market shares starting point Fe'!$C$2:$C$185,Input!$C6,'Market shares starting point Fe'!$D$2:$D$185,Input!$D6),0)</f>
        <v>176.41459468546023</v>
      </c>
      <c r="AT6">
        <f>MAX(SUMIFS('intermediary sheet'!AT$2:AT$185,'intermediary sheet'!$C$2:$C$185,Input!$C6,'intermediary sheet'!$D$2:$D$185,"total")*SUMIFS('Market shares starting point Fe'!AT$2:AT$185,'Market shares starting point Fe'!$C$2:$C$185,Input!$C6,'Market shares starting point Fe'!$D$2:$D$185,Input!$D6),0)</f>
        <v>165.86120965391586</v>
      </c>
      <c r="AU6">
        <f>MAX(SUMIFS('intermediary sheet'!AU$2:AU$185,'intermediary sheet'!$C$2:$C$185,Input!$C6,'intermediary sheet'!$D$2:$D$185,"total")*SUMIFS('Market shares starting point Fe'!AU$2:AU$185,'Market shares starting point Fe'!$C$2:$C$185,Input!$C6,'Market shares starting point Fe'!$D$2:$D$185,Input!$D6),0)</f>
        <v>155.6408120272595</v>
      </c>
      <c r="AV6">
        <f>MAX(SUMIFS('intermediary sheet'!AV$2:AV$185,'intermediary sheet'!$C$2:$C$185,Input!$C6,'intermediary sheet'!$D$2:$D$185,"total")*SUMIFS('Market shares starting point Fe'!AV$2:AV$185,'Market shares starting point Fe'!$C$2:$C$185,Input!$C6,'Market shares starting point Fe'!$D$2:$D$185,Input!$D6),0)</f>
        <v>145.57839172088097</v>
      </c>
      <c r="AW6">
        <f>MAX(SUMIFS('intermediary sheet'!AW$2:AW$185,'intermediary sheet'!$C$2:$C$185,Input!$C6,'intermediary sheet'!$D$2:$D$185,"total")*SUMIFS('Market shares starting point Fe'!AW$2:AW$185,'Market shares starting point Fe'!$C$2:$C$185,Input!$C6,'Market shares starting point Fe'!$D$2:$D$185,Input!$D6),0)</f>
        <v>135.64815392874792</v>
      </c>
      <c r="AX6">
        <f>MAX(SUMIFS('intermediary sheet'!AX$2:AX$185,'intermediary sheet'!$C$2:$C$185,Input!$C6,'intermediary sheet'!$D$2:$D$185,"total")*SUMIFS('Market shares starting point Fe'!AX$2:AX$185,'Market shares starting point Fe'!$C$2:$C$185,Input!$C6,'Market shares starting point Fe'!$D$2:$D$185,Input!$D6),0)</f>
        <v>126.19435146180815</v>
      </c>
      <c r="AY6">
        <f>MAX(SUMIFS('intermediary sheet'!AY$2:AY$185,'intermediary sheet'!$C$2:$C$185,Input!$C6,'intermediary sheet'!$D$2:$D$185,"total")*SUMIFS('Market shares starting point Fe'!AY$2:AY$185,'Market shares starting point Fe'!$C$2:$C$185,Input!$C6,'Market shares starting point Fe'!$D$2:$D$185,Input!$D6),0)</f>
        <v>115.91719514973094</v>
      </c>
      <c r="AZ6">
        <f>MAX(SUMIFS('intermediary sheet'!AZ$2:AZ$185,'intermediary sheet'!$C$2:$C$185,Input!$C6,'intermediary sheet'!$D$2:$D$185,"total")*SUMIFS('Market shares starting point Fe'!AZ$2:AZ$185,'Market shares starting point Fe'!$C$2:$C$185,Input!$C6,'Market shares starting point Fe'!$D$2:$D$185,Input!$D6),0)</f>
        <v>106.16504581039253</v>
      </c>
      <c r="BA6">
        <f>MAX(SUMIFS('intermediary sheet'!BA$2:BA$185,'intermediary sheet'!$C$2:$C$185,Input!$C6,'intermediary sheet'!$D$2:$D$185,"total")*SUMIFS('Market shares starting point Fe'!BA$2:BA$185,'Market shares starting point Fe'!$C$2:$C$185,Input!$C6,'Market shares starting point Fe'!$D$2:$D$185,Input!$D6),0)</f>
        <v>96.508430747226996</v>
      </c>
      <c r="BB6">
        <f>MAX(SUMIFS('intermediary sheet'!BB$2:BB$185,'intermediary sheet'!$C$2:$C$185,Input!$C6,'intermediary sheet'!$D$2:$D$185,"total")*SUMIFS('Market shares starting point Fe'!BB$2:BB$185,'Market shares starting point Fe'!$C$2:$C$185,Input!$C6,'Market shares starting point Fe'!$D$2:$D$185,Input!$D6),0)</f>
        <v>86.816431333052137</v>
      </c>
      <c r="BC6">
        <f>MAX(SUMIFS('intermediary sheet'!BC$2:BC$185,'intermediary sheet'!$C$2:$C$185,Input!$C6,'intermediary sheet'!$D$2:$D$185,"total")*SUMIFS('Market shares starting point Fe'!BC$2:BC$185,'Market shares starting point Fe'!$C$2:$C$185,Input!$C6,'Market shares starting point Fe'!$D$2:$D$185,Input!$D6),0)</f>
        <v>77.169782643859435</v>
      </c>
      <c r="BD6">
        <f>MAX(SUMIFS('intermediary sheet'!BD$2:BD$185,'intermediary sheet'!$C$2:$C$185,Input!$C6,'intermediary sheet'!$D$2:$D$185,"total")*SUMIFS('Market shares starting point Fe'!BD$2:BD$185,'Market shares starting point Fe'!$C$2:$C$185,Input!$C6,'Market shares starting point Fe'!$D$2:$D$185,Input!$D6),0)</f>
        <v>67.723157799923101</v>
      </c>
      <c r="BE6">
        <f>MAX(SUMIFS('intermediary sheet'!BE$2:BE$185,'intermediary sheet'!$C$2:$C$185,Input!$C6,'intermediary sheet'!$D$2:$D$185,"total")*SUMIFS('Market shares starting point Fe'!BE$2:BE$185,'Market shares starting point Fe'!$C$2:$C$185,Input!$C6,'Market shares starting point Fe'!$D$2:$D$185,Input!$D6),0)</f>
        <v>58.321073516702732</v>
      </c>
      <c r="BF6">
        <f>MAX(SUMIFS('intermediary sheet'!BF$2:BF$185,'intermediary sheet'!$C$2:$C$185,Input!$C6,'intermediary sheet'!$D$2:$D$185,"total")*SUMIFS('Market shares starting point Fe'!BF$2:BF$185,'Market shares starting point Fe'!$C$2:$C$185,Input!$C6,'Market shares starting point Fe'!$D$2:$D$185,Input!$D6),0)</f>
        <v>52.671844614195841</v>
      </c>
      <c r="BG6">
        <f>MAX(SUMIFS('intermediary sheet'!BG$2:BG$185,'intermediary sheet'!$C$2:$C$185,Input!$C6,'intermediary sheet'!$D$2:$D$185,"total")*SUMIFS('Market shares starting point Fe'!BG$2:BG$185,'Market shares starting point Fe'!$C$2:$C$185,Input!$C6,'Market shares starting point Fe'!$D$2:$D$185,Input!$D6),0)</f>
        <v>46.31110985561002</v>
      </c>
      <c r="BH6">
        <f>MAX(SUMIFS('intermediary sheet'!BH$2:BH$185,'intermediary sheet'!$C$2:$C$185,Input!$C6,'intermediary sheet'!$D$2:$D$185,"total")*SUMIFS('Market shares starting point Fe'!BH$2:BH$185,'Market shares starting point Fe'!$C$2:$C$185,Input!$C6,'Market shares starting point Fe'!$D$2:$D$185,Input!$D6),0)</f>
        <v>39.082351432650817</v>
      </c>
    </row>
    <row r="7" spans="1:60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 s="8">
        <f>SUMIFS('Eurostat comsumption'!J$2:J$185,'Eurostat comsumption'!$C$2:$C$185,Input!$C7,'Eurostat comsumption'!$D$2:$D$185,Input!$D7)</f>
        <v>0.7</v>
      </c>
      <c r="K7" s="8">
        <f>SUMIFS('Eurostat comsumption'!K$2:K$185,'Eurostat comsumption'!$C$2:$C$185,Input!$C7,'Eurostat comsumption'!$D$2:$D$185,Input!$D7)</f>
        <v>0.7</v>
      </c>
      <c r="L7" s="8">
        <f>SUMIFS('Eurostat comsumption'!L$2:L$185,'Eurostat comsumption'!$C$2:$C$185,Input!$C7,'Eurostat comsumption'!$D$2:$D$185,Input!$D7)</f>
        <v>0.7</v>
      </c>
      <c r="M7" s="8">
        <f>SUMIFS('Eurostat comsumption'!M$2:M$185,'Eurostat comsumption'!$C$2:$C$185,Input!$C7,'Eurostat comsumption'!$D$2:$D$185,Input!$D7)</f>
        <v>0.7</v>
      </c>
      <c r="N7" s="8">
        <f>SUMIFS('Eurostat comsumption'!N$2:N$185,'Eurostat comsumption'!$C$2:$C$185,Input!$C7,'Eurostat comsumption'!$D$2:$D$185,Input!$D7)</f>
        <v>0</v>
      </c>
      <c r="O7" s="8">
        <f>SUMIFS('Eurostat comsumption'!O$2:O$185,'Eurostat comsumption'!$C$2:$C$185,Input!$C7,'Eurostat comsumption'!$D$2:$D$185,Input!$D7)</f>
        <v>0</v>
      </c>
      <c r="P7" s="8">
        <f>SUMIFS('Eurostat comsumption'!P$2:P$185,'Eurostat comsumption'!$C$2:$C$185,Input!$C7,'Eurostat comsumption'!$D$2:$D$185,Input!$D7)</f>
        <v>0</v>
      </c>
      <c r="Q7" s="8">
        <f>SUMIFS('Eurostat comsumption'!Q$2:Q$185,'Eurostat comsumption'!$C$2:$C$185,Input!$C7,'Eurostat comsumption'!$D$2:$D$185,Input!$D7)</f>
        <v>0</v>
      </c>
      <c r="R7" s="8">
        <f>SUMIFS('Eurostat comsumption'!R$2:R$185,'Eurostat comsumption'!$C$2:$C$185,Input!$C7,'Eurostat comsumption'!$D$2:$D$185,Input!$D7)</f>
        <v>0</v>
      </c>
      <c r="S7" s="8">
        <f>SUMIFS('Eurostat comsumption'!S$2:S$185,'Eurostat comsumption'!$C$2:$C$185,Input!$C7,'Eurostat comsumption'!$D$2:$D$185,Input!$D7)</f>
        <v>0</v>
      </c>
      <c r="T7" s="8">
        <f>SUMIFS('Eurostat comsumption'!T$2:T$185,'Eurostat comsumption'!$C$2:$C$185,Input!$C7,'Eurostat comsumption'!$D$2:$D$185,Input!$D7)</f>
        <v>0</v>
      </c>
      <c r="U7" s="8">
        <f>SUMIFS('Eurostat comsumption'!U$2:U$185,'Eurostat comsumption'!$C$2:$C$185,Input!$C7,'Eurostat comsumption'!$D$2:$D$185,Input!$D7)</f>
        <v>0</v>
      </c>
      <c r="V7" s="8">
        <f>SUMIFS('Eurostat comsumption'!V$2:V$185,'Eurostat comsumption'!$C$2:$C$185,Input!$C7,'Eurostat comsumption'!$D$2:$D$185,Input!$D7)</f>
        <v>0</v>
      </c>
      <c r="W7" s="8">
        <f>SUMIFS('Eurostat comsumption'!W$2:W$185,'Eurostat comsumption'!$C$2:$C$185,Input!$C7,'Eurostat comsumption'!$D$2:$D$185,Input!$D7)</f>
        <v>0</v>
      </c>
      <c r="X7" s="8">
        <f>SUMIFS('Eurostat comsumption'!X$2:X$185,'Eurostat comsumption'!$C$2:$C$185,Input!$C7,'Eurostat comsumption'!$D$2:$D$185,Input!$D7)</f>
        <v>0</v>
      </c>
      <c r="Y7" s="8">
        <f>SUMIFS('Eurostat comsumption'!Y$2:Y$185,'Eurostat comsumption'!$C$2:$C$185,Input!$C7,'Eurostat comsumption'!$D$2:$D$185,Input!$D7)</f>
        <v>0</v>
      </c>
      <c r="Z7" s="8">
        <f>SUMIFS('Eurostat comsumption'!Z$2:Z$185,'Eurostat comsumption'!$C$2:$C$185,Input!$C7,'Eurostat comsumption'!$D$2:$D$185,Input!$D7)</f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 s="8">
        <f>SUMIFS('Eurostat comsumption'!J$2:J$185,'Eurostat comsumption'!$C$2:$C$185,Input!$C8,'Eurostat comsumption'!$D$2:$D$185,Input!$D8)</f>
        <v>6515.4</v>
      </c>
      <c r="K8" s="8">
        <f>SUMIFS('Eurostat comsumption'!K$2:K$185,'Eurostat comsumption'!$C$2:$C$185,Input!$C8,'Eurostat comsumption'!$D$2:$D$185,Input!$D8)</f>
        <v>6932.3</v>
      </c>
      <c r="L8" s="8">
        <f>SUMIFS('Eurostat comsumption'!L$2:L$185,'Eurostat comsumption'!$C$2:$C$185,Input!$C8,'Eurostat comsumption'!$D$2:$D$185,Input!$D8)</f>
        <v>7585.9</v>
      </c>
      <c r="M8" s="8">
        <f>SUMIFS('Eurostat comsumption'!M$2:M$185,'Eurostat comsumption'!$C$2:$C$185,Input!$C8,'Eurostat comsumption'!$D$2:$D$185,Input!$D8)</f>
        <v>8041.5</v>
      </c>
      <c r="N8" s="8">
        <f>SUMIFS('Eurostat comsumption'!N$2:N$185,'Eurostat comsumption'!$C$2:$C$185,Input!$C8,'Eurostat comsumption'!$D$2:$D$185,Input!$D8)</f>
        <v>8235.7000000000007</v>
      </c>
      <c r="O8" s="8">
        <f>SUMIFS('Eurostat comsumption'!O$2:O$185,'Eurostat comsumption'!$C$2:$C$185,Input!$C8,'Eurostat comsumption'!$D$2:$D$185,Input!$D8)</f>
        <v>8536</v>
      </c>
      <c r="P8" s="8">
        <f>SUMIFS('Eurostat comsumption'!P$2:P$185,'Eurostat comsumption'!$C$2:$C$185,Input!$C8,'Eurostat comsumption'!$D$2:$D$185,Input!$D8)</f>
        <v>8158.6</v>
      </c>
      <c r="Q8" s="8">
        <f>SUMIFS('Eurostat comsumption'!Q$2:Q$185,'Eurostat comsumption'!$C$2:$C$185,Input!$C8,'Eurostat comsumption'!$D$2:$D$185,Input!$D8)</f>
        <v>8271.9</v>
      </c>
      <c r="R8" s="8">
        <f>SUMIFS('Eurostat comsumption'!R$2:R$185,'Eurostat comsumption'!$C$2:$C$185,Input!$C8,'Eurostat comsumption'!$D$2:$D$185,Input!$D8)</f>
        <v>7835.4</v>
      </c>
      <c r="S8" s="8">
        <f>SUMIFS('Eurostat comsumption'!S$2:S$185,'Eurostat comsumption'!$C$2:$C$185,Input!$C8,'Eurostat comsumption'!$D$2:$D$185,Input!$D8)</f>
        <v>7477.3</v>
      </c>
      <c r="T8" s="8">
        <f>SUMIFS('Eurostat comsumption'!T$2:T$185,'Eurostat comsumption'!$C$2:$C$185,Input!$C8,'Eurostat comsumption'!$D$2:$D$185,Input!$D8)</f>
        <v>7762.8</v>
      </c>
      <c r="U8" s="8">
        <f>SUMIFS('Eurostat comsumption'!U$2:U$185,'Eurostat comsumption'!$C$2:$C$185,Input!$C8,'Eurostat comsumption'!$D$2:$D$185,Input!$D8)</f>
        <v>7546</v>
      </c>
      <c r="V8" s="8">
        <f>SUMIFS('Eurostat comsumption'!V$2:V$185,'Eurostat comsumption'!$C$2:$C$185,Input!$C8,'Eurostat comsumption'!$D$2:$D$185,Input!$D8)</f>
        <v>7506.6</v>
      </c>
      <c r="W8" s="8">
        <f>SUMIFS('Eurostat comsumption'!W$2:W$185,'Eurostat comsumption'!$C$2:$C$185,Input!$C8,'Eurostat comsumption'!$D$2:$D$185,Input!$D8)</f>
        <v>7787</v>
      </c>
      <c r="X8" s="8">
        <f>SUMIFS('Eurostat comsumption'!X$2:X$185,'Eurostat comsumption'!$C$2:$C$185,Input!$C8,'Eurostat comsumption'!$D$2:$D$185,Input!$D8)</f>
        <v>7636.7</v>
      </c>
      <c r="Y8" s="8">
        <f>SUMIFS('Eurostat comsumption'!Y$2:Y$185,'Eurostat comsumption'!$C$2:$C$185,Input!$C8,'Eurostat comsumption'!$D$2:$D$185,Input!$D8)</f>
        <v>7841.8</v>
      </c>
      <c r="Z8" s="8">
        <f>SUMIFS('Eurostat comsumption'!Z$2:Z$185,'Eurostat comsumption'!$C$2:$C$185,Input!$C8,'Eurostat comsumption'!$D$2:$D$185,Input!$D8)</f>
        <v>8128.4</v>
      </c>
      <c r="AA8">
        <f>MAX(SUMIFS('intermediary sheet'!AA$2:AA$185,'intermediary sheet'!$C$2:$C$185,Input!$C8,'intermediary sheet'!$D$2:$D$185,"total")*SUMIFS('Market shares starting point Fe'!AA$2:AA$185,'Market shares starting point Fe'!$C$2:$C$185,Input!$C8,'Market shares starting point Fe'!$D$2:$D$185,Input!$D8),0)</f>
        <v>8525.6619966980325</v>
      </c>
      <c r="AB8">
        <f>MAX(SUMIFS('intermediary sheet'!AB$2:AB$185,'intermediary sheet'!$C$2:$C$185,Input!$C8,'intermediary sheet'!$D$2:$D$185,"total")*SUMIFS('Market shares starting point Fe'!AB$2:AB$185,'Market shares starting point Fe'!$C$2:$C$185,Input!$C8,'Market shares starting point Fe'!$D$2:$D$185,Input!$D8),0)</f>
        <v>8456.3222105288205</v>
      </c>
      <c r="AC8">
        <f>MAX(SUMIFS('intermediary sheet'!AC$2:AC$185,'intermediary sheet'!$C$2:$C$185,Input!$C8,'intermediary sheet'!$D$2:$D$185,"total")*SUMIFS('Market shares starting point Fe'!AC$2:AC$185,'Market shares starting point Fe'!$C$2:$C$185,Input!$C8,'Market shares starting point Fe'!$D$2:$D$185,Input!$D8),0)</f>
        <v>8376.1601020644412</v>
      </c>
      <c r="AD8">
        <f>MAX(SUMIFS('intermediary sheet'!AD$2:AD$185,'intermediary sheet'!$C$2:$C$185,Input!$C8,'intermediary sheet'!$D$2:$D$185,"total")*SUMIFS('Market shares starting point Fe'!AD$2:AD$185,'Market shares starting point Fe'!$C$2:$C$185,Input!$C8,'Market shares starting point Fe'!$D$2:$D$185,Input!$D8),0)</f>
        <v>8289.6880791098174</v>
      </c>
      <c r="AE8">
        <f>MAX(SUMIFS('intermediary sheet'!AE$2:AE$185,'intermediary sheet'!$C$2:$C$185,Input!$C8,'intermediary sheet'!$D$2:$D$185,"total")*SUMIFS('Market shares starting point Fe'!AE$2:AE$185,'Market shares starting point Fe'!$C$2:$C$185,Input!$C8,'Market shares starting point Fe'!$D$2:$D$185,Input!$D8),0)</f>
        <v>8184.9952453584938</v>
      </c>
      <c r="AF8">
        <f>MAX(SUMIFS('intermediary sheet'!AF$2:AF$185,'intermediary sheet'!$C$2:$C$185,Input!$C8,'intermediary sheet'!$D$2:$D$185,"total")*SUMIFS('Market shares starting point Fe'!AF$2:AF$185,'Market shares starting point Fe'!$C$2:$C$185,Input!$C8,'Market shares starting point Fe'!$D$2:$D$185,Input!$D8),0)</f>
        <v>8074.3645395382828</v>
      </c>
      <c r="AG8">
        <f>MAX(SUMIFS('intermediary sheet'!AG$2:AG$185,'intermediary sheet'!$C$2:$C$185,Input!$C8,'intermediary sheet'!$D$2:$D$185,"total")*SUMIFS('Market shares starting point Fe'!AG$2:AG$185,'Market shares starting point Fe'!$C$2:$C$185,Input!$C8,'Market shares starting point Fe'!$D$2:$D$185,Input!$D8),0)</f>
        <v>7956.3584684961615</v>
      </c>
      <c r="AH8">
        <f>MAX(SUMIFS('intermediary sheet'!AH$2:AH$185,'intermediary sheet'!$C$2:$C$185,Input!$C8,'intermediary sheet'!$D$2:$D$185,"total")*SUMIFS('Market shares starting point Fe'!AH$2:AH$185,'Market shares starting point Fe'!$C$2:$C$185,Input!$C8,'Market shares starting point Fe'!$D$2:$D$185,Input!$D8),0)</f>
        <v>7819.1095445105366</v>
      </c>
      <c r="AI8">
        <f>MAX(SUMIFS('intermediary sheet'!AI$2:AI$185,'intermediary sheet'!$C$2:$C$185,Input!$C8,'intermediary sheet'!$D$2:$D$185,"total")*SUMIFS('Market shares starting point Fe'!AI$2:AI$185,'Market shares starting point Fe'!$C$2:$C$185,Input!$C8,'Market shares starting point Fe'!$D$2:$D$185,Input!$D8),0)</f>
        <v>7660.8020294172811</v>
      </c>
      <c r="AJ8">
        <f>MAX(SUMIFS('intermediary sheet'!AJ$2:AJ$185,'intermediary sheet'!$C$2:$C$185,Input!$C8,'intermediary sheet'!$D$2:$D$185,"total")*SUMIFS('Market shares starting point Fe'!AJ$2:AJ$185,'Market shares starting point Fe'!$C$2:$C$185,Input!$C8,'Market shares starting point Fe'!$D$2:$D$185,Input!$D8),0)</f>
        <v>7479.4597306440355</v>
      </c>
      <c r="AK8">
        <f>MAX(SUMIFS('intermediary sheet'!AK$2:AK$185,'intermediary sheet'!$C$2:$C$185,Input!$C8,'intermediary sheet'!$D$2:$D$185,"total")*SUMIFS('Market shares starting point Fe'!AK$2:AK$185,'Market shares starting point Fe'!$C$2:$C$185,Input!$C8,'Market shares starting point Fe'!$D$2:$D$185,Input!$D8),0)</f>
        <v>7261.3969501859083</v>
      </c>
      <c r="AL8">
        <f>MAX(SUMIFS('intermediary sheet'!AL$2:AL$185,'intermediary sheet'!$C$2:$C$185,Input!$C8,'intermediary sheet'!$D$2:$D$185,"total")*SUMIFS('Market shares starting point Fe'!AL$2:AL$185,'Market shares starting point Fe'!$C$2:$C$185,Input!$C8,'Market shares starting point Fe'!$D$2:$D$185,Input!$D8),0)</f>
        <v>7019.3422179292556</v>
      </c>
      <c r="AM8">
        <f>MAX(SUMIFS('intermediary sheet'!AM$2:AM$185,'intermediary sheet'!$C$2:$C$185,Input!$C8,'intermediary sheet'!$D$2:$D$185,"total")*SUMIFS('Market shares starting point Fe'!AM$2:AM$185,'Market shares starting point Fe'!$C$2:$C$185,Input!$C8,'Market shares starting point Fe'!$D$2:$D$185,Input!$D8),0)</f>
        <v>6756.508159456188</v>
      </c>
      <c r="AN8">
        <f>MAX(SUMIFS('intermediary sheet'!AN$2:AN$185,'intermediary sheet'!$C$2:$C$185,Input!$C8,'intermediary sheet'!$D$2:$D$185,"total")*SUMIFS('Market shares starting point Fe'!AN$2:AN$185,'Market shares starting point Fe'!$C$2:$C$185,Input!$C8,'Market shares starting point Fe'!$D$2:$D$185,Input!$D8),0)</f>
        <v>6480.3067897808733</v>
      </c>
      <c r="AO8">
        <f>MAX(SUMIFS('intermediary sheet'!AO$2:AO$185,'intermediary sheet'!$C$2:$C$185,Input!$C8,'intermediary sheet'!$D$2:$D$185,"total")*SUMIFS('Market shares starting point Fe'!AO$2:AO$185,'Market shares starting point Fe'!$C$2:$C$185,Input!$C8,'Market shares starting point Fe'!$D$2:$D$185,Input!$D8),0)</f>
        <v>6198.5928686363313</v>
      </c>
      <c r="AP8">
        <f>MAX(SUMIFS('intermediary sheet'!AP$2:AP$185,'intermediary sheet'!$C$2:$C$185,Input!$C8,'intermediary sheet'!$D$2:$D$185,"total")*SUMIFS('Market shares starting point Fe'!AP$2:AP$185,'Market shares starting point Fe'!$C$2:$C$185,Input!$C8,'Market shares starting point Fe'!$D$2:$D$185,Input!$D8),0)</f>
        <v>5914.9602784452418</v>
      </c>
      <c r="AQ8">
        <f>MAX(SUMIFS('intermediary sheet'!AQ$2:AQ$185,'intermediary sheet'!$C$2:$C$185,Input!$C8,'intermediary sheet'!$D$2:$D$185,"total")*SUMIFS('Market shares starting point Fe'!AQ$2:AQ$185,'Market shares starting point Fe'!$C$2:$C$185,Input!$C8,'Market shares starting point Fe'!$D$2:$D$185,Input!$D8),0)</f>
        <v>5633.1352207254531</v>
      </c>
      <c r="AR8">
        <f>MAX(SUMIFS('intermediary sheet'!AR$2:AR$185,'intermediary sheet'!$C$2:$C$185,Input!$C8,'intermediary sheet'!$D$2:$D$185,"total")*SUMIFS('Market shares starting point Fe'!AR$2:AR$185,'Market shares starting point Fe'!$C$2:$C$185,Input!$C8,'Market shares starting point Fe'!$D$2:$D$185,Input!$D8),0)</f>
        <v>5361.7665455466467</v>
      </c>
      <c r="AS8">
        <f>MAX(SUMIFS('intermediary sheet'!AS$2:AS$185,'intermediary sheet'!$C$2:$C$185,Input!$C8,'intermediary sheet'!$D$2:$D$185,"total")*SUMIFS('Market shares starting point Fe'!AS$2:AS$185,'Market shares starting point Fe'!$C$2:$C$185,Input!$C8,'Market shares starting point Fe'!$D$2:$D$185,Input!$D8),0)</f>
        <v>5094.9639873591987</v>
      </c>
      <c r="AT8">
        <f>MAX(SUMIFS('intermediary sheet'!AT$2:AT$185,'intermediary sheet'!$C$2:$C$185,Input!$C8,'intermediary sheet'!$D$2:$D$185,"total")*SUMIFS('Market shares starting point Fe'!AT$2:AT$185,'Market shares starting point Fe'!$C$2:$C$185,Input!$C8,'Market shares starting point Fe'!$D$2:$D$185,Input!$D8),0)</f>
        <v>4835.0370040181597</v>
      </c>
      <c r="AU8">
        <f>MAX(SUMIFS('intermediary sheet'!AU$2:AU$185,'intermediary sheet'!$C$2:$C$185,Input!$C8,'intermediary sheet'!$D$2:$D$185,"total")*SUMIFS('Market shares starting point Fe'!AU$2:AU$185,'Market shares starting point Fe'!$C$2:$C$185,Input!$C8,'Market shares starting point Fe'!$D$2:$D$185,Input!$D8),0)</f>
        <v>4578.6065027910308</v>
      </c>
      <c r="AV8">
        <f>MAX(SUMIFS('intermediary sheet'!AV$2:AV$185,'intermediary sheet'!$C$2:$C$185,Input!$C8,'intermediary sheet'!$D$2:$D$185,"total")*SUMIFS('Market shares starting point Fe'!AV$2:AV$185,'Market shares starting point Fe'!$C$2:$C$185,Input!$C8,'Market shares starting point Fe'!$D$2:$D$185,Input!$D8),0)</f>
        <v>4323.7646491439036</v>
      </c>
      <c r="AW8">
        <f>MAX(SUMIFS('intermediary sheet'!AW$2:AW$185,'intermediary sheet'!$C$2:$C$185,Input!$C8,'intermediary sheet'!$D$2:$D$185,"total")*SUMIFS('Market shares starting point Fe'!AW$2:AW$185,'Market shares starting point Fe'!$C$2:$C$185,Input!$C8,'Market shares starting point Fe'!$D$2:$D$185,Input!$D8),0)</f>
        <v>4069.661709806514</v>
      </c>
      <c r="AX8">
        <f>MAX(SUMIFS('intermediary sheet'!AX$2:AX$185,'intermediary sheet'!$C$2:$C$185,Input!$C8,'intermediary sheet'!$D$2:$D$185,"total")*SUMIFS('Market shares starting point Fe'!AX$2:AX$185,'Market shares starting point Fe'!$C$2:$C$185,Input!$C8,'Market shares starting point Fe'!$D$2:$D$185,Input!$D8),0)</f>
        <v>3825.543342562376</v>
      </c>
      <c r="AY8">
        <f>MAX(SUMIFS('intermediary sheet'!AY$2:AY$185,'intermediary sheet'!$C$2:$C$185,Input!$C8,'intermediary sheet'!$D$2:$D$185,"total")*SUMIFS('Market shares starting point Fe'!AY$2:AY$185,'Market shares starting point Fe'!$C$2:$C$185,Input!$C8,'Market shares starting point Fe'!$D$2:$D$185,Input!$D8),0)</f>
        <v>3564.5732443568713</v>
      </c>
      <c r="AZ8">
        <f>MAX(SUMIFS('intermediary sheet'!AZ$2:AZ$185,'intermediary sheet'!$C$2:$C$185,Input!$C8,'intermediary sheet'!$D$2:$D$185,"total")*SUMIFS('Market shares starting point Fe'!AZ$2:AZ$185,'Market shares starting point Fe'!$C$2:$C$185,Input!$C8,'Market shares starting point Fe'!$D$2:$D$185,Input!$D8),0)</f>
        <v>3313.2849182583518</v>
      </c>
      <c r="BA8">
        <f>MAX(SUMIFS('intermediary sheet'!BA$2:BA$185,'intermediary sheet'!$C$2:$C$185,Input!$C8,'intermediary sheet'!$D$2:$D$185,"total")*SUMIFS('Market shares starting point Fe'!BA$2:BA$185,'Market shares starting point Fe'!$C$2:$C$185,Input!$C8,'Market shares starting point Fe'!$D$2:$D$185,Input!$D8),0)</f>
        <v>3064.7937332717229</v>
      </c>
      <c r="BB8">
        <f>MAX(SUMIFS('intermediary sheet'!BB$2:BB$185,'intermediary sheet'!$C$2:$C$185,Input!$C8,'intermediary sheet'!$D$2:$D$185,"total")*SUMIFS('Market shares starting point Fe'!BB$2:BB$185,'Market shares starting point Fe'!$C$2:$C$185,Input!$C8,'Market shares starting point Fe'!$D$2:$D$185,Input!$D8),0)</f>
        <v>2815.340143350365</v>
      </c>
      <c r="BC8">
        <f>MAX(SUMIFS('intermediary sheet'!BC$2:BC$185,'intermediary sheet'!$C$2:$C$185,Input!$C8,'intermediary sheet'!$D$2:$D$185,"total")*SUMIFS('Market shares starting point Fe'!BC$2:BC$185,'Market shares starting point Fe'!$C$2:$C$185,Input!$C8,'Market shares starting point Fe'!$D$2:$D$185,Input!$D8),0)</f>
        <v>2567.0434879303934</v>
      </c>
      <c r="BD8">
        <f>MAX(SUMIFS('intermediary sheet'!BD$2:BD$185,'intermediary sheet'!$C$2:$C$185,Input!$C8,'intermediary sheet'!$D$2:$D$185,"total")*SUMIFS('Market shares starting point Fe'!BD$2:BD$185,'Market shares starting point Fe'!$C$2:$C$185,Input!$C8,'Market shares starting point Fe'!$D$2:$D$185,Input!$D8),0)</f>
        <v>2321.830700966746</v>
      </c>
      <c r="BE8">
        <f>MAX(SUMIFS('intermediary sheet'!BE$2:BE$185,'intermediary sheet'!$C$2:$C$185,Input!$C8,'intermediary sheet'!$D$2:$D$185,"total")*SUMIFS('Market shares starting point Fe'!BE$2:BE$185,'Market shares starting point Fe'!$C$2:$C$185,Input!$C8,'Market shares starting point Fe'!$D$2:$D$185,Input!$D8),0)</f>
        <v>2078.0874590992298</v>
      </c>
      <c r="BF8">
        <f>MAX(SUMIFS('intermediary sheet'!BF$2:BF$185,'intermediary sheet'!$C$2:$C$185,Input!$C8,'intermediary sheet'!$D$2:$D$185,"total")*SUMIFS('Market shares starting point Fe'!BF$2:BF$185,'Market shares starting point Fe'!$C$2:$C$185,Input!$C8,'Market shares starting point Fe'!$D$2:$D$185,Input!$D8),0)</f>
        <v>1972.4179955011662</v>
      </c>
      <c r="BG8">
        <f>MAX(SUMIFS('intermediary sheet'!BG$2:BG$185,'intermediary sheet'!$C$2:$C$185,Input!$C8,'intermediary sheet'!$D$2:$D$185,"total")*SUMIFS('Market shares starting point Fe'!BG$2:BG$185,'Market shares starting point Fe'!$C$2:$C$185,Input!$C8,'Market shares starting point Fe'!$D$2:$D$185,Input!$D8),0)</f>
        <v>1853.3034446879076</v>
      </c>
      <c r="BH8">
        <f>MAX(SUMIFS('intermediary sheet'!BH$2:BH$185,'intermediary sheet'!$C$2:$C$185,Input!$C8,'intermediary sheet'!$D$2:$D$185,"total")*SUMIFS('Market shares starting point Fe'!BH$2:BH$185,'Market shares starting point Fe'!$C$2:$C$185,Input!$C8,'Market shares starting point Fe'!$D$2:$D$185,Input!$D8),0)</f>
        <v>1717.8901686845941</v>
      </c>
    </row>
    <row r="9" spans="1:60" x14ac:dyDescent="0.3">
      <c r="A9" s="2" t="s">
        <v>9</v>
      </c>
      <c r="B9" s="2" t="s">
        <v>10</v>
      </c>
      <c r="C9" s="2" t="s">
        <v>11</v>
      </c>
      <c r="D9" s="2" t="s">
        <v>44</v>
      </c>
      <c r="E9" s="2" t="s">
        <v>13</v>
      </c>
      <c r="F9" s="2" t="s">
        <v>14</v>
      </c>
      <c r="G9" s="2" t="s">
        <v>14</v>
      </c>
      <c r="H9" s="2" t="s">
        <v>15</v>
      </c>
      <c r="I9" s="2" t="s">
        <v>16</v>
      </c>
      <c r="J9" s="8">
        <f>SUMIFS('Eurostat comsumption'!J$2:J$185,'Eurostat comsumption'!$C$2:$C$185,Input!$C9,'Eurostat comsumption'!$D$2:$D$185,Input!$D9)</f>
        <v>0</v>
      </c>
      <c r="K9" s="8">
        <f>SUMIFS('Eurostat comsumption'!K$2:K$185,'Eurostat comsumption'!$C$2:$C$185,Input!$C9,'Eurostat comsumption'!$D$2:$D$185,Input!$D9)</f>
        <v>0</v>
      </c>
      <c r="L9" s="8">
        <f>SUMIFS('Eurostat comsumption'!L$2:L$185,'Eurostat comsumption'!$C$2:$C$185,Input!$C9,'Eurostat comsumption'!$D$2:$D$185,Input!$D9)</f>
        <v>0</v>
      </c>
      <c r="M9" s="8">
        <f>SUMIFS('Eurostat comsumption'!M$2:M$185,'Eurostat comsumption'!$C$2:$C$185,Input!$C9,'Eurostat comsumption'!$D$2:$D$185,Input!$D9)</f>
        <v>0</v>
      </c>
      <c r="N9" s="8">
        <f>SUMIFS('Eurostat comsumption'!N$2:N$185,'Eurostat comsumption'!$C$2:$C$185,Input!$C9,'Eurostat comsumption'!$D$2:$D$185,Input!$D9)</f>
        <v>0</v>
      </c>
      <c r="O9" s="8">
        <f>SUMIFS('Eurostat comsumption'!O$2:O$185,'Eurostat comsumption'!$C$2:$C$185,Input!$C9,'Eurostat comsumption'!$D$2:$D$185,Input!$D9)</f>
        <v>0</v>
      </c>
      <c r="P9" s="8">
        <f>SUMIFS('Eurostat comsumption'!P$2:P$185,'Eurostat comsumption'!$C$2:$C$185,Input!$C9,'Eurostat comsumption'!$D$2:$D$185,Input!$D9)</f>
        <v>0</v>
      </c>
      <c r="Q9" s="8">
        <f>SUMIFS('Eurostat comsumption'!Q$2:Q$185,'Eurostat comsumption'!$C$2:$C$185,Input!$C9,'Eurostat comsumption'!$D$2:$D$185,Input!$D9)</f>
        <v>0</v>
      </c>
      <c r="R9" s="8">
        <f>SUMIFS('Eurostat comsumption'!R$2:R$185,'Eurostat comsumption'!$C$2:$C$185,Input!$C9,'Eurostat comsumption'!$D$2:$D$185,Input!$D9)</f>
        <v>0</v>
      </c>
      <c r="S9" s="8">
        <f>SUMIFS('Eurostat comsumption'!S$2:S$185,'Eurostat comsumption'!$C$2:$C$185,Input!$C9,'Eurostat comsumption'!$D$2:$D$185,Input!$D9)</f>
        <v>0</v>
      </c>
      <c r="T9" s="8">
        <f>SUMIFS('Eurostat comsumption'!T$2:T$185,'Eurostat comsumption'!$C$2:$C$185,Input!$C9,'Eurostat comsumption'!$D$2:$D$185,Input!$D9)</f>
        <v>0</v>
      </c>
      <c r="U9" s="8">
        <f>SUMIFS('Eurostat comsumption'!U$2:U$185,'Eurostat comsumption'!$C$2:$C$185,Input!$C9,'Eurostat comsumption'!$D$2:$D$185,Input!$D9)</f>
        <v>0</v>
      </c>
      <c r="V9" s="8">
        <f>SUMIFS('Eurostat comsumption'!V$2:V$185,'Eurostat comsumption'!$C$2:$C$185,Input!$C9,'Eurostat comsumption'!$D$2:$D$185,Input!$D9)</f>
        <v>0</v>
      </c>
      <c r="W9" s="8">
        <f>SUMIFS('Eurostat comsumption'!W$2:W$185,'Eurostat comsumption'!$C$2:$C$185,Input!$C9,'Eurostat comsumption'!$D$2:$D$185,Input!$D9)</f>
        <v>0</v>
      </c>
      <c r="X9" s="8">
        <f>SUMIFS('Eurostat comsumption'!X$2:X$185,'Eurostat comsumption'!$C$2:$C$185,Input!$C9,'Eurostat comsumption'!$D$2:$D$185,Input!$D9)</f>
        <v>0</v>
      </c>
      <c r="Y9" s="8">
        <f>SUMIFS('Eurostat comsumption'!Y$2:Y$185,'Eurostat comsumption'!$C$2:$C$185,Input!$C9,'Eurostat comsumption'!$D$2:$D$185,Input!$D9)</f>
        <v>0</v>
      </c>
      <c r="Z9" s="8">
        <f>SUMIFS('Eurostat comsumption'!Z$2:Z$185,'Eurostat comsumption'!$C$2:$C$185,Input!$C9,'Eurostat comsumption'!$D$2:$D$185,Input!$D9)</f>
        <v>0</v>
      </c>
      <c r="AA9">
        <f>MAX(SUMIFS('intermediary sheet'!AA$2:AA$185,'intermediary sheet'!$C$2:$C$185,Input!$C9,'intermediary sheet'!$D$2:$D$185,"total")*SUMIFS('Market shares starting point Fe'!AA$2:AA$185,'Market shares starting point Fe'!$C$2:$C$185,Input!$C9,'Market shares starting point Fe'!$D$2:$D$185,Input!$D9),0)</f>
        <v>9.3681234863406679</v>
      </c>
      <c r="AB9">
        <f>MAX(SUMIFS('intermediary sheet'!AB$2:AB$185,'intermediary sheet'!$C$2:$C$185,Input!$C9,'intermediary sheet'!$D$2:$D$185,"total")*SUMIFS('Market shares starting point Fe'!AB$2:AB$185,'Market shares starting point Fe'!$C$2:$C$185,Input!$C9,'Market shares starting point Fe'!$D$2:$D$185,Input!$D9),0)</f>
        <v>9.4015112243099157</v>
      </c>
      <c r="AC9">
        <f>MAX(SUMIFS('intermediary sheet'!AC$2:AC$185,'intermediary sheet'!$C$2:$C$185,Input!$C9,'intermediary sheet'!$D$2:$D$185,"total")*SUMIFS('Market shares starting point Fe'!AC$2:AC$185,'Market shares starting point Fe'!$C$2:$C$185,Input!$C9,'Market shares starting point Fe'!$D$2:$D$185,Input!$D9),0)</f>
        <v>9.4947668669234329</v>
      </c>
      <c r="AD9">
        <f>MAX(SUMIFS('intermediary sheet'!AD$2:AD$185,'intermediary sheet'!$C$2:$C$185,Input!$C9,'intermediary sheet'!$D$2:$D$185,"total")*SUMIFS('Market shares starting point Fe'!AD$2:AD$185,'Market shares starting point Fe'!$C$2:$C$185,Input!$C9,'Market shares starting point Fe'!$D$2:$D$185,Input!$D9),0)</f>
        <v>9.7108668786981216</v>
      </c>
      <c r="AE9">
        <f>MAX(SUMIFS('intermediary sheet'!AE$2:AE$185,'intermediary sheet'!$C$2:$C$185,Input!$C9,'intermediary sheet'!$D$2:$D$185,"total")*SUMIFS('Market shares starting point Fe'!AE$2:AE$185,'Market shares starting point Fe'!$C$2:$C$185,Input!$C9,'Market shares starting point Fe'!$D$2:$D$185,Input!$D9),0)</f>
        <v>9.7164433825799996</v>
      </c>
      <c r="AF9">
        <f>MAX(SUMIFS('intermediary sheet'!AF$2:AF$185,'intermediary sheet'!$C$2:$C$185,Input!$C9,'intermediary sheet'!$D$2:$D$185,"total")*SUMIFS('Market shares starting point Fe'!AF$2:AF$185,'Market shares starting point Fe'!$C$2:$C$185,Input!$C9,'Market shares starting point Fe'!$D$2:$D$185,Input!$D9),0)</f>
        <v>9.7323092688296917</v>
      </c>
      <c r="AG9">
        <f>MAX(SUMIFS('intermediary sheet'!AG$2:AG$185,'intermediary sheet'!$C$2:$C$185,Input!$C9,'intermediary sheet'!$D$2:$D$185,"total")*SUMIFS('Market shares starting point Fe'!AG$2:AG$185,'Market shares starting point Fe'!$C$2:$C$185,Input!$C9,'Market shares starting point Fe'!$D$2:$D$185,Input!$D9),0)</f>
        <v>9.7546036104132448</v>
      </c>
      <c r="AH9">
        <f>MAX(SUMIFS('intermediary sheet'!AH$2:AH$185,'intermediary sheet'!$C$2:$C$185,Input!$C9,'intermediary sheet'!$D$2:$D$185,"total")*SUMIFS('Market shares starting point Fe'!AH$2:AH$185,'Market shares starting point Fe'!$C$2:$C$185,Input!$C9,'Market shares starting point Fe'!$D$2:$D$185,Input!$D9),0)</f>
        <v>9.7802209117774499</v>
      </c>
      <c r="AI9">
        <f>MAX(SUMIFS('intermediary sheet'!AI$2:AI$185,'intermediary sheet'!$C$2:$C$185,Input!$C9,'intermediary sheet'!$D$2:$D$185,"total")*SUMIFS('Market shares starting point Fe'!AI$2:AI$185,'Market shares starting point Fe'!$C$2:$C$185,Input!$C9,'Market shares starting point Fe'!$D$2:$D$185,Input!$D9),0)</f>
        <v>9.7925561321205983</v>
      </c>
      <c r="AJ9">
        <f>MAX(SUMIFS('intermediary sheet'!AJ$2:AJ$185,'intermediary sheet'!$C$2:$C$185,Input!$C9,'intermediary sheet'!$D$2:$D$185,"total")*SUMIFS('Market shares starting point Fe'!AJ$2:AJ$185,'Market shares starting point Fe'!$C$2:$C$185,Input!$C9,'Market shares starting point Fe'!$D$2:$D$185,Input!$D9),0)</f>
        <v>9.7894772478215462</v>
      </c>
      <c r="AK9">
        <f>MAX(SUMIFS('intermediary sheet'!AK$2:AK$185,'intermediary sheet'!$C$2:$C$185,Input!$C9,'intermediary sheet'!$D$2:$D$185,"total")*SUMIFS('Market shares starting point Fe'!AK$2:AK$185,'Market shares starting point Fe'!$C$2:$C$185,Input!$C9,'Market shares starting point Fe'!$D$2:$D$185,Input!$D9),0)</f>
        <v>9.770116379290684</v>
      </c>
      <c r="AL9">
        <f>MAX(SUMIFS('intermediary sheet'!AL$2:AL$185,'intermediary sheet'!$C$2:$C$185,Input!$C9,'intermediary sheet'!$D$2:$D$185,"total")*SUMIFS('Market shares starting point Fe'!AL$2:AL$185,'Market shares starting point Fe'!$C$2:$C$185,Input!$C9,'Market shares starting point Fe'!$D$2:$D$185,Input!$D9),0)</f>
        <v>9.7573383182065854</v>
      </c>
      <c r="AM9">
        <f>MAX(SUMIFS('intermediary sheet'!AM$2:AM$185,'intermediary sheet'!$C$2:$C$185,Input!$C9,'intermediary sheet'!$D$2:$D$185,"total")*SUMIFS('Market shares starting point Fe'!AM$2:AM$185,'Market shares starting point Fe'!$C$2:$C$185,Input!$C9,'Market shares starting point Fe'!$D$2:$D$185,Input!$D9),0)</f>
        <v>9.765066791172849</v>
      </c>
      <c r="AN9">
        <f>MAX(SUMIFS('intermediary sheet'!AN$2:AN$185,'intermediary sheet'!$C$2:$C$185,Input!$C9,'intermediary sheet'!$D$2:$D$185,"total")*SUMIFS('Market shares starting point Fe'!AN$2:AN$185,'Market shares starting point Fe'!$C$2:$C$185,Input!$C9,'Market shares starting point Fe'!$D$2:$D$185,Input!$D9),0)</f>
        <v>9.8260762264910433</v>
      </c>
      <c r="AO9">
        <f>MAX(SUMIFS('intermediary sheet'!AO$2:AO$185,'intermediary sheet'!$C$2:$C$185,Input!$C9,'intermediary sheet'!$D$2:$D$185,"total")*SUMIFS('Market shares starting point Fe'!AO$2:AO$185,'Market shares starting point Fe'!$C$2:$C$185,Input!$C9,'Market shares starting point Fe'!$D$2:$D$185,Input!$D9),0)</f>
        <v>9.9220391870138478</v>
      </c>
      <c r="AP9">
        <f>MAX(SUMIFS('intermediary sheet'!AP$2:AP$185,'intermediary sheet'!$C$2:$C$185,Input!$C9,'intermediary sheet'!$D$2:$D$185,"total")*SUMIFS('Market shares starting point Fe'!AP$2:AP$185,'Market shares starting point Fe'!$C$2:$C$185,Input!$C9,'Market shares starting point Fe'!$D$2:$D$185,Input!$D9),0)</f>
        <v>10.056417176466665</v>
      </c>
      <c r="AQ9">
        <f>MAX(SUMIFS('intermediary sheet'!AQ$2:AQ$185,'intermediary sheet'!$C$2:$C$185,Input!$C9,'intermediary sheet'!$D$2:$D$185,"total")*SUMIFS('Market shares starting point Fe'!AQ$2:AQ$185,'Market shares starting point Fe'!$C$2:$C$185,Input!$C9,'Market shares starting point Fe'!$D$2:$D$185,Input!$D9),0)</f>
        <v>10.217320458205853</v>
      </c>
      <c r="AR9">
        <f>MAX(SUMIFS('intermediary sheet'!AR$2:AR$185,'intermediary sheet'!$C$2:$C$185,Input!$C9,'intermediary sheet'!$D$2:$D$185,"total")*SUMIFS('Market shares starting point Fe'!AR$2:AR$185,'Market shares starting point Fe'!$C$2:$C$185,Input!$C9,'Market shares starting point Fe'!$D$2:$D$185,Input!$D9),0)</f>
        <v>10.422333300224077</v>
      </c>
      <c r="AS9">
        <f>MAX(SUMIFS('intermediary sheet'!AS$2:AS$185,'intermediary sheet'!$C$2:$C$185,Input!$C9,'intermediary sheet'!$D$2:$D$185,"total")*SUMIFS('Market shares starting point Fe'!AS$2:AS$185,'Market shares starting point Fe'!$C$2:$C$185,Input!$C9,'Market shares starting point Fe'!$D$2:$D$185,Input!$D9),0)</f>
        <v>10.66197559820325</v>
      </c>
      <c r="AT9">
        <f>MAX(SUMIFS('intermediary sheet'!AT$2:AT$185,'intermediary sheet'!$C$2:$C$185,Input!$C9,'intermediary sheet'!$D$2:$D$185,"total")*SUMIFS('Market shares starting point Fe'!AT$2:AT$185,'Market shares starting point Fe'!$C$2:$C$185,Input!$C9,'Market shares starting point Fe'!$D$2:$D$185,Input!$D9),0)</f>
        <v>10.956425482098533</v>
      </c>
      <c r="AU9">
        <f>MAX(SUMIFS('intermediary sheet'!AU$2:AU$185,'intermediary sheet'!$C$2:$C$185,Input!$C9,'intermediary sheet'!$D$2:$D$185,"total")*SUMIFS('Market shares starting point Fe'!AU$2:AU$185,'Market shares starting point Fe'!$C$2:$C$185,Input!$C9,'Market shares starting point Fe'!$D$2:$D$185,Input!$D9),0)</f>
        <v>11.275962079977768</v>
      </c>
      <c r="AV9">
        <f>MAX(SUMIFS('intermediary sheet'!AV$2:AV$185,'intermediary sheet'!$C$2:$C$185,Input!$C9,'intermediary sheet'!$D$2:$D$185,"total")*SUMIFS('Market shares starting point Fe'!AV$2:AV$185,'Market shares starting point Fe'!$C$2:$C$185,Input!$C9,'Market shares starting point Fe'!$D$2:$D$185,Input!$D9),0)</f>
        <v>11.667726626020171</v>
      </c>
      <c r="AW9">
        <f>MAX(SUMIFS('intermediary sheet'!AW$2:AW$185,'intermediary sheet'!$C$2:$C$185,Input!$C9,'intermediary sheet'!$D$2:$D$185,"total")*SUMIFS('Market shares starting point Fe'!AW$2:AW$185,'Market shares starting point Fe'!$C$2:$C$185,Input!$C9,'Market shares starting point Fe'!$D$2:$D$185,Input!$D9),0)</f>
        <v>12.148303902697297</v>
      </c>
      <c r="AX9">
        <f>MAX(SUMIFS('intermediary sheet'!AX$2:AX$185,'intermediary sheet'!$C$2:$C$185,Input!$C9,'intermediary sheet'!$D$2:$D$185,"total")*SUMIFS('Market shares starting point Fe'!AX$2:AX$185,'Market shares starting point Fe'!$C$2:$C$185,Input!$C9,'Market shares starting point Fe'!$D$2:$D$185,Input!$D9),0)</f>
        <v>12.745807938728602</v>
      </c>
      <c r="AY9">
        <f>MAX(SUMIFS('intermediary sheet'!AY$2:AY$185,'intermediary sheet'!$C$2:$C$185,Input!$C9,'intermediary sheet'!$D$2:$D$185,"total")*SUMIFS('Market shares starting point Fe'!AY$2:AY$185,'Market shares starting point Fe'!$C$2:$C$185,Input!$C9,'Market shares starting point Fe'!$D$2:$D$185,Input!$D9),0)</f>
        <v>13.045411383933175</v>
      </c>
      <c r="AZ9">
        <f>MAX(SUMIFS('intermediary sheet'!AZ$2:AZ$185,'intermediary sheet'!$C$2:$C$185,Input!$C9,'intermediary sheet'!$D$2:$D$185,"total")*SUMIFS('Market shares starting point Fe'!AZ$2:AZ$185,'Market shares starting point Fe'!$C$2:$C$185,Input!$C9,'Market shares starting point Fe'!$D$2:$D$185,Input!$D9),0)</f>
        <v>13.507386236701386</v>
      </c>
      <c r="BA9">
        <f>MAX(SUMIFS('intermediary sheet'!BA$2:BA$185,'intermediary sheet'!$C$2:$C$185,Input!$C9,'intermediary sheet'!$D$2:$D$185,"total")*SUMIFS('Market shares starting point Fe'!BA$2:BA$185,'Market shares starting point Fe'!$C$2:$C$185,Input!$C9,'Market shares starting point Fe'!$D$2:$D$185,Input!$D9),0)</f>
        <v>13.948243347508319</v>
      </c>
      <c r="BB9">
        <f>MAX(SUMIFS('intermediary sheet'!BB$2:BB$185,'intermediary sheet'!$C$2:$C$185,Input!$C9,'intermediary sheet'!$D$2:$D$185,"total")*SUMIFS('Market shares starting point Fe'!BB$2:BB$185,'Market shares starting point Fe'!$C$2:$C$185,Input!$C9,'Market shares starting point Fe'!$D$2:$D$185,Input!$D9),0)</f>
        <v>14.336096903426068</v>
      </c>
      <c r="BC9">
        <f>MAX(SUMIFS('intermediary sheet'!BC$2:BC$185,'intermediary sheet'!$C$2:$C$185,Input!$C9,'intermediary sheet'!$D$2:$D$185,"total")*SUMIFS('Market shares starting point Fe'!BC$2:BC$185,'Market shares starting point Fe'!$C$2:$C$185,Input!$C9,'Market shares starting point Fe'!$D$2:$D$185,Input!$D9),0)</f>
        <v>14.690881595711778</v>
      </c>
      <c r="BD9">
        <f>MAX(SUMIFS('intermediary sheet'!BD$2:BD$185,'intermediary sheet'!$C$2:$C$185,Input!$C9,'intermediary sheet'!$D$2:$D$185,"total")*SUMIFS('Market shares starting point Fe'!BD$2:BD$185,'Market shares starting point Fe'!$C$2:$C$185,Input!$C9,'Market shares starting point Fe'!$D$2:$D$185,Input!$D9),0)</f>
        <v>15.068048003992873</v>
      </c>
      <c r="BE9">
        <f>MAX(SUMIFS('intermediary sheet'!BE$2:BE$185,'intermediary sheet'!$C$2:$C$185,Input!$C9,'intermediary sheet'!$D$2:$D$185,"total")*SUMIFS('Market shares starting point Fe'!BE$2:BE$185,'Market shares starting point Fe'!$C$2:$C$185,Input!$C9,'Market shares starting point Fe'!$D$2:$D$185,Input!$D9),0)</f>
        <v>15.389022419861483</v>
      </c>
      <c r="BF9">
        <f>MAX(SUMIFS('intermediary sheet'!BF$2:BF$185,'intermediary sheet'!$C$2:$C$185,Input!$C9,'intermediary sheet'!$D$2:$D$185,"total")*SUMIFS('Market shares starting point Fe'!BF$2:BF$185,'Market shares starting point Fe'!$C$2:$C$185,Input!$C9,'Market shares starting point Fe'!$D$2:$D$185,Input!$D9),0)</f>
        <v>16.83902240328354</v>
      </c>
      <c r="BG9">
        <f>MAX(SUMIFS('intermediary sheet'!BG$2:BG$185,'intermediary sheet'!$C$2:$C$185,Input!$C9,'intermediary sheet'!$D$2:$D$185,"total")*SUMIFS('Market shares starting point Fe'!BG$2:BG$185,'Market shares starting point Fe'!$C$2:$C$185,Input!$C9,'Market shares starting point Fe'!$D$2:$D$185,Input!$D9),0)</f>
        <v>18.483331926723118</v>
      </c>
      <c r="BH9">
        <f>MAX(SUMIFS('intermediary sheet'!BH$2:BH$185,'intermediary sheet'!$C$2:$C$185,Input!$C9,'intermediary sheet'!$D$2:$D$185,"total")*SUMIFS('Market shares starting point Fe'!BH$2:BH$185,'Market shares starting point Fe'!$C$2:$C$185,Input!$C9,'Market shares starting point Fe'!$D$2:$D$185,Input!$D9),0)</f>
        <v>20.355514552165552</v>
      </c>
    </row>
    <row r="10" spans="1:60" x14ac:dyDescent="0.3">
      <c r="A10" t="s">
        <v>9</v>
      </c>
      <c r="B10" t="s">
        <v>10</v>
      </c>
      <c r="C10" t="s">
        <v>23</v>
      </c>
      <c r="D10" t="s">
        <v>12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 s="8">
        <f>SUMIFS('Eurostat comsumption'!J$2:J$185,'Eurostat comsumption'!$C$2:$C$185,Input!$C10,'Eurostat comsumption'!$D$2:$D$185,Input!$D10)</f>
        <v>9660.6</v>
      </c>
      <c r="K10" s="8">
        <f>SUMIFS('Eurostat comsumption'!K$2:K$185,'Eurostat comsumption'!$C$2:$C$185,Input!$C10,'Eurostat comsumption'!$D$2:$D$185,Input!$D10)</f>
        <v>9544.2999999999993</v>
      </c>
      <c r="L10" s="8">
        <f>SUMIFS('Eurostat comsumption'!L$2:L$185,'Eurostat comsumption'!$C$2:$C$185,Input!$C10,'Eurostat comsumption'!$D$2:$D$185,Input!$D10)</f>
        <v>9645.2999999999993</v>
      </c>
      <c r="M10" s="8">
        <f>SUMIFS('Eurostat comsumption'!M$2:M$185,'Eurostat comsumption'!$C$2:$C$185,Input!$C10,'Eurostat comsumption'!$D$2:$D$185,Input!$D10)</f>
        <v>10135.9</v>
      </c>
      <c r="N10" s="8">
        <f>SUMIFS('Eurostat comsumption'!N$2:N$185,'Eurostat comsumption'!$C$2:$C$185,Input!$C10,'Eurostat comsumption'!$D$2:$D$185,Input!$D10)</f>
        <v>10289.9</v>
      </c>
      <c r="O10" s="8">
        <f>SUMIFS('Eurostat comsumption'!O$2:O$185,'Eurostat comsumption'!$C$2:$C$185,Input!$C10,'Eurostat comsumption'!$D$2:$D$185,Input!$D10)</f>
        <v>9948.4</v>
      </c>
      <c r="P10" s="8">
        <f>SUMIFS('Eurostat comsumption'!P$2:P$185,'Eurostat comsumption'!$C$2:$C$185,Input!$C10,'Eurostat comsumption'!$D$2:$D$185,Input!$D10)</f>
        <v>10026</v>
      </c>
      <c r="Q10" s="8">
        <f>SUMIFS('Eurostat comsumption'!Q$2:Q$185,'Eurostat comsumption'!$C$2:$C$185,Input!$C10,'Eurostat comsumption'!$D$2:$D$185,Input!$D10)</f>
        <v>10404.200000000001</v>
      </c>
      <c r="R10" s="8">
        <f>SUMIFS('Eurostat comsumption'!R$2:R$185,'Eurostat comsumption'!$C$2:$C$185,Input!$C10,'Eurostat comsumption'!$D$2:$D$185,Input!$D10)</f>
        <v>10450.200000000001</v>
      </c>
      <c r="S10" s="8">
        <f>SUMIFS('Eurostat comsumption'!S$2:S$185,'Eurostat comsumption'!$C$2:$C$185,Input!$C10,'Eurostat comsumption'!$D$2:$D$185,Input!$D10)</f>
        <v>10260.5</v>
      </c>
      <c r="T10" s="8">
        <f>SUMIFS('Eurostat comsumption'!T$2:T$185,'Eurostat comsumption'!$C$2:$C$185,Input!$C10,'Eurostat comsumption'!$D$2:$D$185,Input!$D10)</f>
        <v>10344.700000000001</v>
      </c>
      <c r="U10" s="8">
        <f>SUMIFS('Eurostat comsumption'!U$2:U$185,'Eurostat comsumption'!$C$2:$C$185,Input!$C10,'Eurostat comsumption'!$D$2:$D$185,Input!$D10)</f>
        <v>10331.1</v>
      </c>
      <c r="V10" s="8">
        <f>SUMIFS('Eurostat comsumption'!V$2:V$185,'Eurostat comsumption'!$C$2:$C$185,Input!$C10,'Eurostat comsumption'!$D$2:$D$185,Input!$D10)</f>
        <v>9915</v>
      </c>
      <c r="W10" s="8">
        <f>SUMIFS('Eurostat comsumption'!W$2:W$185,'Eurostat comsumption'!$C$2:$C$185,Input!$C10,'Eurostat comsumption'!$D$2:$D$185,Input!$D10)</f>
        <v>9701.9</v>
      </c>
      <c r="X10" s="8">
        <f>SUMIFS('Eurostat comsumption'!X$2:X$185,'Eurostat comsumption'!$C$2:$C$185,Input!$C10,'Eurostat comsumption'!$D$2:$D$185,Input!$D10)</f>
        <v>9897.7999999999993</v>
      </c>
      <c r="Y10" s="8">
        <f>SUMIFS('Eurostat comsumption'!Y$2:Y$185,'Eurostat comsumption'!$C$2:$C$185,Input!$C10,'Eurostat comsumption'!$D$2:$D$185,Input!$D10)</f>
        <v>10440.200000000001</v>
      </c>
      <c r="Z10" s="8">
        <f>SUMIFS('Eurostat comsumption'!Z$2:Z$185,'Eurostat comsumption'!$C$2:$C$185,Input!$C10,'Eurostat comsumption'!$D$2:$D$185,Input!$D10)</f>
        <v>10514.2</v>
      </c>
      <c r="AA10">
        <f t="shared" ref="AA10" si="1">SUM(AA11:AA17)</f>
        <v>10471.065177810869</v>
      </c>
      <c r="AB10">
        <f t="shared" ref="AB10" si="2">SUM(AB11:AB17)</f>
        <v>10452.178439356781</v>
      </c>
      <c r="AC10">
        <f t="shared" ref="AC10" si="3">SUM(AC11:AC17)</f>
        <v>10438.401093114526</v>
      </c>
      <c r="AD10">
        <f t="shared" ref="AD10" si="4">SUM(AD11:AD17)</f>
        <v>10446.585906154278</v>
      </c>
      <c r="AE10">
        <f t="shared" ref="AE10" si="5">SUM(AE11:AE17)</f>
        <v>10428.498497810438</v>
      </c>
      <c r="AF10">
        <f t="shared" ref="AF10" si="6">SUM(AF11:AF17)</f>
        <v>10378.292777000337</v>
      </c>
      <c r="AG10">
        <f t="shared" ref="AG10" si="7">SUM(AG11:AG17)</f>
        <v>10308.745084938764</v>
      </c>
      <c r="AH10">
        <f t="shared" ref="AH10" si="8">SUM(AH11:AH17)</f>
        <v>10223.362583863121</v>
      </c>
      <c r="AI10">
        <f t="shared" ref="AI10" si="9">SUM(AI11:AI17)</f>
        <v>10119.77448297547</v>
      </c>
      <c r="AJ10">
        <f t="shared" ref="AJ10" si="10">SUM(AJ11:AJ17)</f>
        <v>9991.7749249115368</v>
      </c>
      <c r="AK10">
        <f t="shared" ref="AK10" si="11">SUM(AK11:AK17)</f>
        <v>9856.9585841921726</v>
      </c>
      <c r="AL10">
        <f t="shared" ref="AL10" si="12">SUM(AL11:AL17)</f>
        <v>9705.7130096098699</v>
      </c>
      <c r="AM10">
        <f t="shared" ref="AM10" si="13">SUM(AM11:AM17)</f>
        <v>9525.8467538838195</v>
      </c>
      <c r="AN10">
        <f t="shared" ref="AN10" si="14">SUM(AN11:AN17)</f>
        <v>9333.3281929648037</v>
      </c>
      <c r="AO10">
        <f t="shared" ref="AO10" si="15">SUM(AO11:AO17)</f>
        <v>9142.7535194239481</v>
      </c>
      <c r="AP10">
        <f t="shared" ref="AP10" si="16">SUM(AP11:AP17)</f>
        <v>8929.8224415973436</v>
      </c>
      <c r="AQ10">
        <f t="shared" ref="AQ10" si="17">SUM(AQ11:AQ17)</f>
        <v>8710.5416137644825</v>
      </c>
      <c r="AR10">
        <f t="shared" ref="AR10" si="18">SUM(AR11:AR17)</f>
        <v>8491.1354444215995</v>
      </c>
      <c r="AS10">
        <f t="shared" ref="AS10" si="19">SUM(AS11:AS17)</f>
        <v>8255.1366116145928</v>
      </c>
      <c r="AT10">
        <f t="shared" ref="AT10" si="20">SUM(AT11:AT17)</f>
        <v>8006.4337134986736</v>
      </c>
      <c r="AU10">
        <f t="shared" ref="AU10" si="21">SUM(AU11:AU17)</f>
        <v>7760.8876721956258</v>
      </c>
      <c r="AV10">
        <f t="shared" ref="AV10" si="22">SUM(AV11:AV17)</f>
        <v>7507.2387873623093</v>
      </c>
      <c r="AW10">
        <f t="shared" ref="AW10" si="23">SUM(AW11:AW17)</f>
        <v>7248.1267623191134</v>
      </c>
      <c r="AX10">
        <f t="shared" ref="AX10" si="24">SUM(AX11:AX17)</f>
        <v>6989.1043642825152</v>
      </c>
      <c r="AY10">
        <f t="shared" ref="AY10" si="25">SUM(AY11:AY17)</f>
        <v>6738.132377438963</v>
      </c>
      <c r="AZ10">
        <f t="shared" ref="AZ10" si="26">SUM(AZ11:AZ17)</f>
        <v>6479.6044889417935</v>
      </c>
      <c r="BA10">
        <f t="shared" ref="BA10" si="27">SUM(BA11:BA17)</f>
        <v>6222.8624615525614</v>
      </c>
      <c r="BB10">
        <f t="shared" ref="BB10" si="28">SUM(BB11:BB17)</f>
        <v>5967.5575478448172</v>
      </c>
      <c r="BC10">
        <f t="shared" ref="BC10" si="29">SUM(BC11:BC17)</f>
        <v>5711.9431833836088</v>
      </c>
      <c r="BD10">
        <f t="shared" ref="BD10" si="30">SUM(BD11:BD17)</f>
        <v>5454.6924130700445</v>
      </c>
      <c r="BE10">
        <f t="shared" ref="BE10" si="31">SUM(BE11:BE17)</f>
        <v>5199.1089899848503</v>
      </c>
      <c r="BF10">
        <f t="shared" ref="BF10" si="32">SUM(BF11:BF17)</f>
        <v>4943.1212957941034</v>
      </c>
      <c r="BG10">
        <f t="shared" ref="BG10" si="33">SUM(BG11:BG17)</f>
        <v>4686.7726767654103</v>
      </c>
      <c r="BH10">
        <f t="shared" ref="BH10" si="34">SUM(BH11:BH17)</f>
        <v>4430.5540726459067</v>
      </c>
    </row>
    <row r="11" spans="1:60" x14ac:dyDescent="0.3">
      <c r="A11" t="s">
        <v>9</v>
      </c>
      <c r="B11" t="s">
        <v>10</v>
      </c>
      <c r="C11" t="s">
        <v>23</v>
      </c>
      <c r="D11" t="s">
        <v>17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 s="8">
        <f>SUMIFS('Eurostat comsumption'!J$2:J$185,'Eurostat comsumption'!$C$2:$C$185,Input!$C11,'Eurostat comsumption'!$D$2:$D$185,Input!$D11)</f>
        <v>0</v>
      </c>
      <c r="K11" s="8">
        <f>SUMIFS('Eurostat comsumption'!K$2:K$185,'Eurostat comsumption'!$C$2:$C$185,Input!$C11,'Eurostat comsumption'!$D$2:$D$185,Input!$D11)</f>
        <v>0</v>
      </c>
      <c r="L11" s="8">
        <f>SUMIFS('Eurostat comsumption'!L$2:L$185,'Eurostat comsumption'!$C$2:$C$185,Input!$C11,'Eurostat comsumption'!$D$2:$D$185,Input!$D11)</f>
        <v>0</v>
      </c>
      <c r="M11" s="8">
        <f>SUMIFS('Eurostat comsumption'!M$2:M$185,'Eurostat comsumption'!$C$2:$C$185,Input!$C11,'Eurostat comsumption'!$D$2:$D$185,Input!$D11)</f>
        <v>0</v>
      </c>
      <c r="N11" s="8">
        <f>SUMIFS('Eurostat comsumption'!N$2:N$185,'Eurostat comsumption'!$C$2:$C$185,Input!$C11,'Eurostat comsumption'!$D$2:$D$185,Input!$D11)</f>
        <v>0</v>
      </c>
      <c r="O11" s="8">
        <f>SUMIFS('Eurostat comsumption'!O$2:O$185,'Eurostat comsumption'!$C$2:$C$185,Input!$C11,'Eurostat comsumption'!$D$2:$D$185,Input!$D11)</f>
        <v>0</v>
      </c>
      <c r="P11" s="8">
        <f>SUMIFS('Eurostat comsumption'!P$2:P$185,'Eurostat comsumption'!$C$2:$C$185,Input!$C11,'Eurostat comsumption'!$D$2:$D$185,Input!$D11)</f>
        <v>0</v>
      </c>
      <c r="Q11" s="8">
        <f>SUMIFS('Eurostat comsumption'!Q$2:Q$185,'Eurostat comsumption'!$C$2:$C$185,Input!$C11,'Eurostat comsumption'!$D$2:$D$185,Input!$D11)</f>
        <v>0</v>
      </c>
      <c r="R11" s="8">
        <f>SUMIFS('Eurostat comsumption'!R$2:R$185,'Eurostat comsumption'!$C$2:$C$185,Input!$C11,'Eurostat comsumption'!$D$2:$D$185,Input!$D11)</f>
        <v>0</v>
      </c>
      <c r="S11" s="8">
        <f>SUMIFS('Eurostat comsumption'!S$2:S$185,'Eurostat comsumption'!$C$2:$C$185,Input!$C11,'Eurostat comsumption'!$D$2:$D$185,Input!$D11)</f>
        <v>0</v>
      </c>
      <c r="T11" s="8">
        <f>SUMIFS('Eurostat comsumption'!T$2:T$185,'Eurostat comsumption'!$C$2:$C$185,Input!$C11,'Eurostat comsumption'!$D$2:$D$185,Input!$D11)</f>
        <v>81.8</v>
      </c>
      <c r="U11" s="8">
        <f>SUMIFS('Eurostat comsumption'!U$2:U$185,'Eurostat comsumption'!$C$2:$C$185,Input!$C11,'Eurostat comsumption'!$D$2:$D$185,Input!$D11)</f>
        <v>73.900000000000006</v>
      </c>
      <c r="V11" s="8">
        <f>SUMIFS('Eurostat comsumption'!V$2:V$185,'Eurostat comsumption'!$C$2:$C$185,Input!$C11,'Eurostat comsumption'!$D$2:$D$185,Input!$D11)</f>
        <v>52.1</v>
      </c>
      <c r="W11" s="8">
        <f>SUMIFS('Eurostat comsumption'!W$2:W$185,'Eurostat comsumption'!$C$2:$C$185,Input!$C11,'Eurostat comsumption'!$D$2:$D$185,Input!$D11)</f>
        <v>54.7</v>
      </c>
      <c r="X11" s="8">
        <f>SUMIFS('Eurostat comsumption'!X$2:X$185,'Eurostat comsumption'!$C$2:$C$185,Input!$C11,'Eurostat comsumption'!$D$2:$D$185,Input!$D11)</f>
        <v>27</v>
      </c>
      <c r="Y11" s="8">
        <f>SUMIFS('Eurostat comsumption'!Y$2:Y$185,'Eurostat comsumption'!$C$2:$C$185,Input!$C11,'Eurostat comsumption'!$D$2:$D$185,Input!$D11)</f>
        <v>46.7</v>
      </c>
      <c r="Z11" s="8">
        <f>SUMIFS('Eurostat comsumption'!Z$2:Z$185,'Eurostat comsumption'!$C$2:$C$185,Input!$C11,'Eurostat comsumption'!$D$2:$D$185,Input!$D11)</f>
        <v>37.9</v>
      </c>
      <c r="AA11">
        <f>Z11+('RAW data extract'!X5-'RAW data extract'!W5)*1000</f>
        <v>39.192433333781118</v>
      </c>
      <c r="AB11">
        <f>AA11+('RAW data extract'!Y5-'RAW data extract'!X5)*1000</f>
        <v>41.474538555535908</v>
      </c>
      <c r="AC11">
        <f>AB11+('RAW data extract'!Z5-'RAW data extract'!Y5)*1000</f>
        <v>44.910629469800654</v>
      </c>
      <c r="AD11">
        <f>AC11+('RAW data extract'!AA5-'RAW data extract'!Z5)*1000</f>
        <v>47.944741863164417</v>
      </c>
      <c r="AE11">
        <f>AD11+('RAW data extract'!AB5-'RAW data extract'!AA5)*1000</f>
        <v>51.761466685258029</v>
      </c>
      <c r="AF11">
        <f>AE11+('RAW data extract'!AC5-'RAW data extract'!AB5)*1000</f>
        <v>56.353361090941981</v>
      </c>
      <c r="AG11">
        <f>AF11+('RAW data extract'!AD5-'RAW data extract'!AC5)*1000</f>
        <v>61.034920653379501</v>
      </c>
      <c r="AH11">
        <f>AG11+('RAW data extract'!AE5-'RAW data extract'!AD5)*1000</f>
        <v>66.063297166932657</v>
      </c>
      <c r="AI11">
        <f>AH11+('RAW data extract'!AF5-'RAW data extract'!AE5)*1000</f>
        <v>71.433760296260346</v>
      </c>
      <c r="AJ11">
        <f>AI11+('RAW data extract'!AG5-'RAW data extract'!AF5)*1000</f>
        <v>76.959694634149145</v>
      </c>
      <c r="AK11">
        <f>AJ11+('RAW data extract'!AH5-'RAW data extract'!AG5)*1000</f>
        <v>82.657800372227882</v>
      </c>
      <c r="AL11">
        <f>AK11+('RAW data extract'!AI5-'RAW data extract'!AH5)*1000</f>
        <v>88.49617950873396</v>
      </c>
      <c r="AM11">
        <f>AL11+('RAW data extract'!AJ5-'RAW data extract'!AI5)*1000</f>
        <v>94.265160189208828</v>
      </c>
      <c r="AN11">
        <f>AM11+('RAW data extract'!AK5-'RAW data extract'!AJ5)*1000</f>
        <v>99.532944979554799</v>
      </c>
      <c r="AO11">
        <f>AN11+('RAW data extract'!AL5-'RAW data extract'!AK5)*1000</f>
        <v>104.97215006762993</v>
      </c>
      <c r="AP11">
        <f>AO11+('RAW data extract'!AM5-'RAW data extract'!AL5)*1000</f>
        <v>110.84204345098253</v>
      </c>
      <c r="AQ11">
        <f>AP11+('RAW data extract'!AN5-'RAW data extract'!AM5)*1000</f>
        <v>116.84367364214623</v>
      </c>
      <c r="AR11">
        <f>AQ11+('RAW data extract'!AO5-'RAW data extract'!AN5)*1000</f>
        <v>123.0130758388692</v>
      </c>
      <c r="AS11">
        <f>AR11+('RAW data extract'!AP5-'RAW data extract'!AO5)*1000</f>
        <v>130.15685302345327</v>
      </c>
      <c r="AT11">
        <f>AS11+('RAW data extract'!AQ5-'RAW data extract'!AP5)*1000</f>
        <v>137.97080059938378</v>
      </c>
      <c r="AU11">
        <f>AT11+('RAW data extract'!AR5-'RAW data extract'!AQ5)*1000</f>
        <v>145.59593893665973</v>
      </c>
      <c r="AV11">
        <f>AU11+('RAW data extract'!AS5-'RAW data extract'!AR5)*1000</f>
        <v>153.64004426481139</v>
      </c>
      <c r="AW11">
        <f>AV11+('RAW data extract'!AT5-'RAW data extract'!AS5)*1000</f>
        <v>162.17114888413417</v>
      </c>
      <c r="AX11">
        <f>AW11+('RAW data extract'!AU5-'RAW data extract'!AT5)*1000</f>
        <v>170.91800871774399</v>
      </c>
      <c r="AY11">
        <f>AX11+('RAW data extract'!AV5-'RAW data extract'!AU5)*1000</f>
        <v>178.8000761358044</v>
      </c>
      <c r="AZ11">
        <f>AY11+('RAW data extract'!AW5-'RAW data extract'!AV5)*1000</f>
        <v>187.3309150431981</v>
      </c>
      <c r="BA11">
        <f>AZ11+('RAW data extract'!AX5-'RAW data extract'!AW5)*1000</f>
        <v>195.77523925167051</v>
      </c>
      <c r="BB11">
        <f>BA11+('RAW data extract'!AY5-'RAW data extract'!AX5)*1000</f>
        <v>204.08540372466555</v>
      </c>
      <c r="BC11">
        <f>BB11+('RAW data extract'!AZ5-'RAW data extract'!AY5)*1000</f>
        <v>212.37491451352875</v>
      </c>
      <c r="BD11">
        <f>BC11+('RAW data extract'!BA5-'RAW data extract'!AZ5)*1000</f>
        <v>220.84455936484582</v>
      </c>
      <c r="BE11">
        <f>BD11+('RAW data extract'!BB5-'RAW data extract'!BA5)*1000</f>
        <v>229.17029555112501</v>
      </c>
      <c r="BF11">
        <f>BE11+('RAW data extract'!BC5-'RAW data extract'!BB5)*1000</f>
        <v>237.51486295289249</v>
      </c>
      <c r="BG11">
        <f>BF11+('RAW data extract'!BD5-'RAW data extract'!BC5)*1000</f>
        <v>245.89429706962585</v>
      </c>
      <c r="BH11">
        <f>BG11+('RAW data extract'!BE5-'RAW data extract'!BD5)*1000</f>
        <v>254.27250650047407</v>
      </c>
    </row>
    <row r="12" spans="1:60" x14ac:dyDescent="0.3">
      <c r="A12" t="s">
        <v>9</v>
      </c>
      <c r="B12" t="s">
        <v>10</v>
      </c>
      <c r="C12" t="s">
        <v>23</v>
      </c>
      <c r="D12" t="s">
        <v>18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 s="8">
        <f>SUMIFS('Eurostat comsumption'!J$2:J$185,'Eurostat comsumption'!$C$2:$C$185,Input!$C12,'Eurostat comsumption'!$D$2:$D$185,Input!$D12)</f>
        <v>0</v>
      </c>
      <c r="K12" s="8">
        <f>SUMIFS('Eurostat comsumption'!K$2:K$185,'Eurostat comsumption'!$C$2:$C$185,Input!$C12,'Eurostat comsumption'!$D$2:$D$185,Input!$D12)</f>
        <v>0</v>
      </c>
      <c r="L12" s="8">
        <f>SUMIFS('Eurostat comsumption'!L$2:L$185,'Eurostat comsumption'!$C$2:$C$185,Input!$C12,'Eurostat comsumption'!$D$2:$D$185,Input!$D12)</f>
        <v>0</v>
      </c>
      <c r="M12" s="8">
        <f>SUMIFS('Eurostat comsumption'!M$2:M$185,'Eurostat comsumption'!$C$2:$C$185,Input!$C12,'Eurostat comsumption'!$D$2:$D$185,Input!$D12)</f>
        <v>0</v>
      </c>
      <c r="N12" s="8">
        <f>SUMIFS('Eurostat comsumption'!N$2:N$185,'Eurostat comsumption'!$C$2:$C$185,Input!$C12,'Eurostat comsumption'!$D$2:$D$185,Input!$D12)</f>
        <v>0</v>
      </c>
      <c r="O12" s="8">
        <f>SUMIFS('Eurostat comsumption'!O$2:O$185,'Eurostat comsumption'!$C$2:$C$185,Input!$C12,'Eurostat comsumption'!$D$2:$D$185,Input!$D12)</f>
        <v>0</v>
      </c>
      <c r="P12" s="8">
        <f>SUMIFS('Eurostat comsumption'!P$2:P$185,'Eurostat comsumption'!$C$2:$C$185,Input!$C12,'Eurostat comsumption'!$D$2:$D$185,Input!$D12)</f>
        <v>0</v>
      </c>
      <c r="Q12" s="8">
        <f>SUMIFS('Eurostat comsumption'!Q$2:Q$185,'Eurostat comsumption'!$C$2:$C$185,Input!$C12,'Eurostat comsumption'!$D$2:$D$185,Input!$D12)</f>
        <v>0</v>
      </c>
      <c r="R12" s="8">
        <f>SUMIFS('Eurostat comsumption'!R$2:R$185,'Eurostat comsumption'!$C$2:$C$185,Input!$C12,'Eurostat comsumption'!$D$2:$D$185,Input!$D12)</f>
        <v>0</v>
      </c>
      <c r="S12" s="8">
        <f>SUMIFS('Eurostat comsumption'!S$2:S$185,'Eurostat comsumption'!$C$2:$C$185,Input!$C12,'Eurostat comsumption'!$D$2:$D$185,Input!$D12)</f>
        <v>0</v>
      </c>
      <c r="T12" s="8">
        <f>SUMIFS('Eurostat comsumption'!T$2:T$185,'Eurostat comsumption'!$C$2:$C$185,Input!$C12,'Eurostat comsumption'!$D$2:$D$185,Input!$D12)</f>
        <v>0</v>
      </c>
      <c r="U12" s="8">
        <f>SUMIFS('Eurostat comsumption'!U$2:U$185,'Eurostat comsumption'!$C$2:$C$185,Input!$C12,'Eurostat comsumption'!$D$2:$D$185,Input!$D12)</f>
        <v>0</v>
      </c>
      <c r="V12" s="8">
        <f>SUMIFS('Eurostat comsumption'!V$2:V$185,'Eurostat comsumption'!$C$2:$C$185,Input!$C12,'Eurostat comsumption'!$D$2:$D$185,Input!$D12)</f>
        <v>0</v>
      </c>
      <c r="W12" s="8">
        <f>SUMIFS('Eurostat comsumption'!W$2:W$185,'Eurostat comsumption'!$C$2:$C$185,Input!$C12,'Eurostat comsumption'!$D$2:$D$185,Input!$D12)</f>
        <v>0</v>
      </c>
      <c r="X12" s="8">
        <f>SUMIFS('Eurostat comsumption'!X$2:X$185,'Eurostat comsumption'!$C$2:$C$185,Input!$C12,'Eurostat comsumption'!$D$2:$D$185,Input!$D12)</f>
        <v>0</v>
      </c>
      <c r="Y12" s="8">
        <f>SUMIFS('Eurostat comsumption'!Y$2:Y$185,'Eurostat comsumption'!$C$2:$C$185,Input!$C12,'Eurostat comsumption'!$D$2:$D$185,Input!$D12)</f>
        <v>0</v>
      </c>
      <c r="Z12" s="8">
        <f>SUMIFS('Eurostat comsumption'!Z$2:Z$185,'Eurostat comsumption'!$C$2:$C$185,Input!$C12,'Eurostat comsumption'!$D$2:$D$185,Input!$D12)</f>
        <v>0</v>
      </c>
      <c r="AA12">
        <f>MAX(SUMIFS('intermediary sheet'!AA$2:AA$185,'intermediary sheet'!$C$2:$C$185,Input!$C12,'intermediary sheet'!$D$2:$D$185,"total")*SUMIFS('Market shares starting point Fe'!AA$2:AA$185,'Market shares starting point Fe'!$C$2:$C$185,Input!$C12,'Market shares starting point Fe'!$D$2:$D$185,Input!$D12),0)</f>
        <v>0</v>
      </c>
      <c r="AB12">
        <f>MAX(SUMIFS('intermediary sheet'!AB$2:AB$185,'intermediary sheet'!$C$2:$C$185,Input!$C12,'intermediary sheet'!$D$2:$D$185,"total")*SUMIFS('Market shares starting point Fe'!AB$2:AB$185,'Market shares starting point Fe'!$C$2:$C$185,Input!$C12,'Market shares starting point Fe'!$D$2:$D$185,Input!$D12),0)</f>
        <v>0</v>
      </c>
      <c r="AC12">
        <f>MAX(SUMIFS('intermediary sheet'!AC$2:AC$185,'intermediary sheet'!$C$2:$C$185,Input!$C12,'intermediary sheet'!$D$2:$D$185,"total")*SUMIFS('Market shares starting point Fe'!AC$2:AC$185,'Market shares starting point Fe'!$C$2:$C$185,Input!$C12,'Market shares starting point Fe'!$D$2:$D$185,Input!$D12),0)</f>
        <v>0</v>
      </c>
      <c r="AD12">
        <f>MAX(SUMIFS('intermediary sheet'!AD$2:AD$185,'intermediary sheet'!$C$2:$C$185,Input!$C12,'intermediary sheet'!$D$2:$D$185,"total")*SUMIFS('Market shares starting point Fe'!AD$2:AD$185,'Market shares starting point Fe'!$C$2:$C$185,Input!$C12,'Market shares starting point Fe'!$D$2:$D$185,Input!$D12),0)</f>
        <v>0</v>
      </c>
      <c r="AE12">
        <f>MAX(SUMIFS('intermediary sheet'!AE$2:AE$185,'intermediary sheet'!$C$2:$C$185,Input!$C12,'intermediary sheet'!$D$2:$D$185,"total")*SUMIFS('Market shares starting point Fe'!AE$2:AE$185,'Market shares starting point Fe'!$C$2:$C$185,Input!$C12,'Market shares starting point Fe'!$D$2:$D$185,Input!$D12),0)</f>
        <v>0</v>
      </c>
      <c r="AF12">
        <f>MAX(SUMIFS('intermediary sheet'!AF$2:AF$185,'intermediary sheet'!$C$2:$C$185,Input!$C12,'intermediary sheet'!$D$2:$D$185,"total")*SUMIFS('Market shares starting point Fe'!AF$2:AF$185,'Market shares starting point Fe'!$C$2:$C$185,Input!$C12,'Market shares starting point Fe'!$D$2:$D$185,Input!$D12),0)</f>
        <v>0</v>
      </c>
      <c r="AG12">
        <f>MAX(SUMIFS('intermediary sheet'!AG$2:AG$185,'intermediary sheet'!$C$2:$C$185,Input!$C12,'intermediary sheet'!$D$2:$D$185,"total")*SUMIFS('Market shares starting point Fe'!AG$2:AG$185,'Market shares starting point Fe'!$C$2:$C$185,Input!$C12,'Market shares starting point Fe'!$D$2:$D$185,Input!$D12),0)</f>
        <v>0</v>
      </c>
      <c r="AH12">
        <f>MAX(SUMIFS('intermediary sheet'!AH$2:AH$185,'intermediary sheet'!$C$2:$C$185,Input!$C12,'intermediary sheet'!$D$2:$D$185,"total")*SUMIFS('Market shares starting point Fe'!AH$2:AH$185,'Market shares starting point Fe'!$C$2:$C$185,Input!$C12,'Market shares starting point Fe'!$D$2:$D$185,Input!$D12),0)</f>
        <v>0</v>
      </c>
      <c r="AI12">
        <f>MAX(SUMIFS('intermediary sheet'!AI$2:AI$185,'intermediary sheet'!$C$2:$C$185,Input!$C12,'intermediary sheet'!$D$2:$D$185,"total")*SUMIFS('Market shares starting point Fe'!AI$2:AI$185,'Market shares starting point Fe'!$C$2:$C$185,Input!$C12,'Market shares starting point Fe'!$D$2:$D$185,Input!$D12),0)</f>
        <v>0</v>
      </c>
      <c r="AJ12">
        <f>MAX(SUMIFS('intermediary sheet'!AJ$2:AJ$185,'intermediary sheet'!$C$2:$C$185,Input!$C12,'intermediary sheet'!$D$2:$D$185,"total")*SUMIFS('Market shares starting point Fe'!AJ$2:AJ$185,'Market shares starting point Fe'!$C$2:$C$185,Input!$C12,'Market shares starting point Fe'!$D$2:$D$185,Input!$D12),0)</f>
        <v>0</v>
      </c>
      <c r="AK12">
        <f>MAX(SUMIFS('intermediary sheet'!AK$2:AK$185,'intermediary sheet'!$C$2:$C$185,Input!$C12,'intermediary sheet'!$D$2:$D$185,"total")*SUMIFS('Market shares starting point Fe'!AK$2:AK$185,'Market shares starting point Fe'!$C$2:$C$185,Input!$C12,'Market shares starting point Fe'!$D$2:$D$185,Input!$D12),0)</f>
        <v>0</v>
      </c>
      <c r="AL12">
        <f>MAX(SUMIFS('intermediary sheet'!AL$2:AL$185,'intermediary sheet'!$C$2:$C$185,Input!$C12,'intermediary sheet'!$D$2:$D$185,"total")*SUMIFS('Market shares starting point Fe'!AL$2:AL$185,'Market shares starting point Fe'!$C$2:$C$185,Input!$C12,'Market shares starting point Fe'!$D$2:$D$185,Input!$D12),0)</f>
        <v>0</v>
      </c>
      <c r="AM12">
        <f>MAX(SUMIFS('intermediary sheet'!AM$2:AM$185,'intermediary sheet'!$C$2:$C$185,Input!$C12,'intermediary sheet'!$D$2:$D$185,"total")*SUMIFS('Market shares starting point Fe'!AM$2:AM$185,'Market shares starting point Fe'!$C$2:$C$185,Input!$C12,'Market shares starting point Fe'!$D$2:$D$185,Input!$D12),0)</f>
        <v>0</v>
      </c>
      <c r="AN12">
        <f>MAX(SUMIFS('intermediary sheet'!AN$2:AN$185,'intermediary sheet'!$C$2:$C$185,Input!$C12,'intermediary sheet'!$D$2:$D$185,"total")*SUMIFS('Market shares starting point Fe'!AN$2:AN$185,'Market shares starting point Fe'!$C$2:$C$185,Input!$C12,'Market shares starting point Fe'!$D$2:$D$185,Input!$D12),0)</f>
        <v>0</v>
      </c>
      <c r="AO12">
        <f>MAX(SUMIFS('intermediary sheet'!AO$2:AO$185,'intermediary sheet'!$C$2:$C$185,Input!$C12,'intermediary sheet'!$D$2:$D$185,"total")*SUMIFS('Market shares starting point Fe'!AO$2:AO$185,'Market shares starting point Fe'!$C$2:$C$185,Input!$C12,'Market shares starting point Fe'!$D$2:$D$185,Input!$D12),0)</f>
        <v>0</v>
      </c>
      <c r="AP12">
        <f>MAX(SUMIFS('intermediary sheet'!AP$2:AP$185,'intermediary sheet'!$C$2:$C$185,Input!$C12,'intermediary sheet'!$D$2:$D$185,"total")*SUMIFS('Market shares starting point Fe'!AP$2:AP$185,'Market shares starting point Fe'!$C$2:$C$185,Input!$C12,'Market shares starting point Fe'!$D$2:$D$185,Input!$D12),0)</f>
        <v>0</v>
      </c>
      <c r="AQ12">
        <f>MAX(SUMIFS('intermediary sheet'!AQ$2:AQ$185,'intermediary sheet'!$C$2:$C$185,Input!$C12,'intermediary sheet'!$D$2:$D$185,"total")*SUMIFS('Market shares starting point Fe'!AQ$2:AQ$185,'Market shares starting point Fe'!$C$2:$C$185,Input!$C12,'Market shares starting point Fe'!$D$2:$D$185,Input!$D12),0)</f>
        <v>0</v>
      </c>
      <c r="AR12">
        <f>MAX(SUMIFS('intermediary sheet'!AR$2:AR$185,'intermediary sheet'!$C$2:$C$185,Input!$C12,'intermediary sheet'!$D$2:$D$185,"total")*SUMIFS('Market shares starting point Fe'!AR$2:AR$185,'Market shares starting point Fe'!$C$2:$C$185,Input!$C12,'Market shares starting point Fe'!$D$2:$D$185,Input!$D12),0)</f>
        <v>0</v>
      </c>
      <c r="AS12">
        <f>MAX(SUMIFS('intermediary sheet'!AS$2:AS$185,'intermediary sheet'!$C$2:$C$185,Input!$C12,'intermediary sheet'!$D$2:$D$185,"total")*SUMIFS('Market shares starting point Fe'!AS$2:AS$185,'Market shares starting point Fe'!$C$2:$C$185,Input!$C12,'Market shares starting point Fe'!$D$2:$D$185,Input!$D12),0)</f>
        <v>0</v>
      </c>
      <c r="AT12">
        <f>MAX(SUMIFS('intermediary sheet'!AT$2:AT$185,'intermediary sheet'!$C$2:$C$185,Input!$C12,'intermediary sheet'!$D$2:$D$185,"total")*SUMIFS('Market shares starting point Fe'!AT$2:AT$185,'Market shares starting point Fe'!$C$2:$C$185,Input!$C12,'Market shares starting point Fe'!$D$2:$D$185,Input!$D12),0)</f>
        <v>0</v>
      </c>
      <c r="AU12">
        <f>MAX(SUMIFS('intermediary sheet'!AU$2:AU$185,'intermediary sheet'!$C$2:$C$185,Input!$C12,'intermediary sheet'!$D$2:$D$185,"total")*SUMIFS('Market shares starting point Fe'!AU$2:AU$185,'Market shares starting point Fe'!$C$2:$C$185,Input!$C12,'Market shares starting point Fe'!$D$2:$D$185,Input!$D12),0)</f>
        <v>0</v>
      </c>
      <c r="AV12">
        <f>MAX(SUMIFS('intermediary sheet'!AV$2:AV$185,'intermediary sheet'!$C$2:$C$185,Input!$C12,'intermediary sheet'!$D$2:$D$185,"total")*SUMIFS('Market shares starting point Fe'!AV$2:AV$185,'Market shares starting point Fe'!$C$2:$C$185,Input!$C12,'Market shares starting point Fe'!$D$2:$D$185,Input!$D12),0)</f>
        <v>0</v>
      </c>
      <c r="AW12">
        <f>MAX(SUMIFS('intermediary sheet'!AW$2:AW$185,'intermediary sheet'!$C$2:$C$185,Input!$C12,'intermediary sheet'!$D$2:$D$185,"total")*SUMIFS('Market shares starting point Fe'!AW$2:AW$185,'Market shares starting point Fe'!$C$2:$C$185,Input!$C12,'Market shares starting point Fe'!$D$2:$D$185,Input!$D12),0)</f>
        <v>0</v>
      </c>
      <c r="AX12">
        <f>MAX(SUMIFS('intermediary sheet'!AX$2:AX$185,'intermediary sheet'!$C$2:$C$185,Input!$C12,'intermediary sheet'!$D$2:$D$185,"total")*SUMIFS('Market shares starting point Fe'!AX$2:AX$185,'Market shares starting point Fe'!$C$2:$C$185,Input!$C12,'Market shares starting point Fe'!$D$2:$D$185,Input!$D12),0)</f>
        <v>0</v>
      </c>
      <c r="AY12">
        <f>MAX(SUMIFS('intermediary sheet'!AY$2:AY$185,'intermediary sheet'!$C$2:$C$185,Input!$C12,'intermediary sheet'!$D$2:$D$185,"total")*SUMIFS('Market shares starting point Fe'!AY$2:AY$185,'Market shares starting point Fe'!$C$2:$C$185,Input!$C12,'Market shares starting point Fe'!$D$2:$D$185,Input!$D12),0)</f>
        <v>0</v>
      </c>
      <c r="AZ12">
        <f>MAX(SUMIFS('intermediary sheet'!AZ$2:AZ$185,'intermediary sheet'!$C$2:$C$185,Input!$C12,'intermediary sheet'!$D$2:$D$185,"total")*SUMIFS('Market shares starting point Fe'!AZ$2:AZ$185,'Market shares starting point Fe'!$C$2:$C$185,Input!$C12,'Market shares starting point Fe'!$D$2:$D$185,Input!$D12),0)</f>
        <v>0</v>
      </c>
      <c r="BA12">
        <f>MAX(SUMIFS('intermediary sheet'!BA$2:BA$185,'intermediary sheet'!$C$2:$C$185,Input!$C12,'intermediary sheet'!$D$2:$D$185,"total")*SUMIFS('Market shares starting point Fe'!BA$2:BA$185,'Market shares starting point Fe'!$C$2:$C$185,Input!$C12,'Market shares starting point Fe'!$D$2:$D$185,Input!$D12),0)</f>
        <v>0</v>
      </c>
      <c r="BB12">
        <f>MAX(SUMIFS('intermediary sheet'!BB$2:BB$185,'intermediary sheet'!$C$2:$C$185,Input!$C12,'intermediary sheet'!$D$2:$D$185,"total")*SUMIFS('Market shares starting point Fe'!BB$2:BB$185,'Market shares starting point Fe'!$C$2:$C$185,Input!$C12,'Market shares starting point Fe'!$D$2:$D$185,Input!$D12),0)</f>
        <v>0</v>
      </c>
      <c r="BC12">
        <f>MAX(SUMIFS('intermediary sheet'!BC$2:BC$185,'intermediary sheet'!$C$2:$C$185,Input!$C12,'intermediary sheet'!$D$2:$D$185,"total")*SUMIFS('Market shares starting point Fe'!BC$2:BC$185,'Market shares starting point Fe'!$C$2:$C$185,Input!$C12,'Market shares starting point Fe'!$D$2:$D$185,Input!$D12),0)</f>
        <v>0</v>
      </c>
      <c r="BD12">
        <f>MAX(SUMIFS('intermediary sheet'!BD$2:BD$185,'intermediary sheet'!$C$2:$C$185,Input!$C12,'intermediary sheet'!$D$2:$D$185,"total")*SUMIFS('Market shares starting point Fe'!BD$2:BD$185,'Market shares starting point Fe'!$C$2:$C$185,Input!$C12,'Market shares starting point Fe'!$D$2:$D$185,Input!$D12),0)</f>
        <v>0</v>
      </c>
      <c r="BE12">
        <f>MAX(SUMIFS('intermediary sheet'!BE$2:BE$185,'intermediary sheet'!$C$2:$C$185,Input!$C12,'intermediary sheet'!$D$2:$D$185,"total")*SUMIFS('Market shares starting point Fe'!BE$2:BE$185,'Market shares starting point Fe'!$C$2:$C$185,Input!$C12,'Market shares starting point Fe'!$D$2:$D$185,Input!$D12),0)</f>
        <v>0</v>
      </c>
      <c r="BF12">
        <f>MAX(SUMIFS('intermediary sheet'!BF$2:BF$185,'intermediary sheet'!$C$2:$C$185,Input!$C12,'intermediary sheet'!$D$2:$D$185,"total")*SUMIFS('Market shares starting point Fe'!BF$2:BF$185,'Market shares starting point Fe'!$C$2:$C$185,Input!$C12,'Market shares starting point Fe'!$D$2:$D$185,Input!$D12),0)</f>
        <v>0</v>
      </c>
      <c r="BG12">
        <f>MAX(SUMIFS('intermediary sheet'!BG$2:BG$185,'intermediary sheet'!$C$2:$C$185,Input!$C12,'intermediary sheet'!$D$2:$D$185,"total")*SUMIFS('Market shares starting point Fe'!BG$2:BG$185,'Market shares starting point Fe'!$C$2:$C$185,Input!$C12,'Market shares starting point Fe'!$D$2:$D$185,Input!$D12),0)</f>
        <v>0</v>
      </c>
      <c r="BH12">
        <f>MAX(SUMIFS('intermediary sheet'!BH$2:BH$185,'intermediary sheet'!$C$2:$C$185,Input!$C12,'intermediary sheet'!$D$2:$D$185,"total")*SUMIFS('Market shares starting point Fe'!BH$2:BH$185,'Market shares starting point Fe'!$C$2:$C$185,Input!$C12,'Market shares starting point Fe'!$D$2:$D$185,Input!$D12),0)</f>
        <v>0</v>
      </c>
    </row>
    <row r="13" spans="1:60" x14ac:dyDescent="0.3">
      <c r="A13" t="s">
        <v>9</v>
      </c>
      <c r="B13" t="s">
        <v>10</v>
      </c>
      <c r="C13" t="s">
        <v>23</v>
      </c>
      <c r="D13" t="s">
        <v>19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 s="8">
        <f>SUMIFS('Eurostat comsumption'!J$2:J$185,'Eurostat comsumption'!$C$2:$C$185,Input!$C13,'Eurostat comsumption'!$D$2:$D$185,Input!$D13)</f>
        <v>124.1</v>
      </c>
      <c r="K13" s="8">
        <f>SUMIFS('Eurostat comsumption'!K$2:K$185,'Eurostat comsumption'!$C$2:$C$185,Input!$C13,'Eurostat comsumption'!$D$2:$D$185,Input!$D13)</f>
        <v>126.1</v>
      </c>
      <c r="L13" s="8">
        <f>SUMIFS('Eurostat comsumption'!L$2:L$185,'Eurostat comsumption'!$C$2:$C$185,Input!$C13,'Eurostat comsumption'!$D$2:$D$185,Input!$D13)</f>
        <v>125.2</v>
      </c>
      <c r="M13" s="8">
        <f>SUMIFS('Eurostat comsumption'!M$2:M$185,'Eurostat comsumption'!$C$2:$C$185,Input!$C13,'Eurostat comsumption'!$D$2:$D$185,Input!$D13)</f>
        <v>128.5</v>
      </c>
      <c r="N13" s="8">
        <f>SUMIFS('Eurostat comsumption'!N$2:N$185,'Eurostat comsumption'!$C$2:$C$185,Input!$C13,'Eurostat comsumption'!$D$2:$D$185,Input!$D13)</f>
        <v>129.69999999999999</v>
      </c>
      <c r="O13" s="8">
        <f>SUMIFS('Eurostat comsumption'!O$2:O$185,'Eurostat comsumption'!$C$2:$C$185,Input!$C13,'Eurostat comsumption'!$D$2:$D$185,Input!$D13)</f>
        <v>145.69999999999999</v>
      </c>
      <c r="P13" s="8">
        <f>SUMIFS('Eurostat comsumption'!P$2:P$185,'Eurostat comsumption'!$C$2:$C$185,Input!$C13,'Eurostat comsumption'!$D$2:$D$185,Input!$D13)</f>
        <v>138.30000000000001</v>
      </c>
      <c r="Q13" s="8">
        <f>SUMIFS('Eurostat comsumption'!Q$2:Q$185,'Eurostat comsumption'!$C$2:$C$185,Input!$C13,'Eurostat comsumption'!$D$2:$D$185,Input!$D13)</f>
        <v>144</v>
      </c>
      <c r="R13" s="8">
        <f>SUMIFS('Eurostat comsumption'!R$2:R$185,'Eurostat comsumption'!$C$2:$C$185,Input!$C13,'Eurostat comsumption'!$D$2:$D$185,Input!$D13)</f>
        <v>148.19999999999999</v>
      </c>
      <c r="S13" s="8">
        <f>SUMIFS('Eurostat comsumption'!S$2:S$185,'Eurostat comsumption'!$C$2:$C$185,Input!$C13,'Eurostat comsumption'!$D$2:$D$185,Input!$D13)</f>
        <v>151.5</v>
      </c>
      <c r="T13" s="8">
        <f>SUMIFS('Eurostat comsumption'!T$2:T$185,'Eurostat comsumption'!$C$2:$C$185,Input!$C13,'Eurostat comsumption'!$D$2:$D$185,Input!$D13)</f>
        <v>149.30000000000001</v>
      </c>
      <c r="U13" s="8">
        <f>SUMIFS('Eurostat comsumption'!U$2:U$185,'Eurostat comsumption'!$C$2:$C$185,Input!$C13,'Eurostat comsumption'!$D$2:$D$185,Input!$D13)</f>
        <v>140.19999999999999</v>
      </c>
      <c r="V13" s="8">
        <f>SUMIFS('Eurostat comsumption'!V$2:V$185,'Eurostat comsumption'!$C$2:$C$185,Input!$C13,'Eurostat comsumption'!$D$2:$D$185,Input!$D13)</f>
        <v>135.9</v>
      </c>
      <c r="W13" s="8">
        <f>SUMIFS('Eurostat comsumption'!W$2:W$185,'Eurostat comsumption'!$C$2:$C$185,Input!$C13,'Eurostat comsumption'!$D$2:$D$185,Input!$D13)</f>
        <v>145</v>
      </c>
      <c r="X13" s="8">
        <f>SUMIFS('Eurostat comsumption'!X$2:X$185,'Eurostat comsumption'!$C$2:$C$185,Input!$C13,'Eurostat comsumption'!$D$2:$D$185,Input!$D13)</f>
        <v>134.9</v>
      </c>
      <c r="Y13" s="8">
        <f>SUMIFS('Eurostat comsumption'!Y$2:Y$185,'Eurostat comsumption'!$C$2:$C$185,Input!$C13,'Eurostat comsumption'!$D$2:$D$185,Input!$D13)</f>
        <v>136.30000000000001</v>
      </c>
      <c r="Z13" s="8">
        <f>SUMIFS('Eurostat comsumption'!Z$2:Z$185,'Eurostat comsumption'!$C$2:$C$185,Input!$C13,'Eurostat comsumption'!$D$2:$D$185,Input!$D13)</f>
        <v>140.19999999999999</v>
      </c>
      <c r="AA13">
        <f>Z13+('RAW data extract'!X4-'RAW data extract'!W4)*1000</f>
        <v>144.58585775624513</v>
      </c>
      <c r="AB13">
        <f>AA13+('RAW data extract'!Y4-'RAW data extract'!X4)*1000</f>
        <v>150.79672700096467</v>
      </c>
      <c r="AC13">
        <f>AB13+('RAW data extract'!Z4-'RAW data extract'!Y4)*1000</f>
        <v>159.1695598717659</v>
      </c>
      <c r="AD13">
        <f>AC13+('RAW data extract'!AA4-'RAW data extract'!Z4)*1000</f>
        <v>169.44171667227968</v>
      </c>
      <c r="AE13">
        <f>AD13+('RAW data extract'!AB4-'RAW data extract'!AA4)*1000</f>
        <v>181.07119262871325</v>
      </c>
      <c r="AF13">
        <f>AE13+('RAW data extract'!AC4-'RAW data extract'!AB4)*1000</f>
        <v>193.67450509392407</v>
      </c>
      <c r="AG13">
        <f>AF13+('RAW data extract'!AD4-'RAW data extract'!AC4)*1000</f>
        <v>207.04623343786764</v>
      </c>
      <c r="AH13">
        <f>AG13+('RAW data extract'!AE4-'RAW data extract'!AD4)*1000</f>
        <v>221.42635673361872</v>
      </c>
      <c r="AI13">
        <f>AH13+('RAW data extract'!AF4-'RAW data extract'!AE4)*1000</f>
        <v>237.55629753181273</v>
      </c>
      <c r="AJ13">
        <f>AI13+('RAW data extract'!AG4-'RAW data extract'!AF4)*1000</f>
        <v>256.85955949985259</v>
      </c>
      <c r="AK13">
        <f>AJ13+('RAW data extract'!AH4-'RAW data extract'!AG4)*1000</f>
        <v>278.69761711445364</v>
      </c>
      <c r="AL13">
        <f>AK13+('RAW data extract'!AI4-'RAW data extract'!AH4)*1000</f>
        <v>304.47697677984166</v>
      </c>
      <c r="AM13">
        <f>AL13+('RAW data extract'!AJ4-'RAW data extract'!AI4)*1000</f>
        <v>336.80887814957055</v>
      </c>
      <c r="AN13">
        <f>AM13+('RAW data extract'!AK4-'RAW data extract'!AJ4)*1000</f>
        <v>376.19744534229665</v>
      </c>
      <c r="AO13">
        <f>AN13+('RAW data extract'!AL4-'RAW data extract'!AK4)*1000</f>
        <v>414.88169872673325</v>
      </c>
      <c r="AP13">
        <f>AO13+('RAW data extract'!AM4-'RAW data extract'!AL4)*1000</f>
        <v>456.01627420545384</v>
      </c>
      <c r="AQ13">
        <f>AP13+('RAW data extract'!AN4-'RAW data extract'!AM4)*1000</f>
        <v>497.39765572250559</v>
      </c>
      <c r="AR13">
        <f>AQ13+('RAW data extract'!AO4-'RAW data extract'!AN4)*1000</f>
        <v>537.98077274722311</v>
      </c>
      <c r="AS13">
        <f>AR13+('RAW data extract'!AP4-'RAW data extract'!AO4)*1000</f>
        <v>578.28517019143226</v>
      </c>
      <c r="AT13">
        <f>AS13+('RAW data extract'!AQ4-'RAW data extract'!AP4)*1000</f>
        <v>618.63454841559223</v>
      </c>
      <c r="AU13">
        <f>AT13+('RAW data extract'!AR4-'RAW data extract'!AQ4)*1000</f>
        <v>658.45414896558339</v>
      </c>
      <c r="AV13">
        <f>AU13+('RAW data extract'!AS4-'RAW data extract'!AR4)*1000</f>
        <v>698.77876472974947</v>
      </c>
      <c r="AW13">
        <f>AV13+('RAW data extract'!AT4-'RAW data extract'!AS4)*1000</f>
        <v>740.09210479816556</v>
      </c>
      <c r="AX13">
        <f>AW13+('RAW data extract'!AU4-'RAW data extract'!AT4)*1000</f>
        <v>782.65115182134571</v>
      </c>
      <c r="AY13">
        <f>AX13+('RAW data extract'!AV4-'RAW data extract'!AU4)*1000</f>
        <v>822.62349253930768</v>
      </c>
      <c r="AZ13">
        <f>AY13+('RAW data extract'!AW4-'RAW data extract'!AV4)*1000</f>
        <v>864.18325484255877</v>
      </c>
      <c r="BA13">
        <f>AZ13+('RAW data extract'!AX4-'RAW data extract'!AW4)*1000</f>
        <v>905.66786413626278</v>
      </c>
      <c r="BB13">
        <f>BA13+('RAW data extract'!AY4-'RAW data extract'!AX4)*1000</f>
        <v>946.84866013675207</v>
      </c>
      <c r="BC13">
        <f>BB13+('RAW data extract'!AZ4-'RAW data extract'!AY4)*1000</f>
        <v>987.82670116358463</v>
      </c>
      <c r="BD13">
        <f>BC13+('RAW data extract'!BA4-'RAW data extract'!AZ4)*1000</f>
        <v>1029.3515413265202</v>
      </c>
      <c r="BE13">
        <f>BD13+('RAW data extract'!BB4-'RAW data extract'!BA4)*1000</f>
        <v>1070.524227319695</v>
      </c>
      <c r="BF13">
        <f>BE13+('RAW data extract'!BC4-'RAW data extract'!BB4)*1000</f>
        <v>1111.708481083554</v>
      </c>
      <c r="BG13">
        <f>BF13+('RAW data extract'!BD4-'RAW data extract'!BC4)*1000</f>
        <v>1152.9770726209283</v>
      </c>
      <c r="BH13">
        <f>BG13+('RAW data extract'!BE4-'RAW data extract'!BD4)*1000</f>
        <v>1194.2749095043728</v>
      </c>
    </row>
    <row r="14" spans="1:60" x14ac:dyDescent="0.3">
      <c r="A14" t="s">
        <v>9</v>
      </c>
      <c r="B14" t="s">
        <v>10</v>
      </c>
      <c r="C14" t="s">
        <v>23</v>
      </c>
      <c r="D14" t="s">
        <v>20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 s="8">
        <f>SUMIFS('Eurostat comsumption'!J$2:J$185,'Eurostat comsumption'!$C$2:$C$185,Input!$C14,'Eurostat comsumption'!$D$2:$D$185,Input!$D14)</f>
        <v>0</v>
      </c>
      <c r="K14" s="8">
        <f>SUMIFS('Eurostat comsumption'!K$2:K$185,'Eurostat comsumption'!$C$2:$C$185,Input!$C14,'Eurostat comsumption'!$D$2:$D$185,Input!$D14)</f>
        <v>0</v>
      </c>
      <c r="L14" s="8">
        <f>SUMIFS('Eurostat comsumption'!L$2:L$185,'Eurostat comsumption'!$C$2:$C$185,Input!$C14,'Eurostat comsumption'!$D$2:$D$185,Input!$D14)</f>
        <v>0</v>
      </c>
      <c r="M14" s="8">
        <f>SUMIFS('Eurostat comsumption'!M$2:M$185,'Eurostat comsumption'!$C$2:$C$185,Input!$C14,'Eurostat comsumption'!$D$2:$D$185,Input!$D14)</f>
        <v>0</v>
      </c>
      <c r="N14" s="8">
        <f>SUMIFS('Eurostat comsumption'!N$2:N$185,'Eurostat comsumption'!$C$2:$C$185,Input!$C14,'Eurostat comsumption'!$D$2:$D$185,Input!$D14)</f>
        <v>0</v>
      </c>
      <c r="O14" s="8">
        <f>SUMIFS('Eurostat comsumption'!O$2:O$185,'Eurostat comsumption'!$C$2:$C$185,Input!$C14,'Eurostat comsumption'!$D$2:$D$185,Input!$D14)</f>
        <v>0</v>
      </c>
      <c r="P14" s="8">
        <f>SUMIFS('Eurostat comsumption'!P$2:P$185,'Eurostat comsumption'!$C$2:$C$185,Input!$C14,'Eurostat comsumption'!$D$2:$D$185,Input!$D14)</f>
        <v>0</v>
      </c>
      <c r="Q14" s="8">
        <f>SUMIFS('Eurostat comsumption'!Q$2:Q$185,'Eurostat comsumption'!$C$2:$C$185,Input!$C14,'Eurostat comsumption'!$D$2:$D$185,Input!$D14)</f>
        <v>0</v>
      </c>
      <c r="R14" s="8">
        <f>SUMIFS('Eurostat comsumption'!R$2:R$185,'Eurostat comsumption'!$C$2:$C$185,Input!$C14,'Eurostat comsumption'!$D$2:$D$185,Input!$D14)</f>
        <v>0</v>
      </c>
      <c r="S14" s="8">
        <f>SUMIFS('Eurostat comsumption'!S$2:S$185,'Eurostat comsumption'!$C$2:$C$185,Input!$C14,'Eurostat comsumption'!$D$2:$D$185,Input!$D14)</f>
        <v>135</v>
      </c>
      <c r="T14" s="8">
        <f>SUMIFS('Eurostat comsumption'!T$2:T$185,'Eurostat comsumption'!$C$2:$C$185,Input!$C14,'Eurostat comsumption'!$D$2:$D$185,Input!$D14)</f>
        <v>365.9</v>
      </c>
      <c r="U14" s="8">
        <f>SUMIFS('Eurostat comsumption'!U$2:U$185,'Eurostat comsumption'!$C$2:$C$185,Input!$C14,'Eurostat comsumption'!$D$2:$D$185,Input!$D14)</f>
        <v>354.5</v>
      </c>
      <c r="V14" s="8">
        <f>SUMIFS('Eurostat comsumption'!V$2:V$185,'Eurostat comsumption'!$C$2:$C$185,Input!$C14,'Eurostat comsumption'!$D$2:$D$185,Input!$D14)</f>
        <v>352.4</v>
      </c>
      <c r="W14" s="8">
        <f>SUMIFS('Eurostat comsumption'!W$2:W$185,'Eurostat comsumption'!$C$2:$C$185,Input!$C14,'Eurostat comsumption'!$D$2:$D$185,Input!$D14)</f>
        <v>349.7</v>
      </c>
      <c r="X14" s="8">
        <f>SUMIFS('Eurostat comsumption'!X$2:X$185,'Eurostat comsumption'!$C$2:$C$185,Input!$C14,'Eurostat comsumption'!$D$2:$D$185,Input!$D14)</f>
        <v>419.2</v>
      </c>
      <c r="Y14" s="8">
        <f>SUMIFS('Eurostat comsumption'!Y$2:Y$185,'Eurostat comsumption'!$C$2:$C$185,Input!$C14,'Eurostat comsumption'!$D$2:$D$185,Input!$D14)</f>
        <v>261.2</v>
      </c>
      <c r="Z14" s="8">
        <f>SUMIFS('Eurostat comsumption'!Z$2:Z$185,'Eurostat comsumption'!$C$2:$C$185,Input!$C14,'Eurostat comsumption'!$D$2:$D$185,Input!$D14)</f>
        <v>441.3</v>
      </c>
      <c r="AA14">
        <f>MAX(Z14+('RAW data extract'!X6-'RAW data extract'!W6)*1000,0)</f>
        <v>438.74289776727926</v>
      </c>
      <c r="AB14">
        <f>MAX(AA14+('RAW data extract'!Y6-'RAW data extract'!X6)*1000,0)</f>
        <v>437.27484578087507</v>
      </c>
      <c r="AC14">
        <f>MAX(AB14+('RAW data extract'!Z6-'RAW data extract'!Y6)*1000,0)</f>
        <v>435.8684468038382</v>
      </c>
      <c r="AD14">
        <f>MAX(AC14+('RAW data extract'!AA6-'RAW data extract'!Z6)*1000,0)</f>
        <v>435.50458888974697</v>
      </c>
      <c r="AE14">
        <f>MAX(AD14+('RAW data extract'!AB6-'RAW data extract'!AA6)*1000,0)</f>
        <v>433.64766651852563</v>
      </c>
      <c r="AF14">
        <f>MAX(AE14+('RAW data extract'!AC6-'RAW data extract'!AB6)*1000,0)</f>
        <v>430.01649038644689</v>
      </c>
      <c r="AG14">
        <f>MAX(AF14+('RAW data extract'!AD6-'RAW data extract'!AC6)*1000,0)</f>
        <v>425.33180856043367</v>
      </c>
      <c r="AH14">
        <f>MAX(AG14+('RAW data extract'!AE6-'RAW data extract'!AD6)*1000,0)</f>
        <v>419.74782676820746</v>
      </c>
      <c r="AI14">
        <f>MAX(AH14+('RAW data extract'!AF6-'RAW data extract'!AE6)*1000,0)</f>
        <v>413.09739029375572</v>
      </c>
      <c r="AJ14">
        <f>MAX(AI14+('RAW data extract'!AG6-'RAW data extract'!AF6)*1000,0)</f>
        <v>404.98593333377033</v>
      </c>
      <c r="AK14">
        <f>MAX(AJ14+('RAW data extract'!AH6-'RAW data extract'!AG6)*1000,0)</f>
        <v>396.36839951030049</v>
      </c>
      <c r="AL14">
        <f>MAX(AK14+('RAW data extract'!AI6-'RAW data extract'!AH6)*1000,0)</f>
        <v>386.6662987722342</v>
      </c>
      <c r="AM14">
        <f>MAX(AL14+('RAW data extract'!AJ6-'RAW data extract'!AI6)*1000,0)</f>
        <v>375.11140756759625</v>
      </c>
      <c r="AN14">
        <f>MAX(AM14+('RAW data extract'!AK6-'RAW data extract'!AJ6)*1000,0)</f>
        <v>362.53850667989178</v>
      </c>
      <c r="AO14">
        <f>MAX(AN14+('RAW data extract'!AL6-'RAW data extract'!AK6)*1000,0)</f>
        <v>350.09506548861776</v>
      </c>
      <c r="AP14">
        <f>MAX(AO14+('RAW data extract'!AM6-'RAW data extract'!AL6)*1000,0)</f>
        <v>336.32336418080325</v>
      </c>
      <c r="AQ14">
        <f>MAX(AP14+('RAW data extract'!AN6-'RAW data extract'!AM6)*1000,0)</f>
        <v>322.20150407621213</v>
      </c>
      <c r="AR14">
        <f>MAX(AQ14+('RAW data extract'!AO6-'RAW data extract'!AN6)*1000,0)</f>
        <v>308.11037884155149</v>
      </c>
      <c r="AS14">
        <f>MAX(AR14+('RAW data extract'!AP6-'RAW data extract'!AO6)*1000,0)</f>
        <v>293.11439516653871</v>
      </c>
      <c r="AT14">
        <f>MAX(AS14+('RAW data extract'!AQ6-'RAW data extract'!AP6)*1000,0)</f>
        <v>277.41616051591296</v>
      </c>
      <c r="AU14">
        <f>MAX(AT14+('RAW data extract'!AR6-'RAW data extract'!AQ6)*1000,0)</f>
        <v>261.92473070703346</v>
      </c>
      <c r="AV14">
        <f>MAX(AU14+('RAW data extract'!AS6-'RAW data extract'!AR6)*1000,0)</f>
        <v>245.96061982307424</v>
      </c>
      <c r="AW14">
        <f>MAX(AV14+('RAW data extract'!AT6-'RAW data extract'!AS6)*1000,0)</f>
        <v>229.63251820998485</v>
      </c>
      <c r="AX14">
        <f>MAX(AW14+('RAW data extract'!AU6-'RAW data extract'!AT6)*1000,0)</f>
        <v>213.23245835202124</v>
      </c>
      <c r="AY14">
        <f>MAX(AX14+('RAW data extract'!AV6-'RAW data extract'!AU6)*1000,0)</f>
        <v>197.43541247415351</v>
      </c>
      <c r="AZ14">
        <f>MAX(AY14+('RAW data extract'!AW6-'RAW data extract'!AV6)*1000,0)</f>
        <v>181.12510853221096</v>
      </c>
      <c r="BA14">
        <f>MAX(AZ14+('RAW data extract'!AX6-'RAW data extract'!AW6)*1000,0)</f>
        <v>164.91678498302463</v>
      </c>
      <c r="BB14">
        <f>MAX(BA14+('RAW data extract'!AY6-'RAW data extract'!AX6)*1000,0)</f>
        <v>148.80681162815932</v>
      </c>
      <c r="BC14">
        <f>MAX(BB14+('RAW data extract'!AZ6-'RAW data extract'!AY6)*1000,0)</f>
        <v>132.69233891226094</v>
      </c>
      <c r="BD14">
        <f>MAX(BC14+('RAW data extract'!BA6-'RAW data extract'!AZ6)*1000,0)</f>
        <v>116.45395809761226</v>
      </c>
      <c r="BE14">
        <f>MAX(BD14+('RAW data extract'!BB6-'RAW data extract'!BA6)*1000,0)</f>
        <v>100.32897634866742</v>
      </c>
      <c r="BF14">
        <f>MAX(BE14+('RAW data extract'!BC6-'RAW data extract'!BB6)*1000,0)</f>
        <v>84.181232754172868</v>
      </c>
      <c r="BG14">
        <f>MAX(BF14+('RAW data extract'!BD6-'RAW data extract'!BC6)*1000,0)</f>
        <v>68.008307454708188</v>
      </c>
      <c r="BH14">
        <f>MAX(BG14+('RAW data extract'!BE6-'RAW data extract'!BD6)*1000,0)</f>
        <v>51.840726235920158</v>
      </c>
    </row>
    <row r="15" spans="1:60" x14ac:dyDescent="0.3">
      <c r="A15" t="s">
        <v>9</v>
      </c>
      <c r="B15" t="s">
        <v>10</v>
      </c>
      <c r="C15" t="s">
        <v>23</v>
      </c>
      <c r="D15" t="s">
        <v>21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 s="8">
        <f>SUMIFS('Eurostat comsumption'!J$2:J$185,'Eurostat comsumption'!$C$2:$C$185,Input!$C15,'Eurostat comsumption'!$D$2:$D$185,Input!$D15)</f>
        <v>0</v>
      </c>
      <c r="K15" s="8">
        <f>SUMIFS('Eurostat comsumption'!K$2:K$185,'Eurostat comsumption'!$C$2:$C$185,Input!$C15,'Eurostat comsumption'!$D$2:$D$185,Input!$D15)</f>
        <v>0</v>
      </c>
      <c r="L15" s="8">
        <f>SUMIFS('Eurostat comsumption'!L$2:L$185,'Eurostat comsumption'!$C$2:$C$185,Input!$C15,'Eurostat comsumption'!$D$2:$D$185,Input!$D15)</f>
        <v>0</v>
      </c>
      <c r="M15" s="8">
        <f>SUMIFS('Eurostat comsumption'!M$2:M$185,'Eurostat comsumption'!$C$2:$C$185,Input!$C15,'Eurostat comsumption'!$D$2:$D$185,Input!$D15)</f>
        <v>0</v>
      </c>
      <c r="N15" s="8">
        <f>SUMIFS('Eurostat comsumption'!N$2:N$185,'Eurostat comsumption'!$C$2:$C$185,Input!$C15,'Eurostat comsumption'!$D$2:$D$185,Input!$D15)</f>
        <v>0</v>
      </c>
      <c r="O15" s="8">
        <f>SUMIFS('Eurostat comsumption'!O$2:O$185,'Eurostat comsumption'!$C$2:$C$185,Input!$C15,'Eurostat comsumption'!$D$2:$D$185,Input!$D15)</f>
        <v>0</v>
      </c>
      <c r="P15" s="8">
        <f>SUMIFS('Eurostat comsumption'!P$2:P$185,'Eurostat comsumption'!$C$2:$C$185,Input!$C15,'Eurostat comsumption'!$D$2:$D$185,Input!$D15)</f>
        <v>0</v>
      </c>
      <c r="Q15" s="8">
        <f>SUMIFS('Eurostat comsumption'!Q$2:Q$185,'Eurostat comsumption'!$C$2:$C$185,Input!$C15,'Eurostat comsumption'!$D$2:$D$185,Input!$D15)</f>
        <v>0</v>
      </c>
      <c r="R15" s="8">
        <f>SUMIFS('Eurostat comsumption'!R$2:R$185,'Eurostat comsumption'!$C$2:$C$185,Input!$C15,'Eurostat comsumption'!$D$2:$D$185,Input!$D15)</f>
        <v>0</v>
      </c>
      <c r="S15" s="8">
        <f>SUMIFS('Eurostat comsumption'!S$2:S$185,'Eurostat comsumption'!$C$2:$C$185,Input!$C15,'Eurostat comsumption'!$D$2:$D$185,Input!$D15)</f>
        <v>0</v>
      </c>
      <c r="T15" s="8">
        <f>SUMIFS('Eurostat comsumption'!T$2:T$185,'Eurostat comsumption'!$C$2:$C$185,Input!$C15,'Eurostat comsumption'!$D$2:$D$185,Input!$D15)</f>
        <v>0</v>
      </c>
      <c r="U15" s="8">
        <f>SUMIFS('Eurostat comsumption'!U$2:U$185,'Eurostat comsumption'!$C$2:$C$185,Input!$C15,'Eurostat comsumption'!$D$2:$D$185,Input!$D15)</f>
        <v>0</v>
      </c>
      <c r="V15" s="8">
        <f>SUMIFS('Eurostat comsumption'!V$2:V$185,'Eurostat comsumption'!$C$2:$C$185,Input!$C15,'Eurostat comsumption'!$D$2:$D$185,Input!$D15)</f>
        <v>0</v>
      </c>
      <c r="W15" s="8">
        <f>SUMIFS('Eurostat comsumption'!W$2:W$185,'Eurostat comsumption'!$C$2:$C$185,Input!$C15,'Eurostat comsumption'!$D$2:$D$185,Input!$D15)</f>
        <v>0</v>
      </c>
      <c r="X15" s="8">
        <f>SUMIFS('Eurostat comsumption'!X$2:X$185,'Eurostat comsumption'!$C$2:$C$185,Input!$C15,'Eurostat comsumption'!$D$2:$D$185,Input!$D15)</f>
        <v>0</v>
      </c>
      <c r="Y15" s="8">
        <f>SUMIFS('Eurostat comsumption'!Y$2:Y$185,'Eurostat comsumption'!$C$2:$C$185,Input!$C15,'Eurostat comsumption'!$D$2:$D$185,Input!$D15)</f>
        <v>0</v>
      </c>
      <c r="Z15" s="8">
        <f>SUMIFS('Eurostat comsumption'!Z$2:Z$185,'Eurostat comsumption'!$C$2:$C$185,Input!$C15,'Eurostat comsumption'!$D$2:$D$185,Input!$D15)</f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3">
      <c r="A16" t="s">
        <v>9</v>
      </c>
      <c r="B16" t="s">
        <v>10</v>
      </c>
      <c r="C16" t="s">
        <v>23</v>
      </c>
      <c r="D16" t="s">
        <v>22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 s="8">
        <f>SUMIFS('Eurostat comsumption'!J$2:J$185,'Eurostat comsumption'!$C$2:$C$185,Input!$C16,'Eurostat comsumption'!$D$2:$D$185,Input!$D16)</f>
        <v>9536.5</v>
      </c>
      <c r="K16" s="8">
        <f>SUMIFS('Eurostat comsumption'!K$2:K$185,'Eurostat comsumption'!$C$2:$C$185,Input!$C16,'Eurostat comsumption'!$D$2:$D$185,Input!$D16)</f>
        <v>9418.1</v>
      </c>
      <c r="L16" s="8">
        <f>SUMIFS('Eurostat comsumption'!L$2:L$185,'Eurostat comsumption'!$C$2:$C$185,Input!$C16,'Eurostat comsumption'!$D$2:$D$185,Input!$D16)</f>
        <v>9520.1</v>
      </c>
      <c r="M16" s="8">
        <f>SUMIFS('Eurostat comsumption'!M$2:M$185,'Eurostat comsumption'!$C$2:$C$185,Input!$C16,'Eurostat comsumption'!$D$2:$D$185,Input!$D16)</f>
        <v>10007.4</v>
      </c>
      <c r="N16" s="8">
        <f>SUMIFS('Eurostat comsumption'!N$2:N$185,'Eurostat comsumption'!$C$2:$C$185,Input!$C16,'Eurostat comsumption'!$D$2:$D$185,Input!$D16)</f>
        <v>10160.200000000001</v>
      </c>
      <c r="O16" s="8">
        <f>SUMIFS('Eurostat comsumption'!O$2:O$185,'Eurostat comsumption'!$C$2:$C$185,Input!$C16,'Eurostat comsumption'!$D$2:$D$185,Input!$D16)</f>
        <v>9802.7000000000007</v>
      </c>
      <c r="P16" s="8">
        <f>SUMIFS('Eurostat comsumption'!P$2:P$185,'Eurostat comsumption'!$C$2:$C$185,Input!$C16,'Eurostat comsumption'!$D$2:$D$185,Input!$D16)</f>
        <v>9887.7000000000007</v>
      </c>
      <c r="Q16" s="8">
        <f>SUMIFS('Eurostat comsumption'!Q$2:Q$185,'Eurostat comsumption'!$C$2:$C$185,Input!$C16,'Eurostat comsumption'!$D$2:$D$185,Input!$D16)</f>
        <v>10260.200000000001</v>
      </c>
      <c r="R16" s="8">
        <f>SUMIFS('Eurostat comsumption'!R$2:R$185,'Eurostat comsumption'!$C$2:$C$185,Input!$C16,'Eurostat comsumption'!$D$2:$D$185,Input!$D16)</f>
        <v>10302</v>
      </c>
      <c r="S16" s="8">
        <f>SUMIFS('Eurostat comsumption'!S$2:S$185,'Eurostat comsumption'!$C$2:$C$185,Input!$C16,'Eurostat comsumption'!$D$2:$D$185,Input!$D16)</f>
        <v>9974</v>
      </c>
      <c r="T16" s="8">
        <f>SUMIFS('Eurostat comsumption'!T$2:T$185,'Eurostat comsumption'!$C$2:$C$185,Input!$C16,'Eurostat comsumption'!$D$2:$D$185,Input!$D16)</f>
        <v>9747.7000000000007</v>
      </c>
      <c r="U16" s="8">
        <f>SUMIFS('Eurostat comsumption'!U$2:U$185,'Eurostat comsumption'!$C$2:$C$185,Input!$C16,'Eurostat comsumption'!$D$2:$D$185,Input!$D16)</f>
        <v>9762.5</v>
      </c>
      <c r="V16" s="8">
        <f>SUMIFS('Eurostat comsumption'!V$2:V$185,'Eurostat comsumption'!$C$2:$C$185,Input!$C16,'Eurostat comsumption'!$D$2:$D$185,Input!$D16)</f>
        <v>9374.5</v>
      </c>
      <c r="W16" s="8">
        <f>SUMIFS('Eurostat comsumption'!W$2:W$185,'Eurostat comsumption'!$C$2:$C$185,Input!$C16,'Eurostat comsumption'!$D$2:$D$185,Input!$D16)</f>
        <v>9152.5</v>
      </c>
      <c r="X16" s="8">
        <f>SUMIFS('Eurostat comsumption'!X$2:X$185,'Eurostat comsumption'!$C$2:$C$185,Input!$C16,'Eurostat comsumption'!$D$2:$D$185,Input!$D16)</f>
        <v>9316.7000000000007</v>
      </c>
      <c r="Y16" s="8">
        <f>SUMIFS('Eurostat comsumption'!Y$2:Y$185,'Eurostat comsumption'!$C$2:$C$185,Input!$C16,'Eurostat comsumption'!$D$2:$D$185,Input!$D16)</f>
        <v>9996.1</v>
      </c>
      <c r="Z16" s="8">
        <f>SUMIFS('Eurostat comsumption'!Z$2:Z$185,'Eurostat comsumption'!$C$2:$C$185,Input!$C16,'Eurostat comsumption'!$D$2:$D$185,Input!$D16)</f>
        <v>9894.7000000000007</v>
      </c>
      <c r="AA16">
        <f>IFERROR(Z16*'RAW data extract'!X3/'RAW data extract'!W3,0)</f>
        <v>9848.5430407559161</v>
      </c>
      <c r="AB16">
        <f>IFERROR(AA16*'RAW data extract'!Y3/'RAW data extract'!X3,0)</f>
        <v>9822.6285082933173</v>
      </c>
      <c r="AC16">
        <f>IFERROR(AB16*'RAW data extract'!Z3/'RAW data extract'!Y3,0)</f>
        <v>9798.4434766590239</v>
      </c>
      <c r="AD16">
        <f>IFERROR(AC16*'RAW data extract'!AA3/'RAW data extract'!Z3,0)</f>
        <v>9793.681039331881</v>
      </c>
      <c r="AE16">
        <f>IFERROR(AD16*'RAW data extract'!AB3/'RAW data extract'!AA3,0)</f>
        <v>9761.9977023892661</v>
      </c>
      <c r="AF16">
        <f>IFERROR(AE16*'RAW data extract'!AC3/'RAW data extract'!AB3,0)</f>
        <v>9698.2192856118982</v>
      </c>
      <c r="AG16">
        <f>IFERROR(AF16*'RAW data extract'!AD3/'RAW data extract'!AC3,0)</f>
        <v>9615.2941843679309</v>
      </c>
      <c r="AH16">
        <f>IFERROR(AG16*'RAW data extract'!AE3/'RAW data extract'!AD3,0)</f>
        <v>9516.0774953225664</v>
      </c>
      <c r="AI16">
        <f>IFERROR(AH16*'RAW data extract'!AF3/'RAW data extract'!AE3,0)</f>
        <v>9397.6288775411613</v>
      </c>
      <c r="AJ16">
        <f>IFERROR(AI16*'RAW data extract'!AG3/'RAW data extract'!AF3,0)</f>
        <v>9252.9005534031094</v>
      </c>
      <c r="AK16">
        <f>IFERROR(AJ16*'RAW data extract'!AH3/'RAW data extract'!AG3,0)</f>
        <v>9099.1538555744155</v>
      </c>
      <c r="AL16">
        <f>IFERROR(AK16*'RAW data extract'!AI3/'RAW data extract'!AH3,0)</f>
        <v>8925.9799947899792</v>
      </c>
      <c r="AM16">
        <f>IFERROR(AL16*'RAW data extract'!AJ3/'RAW data extract'!AI3,0)</f>
        <v>8719.5545615679057</v>
      </c>
      <c r="AN16">
        <f>IFERROR(AM16*'RAW data extract'!AK3/'RAW data extract'!AJ3,0)</f>
        <v>8494.9381052306617</v>
      </c>
      <c r="AO16">
        <f>IFERROR(AN16*'RAW data extract'!AL3/'RAW data extract'!AK3,0)</f>
        <v>8272.6690937557523</v>
      </c>
      <c r="AP16">
        <f>IFERROR(AO16*'RAW data extract'!AM3/'RAW data extract'!AL3,0)</f>
        <v>8026.488955465351</v>
      </c>
      <c r="AQ16">
        <f>IFERROR(AP16*'RAW data extract'!AN3/'RAW data extract'!AM3,0)</f>
        <v>7773.9300460601553</v>
      </c>
      <c r="AR16">
        <f>IFERROR(AQ16*'RAW data extract'!AO3/'RAW data extract'!AN3,0)</f>
        <v>7521.8447200323981</v>
      </c>
      <c r="AS16">
        <f>IFERROR(AR16*'RAW data extract'!AP3/'RAW data extract'!AO3,0)</f>
        <v>7253.3753352099056</v>
      </c>
      <c r="AT16">
        <f>IFERROR(AS16*'RAW data extract'!AQ3/'RAW data extract'!AP3,0)</f>
        <v>6972.1869025870501</v>
      </c>
      <c r="AU16">
        <f>IFERROR(AT16*'RAW data extract'!AR3/'RAW data extract'!AQ3,0)</f>
        <v>6694.6676945192075</v>
      </c>
      <c r="AV16">
        <f>IFERROR(AU16*'RAW data extract'!AS3/'RAW data extract'!AR3,0)</f>
        <v>6408.5920615052819</v>
      </c>
      <c r="AW16">
        <f>IFERROR(AV16*'RAW data extract'!AT3/'RAW data extract'!AS3,0)</f>
        <v>6115.9391013692712</v>
      </c>
      <c r="AX16">
        <f>IFERROR(AW16*'RAW data extract'!AU3/'RAW data extract'!AT3,0)</f>
        <v>5821.9846869950234</v>
      </c>
      <c r="AY16">
        <f>IFERROR(AX16*'RAW data extract'!AV3/'RAW data extract'!AU3,0)</f>
        <v>5538.9341820949439</v>
      </c>
      <c r="AZ16">
        <f>IFERROR(AY16*'RAW data extract'!AW3/'RAW data extract'!AV3,0)</f>
        <v>5246.6012254891166</v>
      </c>
      <c r="BA16">
        <f>IFERROR(AZ16*'RAW data extract'!AX3/'RAW data extract'!AW3,0)</f>
        <v>4956.1142740986961</v>
      </c>
      <c r="BB16">
        <f>IFERROR(BA16*'RAW data extract'!AY3/'RAW data extract'!AX3,0)</f>
        <v>4667.4047591952703</v>
      </c>
      <c r="BC16">
        <f>IFERROR(BB16*'RAW data extract'!AZ3/'RAW data extract'!AY3,0)</f>
        <v>4378.6138964958909</v>
      </c>
      <c r="BD16">
        <f>IFERROR(BC16*'RAW data extract'!BA3/'RAW data extract'!AZ3,0)</f>
        <v>4087.582556227198</v>
      </c>
      <c r="BE16">
        <f>IFERROR(BD16*'RAW data extract'!BB3/'RAW data extract'!BA3,0)</f>
        <v>3798.6020274632765</v>
      </c>
      <c r="BF16">
        <f>IFERROR(BE16*'RAW data extract'!BC3/'RAW data extract'!BB3,0)</f>
        <v>3509.2094938243713</v>
      </c>
      <c r="BG16">
        <f>IFERROR(BF16*'RAW data extract'!BD3/'RAW data extract'!BC3,0)</f>
        <v>3219.3618267088636</v>
      </c>
      <c r="BH16">
        <f>IFERROR(BG16*'RAW data extract'!BE3/'RAW data extract'!BD3,0)</f>
        <v>2929.6107995508628</v>
      </c>
    </row>
    <row r="17" spans="1:60" x14ac:dyDescent="0.3">
      <c r="A17" s="2" t="s">
        <v>9</v>
      </c>
      <c r="B17" s="2" t="s">
        <v>10</v>
      </c>
      <c r="C17" s="2" t="s">
        <v>23</v>
      </c>
      <c r="D17" s="2" t="s">
        <v>44</v>
      </c>
      <c r="E17" s="2" t="s">
        <v>13</v>
      </c>
      <c r="F17" s="2" t="s">
        <v>14</v>
      </c>
      <c r="G17" s="2" t="s">
        <v>14</v>
      </c>
      <c r="H17" s="2" t="s">
        <v>15</v>
      </c>
      <c r="I17" s="2" t="s">
        <v>16</v>
      </c>
      <c r="J17" s="8">
        <f>SUMIFS('Eurostat comsumption'!J$2:J$185,'Eurostat comsumption'!$C$2:$C$185,Input!$C17,'Eurostat comsumption'!$D$2:$D$185,Input!$D17)</f>
        <v>0</v>
      </c>
      <c r="K17" s="8">
        <f>SUMIFS('Eurostat comsumption'!K$2:K$185,'Eurostat comsumption'!$C$2:$C$185,Input!$C17,'Eurostat comsumption'!$D$2:$D$185,Input!$D17)</f>
        <v>0</v>
      </c>
      <c r="L17" s="8">
        <f>SUMIFS('Eurostat comsumption'!L$2:L$185,'Eurostat comsumption'!$C$2:$C$185,Input!$C17,'Eurostat comsumption'!$D$2:$D$185,Input!$D17)</f>
        <v>0</v>
      </c>
      <c r="M17" s="8">
        <f>SUMIFS('Eurostat comsumption'!M$2:M$185,'Eurostat comsumption'!$C$2:$C$185,Input!$C17,'Eurostat comsumption'!$D$2:$D$185,Input!$D17)</f>
        <v>0</v>
      </c>
      <c r="N17" s="8">
        <f>SUMIFS('Eurostat comsumption'!N$2:N$185,'Eurostat comsumption'!$C$2:$C$185,Input!$C17,'Eurostat comsumption'!$D$2:$D$185,Input!$D17)</f>
        <v>0</v>
      </c>
      <c r="O17" s="8">
        <f>SUMIFS('Eurostat comsumption'!O$2:O$185,'Eurostat comsumption'!$C$2:$C$185,Input!$C17,'Eurostat comsumption'!$D$2:$D$185,Input!$D17)</f>
        <v>0</v>
      </c>
      <c r="P17" s="8">
        <f>SUMIFS('Eurostat comsumption'!P$2:P$185,'Eurostat comsumption'!$C$2:$C$185,Input!$C17,'Eurostat comsumption'!$D$2:$D$185,Input!$D17)</f>
        <v>0</v>
      </c>
      <c r="Q17" s="8">
        <f>SUMIFS('Eurostat comsumption'!Q$2:Q$185,'Eurostat comsumption'!$C$2:$C$185,Input!$C17,'Eurostat comsumption'!$D$2:$D$185,Input!$D17)</f>
        <v>0</v>
      </c>
      <c r="R17" s="8">
        <f>SUMIFS('Eurostat comsumption'!R$2:R$185,'Eurostat comsumption'!$C$2:$C$185,Input!$C17,'Eurostat comsumption'!$D$2:$D$185,Input!$D17)</f>
        <v>0</v>
      </c>
      <c r="S17" s="8">
        <f>SUMIFS('Eurostat comsumption'!S$2:S$185,'Eurostat comsumption'!$C$2:$C$185,Input!$C17,'Eurostat comsumption'!$D$2:$D$185,Input!$D17)</f>
        <v>0</v>
      </c>
      <c r="T17" s="8">
        <f>SUMIFS('Eurostat comsumption'!T$2:T$185,'Eurostat comsumption'!$C$2:$C$185,Input!$C17,'Eurostat comsumption'!$D$2:$D$185,Input!$D17)</f>
        <v>0</v>
      </c>
      <c r="U17" s="8">
        <f>SUMIFS('Eurostat comsumption'!U$2:U$185,'Eurostat comsumption'!$C$2:$C$185,Input!$C17,'Eurostat comsumption'!$D$2:$D$185,Input!$D17)</f>
        <v>0</v>
      </c>
      <c r="V17" s="8">
        <f>SUMIFS('Eurostat comsumption'!V$2:V$185,'Eurostat comsumption'!$C$2:$C$185,Input!$C17,'Eurostat comsumption'!$D$2:$D$185,Input!$D17)</f>
        <v>0</v>
      </c>
      <c r="W17" s="8">
        <f>SUMIFS('Eurostat comsumption'!W$2:W$185,'Eurostat comsumption'!$C$2:$C$185,Input!$C17,'Eurostat comsumption'!$D$2:$D$185,Input!$D17)</f>
        <v>0</v>
      </c>
      <c r="X17" s="8">
        <f>SUMIFS('Eurostat comsumption'!X$2:X$185,'Eurostat comsumption'!$C$2:$C$185,Input!$C17,'Eurostat comsumption'!$D$2:$D$185,Input!$D17)</f>
        <v>0</v>
      </c>
      <c r="Y17" s="8">
        <f>SUMIFS('Eurostat comsumption'!Y$2:Y$185,'Eurostat comsumption'!$C$2:$C$185,Input!$C17,'Eurostat comsumption'!$D$2:$D$185,Input!$D17)</f>
        <v>0</v>
      </c>
      <c r="Z17" s="8">
        <f>SUMIFS('Eurostat comsumption'!Z$2:Z$185,'Eurostat comsumption'!$C$2:$C$185,Input!$C17,'Eurostat comsumption'!$D$2:$D$185,Input!$D17)</f>
        <v>0</v>
      </c>
      <c r="AA17">
        <f>Z17+('RAW data extract'!X9-'RAW data extract'!W9)*1000</f>
        <v>9.4819764815602897E-4</v>
      </c>
      <c r="AB17">
        <f>AA17+('RAW data extract'!Y9-'RAW data extract'!X9)*1000</f>
        <v>3.8197260887043102E-3</v>
      </c>
      <c r="AC17">
        <f>AB17+('RAW data extract'!Z9-'RAW data extract'!Y9)*1000</f>
        <v>8.9803100965189942E-3</v>
      </c>
      <c r="AD17">
        <f>AC17+('RAW data extract'!AA9-'RAW data extract'!Z9)*1000</f>
        <v>1.3819397205656283E-2</v>
      </c>
      <c r="AE17">
        <f>AD17+('RAW data extract'!AB9-'RAW data extract'!AA9)*1000</f>
        <v>2.0469588674571115E-2</v>
      </c>
      <c r="AF17">
        <f>AE17+('RAW data extract'!AC9-'RAW data extract'!AB9)*1000</f>
        <v>2.9134817126141112E-2</v>
      </c>
      <c r="AG17">
        <f>AF17+('RAW data extract'!AD9-'RAW data extract'!AC9)*1000</f>
        <v>3.793791915264999E-2</v>
      </c>
      <c r="AH17">
        <f>AG17+('RAW data extract'!AE9-'RAW data extract'!AD9)*1000</f>
        <v>4.7607871796608234E-2</v>
      </c>
      <c r="AI17">
        <f>AH17+('RAW data extract'!AF9-'RAW data extract'!AE9)*1000</f>
        <v>5.8157312480916976E-2</v>
      </c>
      <c r="AJ17">
        <f>AI17+('RAW data extract'!AG9-'RAW data extract'!AF9)*1000</f>
        <v>6.9184040653578222E-2</v>
      </c>
      <c r="AK17">
        <f>AJ17+('RAW data extract'!AH9-'RAW data extract'!AG9)*1000</f>
        <v>8.0911620775169793E-2</v>
      </c>
      <c r="AL17">
        <f>AK17+('RAW data extract'!AI9-'RAW data extract'!AH9)*1000</f>
        <v>9.3559759081201163E-2</v>
      </c>
      <c r="AM17">
        <f>AL17+('RAW data extract'!AJ9-'RAW data extract'!AI9)*1000</f>
        <v>0.10674640953819353</v>
      </c>
      <c r="AN17">
        <f>AM17+('RAW data extract'!AK9-'RAW data extract'!AJ9)*1000</f>
        <v>0.12119073239908999</v>
      </c>
      <c r="AO17">
        <f>AN17+('RAW data extract'!AL9-'RAW data extract'!AK9)*1000</f>
        <v>0.13551138521505487</v>
      </c>
      <c r="AP17">
        <f>AO17+('RAW data extract'!AM9-'RAW data extract'!AL9)*1000</f>
        <v>0.15180429475407031</v>
      </c>
      <c r="AQ17">
        <f>AP17+('RAW data extract'!AN9-'RAW data extract'!AM9)*1000</f>
        <v>0.16873426346386797</v>
      </c>
      <c r="AR17">
        <f>AQ17+('RAW data extract'!AO9-'RAW data extract'!AN9)*1000</f>
        <v>0.18649696155893566</v>
      </c>
      <c r="AS17">
        <f>AR17+('RAW data extract'!AP9-'RAW data extract'!AO9)*1000</f>
        <v>0.20485802326197672</v>
      </c>
      <c r="AT17">
        <f>AS17+('RAW data extract'!AQ9-'RAW data extract'!AP9)*1000</f>
        <v>0.22530138073434741</v>
      </c>
      <c r="AU17">
        <f>AT17+('RAW data extract'!AR9-'RAW data extract'!AQ9)*1000</f>
        <v>0.24515906714187619</v>
      </c>
      <c r="AV17">
        <f>AU17+('RAW data extract'!AS9-'RAW data extract'!AR9)*1000</f>
        <v>0.26729703939204141</v>
      </c>
      <c r="AW17">
        <f>AV17+('RAW data extract'!AT9-'RAW data extract'!AS9)*1000</f>
        <v>0.29188905755760552</v>
      </c>
      <c r="AX17">
        <f>AW17+('RAW data extract'!AU9-'RAW data extract'!AT9)*1000</f>
        <v>0.31805839638031769</v>
      </c>
      <c r="AY17">
        <f>AX17+('RAW data extract'!AV9-'RAW data extract'!AU9)*1000</f>
        <v>0.3392141947535402</v>
      </c>
      <c r="AZ17">
        <f>AY17+('RAW data extract'!AW9-'RAW data extract'!AV9)*1000</f>
        <v>0.36398503470855581</v>
      </c>
      <c r="BA17">
        <f>AZ17+('RAW data extract'!AX9-'RAW data extract'!AW9)*1000</f>
        <v>0.38829908290709569</v>
      </c>
      <c r="BB17">
        <f>BA17+('RAW data extract'!AY9-'RAW data extract'!AX9)*1000</f>
        <v>0.41191315996958916</v>
      </c>
      <c r="BC17">
        <f>BB17+('RAW data extract'!AZ9-'RAW data extract'!AY9)*1000</f>
        <v>0.43533229834345383</v>
      </c>
      <c r="BD17">
        <f>BC17+('RAW data extract'!BA9-'RAW data extract'!AZ9)*1000</f>
        <v>0.45979805386870165</v>
      </c>
      <c r="BE17">
        <f>BD17+('RAW data extract'!BB9-'RAW data extract'!BA9)*1000</f>
        <v>0.48346330208647348</v>
      </c>
      <c r="BF17">
        <f>BE17+('RAW data extract'!BC9-'RAW data extract'!BB9)*1000</f>
        <v>0.50722517911242249</v>
      </c>
      <c r="BG17">
        <f>BF17+('RAW data extract'!BD9-'RAW data extract'!BC9)*1000</f>
        <v>0.53117291128473476</v>
      </c>
      <c r="BH17">
        <f>BG17+('RAW data extract'!BE9-'RAW data extract'!BD9)*1000</f>
        <v>0.55513085427703512</v>
      </c>
    </row>
    <row r="18" spans="1:60" x14ac:dyDescent="0.3">
      <c r="A18" t="s">
        <v>9</v>
      </c>
      <c r="B18" t="s">
        <v>10</v>
      </c>
      <c r="C18" t="s">
        <v>24</v>
      </c>
      <c r="D18" t="s">
        <v>12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 s="8">
        <f>SUMIFS('Eurostat comsumption'!J$2:J$185,'Eurostat comsumption'!$C$2:$C$185,Input!$C18,'Eurostat comsumption'!$D$2:$D$185,Input!$D18)</f>
        <v>2012.6</v>
      </c>
      <c r="K18" s="8">
        <f>SUMIFS('Eurostat comsumption'!K$2:K$185,'Eurostat comsumption'!$C$2:$C$185,Input!$C18,'Eurostat comsumption'!$D$2:$D$185,Input!$D18)</f>
        <v>2087.4</v>
      </c>
      <c r="L18" s="8">
        <f>SUMIFS('Eurostat comsumption'!L$2:L$185,'Eurostat comsumption'!$C$2:$C$185,Input!$C18,'Eurostat comsumption'!$D$2:$D$185,Input!$D18)</f>
        <v>2189.8000000000002</v>
      </c>
      <c r="M18" s="8">
        <f>SUMIFS('Eurostat comsumption'!M$2:M$185,'Eurostat comsumption'!$C$2:$C$185,Input!$C18,'Eurostat comsumption'!$D$2:$D$185,Input!$D18)</f>
        <v>2402.6999999999998</v>
      </c>
      <c r="N18" s="8">
        <f>SUMIFS('Eurostat comsumption'!N$2:N$185,'Eurostat comsumption'!$C$2:$C$185,Input!$C18,'Eurostat comsumption'!$D$2:$D$185,Input!$D18)</f>
        <v>2572.6</v>
      </c>
      <c r="O18" s="8">
        <f>SUMIFS('Eurostat comsumption'!O$2:O$185,'Eurostat comsumption'!$C$2:$C$185,Input!$C18,'Eurostat comsumption'!$D$2:$D$185,Input!$D18)</f>
        <v>2902.4</v>
      </c>
      <c r="P18" s="8">
        <f>SUMIFS('Eurostat comsumption'!P$2:P$185,'Eurostat comsumption'!$C$2:$C$185,Input!$C18,'Eurostat comsumption'!$D$2:$D$185,Input!$D18)</f>
        <v>3036</v>
      </c>
      <c r="Q18" s="8">
        <f>SUMIFS('Eurostat comsumption'!Q$2:Q$185,'Eurostat comsumption'!$C$2:$C$185,Input!$C18,'Eurostat comsumption'!$D$2:$D$185,Input!$D18)</f>
        <v>2948.8</v>
      </c>
      <c r="R18" s="8">
        <f>SUMIFS('Eurostat comsumption'!R$2:R$185,'Eurostat comsumption'!$C$2:$C$185,Input!$C18,'Eurostat comsumption'!$D$2:$D$185,Input!$D18)</f>
        <v>3095.8</v>
      </c>
      <c r="S18" s="8">
        <f>SUMIFS('Eurostat comsumption'!S$2:S$185,'Eurostat comsumption'!$C$2:$C$185,Input!$C18,'Eurostat comsumption'!$D$2:$D$185,Input!$D18)</f>
        <v>2913.5</v>
      </c>
      <c r="T18" s="8">
        <f>SUMIFS('Eurostat comsumption'!T$2:T$185,'Eurostat comsumption'!$C$2:$C$185,Input!$C18,'Eurostat comsumption'!$D$2:$D$185,Input!$D18)</f>
        <v>2862.2</v>
      </c>
      <c r="U18" s="8">
        <f>SUMIFS('Eurostat comsumption'!U$2:U$185,'Eurostat comsumption'!$C$2:$C$185,Input!$C18,'Eurostat comsumption'!$D$2:$D$185,Input!$D18)</f>
        <v>2929.4</v>
      </c>
      <c r="V18" s="8">
        <f>SUMIFS('Eurostat comsumption'!V$2:V$185,'Eurostat comsumption'!$C$2:$C$185,Input!$C18,'Eurostat comsumption'!$D$2:$D$185,Input!$D18)</f>
        <v>3077.7</v>
      </c>
      <c r="W18" s="8">
        <f>SUMIFS('Eurostat comsumption'!W$2:W$185,'Eurostat comsumption'!$C$2:$C$185,Input!$C18,'Eurostat comsumption'!$D$2:$D$185,Input!$D18)</f>
        <v>2787.7</v>
      </c>
      <c r="X18" s="8">
        <f>SUMIFS('Eurostat comsumption'!X$2:X$185,'Eurostat comsumption'!$C$2:$C$185,Input!$C18,'Eurostat comsumption'!$D$2:$D$185,Input!$D18)</f>
        <v>3107.2</v>
      </c>
      <c r="Y18" s="8">
        <f>SUMIFS('Eurostat comsumption'!Y$2:Y$185,'Eurostat comsumption'!$C$2:$C$185,Input!$C18,'Eurostat comsumption'!$D$2:$D$185,Input!$D18)</f>
        <v>3402.2</v>
      </c>
      <c r="Z18" s="8">
        <f>SUMIFS('Eurostat comsumption'!Z$2:Z$185,'Eurostat comsumption'!$C$2:$C$185,Input!$C18,'Eurostat comsumption'!$D$2:$D$185,Input!$D18)</f>
        <v>3491.9</v>
      </c>
      <c r="AA18">
        <f t="shared" ref="AA18" si="35">SUM(AA19:AA25)</f>
        <v>3464.677405078874</v>
      </c>
      <c r="AB18">
        <f t="shared" ref="AB18" si="36">SUM(AB19:AB25)</f>
        <v>3439.2644003643536</v>
      </c>
      <c r="AC18">
        <f t="shared" ref="AC18" si="37">SUM(AC19:AC25)</f>
        <v>3410.9486325760117</v>
      </c>
      <c r="AD18">
        <f t="shared" ref="AD18" si="38">SUM(AD19:AD25)</f>
        <v>3380.4105381496943</v>
      </c>
      <c r="AE18">
        <f t="shared" ref="AE18" si="39">SUM(AE19:AE25)</f>
        <v>3342.6929399476558</v>
      </c>
      <c r="AF18">
        <f t="shared" ref="AF18" si="40">SUM(AF19:AF25)</f>
        <v>3303.1039233943134</v>
      </c>
      <c r="AG18">
        <f t="shared" ref="AG18" si="41">SUM(AG19:AG25)</f>
        <v>3260.8408483572466</v>
      </c>
      <c r="AH18">
        <f t="shared" ref="AH18" si="42">SUM(AH19:AH25)</f>
        <v>3211.7104668298384</v>
      </c>
      <c r="AI18">
        <f t="shared" ref="AI18" si="43">SUM(AI19:AI25)</f>
        <v>3154.5973037145623</v>
      </c>
      <c r="AJ18">
        <f t="shared" ref="AJ18" si="44">SUM(AJ19:AJ25)</f>
        <v>3088.9497732036107</v>
      </c>
      <c r="AK18">
        <f t="shared" ref="AK18" si="45">SUM(AK19:AK25)</f>
        <v>3010.0702643852151</v>
      </c>
      <c r="AL18">
        <f t="shared" ref="AL18" si="46">SUM(AL19:AL25)</f>
        <v>2923.5297329241403</v>
      </c>
      <c r="AM18">
        <f t="shared" ref="AM18" si="47">SUM(AM19:AM25)</f>
        <v>2831.0294060137185</v>
      </c>
      <c r="AN18">
        <f t="shared" ref="AN18" si="48">SUM(AN19:AN25)</f>
        <v>2737.113154031681</v>
      </c>
      <c r="AO18">
        <f t="shared" ref="AO18" si="49">SUM(AO19:AO25)</f>
        <v>2642.2542858489796</v>
      </c>
      <c r="AP18">
        <f t="shared" ref="AP18" si="50">SUM(AP19:AP25)</f>
        <v>2547.3876646170734</v>
      </c>
      <c r="AQ18">
        <f t="shared" ref="AQ18" si="51">SUM(AQ19:AQ25)</f>
        <v>2453.0625798046185</v>
      </c>
      <c r="AR18">
        <f t="shared" ref="AR18" si="52">SUM(AR19:AR25)</f>
        <v>2363.2438981893129</v>
      </c>
      <c r="AS18">
        <f t="shared" ref="AS18" si="53">SUM(AS19:AS25)</f>
        <v>2275.1633980173387</v>
      </c>
      <c r="AT18">
        <f t="shared" ref="AT18" si="54">SUM(AT19:AT25)</f>
        <v>2189.5295158016206</v>
      </c>
      <c r="AU18">
        <f t="shared" ref="AU18" si="55">SUM(AU19:AU25)</f>
        <v>2103.8960382496957</v>
      </c>
      <c r="AV18">
        <f t="shared" ref="AV18" si="56">SUM(AV19:AV25)</f>
        <v>2018.2628328150699</v>
      </c>
      <c r="AW18">
        <f t="shared" ref="AW18" si="57">SUM(AW19:AW25)</f>
        <v>1932.6299629099219</v>
      </c>
      <c r="AX18">
        <f t="shared" ref="AX18" si="58">SUM(AX19:AX25)</f>
        <v>1847.3413509227057</v>
      </c>
      <c r="AY18">
        <f t="shared" ref="AY18" si="59">SUM(AY19:AY25)</f>
        <v>1761.3491827672635</v>
      </c>
      <c r="AZ18">
        <f t="shared" ref="AZ18" si="60">SUM(AZ19:AZ25)</f>
        <v>1674.722931695597</v>
      </c>
      <c r="BA18">
        <f t="shared" ref="BA18" si="61">SUM(BA19:BA25)</f>
        <v>1589.5979573808122</v>
      </c>
      <c r="BB18">
        <f t="shared" ref="BB18" si="62">SUM(BB19:BB25)</f>
        <v>1503.5238772096791</v>
      </c>
      <c r="BC18">
        <f t="shared" ref="BC18" si="63">SUM(BC19:BC25)</f>
        <v>1417.4915196018728</v>
      </c>
      <c r="BD18">
        <f t="shared" ref="BD18" si="64">SUM(BD19:BD25)</f>
        <v>1331.6632632840967</v>
      </c>
      <c r="BE18">
        <f t="shared" ref="BE18" si="65">SUM(BE19:BE25)</f>
        <v>1245.932706251567</v>
      </c>
      <c r="BF18">
        <f t="shared" ref="BF18" si="66">SUM(BF19:BF25)</f>
        <v>1245.9231040010854</v>
      </c>
      <c r="BG18">
        <f t="shared" ref="BG18" si="67">SUM(BG19:BG25)</f>
        <v>1245.9122968509237</v>
      </c>
      <c r="BH18">
        <f t="shared" ref="BH18" si="68">SUM(BH19:BH25)</f>
        <v>1245.9000167269519</v>
      </c>
    </row>
    <row r="19" spans="1:60" x14ac:dyDescent="0.3">
      <c r="A19" t="s">
        <v>9</v>
      </c>
      <c r="B19" t="s">
        <v>10</v>
      </c>
      <c r="C19" t="s">
        <v>24</v>
      </c>
      <c r="D19" t="s">
        <v>17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 s="8">
        <f>SUMIFS('Eurostat comsumption'!J$2:J$185,'Eurostat comsumption'!$C$2:$C$185,Input!$C19,'Eurostat comsumption'!$D$2:$D$185,Input!$D19)</f>
        <v>164.5</v>
      </c>
      <c r="K19" s="8">
        <f>SUMIFS('Eurostat comsumption'!K$2:K$185,'Eurostat comsumption'!$C$2:$C$185,Input!$C19,'Eurostat comsumption'!$D$2:$D$185,Input!$D19)</f>
        <v>138</v>
      </c>
      <c r="L19" s="8">
        <f>SUMIFS('Eurostat comsumption'!L$2:L$185,'Eurostat comsumption'!$C$2:$C$185,Input!$C19,'Eurostat comsumption'!$D$2:$D$185,Input!$D19)</f>
        <v>139</v>
      </c>
      <c r="M19" s="8">
        <f>SUMIFS('Eurostat comsumption'!M$2:M$185,'Eurostat comsumption'!$C$2:$C$185,Input!$C19,'Eurostat comsumption'!$D$2:$D$185,Input!$D19)</f>
        <v>87.5</v>
      </c>
      <c r="N19" s="8">
        <f>SUMIFS('Eurostat comsumption'!N$2:N$185,'Eurostat comsumption'!$C$2:$C$185,Input!$C19,'Eurostat comsumption'!$D$2:$D$185,Input!$D19)</f>
        <v>140.30000000000001</v>
      </c>
      <c r="O19" s="8">
        <f>SUMIFS('Eurostat comsumption'!O$2:O$185,'Eurostat comsumption'!$C$2:$C$185,Input!$C19,'Eurostat comsumption'!$D$2:$D$185,Input!$D19)</f>
        <v>235.1</v>
      </c>
      <c r="P19" s="8">
        <f>SUMIFS('Eurostat comsumption'!P$2:P$185,'Eurostat comsumption'!$C$2:$C$185,Input!$C19,'Eurostat comsumption'!$D$2:$D$185,Input!$D19)</f>
        <v>253.1</v>
      </c>
      <c r="Q19" s="8">
        <f>SUMIFS('Eurostat comsumption'!Q$2:Q$185,'Eurostat comsumption'!$C$2:$C$185,Input!$C19,'Eurostat comsumption'!$D$2:$D$185,Input!$D19)</f>
        <v>299.10000000000002</v>
      </c>
      <c r="R19" s="8">
        <f>SUMIFS('Eurostat comsumption'!R$2:R$185,'Eurostat comsumption'!$C$2:$C$185,Input!$C19,'Eurostat comsumption'!$D$2:$D$185,Input!$D19)</f>
        <v>293.2</v>
      </c>
      <c r="S19" s="8">
        <f>SUMIFS('Eurostat comsumption'!S$2:S$185,'Eurostat comsumption'!$C$2:$C$185,Input!$C19,'Eurostat comsumption'!$D$2:$D$185,Input!$D19)</f>
        <v>188.7</v>
      </c>
      <c r="T19" s="8">
        <f>SUMIFS('Eurostat comsumption'!T$2:T$185,'Eurostat comsumption'!$C$2:$C$185,Input!$C19,'Eurostat comsumption'!$D$2:$D$185,Input!$D19)</f>
        <v>206.7</v>
      </c>
      <c r="U19" s="8">
        <f>SUMIFS('Eurostat comsumption'!U$2:U$185,'Eurostat comsumption'!$C$2:$C$185,Input!$C19,'Eurostat comsumption'!$D$2:$D$185,Input!$D19)</f>
        <v>264.39999999999998</v>
      </c>
      <c r="V19" s="8">
        <f>SUMIFS('Eurostat comsumption'!V$2:V$185,'Eurostat comsumption'!$C$2:$C$185,Input!$C19,'Eurostat comsumption'!$D$2:$D$185,Input!$D19)</f>
        <v>268.3</v>
      </c>
      <c r="W19" s="8">
        <f>SUMIFS('Eurostat comsumption'!W$2:W$185,'Eurostat comsumption'!$C$2:$C$185,Input!$C19,'Eurostat comsumption'!$D$2:$D$185,Input!$D19)</f>
        <v>260.8</v>
      </c>
      <c r="X19" s="8">
        <f>SUMIFS('Eurostat comsumption'!X$2:X$185,'Eurostat comsumption'!$C$2:$C$185,Input!$C19,'Eurostat comsumption'!$D$2:$D$185,Input!$D19)</f>
        <v>267.8</v>
      </c>
      <c r="Y19" s="8">
        <f>SUMIFS('Eurostat comsumption'!Y$2:Y$185,'Eurostat comsumption'!$C$2:$C$185,Input!$C19,'Eurostat comsumption'!$D$2:$D$185,Input!$D19)</f>
        <v>238.5</v>
      </c>
      <c r="Z19" s="8">
        <f>SUMIFS('Eurostat comsumption'!Z$2:Z$185,'Eurostat comsumption'!$C$2:$C$185,Input!$C19,'Eurostat comsumption'!$D$2:$D$185,Input!$D19)</f>
        <v>230</v>
      </c>
      <c r="AA19">
        <f>MAX(SUMIFS('intermediary sheet'!AA$2:AA$185,'intermediary sheet'!$C$2:$C$185,Input!$C19,'intermediary sheet'!$D$2:$D$185,"total")*SUMIFS('Market shares starting point Fe'!AA$2:AA$185,'Market shares starting point Fe'!$C$2:$C$185,Input!$C19,'Market shares starting point Fe'!$D$2:$D$185,Input!$D19),0)</f>
        <v>25.000499936944717</v>
      </c>
      <c r="AB19">
        <f>MAX(SUMIFS('intermediary sheet'!AB$2:AB$185,'intermediary sheet'!$C$2:$C$185,Input!$C19,'intermediary sheet'!$D$2:$D$185,"total")*SUMIFS('Market shares starting point Fe'!AB$2:AB$185,'Market shares starting point Fe'!$C$2:$C$185,Input!$C19,'Market shares starting point Fe'!$D$2:$D$185,Input!$D19),0)</f>
        <v>27.138632499205492</v>
      </c>
      <c r="AC19">
        <f>MAX(SUMIFS('intermediary sheet'!AC$2:AC$185,'intermediary sheet'!$C$2:$C$185,Input!$C19,'intermediary sheet'!$D$2:$D$185,"total")*SUMIFS('Market shares starting point Fe'!AC$2:AC$185,'Market shares starting point Fe'!$C$2:$C$185,Input!$C19,'Market shares starting point Fe'!$D$2:$D$185,Input!$D19),0)</f>
        <v>29.811159542823656</v>
      </c>
      <c r="AD19">
        <f>MAX(SUMIFS('intermediary sheet'!AD$2:AD$185,'intermediary sheet'!$C$2:$C$185,Input!$C19,'intermediary sheet'!$D$2:$D$185,"total")*SUMIFS('Market shares starting point Fe'!AD$2:AD$185,'Market shares starting point Fe'!$C$2:$C$185,Input!$C19,'Market shares starting point Fe'!$D$2:$D$185,Input!$D19),0)</f>
        <v>32.002896915679457</v>
      </c>
      <c r="AE19">
        <f>MAX(SUMIFS('intermediary sheet'!AE$2:AE$185,'intermediary sheet'!$C$2:$C$185,Input!$C19,'intermediary sheet'!$D$2:$D$185,"total")*SUMIFS('Market shares starting point Fe'!AE$2:AE$185,'Market shares starting point Fe'!$C$2:$C$185,Input!$C19,'Market shares starting point Fe'!$D$2:$D$185,Input!$D19),0)</f>
        <v>34.071079130993702</v>
      </c>
      <c r="AF19">
        <f>MAX(SUMIFS('intermediary sheet'!AF$2:AF$185,'intermediary sheet'!$C$2:$C$185,Input!$C19,'intermediary sheet'!$D$2:$D$185,"total")*SUMIFS('Market shares starting point Fe'!AF$2:AF$185,'Market shares starting point Fe'!$C$2:$C$185,Input!$C19,'Market shares starting point Fe'!$D$2:$D$185,Input!$D19),0)</f>
        <v>36.114056064093838</v>
      </c>
      <c r="AG19">
        <f>MAX(SUMIFS('intermediary sheet'!AG$2:AG$185,'intermediary sheet'!$C$2:$C$185,Input!$C19,'intermediary sheet'!$D$2:$D$185,"total")*SUMIFS('Market shares starting point Fe'!AG$2:AG$185,'Market shares starting point Fe'!$C$2:$C$185,Input!$C19,'Market shares starting point Fe'!$D$2:$D$185,Input!$D19),0)</f>
        <v>37.933915390810498</v>
      </c>
      <c r="AH19">
        <f>MAX(SUMIFS('intermediary sheet'!AH$2:AH$185,'intermediary sheet'!$C$2:$C$185,Input!$C19,'intermediary sheet'!$D$2:$D$185,"total")*SUMIFS('Market shares starting point Fe'!AH$2:AH$185,'Market shares starting point Fe'!$C$2:$C$185,Input!$C19,'Market shares starting point Fe'!$D$2:$D$185,Input!$D19),0)</f>
        <v>39.83815823753195</v>
      </c>
      <c r="AI19">
        <f>MAX(SUMIFS('intermediary sheet'!AI$2:AI$185,'intermediary sheet'!$C$2:$C$185,Input!$C19,'intermediary sheet'!$D$2:$D$185,"total")*SUMIFS('Market shares starting point Fe'!AI$2:AI$185,'Market shares starting point Fe'!$C$2:$C$185,Input!$C19,'Market shares starting point Fe'!$D$2:$D$185,Input!$D19),0)</f>
        <v>41.618335563916773</v>
      </c>
      <c r="AJ19">
        <f>MAX(SUMIFS('intermediary sheet'!AJ$2:AJ$185,'intermediary sheet'!$C$2:$C$185,Input!$C19,'intermediary sheet'!$D$2:$D$185,"total")*SUMIFS('Market shares starting point Fe'!AJ$2:AJ$185,'Market shares starting point Fe'!$C$2:$C$185,Input!$C19,'Market shares starting point Fe'!$D$2:$D$185,Input!$D19),0)</f>
        <v>43.372897766033482</v>
      </c>
      <c r="AK19">
        <f>MAX(SUMIFS('intermediary sheet'!AK$2:AK$185,'intermediary sheet'!$C$2:$C$185,Input!$C19,'intermediary sheet'!$D$2:$D$185,"total")*SUMIFS('Market shares starting point Fe'!AK$2:AK$185,'Market shares starting point Fe'!$C$2:$C$185,Input!$C19,'Market shares starting point Fe'!$D$2:$D$185,Input!$D19),0)</f>
        <v>45.25342031912016</v>
      </c>
      <c r="AL19">
        <f>MAX(SUMIFS('intermediary sheet'!AL$2:AL$185,'intermediary sheet'!$C$2:$C$185,Input!$C19,'intermediary sheet'!$D$2:$D$185,"total")*SUMIFS('Market shares starting point Fe'!AL$2:AL$185,'Market shares starting point Fe'!$C$2:$C$185,Input!$C19,'Market shares starting point Fe'!$D$2:$D$185,Input!$D19),0)</f>
        <v>47.127126071090899</v>
      </c>
      <c r="AM19">
        <f>MAX(SUMIFS('intermediary sheet'!AM$2:AM$185,'intermediary sheet'!$C$2:$C$185,Input!$C19,'intermediary sheet'!$D$2:$D$185,"total")*SUMIFS('Market shares starting point Fe'!AM$2:AM$185,'Market shares starting point Fe'!$C$2:$C$185,Input!$C19,'Market shares starting point Fe'!$D$2:$D$185,Input!$D19),0)</f>
        <v>49.132496514976317</v>
      </c>
      <c r="AN19">
        <f>MAX(SUMIFS('intermediary sheet'!AN$2:AN$185,'intermediary sheet'!$C$2:$C$185,Input!$C19,'intermediary sheet'!$D$2:$D$185,"total")*SUMIFS('Market shares starting point Fe'!AN$2:AN$185,'Market shares starting point Fe'!$C$2:$C$185,Input!$C19,'Market shares starting point Fe'!$D$2:$D$185,Input!$D19),0)</f>
        <v>51.535209466309745</v>
      </c>
      <c r="AO19">
        <f>MAX(SUMIFS('intermediary sheet'!AO$2:AO$185,'intermediary sheet'!$C$2:$C$185,Input!$C19,'intermediary sheet'!$D$2:$D$185,"total")*SUMIFS('Market shares starting point Fe'!AO$2:AO$185,'Market shares starting point Fe'!$C$2:$C$185,Input!$C19,'Market shares starting point Fe'!$D$2:$D$185,Input!$D19),0)</f>
        <v>54.150143140166669</v>
      </c>
      <c r="AP19">
        <f>MAX(SUMIFS('intermediary sheet'!AP$2:AP$185,'intermediary sheet'!$C$2:$C$185,Input!$C19,'intermediary sheet'!$D$2:$D$185,"total")*SUMIFS('Market shares starting point Fe'!AP$2:AP$185,'Market shares starting point Fe'!$C$2:$C$185,Input!$C19,'Market shares starting point Fe'!$D$2:$D$185,Input!$D19),0)</f>
        <v>57.014236633107998</v>
      </c>
      <c r="AQ19">
        <f>MAX(SUMIFS('intermediary sheet'!AQ$2:AQ$185,'intermediary sheet'!$C$2:$C$185,Input!$C19,'intermediary sheet'!$D$2:$D$185,"total")*SUMIFS('Market shares starting point Fe'!AQ$2:AQ$185,'Market shares starting point Fe'!$C$2:$C$185,Input!$C19,'Market shares starting point Fe'!$D$2:$D$185,Input!$D19),0)</f>
        <v>60.063334912216249</v>
      </c>
      <c r="AR19">
        <f>MAX(SUMIFS('intermediary sheet'!AR$2:AR$185,'intermediary sheet'!$C$2:$C$185,Input!$C19,'intermediary sheet'!$D$2:$D$185,"total")*SUMIFS('Market shares starting point Fe'!AR$2:AR$185,'Market shares starting point Fe'!$C$2:$C$185,Input!$C19,'Market shares starting point Fe'!$D$2:$D$185,Input!$D19),0)</f>
        <v>63.043129073029249</v>
      </c>
      <c r="AS19">
        <f>MAX(SUMIFS('intermediary sheet'!AS$2:AS$185,'intermediary sheet'!$C$2:$C$185,Input!$C19,'intermediary sheet'!$D$2:$D$185,"total")*SUMIFS('Market shares starting point Fe'!AS$2:AS$185,'Market shares starting point Fe'!$C$2:$C$185,Input!$C19,'Market shares starting point Fe'!$D$2:$D$185,Input!$D19),0)</f>
        <v>65.941660224893596</v>
      </c>
      <c r="AT19">
        <f>MAX(SUMIFS('intermediary sheet'!AT$2:AT$185,'intermediary sheet'!$C$2:$C$185,Input!$C19,'intermediary sheet'!$D$2:$D$185,"total")*SUMIFS('Market shares starting point Fe'!AT$2:AT$185,'Market shares starting point Fe'!$C$2:$C$185,Input!$C19,'Market shares starting point Fe'!$D$2:$D$185,Input!$D19),0)</f>
        <v>68.912610534727051</v>
      </c>
      <c r="AU19">
        <f>MAX(SUMIFS('intermediary sheet'!AU$2:AU$185,'intermediary sheet'!$C$2:$C$185,Input!$C19,'intermediary sheet'!$D$2:$D$185,"total")*SUMIFS('Market shares starting point Fe'!AU$2:AU$185,'Market shares starting point Fe'!$C$2:$C$185,Input!$C19,'Market shares starting point Fe'!$D$2:$D$185,Input!$D19),0)</f>
        <v>71.648213258913685</v>
      </c>
      <c r="AV19">
        <f>MAX(SUMIFS('intermediary sheet'!AV$2:AV$185,'intermediary sheet'!$C$2:$C$185,Input!$C19,'intermediary sheet'!$D$2:$D$185,"total")*SUMIFS('Market shares starting point Fe'!AV$2:AV$185,'Market shares starting point Fe'!$C$2:$C$185,Input!$C19,'Market shares starting point Fe'!$D$2:$D$185,Input!$D19),0)</f>
        <v>74.233355257723858</v>
      </c>
      <c r="AW19">
        <f>MAX(SUMIFS('intermediary sheet'!AW$2:AW$185,'intermediary sheet'!$C$2:$C$185,Input!$C19,'intermediary sheet'!$D$2:$D$185,"total")*SUMIFS('Market shares starting point Fe'!AW$2:AW$185,'Market shares starting point Fe'!$C$2:$C$185,Input!$C19,'Market shares starting point Fe'!$D$2:$D$185,Input!$D19),0)</f>
        <v>76.695003771116319</v>
      </c>
      <c r="AX19">
        <f>MAX(SUMIFS('intermediary sheet'!AX$2:AX$185,'intermediary sheet'!$C$2:$C$185,Input!$C19,'intermediary sheet'!$D$2:$D$185,"total")*SUMIFS('Market shares starting point Fe'!AX$2:AX$185,'Market shares starting point Fe'!$C$2:$C$185,Input!$C19,'Market shares starting point Fe'!$D$2:$D$185,Input!$D19),0)</f>
        <v>79.117238481303389</v>
      </c>
      <c r="AY19">
        <f>MAX(SUMIFS('intermediary sheet'!AY$2:AY$185,'intermediary sheet'!$C$2:$C$185,Input!$C19,'intermediary sheet'!$D$2:$D$185,"total")*SUMIFS('Market shares starting point Fe'!AY$2:AY$185,'Market shares starting point Fe'!$C$2:$C$185,Input!$C19,'Market shares starting point Fe'!$D$2:$D$185,Input!$D19),0)</f>
        <v>81.453567690890125</v>
      </c>
      <c r="AZ19">
        <f>MAX(SUMIFS('intermediary sheet'!AZ$2:AZ$185,'intermediary sheet'!$C$2:$C$185,Input!$C19,'intermediary sheet'!$D$2:$D$185,"total")*SUMIFS('Market shares starting point Fe'!AZ$2:AZ$185,'Market shares starting point Fe'!$C$2:$C$185,Input!$C19,'Market shares starting point Fe'!$D$2:$D$185,Input!$D19),0)</f>
        <v>83.654907011892405</v>
      </c>
      <c r="BA19">
        <f>MAX(SUMIFS('intermediary sheet'!BA$2:BA$185,'intermediary sheet'!$C$2:$C$185,Input!$C19,'intermediary sheet'!$D$2:$D$185,"total")*SUMIFS('Market shares starting point Fe'!BA$2:BA$185,'Market shares starting point Fe'!$C$2:$C$185,Input!$C19,'Market shares starting point Fe'!$D$2:$D$185,Input!$D19),0)</f>
        <v>85.838421677967858</v>
      </c>
      <c r="BB19">
        <f>MAX(SUMIFS('intermediary sheet'!BB$2:BB$185,'intermediary sheet'!$C$2:$C$185,Input!$C19,'intermediary sheet'!$D$2:$D$185,"total")*SUMIFS('Market shares starting point Fe'!BB$2:BB$185,'Market shares starting point Fe'!$C$2:$C$185,Input!$C19,'Market shares starting point Fe'!$D$2:$D$185,Input!$D19),0)</f>
        <v>87.901305431990565</v>
      </c>
      <c r="BC19">
        <f>MAX(SUMIFS('intermediary sheet'!BC$2:BC$185,'intermediary sheet'!$C$2:$C$185,Input!$C19,'intermediary sheet'!$D$2:$D$185,"total")*SUMIFS('Market shares starting point Fe'!BC$2:BC$185,'Market shares starting point Fe'!$C$2:$C$185,Input!$C19,'Market shares starting point Fe'!$D$2:$D$185,Input!$D19),0)</f>
        <v>89.879828817799222</v>
      </c>
      <c r="BD19">
        <f>MAX(SUMIFS('intermediary sheet'!BD$2:BD$185,'intermediary sheet'!$C$2:$C$185,Input!$C19,'intermediary sheet'!$D$2:$D$185,"total")*SUMIFS('Market shares starting point Fe'!BD$2:BD$185,'Market shares starting point Fe'!$C$2:$C$185,Input!$C19,'Market shares starting point Fe'!$D$2:$D$185,Input!$D19),0)</f>
        <v>91.651135190580334</v>
      </c>
      <c r="BE19">
        <f>MAX(SUMIFS('intermediary sheet'!BE$2:BE$185,'intermediary sheet'!$C$2:$C$185,Input!$C19,'intermediary sheet'!$D$2:$D$185,"total")*SUMIFS('Market shares starting point Fe'!BE$2:BE$185,'Market shares starting point Fe'!$C$2:$C$185,Input!$C19,'Market shares starting point Fe'!$D$2:$D$185,Input!$D19),0)</f>
        <v>93.32714306215108</v>
      </c>
      <c r="BF19">
        <f>MAX(SUMIFS('intermediary sheet'!BF$2:BF$185,'intermediary sheet'!$C$2:$C$185,Input!$C19,'intermediary sheet'!$D$2:$D$185,"total")*SUMIFS('Market shares starting point Fe'!BF$2:BF$185,'Market shares starting point Fe'!$C$2:$C$185,Input!$C19,'Market shares starting point Fe'!$D$2:$D$185,Input!$D19),0)</f>
        <v>101.8168884703161</v>
      </c>
      <c r="BG19">
        <f>MAX(SUMIFS('intermediary sheet'!BG$2:BG$185,'intermediary sheet'!$C$2:$C$185,Input!$C19,'intermediary sheet'!$D$2:$D$185,"total")*SUMIFS('Market shares starting point Fe'!BG$2:BG$185,'Market shares starting point Fe'!$C$2:$C$185,Input!$C19,'Market shares starting point Fe'!$D$2:$D$185,Input!$D19),0)</f>
        <v>111.3866965567213</v>
      </c>
      <c r="BH19">
        <f>MAX(SUMIFS('intermediary sheet'!BH$2:BH$185,'intermediary sheet'!$C$2:$C$185,Input!$C19,'intermediary sheet'!$D$2:$D$185,"total")*SUMIFS('Market shares starting point Fe'!BH$2:BH$185,'Market shares starting point Fe'!$C$2:$C$185,Input!$C19,'Market shares starting point Fe'!$D$2:$D$185,Input!$D19),0)</f>
        <v>122.26609420809261</v>
      </c>
    </row>
    <row r="20" spans="1:60" x14ac:dyDescent="0.3">
      <c r="A20" t="s">
        <v>9</v>
      </c>
      <c r="B20" t="s">
        <v>10</v>
      </c>
      <c r="C20" t="s">
        <v>24</v>
      </c>
      <c r="D20" t="s">
        <v>18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 s="8">
        <f>SUMIFS('Eurostat comsumption'!J$2:J$185,'Eurostat comsumption'!$C$2:$C$185,Input!$C20,'Eurostat comsumption'!$D$2:$D$185,Input!$D20)</f>
        <v>0</v>
      </c>
      <c r="K20" s="8">
        <f>SUMIFS('Eurostat comsumption'!K$2:K$185,'Eurostat comsumption'!$C$2:$C$185,Input!$C20,'Eurostat comsumption'!$D$2:$D$185,Input!$D20)</f>
        <v>0</v>
      </c>
      <c r="L20" s="8">
        <f>SUMIFS('Eurostat comsumption'!L$2:L$185,'Eurostat comsumption'!$C$2:$C$185,Input!$C20,'Eurostat comsumption'!$D$2:$D$185,Input!$D20)</f>
        <v>0</v>
      </c>
      <c r="M20" s="8">
        <f>SUMIFS('Eurostat comsumption'!M$2:M$185,'Eurostat comsumption'!$C$2:$C$185,Input!$C20,'Eurostat comsumption'!$D$2:$D$185,Input!$D20)</f>
        <v>0</v>
      </c>
      <c r="N20" s="8">
        <f>SUMIFS('Eurostat comsumption'!N$2:N$185,'Eurostat comsumption'!$C$2:$C$185,Input!$C20,'Eurostat comsumption'!$D$2:$D$185,Input!$D20)</f>
        <v>0</v>
      </c>
      <c r="O20" s="8">
        <f>SUMIFS('Eurostat comsumption'!O$2:O$185,'Eurostat comsumption'!$C$2:$C$185,Input!$C20,'Eurostat comsumption'!$D$2:$D$185,Input!$D20)</f>
        <v>0</v>
      </c>
      <c r="P20" s="8">
        <f>SUMIFS('Eurostat comsumption'!P$2:P$185,'Eurostat comsumption'!$C$2:$C$185,Input!$C20,'Eurostat comsumption'!$D$2:$D$185,Input!$D20)</f>
        <v>0</v>
      </c>
      <c r="Q20" s="8">
        <f>SUMIFS('Eurostat comsumption'!Q$2:Q$185,'Eurostat comsumption'!$C$2:$C$185,Input!$C20,'Eurostat comsumption'!$D$2:$D$185,Input!$D20)</f>
        <v>0</v>
      </c>
      <c r="R20" s="8">
        <f>SUMIFS('Eurostat comsumption'!R$2:R$185,'Eurostat comsumption'!$C$2:$C$185,Input!$C20,'Eurostat comsumption'!$D$2:$D$185,Input!$D20)</f>
        <v>0</v>
      </c>
      <c r="S20" s="8">
        <f>SUMIFS('Eurostat comsumption'!S$2:S$185,'Eurostat comsumption'!$C$2:$C$185,Input!$C20,'Eurostat comsumption'!$D$2:$D$185,Input!$D20)</f>
        <v>0</v>
      </c>
      <c r="T20" s="8">
        <f>SUMIFS('Eurostat comsumption'!T$2:T$185,'Eurostat comsumption'!$C$2:$C$185,Input!$C20,'Eurostat comsumption'!$D$2:$D$185,Input!$D20)</f>
        <v>0</v>
      </c>
      <c r="U20" s="8">
        <f>SUMIFS('Eurostat comsumption'!U$2:U$185,'Eurostat comsumption'!$C$2:$C$185,Input!$C20,'Eurostat comsumption'!$D$2:$D$185,Input!$D20)</f>
        <v>0</v>
      </c>
      <c r="V20" s="8">
        <f>SUMIFS('Eurostat comsumption'!V$2:V$185,'Eurostat comsumption'!$C$2:$C$185,Input!$C20,'Eurostat comsumption'!$D$2:$D$185,Input!$D20)</f>
        <v>0</v>
      </c>
      <c r="W20" s="8">
        <f>SUMIFS('Eurostat comsumption'!W$2:W$185,'Eurostat comsumption'!$C$2:$C$185,Input!$C20,'Eurostat comsumption'!$D$2:$D$185,Input!$D20)</f>
        <v>0</v>
      </c>
      <c r="X20" s="8">
        <f>SUMIFS('Eurostat comsumption'!X$2:X$185,'Eurostat comsumption'!$C$2:$C$185,Input!$C20,'Eurostat comsumption'!$D$2:$D$185,Input!$D20)</f>
        <v>0</v>
      </c>
      <c r="Y20" s="8">
        <f>SUMIFS('Eurostat comsumption'!Y$2:Y$185,'Eurostat comsumption'!$C$2:$C$185,Input!$C20,'Eurostat comsumption'!$D$2:$D$185,Input!$D20)</f>
        <v>0</v>
      </c>
      <c r="Z20" s="8">
        <f>SUMIFS('Eurostat comsumption'!Z$2:Z$185,'Eurostat comsumption'!$C$2:$C$185,Input!$C20,'Eurostat comsumption'!$D$2:$D$185,Input!$D20)</f>
        <v>0</v>
      </c>
      <c r="AA20">
        <f>MAX(SUMIFS('intermediary sheet'!AA$2:AA$185,'intermediary sheet'!$C$2:$C$185,Input!$C20,'intermediary sheet'!$D$2:$D$185,"total")*SUMIFS('Market shares starting point Fe'!AA$2:AA$185,'Market shares starting point Fe'!$C$2:$C$185,Input!$C20,'Market shares starting point Fe'!$D$2:$D$185,Input!$D20),0)</f>
        <v>0</v>
      </c>
      <c r="AB20">
        <f>MAX(SUMIFS('intermediary sheet'!AB$2:AB$185,'intermediary sheet'!$C$2:$C$185,Input!$C20,'intermediary sheet'!$D$2:$D$185,"total")*SUMIFS('Market shares starting point Fe'!AB$2:AB$185,'Market shares starting point Fe'!$C$2:$C$185,Input!$C20,'Market shares starting point Fe'!$D$2:$D$185,Input!$D20),0)</f>
        <v>0</v>
      </c>
      <c r="AC20">
        <f>MAX(SUMIFS('intermediary sheet'!AC$2:AC$185,'intermediary sheet'!$C$2:$C$185,Input!$C20,'intermediary sheet'!$D$2:$D$185,"total")*SUMIFS('Market shares starting point Fe'!AC$2:AC$185,'Market shares starting point Fe'!$C$2:$C$185,Input!$C20,'Market shares starting point Fe'!$D$2:$D$185,Input!$D20),0)</f>
        <v>0</v>
      </c>
      <c r="AD20">
        <f>MAX(SUMIFS('intermediary sheet'!AD$2:AD$185,'intermediary sheet'!$C$2:$C$185,Input!$C20,'intermediary sheet'!$D$2:$D$185,"total")*SUMIFS('Market shares starting point Fe'!AD$2:AD$185,'Market shares starting point Fe'!$C$2:$C$185,Input!$C20,'Market shares starting point Fe'!$D$2:$D$185,Input!$D20),0)</f>
        <v>0</v>
      </c>
      <c r="AE20">
        <f>MAX(SUMIFS('intermediary sheet'!AE$2:AE$185,'intermediary sheet'!$C$2:$C$185,Input!$C20,'intermediary sheet'!$D$2:$D$185,"total")*SUMIFS('Market shares starting point Fe'!AE$2:AE$185,'Market shares starting point Fe'!$C$2:$C$185,Input!$C20,'Market shares starting point Fe'!$D$2:$D$185,Input!$D20),0)</f>
        <v>0</v>
      </c>
      <c r="AF20">
        <f>MAX(SUMIFS('intermediary sheet'!AF$2:AF$185,'intermediary sheet'!$C$2:$C$185,Input!$C20,'intermediary sheet'!$D$2:$D$185,"total")*SUMIFS('Market shares starting point Fe'!AF$2:AF$185,'Market shares starting point Fe'!$C$2:$C$185,Input!$C20,'Market shares starting point Fe'!$D$2:$D$185,Input!$D20),0)</f>
        <v>0</v>
      </c>
      <c r="AG20">
        <f>MAX(SUMIFS('intermediary sheet'!AG$2:AG$185,'intermediary sheet'!$C$2:$C$185,Input!$C20,'intermediary sheet'!$D$2:$D$185,"total")*SUMIFS('Market shares starting point Fe'!AG$2:AG$185,'Market shares starting point Fe'!$C$2:$C$185,Input!$C20,'Market shares starting point Fe'!$D$2:$D$185,Input!$D20),0)</f>
        <v>0</v>
      </c>
      <c r="AH20">
        <f>MAX(SUMIFS('intermediary sheet'!AH$2:AH$185,'intermediary sheet'!$C$2:$C$185,Input!$C20,'intermediary sheet'!$D$2:$D$185,"total")*SUMIFS('Market shares starting point Fe'!AH$2:AH$185,'Market shares starting point Fe'!$C$2:$C$185,Input!$C20,'Market shares starting point Fe'!$D$2:$D$185,Input!$D20),0)</f>
        <v>0</v>
      </c>
      <c r="AI20">
        <f>MAX(SUMIFS('intermediary sheet'!AI$2:AI$185,'intermediary sheet'!$C$2:$C$185,Input!$C20,'intermediary sheet'!$D$2:$D$185,"total")*SUMIFS('Market shares starting point Fe'!AI$2:AI$185,'Market shares starting point Fe'!$C$2:$C$185,Input!$C20,'Market shares starting point Fe'!$D$2:$D$185,Input!$D20),0)</f>
        <v>0</v>
      </c>
      <c r="AJ20">
        <f>MAX(SUMIFS('intermediary sheet'!AJ$2:AJ$185,'intermediary sheet'!$C$2:$C$185,Input!$C20,'intermediary sheet'!$D$2:$D$185,"total")*SUMIFS('Market shares starting point Fe'!AJ$2:AJ$185,'Market shares starting point Fe'!$C$2:$C$185,Input!$C20,'Market shares starting point Fe'!$D$2:$D$185,Input!$D20),0)</f>
        <v>0</v>
      </c>
      <c r="AK20">
        <f>MAX(SUMIFS('intermediary sheet'!AK$2:AK$185,'intermediary sheet'!$C$2:$C$185,Input!$C20,'intermediary sheet'!$D$2:$D$185,"total")*SUMIFS('Market shares starting point Fe'!AK$2:AK$185,'Market shares starting point Fe'!$C$2:$C$185,Input!$C20,'Market shares starting point Fe'!$D$2:$D$185,Input!$D20),0)</f>
        <v>0</v>
      </c>
      <c r="AL20">
        <f>MAX(SUMIFS('intermediary sheet'!AL$2:AL$185,'intermediary sheet'!$C$2:$C$185,Input!$C20,'intermediary sheet'!$D$2:$D$185,"total")*SUMIFS('Market shares starting point Fe'!AL$2:AL$185,'Market shares starting point Fe'!$C$2:$C$185,Input!$C20,'Market shares starting point Fe'!$D$2:$D$185,Input!$D20),0)</f>
        <v>0</v>
      </c>
      <c r="AM20">
        <f>MAX(SUMIFS('intermediary sheet'!AM$2:AM$185,'intermediary sheet'!$C$2:$C$185,Input!$C20,'intermediary sheet'!$D$2:$D$185,"total")*SUMIFS('Market shares starting point Fe'!AM$2:AM$185,'Market shares starting point Fe'!$C$2:$C$185,Input!$C20,'Market shares starting point Fe'!$D$2:$D$185,Input!$D20),0)</f>
        <v>0</v>
      </c>
      <c r="AN20">
        <f>MAX(SUMIFS('intermediary sheet'!AN$2:AN$185,'intermediary sheet'!$C$2:$C$185,Input!$C20,'intermediary sheet'!$D$2:$D$185,"total")*SUMIFS('Market shares starting point Fe'!AN$2:AN$185,'Market shares starting point Fe'!$C$2:$C$185,Input!$C20,'Market shares starting point Fe'!$D$2:$D$185,Input!$D20),0)</f>
        <v>0</v>
      </c>
      <c r="AO20">
        <f>MAX(SUMIFS('intermediary sheet'!AO$2:AO$185,'intermediary sheet'!$C$2:$C$185,Input!$C20,'intermediary sheet'!$D$2:$D$185,"total")*SUMIFS('Market shares starting point Fe'!AO$2:AO$185,'Market shares starting point Fe'!$C$2:$C$185,Input!$C20,'Market shares starting point Fe'!$D$2:$D$185,Input!$D20),0)</f>
        <v>0</v>
      </c>
      <c r="AP20">
        <f>MAX(SUMIFS('intermediary sheet'!AP$2:AP$185,'intermediary sheet'!$C$2:$C$185,Input!$C20,'intermediary sheet'!$D$2:$D$185,"total")*SUMIFS('Market shares starting point Fe'!AP$2:AP$185,'Market shares starting point Fe'!$C$2:$C$185,Input!$C20,'Market shares starting point Fe'!$D$2:$D$185,Input!$D20),0)</f>
        <v>0</v>
      </c>
      <c r="AQ20">
        <f>MAX(SUMIFS('intermediary sheet'!AQ$2:AQ$185,'intermediary sheet'!$C$2:$C$185,Input!$C20,'intermediary sheet'!$D$2:$D$185,"total")*SUMIFS('Market shares starting point Fe'!AQ$2:AQ$185,'Market shares starting point Fe'!$C$2:$C$185,Input!$C20,'Market shares starting point Fe'!$D$2:$D$185,Input!$D20),0)</f>
        <v>0</v>
      </c>
      <c r="AR20">
        <f>MAX(SUMIFS('intermediary sheet'!AR$2:AR$185,'intermediary sheet'!$C$2:$C$185,Input!$C20,'intermediary sheet'!$D$2:$D$185,"total")*SUMIFS('Market shares starting point Fe'!AR$2:AR$185,'Market shares starting point Fe'!$C$2:$C$185,Input!$C20,'Market shares starting point Fe'!$D$2:$D$185,Input!$D20),0)</f>
        <v>0</v>
      </c>
      <c r="AS20">
        <f>MAX(SUMIFS('intermediary sheet'!AS$2:AS$185,'intermediary sheet'!$C$2:$C$185,Input!$C20,'intermediary sheet'!$D$2:$D$185,"total")*SUMIFS('Market shares starting point Fe'!AS$2:AS$185,'Market shares starting point Fe'!$C$2:$C$185,Input!$C20,'Market shares starting point Fe'!$D$2:$D$185,Input!$D20),0)</f>
        <v>0</v>
      </c>
      <c r="AT20">
        <f>MAX(SUMIFS('intermediary sheet'!AT$2:AT$185,'intermediary sheet'!$C$2:$C$185,Input!$C20,'intermediary sheet'!$D$2:$D$185,"total")*SUMIFS('Market shares starting point Fe'!AT$2:AT$185,'Market shares starting point Fe'!$C$2:$C$185,Input!$C20,'Market shares starting point Fe'!$D$2:$D$185,Input!$D20),0)</f>
        <v>0</v>
      </c>
      <c r="AU20">
        <f>MAX(SUMIFS('intermediary sheet'!AU$2:AU$185,'intermediary sheet'!$C$2:$C$185,Input!$C20,'intermediary sheet'!$D$2:$D$185,"total")*SUMIFS('Market shares starting point Fe'!AU$2:AU$185,'Market shares starting point Fe'!$C$2:$C$185,Input!$C20,'Market shares starting point Fe'!$D$2:$D$185,Input!$D20),0)</f>
        <v>0</v>
      </c>
      <c r="AV20">
        <f>MAX(SUMIFS('intermediary sheet'!AV$2:AV$185,'intermediary sheet'!$C$2:$C$185,Input!$C20,'intermediary sheet'!$D$2:$D$185,"total")*SUMIFS('Market shares starting point Fe'!AV$2:AV$185,'Market shares starting point Fe'!$C$2:$C$185,Input!$C20,'Market shares starting point Fe'!$D$2:$D$185,Input!$D20),0)</f>
        <v>0</v>
      </c>
      <c r="AW20">
        <f>MAX(SUMIFS('intermediary sheet'!AW$2:AW$185,'intermediary sheet'!$C$2:$C$185,Input!$C20,'intermediary sheet'!$D$2:$D$185,"total")*SUMIFS('Market shares starting point Fe'!AW$2:AW$185,'Market shares starting point Fe'!$C$2:$C$185,Input!$C20,'Market shares starting point Fe'!$D$2:$D$185,Input!$D20),0)</f>
        <v>0</v>
      </c>
      <c r="AX20">
        <f>MAX(SUMIFS('intermediary sheet'!AX$2:AX$185,'intermediary sheet'!$C$2:$C$185,Input!$C20,'intermediary sheet'!$D$2:$D$185,"total")*SUMIFS('Market shares starting point Fe'!AX$2:AX$185,'Market shares starting point Fe'!$C$2:$C$185,Input!$C20,'Market shares starting point Fe'!$D$2:$D$185,Input!$D20),0)</f>
        <v>0</v>
      </c>
      <c r="AY20">
        <f>MAX(SUMIFS('intermediary sheet'!AY$2:AY$185,'intermediary sheet'!$C$2:$C$185,Input!$C20,'intermediary sheet'!$D$2:$D$185,"total")*SUMIFS('Market shares starting point Fe'!AY$2:AY$185,'Market shares starting point Fe'!$C$2:$C$185,Input!$C20,'Market shares starting point Fe'!$D$2:$D$185,Input!$D20),0)</f>
        <v>0</v>
      </c>
      <c r="AZ20">
        <f>MAX(SUMIFS('intermediary sheet'!AZ$2:AZ$185,'intermediary sheet'!$C$2:$C$185,Input!$C20,'intermediary sheet'!$D$2:$D$185,"total")*SUMIFS('Market shares starting point Fe'!AZ$2:AZ$185,'Market shares starting point Fe'!$C$2:$C$185,Input!$C20,'Market shares starting point Fe'!$D$2:$D$185,Input!$D20),0)</f>
        <v>0</v>
      </c>
      <c r="BA20">
        <f>MAX(SUMIFS('intermediary sheet'!BA$2:BA$185,'intermediary sheet'!$C$2:$C$185,Input!$C20,'intermediary sheet'!$D$2:$D$185,"total")*SUMIFS('Market shares starting point Fe'!BA$2:BA$185,'Market shares starting point Fe'!$C$2:$C$185,Input!$C20,'Market shares starting point Fe'!$D$2:$D$185,Input!$D20),0)</f>
        <v>0</v>
      </c>
      <c r="BB20">
        <f>MAX(SUMIFS('intermediary sheet'!BB$2:BB$185,'intermediary sheet'!$C$2:$C$185,Input!$C20,'intermediary sheet'!$D$2:$D$185,"total")*SUMIFS('Market shares starting point Fe'!BB$2:BB$185,'Market shares starting point Fe'!$C$2:$C$185,Input!$C20,'Market shares starting point Fe'!$D$2:$D$185,Input!$D20),0)</f>
        <v>0</v>
      </c>
      <c r="BC20">
        <f>MAX(SUMIFS('intermediary sheet'!BC$2:BC$185,'intermediary sheet'!$C$2:$C$185,Input!$C20,'intermediary sheet'!$D$2:$D$185,"total")*SUMIFS('Market shares starting point Fe'!BC$2:BC$185,'Market shares starting point Fe'!$C$2:$C$185,Input!$C20,'Market shares starting point Fe'!$D$2:$D$185,Input!$D20),0)</f>
        <v>0</v>
      </c>
      <c r="BD20">
        <f>MAX(SUMIFS('intermediary sheet'!BD$2:BD$185,'intermediary sheet'!$C$2:$C$185,Input!$C20,'intermediary sheet'!$D$2:$D$185,"total")*SUMIFS('Market shares starting point Fe'!BD$2:BD$185,'Market shares starting point Fe'!$C$2:$C$185,Input!$C20,'Market shares starting point Fe'!$D$2:$D$185,Input!$D20),0)</f>
        <v>0</v>
      </c>
      <c r="BE20">
        <f>MAX(SUMIFS('intermediary sheet'!BE$2:BE$185,'intermediary sheet'!$C$2:$C$185,Input!$C20,'intermediary sheet'!$D$2:$D$185,"total")*SUMIFS('Market shares starting point Fe'!BE$2:BE$185,'Market shares starting point Fe'!$C$2:$C$185,Input!$C20,'Market shares starting point Fe'!$D$2:$D$185,Input!$D20),0)</f>
        <v>0</v>
      </c>
      <c r="BF20">
        <f>MAX(SUMIFS('intermediary sheet'!BF$2:BF$185,'intermediary sheet'!$C$2:$C$185,Input!$C20,'intermediary sheet'!$D$2:$D$185,"total")*SUMIFS('Market shares starting point Fe'!BF$2:BF$185,'Market shares starting point Fe'!$C$2:$C$185,Input!$C20,'Market shares starting point Fe'!$D$2:$D$185,Input!$D20),0)</f>
        <v>0</v>
      </c>
      <c r="BG20">
        <f>MAX(SUMIFS('intermediary sheet'!BG$2:BG$185,'intermediary sheet'!$C$2:$C$185,Input!$C20,'intermediary sheet'!$D$2:$D$185,"total")*SUMIFS('Market shares starting point Fe'!BG$2:BG$185,'Market shares starting point Fe'!$C$2:$C$185,Input!$C20,'Market shares starting point Fe'!$D$2:$D$185,Input!$D20),0)</f>
        <v>0</v>
      </c>
      <c r="BH20">
        <f>MAX(SUMIFS('intermediary sheet'!BH$2:BH$185,'intermediary sheet'!$C$2:$C$185,Input!$C20,'intermediary sheet'!$D$2:$D$185,"total")*SUMIFS('Market shares starting point Fe'!BH$2:BH$185,'Market shares starting point Fe'!$C$2:$C$185,Input!$C20,'Market shares starting point Fe'!$D$2:$D$185,Input!$D20),0)</f>
        <v>0</v>
      </c>
    </row>
    <row r="21" spans="1:60" x14ac:dyDescent="0.3">
      <c r="A21" t="s">
        <v>9</v>
      </c>
      <c r="B21" t="s">
        <v>10</v>
      </c>
      <c r="C21" t="s">
        <v>24</v>
      </c>
      <c r="D21" t="s">
        <v>19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 s="8">
        <f>SUMIFS('Eurostat comsumption'!J$2:J$185,'Eurostat comsumption'!$C$2:$C$185,Input!$C21,'Eurostat comsumption'!$D$2:$D$185,Input!$D21)</f>
        <v>44.6</v>
      </c>
      <c r="K21" s="8">
        <f>SUMIFS('Eurostat comsumption'!K$2:K$185,'Eurostat comsumption'!$C$2:$C$185,Input!$C21,'Eurostat comsumption'!$D$2:$D$185,Input!$D21)</f>
        <v>43</v>
      </c>
      <c r="L21" s="8">
        <f>SUMIFS('Eurostat comsumption'!L$2:L$185,'Eurostat comsumption'!$C$2:$C$185,Input!$C21,'Eurostat comsumption'!$D$2:$D$185,Input!$D21)</f>
        <v>42</v>
      </c>
      <c r="M21" s="8">
        <f>SUMIFS('Eurostat comsumption'!M$2:M$185,'Eurostat comsumption'!$C$2:$C$185,Input!$C21,'Eurostat comsumption'!$D$2:$D$185,Input!$D21)</f>
        <v>39.6</v>
      </c>
      <c r="N21" s="8">
        <f>SUMIFS('Eurostat comsumption'!N$2:N$185,'Eurostat comsumption'!$C$2:$C$185,Input!$C21,'Eurostat comsumption'!$D$2:$D$185,Input!$D21)</f>
        <v>42.8</v>
      </c>
      <c r="O21" s="8">
        <f>SUMIFS('Eurostat comsumption'!O$2:O$185,'Eurostat comsumption'!$C$2:$C$185,Input!$C21,'Eurostat comsumption'!$D$2:$D$185,Input!$D21)</f>
        <v>43</v>
      </c>
      <c r="P21" s="8">
        <f>SUMIFS('Eurostat comsumption'!P$2:P$185,'Eurostat comsumption'!$C$2:$C$185,Input!$C21,'Eurostat comsumption'!$D$2:$D$185,Input!$D21)</f>
        <v>40.1</v>
      </c>
      <c r="Q21" s="8">
        <f>SUMIFS('Eurostat comsumption'!Q$2:Q$185,'Eurostat comsumption'!$C$2:$C$185,Input!$C21,'Eurostat comsumption'!$D$2:$D$185,Input!$D21)</f>
        <v>38.799999999999997</v>
      </c>
      <c r="R21" s="8">
        <f>SUMIFS('Eurostat comsumption'!R$2:R$185,'Eurostat comsumption'!$C$2:$C$185,Input!$C21,'Eurostat comsumption'!$D$2:$D$185,Input!$D21)</f>
        <v>36.5</v>
      </c>
      <c r="S21" s="8">
        <f>SUMIFS('Eurostat comsumption'!S$2:S$185,'Eurostat comsumption'!$C$2:$C$185,Input!$C21,'Eurostat comsumption'!$D$2:$D$185,Input!$D21)</f>
        <v>40.200000000000003</v>
      </c>
      <c r="T21" s="8">
        <f>SUMIFS('Eurostat comsumption'!T$2:T$185,'Eurostat comsumption'!$C$2:$C$185,Input!$C21,'Eurostat comsumption'!$D$2:$D$185,Input!$D21)</f>
        <v>34.299999999999997</v>
      </c>
      <c r="U21" s="8">
        <f>SUMIFS('Eurostat comsumption'!U$2:U$185,'Eurostat comsumption'!$C$2:$C$185,Input!$C21,'Eurostat comsumption'!$D$2:$D$185,Input!$D21)</f>
        <v>31.6</v>
      </c>
      <c r="V21" s="8">
        <f>SUMIFS('Eurostat comsumption'!V$2:V$185,'Eurostat comsumption'!$C$2:$C$185,Input!$C21,'Eurostat comsumption'!$D$2:$D$185,Input!$D21)</f>
        <v>26</v>
      </c>
      <c r="W21" s="8">
        <f>SUMIFS('Eurostat comsumption'!W$2:W$185,'Eurostat comsumption'!$C$2:$C$185,Input!$C21,'Eurostat comsumption'!$D$2:$D$185,Input!$D21)</f>
        <v>23.8</v>
      </c>
      <c r="X21" s="8">
        <f>SUMIFS('Eurostat comsumption'!X$2:X$185,'Eurostat comsumption'!$C$2:$C$185,Input!$C21,'Eurostat comsumption'!$D$2:$D$185,Input!$D21)</f>
        <v>26.3</v>
      </c>
      <c r="Y21" s="8">
        <f>SUMIFS('Eurostat comsumption'!Y$2:Y$185,'Eurostat comsumption'!$C$2:$C$185,Input!$C21,'Eurostat comsumption'!$D$2:$D$185,Input!$D21)</f>
        <v>30.3</v>
      </c>
      <c r="Z21" s="8">
        <f>SUMIFS('Eurostat comsumption'!Z$2:Z$185,'Eurostat comsumption'!$C$2:$C$185,Input!$C21,'Eurostat comsumption'!$D$2:$D$185,Input!$D21)</f>
        <v>30.4</v>
      </c>
      <c r="AA21">
        <f>MAX(SUMIFS('intermediary sheet'!AA$2:AA$185,'intermediary sheet'!$C$2:$C$185,Input!$C21,'intermediary sheet'!$D$2:$D$185,"total")*SUMIFS('Market shares starting point Fe'!AA$2:AA$185,'Market shares starting point Fe'!$C$2:$C$185,Input!$C21,'Market shares starting point Fe'!$D$2:$D$185,Input!$D21),0)</f>
        <v>59.455845081689986</v>
      </c>
      <c r="AB21">
        <f>MAX(SUMIFS('intermediary sheet'!AB$2:AB$185,'intermediary sheet'!$C$2:$C$185,Input!$C21,'intermediary sheet'!$D$2:$D$185,"total")*SUMIFS('Market shares starting point Fe'!AB$2:AB$185,'Market shares starting point Fe'!$C$2:$C$185,Input!$C21,'Market shares starting point Fe'!$D$2:$D$185,Input!$D21),0)</f>
        <v>61.634534205860362</v>
      </c>
      <c r="AC21">
        <f>MAX(SUMIFS('intermediary sheet'!AC$2:AC$185,'intermediary sheet'!$C$2:$C$185,Input!$C21,'intermediary sheet'!$D$2:$D$185,"total")*SUMIFS('Market shares starting point Fe'!AC$2:AC$185,'Market shares starting point Fe'!$C$2:$C$185,Input!$C21,'Market shares starting point Fe'!$D$2:$D$185,Input!$D21),0)</f>
        <v>64.357821646304004</v>
      </c>
      <c r="AD21">
        <f>MAX(SUMIFS('intermediary sheet'!AD$2:AD$185,'intermediary sheet'!$C$2:$C$185,Input!$C21,'intermediary sheet'!$D$2:$D$185,"total")*SUMIFS('Market shares starting point Fe'!AD$2:AD$185,'Market shares starting point Fe'!$C$2:$C$185,Input!$C21,'Market shares starting point Fe'!$D$2:$D$185,Input!$D21),0)</f>
        <v>67.565596465413506</v>
      </c>
      <c r="AE21">
        <f>MAX(SUMIFS('intermediary sheet'!AE$2:AE$185,'intermediary sheet'!$C$2:$C$185,Input!$C21,'intermediary sheet'!$D$2:$D$185,"total")*SUMIFS('Market shares starting point Fe'!AE$2:AE$185,'Market shares starting point Fe'!$C$2:$C$185,Input!$C21,'Market shares starting point Fe'!$D$2:$D$185,Input!$D21),0)</f>
        <v>70.761962351429503</v>
      </c>
      <c r="AF21">
        <f>MAX(SUMIFS('intermediary sheet'!AF$2:AF$185,'intermediary sheet'!$C$2:$C$185,Input!$C21,'intermediary sheet'!$D$2:$D$185,"total")*SUMIFS('Market shares starting point Fe'!AF$2:AF$185,'Market shares starting point Fe'!$C$2:$C$185,Input!$C21,'Market shares starting point Fe'!$D$2:$D$185,Input!$D21),0)</f>
        <v>74.282072694628241</v>
      </c>
      <c r="AG21">
        <f>MAX(SUMIFS('intermediary sheet'!AG$2:AG$185,'intermediary sheet'!$C$2:$C$185,Input!$C21,'intermediary sheet'!$D$2:$D$185,"total")*SUMIFS('Market shares starting point Fe'!AG$2:AG$185,'Market shares starting point Fe'!$C$2:$C$185,Input!$C21,'Market shares starting point Fe'!$D$2:$D$185,Input!$D21),0)</f>
        <v>78.111479159699499</v>
      </c>
      <c r="AH21">
        <f>MAX(SUMIFS('intermediary sheet'!AH$2:AH$185,'intermediary sheet'!$C$2:$C$185,Input!$C21,'intermediary sheet'!$D$2:$D$185,"total")*SUMIFS('Market shares starting point Fe'!AH$2:AH$185,'Market shares starting point Fe'!$C$2:$C$185,Input!$C21,'Market shares starting point Fe'!$D$2:$D$185,Input!$D21),0)</f>
        <v>82.496809961295142</v>
      </c>
      <c r="AI21">
        <f>MAX(SUMIFS('intermediary sheet'!AI$2:AI$185,'intermediary sheet'!$C$2:$C$185,Input!$C21,'intermediary sheet'!$D$2:$D$185,"total")*SUMIFS('Market shares starting point Fe'!AI$2:AI$185,'Market shares starting point Fe'!$C$2:$C$185,Input!$C21,'Market shares starting point Fe'!$D$2:$D$185,Input!$D21),0)</f>
        <v>87.232678133585182</v>
      </c>
      <c r="AJ21">
        <f>MAX(SUMIFS('intermediary sheet'!AJ$2:AJ$185,'intermediary sheet'!$C$2:$C$185,Input!$C21,'intermediary sheet'!$D$2:$D$185,"total")*SUMIFS('Market shares starting point Fe'!AJ$2:AJ$185,'Market shares starting point Fe'!$C$2:$C$185,Input!$C21,'Market shares starting point Fe'!$D$2:$D$185,Input!$D21),0)</f>
        <v>92.457684574279369</v>
      </c>
      <c r="AK21">
        <f>MAX(SUMIFS('intermediary sheet'!AK$2:AK$185,'intermediary sheet'!$C$2:$C$185,Input!$C21,'intermediary sheet'!$D$2:$D$185,"total")*SUMIFS('Market shares starting point Fe'!AK$2:AK$185,'Market shares starting point Fe'!$C$2:$C$185,Input!$C21,'Market shares starting point Fe'!$D$2:$D$185,Input!$D21),0)</f>
        <v>98.698892555507001</v>
      </c>
      <c r="AL21">
        <f>MAX(SUMIFS('intermediary sheet'!AL$2:AL$185,'intermediary sheet'!$C$2:$C$185,Input!$C21,'intermediary sheet'!$D$2:$D$185,"total")*SUMIFS('Market shares starting point Fe'!AL$2:AL$185,'Market shares starting point Fe'!$C$2:$C$185,Input!$C21,'Market shares starting point Fe'!$D$2:$D$185,Input!$D21),0)</f>
        <v>106.62903899619566</v>
      </c>
      <c r="AM21">
        <f>MAX(SUMIFS('intermediary sheet'!AM$2:AM$185,'intermediary sheet'!$C$2:$C$185,Input!$C21,'intermediary sheet'!$D$2:$D$185,"total")*SUMIFS('Market shares starting point Fe'!AM$2:AM$185,'Market shares starting point Fe'!$C$2:$C$185,Input!$C21,'Market shares starting point Fe'!$D$2:$D$185,Input!$D21),0)</f>
        <v>116.5462475237964</v>
      </c>
      <c r="AN21">
        <f>MAX(SUMIFS('intermediary sheet'!AN$2:AN$185,'intermediary sheet'!$C$2:$C$185,Input!$C21,'intermediary sheet'!$D$2:$D$185,"total")*SUMIFS('Market shares starting point Fe'!AN$2:AN$185,'Market shares starting point Fe'!$C$2:$C$185,Input!$C21,'Market shares starting point Fe'!$D$2:$D$185,Input!$D21),0)</f>
        <v>129.75782471921633</v>
      </c>
      <c r="AO21">
        <f>MAX(SUMIFS('intermediary sheet'!AO$2:AO$185,'intermediary sheet'!$C$2:$C$185,Input!$C21,'intermediary sheet'!$D$2:$D$185,"total")*SUMIFS('Market shares starting point Fe'!AO$2:AO$185,'Market shares starting point Fe'!$C$2:$C$185,Input!$C21,'Market shares starting point Fe'!$D$2:$D$185,Input!$D21),0)</f>
        <v>143.88874541608899</v>
      </c>
      <c r="AP21">
        <f>MAX(SUMIFS('intermediary sheet'!AP$2:AP$185,'intermediary sheet'!$C$2:$C$185,Input!$C21,'intermediary sheet'!$D$2:$D$185,"total")*SUMIFS('Market shares starting point Fe'!AP$2:AP$185,'Market shares starting point Fe'!$C$2:$C$185,Input!$C21,'Market shares starting point Fe'!$D$2:$D$185,Input!$D21),0)</f>
        <v>158.46757572404775</v>
      </c>
      <c r="AQ21">
        <f>MAX(SUMIFS('intermediary sheet'!AQ$2:AQ$185,'intermediary sheet'!$C$2:$C$185,Input!$C21,'intermediary sheet'!$D$2:$D$185,"total")*SUMIFS('Market shares starting point Fe'!AQ$2:AQ$185,'Market shares starting point Fe'!$C$2:$C$185,Input!$C21,'Market shares starting point Fe'!$D$2:$D$185,Input!$D21),0)</f>
        <v>172.62177568911119</v>
      </c>
      <c r="AR21">
        <f>MAX(SUMIFS('intermediary sheet'!AR$2:AR$185,'intermediary sheet'!$C$2:$C$185,Input!$C21,'intermediary sheet'!$D$2:$D$185,"total")*SUMIFS('Market shares starting point Fe'!AR$2:AR$185,'Market shares starting point Fe'!$C$2:$C$185,Input!$C21,'Market shares starting point Fe'!$D$2:$D$185,Input!$D21),0)</f>
        <v>187.13170981984572</v>
      </c>
      <c r="AS21">
        <f>MAX(SUMIFS('intermediary sheet'!AS$2:AS$185,'intermediary sheet'!$C$2:$C$185,Input!$C21,'intermediary sheet'!$D$2:$D$185,"total")*SUMIFS('Market shares starting point Fe'!AS$2:AS$185,'Market shares starting point Fe'!$C$2:$C$185,Input!$C21,'Market shares starting point Fe'!$D$2:$D$185,Input!$D21),0)</f>
        <v>201.62892780114129</v>
      </c>
      <c r="AT21">
        <f>MAX(SUMIFS('intermediary sheet'!AT$2:AT$185,'intermediary sheet'!$C$2:$C$185,Input!$C21,'intermediary sheet'!$D$2:$D$185,"total")*SUMIFS('Market shares starting point Fe'!AT$2:AT$185,'Market shares starting point Fe'!$C$2:$C$185,Input!$C21,'Market shares starting point Fe'!$D$2:$D$185,Input!$D21),0)</f>
        <v>215.7160949676267</v>
      </c>
      <c r="AU21">
        <f>MAX(SUMIFS('intermediary sheet'!AU$2:AU$185,'intermediary sheet'!$C$2:$C$185,Input!$C21,'intermediary sheet'!$D$2:$D$185,"total")*SUMIFS('Market shares starting point Fe'!AU$2:AU$185,'Market shares starting point Fe'!$C$2:$C$185,Input!$C21,'Market shares starting point Fe'!$D$2:$D$185,Input!$D21),0)</f>
        <v>228.57397841985713</v>
      </c>
      <c r="AV21">
        <f>MAX(SUMIFS('intermediary sheet'!AV$2:AV$185,'intermediary sheet'!$C$2:$C$185,Input!$C21,'intermediary sheet'!$D$2:$D$185,"total")*SUMIFS('Market shares starting point Fe'!AV$2:AV$185,'Market shares starting point Fe'!$C$2:$C$185,Input!$C21,'Market shares starting point Fe'!$D$2:$D$185,Input!$D21),0)</f>
        <v>240.89128690273185</v>
      </c>
      <c r="AW21">
        <f>MAX(SUMIFS('intermediary sheet'!AW$2:AW$185,'intermediary sheet'!$C$2:$C$185,Input!$C21,'intermediary sheet'!$D$2:$D$185,"total")*SUMIFS('Market shares starting point Fe'!AW$2:AW$185,'Market shares starting point Fe'!$C$2:$C$185,Input!$C21,'Market shares starting point Fe'!$D$2:$D$185,Input!$D21),0)</f>
        <v>252.96758291565178</v>
      </c>
      <c r="AX21">
        <f>MAX(SUMIFS('intermediary sheet'!AX$2:AX$185,'intermediary sheet'!$C$2:$C$185,Input!$C21,'intermediary sheet'!$D$2:$D$185,"total")*SUMIFS('Market shares starting point Fe'!AX$2:AX$185,'Market shares starting point Fe'!$C$2:$C$185,Input!$C21,'Market shares starting point Fe'!$D$2:$D$185,Input!$D21),0)</f>
        <v>261.40709977127148</v>
      </c>
      <c r="AY21">
        <f>MAX(SUMIFS('intermediary sheet'!AY$2:AY$185,'intermediary sheet'!$C$2:$C$185,Input!$C21,'intermediary sheet'!$D$2:$D$185,"total")*SUMIFS('Market shares starting point Fe'!AY$2:AY$185,'Market shares starting point Fe'!$C$2:$C$185,Input!$C21,'Market shares starting point Fe'!$D$2:$D$185,Input!$D21),0)</f>
        <v>276.06012067381164</v>
      </c>
      <c r="AZ21">
        <f>MAX(SUMIFS('intermediary sheet'!AZ$2:AZ$185,'intermediary sheet'!$C$2:$C$185,Input!$C21,'intermediary sheet'!$D$2:$D$185,"total")*SUMIFS('Market shares starting point Fe'!AZ$2:AZ$185,'Market shares starting point Fe'!$C$2:$C$185,Input!$C21,'Market shares starting point Fe'!$D$2:$D$185,Input!$D21),0)</f>
        <v>286.27295197120128</v>
      </c>
      <c r="BA21">
        <f>MAX(SUMIFS('intermediary sheet'!BA$2:BA$185,'intermediary sheet'!$C$2:$C$185,Input!$C21,'intermediary sheet'!$D$2:$D$185,"total")*SUMIFS('Market shares starting point Fe'!BA$2:BA$185,'Market shares starting point Fe'!$C$2:$C$185,Input!$C21,'Market shares starting point Fe'!$D$2:$D$185,Input!$D21),0)</f>
        <v>296.91346585828381</v>
      </c>
      <c r="BB21">
        <f>MAX(SUMIFS('intermediary sheet'!BB$2:BB$185,'intermediary sheet'!$C$2:$C$185,Input!$C21,'intermediary sheet'!$D$2:$D$185,"total")*SUMIFS('Market shares starting point Fe'!BB$2:BB$185,'Market shares starting point Fe'!$C$2:$C$185,Input!$C21,'Market shares starting point Fe'!$D$2:$D$185,Input!$D21),0)</f>
        <v>307.12488911639559</v>
      </c>
      <c r="BC21">
        <f>MAX(SUMIFS('intermediary sheet'!BC$2:BC$185,'intermediary sheet'!$C$2:$C$185,Input!$C21,'intermediary sheet'!$D$2:$D$185,"total")*SUMIFS('Market shares starting point Fe'!BC$2:BC$185,'Market shares starting point Fe'!$C$2:$C$185,Input!$C21,'Market shares starting point Fe'!$D$2:$D$185,Input!$D21),0)</f>
        <v>317.01800069424331</v>
      </c>
      <c r="BD21">
        <f>MAX(SUMIFS('intermediary sheet'!BD$2:BD$185,'intermediary sheet'!$C$2:$C$185,Input!$C21,'intermediary sheet'!$D$2:$D$185,"total")*SUMIFS('Market shares starting point Fe'!BD$2:BD$185,'Market shares starting point Fe'!$C$2:$C$185,Input!$C21,'Market shares starting point Fe'!$D$2:$D$185,Input!$D21),0)</f>
        <v>326.06578517966</v>
      </c>
      <c r="BE21">
        <f>MAX(SUMIFS('intermediary sheet'!BE$2:BE$185,'intermediary sheet'!$C$2:$C$185,Input!$C21,'intermediary sheet'!$D$2:$D$185,"total")*SUMIFS('Market shares starting point Fe'!BE$2:BE$185,'Market shares starting point Fe'!$C$2:$C$185,Input!$C21,'Market shares starting point Fe'!$D$2:$D$185,Input!$D21),0)</f>
        <v>334.7524526531879</v>
      </c>
      <c r="BF21">
        <f>MAX(SUMIFS('intermediary sheet'!BF$2:BF$185,'intermediary sheet'!$C$2:$C$185,Input!$C21,'intermediary sheet'!$D$2:$D$185,"total")*SUMIFS('Market shares starting point Fe'!BF$2:BF$185,'Market shares starting point Fe'!$C$2:$C$185,Input!$C21,'Market shares starting point Fe'!$D$2:$D$185,Input!$D21),0)</f>
        <v>368.01189020898198</v>
      </c>
      <c r="BG21">
        <f>MAX(SUMIFS('intermediary sheet'!BG$2:BG$185,'intermediary sheet'!$C$2:$C$185,Input!$C21,'intermediary sheet'!$D$2:$D$185,"total")*SUMIFS('Market shares starting point Fe'!BG$2:BG$185,'Market shares starting point Fe'!$C$2:$C$185,Input!$C21,'Market shares starting point Fe'!$D$2:$D$185,Input!$D21),0)</f>
        <v>405.49683125809486</v>
      </c>
      <c r="BH21">
        <f>MAX(SUMIFS('intermediary sheet'!BH$2:BH$185,'intermediary sheet'!$C$2:$C$185,Input!$C21,'intermediary sheet'!$D$2:$D$185,"total")*SUMIFS('Market shares starting point Fe'!BH$2:BH$185,'Market shares starting point Fe'!$C$2:$C$185,Input!$C21,'Market shares starting point Fe'!$D$2:$D$185,Input!$D21),0)</f>
        <v>448.10882110036744</v>
      </c>
    </row>
    <row r="22" spans="1:60" x14ac:dyDescent="0.3">
      <c r="A22" t="s">
        <v>9</v>
      </c>
      <c r="B22" t="s">
        <v>10</v>
      </c>
      <c r="C22" t="s">
        <v>24</v>
      </c>
      <c r="D22" t="s">
        <v>20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 s="8">
        <f>SUMIFS('Eurostat comsumption'!J$2:J$185,'Eurostat comsumption'!$C$2:$C$185,Input!$C22,'Eurostat comsumption'!$D$2:$D$185,Input!$D22)</f>
        <v>0</v>
      </c>
      <c r="K22" s="8">
        <f>SUMIFS('Eurostat comsumption'!K$2:K$185,'Eurostat comsumption'!$C$2:$C$185,Input!$C22,'Eurostat comsumption'!$D$2:$D$185,Input!$D22)</f>
        <v>0</v>
      </c>
      <c r="L22" s="8">
        <f>SUMIFS('Eurostat comsumption'!L$2:L$185,'Eurostat comsumption'!$C$2:$C$185,Input!$C22,'Eurostat comsumption'!$D$2:$D$185,Input!$D22)</f>
        <v>0</v>
      </c>
      <c r="M22" s="8">
        <f>SUMIFS('Eurostat comsumption'!M$2:M$185,'Eurostat comsumption'!$C$2:$C$185,Input!$C22,'Eurostat comsumption'!$D$2:$D$185,Input!$D22)</f>
        <v>0</v>
      </c>
      <c r="N22" s="8">
        <f>SUMIFS('Eurostat comsumption'!N$2:N$185,'Eurostat comsumption'!$C$2:$C$185,Input!$C22,'Eurostat comsumption'!$D$2:$D$185,Input!$D22)</f>
        <v>0</v>
      </c>
      <c r="O22" s="8">
        <f>SUMIFS('Eurostat comsumption'!O$2:O$185,'Eurostat comsumption'!$C$2:$C$185,Input!$C22,'Eurostat comsumption'!$D$2:$D$185,Input!$D22)</f>
        <v>0</v>
      </c>
      <c r="P22" s="8">
        <f>SUMIFS('Eurostat comsumption'!P$2:P$185,'Eurostat comsumption'!$C$2:$C$185,Input!$C22,'Eurostat comsumption'!$D$2:$D$185,Input!$D22)</f>
        <v>5.4</v>
      </c>
      <c r="Q22" s="8">
        <f>SUMIFS('Eurostat comsumption'!Q$2:Q$185,'Eurostat comsumption'!$C$2:$C$185,Input!$C22,'Eurostat comsumption'!$D$2:$D$185,Input!$D22)</f>
        <v>2.2999999999999998</v>
      </c>
      <c r="R22" s="8">
        <f>SUMIFS('Eurostat comsumption'!R$2:R$185,'Eurostat comsumption'!$C$2:$C$185,Input!$C22,'Eurostat comsumption'!$D$2:$D$185,Input!$D22)</f>
        <v>4.2</v>
      </c>
      <c r="S22" s="8">
        <f>SUMIFS('Eurostat comsumption'!S$2:S$185,'Eurostat comsumption'!$C$2:$C$185,Input!$C22,'Eurostat comsumption'!$D$2:$D$185,Input!$D22)</f>
        <v>3.7</v>
      </c>
      <c r="T22" s="8">
        <f>SUMIFS('Eurostat comsumption'!T$2:T$185,'Eurostat comsumption'!$C$2:$C$185,Input!$C22,'Eurostat comsumption'!$D$2:$D$185,Input!$D22)</f>
        <v>13.4</v>
      </c>
      <c r="U22" s="8">
        <f>SUMIFS('Eurostat comsumption'!U$2:U$185,'Eurostat comsumption'!$C$2:$C$185,Input!$C22,'Eurostat comsumption'!$D$2:$D$185,Input!$D22)</f>
        <v>17.2</v>
      </c>
      <c r="V22" s="8">
        <f>SUMIFS('Eurostat comsumption'!V$2:V$185,'Eurostat comsumption'!$C$2:$C$185,Input!$C22,'Eurostat comsumption'!$D$2:$D$185,Input!$D22)</f>
        <v>85.9</v>
      </c>
      <c r="W22" s="8">
        <f>SUMIFS('Eurostat comsumption'!W$2:W$185,'Eurostat comsumption'!$C$2:$C$185,Input!$C22,'Eurostat comsumption'!$D$2:$D$185,Input!$D22)</f>
        <v>104.3</v>
      </c>
      <c r="X22" s="8">
        <f>SUMIFS('Eurostat comsumption'!X$2:X$185,'Eurostat comsumption'!$C$2:$C$185,Input!$C22,'Eurostat comsumption'!$D$2:$D$185,Input!$D22)</f>
        <v>110.7</v>
      </c>
      <c r="Y22" s="8">
        <f>SUMIFS('Eurostat comsumption'!Y$2:Y$185,'Eurostat comsumption'!$C$2:$C$185,Input!$C22,'Eurostat comsumption'!$D$2:$D$185,Input!$D22)</f>
        <v>146.19999999999999</v>
      </c>
      <c r="Z22" s="8">
        <f>SUMIFS('Eurostat comsumption'!Z$2:Z$185,'Eurostat comsumption'!$C$2:$C$185,Input!$C22,'Eurostat comsumption'!$D$2:$D$185,Input!$D22)</f>
        <v>163.1</v>
      </c>
      <c r="AA22">
        <f>MAX(SUMIFS('intermediary sheet'!AA$2:AA$185,'intermediary sheet'!$C$2:$C$185,Input!$C22,'intermediary sheet'!$D$2:$D$185,"total")*SUMIFS('Market shares starting point Fe'!AA$2:AA$185,'Market shares starting point Fe'!$C$2:$C$185,Input!$C22,'Market shares starting point Fe'!$D$2:$D$185,Input!$D22),0)</f>
        <v>136.23515814435402</v>
      </c>
      <c r="AB22">
        <f>MAX(SUMIFS('intermediary sheet'!AB$2:AB$185,'intermediary sheet'!$C$2:$C$185,Input!$C22,'intermediary sheet'!$D$2:$D$185,"total")*SUMIFS('Market shares starting point Fe'!AB$2:AB$185,'Market shares starting point Fe'!$C$2:$C$185,Input!$C22,'Market shares starting point Fe'!$D$2:$D$185,Input!$D22),0)</f>
        <v>132.84723988638871</v>
      </c>
      <c r="AC22">
        <f>MAX(SUMIFS('intermediary sheet'!AC$2:AC$185,'intermediary sheet'!$C$2:$C$185,Input!$C22,'intermediary sheet'!$D$2:$D$185,"total")*SUMIFS('Market shares starting point Fe'!AC$2:AC$185,'Market shares starting point Fe'!$C$2:$C$185,Input!$C22,'Market shares starting point Fe'!$D$2:$D$185,Input!$D22),0)</f>
        <v>129.5681488974225</v>
      </c>
      <c r="AD22">
        <f>MAX(SUMIFS('intermediary sheet'!AD$2:AD$185,'intermediary sheet'!$C$2:$C$185,Input!$C22,'intermediary sheet'!$D$2:$D$185,"total")*SUMIFS('Market shares starting point Fe'!AD$2:AD$185,'Market shares starting point Fe'!$C$2:$C$185,Input!$C22,'Market shares starting point Fe'!$D$2:$D$185,Input!$D22),0)</f>
        <v>126.41460912403808</v>
      </c>
      <c r="AE22">
        <f>MAX(SUMIFS('intermediary sheet'!AE$2:AE$185,'intermediary sheet'!$C$2:$C$185,Input!$C22,'intermediary sheet'!$D$2:$D$185,"total")*SUMIFS('Market shares starting point Fe'!AE$2:AE$185,'Market shares starting point Fe'!$C$2:$C$185,Input!$C22,'Market shares starting point Fe'!$D$2:$D$185,Input!$D22),0)</f>
        <v>123.22189318457785</v>
      </c>
      <c r="AF22">
        <f>MAX(SUMIFS('intermediary sheet'!AF$2:AF$185,'intermediary sheet'!$C$2:$C$185,Input!$C22,'intermediary sheet'!$D$2:$D$185,"total")*SUMIFS('Market shares starting point Fe'!AF$2:AF$185,'Market shares starting point Fe'!$C$2:$C$185,Input!$C22,'Market shares starting point Fe'!$D$2:$D$185,Input!$D22),0)</f>
        <v>120.11216954992395</v>
      </c>
      <c r="AG22">
        <f>MAX(SUMIFS('intermediary sheet'!AG$2:AG$185,'intermediary sheet'!$C$2:$C$185,Input!$C22,'intermediary sheet'!$D$2:$D$185,"total")*SUMIFS('Market shares starting point Fe'!AG$2:AG$185,'Market shares starting point Fe'!$C$2:$C$185,Input!$C22,'Market shares starting point Fe'!$D$2:$D$185,Input!$D22),0)</f>
        <v>117.04298719642185</v>
      </c>
      <c r="AH22">
        <f>MAX(SUMIFS('intermediary sheet'!AH$2:AH$185,'intermediary sheet'!$C$2:$C$185,Input!$C22,'intermediary sheet'!$D$2:$D$185,"total")*SUMIFS('Market shares starting point Fe'!AH$2:AH$185,'Market shares starting point Fe'!$C$2:$C$185,Input!$C22,'Market shares starting point Fe'!$D$2:$D$185,Input!$D22),0)</f>
        <v>113.77873223847239</v>
      </c>
      <c r="AI22">
        <f>MAX(SUMIFS('intermediary sheet'!AI$2:AI$185,'intermediary sheet'!$C$2:$C$185,Input!$C22,'intermediary sheet'!$D$2:$D$185,"total")*SUMIFS('Market shares starting point Fe'!AI$2:AI$185,'Market shares starting point Fe'!$C$2:$C$185,Input!$C22,'Market shares starting point Fe'!$D$2:$D$185,Input!$D22),0)</f>
        <v>110.314200798253</v>
      </c>
      <c r="AJ22">
        <f>MAX(SUMIFS('intermediary sheet'!AJ$2:AJ$185,'intermediary sheet'!$C$2:$C$185,Input!$C22,'intermediary sheet'!$D$2:$D$185,"total")*SUMIFS('Market shares starting point Fe'!AJ$2:AJ$185,'Market shares starting point Fe'!$C$2:$C$185,Input!$C22,'Market shares starting point Fe'!$D$2:$D$185,Input!$D22),0)</f>
        <v>106.61267545206998</v>
      </c>
      <c r="AK22">
        <f>MAX(SUMIFS('intermediary sheet'!AK$2:AK$185,'intermediary sheet'!$C$2:$C$185,Input!$C22,'intermediary sheet'!$D$2:$D$185,"total")*SUMIFS('Market shares starting point Fe'!AK$2:AK$185,'Market shares starting point Fe'!$C$2:$C$185,Input!$C22,'Market shares starting point Fe'!$D$2:$D$185,Input!$D22),0)</f>
        <v>102.49988311845789</v>
      </c>
      <c r="AL22">
        <f>MAX(SUMIFS('intermediary sheet'!AL$2:AL$185,'intermediary sheet'!$C$2:$C$185,Input!$C22,'intermediary sheet'!$D$2:$D$185,"total")*SUMIFS('Market shares starting point Fe'!AL$2:AL$185,'Market shares starting point Fe'!$C$2:$C$185,Input!$C22,'Market shares starting point Fe'!$D$2:$D$185,Input!$D22),0)</f>
        <v>98.160282075338969</v>
      </c>
      <c r="AM22">
        <f>MAX(SUMIFS('intermediary sheet'!AM$2:AM$185,'intermediary sheet'!$C$2:$C$185,Input!$C22,'intermediary sheet'!$D$2:$D$185,"total")*SUMIFS('Market shares starting point Fe'!AM$2:AM$185,'Market shares starting point Fe'!$C$2:$C$185,Input!$C22,'Market shares starting point Fe'!$D$2:$D$185,Input!$D22),0)</f>
        <v>93.632150689458797</v>
      </c>
      <c r="AN22">
        <f>MAX(SUMIFS('intermediary sheet'!AN$2:AN$185,'intermediary sheet'!$C$2:$C$185,Input!$C22,'intermediary sheet'!$D$2:$D$185,"total")*SUMIFS('Market shares starting point Fe'!AN$2:AN$185,'Market shares starting point Fe'!$C$2:$C$185,Input!$C22,'Market shares starting point Fe'!$D$2:$D$185,Input!$D22),0)</f>
        <v>89.0567666508624</v>
      </c>
      <c r="AO22">
        <f>MAX(SUMIFS('intermediary sheet'!AO$2:AO$185,'intermediary sheet'!$C$2:$C$185,Input!$C22,'intermediary sheet'!$D$2:$D$185,"total")*SUMIFS('Market shares starting point Fe'!AO$2:AO$185,'Market shares starting point Fe'!$C$2:$C$185,Input!$C22,'Market shares starting point Fe'!$D$2:$D$185,Input!$D22),0)</f>
        <v>84.489122257802649</v>
      </c>
      <c r="AP22">
        <f>MAX(SUMIFS('intermediary sheet'!AP$2:AP$185,'intermediary sheet'!$C$2:$C$185,Input!$C22,'intermediary sheet'!$D$2:$D$185,"total")*SUMIFS('Market shares starting point Fe'!AP$2:AP$185,'Market shares starting point Fe'!$C$2:$C$185,Input!$C22,'Market shares starting point Fe'!$D$2:$D$185,Input!$D22),0)</f>
        <v>79.931300493735691</v>
      </c>
      <c r="AQ22">
        <f>MAX(SUMIFS('intermediary sheet'!AQ$2:AQ$185,'intermediary sheet'!$C$2:$C$185,Input!$C22,'intermediary sheet'!$D$2:$D$185,"total")*SUMIFS('Market shares starting point Fe'!AQ$2:AQ$185,'Market shares starting point Fe'!$C$2:$C$185,Input!$C22,'Market shares starting point Fe'!$D$2:$D$185,Input!$D22),0)</f>
        <v>75.457553824538522</v>
      </c>
      <c r="AR22">
        <f>MAX(SUMIFS('intermediary sheet'!AR$2:AR$185,'intermediary sheet'!$C$2:$C$185,Input!$C22,'intermediary sheet'!$D$2:$D$185,"total")*SUMIFS('Market shares starting point Fe'!AR$2:AR$185,'Market shares starting point Fe'!$C$2:$C$185,Input!$C22,'Market shares starting point Fe'!$D$2:$D$185,Input!$D22),0)</f>
        <v>71.212763535399688</v>
      </c>
      <c r="AS22">
        <f>MAX(SUMIFS('intermediary sheet'!AS$2:AS$185,'intermediary sheet'!$C$2:$C$185,Input!$C22,'intermediary sheet'!$D$2:$D$185,"total")*SUMIFS('Market shares starting point Fe'!AS$2:AS$185,'Market shares starting point Fe'!$C$2:$C$185,Input!$C22,'Market shares starting point Fe'!$D$2:$D$185,Input!$D22),0)</f>
        <v>67.051486637222951</v>
      </c>
      <c r="AT22">
        <f>MAX(SUMIFS('intermediary sheet'!AT$2:AT$185,'intermediary sheet'!$C$2:$C$185,Input!$C22,'intermediary sheet'!$D$2:$D$185,"total")*SUMIFS('Market shares starting point Fe'!AT$2:AT$185,'Market shares starting point Fe'!$C$2:$C$185,Input!$C22,'Market shares starting point Fe'!$D$2:$D$185,Input!$D22),0)</f>
        <v>63.040366374289356</v>
      </c>
      <c r="AU22">
        <f>MAX(SUMIFS('intermediary sheet'!AU$2:AU$185,'intermediary sheet'!$C$2:$C$185,Input!$C22,'intermediary sheet'!$D$2:$D$185,"total")*SUMIFS('Market shares starting point Fe'!AU$2:AU$185,'Market shares starting point Fe'!$C$2:$C$185,Input!$C22,'Market shares starting point Fe'!$D$2:$D$185,Input!$D22),0)</f>
        <v>59.155807638586658</v>
      </c>
      <c r="AV22">
        <f>MAX(SUMIFS('intermediary sheet'!AV$2:AV$185,'intermediary sheet'!$C$2:$C$185,Input!$C22,'intermediary sheet'!$D$2:$D$185,"total")*SUMIFS('Market shares starting point Fe'!AV$2:AV$185,'Market shares starting point Fe'!$C$2:$C$185,Input!$C22,'Market shares starting point Fe'!$D$2:$D$185,Input!$D22),0)</f>
        <v>55.331292768293629</v>
      </c>
      <c r="AW22">
        <f>MAX(SUMIFS('intermediary sheet'!AW$2:AW$185,'intermediary sheet'!$C$2:$C$185,Input!$C22,'intermediary sheet'!$D$2:$D$185,"total")*SUMIFS('Market shares starting point Fe'!AW$2:AW$185,'Market shares starting point Fe'!$C$2:$C$185,Input!$C22,'Market shares starting point Fe'!$D$2:$D$185,Input!$D22),0)</f>
        <v>51.557017698757477</v>
      </c>
      <c r="AX22">
        <f>MAX(SUMIFS('intermediary sheet'!AX$2:AX$185,'intermediary sheet'!$C$2:$C$185,Input!$C22,'intermediary sheet'!$D$2:$D$185,"total")*SUMIFS('Market shares starting point Fe'!AX$2:AX$185,'Market shares starting point Fe'!$C$2:$C$185,Input!$C22,'Market shares starting point Fe'!$D$2:$D$185,Input!$D22),0)</f>
        <v>47.963825701728226</v>
      </c>
      <c r="AY22">
        <f>MAX(SUMIFS('intermediary sheet'!AY$2:AY$185,'intermediary sheet'!$C$2:$C$185,Input!$C22,'intermediary sheet'!$D$2:$D$185,"total")*SUMIFS('Market shares starting point Fe'!AY$2:AY$185,'Market shares starting point Fe'!$C$2:$C$185,Input!$C22,'Market shares starting point Fe'!$D$2:$D$185,Input!$D22),0)</f>
        <v>44.057694180373495</v>
      </c>
      <c r="AZ22">
        <f>MAX(SUMIFS('intermediary sheet'!AZ$2:AZ$185,'intermediary sheet'!$C$2:$C$185,Input!$C22,'intermediary sheet'!$D$2:$D$185,"total")*SUMIFS('Market shares starting point Fe'!AZ$2:AZ$185,'Market shares starting point Fe'!$C$2:$C$185,Input!$C22,'Market shares starting point Fe'!$D$2:$D$185,Input!$D22),0)</f>
        <v>40.351106795827889</v>
      </c>
      <c r="BA22">
        <f>MAX(SUMIFS('intermediary sheet'!BA$2:BA$185,'intermediary sheet'!$C$2:$C$185,Input!$C22,'intermediary sheet'!$D$2:$D$185,"total")*SUMIFS('Market shares starting point Fe'!BA$2:BA$185,'Market shares starting point Fe'!$C$2:$C$185,Input!$C22,'Market shares starting point Fe'!$D$2:$D$185,Input!$D22),0)</f>
        <v>36.680829985549821</v>
      </c>
      <c r="BB22">
        <f>MAX(SUMIFS('intermediary sheet'!BB$2:BB$185,'intermediary sheet'!$C$2:$C$185,Input!$C22,'intermediary sheet'!$D$2:$D$185,"total")*SUMIFS('Market shares starting point Fe'!BB$2:BB$185,'Market shares starting point Fe'!$C$2:$C$185,Input!$C22,'Market shares starting point Fe'!$D$2:$D$185,Input!$D22),0)</f>
        <v>32.997104325741482</v>
      </c>
      <c r="BC22">
        <f>MAX(SUMIFS('intermediary sheet'!BC$2:BC$185,'intermediary sheet'!$C$2:$C$185,Input!$C22,'intermediary sheet'!$D$2:$D$185,"total")*SUMIFS('Market shares starting point Fe'!BC$2:BC$185,'Market shares starting point Fe'!$C$2:$C$185,Input!$C22,'Market shares starting point Fe'!$D$2:$D$185,Input!$D22),0)</f>
        <v>29.330615525137166</v>
      </c>
      <c r="BD22">
        <f>MAX(SUMIFS('intermediary sheet'!BD$2:BD$185,'intermediary sheet'!$C$2:$C$185,Input!$C22,'intermediary sheet'!$D$2:$D$185,"total")*SUMIFS('Market shares starting point Fe'!BD$2:BD$185,'Market shares starting point Fe'!$C$2:$C$185,Input!$C22,'Market shares starting point Fe'!$D$2:$D$185,Input!$D22),0)</f>
        <v>25.740151592040252</v>
      </c>
      <c r="BE22">
        <f>MAX(SUMIFS('intermediary sheet'!BE$2:BE$185,'intermediary sheet'!$C$2:$C$185,Input!$C22,'intermediary sheet'!$D$2:$D$185,"total")*SUMIFS('Market shares starting point Fe'!BE$2:BE$185,'Market shares starting point Fe'!$C$2:$C$185,Input!$C22,'Market shares starting point Fe'!$D$2:$D$185,Input!$D22),0)</f>
        <v>22.16661659170531</v>
      </c>
      <c r="BF22">
        <f>MAX(SUMIFS('intermediary sheet'!BF$2:BF$185,'intermediary sheet'!$C$2:$C$185,Input!$C22,'intermediary sheet'!$D$2:$D$185,"total")*SUMIFS('Market shares starting point Fe'!BF$2:BF$185,'Market shares starting point Fe'!$C$2:$C$185,Input!$C22,'Market shares starting point Fe'!$D$2:$D$185,Input!$D22),0)</f>
        <v>20.019463194661153</v>
      </c>
      <c r="BG22">
        <f>MAX(SUMIFS('intermediary sheet'!BG$2:BG$185,'intermediary sheet'!$C$2:$C$185,Input!$C22,'intermediary sheet'!$D$2:$D$185,"total")*SUMIFS('Market shares starting point Fe'!BG$2:BG$185,'Market shares starting point Fe'!$C$2:$C$185,Input!$C22,'Market shares starting point Fe'!$D$2:$D$185,Input!$D22),0)</f>
        <v>17.601881347599903</v>
      </c>
      <c r="BH22">
        <f>MAX(SUMIFS('intermediary sheet'!BH$2:BH$185,'intermediary sheet'!$C$2:$C$185,Input!$C22,'intermediary sheet'!$D$2:$D$185,"total")*SUMIFS('Market shares starting point Fe'!BH$2:BH$185,'Market shares starting point Fe'!$C$2:$C$185,Input!$C22,'Market shares starting point Fe'!$D$2:$D$185,Input!$D22),0)</f>
        <v>14.85438191499933</v>
      </c>
    </row>
    <row r="23" spans="1:60" x14ac:dyDescent="0.3">
      <c r="A23" t="s">
        <v>9</v>
      </c>
      <c r="B23" t="s">
        <v>10</v>
      </c>
      <c r="C23" t="s">
        <v>24</v>
      </c>
      <c r="D23" t="s">
        <v>21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 s="8">
        <f>SUMIFS('Eurostat comsumption'!J$2:J$185,'Eurostat comsumption'!$C$2:$C$185,Input!$C23,'Eurostat comsumption'!$D$2:$D$185,Input!$D23)</f>
        <v>0</v>
      </c>
      <c r="K23" s="8">
        <f>SUMIFS('Eurostat comsumption'!K$2:K$185,'Eurostat comsumption'!$C$2:$C$185,Input!$C23,'Eurostat comsumption'!$D$2:$D$185,Input!$D23)</f>
        <v>0</v>
      </c>
      <c r="L23" s="8">
        <f>SUMIFS('Eurostat comsumption'!L$2:L$185,'Eurostat comsumption'!$C$2:$C$185,Input!$C23,'Eurostat comsumption'!$D$2:$D$185,Input!$D23)</f>
        <v>0</v>
      </c>
      <c r="M23" s="8">
        <f>SUMIFS('Eurostat comsumption'!M$2:M$185,'Eurostat comsumption'!$C$2:$C$185,Input!$C23,'Eurostat comsumption'!$D$2:$D$185,Input!$D23)</f>
        <v>0</v>
      </c>
      <c r="N23" s="8">
        <f>SUMIFS('Eurostat comsumption'!N$2:N$185,'Eurostat comsumption'!$C$2:$C$185,Input!$C23,'Eurostat comsumption'!$D$2:$D$185,Input!$D23)</f>
        <v>0.5</v>
      </c>
      <c r="O23" s="8">
        <f>SUMIFS('Eurostat comsumption'!O$2:O$185,'Eurostat comsumption'!$C$2:$C$185,Input!$C23,'Eurostat comsumption'!$D$2:$D$185,Input!$D23)</f>
        <v>0</v>
      </c>
      <c r="P23" s="8">
        <f>SUMIFS('Eurostat comsumption'!P$2:P$185,'Eurostat comsumption'!$C$2:$C$185,Input!$C23,'Eurostat comsumption'!$D$2:$D$185,Input!$D23)</f>
        <v>0</v>
      </c>
      <c r="Q23" s="8">
        <f>SUMIFS('Eurostat comsumption'!Q$2:Q$185,'Eurostat comsumption'!$C$2:$C$185,Input!$C23,'Eurostat comsumption'!$D$2:$D$185,Input!$D23)</f>
        <v>0</v>
      </c>
      <c r="R23" s="8">
        <f>SUMIFS('Eurostat comsumption'!R$2:R$185,'Eurostat comsumption'!$C$2:$C$185,Input!$C23,'Eurostat comsumption'!$D$2:$D$185,Input!$D23)</f>
        <v>0</v>
      </c>
      <c r="S23" s="8">
        <f>SUMIFS('Eurostat comsumption'!S$2:S$185,'Eurostat comsumption'!$C$2:$C$185,Input!$C23,'Eurostat comsumption'!$D$2:$D$185,Input!$D23)</f>
        <v>0</v>
      </c>
      <c r="T23" s="8">
        <f>SUMIFS('Eurostat comsumption'!T$2:T$185,'Eurostat comsumption'!$C$2:$C$185,Input!$C23,'Eurostat comsumption'!$D$2:$D$185,Input!$D23)</f>
        <v>0</v>
      </c>
      <c r="U23" s="8">
        <f>SUMIFS('Eurostat comsumption'!U$2:U$185,'Eurostat comsumption'!$C$2:$C$185,Input!$C23,'Eurostat comsumption'!$D$2:$D$185,Input!$D23)</f>
        <v>0</v>
      </c>
      <c r="V23" s="8">
        <f>SUMIFS('Eurostat comsumption'!V$2:V$185,'Eurostat comsumption'!$C$2:$C$185,Input!$C23,'Eurostat comsumption'!$D$2:$D$185,Input!$D23)</f>
        <v>0</v>
      </c>
      <c r="W23" s="8">
        <f>SUMIFS('Eurostat comsumption'!W$2:W$185,'Eurostat comsumption'!$C$2:$C$185,Input!$C23,'Eurostat comsumption'!$D$2:$D$185,Input!$D23)</f>
        <v>0</v>
      </c>
      <c r="X23" s="8">
        <f>SUMIFS('Eurostat comsumption'!X$2:X$185,'Eurostat comsumption'!$C$2:$C$185,Input!$C23,'Eurostat comsumption'!$D$2:$D$185,Input!$D23)</f>
        <v>0</v>
      </c>
      <c r="Y23" s="8">
        <f>SUMIFS('Eurostat comsumption'!Y$2:Y$185,'Eurostat comsumption'!$C$2:$C$185,Input!$C23,'Eurostat comsumption'!$D$2:$D$185,Input!$D23)</f>
        <v>0</v>
      </c>
      <c r="Z23" s="8">
        <f>SUMIFS('Eurostat comsumption'!Z$2:Z$185,'Eurostat comsumption'!$C$2:$C$185,Input!$C23,'Eurostat comsumption'!$D$2:$D$185,Input!$D23)</f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3">
      <c r="A24" t="s">
        <v>9</v>
      </c>
      <c r="B24" t="s">
        <v>10</v>
      </c>
      <c r="C24" t="s">
        <v>24</v>
      </c>
      <c r="D24" t="s">
        <v>22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 s="8">
        <f>SUMIFS('Eurostat comsumption'!J$2:J$185,'Eurostat comsumption'!$C$2:$C$185,Input!$C24,'Eurostat comsumption'!$D$2:$D$185,Input!$D24)</f>
        <v>1803.5</v>
      </c>
      <c r="K24" s="8">
        <f>SUMIFS('Eurostat comsumption'!K$2:K$185,'Eurostat comsumption'!$C$2:$C$185,Input!$C24,'Eurostat comsumption'!$D$2:$D$185,Input!$D24)</f>
        <v>1906.4</v>
      </c>
      <c r="L24" s="8">
        <f>SUMIFS('Eurostat comsumption'!L$2:L$185,'Eurostat comsumption'!$C$2:$C$185,Input!$C24,'Eurostat comsumption'!$D$2:$D$185,Input!$D24)</f>
        <v>2008.7</v>
      </c>
      <c r="M24" s="8">
        <f>SUMIFS('Eurostat comsumption'!M$2:M$185,'Eurostat comsumption'!$C$2:$C$185,Input!$C24,'Eurostat comsumption'!$D$2:$D$185,Input!$D24)</f>
        <v>2275.6</v>
      </c>
      <c r="N24" s="8">
        <f>SUMIFS('Eurostat comsumption'!N$2:N$185,'Eurostat comsumption'!$C$2:$C$185,Input!$C24,'Eurostat comsumption'!$D$2:$D$185,Input!$D24)</f>
        <v>2389</v>
      </c>
      <c r="O24" s="8">
        <f>SUMIFS('Eurostat comsumption'!O$2:O$185,'Eurostat comsumption'!$C$2:$C$185,Input!$C24,'Eurostat comsumption'!$D$2:$D$185,Input!$D24)</f>
        <v>2624.4</v>
      </c>
      <c r="P24" s="8">
        <f>SUMIFS('Eurostat comsumption'!P$2:P$185,'Eurostat comsumption'!$C$2:$C$185,Input!$C24,'Eurostat comsumption'!$D$2:$D$185,Input!$D24)</f>
        <v>2737.5</v>
      </c>
      <c r="Q24" s="8">
        <f>SUMIFS('Eurostat comsumption'!Q$2:Q$185,'Eurostat comsumption'!$C$2:$C$185,Input!$C24,'Eurostat comsumption'!$D$2:$D$185,Input!$D24)</f>
        <v>2608.6999999999998</v>
      </c>
      <c r="R24" s="8">
        <f>SUMIFS('Eurostat comsumption'!R$2:R$185,'Eurostat comsumption'!$C$2:$C$185,Input!$C24,'Eurostat comsumption'!$D$2:$D$185,Input!$D24)</f>
        <v>2761.9</v>
      </c>
      <c r="S24" s="8">
        <f>SUMIFS('Eurostat comsumption'!S$2:S$185,'Eurostat comsumption'!$C$2:$C$185,Input!$C24,'Eurostat comsumption'!$D$2:$D$185,Input!$D24)</f>
        <v>2680.9</v>
      </c>
      <c r="T24" s="8">
        <f>SUMIFS('Eurostat comsumption'!T$2:T$185,'Eurostat comsumption'!$C$2:$C$185,Input!$C24,'Eurostat comsumption'!$D$2:$D$185,Input!$D24)</f>
        <v>2607.6999999999998</v>
      </c>
      <c r="U24" s="8">
        <f>SUMIFS('Eurostat comsumption'!U$2:U$185,'Eurostat comsumption'!$C$2:$C$185,Input!$C24,'Eurostat comsumption'!$D$2:$D$185,Input!$D24)</f>
        <v>2616.1999999999998</v>
      </c>
      <c r="V24" s="8">
        <f>SUMIFS('Eurostat comsumption'!V$2:V$185,'Eurostat comsumption'!$C$2:$C$185,Input!$C24,'Eurostat comsumption'!$D$2:$D$185,Input!$D24)</f>
        <v>2697.5</v>
      </c>
      <c r="W24" s="8">
        <f>SUMIFS('Eurostat comsumption'!W$2:W$185,'Eurostat comsumption'!$C$2:$C$185,Input!$C24,'Eurostat comsumption'!$D$2:$D$185,Input!$D24)</f>
        <v>2398.9</v>
      </c>
      <c r="X24" s="8">
        <f>SUMIFS('Eurostat comsumption'!X$2:X$185,'Eurostat comsumption'!$C$2:$C$185,Input!$C24,'Eurostat comsumption'!$D$2:$D$185,Input!$D24)</f>
        <v>2702.4</v>
      </c>
      <c r="Y24" s="8">
        <f>SUMIFS('Eurostat comsumption'!Y$2:Y$185,'Eurostat comsumption'!$C$2:$C$185,Input!$C24,'Eurostat comsumption'!$D$2:$D$185,Input!$D24)</f>
        <v>2987.3</v>
      </c>
      <c r="Z24" s="8">
        <f>SUMIFS('Eurostat comsumption'!Z$2:Z$185,'Eurostat comsumption'!$C$2:$C$185,Input!$C24,'Eurostat comsumption'!$D$2:$D$185,Input!$D24)</f>
        <v>3068.3</v>
      </c>
      <c r="AA24">
        <f>MAX(SUMIFS('intermediary sheet'!AA$2:AA$185,'intermediary sheet'!$C$2:$C$185,Input!$C24,'intermediary sheet'!$D$2:$D$185,"total")*SUMIFS('Market shares starting point Fe'!AA$2:AA$185,'Market shares starting point Fe'!$C$2:$C$185,Input!$C24,'Market shares starting point Fe'!$D$2:$D$185,Input!$D24),0)</f>
        <v>3240.4252747020191</v>
      </c>
      <c r="AB24">
        <f>MAX(SUMIFS('intermediary sheet'!AB$2:AB$185,'intermediary sheet'!$C$2:$C$185,Input!$C24,'intermediary sheet'!$D$2:$D$185,"total")*SUMIFS('Market shares starting point Fe'!AB$2:AB$185,'Market shares starting point Fe'!$C$2:$C$185,Input!$C24,'Market shares starting point Fe'!$D$2:$D$185,Input!$D24),0)</f>
        <v>3214.0706765802347</v>
      </c>
      <c r="AC24">
        <f>MAX(SUMIFS('intermediary sheet'!AC$2:AC$185,'intermediary sheet'!$C$2:$C$185,Input!$C24,'intermediary sheet'!$D$2:$D$185,"total")*SUMIFS('Market shares starting point Fe'!AC$2:AC$185,'Market shares starting point Fe'!$C$2:$C$185,Input!$C24,'Market shares starting point Fe'!$D$2:$D$185,Input!$D24),0)</f>
        <v>3183.6027407833444</v>
      </c>
      <c r="AD24">
        <f>MAX(SUMIFS('intermediary sheet'!AD$2:AD$185,'intermediary sheet'!$C$2:$C$185,Input!$C24,'intermediary sheet'!$D$2:$D$185,"total")*SUMIFS('Market shares starting point Fe'!AD$2:AD$185,'Market shares starting point Fe'!$C$2:$C$185,Input!$C24,'Market shares starting point Fe'!$D$2:$D$185,Input!$D24),0)</f>
        <v>3150.7365388572885</v>
      </c>
      <c r="AE24">
        <f>MAX(SUMIFS('intermediary sheet'!AE$2:AE$185,'intermediary sheet'!$C$2:$C$185,Input!$C24,'intermediary sheet'!$D$2:$D$185,"total")*SUMIFS('Market shares starting point Fe'!AE$2:AE$185,'Market shares starting point Fe'!$C$2:$C$185,Input!$C24,'Market shares starting point Fe'!$D$2:$D$185,Input!$D24),0)</f>
        <v>3110.9449889812381</v>
      </c>
      <c r="AF24">
        <f>MAX(SUMIFS('intermediary sheet'!AF$2:AF$185,'intermediary sheet'!$C$2:$C$185,Input!$C24,'intermediary sheet'!$D$2:$D$185,"total")*SUMIFS('Market shares starting point Fe'!AF$2:AF$185,'Market shares starting point Fe'!$C$2:$C$185,Input!$C24,'Market shares starting point Fe'!$D$2:$D$185,Input!$D24),0)</f>
        <v>3068.89657849572</v>
      </c>
      <c r="AG24">
        <f>MAX(SUMIFS('intermediary sheet'!AG$2:AG$185,'intermediary sheet'!$C$2:$C$185,Input!$C24,'intermediary sheet'!$D$2:$D$185,"total")*SUMIFS('Market shares starting point Fe'!AG$2:AG$185,'Market shares starting point Fe'!$C$2:$C$185,Input!$C24,'Market shares starting point Fe'!$D$2:$D$185,Input!$D24),0)</f>
        <v>3024.0449464088192</v>
      </c>
      <c r="AH24">
        <f>MAX(SUMIFS('intermediary sheet'!AH$2:AH$185,'intermediary sheet'!$C$2:$C$185,Input!$C24,'intermediary sheet'!$D$2:$D$185,"total")*SUMIFS('Market shares starting point Fe'!AH$2:AH$185,'Market shares starting point Fe'!$C$2:$C$185,Input!$C24,'Market shares starting point Fe'!$D$2:$D$185,Input!$D24),0)</f>
        <v>2971.879509592191</v>
      </c>
      <c r="AI24">
        <f>MAX(SUMIFS('intermediary sheet'!AI$2:AI$185,'intermediary sheet'!$C$2:$C$185,Input!$C24,'intermediary sheet'!$D$2:$D$185,"total")*SUMIFS('Market shares starting point Fe'!AI$2:AI$185,'Market shares starting point Fe'!$C$2:$C$185,Input!$C24,'Market shares starting point Fe'!$D$2:$D$185,Input!$D24),0)</f>
        <v>2911.710144059974</v>
      </c>
      <c r="AJ24">
        <f>MAX(SUMIFS('intermediary sheet'!AJ$2:AJ$185,'intermediary sheet'!$C$2:$C$185,Input!$C24,'intermediary sheet'!$D$2:$D$185,"total")*SUMIFS('Market shares starting point Fe'!AJ$2:AJ$185,'Market shares starting point Fe'!$C$2:$C$185,Input!$C24,'Market shares starting point Fe'!$D$2:$D$185,Input!$D24),0)</f>
        <v>2842.7857404717279</v>
      </c>
      <c r="AK24">
        <f>MAX(SUMIFS('intermediary sheet'!AK$2:AK$185,'intermediary sheet'!$C$2:$C$185,Input!$C24,'intermediary sheet'!$D$2:$D$185,"total")*SUMIFS('Market shares starting point Fe'!AK$2:AK$185,'Market shares starting point Fe'!$C$2:$C$185,Input!$C24,'Market shares starting point Fe'!$D$2:$D$185,Input!$D24),0)</f>
        <v>2759.9046521126088</v>
      </c>
      <c r="AL24">
        <f>MAX(SUMIFS('intermediary sheet'!AL$2:AL$185,'intermediary sheet'!$C$2:$C$185,Input!$C24,'intermediary sheet'!$D$2:$D$185,"total")*SUMIFS('Market shares starting point Fe'!AL$2:AL$185,'Market shares starting point Fe'!$C$2:$C$185,Input!$C24,'Market shares starting point Fe'!$D$2:$D$185,Input!$D24),0)</f>
        <v>2667.9047261749552</v>
      </c>
      <c r="AM24">
        <f>MAX(SUMIFS('intermediary sheet'!AM$2:AM$185,'intermediary sheet'!$C$2:$C$185,Input!$C24,'intermediary sheet'!$D$2:$D$185,"total")*SUMIFS('Market shares starting point Fe'!AM$2:AM$185,'Market shares starting point Fe'!$C$2:$C$185,Input!$C24,'Market shares starting point Fe'!$D$2:$D$185,Input!$D24),0)</f>
        <v>2568.0070142484797</v>
      </c>
      <c r="AN24">
        <f>MAX(SUMIFS('intermediary sheet'!AN$2:AN$185,'intermediary sheet'!$C$2:$C$185,Input!$C24,'intermediary sheet'!$D$2:$D$185,"total")*SUMIFS('Market shares starting point Fe'!AN$2:AN$185,'Market shares starting point Fe'!$C$2:$C$185,Input!$C24,'Market shares starting point Fe'!$D$2:$D$185,Input!$D24),0)</f>
        <v>2463.0286677517688</v>
      </c>
      <c r="AO24">
        <f>MAX(SUMIFS('intermediary sheet'!AO$2:AO$185,'intermediary sheet'!$C$2:$C$185,Input!$C24,'intermediary sheet'!$D$2:$D$185,"total")*SUMIFS('Market shares starting point Fe'!AO$2:AO$185,'Market shares starting point Fe'!$C$2:$C$185,Input!$C24,'Market shares starting point Fe'!$D$2:$D$185,Input!$D24),0)</f>
        <v>2355.9551160832016</v>
      </c>
      <c r="AP24">
        <f>MAX(SUMIFS('intermediary sheet'!AP$2:AP$185,'intermediary sheet'!$C$2:$C$185,Input!$C24,'intermediary sheet'!$D$2:$D$185,"total")*SUMIFS('Market shares starting point Fe'!AP$2:AP$185,'Market shares starting point Fe'!$C$2:$C$185,Input!$C24,'Market shares starting point Fe'!$D$2:$D$185,Input!$D24),0)</f>
        <v>2248.1523185596352</v>
      </c>
      <c r="AQ24">
        <f>MAX(SUMIFS('intermediary sheet'!AQ$2:AQ$185,'intermediary sheet'!$C$2:$C$185,Input!$C24,'intermediary sheet'!$D$2:$D$185,"total")*SUMIFS('Market shares starting point Fe'!AQ$2:AQ$185,'Market shares starting point Fe'!$C$2:$C$185,Input!$C24,'Market shares starting point Fe'!$D$2:$D$185,Input!$D24),0)</f>
        <v>2141.0365262102255</v>
      </c>
      <c r="AR24">
        <f>MAX(SUMIFS('intermediary sheet'!AR$2:AR$185,'intermediary sheet'!$C$2:$C$185,Input!$C24,'intermediary sheet'!$D$2:$D$185,"total")*SUMIFS('Market shares starting point Fe'!AR$2:AR$185,'Market shares starting point Fe'!$C$2:$C$185,Input!$C24,'Market shares starting point Fe'!$D$2:$D$185,Input!$D24),0)</f>
        <v>2037.8949855119929</v>
      </c>
      <c r="AS24">
        <f>MAX(SUMIFS('intermediary sheet'!AS$2:AS$185,'intermediary sheet'!$C$2:$C$185,Input!$C24,'intermediary sheet'!$D$2:$D$185,"total")*SUMIFS('Market shares starting point Fe'!AS$2:AS$185,'Market shares starting point Fe'!$C$2:$C$185,Input!$C24,'Market shares starting point Fe'!$D$2:$D$185,Input!$D24),0)</f>
        <v>1936.4889300947591</v>
      </c>
      <c r="AT24">
        <f>MAX(SUMIFS('intermediary sheet'!AT$2:AT$185,'intermediary sheet'!$C$2:$C$185,Input!$C24,'intermediary sheet'!$D$2:$D$185,"total")*SUMIFS('Market shares starting point Fe'!AT$2:AT$185,'Market shares starting point Fe'!$C$2:$C$185,Input!$C24,'Market shares starting point Fe'!$D$2:$D$185,Input!$D24),0)</f>
        <v>1837.6961364417191</v>
      </c>
      <c r="AU24">
        <f>MAX(SUMIFS('intermediary sheet'!AU$2:AU$185,'intermediary sheet'!$C$2:$C$185,Input!$C24,'intermediary sheet'!$D$2:$D$185,"total")*SUMIFS('Market shares starting point Fe'!AU$2:AU$185,'Market shares starting point Fe'!$C$2:$C$185,Input!$C24,'Market shares starting point Fe'!$D$2:$D$185,Input!$D24),0)</f>
        <v>1740.2322822914234</v>
      </c>
      <c r="AV24">
        <f>MAX(SUMIFS('intermediary sheet'!AV$2:AV$185,'intermediary sheet'!$C$2:$C$185,Input!$C24,'intermediary sheet'!$D$2:$D$185,"total")*SUMIFS('Market shares starting point Fe'!AV$2:AV$185,'Market shares starting point Fe'!$C$2:$C$185,Input!$C24,'Market shares starting point Fe'!$D$2:$D$185,Input!$D24),0)</f>
        <v>1643.3722397598415</v>
      </c>
      <c r="AW24">
        <f>MAX(SUMIFS('intermediary sheet'!AW$2:AW$185,'intermediary sheet'!$C$2:$C$185,Input!$C24,'intermediary sheet'!$D$2:$D$185,"total")*SUMIFS('Market shares starting point Fe'!AW$2:AW$185,'Market shares starting point Fe'!$C$2:$C$185,Input!$C24,'Market shares starting point Fe'!$D$2:$D$185,Input!$D24),0)</f>
        <v>1546.7930430565409</v>
      </c>
      <c r="AX24">
        <f>MAX(SUMIFS('intermediary sheet'!AX$2:AX$185,'intermediary sheet'!$C$2:$C$185,Input!$C24,'intermediary sheet'!$D$2:$D$185,"total")*SUMIFS('Market shares starting point Fe'!AX$2:AX$185,'Market shares starting point Fe'!$C$2:$C$185,Input!$C24,'Market shares starting point Fe'!$D$2:$D$185,Input!$D24),0)</f>
        <v>1454.0087727508144</v>
      </c>
      <c r="AY24">
        <f>MAX(SUMIFS('intermediary sheet'!AY$2:AY$185,'intermediary sheet'!$C$2:$C$185,Input!$C24,'intermediary sheet'!$D$2:$D$185,"total")*SUMIFS('Market shares starting point Fe'!AY$2:AY$185,'Market shares starting point Fe'!$C$2:$C$185,Input!$C24,'Market shares starting point Fe'!$D$2:$D$185,Input!$D24),0)</f>
        <v>1354.8195130201207</v>
      </c>
      <c r="AZ24">
        <f>MAX(SUMIFS('intermediary sheet'!AZ$2:AZ$185,'intermediary sheet'!$C$2:$C$185,Input!$C24,'intermediary sheet'!$D$2:$D$185,"total")*SUMIFS('Market shares starting point Fe'!AZ$2:AZ$185,'Market shares starting point Fe'!$C$2:$C$185,Input!$C24,'Market shares starting point Fe'!$D$2:$D$185,Input!$D24),0)</f>
        <v>1259.3100917643198</v>
      </c>
      <c r="BA24">
        <f>MAX(SUMIFS('intermediary sheet'!BA$2:BA$185,'intermediary sheet'!$C$2:$C$185,Input!$C24,'intermediary sheet'!$D$2:$D$185,"total")*SUMIFS('Market shares starting point Fe'!BA$2:BA$185,'Market shares starting point Fe'!$C$2:$C$185,Input!$C24,'Market shares starting point Fe'!$D$2:$D$185,Input!$D24),0)</f>
        <v>1164.8638051670814</v>
      </c>
      <c r="BB24">
        <f>MAX(SUMIFS('intermediary sheet'!BB$2:BB$185,'intermediary sheet'!$C$2:$C$185,Input!$C24,'intermediary sheet'!$D$2:$D$185,"total")*SUMIFS('Market shares starting point Fe'!BB$2:BB$185,'Market shares starting point Fe'!$C$2:$C$185,Input!$C24,'Market shares starting point Fe'!$D$2:$D$185,Input!$D24),0)</f>
        <v>1070.0517286433596</v>
      </c>
      <c r="BC24">
        <f>MAX(SUMIFS('intermediary sheet'!BC$2:BC$185,'intermediary sheet'!$C$2:$C$185,Input!$C24,'intermediary sheet'!$D$2:$D$185,"total")*SUMIFS('Market shares starting point Fe'!BC$2:BC$185,'Market shares starting point Fe'!$C$2:$C$185,Input!$C24,'Market shares starting point Fe'!$D$2:$D$185,Input!$D24),0)</f>
        <v>975.67937865359136</v>
      </c>
      <c r="BD24">
        <f>MAX(SUMIFS('intermediary sheet'!BD$2:BD$185,'intermediary sheet'!$C$2:$C$185,Input!$C24,'intermediary sheet'!$D$2:$D$185,"total")*SUMIFS('Market shares starting point Fe'!BD$2:BD$185,'Market shares starting point Fe'!$C$2:$C$185,Input!$C24,'Market shares starting point Fe'!$D$2:$D$185,Input!$D24),0)</f>
        <v>882.47914237107523</v>
      </c>
      <c r="BE24">
        <f>MAX(SUMIFS('intermediary sheet'!BE$2:BE$185,'intermediary sheet'!$C$2:$C$185,Input!$C24,'intermediary sheet'!$D$2:$D$185,"total")*SUMIFS('Market shares starting point Fe'!BE$2:BE$185,'Market shares starting point Fe'!$C$2:$C$185,Input!$C24,'Market shares starting point Fe'!$D$2:$D$185,Input!$D24),0)</f>
        <v>789.8374493516701</v>
      </c>
      <c r="BF24">
        <f>MAX(SUMIFS('intermediary sheet'!BF$2:BF$185,'intermediary sheet'!$C$2:$C$185,Input!$C24,'intermediary sheet'!$D$2:$D$185,"total")*SUMIFS('Market shares starting point Fe'!BF$2:BF$185,'Market shares starting point Fe'!$C$2:$C$185,Input!$C24,'Market shares starting point Fe'!$D$2:$D$185,Input!$D24),0)</f>
        <v>749.67470295848841</v>
      </c>
      <c r="BG24">
        <f>MAX(SUMIFS('intermediary sheet'!BG$2:BG$185,'intermediary sheet'!$C$2:$C$185,Input!$C24,'intermediary sheet'!$D$2:$D$185,"total")*SUMIFS('Market shares starting point Fe'!BG$2:BG$185,'Market shares starting point Fe'!$C$2:$C$185,Input!$C24,'Market shares starting point Fe'!$D$2:$D$185,Input!$D24),0)</f>
        <v>704.40176096412472</v>
      </c>
      <c r="BH24">
        <f>MAX(SUMIFS('intermediary sheet'!BH$2:BH$185,'intermediary sheet'!$C$2:$C$185,Input!$C24,'intermediary sheet'!$D$2:$D$185,"total")*SUMIFS('Market shares starting point Fe'!BH$2:BH$185,'Market shares starting point Fe'!$C$2:$C$185,Input!$C24,'Market shares starting point Fe'!$D$2:$D$185,Input!$D24),0)</f>
        <v>652.9340154375858</v>
      </c>
    </row>
    <row r="25" spans="1:60" x14ac:dyDescent="0.3">
      <c r="A25" s="2" t="s">
        <v>9</v>
      </c>
      <c r="B25" s="2" t="s">
        <v>10</v>
      </c>
      <c r="C25" s="2" t="s">
        <v>24</v>
      </c>
      <c r="D25" s="2" t="s">
        <v>44</v>
      </c>
      <c r="E25" s="2" t="s">
        <v>13</v>
      </c>
      <c r="F25" s="2" t="s">
        <v>14</v>
      </c>
      <c r="G25" s="2" t="s">
        <v>14</v>
      </c>
      <c r="H25" s="2" t="s">
        <v>15</v>
      </c>
      <c r="I25" s="2" t="s">
        <v>16</v>
      </c>
      <c r="J25" s="8">
        <f>SUMIFS('Eurostat comsumption'!J$2:J$185,'Eurostat comsumption'!$C$2:$C$185,Input!$C25,'Eurostat comsumption'!$D$2:$D$185,Input!$D25)</f>
        <v>0</v>
      </c>
      <c r="K25" s="8">
        <f>SUMIFS('Eurostat comsumption'!K$2:K$185,'Eurostat comsumption'!$C$2:$C$185,Input!$C25,'Eurostat comsumption'!$D$2:$D$185,Input!$D25)</f>
        <v>0</v>
      </c>
      <c r="L25" s="8">
        <f>SUMIFS('Eurostat comsumption'!L$2:L$185,'Eurostat comsumption'!$C$2:$C$185,Input!$C25,'Eurostat comsumption'!$D$2:$D$185,Input!$D25)</f>
        <v>0</v>
      </c>
      <c r="M25" s="8">
        <f>SUMIFS('Eurostat comsumption'!M$2:M$185,'Eurostat comsumption'!$C$2:$C$185,Input!$C25,'Eurostat comsumption'!$D$2:$D$185,Input!$D25)</f>
        <v>0</v>
      </c>
      <c r="N25" s="8">
        <f>SUMIFS('Eurostat comsumption'!N$2:N$185,'Eurostat comsumption'!$C$2:$C$185,Input!$C25,'Eurostat comsumption'!$D$2:$D$185,Input!$D25)</f>
        <v>0</v>
      </c>
      <c r="O25" s="8">
        <f>SUMIFS('Eurostat comsumption'!O$2:O$185,'Eurostat comsumption'!$C$2:$C$185,Input!$C25,'Eurostat comsumption'!$D$2:$D$185,Input!$D25)</f>
        <v>0</v>
      </c>
      <c r="P25" s="8">
        <f>SUMIFS('Eurostat comsumption'!P$2:P$185,'Eurostat comsumption'!$C$2:$C$185,Input!$C25,'Eurostat comsumption'!$D$2:$D$185,Input!$D25)</f>
        <v>0</v>
      </c>
      <c r="Q25" s="8">
        <f>SUMIFS('Eurostat comsumption'!Q$2:Q$185,'Eurostat comsumption'!$C$2:$C$185,Input!$C25,'Eurostat comsumption'!$D$2:$D$185,Input!$D25)</f>
        <v>0</v>
      </c>
      <c r="R25" s="8">
        <f>SUMIFS('Eurostat comsumption'!R$2:R$185,'Eurostat comsumption'!$C$2:$C$185,Input!$C25,'Eurostat comsumption'!$D$2:$D$185,Input!$D25)</f>
        <v>0</v>
      </c>
      <c r="S25" s="8">
        <f>SUMIFS('Eurostat comsumption'!S$2:S$185,'Eurostat comsumption'!$C$2:$C$185,Input!$C25,'Eurostat comsumption'!$D$2:$D$185,Input!$D25)</f>
        <v>0</v>
      </c>
      <c r="T25" s="8">
        <f>SUMIFS('Eurostat comsumption'!T$2:T$185,'Eurostat comsumption'!$C$2:$C$185,Input!$C25,'Eurostat comsumption'!$D$2:$D$185,Input!$D25)</f>
        <v>0</v>
      </c>
      <c r="U25" s="8">
        <f>SUMIFS('Eurostat comsumption'!U$2:U$185,'Eurostat comsumption'!$C$2:$C$185,Input!$C25,'Eurostat comsumption'!$D$2:$D$185,Input!$D25)</f>
        <v>0</v>
      </c>
      <c r="V25" s="8">
        <f>SUMIFS('Eurostat comsumption'!V$2:V$185,'Eurostat comsumption'!$C$2:$C$185,Input!$C25,'Eurostat comsumption'!$D$2:$D$185,Input!$D25)</f>
        <v>0</v>
      </c>
      <c r="W25" s="8">
        <f>SUMIFS('Eurostat comsumption'!W$2:W$185,'Eurostat comsumption'!$C$2:$C$185,Input!$C25,'Eurostat comsumption'!$D$2:$D$185,Input!$D25)</f>
        <v>0</v>
      </c>
      <c r="X25" s="8">
        <f>SUMIFS('Eurostat comsumption'!X$2:X$185,'Eurostat comsumption'!$C$2:$C$185,Input!$C25,'Eurostat comsumption'!$D$2:$D$185,Input!$D25)</f>
        <v>0</v>
      </c>
      <c r="Y25" s="8">
        <f>SUMIFS('Eurostat comsumption'!Y$2:Y$185,'Eurostat comsumption'!$C$2:$C$185,Input!$C25,'Eurostat comsumption'!$D$2:$D$185,Input!$D25)</f>
        <v>0</v>
      </c>
      <c r="Z25" s="8">
        <f>SUMIFS('Eurostat comsumption'!Z$2:Z$185,'Eurostat comsumption'!$C$2:$C$185,Input!$C25,'Eurostat comsumption'!$D$2:$D$185,Input!$D25)</f>
        <v>0</v>
      </c>
      <c r="AA25">
        <f>MAX(SUMIFS('intermediary sheet'!AA$2:AA$185,'intermediary sheet'!$C$2:$C$185,Input!$C25,'intermediary sheet'!$D$2:$D$185,"total")*SUMIFS('Market shares starting point Fe'!AA$2:AA$185,'Market shares starting point Fe'!$C$2:$C$185,Input!$C25,'Market shares starting point Fe'!$D$2:$D$185,Input!$D25),0)</f>
        <v>3.5606272138662041</v>
      </c>
      <c r="AB25">
        <f>MAX(SUMIFS('intermediary sheet'!AB$2:AB$185,'intermediary sheet'!$C$2:$C$185,Input!$C25,'intermediary sheet'!$D$2:$D$185,"total")*SUMIFS('Market shares starting point Fe'!AB$2:AB$185,'Market shares starting point Fe'!$C$2:$C$185,Input!$C25,'Market shares starting point Fe'!$D$2:$D$185,Input!$D25),0)</f>
        <v>3.5733171926646343</v>
      </c>
      <c r="AC25">
        <f>MAX(SUMIFS('intermediary sheet'!AC$2:AC$185,'intermediary sheet'!$C$2:$C$185,Input!$C25,'intermediary sheet'!$D$2:$D$185,"total")*SUMIFS('Market shares starting point Fe'!AC$2:AC$185,'Market shares starting point Fe'!$C$2:$C$185,Input!$C25,'Market shares starting point Fe'!$D$2:$D$185,Input!$D25),0)</f>
        <v>3.6087617061171331</v>
      </c>
      <c r="AD25">
        <f>MAX(SUMIFS('intermediary sheet'!AD$2:AD$185,'intermediary sheet'!$C$2:$C$185,Input!$C25,'intermediary sheet'!$D$2:$D$185,"total")*SUMIFS('Market shares starting point Fe'!AD$2:AD$185,'Market shares starting point Fe'!$C$2:$C$185,Input!$C25,'Market shares starting point Fe'!$D$2:$D$185,Input!$D25),0)</f>
        <v>3.6908967872743865</v>
      </c>
      <c r="AE25">
        <f>MAX(SUMIFS('intermediary sheet'!AE$2:AE$185,'intermediary sheet'!$C$2:$C$185,Input!$C25,'intermediary sheet'!$D$2:$D$185,"total")*SUMIFS('Market shares starting point Fe'!AE$2:AE$185,'Market shares starting point Fe'!$C$2:$C$185,Input!$C25,'Market shares starting point Fe'!$D$2:$D$185,Input!$D25),0)</f>
        <v>3.6930162994167062</v>
      </c>
      <c r="AF25">
        <f>MAX(SUMIFS('intermediary sheet'!AF$2:AF$185,'intermediary sheet'!$C$2:$C$185,Input!$C25,'intermediary sheet'!$D$2:$D$185,"total")*SUMIFS('Market shares starting point Fe'!AF$2:AF$185,'Market shares starting point Fe'!$C$2:$C$185,Input!$C25,'Market shares starting point Fe'!$D$2:$D$185,Input!$D25),0)</f>
        <v>3.699046589947689</v>
      </c>
      <c r="AG25">
        <f>MAX(SUMIFS('intermediary sheet'!AG$2:AG$185,'intermediary sheet'!$C$2:$C$185,Input!$C25,'intermediary sheet'!$D$2:$D$185,"total")*SUMIFS('Market shares starting point Fe'!AG$2:AG$185,'Market shares starting point Fe'!$C$2:$C$185,Input!$C25,'Market shares starting point Fe'!$D$2:$D$185,Input!$D25),0)</f>
        <v>3.7075202014957611</v>
      </c>
      <c r="AH25">
        <f>MAX(SUMIFS('intermediary sheet'!AH$2:AH$185,'intermediary sheet'!$C$2:$C$185,Input!$C25,'intermediary sheet'!$D$2:$D$185,"total")*SUMIFS('Market shares starting point Fe'!AH$2:AH$185,'Market shares starting point Fe'!$C$2:$C$185,Input!$C25,'Market shares starting point Fe'!$D$2:$D$185,Input!$D25),0)</f>
        <v>3.7172568003478359</v>
      </c>
      <c r="AI25">
        <f>MAX(SUMIFS('intermediary sheet'!AI$2:AI$185,'intermediary sheet'!$C$2:$C$185,Input!$C25,'intermediary sheet'!$D$2:$D$185,"total")*SUMIFS('Market shares starting point Fe'!AI$2:AI$185,'Market shares starting point Fe'!$C$2:$C$185,Input!$C25,'Market shares starting point Fe'!$D$2:$D$185,Input!$D25),0)</f>
        <v>3.7219451588335977</v>
      </c>
      <c r="AJ25">
        <f>MAX(SUMIFS('intermediary sheet'!AJ$2:AJ$185,'intermediary sheet'!$C$2:$C$185,Input!$C25,'intermediary sheet'!$D$2:$D$185,"total")*SUMIFS('Market shares starting point Fe'!AJ$2:AJ$185,'Market shares starting point Fe'!$C$2:$C$185,Input!$C25,'Market shares starting point Fe'!$D$2:$D$185,Input!$D25),0)</f>
        <v>3.7207749394999676</v>
      </c>
      <c r="AK25">
        <f>MAX(SUMIFS('intermediary sheet'!AK$2:AK$185,'intermediary sheet'!$C$2:$C$185,Input!$C25,'intermediary sheet'!$D$2:$D$185,"total")*SUMIFS('Market shares starting point Fe'!AK$2:AK$185,'Market shares starting point Fe'!$C$2:$C$185,Input!$C25,'Market shares starting point Fe'!$D$2:$D$185,Input!$D25),0)</f>
        <v>3.7134162795212022</v>
      </c>
      <c r="AL25">
        <f>MAX(SUMIFS('intermediary sheet'!AL$2:AL$185,'intermediary sheet'!$C$2:$C$185,Input!$C25,'intermediary sheet'!$D$2:$D$185,"total")*SUMIFS('Market shares starting point Fe'!AL$2:AL$185,'Market shares starting point Fe'!$C$2:$C$185,Input!$C25,'Market shares starting point Fe'!$D$2:$D$185,Input!$D25),0)</f>
        <v>3.7085596065596609</v>
      </c>
      <c r="AM25">
        <f>MAX(SUMIFS('intermediary sheet'!AM$2:AM$185,'intermediary sheet'!$C$2:$C$185,Input!$C25,'intermediary sheet'!$D$2:$D$185,"total")*SUMIFS('Market shares starting point Fe'!AM$2:AM$185,'Market shares starting point Fe'!$C$2:$C$185,Input!$C25,'Market shares starting point Fe'!$D$2:$D$185,Input!$D25),0)</f>
        <v>3.7114970370072231</v>
      </c>
      <c r="AN25">
        <f>MAX(SUMIFS('intermediary sheet'!AN$2:AN$185,'intermediary sheet'!$C$2:$C$185,Input!$C25,'intermediary sheet'!$D$2:$D$185,"total")*SUMIFS('Market shares starting point Fe'!AN$2:AN$185,'Market shares starting point Fe'!$C$2:$C$185,Input!$C25,'Market shares starting point Fe'!$D$2:$D$185,Input!$D25),0)</f>
        <v>3.7346854435235666</v>
      </c>
      <c r="AO25">
        <f>MAX(SUMIFS('intermediary sheet'!AO$2:AO$185,'intermediary sheet'!$C$2:$C$185,Input!$C25,'intermediary sheet'!$D$2:$D$185,"total")*SUMIFS('Market shares starting point Fe'!AO$2:AO$185,'Market shares starting point Fe'!$C$2:$C$185,Input!$C25,'Market shares starting point Fe'!$D$2:$D$185,Input!$D25),0)</f>
        <v>3.7711589517196176</v>
      </c>
      <c r="AP25">
        <f>MAX(SUMIFS('intermediary sheet'!AP$2:AP$185,'intermediary sheet'!$C$2:$C$185,Input!$C25,'intermediary sheet'!$D$2:$D$185,"total")*SUMIFS('Market shares starting point Fe'!AP$2:AP$185,'Market shares starting point Fe'!$C$2:$C$185,Input!$C25,'Market shares starting point Fe'!$D$2:$D$185,Input!$D25),0)</f>
        <v>3.822233206546422</v>
      </c>
      <c r="AQ25">
        <f>MAX(SUMIFS('intermediary sheet'!AQ$2:AQ$185,'intermediary sheet'!$C$2:$C$185,Input!$C25,'intermediary sheet'!$D$2:$D$185,"total")*SUMIFS('Market shares starting point Fe'!AQ$2:AQ$185,'Market shares starting point Fe'!$C$2:$C$185,Input!$C25,'Market shares starting point Fe'!$D$2:$D$185,Input!$D25),0)</f>
        <v>3.8833891685270978</v>
      </c>
      <c r="AR25">
        <f>MAX(SUMIFS('intermediary sheet'!AR$2:AR$185,'intermediary sheet'!$C$2:$C$185,Input!$C25,'intermediary sheet'!$D$2:$D$185,"total")*SUMIFS('Market shares starting point Fe'!AR$2:AR$185,'Market shares starting point Fe'!$C$2:$C$185,Input!$C25,'Market shares starting point Fe'!$D$2:$D$185,Input!$D25),0)</f>
        <v>3.9613102490451433</v>
      </c>
      <c r="AS25">
        <f>MAX(SUMIFS('intermediary sheet'!AS$2:AS$185,'intermediary sheet'!$C$2:$C$185,Input!$C25,'intermediary sheet'!$D$2:$D$185,"total")*SUMIFS('Market shares starting point Fe'!AS$2:AS$185,'Market shares starting point Fe'!$C$2:$C$185,Input!$C25,'Market shares starting point Fe'!$D$2:$D$185,Input!$D25),0)</f>
        <v>4.0523932593216641</v>
      </c>
      <c r="AT25">
        <f>MAX(SUMIFS('intermediary sheet'!AT$2:AT$185,'intermediary sheet'!$C$2:$C$185,Input!$C25,'intermediary sheet'!$D$2:$D$185,"total")*SUMIFS('Market shares starting point Fe'!AT$2:AT$185,'Market shares starting point Fe'!$C$2:$C$185,Input!$C25,'Market shares starting point Fe'!$D$2:$D$185,Input!$D25),0)</f>
        <v>4.1643074832583951</v>
      </c>
      <c r="AU25">
        <f>MAX(SUMIFS('intermediary sheet'!AU$2:AU$185,'intermediary sheet'!$C$2:$C$185,Input!$C25,'intermediary sheet'!$D$2:$D$185,"total")*SUMIFS('Market shares starting point Fe'!AU$2:AU$185,'Market shares starting point Fe'!$C$2:$C$185,Input!$C25,'Market shares starting point Fe'!$D$2:$D$185,Input!$D25),0)</f>
        <v>4.2857566409145615</v>
      </c>
      <c r="AV25">
        <f>MAX(SUMIFS('intermediary sheet'!AV$2:AV$185,'intermediary sheet'!$C$2:$C$185,Input!$C25,'intermediary sheet'!$D$2:$D$185,"total")*SUMIFS('Market shares starting point Fe'!AV$2:AV$185,'Market shares starting point Fe'!$C$2:$C$185,Input!$C25,'Market shares starting point Fe'!$D$2:$D$185,Input!$D25),0)</f>
        <v>4.434658126478924</v>
      </c>
      <c r="AW25">
        <f>MAX(SUMIFS('intermediary sheet'!AW$2:AW$185,'intermediary sheet'!$C$2:$C$185,Input!$C25,'intermediary sheet'!$D$2:$D$185,"total")*SUMIFS('Market shares starting point Fe'!AW$2:AW$185,'Market shares starting point Fe'!$C$2:$C$185,Input!$C25,'Market shares starting point Fe'!$D$2:$D$185,Input!$D25),0)</f>
        <v>4.617315467855482</v>
      </c>
      <c r="AX25">
        <f>MAX(SUMIFS('intermediary sheet'!AX$2:AX$185,'intermediary sheet'!$C$2:$C$185,Input!$C25,'intermediary sheet'!$D$2:$D$185,"total")*SUMIFS('Market shares starting point Fe'!AX$2:AX$185,'Market shares starting point Fe'!$C$2:$C$185,Input!$C25,'Market shares starting point Fe'!$D$2:$D$185,Input!$D25),0)</f>
        <v>4.8444142175880165</v>
      </c>
      <c r="AY25">
        <f>MAX(SUMIFS('intermediary sheet'!AY$2:AY$185,'intermediary sheet'!$C$2:$C$185,Input!$C25,'intermediary sheet'!$D$2:$D$185,"total")*SUMIFS('Market shares starting point Fe'!AY$2:AY$185,'Market shares starting point Fe'!$C$2:$C$185,Input!$C25,'Market shares starting point Fe'!$D$2:$D$185,Input!$D25),0)</f>
        <v>4.9582872020676625</v>
      </c>
      <c r="AZ25">
        <f>MAX(SUMIFS('intermediary sheet'!AZ$2:AZ$185,'intermediary sheet'!$C$2:$C$185,Input!$C25,'intermediary sheet'!$D$2:$D$185,"total")*SUMIFS('Market shares starting point Fe'!AZ$2:AZ$185,'Market shares starting point Fe'!$C$2:$C$185,Input!$C25,'Market shares starting point Fe'!$D$2:$D$185,Input!$D25),0)</f>
        <v>5.1338741523557037</v>
      </c>
      <c r="BA25">
        <f>MAX(SUMIFS('intermediary sheet'!BA$2:BA$185,'intermediary sheet'!$C$2:$C$185,Input!$C25,'intermediary sheet'!$D$2:$D$185,"total")*SUMIFS('Market shares starting point Fe'!BA$2:BA$185,'Market shares starting point Fe'!$C$2:$C$185,Input!$C25,'Market shares starting point Fe'!$D$2:$D$185,Input!$D25),0)</f>
        <v>5.3014346919295425</v>
      </c>
      <c r="BB25">
        <f>MAX(SUMIFS('intermediary sheet'!BB$2:BB$185,'intermediary sheet'!$C$2:$C$185,Input!$C25,'intermediary sheet'!$D$2:$D$185,"total")*SUMIFS('Market shares starting point Fe'!BB$2:BB$185,'Market shares starting point Fe'!$C$2:$C$185,Input!$C25,'Market shares starting point Fe'!$D$2:$D$185,Input!$D25),0)</f>
        <v>5.4488496921917733</v>
      </c>
      <c r="BC25">
        <f>MAX(SUMIFS('intermediary sheet'!BC$2:BC$185,'intermediary sheet'!$C$2:$C$185,Input!$C25,'intermediary sheet'!$D$2:$D$185,"total")*SUMIFS('Market shares starting point Fe'!BC$2:BC$185,'Market shares starting point Fe'!$C$2:$C$185,Input!$C25,'Market shares starting point Fe'!$D$2:$D$185,Input!$D25),0)</f>
        <v>5.5836959111018416</v>
      </c>
      <c r="BD25">
        <f>MAX(SUMIFS('intermediary sheet'!BD$2:BD$185,'intermediary sheet'!$C$2:$C$185,Input!$C25,'intermediary sheet'!$D$2:$D$185,"total")*SUMIFS('Market shares starting point Fe'!BD$2:BD$185,'Market shares starting point Fe'!$C$2:$C$185,Input!$C25,'Market shares starting point Fe'!$D$2:$D$185,Input!$D25),0)</f>
        <v>5.7270489507409899</v>
      </c>
      <c r="BE25">
        <f>MAX(SUMIFS('intermediary sheet'!BE$2:BE$185,'intermediary sheet'!$C$2:$C$185,Input!$C25,'intermediary sheet'!$D$2:$D$185,"total")*SUMIFS('Market shares starting point Fe'!BE$2:BE$185,'Market shares starting point Fe'!$C$2:$C$185,Input!$C25,'Market shares starting point Fe'!$D$2:$D$185,Input!$D25),0)</f>
        <v>5.8490445928525574</v>
      </c>
      <c r="BF25">
        <f>MAX(SUMIFS('intermediary sheet'!BF$2:BF$185,'intermediary sheet'!$C$2:$C$185,Input!$C25,'intermediary sheet'!$D$2:$D$185,"total")*SUMIFS('Market shares starting point Fe'!BF$2:BF$185,'Market shares starting point Fe'!$C$2:$C$185,Input!$C25,'Market shares starting point Fe'!$D$2:$D$185,Input!$D25),0)</f>
        <v>6.400159168637769</v>
      </c>
      <c r="BG25">
        <f>MAX(SUMIFS('intermediary sheet'!BG$2:BG$185,'intermediary sheet'!$C$2:$C$185,Input!$C25,'intermediary sheet'!$D$2:$D$185,"total")*SUMIFS('Market shares starting point Fe'!BG$2:BG$185,'Market shares starting point Fe'!$C$2:$C$185,Input!$C25,'Market shares starting point Fe'!$D$2:$D$185,Input!$D25),0)</f>
        <v>7.0251267243830542</v>
      </c>
      <c r="BH25">
        <f>MAX(SUMIFS('intermediary sheet'!BH$2:BH$185,'intermediary sheet'!$C$2:$C$185,Input!$C25,'intermediary sheet'!$D$2:$D$185,"total")*SUMIFS('Market shares starting point Fe'!BH$2:BH$185,'Market shares starting point Fe'!$C$2:$C$185,Input!$C25,'Market shares starting point Fe'!$D$2:$D$185,Input!$D25),0)</f>
        <v>7.7367040659069453</v>
      </c>
    </row>
    <row r="26" spans="1:60" x14ac:dyDescent="0.3">
      <c r="A26" t="s">
        <v>9</v>
      </c>
      <c r="B26" t="s">
        <v>10</v>
      </c>
      <c r="C26" t="s">
        <v>43</v>
      </c>
      <c r="D26" t="s">
        <v>12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 s="8">
        <f>SUMIFS('Eurostat comsumption'!J$2:J$185,'Eurostat comsumption'!$C$2:$C$185,Input!$C26,'Eurostat comsumption'!$D$2:$D$185,Input!$D26)</f>
        <v>5830.2842000000001</v>
      </c>
      <c r="K26" s="8">
        <f>SUMIFS('Eurostat comsumption'!K$2:K$185,'Eurostat comsumption'!$C$2:$C$185,Input!$C26,'Eurostat comsumption'!$D$2:$D$185,Input!$D26)</f>
        <v>5727.7350999999999</v>
      </c>
      <c r="L26" s="8">
        <f>SUMIFS('Eurostat comsumption'!L$2:L$185,'Eurostat comsumption'!$C$2:$C$185,Input!$C26,'Eurostat comsumption'!$D$2:$D$185,Input!$D26)</f>
        <v>5725.6251000000002</v>
      </c>
      <c r="M26" s="8">
        <f>SUMIFS('Eurostat comsumption'!M$2:M$185,'Eurostat comsumption'!$C$2:$C$185,Input!$C26,'Eurostat comsumption'!$D$2:$D$185,Input!$D26)</f>
        <v>5779.7344000000003</v>
      </c>
      <c r="N26" s="8">
        <f>SUMIFS('Eurostat comsumption'!N$2:N$185,'Eurostat comsumption'!$C$2:$C$185,Input!$C26,'Eurostat comsumption'!$D$2:$D$185,Input!$D26)</f>
        <v>5804.8801000000003</v>
      </c>
      <c r="O26" s="8">
        <f>SUMIFS('Eurostat comsumption'!O$2:O$185,'Eurostat comsumption'!$C$2:$C$185,Input!$C26,'Eurostat comsumption'!$D$2:$D$185,Input!$D26)</f>
        <v>5833.1248999999998</v>
      </c>
      <c r="P26" s="8">
        <f>SUMIFS('Eurostat comsumption'!P$2:P$185,'Eurostat comsumption'!$C$2:$C$185,Input!$C26,'Eurostat comsumption'!$D$2:$D$185,Input!$D26)</f>
        <v>5864.5649999999996</v>
      </c>
      <c r="Q26" s="8">
        <f>SUMIFS('Eurostat comsumption'!Q$2:Q$185,'Eurostat comsumption'!$C$2:$C$185,Input!$C26,'Eurostat comsumption'!$D$2:$D$185,Input!$D26)</f>
        <v>5979.8675000000003</v>
      </c>
      <c r="R26" s="8">
        <f>SUMIFS('Eurostat comsumption'!R$2:R$185,'Eurostat comsumption'!$C$2:$C$185,Input!$C26,'Eurostat comsumption'!$D$2:$D$185,Input!$D26)</f>
        <v>6114.0528000000004</v>
      </c>
      <c r="S26" s="8">
        <f>SUMIFS('Eurostat comsumption'!S$2:S$185,'Eurostat comsumption'!$C$2:$C$185,Input!$C26,'Eurostat comsumption'!$D$2:$D$185,Input!$D26)</f>
        <v>6039.6768000000002</v>
      </c>
      <c r="T26" s="8">
        <f>SUMIFS('Eurostat comsumption'!T$2:T$185,'Eurostat comsumption'!$C$2:$C$185,Input!$C26,'Eurostat comsumption'!$D$2:$D$185,Input!$D26)</f>
        <v>6023.8284000000003</v>
      </c>
      <c r="U26" s="8">
        <f>SUMIFS('Eurostat comsumption'!U$2:U$185,'Eurostat comsumption'!$C$2:$C$185,Input!$C26,'Eurostat comsumption'!$D$2:$D$185,Input!$D26)</f>
        <v>5941.1943000000001</v>
      </c>
      <c r="V26" s="8">
        <f>SUMIFS('Eurostat comsumption'!V$2:V$185,'Eurostat comsumption'!$C$2:$C$185,Input!$C26,'Eurostat comsumption'!$D$2:$D$185,Input!$D26)</f>
        <v>5989.4960000000001</v>
      </c>
      <c r="W26" s="8">
        <f>SUMIFS('Eurostat comsumption'!W$2:W$185,'Eurostat comsumption'!$C$2:$C$185,Input!$C26,'Eurostat comsumption'!$D$2:$D$185,Input!$D26)</f>
        <v>5976.4856</v>
      </c>
      <c r="X26" s="8">
        <f>SUMIFS('Eurostat comsumption'!X$2:X$185,'Eurostat comsumption'!$C$2:$C$185,Input!$C26,'Eurostat comsumption'!$D$2:$D$185,Input!$D26)</f>
        <v>5909.4269999999997</v>
      </c>
      <c r="Y26" s="8">
        <f>SUMIFS('Eurostat comsumption'!Y$2:Y$185,'Eurostat comsumption'!$C$2:$C$185,Input!$C26,'Eurostat comsumption'!$D$2:$D$185,Input!$D26)</f>
        <v>5698.4606999999996</v>
      </c>
      <c r="Z26" s="8">
        <f>SUMIFS('Eurostat comsumption'!Z$2:Z$185,'Eurostat comsumption'!$C$2:$C$185,Input!$C26,'Eurostat comsumption'!$D$2:$D$185,Input!$D26)</f>
        <v>5744.1866</v>
      </c>
      <c r="AA26">
        <f t="shared" ref="AA26" si="69">SUM(AA27:AA33)</f>
        <v>5699.4053448199656</v>
      </c>
      <c r="AB26">
        <f t="shared" ref="AB26" si="70">SUM(AB27:AB33)</f>
        <v>5657.6008712820985</v>
      </c>
      <c r="AC26">
        <f t="shared" ref="AC26" si="71">SUM(AC27:AC33)</f>
        <v>5611.0213432605315</v>
      </c>
      <c r="AD26">
        <f t="shared" ref="AD26" si="72">SUM(AD27:AD33)</f>
        <v>5560.7860808551968</v>
      </c>
      <c r="AE26">
        <f t="shared" ref="AE26" si="73">SUM(AE27:AE33)</f>
        <v>5498.7405119167006</v>
      </c>
      <c r="AF26">
        <f t="shared" ref="AF26" si="74">SUM(AF27:AF33)</f>
        <v>5433.6164538414741</v>
      </c>
      <c r="AG26">
        <f t="shared" ref="AG26" si="75">SUM(AG27:AG33)</f>
        <v>5364.093561060261</v>
      </c>
      <c r="AH26">
        <f t="shared" ref="AH26" si="76">SUM(AH27:AH33)</f>
        <v>5283.2739272727467</v>
      </c>
      <c r="AI26">
        <f t="shared" ref="AI26" si="77">SUM(AI27:AI33)</f>
        <v>5189.3225923976415</v>
      </c>
      <c r="AJ26">
        <f t="shared" ref="AJ26" si="78">SUM(AJ27:AJ33)</f>
        <v>5081.3321960277272</v>
      </c>
      <c r="AK26">
        <f t="shared" ref="AK26" si="79">SUM(AK27:AK33)</f>
        <v>4951.5751532804525</v>
      </c>
      <c r="AL26">
        <f t="shared" ref="AL26" si="80">SUM(AL27:AL33)</f>
        <v>4809.2157039332251</v>
      </c>
      <c r="AM26">
        <f t="shared" ref="AM26" si="81">SUM(AM27:AM33)</f>
        <v>4657.0523721269128</v>
      </c>
      <c r="AN26">
        <f t="shared" ref="AN26" si="82">SUM(AN27:AN33)</f>
        <v>4502.5598390768691</v>
      </c>
      <c r="AO26">
        <f t="shared" ref="AO26" si="83">SUM(AO27:AO33)</f>
        <v>4346.5166993803605</v>
      </c>
      <c r="AP26">
        <f t="shared" ref="AP26" si="84">SUM(AP27:AP33)</f>
        <v>4190.4608058932636</v>
      </c>
      <c r="AQ26">
        <f t="shared" ref="AQ26" si="85">SUM(AQ27:AQ33)</f>
        <v>4035.2957415375936</v>
      </c>
      <c r="AR26">
        <f t="shared" ref="AR26" si="86">SUM(AR27:AR33)</f>
        <v>3887.5437247661202</v>
      </c>
      <c r="AS26">
        <f t="shared" ref="AS26" si="87">SUM(AS27:AS33)</f>
        <v>3742.6510219942343</v>
      </c>
      <c r="AT26">
        <f t="shared" ref="AT26" si="88">SUM(AT27:AT33)</f>
        <v>3601.7830135376612</v>
      </c>
      <c r="AU26">
        <f t="shared" ref="AU26" si="89">SUM(AU27:AU33)</f>
        <v>3460.9156707543143</v>
      </c>
      <c r="AV26">
        <f t="shared" ref="AV26" si="90">SUM(AV27:AV33)</f>
        <v>3320.0487756047901</v>
      </c>
      <c r="AW26">
        <f t="shared" ref="AW26" si="91">SUM(AW27:AW33)</f>
        <v>3179.1824324023237</v>
      </c>
      <c r="AX26">
        <f t="shared" ref="AX26" si="92">SUM(AX27:AX33)</f>
        <v>3038.8823945691756</v>
      </c>
      <c r="AY26">
        <f t="shared" ref="AY26" si="93">SUM(AY27:AY33)</f>
        <v>2897.4250046028433</v>
      </c>
      <c r="AZ26">
        <f t="shared" ref="AZ26" si="94">SUM(AZ27:AZ33)</f>
        <v>2754.9245462237091</v>
      </c>
      <c r="BA26">
        <f t="shared" ref="BA26" si="95">SUM(BA27:BA33)</f>
        <v>2614.8936928818803</v>
      </c>
      <c r="BB26">
        <f t="shared" ref="BB26" si="96">SUM(BB27:BB33)</f>
        <v>2473.301557389354</v>
      </c>
      <c r="BC26">
        <f t="shared" ref="BC26" si="97">SUM(BC27:BC33)</f>
        <v>2331.7780556461289</v>
      </c>
      <c r="BD26">
        <f t="shared" ref="BD26" si="98">SUM(BD27:BD33)</f>
        <v>2190.5903011737973</v>
      </c>
      <c r="BE26">
        <f t="shared" ref="BE26" si="99">SUM(BE27:BE33)</f>
        <v>2049.5632623362603</v>
      </c>
      <c r="BF26">
        <f t="shared" ref="BF26" si="100">SUM(BF27:BF33)</f>
        <v>2049.5474666036948</v>
      </c>
      <c r="BG26">
        <f t="shared" ref="BG26" si="101">SUM(BG27:BG33)</f>
        <v>2049.5296888073258</v>
      </c>
      <c r="BH26">
        <f t="shared" ref="BH26" si="102">SUM(BH27:BH33)</f>
        <v>2049.5094879643566</v>
      </c>
    </row>
    <row r="27" spans="1:60" x14ac:dyDescent="0.3">
      <c r="A27" t="s">
        <v>9</v>
      </c>
      <c r="B27" t="s">
        <v>10</v>
      </c>
      <c r="C27" t="s">
        <v>43</v>
      </c>
      <c r="D27" t="s">
        <v>17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 s="8">
        <f>SUMIFS('Eurostat comsumption'!J$2:J$185,'Eurostat comsumption'!$C$2:$C$185,Input!$C27,'Eurostat comsumption'!$D$2:$D$185,Input!$D27)</f>
        <v>0</v>
      </c>
      <c r="K27" s="8">
        <f>SUMIFS('Eurostat comsumption'!K$2:K$185,'Eurostat comsumption'!$C$2:$C$185,Input!$C27,'Eurostat comsumption'!$D$2:$D$185,Input!$D27)</f>
        <v>0</v>
      </c>
      <c r="L27" s="8">
        <f>SUMIFS('Eurostat comsumption'!L$2:L$185,'Eurostat comsumption'!$C$2:$C$185,Input!$C27,'Eurostat comsumption'!$D$2:$D$185,Input!$D27)</f>
        <v>0</v>
      </c>
      <c r="M27" s="8">
        <f>SUMIFS('Eurostat comsumption'!M$2:M$185,'Eurostat comsumption'!$C$2:$C$185,Input!$C27,'Eurostat comsumption'!$D$2:$D$185,Input!$D27)</f>
        <v>0.2364</v>
      </c>
      <c r="N27" s="8">
        <f>SUMIFS('Eurostat comsumption'!N$2:N$185,'Eurostat comsumption'!$C$2:$C$185,Input!$C27,'Eurostat comsumption'!$D$2:$D$185,Input!$D27)</f>
        <v>0.68769999999999998</v>
      </c>
      <c r="O27" s="8">
        <f>SUMIFS('Eurostat comsumption'!O$2:O$185,'Eurostat comsumption'!$C$2:$C$185,Input!$C27,'Eurostat comsumption'!$D$2:$D$185,Input!$D27)</f>
        <v>2.0630000000000002</v>
      </c>
      <c r="P27" s="8">
        <f>SUMIFS('Eurostat comsumption'!P$2:P$185,'Eurostat comsumption'!$C$2:$C$185,Input!$C27,'Eurostat comsumption'!$D$2:$D$185,Input!$D27)</f>
        <v>2.7507000000000001</v>
      </c>
      <c r="Q27" s="8">
        <f>SUMIFS('Eurostat comsumption'!Q$2:Q$185,'Eurostat comsumption'!$C$2:$C$185,Input!$C27,'Eurostat comsumption'!$D$2:$D$185,Input!$D27)</f>
        <v>7.1562000000000001</v>
      </c>
      <c r="R27" s="8">
        <f>SUMIFS('Eurostat comsumption'!R$2:R$185,'Eurostat comsumption'!$C$2:$C$185,Input!$C27,'Eurostat comsumption'!$D$2:$D$185,Input!$D27)</f>
        <v>10.959899999999999</v>
      </c>
      <c r="S27" s="8">
        <f>SUMIFS('Eurostat comsumption'!S$2:S$185,'Eurostat comsumption'!$C$2:$C$185,Input!$C27,'Eurostat comsumption'!$D$2:$D$185,Input!$D27)</f>
        <v>13.946999999999999</v>
      </c>
      <c r="T27" s="8">
        <f>SUMIFS('Eurostat comsumption'!T$2:T$185,'Eurostat comsumption'!$C$2:$C$185,Input!$C27,'Eurostat comsumption'!$D$2:$D$185,Input!$D27)</f>
        <v>16.439800000000002</v>
      </c>
      <c r="U27" s="8">
        <f>SUMIFS('Eurostat comsumption'!U$2:U$185,'Eurostat comsumption'!$C$2:$C$185,Input!$C27,'Eurostat comsumption'!$D$2:$D$185,Input!$D27)</f>
        <v>16.203399999999998</v>
      </c>
      <c r="V27" s="8">
        <f>SUMIFS('Eurostat comsumption'!V$2:V$185,'Eurostat comsumption'!$C$2:$C$185,Input!$C27,'Eurostat comsumption'!$D$2:$D$185,Input!$D27)</f>
        <v>15.9026</v>
      </c>
      <c r="W27" s="8">
        <f>SUMIFS('Eurostat comsumption'!W$2:W$185,'Eurostat comsumption'!$C$2:$C$185,Input!$C27,'Eurostat comsumption'!$D$2:$D$185,Input!$D27)</f>
        <v>16.439800000000002</v>
      </c>
      <c r="X27" s="8">
        <f>SUMIFS('Eurostat comsumption'!X$2:X$185,'Eurostat comsumption'!$C$2:$C$185,Input!$C27,'Eurostat comsumption'!$D$2:$D$185,Input!$D27)</f>
        <v>15.838100000000001</v>
      </c>
      <c r="Y27" s="8">
        <f>SUMIFS('Eurostat comsumption'!Y$2:Y$185,'Eurostat comsumption'!$C$2:$C$185,Input!$C27,'Eurostat comsumption'!$D$2:$D$185,Input!$D27)</f>
        <v>14.914</v>
      </c>
      <c r="Z27" s="8">
        <f>SUMIFS('Eurostat comsumption'!Z$2:Z$185,'Eurostat comsumption'!$C$2:$C$185,Input!$C27,'Eurostat comsumption'!$D$2:$D$185,Input!$D27)</f>
        <v>10.085800000000001</v>
      </c>
      <c r="AA27">
        <f>MAX(SUMIFS('intermediary sheet'!AA$2:AA$185,'intermediary sheet'!$C$2:$C$185,Input!$C27,'intermediary sheet'!$D$2:$D$185,"total")*SUMIFS('Market shares starting point Fe'!AA$2:AA$185,'Market shares starting point Fe'!$C$2:$C$185,Input!$C27,'Market shares starting point Fe'!$D$2:$D$185,Input!$D27),0)</f>
        <v>41.125901867492942</v>
      </c>
      <c r="AB27">
        <f>MAX(SUMIFS('intermediary sheet'!AB$2:AB$185,'intermediary sheet'!$C$2:$C$185,Input!$C27,'intermediary sheet'!$D$2:$D$185,"total")*SUMIFS('Market shares starting point Fe'!AB$2:AB$185,'Market shares starting point Fe'!$C$2:$C$185,Input!$C27,'Market shares starting point Fe'!$D$2:$D$185,Input!$D27),0)</f>
        <v>44.643136729076062</v>
      </c>
      <c r="AC27">
        <f>MAX(SUMIFS('intermediary sheet'!AC$2:AC$185,'intermediary sheet'!$C$2:$C$185,Input!$C27,'intermediary sheet'!$D$2:$D$185,"total")*SUMIFS('Market shares starting point Fe'!AC$2:AC$185,'Market shares starting point Fe'!$C$2:$C$185,Input!$C27,'Market shares starting point Fe'!$D$2:$D$185,Input!$D27),0)</f>
        <v>49.039452211217316</v>
      </c>
      <c r="AD27">
        <f>MAX(SUMIFS('intermediary sheet'!AD$2:AD$185,'intermediary sheet'!$C$2:$C$185,Input!$C27,'intermediary sheet'!$D$2:$D$185,"total")*SUMIFS('Market shares starting point Fe'!AD$2:AD$185,'Market shares starting point Fe'!$C$2:$C$185,Input!$C27,'Market shares starting point Fe'!$D$2:$D$185,Input!$D27),0)</f>
        <v>52.644867156627413</v>
      </c>
      <c r="AE27">
        <f>MAX(SUMIFS('intermediary sheet'!AE$2:AE$185,'intermediary sheet'!$C$2:$C$185,Input!$C27,'intermediary sheet'!$D$2:$D$185,"total")*SUMIFS('Market shares starting point Fe'!AE$2:AE$185,'Market shares starting point Fe'!$C$2:$C$185,Input!$C27,'Market shares starting point Fe'!$D$2:$D$185,Input!$D27),0)</f>
        <v>56.047033475126334</v>
      </c>
      <c r="AF27">
        <f>MAX(SUMIFS('intermediary sheet'!AF$2:AF$185,'intermediary sheet'!$C$2:$C$185,Input!$C27,'intermediary sheet'!$D$2:$D$185,"total")*SUMIFS('Market shares starting point Fe'!AF$2:AF$185,'Market shares starting point Fe'!$C$2:$C$185,Input!$C27,'Market shares starting point Fe'!$D$2:$D$185,Input!$D27),0)</f>
        <v>59.407737024260868</v>
      </c>
      <c r="AG27">
        <f>MAX(SUMIFS('intermediary sheet'!AG$2:AG$185,'intermediary sheet'!$C$2:$C$185,Input!$C27,'intermediary sheet'!$D$2:$D$185,"total")*SUMIFS('Market shares starting point Fe'!AG$2:AG$185,'Market shares starting point Fe'!$C$2:$C$185,Input!$C27,'Market shares starting point Fe'!$D$2:$D$185,Input!$D27),0)</f>
        <v>62.401411401651657</v>
      </c>
      <c r="AH27">
        <f>MAX(SUMIFS('intermediary sheet'!AH$2:AH$185,'intermediary sheet'!$C$2:$C$185,Input!$C27,'intermediary sheet'!$D$2:$D$185,"total")*SUMIFS('Market shares starting point Fe'!AH$2:AH$185,'Market shares starting point Fe'!$C$2:$C$185,Input!$C27,'Market shares starting point Fe'!$D$2:$D$185,Input!$D27),0)</f>
        <v>65.533896937687402</v>
      </c>
      <c r="AI27">
        <f>MAX(SUMIFS('intermediary sheet'!AI$2:AI$185,'intermediary sheet'!$C$2:$C$185,Input!$C27,'intermediary sheet'!$D$2:$D$185,"total")*SUMIFS('Market shares starting point Fe'!AI$2:AI$185,'Market shares starting point Fe'!$C$2:$C$185,Input!$C27,'Market shares starting point Fe'!$D$2:$D$185,Input!$D27),0)</f>
        <v>68.462294298391768</v>
      </c>
      <c r="AJ27">
        <f>MAX(SUMIFS('intermediary sheet'!AJ$2:AJ$185,'intermediary sheet'!$C$2:$C$185,Input!$C27,'intermediary sheet'!$D$2:$D$185,"total")*SUMIFS('Market shares starting point Fe'!AJ$2:AJ$185,'Market shares starting point Fe'!$C$2:$C$185,Input!$C27,'Market shares starting point Fe'!$D$2:$D$185,Input!$D27),0)</f>
        <v>71.348554698250084</v>
      </c>
      <c r="AK27">
        <f>MAX(SUMIFS('intermediary sheet'!AK$2:AK$185,'intermediary sheet'!$C$2:$C$185,Input!$C27,'intermediary sheet'!$D$2:$D$185,"total")*SUMIFS('Market shares starting point Fe'!AK$2:AK$185,'Market shares starting point Fe'!$C$2:$C$185,Input!$C27,'Market shares starting point Fe'!$D$2:$D$185,Input!$D27),0)</f>
        <v>74.442020275854915</v>
      </c>
      <c r="AL27">
        <f>MAX(SUMIFS('intermediary sheet'!AL$2:AL$185,'intermediary sheet'!$C$2:$C$185,Input!$C27,'intermediary sheet'!$D$2:$D$185,"total")*SUMIFS('Market shares starting point Fe'!AL$2:AL$185,'Market shares starting point Fe'!$C$2:$C$185,Input!$C27,'Market shares starting point Fe'!$D$2:$D$185,Input!$D27),0)</f>
        <v>77.524272193954872</v>
      </c>
      <c r="AM27">
        <f>MAX(SUMIFS('intermediary sheet'!AM$2:AM$185,'intermediary sheet'!$C$2:$C$185,Input!$C27,'intermediary sheet'!$D$2:$D$185,"total")*SUMIFS('Market shares starting point Fe'!AM$2:AM$185,'Market shares starting point Fe'!$C$2:$C$185,Input!$C27,'Market shares starting point Fe'!$D$2:$D$185,Input!$D27),0)</f>
        <v>80.823112948788264</v>
      </c>
      <c r="AN27">
        <f>MAX(SUMIFS('intermediary sheet'!AN$2:AN$185,'intermediary sheet'!$C$2:$C$185,Input!$C27,'intermediary sheet'!$D$2:$D$185,"total")*SUMIFS('Market shares starting point Fe'!AN$2:AN$185,'Market shares starting point Fe'!$C$2:$C$185,Input!$C27,'Market shares starting point Fe'!$D$2:$D$185,Input!$D27),0)</f>
        <v>84.77558339144008</v>
      </c>
      <c r="AO27">
        <f>MAX(SUMIFS('intermediary sheet'!AO$2:AO$185,'intermediary sheet'!$C$2:$C$185,Input!$C27,'intermediary sheet'!$D$2:$D$185,"total")*SUMIFS('Market shares starting point Fe'!AO$2:AO$185,'Market shares starting point Fe'!$C$2:$C$185,Input!$C27,'Market shares starting point Fe'!$D$2:$D$185,Input!$D27),0)</f>
        <v>89.077157597247151</v>
      </c>
      <c r="AP27">
        <f>MAX(SUMIFS('intermediary sheet'!AP$2:AP$185,'intermediary sheet'!$C$2:$C$185,Input!$C27,'intermediary sheet'!$D$2:$D$185,"total")*SUMIFS('Market shares starting point Fe'!AP$2:AP$185,'Market shares starting point Fe'!$C$2:$C$185,Input!$C27,'Market shares starting point Fe'!$D$2:$D$185,Input!$D27),0)</f>
        <v>93.78860049747361</v>
      </c>
      <c r="AQ27">
        <f>MAX(SUMIFS('intermediary sheet'!AQ$2:AQ$185,'intermediary sheet'!$C$2:$C$185,Input!$C27,'intermediary sheet'!$D$2:$D$185,"total")*SUMIFS('Market shares starting point Fe'!AQ$2:AQ$185,'Market shares starting point Fe'!$C$2:$C$185,Input!$C27,'Market shares starting point Fe'!$D$2:$D$185,Input!$D27),0)</f>
        <v>98.804376859035131</v>
      </c>
      <c r="AR27">
        <f>MAX(SUMIFS('intermediary sheet'!AR$2:AR$185,'intermediary sheet'!$C$2:$C$185,Input!$C27,'intermediary sheet'!$D$2:$D$185,"total")*SUMIFS('Market shares starting point Fe'!AR$2:AR$185,'Market shares starting point Fe'!$C$2:$C$185,Input!$C27,'Market shares starting point Fe'!$D$2:$D$185,Input!$D27),0)</f>
        <v>103.70614772569806</v>
      </c>
      <c r="AS27">
        <f>MAX(SUMIFS('intermediary sheet'!AS$2:AS$185,'intermediary sheet'!$C$2:$C$185,Input!$C27,'intermediary sheet'!$D$2:$D$185,"total")*SUMIFS('Market shares starting point Fe'!AS$2:AS$185,'Market shares starting point Fe'!$C$2:$C$185,Input!$C27,'Market shares starting point Fe'!$D$2:$D$185,Input!$D27),0)</f>
        <v>108.47424068432282</v>
      </c>
      <c r="AT27">
        <f>MAX(SUMIFS('intermediary sheet'!AT$2:AT$185,'intermediary sheet'!$C$2:$C$185,Input!$C27,'intermediary sheet'!$D$2:$D$185,"total")*SUMIFS('Market shares starting point Fe'!AT$2:AT$185,'Market shares starting point Fe'!$C$2:$C$185,Input!$C27,'Market shares starting point Fe'!$D$2:$D$185,Input!$D27),0)</f>
        <v>113.3614633880117</v>
      </c>
      <c r="AU27">
        <f>MAX(SUMIFS('intermediary sheet'!AU$2:AU$185,'intermediary sheet'!$C$2:$C$185,Input!$C27,'intermediary sheet'!$D$2:$D$185,"total")*SUMIFS('Market shares starting point Fe'!AU$2:AU$185,'Market shares starting point Fe'!$C$2:$C$185,Input!$C27,'Market shares starting point Fe'!$D$2:$D$185,Input!$D27),0)</f>
        <v>117.86153856519213</v>
      </c>
      <c r="AV27">
        <f>MAX(SUMIFS('intermediary sheet'!AV$2:AV$185,'intermediary sheet'!$C$2:$C$185,Input!$C27,'intermediary sheet'!$D$2:$D$185,"total")*SUMIFS('Market shares starting point Fe'!AV$2:AV$185,'Market shares starting point Fe'!$C$2:$C$185,Input!$C27,'Market shares starting point Fe'!$D$2:$D$185,Input!$D27),0)</f>
        <v>122.11410537084596</v>
      </c>
      <c r="AW27">
        <f>MAX(SUMIFS('intermediary sheet'!AW$2:AW$185,'intermediary sheet'!$C$2:$C$185,Input!$C27,'intermediary sheet'!$D$2:$D$185,"total")*SUMIFS('Market shares starting point Fe'!AW$2:AW$185,'Market shares starting point Fe'!$C$2:$C$185,Input!$C27,'Market shares starting point Fe'!$D$2:$D$185,Input!$D27),0)</f>
        <v>126.16352500042842</v>
      </c>
      <c r="AX27">
        <f>MAX(SUMIFS('intermediary sheet'!AX$2:AX$185,'intermediary sheet'!$C$2:$C$185,Input!$C27,'intermediary sheet'!$D$2:$D$185,"total")*SUMIFS('Market shares starting point Fe'!AX$2:AX$185,'Market shares starting point Fe'!$C$2:$C$185,Input!$C27,'Market shares starting point Fe'!$D$2:$D$185,Input!$D27),0)</f>
        <v>130.14810879844995</v>
      </c>
      <c r="AY27">
        <f>MAX(SUMIFS('intermediary sheet'!AY$2:AY$185,'intermediary sheet'!$C$2:$C$185,Input!$C27,'intermediary sheet'!$D$2:$D$185,"total")*SUMIFS('Market shares starting point Fe'!AY$2:AY$185,'Market shares starting point Fe'!$C$2:$C$185,Input!$C27,'Market shares starting point Fe'!$D$2:$D$185,Input!$D27),0)</f>
        <v>133.99137777490881</v>
      </c>
      <c r="AZ27">
        <f>MAX(SUMIFS('intermediary sheet'!AZ$2:AZ$185,'intermediary sheet'!$C$2:$C$185,Input!$C27,'intermediary sheet'!$D$2:$D$185,"total")*SUMIFS('Market shares starting point Fe'!AZ$2:AZ$185,'Market shares starting point Fe'!$C$2:$C$185,Input!$C27,'Market shares starting point Fe'!$D$2:$D$185,Input!$D27),0)</f>
        <v>137.61258795554244</v>
      </c>
      <c r="BA27">
        <f>MAX(SUMIFS('intermediary sheet'!BA$2:BA$185,'intermediary sheet'!$C$2:$C$185,Input!$C27,'intermediary sheet'!$D$2:$D$185,"total")*SUMIFS('Market shares starting point Fe'!BA$2:BA$185,'Market shares starting point Fe'!$C$2:$C$185,Input!$C27,'Market shares starting point Fe'!$D$2:$D$185,Input!$D27),0)</f>
        <v>141.2044765221606</v>
      </c>
      <c r="BB27">
        <f>MAX(SUMIFS('intermediary sheet'!BB$2:BB$185,'intermediary sheet'!$C$2:$C$185,Input!$C27,'intermediary sheet'!$D$2:$D$185,"total")*SUMIFS('Market shares starting point Fe'!BB$2:BB$185,'Market shares starting point Fe'!$C$2:$C$185,Input!$C27,'Market shares starting point Fe'!$D$2:$D$185,Input!$D27),0)</f>
        <v>144.59792685499227</v>
      </c>
      <c r="BC27">
        <f>MAX(SUMIFS('intermediary sheet'!BC$2:BC$185,'intermediary sheet'!$C$2:$C$185,Input!$C27,'intermediary sheet'!$D$2:$D$185,"total")*SUMIFS('Market shares starting point Fe'!BC$2:BC$185,'Market shares starting point Fe'!$C$2:$C$185,Input!$C27,'Market shares starting point Fe'!$D$2:$D$185,Input!$D27),0)</f>
        <v>147.85260411394836</v>
      </c>
      <c r="BD27">
        <f>MAX(SUMIFS('intermediary sheet'!BD$2:BD$185,'intermediary sheet'!$C$2:$C$185,Input!$C27,'intermediary sheet'!$D$2:$D$185,"total")*SUMIFS('Market shares starting point Fe'!BD$2:BD$185,'Market shares starting point Fe'!$C$2:$C$185,Input!$C27,'Market shares starting point Fe'!$D$2:$D$185,Input!$D27),0)</f>
        <v>150.76640872777574</v>
      </c>
      <c r="BE27">
        <f>MAX(SUMIFS('intermediary sheet'!BE$2:BE$185,'intermediary sheet'!$C$2:$C$185,Input!$C27,'intermediary sheet'!$D$2:$D$185,"total")*SUMIFS('Market shares starting point Fe'!BE$2:BE$185,'Market shares starting point Fe'!$C$2:$C$185,Input!$C27,'Market shares starting point Fe'!$D$2:$D$185,Input!$D27),0)</f>
        <v>153.52344700417862</v>
      </c>
      <c r="BF27">
        <f>MAX(SUMIFS('intermediary sheet'!BF$2:BF$185,'intermediary sheet'!$C$2:$C$185,Input!$C27,'intermediary sheet'!$D$2:$D$185,"total")*SUMIFS('Market shares starting point Fe'!BF$2:BF$185,'Market shares starting point Fe'!$C$2:$C$185,Input!$C27,'Market shares starting point Fe'!$D$2:$D$185,Input!$D27),0)</f>
        <v>167.48910518768704</v>
      </c>
      <c r="BG27">
        <f>MAX(SUMIFS('intermediary sheet'!BG$2:BG$185,'intermediary sheet'!$C$2:$C$185,Input!$C27,'intermediary sheet'!$D$2:$D$185,"total")*SUMIFS('Market shares starting point Fe'!BG$2:BG$185,'Market shares starting point Fe'!$C$2:$C$185,Input!$C27,'Market shares starting point Fe'!$D$2:$D$185,Input!$D27),0)</f>
        <v>183.2314699101878</v>
      </c>
      <c r="BH27">
        <f>MAX(SUMIFS('intermediary sheet'!BH$2:BH$185,'intermediary sheet'!$C$2:$C$185,Input!$C27,'intermediary sheet'!$D$2:$D$185,"total")*SUMIFS('Market shares starting point Fe'!BH$2:BH$185,'Market shares starting point Fe'!$C$2:$C$185,Input!$C27,'Market shares starting point Fe'!$D$2:$D$185,Input!$D27),0)</f>
        <v>201.12811362996172</v>
      </c>
    </row>
    <row r="28" spans="1:60" x14ac:dyDescent="0.3">
      <c r="A28" t="s">
        <v>9</v>
      </c>
      <c r="B28" t="s">
        <v>10</v>
      </c>
      <c r="C28" t="s">
        <v>43</v>
      </c>
      <c r="D28" t="s">
        <v>18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 s="8">
        <f>SUMIFS('Eurostat comsumption'!J$2:J$185,'Eurostat comsumption'!$C$2:$C$185,Input!$C28,'Eurostat comsumption'!$D$2:$D$185,Input!$D28)</f>
        <v>0</v>
      </c>
      <c r="K28" s="8">
        <f>SUMIFS('Eurostat comsumption'!K$2:K$185,'Eurostat comsumption'!$C$2:$C$185,Input!$C28,'Eurostat comsumption'!$D$2:$D$185,Input!$D28)</f>
        <v>0</v>
      </c>
      <c r="L28" s="8">
        <f>SUMIFS('Eurostat comsumption'!L$2:L$185,'Eurostat comsumption'!$C$2:$C$185,Input!$C28,'Eurostat comsumption'!$D$2:$D$185,Input!$D28)</f>
        <v>0</v>
      </c>
      <c r="M28" s="8">
        <f>SUMIFS('Eurostat comsumption'!M$2:M$185,'Eurostat comsumption'!$C$2:$C$185,Input!$C28,'Eurostat comsumption'!$D$2:$D$185,Input!$D28)</f>
        <v>0</v>
      </c>
      <c r="N28" s="8">
        <f>SUMIFS('Eurostat comsumption'!N$2:N$185,'Eurostat comsumption'!$C$2:$C$185,Input!$C28,'Eurostat comsumption'!$D$2:$D$185,Input!$D28)</f>
        <v>0</v>
      </c>
      <c r="O28" s="8">
        <f>SUMIFS('Eurostat comsumption'!O$2:O$185,'Eurostat comsumption'!$C$2:$C$185,Input!$C28,'Eurostat comsumption'!$D$2:$D$185,Input!$D28)</f>
        <v>0</v>
      </c>
      <c r="P28" s="8">
        <f>SUMIFS('Eurostat comsumption'!P$2:P$185,'Eurostat comsumption'!$C$2:$C$185,Input!$C28,'Eurostat comsumption'!$D$2:$D$185,Input!$D28)</f>
        <v>0</v>
      </c>
      <c r="Q28" s="8">
        <f>SUMIFS('Eurostat comsumption'!Q$2:Q$185,'Eurostat comsumption'!$C$2:$C$185,Input!$C28,'Eurostat comsumption'!$D$2:$D$185,Input!$D28)</f>
        <v>0</v>
      </c>
      <c r="R28" s="8">
        <f>SUMIFS('Eurostat comsumption'!R$2:R$185,'Eurostat comsumption'!$C$2:$C$185,Input!$C28,'Eurostat comsumption'!$D$2:$D$185,Input!$D28)</f>
        <v>0</v>
      </c>
      <c r="S28" s="8">
        <f>SUMIFS('Eurostat comsumption'!S$2:S$185,'Eurostat comsumption'!$C$2:$C$185,Input!$C28,'Eurostat comsumption'!$D$2:$D$185,Input!$D28)</f>
        <v>0</v>
      </c>
      <c r="T28" s="8">
        <f>SUMIFS('Eurostat comsumption'!T$2:T$185,'Eurostat comsumption'!$C$2:$C$185,Input!$C28,'Eurostat comsumption'!$D$2:$D$185,Input!$D28)</f>
        <v>0</v>
      </c>
      <c r="U28" s="8">
        <f>SUMIFS('Eurostat comsumption'!U$2:U$185,'Eurostat comsumption'!$C$2:$C$185,Input!$C28,'Eurostat comsumption'!$D$2:$D$185,Input!$D28)</f>
        <v>0</v>
      </c>
      <c r="V28" s="8">
        <f>SUMIFS('Eurostat comsumption'!V$2:V$185,'Eurostat comsumption'!$C$2:$C$185,Input!$C28,'Eurostat comsumption'!$D$2:$D$185,Input!$D28)</f>
        <v>0</v>
      </c>
      <c r="W28" s="8">
        <f>SUMIFS('Eurostat comsumption'!W$2:W$185,'Eurostat comsumption'!$C$2:$C$185,Input!$C28,'Eurostat comsumption'!$D$2:$D$185,Input!$D28)</f>
        <v>0</v>
      </c>
      <c r="X28" s="8">
        <f>SUMIFS('Eurostat comsumption'!X$2:X$185,'Eurostat comsumption'!$C$2:$C$185,Input!$C28,'Eurostat comsumption'!$D$2:$D$185,Input!$D28)</f>
        <v>0</v>
      </c>
      <c r="Y28" s="8">
        <f>SUMIFS('Eurostat comsumption'!Y$2:Y$185,'Eurostat comsumption'!$C$2:$C$185,Input!$C28,'Eurostat comsumption'!$D$2:$D$185,Input!$D28)</f>
        <v>0</v>
      </c>
      <c r="Z28" s="8">
        <f>SUMIFS('Eurostat comsumption'!Z$2:Z$185,'Eurostat comsumption'!$C$2:$C$185,Input!$C28,'Eurostat comsumption'!$D$2:$D$185,Input!$D28)</f>
        <v>0</v>
      </c>
      <c r="AA28">
        <f>MAX(SUMIFS('intermediary sheet'!AA$2:AA$185,'intermediary sheet'!$C$2:$C$185,Input!$C28,'intermediary sheet'!$D$2:$D$185,"total")*SUMIFS('Market shares starting point Fe'!AA$2:AA$185,'Market shares starting point Fe'!$C$2:$C$185,Input!$C28,'Market shares starting point Fe'!$D$2:$D$185,Input!$D28),0)</f>
        <v>0</v>
      </c>
      <c r="AB28">
        <f>MAX(SUMIFS('intermediary sheet'!AB$2:AB$185,'intermediary sheet'!$C$2:$C$185,Input!$C28,'intermediary sheet'!$D$2:$D$185,"total")*SUMIFS('Market shares starting point Fe'!AB$2:AB$185,'Market shares starting point Fe'!$C$2:$C$185,Input!$C28,'Market shares starting point Fe'!$D$2:$D$185,Input!$D28),0)</f>
        <v>0</v>
      </c>
      <c r="AC28">
        <f>MAX(SUMIFS('intermediary sheet'!AC$2:AC$185,'intermediary sheet'!$C$2:$C$185,Input!$C28,'intermediary sheet'!$D$2:$D$185,"total")*SUMIFS('Market shares starting point Fe'!AC$2:AC$185,'Market shares starting point Fe'!$C$2:$C$185,Input!$C28,'Market shares starting point Fe'!$D$2:$D$185,Input!$D28),0)</f>
        <v>0</v>
      </c>
      <c r="AD28">
        <f>MAX(SUMIFS('intermediary sheet'!AD$2:AD$185,'intermediary sheet'!$C$2:$C$185,Input!$C28,'intermediary sheet'!$D$2:$D$185,"total")*SUMIFS('Market shares starting point Fe'!AD$2:AD$185,'Market shares starting point Fe'!$C$2:$C$185,Input!$C28,'Market shares starting point Fe'!$D$2:$D$185,Input!$D28),0)</f>
        <v>0</v>
      </c>
      <c r="AE28">
        <f>MAX(SUMIFS('intermediary sheet'!AE$2:AE$185,'intermediary sheet'!$C$2:$C$185,Input!$C28,'intermediary sheet'!$D$2:$D$185,"total")*SUMIFS('Market shares starting point Fe'!AE$2:AE$185,'Market shares starting point Fe'!$C$2:$C$185,Input!$C28,'Market shares starting point Fe'!$D$2:$D$185,Input!$D28),0)</f>
        <v>0</v>
      </c>
      <c r="AF28">
        <f>MAX(SUMIFS('intermediary sheet'!AF$2:AF$185,'intermediary sheet'!$C$2:$C$185,Input!$C28,'intermediary sheet'!$D$2:$D$185,"total")*SUMIFS('Market shares starting point Fe'!AF$2:AF$185,'Market shares starting point Fe'!$C$2:$C$185,Input!$C28,'Market shares starting point Fe'!$D$2:$D$185,Input!$D28),0)</f>
        <v>0</v>
      </c>
      <c r="AG28">
        <f>MAX(SUMIFS('intermediary sheet'!AG$2:AG$185,'intermediary sheet'!$C$2:$C$185,Input!$C28,'intermediary sheet'!$D$2:$D$185,"total")*SUMIFS('Market shares starting point Fe'!AG$2:AG$185,'Market shares starting point Fe'!$C$2:$C$185,Input!$C28,'Market shares starting point Fe'!$D$2:$D$185,Input!$D28),0)</f>
        <v>0</v>
      </c>
      <c r="AH28">
        <f>MAX(SUMIFS('intermediary sheet'!AH$2:AH$185,'intermediary sheet'!$C$2:$C$185,Input!$C28,'intermediary sheet'!$D$2:$D$185,"total")*SUMIFS('Market shares starting point Fe'!AH$2:AH$185,'Market shares starting point Fe'!$C$2:$C$185,Input!$C28,'Market shares starting point Fe'!$D$2:$D$185,Input!$D28),0)</f>
        <v>0</v>
      </c>
      <c r="AI28">
        <f>MAX(SUMIFS('intermediary sheet'!AI$2:AI$185,'intermediary sheet'!$C$2:$C$185,Input!$C28,'intermediary sheet'!$D$2:$D$185,"total")*SUMIFS('Market shares starting point Fe'!AI$2:AI$185,'Market shares starting point Fe'!$C$2:$C$185,Input!$C28,'Market shares starting point Fe'!$D$2:$D$185,Input!$D28),0)</f>
        <v>0</v>
      </c>
      <c r="AJ28">
        <f>MAX(SUMIFS('intermediary sheet'!AJ$2:AJ$185,'intermediary sheet'!$C$2:$C$185,Input!$C28,'intermediary sheet'!$D$2:$D$185,"total")*SUMIFS('Market shares starting point Fe'!AJ$2:AJ$185,'Market shares starting point Fe'!$C$2:$C$185,Input!$C28,'Market shares starting point Fe'!$D$2:$D$185,Input!$D28),0)</f>
        <v>0</v>
      </c>
      <c r="AK28">
        <f>MAX(SUMIFS('intermediary sheet'!AK$2:AK$185,'intermediary sheet'!$C$2:$C$185,Input!$C28,'intermediary sheet'!$D$2:$D$185,"total")*SUMIFS('Market shares starting point Fe'!AK$2:AK$185,'Market shares starting point Fe'!$C$2:$C$185,Input!$C28,'Market shares starting point Fe'!$D$2:$D$185,Input!$D28),0)</f>
        <v>0</v>
      </c>
      <c r="AL28">
        <f>MAX(SUMIFS('intermediary sheet'!AL$2:AL$185,'intermediary sheet'!$C$2:$C$185,Input!$C28,'intermediary sheet'!$D$2:$D$185,"total")*SUMIFS('Market shares starting point Fe'!AL$2:AL$185,'Market shares starting point Fe'!$C$2:$C$185,Input!$C28,'Market shares starting point Fe'!$D$2:$D$185,Input!$D28),0)</f>
        <v>0</v>
      </c>
      <c r="AM28">
        <f>MAX(SUMIFS('intermediary sheet'!AM$2:AM$185,'intermediary sheet'!$C$2:$C$185,Input!$C28,'intermediary sheet'!$D$2:$D$185,"total")*SUMIFS('Market shares starting point Fe'!AM$2:AM$185,'Market shares starting point Fe'!$C$2:$C$185,Input!$C28,'Market shares starting point Fe'!$D$2:$D$185,Input!$D28),0)</f>
        <v>0</v>
      </c>
      <c r="AN28">
        <f>MAX(SUMIFS('intermediary sheet'!AN$2:AN$185,'intermediary sheet'!$C$2:$C$185,Input!$C28,'intermediary sheet'!$D$2:$D$185,"total")*SUMIFS('Market shares starting point Fe'!AN$2:AN$185,'Market shares starting point Fe'!$C$2:$C$185,Input!$C28,'Market shares starting point Fe'!$D$2:$D$185,Input!$D28),0)</f>
        <v>0</v>
      </c>
      <c r="AO28">
        <f>MAX(SUMIFS('intermediary sheet'!AO$2:AO$185,'intermediary sheet'!$C$2:$C$185,Input!$C28,'intermediary sheet'!$D$2:$D$185,"total")*SUMIFS('Market shares starting point Fe'!AO$2:AO$185,'Market shares starting point Fe'!$C$2:$C$185,Input!$C28,'Market shares starting point Fe'!$D$2:$D$185,Input!$D28),0)</f>
        <v>0</v>
      </c>
      <c r="AP28">
        <f>MAX(SUMIFS('intermediary sheet'!AP$2:AP$185,'intermediary sheet'!$C$2:$C$185,Input!$C28,'intermediary sheet'!$D$2:$D$185,"total")*SUMIFS('Market shares starting point Fe'!AP$2:AP$185,'Market shares starting point Fe'!$C$2:$C$185,Input!$C28,'Market shares starting point Fe'!$D$2:$D$185,Input!$D28),0)</f>
        <v>0</v>
      </c>
      <c r="AQ28">
        <f>MAX(SUMIFS('intermediary sheet'!AQ$2:AQ$185,'intermediary sheet'!$C$2:$C$185,Input!$C28,'intermediary sheet'!$D$2:$D$185,"total")*SUMIFS('Market shares starting point Fe'!AQ$2:AQ$185,'Market shares starting point Fe'!$C$2:$C$185,Input!$C28,'Market shares starting point Fe'!$D$2:$D$185,Input!$D28),0)</f>
        <v>0</v>
      </c>
      <c r="AR28">
        <f>MAX(SUMIFS('intermediary sheet'!AR$2:AR$185,'intermediary sheet'!$C$2:$C$185,Input!$C28,'intermediary sheet'!$D$2:$D$185,"total")*SUMIFS('Market shares starting point Fe'!AR$2:AR$185,'Market shares starting point Fe'!$C$2:$C$185,Input!$C28,'Market shares starting point Fe'!$D$2:$D$185,Input!$D28),0)</f>
        <v>0</v>
      </c>
      <c r="AS28">
        <f>MAX(SUMIFS('intermediary sheet'!AS$2:AS$185,'intermediary sheet'!$C$2:$C$185,Input!$C28,'intermediary sheet'!$D$2:$D$185,"total")*SUMIFS('Market shares starting point Fe'!AS$2:AS$185,'Market shares starting point Fe'!$C$2:$C$185,Input!$C28,'Market shares starting point Fe'!$D$2:$D$185,Input!$D28),0)</f>
        <v>0</v>
      </c>
      <c r="AT28">
        <f>MAX(SUMIFS('intermediary sheet'!AT$2:AT$185,'intermediary sheet'!$C$2:$C$185,Input!$C28,'intermediary sheet'!$D$2:$D$185,"total")*SUMIFS('Market shares starting point Fe'!AT$2:AT$185,'Market shares starting point Fe'!$C$2:$C$185,Input!$C28,'Market shares starting point Fe'!$D$2:$D$185,Input!$D28),0)</f>
        <v>0</v>
      </c>
      <c r="AU28">
        <f>MAX(SUMIFS('intermediary sheet'!AU$2:AU$185,'intermediary sheet'!$C$2:$C$185,Input!$C28,'intermediary sheet'!$D$2:$D$185,"total")*SUMIFS('Market shares starting point Fe'!AU$2:AU$185,'Market shares starting point Fe'!$C$2:$C$185,Input!$C28,'Market shares starting point Fe'!$D$2:$D$185,Input!$D28),0)</f>
        <v>0</v>
      </c>
      <c r="AV28">
        <f>MAX(SUMIFS('intermediary sheet'!AV$2:AV$185,'intermediary sheet'!$C$2:$C$185,Input!$C28,'intermediary sheet'!$D$2:$D$185,"total")*SUMIFS('Market shares starting point Fe'!AV$2:AV$185,'Market shares starting point Fe'!$C$2:$C$185,Input!$C28,'Market shares starting point Fe'!$D$2:$D$185,Input!$D28),0)</f>
        <v>0</v>
      </c>
      <c r="AW28">
        <f>MAX(SUMIFS('intermediary sheet'!AW$2:AW$185,'intermediary sheet'!$C$2:$C$185,Input!$C28,'intermediary sheet'!$D$2:$D$185,"total")*SUMIFS('Market shares starting point Fe'!AW$2:AW$185,'Market shares starting point Fe'!$C$2:$C$185,Input!$C28,'Market shares starting point Fe'!$D$2:$D$185,Input!$D28),0)</f>
        <v>0</v>
      </c>
      <c r="AX28">
        <f>MAX(SUMIFS('intermediary sheet'!AX$2:AX$185,'intermediary sheet'!$C$2:$C$185,Input!$C28,'intermediary sheet'!$D$2:$D$185,"total")*SUMIFS('Market shares starting point Fe'!AX$2:AX$185,'Market shares starting point Fe'!$C$2:$C$185,Input!$C28,'Market shares starting point Fe'!$D$2:$D$185,Input!$D28),0)</f>
        <v>0</v>
      </c>
      <c r="AY28">
        <f>MAX(SUMIFS('intermediary sheet'!AY$2:AY$185,'intermediary sheet'!$C$2:$C$185,Input!$C28,'intermediary sheet'!$D$2:$D$185,"total")*SUMIFS('Market shares starting point Fe'!AY$2:AY$185,'Market shares starting point Fe'!$C$2:$C$185,Input!$C28,'Market shares starting point Fe'!$D$2:$D$185,Input!$D28),0)</f>
        <v>0</v>
      </c>
      <c r="AZ28">
        <f>MAX(SUMIFS('intermediary sheet'!AZ$2:AZ$185,'intermediary sheet'!$C$2:$C$185,Input!$C28,'intermediary sheet'!$D$2:$D$185,"total")*SUMIFS('Market shares starting point Fe'!AZ$2:AZ$185,'Market shares starting point Fe'!$C$2:$C$185,Input!$C28,'Market shares starting point Fe'!$D$2:$D$185,Input!$D28),0)</f>
        <v>0</v>
      </c>
      <c r="BA28">
        <f>MAX(SUMIFS('intermediary sheet'!BA$2:BA$185,'intermediary sheet'!$C$2:$C$185,Input!$C28,'intermediary sheet'!$D$2:$D$185,"total")*SUMIFS('Market shares starting point Fe'!BA$2:BA$185,'Market shares starting point Fe'!$C$2:$C$185,Input!$C28,'Market shares starting point Fe'!$D$2:$D$185,Input!$D28),0)</f>
        <v>0</v>
      </c>
      <c r="BB28">
        <f>MAX(SUMIFS('intermediary sheet'!BB$2:BB$185,'intermediary sheet'!$C$2:$C$185,Input!$C28,'intermediary sheet'!$D$2:$D$185,"total")*SUMIFS('Market shares starting point Fe'!BB$2:BB$185,'Market shares starting point Fe'!$C$2:$C$185,Input!$C28,'Market shares starting point Fe'!$D$2:$D$185,Input!$D28),0)</f>
        <v>0</v>
      </c>
      <c r="BC28">
        <f>MAX(SUMIFS('intermediary sheet'!BC$2:BC$185,'intermediary sheet'!$C$2:$C$185,Input!$C28,'intermediary sheet'!$D$2:$D$185,"total")*SUMIFS('Market shares starting point Fe'!BC$2:BC$185,'Market shares starting point Fe'!$C$2:$C$185,Input!$C28,'Market shares starting point Fe'!$D$2:$D$185,Input!$D28),0)</f>
        <v>0</v>
      </c>
      <c r="BD28">
        <f>MAX(SUMIFS('intermediary sheet'!BD$2:BD$185,'intermediary sheet'!$C$2:$C$185,Input!$C28,'intermediary sheet'!$D$2:$D$185,"total")*SUMIFS('Market shares starting point Fe'!BD$2:BD$185,'Market shares starting point Fe'!$C$2:$C$185,Input!$C28,'Market shares starting point Fe'!$D$2:$D$185,Input!$D28),0)</f>
        <v>0</v>
      </c>
      <c r="BE28">
        <f>MAX(SUMIFS('intermediary sheet'!BE$2:BE$185,'intermediary sheet'!$C$2:$C$185,Input!$C28,'intermediary sheet'!$D$2:$D$185,"total")*SUMIFS('Market shares starting point Fe'!BE$2:BE$185,'Market shares starting point Fe'!$C$2:$C$185,Input!$C28,'Market shares starting point Fe'!$D$2:$D$185,Input!$D28),0)</f>
        <v>0</v>
      </c>
      <c r="BF28">
        <f>MAX(SUMIFS('intermediary sheet'!BF$2:BF$185,'intermediary sheet'!$C$2:$C$185,Input!$C28,'intermediary sheet'!$D$2:$D$185,"total")*SUMIFS('Market shares starting point Fe'!BF$2:BF$185,'Market shares starting point Fe'!$C$2:$C$185,Input!$C28,'Market shares starting point Fe'!$D$2:$D$185,Input!$D28),0)</f>
        <v>0</v>
      </c>
      <c r="BG28">
        <f>MAX(SUMIFS('intermediary sheet'!BG$2:BG$185,'intermediary sheet'!$C$2:$C$185,Input!$C28,'intermediary sheet'!$D$2:$D$185,"total")*SUMIFS('Market shares starting point Fe'!BG$2:BG$185,'Market shares starting point Fe'!$C$2:$C$185,Input!$C28,'Market shares starting point Fe'!$D$2:$D$185,Input!$D28),0)</f>
        <v>0</v>
      </c>
      <c r="BH28">
        <f>MAX(SUMIFS('intermediary sheet'!BH$2:BH$185,'intermediary sheet'!$C$2:$C$185,Input!$C28,'intermediary sheet'!$D$2:$D$185,"total")*SUMIFS('Market shares starting point Fe'!BH$2:BH$185,'Market shares starting point Fe'!$C$2:$C$185,Input!$C28,'Market shares starting point Fe'!$D$2:$D$185,Input!$D28),0)</f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19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 s="8">
        <f>SUMIFS('Eurostat comsumption'!J$2:J$185,'Eurostat comsumption'!$C$2:$C$185,Input!$C29,'Eurostat comsumption'!$D$2:$D$185,Input!$D29)</f>
        <v>227.04</v>
      </c>
      <c r="K29" s="8">
        <f>SUMIFS('Eurostat comsumption'!K$2:K$185,'Eurostat comsumption'!$C$2:$C$185,Input!$C29,'Eurostat comsumption'!$D$2:$D$185,Input!$D29)</f>
        <v>232.114</v>
      </c>
      <c r="L29" s="8">
        <f>SUMIFS('Eurostat comsumption'!L$2:L$185,'Eurostat comsumption'!$C$2:$C$185,Input!$C29,'Eurostat comsumption'!$D$2:$D$185,Input!$D29)</f>
        <v>240.542</v>
      </c>
      <c r="M29" s="8">
        <f>SUMIFS('Eurostat comsumption'!M$2:M$185,'Eurostat comsumption'!$C$2:$C$185,Input!$C29,'Eurostat comsumption'!$D$2:$D$185,Input!$D29)</f>
        <v>256.53800000000001</v>
      </c>
      <c r="N29" s="8">
        <f>SUMIFS('Eurostat comsumption'!N$2:N$185,'Eurostat comsumption'!$C$2:$C$185,Input!$C29,'Eurostat comsumption'!$D$2:$D$185,Input!$D29)</f>
        <v>252.75399999999999</v>
      </c>
      <c r="O29" s="8">
        <f>SUMIFS('Eurostat comsumption'!O$2:O$185,'Eurostat comsumption'!$C$2:$C$185,Input!$C29,'Eurostat comsumption'!$D$2:$D$185,Input!$D29)</f>
        <v>256.53800000000001</v>
      </c>
      <c r="P29" s="8">
        <f>SUMIFS('Eurostat comsumption'!P$2:P$185,'Eurostat comsumption'!$C$2:$C$185,Input!$C29,'Eurostat comsumption'!$D$2:$D$185,Input!$D29)</f>
        <v>265.91199999999998</v>
      </c>
      <c r="Q29" s="8">
        <f>SUMIFS('Eurostat comsumption'!Q$2:Q$185,'Eurostat comsumption'!$C$2:$C$185,Input!$C29,'Eurostat comsumption'!$D$2:$D$185,Input!$D29)</f>
        <v>264.45</v>
      </c>
      <c r="R29" s="8">
        <f>SUMIFS('Eurostat comsumption'!R$2:R$185,'Eurostat comsumption'!$C$2:$C$185,Input!$C29,'Eurostat comsumption'!$D$2:$D$185,Input!$D29)</f>
        <v>270.21199999999999</v>
      </c>
      <c r="S29" s="8">
        <f>SUMIFS('Eurostat comsumption'!S$2:S$185,'Eurostat comsumption'!$C$2:$C$185,Input!$C29,'Eurostat comsumption'!$D$2:$D$185,Input!$D29)</f>
        <v>263.50400000000002</v>
      </c>
      <c r="T29" s="8">
        <f>SUMIFS('Eurostat comsumption'!T$2:T$185,'Eurostat comsumption'!$C$2:$C$185,Input!$C29,'Eurostat comsumption'!$D$2:$D$185,Input!$D29)</f>
        <v>272.10399999999998</v>
      </c>
      <c r="U29" s="8">
        <f>SUMIFS('Eurostat comsumption'!U$2:U$185,'Eurostat comsumption'!$C$2:$C$185,Input!$C29,'Eurostat comsumption'!$D$2:$D$185,Input!$D29)</f>
        <v>263.24599999999998</v>
      </c>
      <c r="V29" s="8">
        <f>SUMIFS('Eurostat comsumption'!V$2:V$185,'Eurostat comsumption'!$C$2:$C$185,Input!$C29,'Eurostat comsumption'!$D$2:$D$185,Input!$D29)</f>
        <v>266.084</v>
      </c>
      <c r="W29" s="8">
        <f>SUMIFS('Eurostat comsumption'!W$2:W$185,'Eurostat comsumption'!$C$2:$C$185,Input!$C29,'Eurostat comsumption'!$D$2:$D$185,Input!$D29)</f>
        <v>270.21199999999999</v>
      </c>
      <c r="X29" s="8">
        <f>SUMIFS('Eurostat comsumption'!X$2:X$185,'Eurostat comsumption'!$C$2:$C$185,Input!$C29,'Eurostat comsumption'!$D$2:$D$185,Input!$D29)</f>
        <v>263.93400000000003</v>
      </c>
      <c r="Y29" s="8">
        <f>SUMIFS('Eurostat comsumption'!Y$2:Y$185,'Eurostat comsumption'!$C$2:$C$185,Input!$C29,'Eurostat comsumption'!$D$2:$D$185,Input!$D29)</f>
        <v>269.69600000000003</v>
      </c>
      <c r="Z29" s="8">
        <f>SUMIFS('Eurostat comsumption'!Z$2:Z$185,'Eurostat comsumption'!$C$2:$C$185,Input!$C29,'Eurostat comsumption'!$D$2:$D$185,Input!$D29)</f>
        <v>275.19029999999998</v>
      </c>
      <c r="AA29">
        <f>MAX(SUMIFS('intermediary sheet'!AA$2:AA$185,'intermediary sheet'!$C$2:$C$185,Input!$C29,'intermediary sheet'!$D$2:$D$185,"total")*SUMIFS('Market shares starting point Fe'!AA$2:AA$185,'Market shares starting point Fe'!$C$2:$C$185,Input!$C29,'Market shares starting point Fe'!$D$2:$D$185,Input!$D29),0)</f>
        <v>97.805054156739743</v>
      </c>
      <c r="AB29">
        <f>MAX(SUMIFS('intermediary sheet'!AB$2:AB$185,'intermediary sheet'!$C$2:$C$185,Input!$C29,'intermediary sheet'!$D$2:$D$185,"total")*SUMIFS('Market shares starting point Fe'!AB$2:AB$185,'Market shares starting point Fe'!$C$2:$C$185,Input!$C29,'Market shares starting point Fe'!$D$2:$D$185,Input!$D29),0)</f>
        <v>101.38900469158473</v>
      </c>
      <c r="AC29">
        <f>MAX(SUMIFS('intermediary sheet'!AC$2:AC$185,'intermediary sheet'!$C$2:$C$185,Input!$C29,'intermediary sheet'!$D$2:$D$185,"total")*SUMIFS('Market shares starting point Fe'!AC$2:AC$185,'Market shares starting point Fe'!$C$2:$C$185,Input!$C29,'Market shares starting point Fe'!$D$2:$D$185,Input!$D29),0)</f>
        <v>105.86882118786031</v>
      </c>
      <c r="AD29">
        <f>MAX(SUMIFS('intermediary sheet'!AD$2:AD$185,'intermediary sheet'!$C$2:$C$185,Input!$C29,'intermediary sheet'!$D$2:$D$185,"total")*SUMIFS('Market shares starting point Fe'!AD$2:AD$185,'Market shares starting point Fe'!$C$2:$C$185,Input!$C29,'Market shares starting point Fe'!$D$2:$D$185,Input!$D29),0)</f>
        <v>111.14562096212251</v>
      </c>
      <c r="AE29">
        <f>MAX(SUMIFS('intermediary sheet'!AE$2:AE$185,'intermediary sheet'!$C$2:$C$185,Input!$C29,'intermediary sheet'!$D$2:$D$185,"total")*SUMIFS('Market shares starting point Fe'!AE$2:AE$185,'Market shares starting point Fe'!$C$2:$C$185,Input!$C29,'Market shares starting point Fe'!$D$2:$D$185,Input!$D29),0)</f>
        <v>116.40365300517935</v>
      </c>
      <c r="AF29">
        <f>MAX(SUMIFS('intermediary sheet'!AF$2:AF$185,'intermediary sheet'!$C$2:$C$185,Input!$C29,'intermediary sheet'!$D$2:$D$185,"total")*SUMIFS('Market shares starting point Fe'!AF$2:AF$185,'Market shares starting point Fe'!$C$2:$C$185,Input!$C29,'Market shares starting point Fe'!$D$2:$D$185,Input!$D29),0)</f>
        <v>122.19424570941591</v>
      </c>
      <c r="AG29">
        <f>MAX(SUMIFS('intermediary sheet'!AG$2:AG$185,'intermediary sheet'!$C$2:$C$185,Input!$C29,'intermediary sheet'!$D$2:$D$185,"total")*SUMIFS('Market shares starting point Fe'!AG$2:AG$185,'Market shares starting point Fe'!$C$2:$C$185,Input!$C29,'Market shares starting point Fe'!$D$2:$D$185,Input!$D29),0)</f>
        <v>128.49363151731868</v>
      </c>
      <c r="AH29">
        <f>MAX(SUMIFS('intermediary sheet'!AH$2:AH$185,'intermediary sheet'!$C$2:$C$185,Input!$C29,'intermediary sheet'!$D$2:$D$185,"total")*SUMIFS('Market shares starting point Fe'!AH$2:AH$185,'Market shares starting point Fe'!$C$2:$C$185,Input!$C29,'Market shares starting point Fe'!$D$2:$D$185,Input!$D29),0)</f>
        <v>135.70751462596812</v>
      </c>
      <c r="AI29">
        <f>MAX(SUMIFS('intermediary sheet'!AI$2:AI$185,'intermediary sheet'!$C$2:$C$185,Input!$C29,'intermediary sheet'!$D$2:$D$185,"total")*SUMIFS('Market shares starting point Fe'!AI$2:AI$185,'Market shares starting point Fe'!$C$2:$C$185,Input!$C29,'Market shares starting point Fe'!$D$2:$D$185,Input!$D29),0)</f>
        <v>143.49803282369285</v>
      </c>
      <c r="AJ29">
        <f>MAX(SUMIFS('intermediary sheet'!AJ$2:AJ$185,'intermediary sheet'!$C$2:$C$185,Input!$C29,'intermediary sheet'!$D$2:$D$185,"total")*SUMIFS('Market shares starting point Fe'!AJ$2:AJ$185,'Market shares starting point Fe'!$C$2:$C$185,Input!$C29,'Market shares starting point Fe'!$D$2:$D$185,Input!$D29),0)</f>
        <v>152.09318502780786</v>
      </c>
      <c r="AK29">
        <f>MAX(SUMIFS('intermediary sheet'!AK$2:AK$185,'intermediary sheet'!$C$2:$C$185,Input!$C29,'intermediary sheet'!$D$2:$D$185,"total")*SUMIFS('Market shares starting point Fe'!AK$2:AK$185,'Market shares starting point Fe'!$C$2:$C$185,Input!$C29,'Market shares starting point Fe'!$D$2:$D$185,Input!$D29),0)</f>
        <v>162.35999199638681</v>
      </c>
      <c r="AL29">
        <f>MAX(SUMIFS('intermediary sheet'!AL$2:AL$185,'intermediary sheet'!$C$2:$C$185,Input!$C29,'intermediary sheet'!$D$2:$D$185,"total")*SUMIFS('Market shares starting point Fe'!AL$2:AL$185,'Market shares starting point Fe'!$C$2:$C$185,Input!$C29,'Market shares starting point Fe'!$D$2:$D$185,Input!$D29),0)</f>
        <v>175.40510809955171</v>
      </c>
      <c r="AM29">
        <f>MAX(SUMIFS('intermediary sheet'!AM$2:AM$185,'intermediary sheet'!$C$2:$C$185,Input!$C29,'intermediary sheet'!$D$2:$D$185,"total")*SUMIFS('Market shares starting point Fe'!AM$2:AM$185,'Market shares starting point Fe'!$C$2:$C$185,Input!$C29,'Market shares starting point Fe'!$D$2:$D$185,Input!$D29),0)</f>
        <v>191.71894765213054</v>
      </c>
      <c r="AN29">
        <f>MAX(SUMIFS('intermediary sheet'!AN$2:AN$185,'intermediary sheet'!$C$2:$C$185,Input!$C29,'intermediary sheet'!$D$2:$D$185,"total")*SUMIFS('Market shares starting point Fe'!AN$2:AN$185,'Market shares starting point Fe'!$C$2:$C$185,Input!$C29,'Market shares starting point Fe'!$D$2:$D$185,Input!$D29),0)</f>
        <v>213.4520341353622</v>
      </c>
      <c r="AO29">
        <f>MAX(SUMIFS('intermediary sheet'!AO$2:AO$185,'intermediary sheet'!$C$2:$C$185,Input!$C29,'intermediary sheet'!$D$2:$D$185,"total")*SUMIFS('Market shares starting point Fe'!AO$2:AO$185,'Market shares starting point Fe'!$C$2:$C$185,Input!$C29,'Market shares starting point Fe'!$D$2:$D$185,Input!$D29),0)</f>
        <v>236.69744360087915</v>
      </c>
      <c r="AP29">
        <f>MAX(SUMIFS('intermediary sheet'!AP$2:AP$185,'intermediary sheet'!$C$2:$C$185,Input!$C29,'intermediary sheet'!$D$2:$D$185,"total")*SUMIFS('Market shares starting point Fe'!AP$2:AP$185,'Market shares starting point Fe'!$C$2:$C$185,Input!$C29,'Market shares starting point Fe'!$D$2:$D$185,Input!$D29),0)</f>
        <v>260.67966580044117</v>
      </c>
      <c r="AQ29">
        <f>MAX(SUMIFS('intermediary sheet'!AQ$2:AQ$185,'intermediary sheet'!$C$2:$C$185,Input!$C29,'intermediary sheet'!$D$2:$D$185,"total")*SUMIFS('Market shares starting point Fe'!AQ$2:AQ$185,'Market shares starting point Fe'!$C$2:$C$185,Input!$C29,'Market shares starting point Fe'!$D$2:$D$185,Input!$D29),0)</f>
        <v>283.96336973613171</v>
      </c>
      <c r="AR29">
        <f>MAX(SUMIFS('intermediary sheet'!AR$2:AR$185,'intermediary sheet'!$C$2:$C$185,Input!$C29,'intermediary sheet'!$D$2:$D$185,"total")*SUMIFS('Market shares starting point Fe'!AR$2:AR$185,'Market shares starting point Fe'!$C$2:$C$185,Input!$C29,'Market shares starting point Fe'!$D$2:$D$185,Input!$D29),0)</f>
        <v>307.83225750515373</v>
      </c>
      <c r="AS29">
        <f>MAX(SUMIFS('intermediary sheet'!AS$2:AS$185,'intermediary sheet'!$C$2:$C$185,Input!$C29,'intermediary sheet'!$D$2:$D$185,"total")*SUMIFS('Market shares starting point Fe'!AS$2:AS$185,'Market shares starting point Fe'!$C$2:$C$185,Input!$C29,'Market shares starting point Fe'!$D$2:$D$185,Input!$D29),0)</f>
        <v>331.68022716792677</v>
      </c>
      <c r="AT29">
        <f>MAX(SUMIFS('intermediary sheet'!AT$2:AT$185,'intermediary sheet'!$C$2:$C$185,Input!$C29,'intermediary sheet'!$D$2:$D$185,"total")*SUMIFS('Market shares starting point Fe'!AT$2:AT$185,'Market shares starting point Fe'!$C$2:$C$185,Input!$C29,'Market shares starting point Fe'!$D$2:$D$185,Input!$D29),0)</f>
        <v>354.85366193687361</v>
      </c>
      <c r="AU29">
        <f>MAX(SUMIFS('intermediary sheet'!AU$2:AU$185,'intermediary sheet'!$C$2:$C$185,Input!$C29,'intermediary sheet'!$D$2:$D$185,"total")*SUMIFS('Market shares starting point Fe'!AU$2:AU$185,'Market shares starting point Fe'!$C$2:$C$185,Input!$C29,'Market shares starting point Fe'!$D$2:$D$185,Input!$D29),0)</f>
        <v>376.00492108824216</v>
      </c>
      <c r="AV29">
        <f>MAX(SUMIFS('intermediary sheet'!AV$2:AV$185,'intermediary sheet'!$C$2:$C$185,Input!$C29,'intermediary sheet'!$D$2:$D$185,"total")*SUMIFS('Market shares starting point Fe'!AV$2:AV$185,'Market shares starting point Fe'!$C$2:$C$185,Input!$C29,'Market shares starting point Fe'!$D$2:$D$185,Input!$D29),0)</f>
        <v>396.26693269664889</v>
      </c>
      <c r="AW29">
        <f>MAX(SUMIFS('intermediary sheet'!AW$2:AW$185,'intermediary sheet'!$C$2:$C$185,Input!$C29,'intermediary sheet'!$D$2:$D$185,"total")*SUMIFS('Market shares starting point Fe'!AW$2:AW$185,'Market shares starting point Fe'!$C$2:$C$185,Input!$C29,'Market shares starting point Fe'!$D$2:$D$185,Input!$D29),0)</f>
        <v>416.13247802585306</v>
      </c>
      <c r="AX29">
        <f>MAX(SUMIFS('intermediary sheet'!AX$2:AX$185,'intermediary sheet'!$C$2:$C$185,Input!$C29,'intermediary sheet'!$D$2:$D$185,"total")*SUMIFS('Market shares starting point Fe'!AX$2:AX$185,'Market shares starting point Fe'!$C$2:$C$185,Input!$C29,'Market shares starting point Fe'!$D$2:$D$185,Input!$D29),0)</f>
        <v>430.01551008075865</v>
      </c>
      <c r="AY29">
        <f>MAX(SUMIFS('intermediary sheet'!AY$2:AY$185,'intermediary sheet'!$C$2:$C$185,Input!$C29,'intermediary sheet'!$D$2:$D$185,"total")*SUMIFS('Market shares starting point Fe'!AY$2:AY$185,'Market shares starting point Fe'!$C$2:$C$185,Input!$C29,'Market shares starting point Fe'!$D$2:$D$185,Input!$D29),0)</f>
        <v>454.119776044243</v>
      </c>
      <c r="AZ29">
        <f>MAX(SUMIFS('intermediary sheet'!AZ$2:AZ$185,'intermediary sheet'!$C$2:$C$185,Input!$C29,'intermediary sheet'!$D$2:$D$185,"total")*SUMIFS('Market shares starting point Fe'!AZ$2:AZ$185,'Market shares starting point Fe'!$C$2:$C$185,Input!$C29,'Market shares starting point Fe'!$D$2:$D$185,Input!$D29),0)</f>
        <v>470.91991599284592</v>
      </c>
      <c r="BA29">
        <f>MAX(SUMIFS('intermediary sheet'!BA$2:BA$185,'intermediary sheet'!$C$2:$C$185,Input!$C29,'intermediary sheet'!$D$2:$D$185,"total")*SUMIFS('Market shares starting point Fe'!BA$2:BA$185,'Market shares starting point Fe'!$C$2:$C$185,Input!$C29,'Market shares starting point Fe'!$D$2:$D$185,Input!$D29),0)</f>
        <v>488.42359516100458</v>
      </c>
      <c r="BB29">
        <f>MAX(SUMIFS('intermediary sheet'!BB$2:BB$185,'intermediary sheet'!$C$2:$C$185,Input!$C29,'intermediary sheet'!$D$2:$D$185,"total")*SUMIFS('Market shares starting point Fe'!BB$2:BB$185,'Market shares starting point Fe'!$C$2:$C$185,Input!$C29,'Market shares starting point Fe'!$D$2:$D$185,Input!$D29),0)</f>
        <v>505.22141888051948</v>
      </c>
      <c r="BC29">
        <f>MAX(SUMIFS('intermediary sheet'!BC$2:BC$185,'intermediary sheet'!$C$2:$C$185,Input!$C29,'intermediary sheet'!$D$2:$D$185,"total")*SUMIFS('Market shares starting point Fe'!BC$2:BC$185,'Market shares starting point Fe'!$C$2:$C$185,Input!$C29,'Market shares starting point Fe'!$D$2:$D$185,Input!$D29),0)</f>
        <v>521.49561887415553</v>
      </c>
      <c r="BD29">
        <f>MAX(SUMIFS('intermediary sheet'!BD$2:BD$185,'intermediary sheet'!$C$2:$C$185,Input!$C29,'intermediary sheet'!$D$2:$D$185,"total")*SUMIFS('Market shares starting point Fe'!BD$2:BD$185,'Market shares starting point Fe'!$C$2:$C$185,Input!$C29,'Market shares starting point Fe'!$D$2:$D$185,Input!$D29),0)</f>
        <v>536.37925311362926</v>
      </c>
      <c r="BE29">
        <f>MAX(SUMIFS('intermediary sheet'!BE$2:BE$185,'intermediary sheet'!$C$2:$C$185,Input!$C29,'intermediary sheet'!$D$2:$D$185,"total")*SUMIFS('Market shares starting point Fe'!BE$2:BE$185,'Market shares starting point Fe'!$C$2:$C$185,Input!$C29,'Market shares starting point Fe'!$D$2:$D$185,Input!$D29),0)</f>
        <v>550.66884872063247</v>
      </c>
      <c r="BF29">
        <f>MAX(SUMIFS('intermediary sheet'!BF$2:BF$185,'intermediary sheet'!$C$2:$C$185,Input!$C29,'intermediary sheet'!$D$2:$D$185,"total")*SUMIFS('Market shares starting point Fe'!BF$2:BF$185,'Market shares starting point Fe'!$C$2:$C$185,Input!$C29,'Market shares starting point Fe'!$D$2:$D$185,Input!$D29),0)</f>
        <v>605.38072922452125</v>
      </c>
      <c r="BG29">
        <f>MAX(SUMIFS('intermediary sheet'!BG$2:BG$185,'intermediary sheet'!$C$2:$C$185,Input!$C29,'intermediary sheet'!$D$2:$D$185,"total")*SUMIFS('Market shares starting point Fe'!BG$2:BG$185,'Market shares starting point Fe'!$C$2:$C$185,Input!$C29,'Market shares starting point Fe'!$D$2:$D$185,Input!$D29),0)</f>
        <v>667.04357640688738</v>
      </c>
      <c r="BH29">
        <f>MAX(SUMIFS('intermediary sheet'!BH$2:BH$185,'intermediary sheet'!$C$2:$C$185,Input!$C29,'intermediary sheet'!$D$2:$D$185,"total")*SUMIFS('Market shares starting point Fe'!BH$2:BH$185,'Market shares starting point Fe'!$C$2:$C$185,Input!$C29,'Market shares starting point Fe'!$D$2:$D$185,Input!$D29),0)</f>
        <v>737.14043515178798</v>
      </c>
    </row>
    <row r="30" spans="1:60" x14ac:dyDescent="0.3">
      <c r="A30" t="s">
        <v>9</v>
      </c>
      <c r="B30" t="s">
        <v>10</v>
      </c>
      <c r="C30" t="s">
        <v>43</v>
      </c>
      <c r="D30" t="s">
        <v>20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 s="8">
        <f>SUMIFS('Eurostat comsumption'!J$2:J$185,'Eurostat comsumption'!$C$2:$C$185,Input!$C30,'Eurostat comsumption'!$D$2:$D$185,Input!$D30)</f>
        <v>0.16719999999999999</v>
      </c>
      <c r="K30" s="8">
        <f>SUMIFS('Eurostat comsumption'!K$2:K$185,'Eurostat comsumption'!$C$2:$C$185,Input!$C30,'Eurostat comsumption'!$D$2:$D$185,Input!$D30)</f>
        <v>0.19109999999999999</v>
      </c>
      <c r="L30" s="8">
        <f>SUMIFS('Eurostat comsumption'!L$2:L$185,'Eurostat comsumption'!$C$2:$C$185,Input!$C30,'Eurostat comsumption'!$D$2:$D$185,Input!$D30)</f>
        <v>0.19109999999999999</v>
      </c>
      <c r="M30" s="8">
        <f>SUMIFS('Eurostat comsumption'!M$2:M$185,'Eurostat comsumption'!$C$2:$C$185,Input!$C30,'Eurostat comsumption'!$D$2:$D$185,Input!$D30)</f>
        <v>0.215</v>
      </c>
      <c r="N30" s="8">
        <f>SUMIFS('Eurostat comsumption'!N$2:N$185,'Eurostat comsumption'!$C$2:$C$185,Input!$C30,'Eurostat comsumption'!$D$2:$D$185,Input!$D30)</f>
        <v>2.6063999999999998</v>
      </c>
      <c r="O30" s="8">
        <f>SUMIFS('Eurostat comsumption'!O$2:O$185,'Eurostat comsumption'!$C$2:$C$185,Input!$C30,'Eurostat comsumption'!$D$2:$D$185,Input!$D30)</f>
        <v>6.3489000000000004</v>
      </c>
      <c r="P30" s="8">
        <f>SUMIFS('Eurostat comsumption'!P$2:P$185,'Eurostat comsumption'!$C$2:$C$185,Input!$C30,'Eurostat comsumption'!$D$2:$D$185,Input!$D30)</f>
        <v>7.0903</v>
      </c>
      <c r="Q30" s="8">
        <f>SUMIFS('Eurostat comsumption'!Q$2:Q$185,'Eurostat comsumption'!$C$2:$C$185,Input!$C30,'Eurostat comsumption'!$D$2:$D$185,Input!$D30)</f>
        <v>10.629300000000001</v>
      </c>
      <c r="R30" s="8">
        <f>SUMIFS('Eurostat comsumption'!R$2:R$185,'Eurostat comsumption'!$C$2:$C$185,Input!$C30,'Eurostat comsumption'!$D$2:$D$185,Input!$D30)</f>
        <v>10.701000000000001</v>
      </c>
      <c r="S30" s="8">
        <f>SUMIFS('Eurostat comsumption'!S$2:S$185,'Eurostat comsumption'!$C$2:$C$185,Input!$C30,'Eurostat comsumption'!$D$2:$D$185,Input!$D30)</f>
        <v>7.5929000000000002</v>
      </c>
      <c r="T30" s="8">
        <f>SUMIFS('Eurostat comsumption'!T$2:T$185,'Eurostat comsumption'!$C$2:$C$185,Input!$C30,'Eurostat comsumption'!$D$2:$D$185,Input!$D30)</f>
        <v>9.0154999999999994</v>
      </c>
      <c r="U30" s="8">
        <f>SUMIFS('Eurostat comsumption'!U$2:U$185,'Eurostat comsumption'!$C$2:$C$185,Input!$C30,'Eurostat comsumption'!$D$2:$D$185,Input!$D30)</f>
        <v>8.8598999999999997</v>
      </c>
      <c r="V30" s="8">
        <f>SUMIFS('Eurostat comsumption'!V$2:V$185,'Eurostat comsumption'!$C$2:$C$185,Input!$C30,'Eurostat comsumption'!$D$2:$D$185,Input!$D30)</f>
        <v>10.390499999999999</v>
      </c>
      <c r="W30" s="8">
        <f>SUMIFS('Eurostat comsumption'!W$2:W$185,'Eurostat comsumption'!$C$2:$C$185,Input!$C30,'Eurostat comsumption'!$D$2:$D$185,Input!$D30)</f>
        <v>10.3188</v>
      </c>
      <c r="X30" s="8">
        <f>SUMIFS('Eurostat comsumption'!X$2:X$185,'Eurostat comsumption'!$C$2:$C$185,Input!$C30,'Eurostat comsumption'!$D$2:$D$185,Input!$D30)</f>
        <v>18.209900000000001</v>
      </c>
      <c r="Y30" s="8">
        <f>SUMIFS('Eurostat comsumption'!Y$2:Y$185,'Eurostat comsumption'!$C$2:$C$185,Input!$C30,'Eurostat comsumption'!$D$2:$D$185,Input!$D30)</f>
        <v>45.050699999999999</v>
      </c>
      <c r="Z30" s="8">
        <f>SUMIFS('Eurostat comsumption'!Z$2:Z$185,'Eurostat comsumption'!$C$2:$C$185,Input!$C30,'Eurostat comsumption'!$D$2:$D$185,Input!$D30)</f>
        <v>69.266900000000007</v>
      </c>
      <c r="AA30">
        <f>MAX(SUMIFS('intermediary sheet'!AA$2:AA$185,'intermediary sheet'!$C$2:$C$185,Input!$C30,'intermediary sheet'!$D$2:$D$185,"total")*SUMIFS('Market shares starting point Fe'!AA$2:AA$185,'Market shares starting point Fe'!$C$2:$C$185,Input!$C30,'Market shares starting point Fe'!$D$2:$D$185,Input!$D30),0)</f>
        <v>224.10726820976524</v>
      </c>
      <c r="AB30">
        <f>MAX(SUMIFS('intermediary sheet'!AB$2:AB$185,'intermediary sheet'!$C$2:$C$185,Input!$C30,'intermediary sheet'!$D$2:$D$185,"total")*SUMIFS('Market shares starting point Fe'!AB$2:AB$185,'Market shares starting point Fe'!$C$2:$C$185,Input!$C30,'Market shares starting point Fe'!$D$2:$D$185,Input!$D30),0)</f>
        <v>218.53413190594793</v>
      </c>
      <c r="AC30">
        <f>MAX(SUMIFS('intermediary sheet'!AC$2:AC$185,'intermediary sheet'!$C$2:$C$185,Input!$C30,'intermediary sheet'!$D$2:$D$185,"total")*SUMIFS('Market shares starting point Fe'!AC$2:AC$185,'Market shares starting point Fe'!$C$2:$C$185,Input!$C30,'Market shares starting point Fe'!$D$2:$D$185,Input!$D30),0)</f>
        <v>213.14001680557266</v>
      </c>
      <c r="AD30">
        <f>MAX(SUMIFS('intermediary sheet'!AD$2:AD$185,'intermediary sheet'!$C$2:$C$185,Input!$C30,'intermediary sheet'!$D$2:$D$185,"total")*SUMIFS('Market shares starting point Fe'!AD$2:AD$185,'Market shares starting point Fe'!$C$2:$C$185,Input!$C30,'Market shares starting point Fe'!$D$2:$D$185,Input!$D30),0)</f>
        <v>207.95243385392973</v>
      </c>
      <c r="AE30">
        <f>MAX(SUMIFS('intermediary sheet'!AE$2:AE$185,'intermediary sheet'!$C$2:$C$185,Input!$C30,'intermediary sheet'!$D$2:$D$185,"total")*SUMIFS('Market shares starting point Fe'!AE$2:AE$185,'Market shares starting point Fe'!$C$2:$C$185,Input!$C30,'Market shares starting point Fe'!$D$2:$D$185,Input!$D30),0)</f>
        <v>202.7004059845595</v>
      </c>
      <c r="AF30">
        <f>MAX(SUMIFS('intermediary sheet'!AF$2:AF$185,'intermediary sheet'!$C$2:$C$185,Input!$C30,'intermediary sheet'!$D$2:$D$185,"total")*SUMIFS('Market shares starting point Fe'!AF$2:AF$185,'Market shares starting point Fe'!$C$2:$C$185,Input!$C30,'Market shares starting point Fe'!$D$2:$D$185,Input!$D30),0)</f>
        <v>197.58490072041042</v>
      </c>
      <c r="AG30">
        <f>MAX(SUMIFS('intermediary sheet'!AG$2:AG$185,'intermediary sheet'!$C$2:$C$185,Input!$C30,'intermediary sheet'!$D$2:$D$185,"total")*SUMIFS('Market shares starting point Fe'!AG$2:AG$185,'Market shares starting point Fe'!$C$2:$C$185,Input!$C30,'Market shares starting point Fe'!$D$2:$D$185,Input!$D30),0)</f>
        <v>192.53608599262805</v>
      </c>
      <c r="AH30">
        <f>MAX(SUMIFS('intermediary sheet'!AH$2:AH$185,'intermediary sheet'!$C$2:$C$185,Input!$C30,'intermediary sheet'!$D$2:$D$185,"total")*SUMIFS('Market shares starting point Fe'!AH$2:AH$185,'Market shares starting point Fe'!$C$2:$C$185,Input!$C30,'Market shares starting point Fe'!$D$2:$D$185,Input!$D30),0)</f>
        <v>187.16637621043591</v>
      </c>
      <c r="AI30">
        <f>MAX(SUMIFS('intermediary sheet'!AI$2:AI$185,'intermediary sheet'!$C$2:$C$185,Input!$C30,'intermediary sheet'!$D$2:$D$185,"total")*SUMIFS('Market shares starting point Fe'!AI$2:AI$185,'Market shares starting point Fe'!$C$2:$C$185,Input!$C30,'Market shares starting point Fe'!$D$2:$D$185,Input!$D30),0)</f>
        <v>181.46721097827378</v>
      </c>
      <c r="AJ30">
        <f>MAX(SUMIFS('intermediary sheet'!AJ$2:AJ$185,'intermediary sheet'!$C$2:$C$185,Input!$C30,'intermediary sheet'!$D$2:$D$185,"total")*SUMIFS('Market shares starting point Fe'!AJ$2:AJ$185,'Market shares starting point Fe'!$C$2:$C$185,Input!$C30,'Market shares starting point Fe'!$D$2:$D$185,Input!$D30),0)</f>
        <v>175.37819001744876</v>
      </c>
      <c r="AK30">
        <f>MAX(SUMIFS('intermediary sheet'!AK$2:AK$185,'intermediary sheet'!$C$2:$C$185,Input!$C30,'intermediary sheet'!$D$2:$D$185,"total")*SUMIFS('Market shares starting point Fe'!AK$2:AK$185,'Market shares starting point Fe'!$C$2:$C$185,Input!$C30,'Market shares starting point Fe'!$D$2:$D$185,Input!$D30),0)</f>
        <v>168.61263355497354</v>
      </c>
      <c r="AL30">
        <f>MAX(SUMIFS('intermediary sheet'!AL$2:AL$185,'intermediary sheet'!$C$2:$C$185,Input!$C30,'intermediary sheet'!$D$2:$D$185,"total")*SUMIFS('Market shares starting point Fe'!AL$2:AL$185,'Market shares starting point Fe'!$C$2:$C$185,Input!$C30,'Market shares starting point Fe'!$D$2:$D$185,Input!$D30),0)</f>
        <v>161.47397604438339</v>
      </c>
      <c r="AM30">
        <f>MAX(SUMIFS('intermediary sheet'!AM$2:AM$185,'intermediary sheet'!$C$2:$C$185,Input!$C30,'intermediary sheet'!$D$2:$D$185,"total")*SUMIFS('Market shares starting point Fe'!AM$2:AM$185,'Market shares starting point Fe'!$C$2:$C$185,Input!$C30,'Market shares starting point Fe'!$D$2:$D$185,Input!$D30),0)</f>
        <v>154.02518552065354</v>
      </c>
      <c r="AN30">
        <f>MAX(SUMIFS('intermediary sheet'!AN$2:AN$185,'intermediary sheet'!$C$2:$C$185,Input!$C30,'intermediary sheet'!$D$2:$D$185,"total")*SUMIFS('Market shares starting point Fe'!AN$2:AN$185,'Market shares starting point Fe'!$C$2:$C$185,Input!$C30,'Market shares starting point Fe'!$D$2:$D$185,Input!$D30),0)</f>
        <v>146.49866423299943</v>
      </c>
      <c r="AO30">
        <f>MAX(SUMIFS('intermediary sheet'!AO$2:AO$185,'intermediary sheet'!$C$2:$C$185,Input!$C30,'intermediary sheet'!$D$2:$D$185,"total")*SUMIFS('Market shares starting point Fe'!AO$2:AO$185,'Market shares starting point Fe'!$C$2:$C$185,Input!$C30,'Market shares starting point Fe'!$D$2:$D$185,Input!$D30),0)</f>
        <v>138.98487468685579</v>
      </c>
      <c r="AP30">
        <f>MAX(SUMIFS('intermediary sheet'!AP$2:AP$185,'intermediary sheet'!$C$2:$C$185,Input!$C30,'intermediary sheet'!$D$2:$D$185,"total")*SUMIFS('Market shares starting point Fe'!AP$2:AP$185,'Market shares starting point Fe'!$C$2:$C$185,Input!$C30,'Market shares starting point Fe'!$D$2:$D$185,Input!$D30),0)</f>
        <v>131.48724339662934</v>
      </c>
      <c r="AQ30">
        <f>MAX(SUMIFS('intermediary sheet'!AQ$2:AQ$185,'intermediary sheet'!$C$2:$C$185,Input!$C30,'intermediary sheet'!$D$2:$D$185,"total")*SUMIFS('Market shares starting point Fe'!AQ$2:AQ$185,'Market shares starting point Fe'!$C$2:$C$185,Input!$C30,'Market shares starting point Fe'!$D$2:$D$185,Input!$D30),0)</f>
        <v>124.12791590472034</v>
      </c>
      <c r="AR30">
        <f>MAX(SUMIFS('intermediary sheet'!AR$2:AR$185,'intermediary sheet'!$C$2:$C$185,Input!$C30,'intermediary sheet'!$D$2:$D$185,"total")*SUMIFS('Market shares starting point Fe'!AR$2:AR$185,'Market shares starting point Fe'!$C$2:$C$185,Input!$C30,'Market shares starting point Fe'!$D$2:$D$185,Input!$D30),0)</f>
        <v>117.14522238581046</v>
      </c>
      <c r="AS30">
        <f>MAX(SUMIFS('intermediary sheet'!AS$2:AS$185,'intermediary sheet'!$C$2:$C$185,Input!$C30,'intermediary sheet'!$D$2:$D$185,"total")*SUMIFS('Market shares starting point Fe'!AS$2:AS$185,'Market shares starting point Fe'!$C$2:$C$185,Input!$C30,'Market shares starting point Fe'!$D$2:$D$185,Input!$D30),0)</f>
        <v>110.29990866050436</v>
      </c>
      <c r="AT30">
        <f>MAX(SUMIFS('intermediary sheet'!AT$2:AT$185,'intermediary sheet'!$C$2:$C$185,Input!$C30,'intermediary sheet'!$D$2:$D$185,"total")*SUMIFS('Market shares starting point Fe'!AT$2:AT$185,'Market shares starting point Fe'!$C$2:$C$185,Input!$C30,'Market shares starting point Fe'!$D$2:$D$185,Input!$D30),0)</f>
        <v>103.70160307748893</v>
      </c>
      <c r="AU30">
        <f>MAX(SUMIFS('intermediary sheet'!AU$2:AU$185,'intermediary sheet'!$C$2:$C$185,Input!$C30,'intermediary sheet'!$D$2:$D$185,"total")*SUMIFS('Market shares starting point Fe'!AU$2:AU$185,'Market shares starting point Fe'!$C$2:$C$185,Input!$C30,'Market shares starting point Fe'!$D$2:$D$185,Input!$D30),0)</f>
        <v>97.311491609080207</v>
      </c>
      <c r="AV30">
        <f>MAX(SUMIFS('intermediary sheet'!AV$2:AV$185,'intermediary sheet'!$C$2:$C$185,Input!$C30,'intermediary sheet'!$D$2:$D$185,"total")*SUMIFS('Market shares starting point Fe'!AV$2:AV$185,'Market shares starting point Fe'!$C$2:$C$185,Input!$C30,'Market shares starting point Fe'!$D$2:$D$185,Input!$D30),0)</f>
        <v>91.020152490136965</v>
      </c>
      <c r="AW30">
        <f>MAX(SUMIFS('intermediary sheet'!AW$2:AW$185,'intermediary sheet'!$C$2:$C$185,Input!$C30,'intermediary sheet'!$D$2:$D$185,"total")*SUMIFS('Market shares starting point Fe'!AW$2:AW$185,'Market shares starting point Fe'!$C$2:$C$185,Input!$C30,'Market shares starting point Fe'!$D$2:$D$185,Input!$D30),0)</f>
        <v>84.811458003140302</v>
      </c>
      <c r="AX30">
        <f>MAX(SUMIFS('intermediary sheet'!AX$2:AX$185,'intermediary sheet'!$C$2:$C$185,Input!$C30,'intermediary sheet'!$D$2:$D$185,"total")*SUMIFS('Market shares starting point Fe'!AX$2:AX$185,'Market shares starting point Fe'!$C$2:$C$185,Input!$C30,'Market shares starting point Fe'!$D$2:$D$185,Input!$D30),0)</f>
        <v>78.900645746041675</v>
      </c>
      <c r="AY30">
        <f>MAX(SUMIFS('intermediary sheet'!AY$2:AY$185,'intermediary sheet'!$C$2:$C$185,Input!$C30,'intermediary sheet'!$D$2:$D$185,"total")*SUMIFS('Market shares starting point Fe'!AY$2:AY$185,'Market shares starting point Fe'!$C$2:$C$185,Input!$C30,'Market shares starting point Fe'!$D$2:$D$185,Input!$D30),0)</f>
        <v>72.47504697666011</v>
      </c>
      <c r="AZ30">
        <f>MAX(SUMIFS('intermediary sheet'!AZ$2:AZ$185,'intermediary sheet'!$C$2:$C$185,Input!$C30,'intermediary sheet'!$D$2:$D$185,"total")*SUMIFS('Market shares starting point Fe'!AZ$2:AZ$185,'Market shares starting point Fe'!$C$2:$C$185,Input!$C30,'Market shares starting point Fe'!$D$2:$D$185,Input!$D30),0)</f>
        <v>66.377698946637523</v>
      </c>
      <c r="BA30">
        <f>MAX(SUMIFS('intermediary sheet'!BA$2:BA$185,'intermediary sheet'!$C$2:$C$185,Input!$C30,'intermediary sheet'!$D$2:$D$185,"total")*SUMIFS('Market shares starting point Fe'!BA$2:BA$185,'Market shares starting point Fe'!$C$2:$C$185,Input!$C30,'Market shares starting point Fe'!$D$2:$D$185,Input!$D30),0)</f>
        <v>60.340081926708535</v>
      </c>
      <c r="BB30">
        <f>MAX(SUMIFS('intermediary sheet'!BB$2:BB$185,'intermediary sheet'!$C$2:$C$185,Input!$C30,'intermediary sheet'!$D$2:$D$185,"total")*SUMIFS('Market shares starting point Fe'!BB$2:BB$185,'Market shares starting point Fe'!$C$2:$C$185,Input!$C30,'Market shares starting point Fe'!$D$2:$D$185,Input!$D30),0)</f>
        <v>54.280341506551245</v>
      </c>
      <c r="BC30">
        <f>MAX(SUMIFS('intermediary sheet'!BC$2:BC$185,'intermediary sheet'!$C$2:$C$185,Input!$C30,'intermediary sheet'!$D$2:$D$185,"total")*SUMIFS('Market shares starting point Fe'!BC$2:BC$185,'Market shares starting point Fe'!$C$2:$C$185,Input!$C30,'Market shares starting point Fe'!$D$2:$D$185,Input!$D30),0)</f>
        <v>48.248955774576856</v>
      </c>
      <c r="BD30">
        <f>MAX(SUMIFS('intermediary sheet'!BD$2:BD$185,'intermediary sheet'!$C$2:$C$185,Input!$C30,'intermediary sheet'!$D$2:$D$185,"total")*SUMIFS('Market shares starting point Fe'!BD$2:BD$185,'Market shares starting point Fe'!$C$2:$C$185,Input!$C30,'Market shares starting point Fe'!$D$2:$D$185,Input!$D30),0)</f>
        <v>42.342631191318858</v>
      </c>
      <c r="BE30">
        <f>MAX(SUMIFS('intermediary sheet'!BE$2:BE$185,'intermediary sheet'!$C$2:$C$185,Input!$C30,'intermediary sheet'!$D$2:$D$185,"total")*SUMIFS('Market shares starting point Fe'!BE$2:BE$185,'Market shares starting point Fe'!$C$2:$C$185,Input!$C30,'Market shares starting point Fe'!$D$2:$D$185,Input!$D30),0)</f>
        <v>36.464154756267746</v>
      </c>
      <c r="BF30">
        <f>MAX(SUMIFS('intermediary sheet'!BF$2:BF$185,'intermediary sheet'!$C$2:$C$185,Input!$C30,'intermediary sheet'!$D$2:$D$185,"total")*SUMIFS('Market shares starting point Fe'!BF$2:BF$185,'Market shares starting point Fe'!$C$2:$C$185,Input!$C30,'Market shares starting point Fe'!$D$2:$D$185,Input!$D30),0)</f>
        <v>32.93208059279069</v>
      </c>
      <c r="BG30">
        <f>MAX(SUMIFS('intermediary sheet'!BG$2:BG$185,'intermediary sheet'!$C$2:$C$185,Input!$C30,'intermediary sheet'!$D$2:$D$185,"total")*SUMIFS('Market shares starting point Fe'!BG$2:BG$185,'Market shares starting point Fe'!$C$2:$C$185,Input!$C30,'Market shares starting point Fe'!$D$2:$D$185,Input!$D30),0)</f>
        <v>28.955150769401566</v>
      </c>
      <c r="BH30">
        <f>MAX(SUMIFS('intermediary sheet'!BH$2:BH$185,'intermediary sheet'!$C$2:$C$185,Input!$C30,'intermediary sheet'!$D$2:$D$185,"total")*SUMIFS('Market shares starting point Fe'!BH$2:BH$185,'Market shares starting point Fe'!$C$2:$C$185,Input!$C30,'Market shares starting point Fe'!$D$2:$D$185,Input!$D30),0)</f>
        <v>24.43550546906312</v>
      </c>
    </row>
    <row r="31" spans="1:60" x14ac:dyDescent="0.3">
      <c r="A31" t="s">
        <v>9</v>
      </c>
      <c r="B31" t="s">
        <v>10</v>
      </c>
      <c r="C31" t="s">
        <v>43</v>
      </c>
      <c r="D31" t="s">
        <v>21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 s="8">
        <f>SUMIFS('Eurostat comsumption'!J$2:J$185,'Eurostat comsumption'!$C$2:$C$185,Input!$C31,'Eurostat comsumption'!$D$2:$D$185,Input!$D31)</f>
        <v>0</v>
      </c>
      <c r="K31" s="8">
        <f>SUMIFS('Eurostat comsumption'!K$2:K$185,'Eurostat comsumption'!$C$2:$C$185,Input!$C31,'Eurostat comsumption'!$D$2:$D$185,Input!$D31)</f>
        <v>0</v>
      </c>
      <c r="L31" s="8">
        <f>SUMIFS('Eurostat comsumption'!L$2:L$185,'Eurostat comsumption'!$C$2:$C$185,Input!$C31,'Eurostat comsumption'!$D$2:$D$185,Input!$D31)</f>
        <v>0</v>
      </c>
      <c r="M31" s="8">
        <f>SUMIFS('Eurostat comsumption'!M$2:M$185,'Eurostat comsumption'!$C$2:$C$185,Input!$C31,'Eurostat comsumption'!$D$2:$D$185,Input!$D31)</f>
        <v>0</v>
      </c>
      <c r="N31" s="8">
        <f>SUMIFS('Eurostat comsumption'!N$2:N$185,'Eurostat comsumption'!$C$2:$C$185,Input!$C31,'Eurostat comsumption'!$D$2:$D$185,Input!$D31)</f>
        <v>0</v>
      </c>
      <c r="O31" s="8">
        <f>SUMIFS('Eurostat comsumption'!O$2:O$185,'Eurostat comsumption'!$C$2:$C$185,Input!$C31,'Eurostat comsumption'!$D$2:$D$185,Input!$D31)</f>
        <v>0</v>
      </c>
      <c r="P31" s="8">
        <f>SUMIFS('Eurostat comsumption'!P$2:P$185,'Eurostat comsumption'!$C$2:$C$185,Input!$C31,'Eurostat comsumption'!$D$2:$D$185,Input!$D31)</f>
        <v>0</v>
      </c>
      <c r="Q31" s="8">
        <f>SUMIFS('Eurostat comsumption'!Q$2:Q$185,'Eurostat comsumption'!$C$2:$C$185,Input!$C31,'Eurostat comsumption'!$D$2:$D$185,Input!$D31)</f>
        <v>0</v>
      </c>
      <c r="R31" s="8">
        <f>SUMIFS('Eurostat comsumption'!R$2:R$185,'Eurostat comsumption'!$C$2:$C$185,Input!$C31,'Eurostat comsumption'!$D$2:$D$185,Input!$D31)</f>
        <v>0</v>
      </c>
      <c r="S31" s="8">
        <f>SUMIFS('Eurostat comsumption'!S$2:S$185,'Eurostat comsumption'!$C$2:$C$185,Input!$C31,'Eurostat comsumption'!$D$2:$D$185,Input!$D31)</f>
        <v>0</v>
      </c>
      <c r="T31" s="8">
        <f>SUMIFS('Eurostat comsumption'!T$2:T$185,'Eurostat comsumption'!$C$2:$C$185,Input!$C31,'Eurostat comsumption'!$D$2:$D$185,Input!$D31)</f>
        <v>0</v>
      </c>
      <c r="U31" s="8">
        <f>SUMIFS('Eurostat comsumption'!U$2:U$185,'Eurostat comsumption'!$C$2:$C$185,Input!$C31,'Eurostat comsumption'!$D$2:$D$185,Input!$D31)</f>
        <v>0</v>
      </c>
      <c r="V31" s="8">
        <f>SUMIFS('Eurostat comsumption'!V$2:V$185,'Eurostat comsumption'!$C$2:$C$185,Input!$C31,'Eurostat comsumption'!$D$2:$D$185,Input!$D31)</f>
        <v>0</v>
      </c>
      <c r="W31" s="8">
        <f>SUMIFS('Eurostat comsumption'!W$2:W$185,'Eurostat comsumption'!$C$2:$C$185,Input!$C31,'Eurostat comsumption'!$D$2:$D$185,Input!$D31)</f>
        <v>0</v>
      </c>
      <c r="X31" s="8">
        <f>SUMIFS('Eurostat comsumption'!X$2:X$185,'Eurostat comsumption'!$C$2:$C$185,Input!$C31,'Eurostat comsumption'!$D$2:$D$185,Input!$D31)</f>
        <v>0</v>
      </c>
      <c r="Y31" s="8">
        <f>SUMIFS('Eurostat comsumption'!Y$2:Y$185,'Eurostat comsumption'!$C$2:$C$185,Input!$C31,'Eurostat comsumption'!$D$2:$D$185,Input!$D31)</f>
        <v>0</v>
      </c>
      <c r="Z31" s="8">
        <f>SUMIFS('Eurostat comsumption'!Z$2:Z$185,'Eurostat comsumption'!$C$2:$C$185,Input!$C31,'Eurostat comsumption'!$D$2:$D$185,Input!$D31)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3">
      <c r="A32" t="s">
        <v>9</v>
      </c>
      <c r="B32" t="s">
        <v>10</v>
      </c>
      <c r="C32" t="s">
        <v>43</v>
      </c>
      <c r="D32" t="s">
        <v>22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 s="8">
        <f>SUMIFS('Eurostat comsumption'!J$2:J$185,'Eurostat comsumption'!$C$2:$C$185,Input!$C32,'Eurostat comsumption'!$D$2:$D$185,Input!$D32)</f>
        <v>5603.0770000000002</v>
      </c>
      <c r="K32" s="8">
        <f>SUMIFS('Eurostat comsumption'!K$2:K$185,'Eurostat comsumption'!$C$2:$C$185,Input!$C32,'Eurostat comsumption'!$D$2:$D$185,Input!$D32)</f>
        <v>5495.43</v>
      </c>
      <c r="L32" s="8">
        <f>SUMIFS('Eurostat comsumption'!L$2:L$185,'Eurostat comsumption'!$C$2:$C$185,Input!$C32,'Eurostat comsumption'!$D$2:$D$185,Input!$D32)</f>
        <v>5484.8919999999998</v>
      </c>
      <c r="M32" s="8">
        <f>SUMIFS('Eurostat comsumption'!M$2:M$185,'Eurostat comsumption'!$C$2:$C$185,Input!$C32,'Eurostat comsumption'!$D$2:$D$185,Input!$D32)</f>
        <v>5522.7449999999999</v>
      </c>
      <c r="N32" s="8">
        <f>SUMIFS('Eurostat comsumption'!N$2:N$185,'Eurostat comsumption'!$C$2:$C$185,Input!$C32,'Eurostat comsumption'!$D$2:$D$185,Input!$D32)</f>
        <v>5548.8320000000003</v>
      </c>
      <c r="O32" s="8">
        <f>SUMIFS('Eurostat comsumption'!O$2:O$185,'Eurostat comsumption'!$C$2:$C$185,Input!$C32,'Eurostat comsumption'!$D$2:$D$185,Input!$D32)</f>
        <v>5568.1750000000002</v>
      </c>
      <c r="P32" s="8">
        <f>SUMIFS('Eurostat comsumption'!P$2:P$185,'Eurostat comsumption'!$C$2:$C$185,Input!$C32,'Eurostat comsumption'!$D$2:$D$185,Input!$D32)</f>
        <v>5588.8119999999999</v>
      </c>
      <c r="Q32" s="8">
        <f>SUMIFS('Eurostat comsumption'!Q$2:Q$185,'Eurostat comsumption'!$C$2:$C$185,Input!$C32,'Eurostat comsumption'!$D$2:$D$185,Input!$D32)</f>
        <v>5697.6319999999996</v>
      </c>
      <c r="R32" s="8">
        <f>SUMIFS('Eurostat comsumption'!R$2:R$185,'Eurostat comsumption'!$C$2:$C$185,Input!$C32,'Eurostat comsumption'!$D$2:$D$185,Input!$D32)</f>
        <v>5822.18</v>
      </c>
      <c r="S32" s="8">
        <f>SUMIFS('Eurostat comsumption'!S$2:S$185,'Eurostat comsumption'!$C$2:$C$185,Input!$C32,'Eurostat comsumption'!$D$2:$D$185,Input!$D32)</f>
        <v>5754.6329999999998</v>
      </c>
      <c r="T32" s="8">
        <f>SUMIFS('Eurostat comsumption'!T$2:T$185,'Eurostat comsumption'!$C$2:$C$185,Input!$C32,'Eurostat comsumption'!$D$2:$D$185,Input!$D32)</f>
        <v>5726.2690000000002</v>
      </c>
      <c r="U32" s="8">
        <f>SUMIFS('Eurostat comsumption'!U$2:U$185,'Eurostat comsumption'!$C$2:$C$185,Input!$C32,'Eurostat comsumption'!$D$2:$D$185,Input!$D32)</f>
        <v>5652.8850000000002</v>
      </c>
      <c r="V32" s="8">
        <f>SUMIFS('Eurostat comsumption'!V$2:V$185,'Eurostat comsumption'!$C$2:$C$185,Input!$C32,'Eurostat comsumption'!$D$2:$D$185,Input!$D32)</f>
        <v>5697.1189999999997</v>
      </c>
      <c r="W32" s="8">
        <f>SUMIFS('Eurostat comsumption'!W$2:W$185,'Eurostat comsumption'!$C$2:$C$185,Input!$C32,'Eurostat comsumption'!$D$2:$D$185,Input!$D32)</f>
        <v>5679.5150000000003</v>
      </c>
      <c r="X32" s="8">
        <f>SUMIFS('Eurostat comsumption'!X$2:X$185,'Eurostat comsumption'!$C$2:$C$185,Input!$C32,'Eurostat comsumption'!$D$2:$D$185,Input!$D32)</f>
        <v>5611.4449999999997</v>
      </c>
      <c r="Y32" s="8">
        <f>SUMIFS('Eurostat comsumption'!Y$2:Y$185,'Eurostat comsumption'!$C$2:$C$185,Input!$C32,'Eurostat comsumption'!$D$2:$D$185,Input!$D32)</f>
        <v>5368.8</v>
      </c>
      <c r="Z32" s="8">
        <f>SUMIFS('Eurostat comsumption'!Z$2:Z$185,'Eurostat comsumption'!$C$2:$C$185,Input!$C32,'Eurostat comsumption'!$D$2:$D$185,Input!$D32)</f>
        <v>5389.6436999999996</v>
      </c>
      <c r="AA32">
        <f>MAX(SUMIFS('intermediary sheet'!AA$2:AA$185,'intermediary sheet'!$C$2:$C$185,Input!$C32,'intermediary sheet'!$D$2:$D$185,"total")*SUMIFS('Market shares starting point Fe'!AA$2:AA$185,'Market shares starting point Fe'!$C$2:$C$185,Input!$C32,'Market shares starting point Fe'!$D$2:$D$185,Input!$D32),0)</f>
        <v>5330.5098775006891</v>
      </c>
      <c r="AB32">
        <f>MAX(SUMIFS('intermediary sheet'!AB$2:AB$185,'intermediary sheet'!$C$2:$C$185,Input!$C32,'intermediary sheet'!$D$2:$D$185,"total")*SUMIFS('Market shares starting point Fe'!AB$2:AB$185,'Market shares starting point Fe'!$C$2:$C$185,Input!$C32,'Market shares starting point Fe'!$D$2:$D$185,Input!$D32),0)</f>
        <v>5287.1564798147483</v>
      </c>
      <c r="AC32">
        <f>MAX(SUMIFS('intermediary sheet'!AC$2:AC$185,'intermediary sheet'!$C$2:$C$185,Input!$C32,'intermediary sheet'!$D$2:$D$185,"total")*SUMIFS('Market shares starting point Fe'!AC$2:AC$185,'Market shares starting point Fe'!$C$2:$C$185,Input!$C32,'Market shares starting point Fe'!$D$2:$D$185,Input!$D32),0)</f>
        <v>5237.03662857784</v>
      </c>
      <c r="AD32">
        <f>MAX(SUMIFS('intermediary sheet'!AD$2:AD$185,'intermediary sheet'!$C$2:$C$185,Input!$C32,'intermediary sheet'!$D$2:$D$185,"total")*SUMIFS('Market shares starting point Fe'!AD$2:AD$185,'Market shares starting point Fe'!$C$2:$C$185,Input!$C32,'Market shares starting point Fe'!$D$2:$D$185,Input!$D32),0)</f>
        <v>5182.971621934882</v>
      </c>
      <c r="AE32">
        <f>MAX(SUMIFS('intermediary sheet'!AE$2:AE$185,'intermediary sheet'!$C$2:$C$185,Input!$C32,'intermediary sheet'!$D$2:$D$185,"total")*SUMIFS('Market shares starting point Fe'!AE$2:AE$185,'Market shares starting point Fe'!$C$2:$C$185,Input!$C32,'Market shares starting point Fe'!$D$2:$D$185,Input!$D32),0)</f>
        <v>5117.5143958999888</v>
      </c>
      <c r="AF32">
        <f>MAX(SUMIFS('intermediary sheet'!AF$2:AF$185,'intermediary sheet'!$C$2:$C$185,Input!$C32,'intermediary sheet'!$D$2:$D$185,"total")*SUMIFS('Market shares starting point Fe'!AF$2:AF$185,'Market shares starting point Fe'!$C$2:$C$185,Input!$C32,'Market shares starting point Fe'!$D$2:$D$185,Input!$D32),0)</f>
        <v>5048.344626988448</v>
      </c>
      <c r="AG32">
        <f>MAX(SUMIFS('intermediary sheet'!AG$2:AG$185,'intermediary sheet'!$C$2:$C$185,Input!$C32,'intermediary sheet'!$D$2:$D$185,"total")*SUMIFS('Market shares starting point Fe'!AG$2:AG$185,'Market shares starting point Fe'!$C$2:$C$185,Input!$C32,'Market shares starting point Fe'!$D$2:$D$185,Input!$D32),0)</f>
        <v>4974.5635496317918</v>
      </c>
      <c r="AH32">
        <f>MAX(SUMIFS('intermediary sheet'!AH$2:AH$185,'intermediary sheet'!$C$2:$C$185,Input!$C32,'intermediary sheet'!$D$2:$D$185,"total")*SUMIFS('Market shares starting point Fe'!AH$2:AH$185,'Market shares starting point Fe'!$C$2:$C$185,Input!$C32,'Market shares starting point Fe'!$D$2:$D$185,Input!$D32),0)</f>
        <v>4888.7512402457223</v>
      </c>
      <c r="AI32">
        <f>MAX(SUMIFS('intermediary sheet'!AI$2:AI$185,'intermediary sheet'!$C$2:$C$185,Input!$C32,'intermediary sheet'!$D$2:$D$185,"total")*SUMIFS('Market shares starting point Fe'!AI$2:AI$185,'Market shares starting point Fe'!$C$2:$C$185,Input!$C32,'Market shares starting point Fe'!$D$2:$D$185,Input!$D32),0)</f>
        <v>4789.7724426797377</v>
      </c>
      <c r="AJ32">
        <f>MAX(SUMIFS('intermediary sheet'!AJ$2:AJ$185,'intermediary sheet'!$C$2:$C$185,Input!$C32,'intermediary sheet'!$D$2:$D$185,"total")*SUMIFS('Market shares starting point Fe'!AJ$2:AJ$185,'Market shares starting point Fe'!$C$2:$C$185,Input!$C32,'Market shares starting point Fe'!$D$2:$D$185,Input!$D32),0)</f>
        <v>4676.3915796811989</v>
      </c>
      <c r="AK32">
        <f>MAX(SUMIFS('intermediary sheet'!AK$2:AK$185,'intermediary sheet'!$C$2:$C$185,Input!$C32,'intermediary sheet'!$D$2:$D$185,"total")*SUMIFS('Market shares starting point Fe'!AK$2:AK$185,'Market shares starting point Fe'!$C$2:$C$185,Input!$C32,'Market shares starting point Fe'!$D$2:$D$185,Input!$D32),0)</f>
        <v>4540.0519258692721</v>
      </c>
      <c r="AL32">
        <f>MAX(SUMIFS('intermediary sheet'!AL$2:AL$185,'intermediary sheet'!$C$2:$C$185,Input!$C32,'intermediary sheet'!$D$2:$D$185,"total")*SUMIFS('Market shares starting point Fe'!AL$2:AL$185,'Market shares starting point Fe'!$C$2:$C$185,Input!$C32,'Market shares starting point Fe'!$D$2:$D$185,Input!$D32),0)</f>
        <v>4388.7117552538302</v>
      </c>
      <c r="AM32">
        <f>MAX(SUMIFS('intermediary sheet'!AM$2:AM$185,'intermediary sheet'!$C$2:$C$185,Input!$C32,'intermediary sheet'!$D$2:$D$185,"total")*SUMIFS('Market shares starting point Fe'!AM$2:AM$185,'Market shares starting point Fe'!$C$2:$C$185,Input!$C32,'Market shares starting point Fe'!$D$2:$D$185,Input!$D32),0)</f>
        <v>4224.3797015814116</v>
      </c>
      <c r="AN32">
        <f>MAX(SUMIFS('intermediary sheet'!AN$2:AN$185,'intermediary sheet'!$C$2:$C$185,Input!$C32,'intermediary sheet'!$D$2:$D$185,"total")*SUMIFS('Market shares starting point Fe'!AN$2:AN$185,'Market shares starting point Fe'!$C$2:$C$185,Input!$C32,'Market shares starting point Fe'!$D$2:$D$185,Input!$D32),0)</f>
        <v>4051.6899878907084</v>
      </c>
      <c r="AO32">
        <f>MAX(SUMIFS('intermediary sheet'!AO$2:AO$185,'intermediary sheet'!$C$2:$C$185,Input!$C32,'intermediary sheet'!$D$2:$D$185,"total")*SUMIFS('Market shares starting point Fe'!AO$2:AO$185,'Market shares starting point Fe'!$C$2:$C$185,Input!$C32,'Market shares starting point Fe'!$D$2:$D$185,Input!$D32),0)</f>
        <v>3875.5536550320953</v>
      </c>
      <c r="AP32">
        <f>MAX(SUMIFS('intermediary sheet'!AP$2:AP$185,'intermediary sheet'!$C$2:$C$185,Input!$C32,'intermediary sheet'!$D$2:$D$185,"total")*SUMIFS('Market shares starting point Fe'!AP$2:AP$185,'Market shares starting point Fe'!$C$2:$C$185,Input!$C32,'Market shares starting point Fe'!$D$2:$D$185,Input!$D32),0)</f>
        <v>3698.2177104238922</v>
      </c>
      <c r="AQ32">
        <f>MAX(SUMIFS('intermediary sheet'!AQ$2:AQ$185,'intermediary sheet'!$C$2:$C$185,Input!$C32,'intermediary sheet'!$D$2:$D$185,"total")*SUMIFS('Market shares starting point Fe'!AQ$2:AQ$185,'Market shares starting point Fe'!$C$2:$C$185,Input!$C32,'Market shares starting point Fe'!$D$2:$D$185,Input!$D32),0)</f>
        <v>3522.0118915110193</v>
      </c>
      <c r="AR32">
        <f>MAX(SUMIFS('intermediary sheet'!AR$2:AR$185,'intermediary sheet'!$C$2:$C$185,Input!$C32,'intermediary sheet'!$D$2:$D$185,"total")*SUMIFS('Market shares starting point Fe'!AR$2:AR$185,'Market shares starting point Fe'!$C$2:$C$185,Input!$C32,'Market shares starting point Fe'!$D$2:$D$185,Input!$D32),0)</f>
        <v>3352.3437291976243</v>
      </c>
      <c r="AS32">
        <f>MAX(SUMIFS('intermediary sheet'!AS$2:AS$185,'intermediary sheet'!$C$2:$C$185,Input!$C32,'intermediary sheet'!$D$2:$D$185,"total")*SUMIFS('Market shares starting point Fe'!AS$2:AS$185,'Market shares starting point Fe'!$C$2:$C$185,Input!$C32,'Market shares starting point Fe'!$D$2:$D$185,Input!$D32),0)</f>
        <v>3185.5304456882081</v>
      </c>
      <c r="AT32">
        <f>MAX(SUMIFS('intermediary sheet'!AT$2:AT$185,'intermediary sheet'!$C$2:$C$185,Input!$C32,'intermediary sheet'!$D$2:$D$185,"total")*SUMIFS('Market shares starting point Fe'!AT$2:AT$185,'Market shares starting point Fe'!$C$2:$C$185,Input!$C32,'Market shares starting point Fe'!$D$2:$D$185,Input!$D32),0)</f>
        <v>3023.015986087888</v>
      </c>
      <c r="AU32">
        <f>MAX(SUMIFS('intermediary sheet'!AU$2:AU$185,'intermediary sheet'!$C$2:$C$185,Input!$C32,'intermediary sheet'!$D$2:$D$185,"total")*SUMIFS('Market shares starting point Fe'!AU$2:AU$185,'Market shares starting point Fe'!$C$2:$C$185,Input!$C32,'Market shares starting point Fe'!$D$2:$D$185,Input!$D32),0)</f>
        <v>2862.6876361939958</v>
      </c>
      <c r="AV32">
        <f>MAX(SUMIFS('intermediary sheet'!AV$2:AV$185,'intermediary sheet'!$C$2:$C$185,Input!$C32,'intermediary sheet'!$D$2:$D$185,"total")*SUMIFS('Market shares starting point Fe'!AV$2:AV$185,'Market shares starting point Fe'!$C$2:$C$185,Input!$C32,'Market shares starting point Fe'!$D$2:$D$185,Input!$D32),0)</f>
        <v>2703.3525583322748</v>
      </c>
      <c r="AW32">
        <f>MAX(SUMIFS('intermediary sheet'!AW$2:AW$185,'intermediary sheet'!$C$2:$C$185,Input!$C32,'intermediary sheet'!$D$2:$D$185,"total")*SUMIFS('Market shares starting point Fe'!AW$2:AW$185,'Market shares starting point Fe'!$C$2:$C$185,Input!$C32,'Market shares starting point Fe'!$D$2:$D$185,Input!$D32),0)</f>
        <v>2544.4794727508256</v>
      </c>
      <c r="AX32">
        <f>MAX(SUMIFS('intermediary sheet'!AX$2:AX$185,'intermediary sheet'!$C$2:$C$185,Input!$C32,'intermediary sheet'!$D$2:$D$185,"total")*SUMIFS('Market shares starting point Fe'!AX$2:AX$185,'Market shares starting point Fe'!$C$2:$C$185,Input!$C32,'Market shares starting point Fe'!$D$2:$D$185,Input!$D32),0)</f>
        <v>2391.8490531566408</v>
      </c>
      <c r="AY32">
        <f>MAX(SUMIFS('intermediary sheet'!AY$2:AY$185,'intermediary sheet'!$C$2:$C$185,Input!$C32,'intermediary sheet'!$D$2:$D$185,"total")*SUMIFS('Market shares starting point Fe'!AY$2:AY$185,'Market shares starting point Fe'!$C$2:$C$185,Input!$C32,'Market shares starting point Fe'!$D$2:$D$185,Input!$D32),0)</f>
        <v>2228.6824055983002</v>
      </c>
      <c r="AZ32">
        <f>MAX(SUMIFS('intermediary sheet'!AZ$2:AZ$185,'intermediary sheet'!$C$2:$C$185,Input!$C32,'intermediary sheet'!$D$2:$D$185,"total")*SUMIFS('Market shares starting point Fe'!AZ$2:AZ$185,'Market shares starting point Fe'!$C$2:$C$185,Input!$C32,'Market shares starting point Fe'!$D$2:$D$185,Input!$D32),0)</f>
        <v>2071.5691040285747</v>
      </c>
      <c r="BA32">
        <f>MAX(SUMIFS('intermediary sheet'!BA$2:BA$185,'intermediary sheet'!$C$2:$C$185,Input!$C32,'intermediary sheet'!$D$2:$D$185,"total")*SUMIFS('Market shares starting point Fe'!BA$2:BA$185,'Market shares starting point Fe'!$C$2:$C$185,Input!$C32,'Market shares starting point Fe'!$D$2:$D$185,Input!$D32),0)</f>
        <v>1916.2046623516601</v>
      </c>
      <c r="BB32">
        <f>MAX(SUMIFS('intermediary sheet'!BB$2:BB$185,'intermediary sheet'!$C$2:$C$185,Input!$C32,'intermediary sheet'!$D$2:$D$185,"total")*SUMIFS('Market shares starting point Fe'!BB$2:BB$185,'Market shares starting point Fe'!$C$2:$C$185,Input!$C32,'Market shares starting point Fe'!$D$2:$D$185,Input!$D32),0)</f>
        <v>1760.238495082913</v>
      </c>
      <c r="BC32">
        <f>MAX(SUMIFS('intermediary sheet'!BC$2:BC$185,'intermediary sheet'!$C$2:$C$185,Input!$C32,'intermediary sheet'!$D$2:$D$185,"total")*SUMIFS('Market shares starting point Fe'!BC$2:BC$185,'Market shares starting point Fe'!$C$2:$C$185,Input!$C32,'Market shares starting point Fe'!$D$2:$D$185,Input!$D32),0)</f>
        <v>1604.9956793603158</v>
      </c>
      <c r="BD32">
        <f>MAX(SUMIFS('intermediary sheet'!BD$2:BD$185,'intermediary sheet'!$C$2:$C$185,Input!$C32,'intermediary sheet'!$D$2:$D$185,"total")*SUMIFS('Market shares starting point Fe'!BD$2:BD$185,'Market shares starting point Fe'!$C$2:$C$185,Input!$C32,'Market shares starting point Fe'!$D$2:$D$185,Input!$D32),0)</f>
        <v>1451.6809944120459</v>
      </c>
      <c r="BE32">
        <f>MAX(SUMIFS('intermediary sheet'!BE$2:BE$185,'intermediary sheet'!$C$2:$C$185,Input!$C32,'intermediary sheet'!$D$2:$D$185,"total")*SUMIFS('Market shares starting point Fe'!BE$2:BE$185,'Market shares starting point Fe'!$C$2:$C$185,Input!$C32,'Market shares starting point Fe'!$D$2:$D$185,Input!$D32),0)</f>
        <v>1299.285114907083</v>
      </c>
      <c r="BF32">
        <f>MAX(SUMIFS('intermediary sheet'!BF$2:BF$185,'intermediary sheet'!$C$2:$C$185,Input!$C32,'intermediary sheet'!$D$2:$D$185,"total")*SUMIFS('Market shares starting point Fe'!BF$2:BF$185,'Market shares starting point Fe'!$C$2:$C$185,Input!$C32,'Market shares starting point Fe'!$D$2:$D$185,Input!$D32),0)</f>
        <v>1233.2172694215556</v>
      </c>
      <c r="BG32">
        <f>MAX(SUMIFS('intermediary sheet'!BG$2:BG$185,'intermediary sheet'!$C$2:$C$185,Input!$C32,'intermediary sheet'!$D$2:$D$185,"total")*SUMIFS('Market shares starting point Fe'!BG$2:BG$185,'Market shares starting point Fe'!$C$2:$C$185,Input!$C32,'Market shares starting point Fe'!$D$2:$D$185,Input!$D32),0)</f>
        <v>1158.7431359278698</v>
      </c>
      <c r="BH32">
        <f>MAX(SUMIFS('intermediary sheet'!BH$2:BH$185,'intermediary sheet'!$C$2:$C$185,Input!$C32,'intermediary sheet'!$D$2:$D$185,"total")*SUMIFS('Market shares starting point Fe'!BH$2:BH$185,'Market shares starting point Fe'!$C$2:$C$185,Input!$C32,'Market shares starting point Fe'!$D$2:$D$185,Input!$D32),0)</f>
        <v>1074.0785309318064</v>
      </c>
    </row>
    <row r="33" spans="1:60" x14ac:dyDescent="0.3">
      <c r="A33" s="2" t="s">
        <v>9</v>
      </c>
      <c r="B33" s="2" t="s">
        <v>10</v>
      </c>
      <c r="C33" s="2" t="s">
        <v>43</v>
      </c>
      <c r="D33" s="2" t="s">
        <v>44</v>
      </c>
      <c r="E33" s="2" t="s">
        <v>13</v>
      </c>
      <c r="F33" s="2" t="s">
        <v>14</v>
      </c>
      <c r="G33" s="2" t="s">
        <v>14</v>
      </c>
      <c r="H33" s="2" t="s">
        <v>15</v>
      </c>
      <c r="I33" s="2" t="s">
        <v>16</v>
      </c>
      <c r="J33" s="8">
        <f>SUMIFS('Eurostat comsumption'!J$2:J$185,'Eurostat comsumption'!$C$2:$C$185,Input!$C33,'Eurostat comsumption'!$D$2:$D$185,Input!$D33)</f>
        <v>0</v>
      </c>
      <c r="K33" s="8">
        <f>SUMIFS('Eurostat comsumption'!K$2:K$185,'Eurostat comsumption'!$C$2:$C$185,Input!$C33,'Eurostat comsumption'!$D$2:$D$185,Input!$D33)</f>
        <v>0</v>
      </c>
      <c r="L33" s="8">
        <f>SUMIFS('Eurostat comsumption'!L$2:L$185,'Eurostat comsumption'!$C$2:$C$185,Input!$C33,'Eurostat comsumption'!$D$2:$D$185,Input!$D33)</f>
        <v>0</v>
      </c>
      <c r="M33" s="8">
        <f>SUMIFS('Eurostat comsumption'!M$2:M$185,'Eurostat comsumption'!$C$2:$C$185,Input!$C33,'Eurostat comsumption'!$D$2:$D$185,Input!$D33)</f>
        <v>0</v>
      </c>
      <c r="N33" s="8">
        <f>SUMIFS('Eurostat comsumption'!N$2:N$185,'Eurostat comsumption'!$C$2:$C$185,Input!$C33,'Eurostat comsumption'!$D$2:$D$185,Input!$D33)</f>
        <v>0</v>
      </c>
      <c r="O33" s="8">
        <f>SUMIFS('Eurostat comsumption'!O$2:O$185,'Eurostat comsumption'!$C$2:$C$185,Input!$C33,'Eurostat comsumption'!$D$2:$D$185,Input!$D33)</f>
        <v>0</v>
      </c>
      <c r="P33" s="8">
        <f>SUMIFS('Eurostat comsumption'!P$2:P$185,'Eurostat comsumption'!$C$2:$C$185,Input!$C33,'Eurostat comsumption'!$D$2:$D$185,Input!$D33)</f>
        <v>0</v>
      </c>
      <c r="Q33" s="8">
        <f>SUMIFS('Eurostat comsumption'!Q$2:Q$185,'Eurostat comsumption'!$C$2:$C$185,Input!$C33,'Eurostat comsumption'!$D$2:$D$185,Input!$D33)</f>
        <v>0</v>
      </c>
      <c r="R33" s="8">
        <f>SUMIFS('Eurostat comsumption'!R$2:R$185,'Eurostat comsumption'!$C$2:$C$185,Input!$C33,'Eurostat comsumption'!$D$2:$D$185,Input!$D33)</f>
        <v>0</v>
      </c>
      <c r="S33" s="8">
        <f>SUMIFS('Eurostat comsumption'!S$2:S$185,'Eurostat comsumption'!$C$2:$C$185,Input!$C33,'Eurostat comsumption'!$D$2:$D$185,Input!$D33)</f>
        <v>0</v>
      </c>
      <c r="T33" s="8">
        <f>SUMIFS('Eurostat comsumption'!T$2:T$185,'Eurostat comsumption'!$C$2:$C$185,Input!$C33,'Eurostat comsumption'!$D$2:$D$185,Input!$D33)</f>
        <v>0</v>
      </c>
      <c r="U33" s="8">
        <f>SUMIFS('Eurostat comsumption'!U$2:U$185,'Eurostat comsumption'!$C$2:$C$185,Input!$C33,'Eurostat comsumption'!$D$2:$D$185,Input!$D33)</f>
        <v>0</v>
      </c>
      <c r="V33" s="8">
        <f>SUMIFS('Eurostat comsumption'!V$2:V$185,'Eurostat comsumption'!$C$2:$C$185,Input!$C33,'Eurostat comsumption'!$D$2:$D$185,Input!$D33)</f>
        <v>0</v>
      </c>
      <c r="W33" s="8">
        <f>SUMIFS('Eurostat comsumption'!W$2:W$185,'Eurostat comsumption'!$C$2:$C$185,Input!$C33,'Eurostat comsumption'!$D$2:$D$185,Input!$D33)</f>
        <v>0</v>
      </c>
      <c r="X33" s="8">
        <f>SUMIFS('Eurostat comsumption'!X$2:X$185,'Eurostat comsumption'!$C$2:$C$185,Input!$C33,'Eurostat comsumption'!$D$2:$D$185,Input!$D33)</f>
        <v>0</v>
      </c>
      <c r="Y33" s="8">
        <f>SUMIFS('Eurostat comsumption'!Y$2:Y$185,'Eurostat comsumption'!$C$2:$C$185,Input!$C33,'Eurostat comsumption'!$D$2:$D$185,Input!$D33)</f>
        <v>0</v>
      </c>
      <c r="Z33" s="8">
        <f>SUMIFS('Eurostat comsumption'!Z$2:Z$185,'Eurostat comsumption'!$C$2:$C$185,Input!$C33,'Eurostat comsumption'!$D$2:$D$185,Input!$D33)</f>
        <v>0</v>
      </c>
      <c r="AA33">
        <f>MAX(SUMIFS('intermediary sheet'!AA$2:AA$185,'intermediary sheet'!$C$2:$C$185,Input!$C33,'intermediary sheet'!$D$2:$D$185,"total")*SUMIFS('Market shares starting point Fe'!AA$2:AA$185,'Market shares starting point Fe'!$C$2:$C$185,Input!$C33,'Market shares starting point Fe'!$D$2:$D$185,Input!$D33),0)</f>
        <v>5.857243085278955</v>
      </c>
      <c r="AB33">
        <f>MAX(SUMIFS('intermediary sheet'!AB$2:AB$185,'intermediary sheet'!$C$2:$C$185,Input!$C33,'intermediary sheet'!$D$2:$D$185,"total")*SUMIFS('Market shares starting point Fe'!AB$2:AB$185,'Market shares starting point Fe'!$C$2:$C$185,Input!$C33,'Market shares starting point Fe'!$D$2:$D$185,Input!$D33),0)</f>
        <v>5.8781181407410896</v>
      </c>
      <c r="AC33">
        <f>MAX(SUMIFS('intermediary sheet'!AC$2:AC$185,'intermediary sheet'!$C$2:$C$185,Input!$C33,'intermediary sheet'!$D$2:$D$185,"total")*SUMIFS('Market shares starting point Fe'!AC$2:AC$185,'Market shares starting point Fe'!$C$2:$C$185,Input!$C33,'Market shares starting point Fe'!$D$2:$D$185,Input!$D33),0)</f>
        <v>5.9364244780409443</v>
      </c>
      <c r="AD33">
        <f>MAX(SUMIFS('intermediary sheet'!AD$2:AD$185,'intermediary sheet'!$C$2:$C$185,Input!$C33,'intermediary sheet'!$D$2:$D$185,"total")*SUMIFS('Market shares starting point Fe'!AD$2:AD$185,'Market shares starting point Fe'!$C$2:$C$185,Input!$C33,'Market shares starting point Fe'!$D$2:$D$185,Input!$D33),0)</f>
        <v>6.0715369476344048</v>
      </c>
      <c r="AE33">
        <f>MAX(SUMIFS('intermediary sheet'!AE$2:AE$185,'intermediary sheet'!$C$2:$C$185,Input!$C33,'intermediary sheet'!$D$2:$D$185,"total")*SUMIFS('Market shares starting point Fe'!AE$2:AE$185,'Market shares starting point Fe'!$C$2:$C$185,Input!$C33,'Market shares starting point Fe'!$D$2:$D$185,Input!$D33),0)</f>
        <v>6.0750235518459945</v>
      </c>
      <c r="AF33">
        <f>MAX(SUMIFS('intermediary sheet'!AF$2:AF$185,'intermediary sheet'!$C$2:$C$185,Input!$C33,'intermediary sheet'!$D$2:$D$185,"total")*SUMIFS('Market shares starting point Fe'!AF$2:AF$185,'Market shares starting point Fe'!$C$2:$C$185,Input!$C33,'Market shares starting point Fe'!$D$2:$D$185,Input!$D33),0)</f>
        <v>6.0849433989384591</v>
      </c>
      <c r="AG33">
        <f>MAX(SUMIFS('intermediary sheet'!AG$2:AG$185,'intermediary sheet'!$C$2:$C$185,Input!$C33,'intermediary sheet'!$D$2:$D$185,"total")*SUMIFS('Market shares starting point Fe'!AG$2:AG$185,'Market shares starting point Fe'!$C$2:$C$185,Input!$C33,'Market shares starting point Fe'!$D$2:$D$185,Input!$D33),0)</f>
        <v>6.0988825168708294</v>
      </c>
      <c r="AH33">
        <f>MAX(SUMIFS('intermediary sheet'!AH$2:AH$185,'intermediary sheet'!$C$2:$C$185,Input!$C33,'intermediary sheet'!$D$2:$D$185,"total")*SUMIFS('Market shares starting point Fe'!AH$2:AH$185,'Market shares starting point Fe'!$C$2:$C$185,Input!$C33,'Market shares starting point Fe'!$D$2:$D$185,Input!$D33),0)</f>
        <v>6.1148992529330499</v>
      </c>
      <c r="AI33">
        <f>MAX(SUMIFS('intermediary sheet'!AI$2:AI$185,'intermediary sheet'!$C$2:$C$185,Input!$C33,'intermediary sheet'!$D$2:$D$185,"total")*SUMIFS('Market shares starting point Fe'!AI$2:AI$185,'Market shares starting point Fe'!$C$2:$C$185,Input!$C33,'Market shares starting point Fe'!$D$2:$D$185,Input!$D33),0)</f>
        <v>6.1226116175454131</v>
      </c>
      <c r="AJ33">
        <f>MAX(SUMIFS('intermediary sheet'!AJ$2:AJ$185,'intermediary sheet'!$C$2:$C$185,Input!$C33,'intermediary sheet'!$D$2:$D$185,"total")*SUMIFS('Market shares starting point Fe'!AJ$2:AJ$185,'Market shares starting point Fe'!$C$2:$C$185,Input!$C33,'Market shares starting point Fe'!$D$2:$D$185,Input!$D33),0)</f>
        <v>6.1206866030217144</v>
      </c>
      <c r="AK33">
        <f>MAX(SUMIFS('intermediary sheet'!AK$2:AK$185,'intermediary sheet'!$C$2:$C$185,Input!$C33,'intermediary sheet'!$D$2:$D$185,"total")*SUMIFS('Market shares starting point Fe'!AK$2:AK$185,'Market shares starting point Fe'!$C$2:$C$185,Input!$C33,'Market shares starting point Fe'!$D$2:$D$185,Input!$D33),0)</f>
        <v>6.1085815839650461</v>
      </c>
      <c r="AL33">
        <f>MAX(SUMIFS('intermediary sheet'!AL$2:AL$185,'intermediary sheet'!$C$2:$C$185,Input!$C33,'intermediary sheet'!$D$2:$D$185,"total")*SUMIFS('Market shares starting point Fe'!AL$2:AL$185,'Market shares starting point Fe'!$C$2:$C$185,Input!$C33,'Market shares starting point Fe'!$D$2:$D$185,Input!$D33),0)</f>
        <v>6.1005923415049912</v>
      </c>
      <c r="AM33">
        <f>MAX(SUMIFS('intermediary sheet'!AM$2:AM$185,'intermediary sheet'!$C$2:$C$185,Input!$C33,'intermediary sheet'!$D$2:$D$185,"total")*SUMIFS('Market shares starting point Fe'!AM$2:AM$185,'Market shares starting point Fe'!$C$2:$C$185,Input!$C33,'Market shares starting point Fe'!$D$2:$D$185,Input!$D33),0)</f>
        <v>6.1054244239286923</v>
      </c>
      <c r="AN33">
        <f>MAX(SUMIFS('intermediary sheet'!AN$2:AN$185,'intermediary sheet'!$C$2:$C$185,Input!$C33,'intermediary sheet'!$D$2:$D$185,"total")*SUMIFS('Market shares starting point Fe'!AN$2:AN$185,'Market shares starting point Fe'!$C$2:$C$185,Input!$C33,'Market shares starting point Fe'!$D$2:$D$185,Input!$D33),0)</f>
        <v>6.1435694263590399</v>
      </c>
      <c r="AO33">
        <f>MAX(SUMIFS('intermediary sheet'!AO$2:AO$185,'intermediary sheet'!$C$2:$C$185,Input!$C33,'intermediary sheet'!$D$2:$D$185,"total")*SUMIFS('Market shares starting point Fe'!AO$2:AO$185,'Market shares starting point Fe'!$C$2:$C$185,Input!$C33,'Market shares starting point Fe'!$D$2:$D$185,Input!$D33),0)</f>
        <v>6.2035684632829913</v>
      </c>
      <c r="AP33">
        <f>MAX(SUMIFS('intermediary sheet'!AP$2:AP$185,'intermediary sheet'!$C$2:$C$185,Input!$C33,'intermediary sheet'!$D$2:$D$185,"total")*SUMIFS('Market shares starting point Fe'!AP$2:AP$185,'Market shares starting point Fe'!$C$2:$C$185,Input!$C33,'Market shares starting point Fe'!$D$2:$D$185,Input!$D33),0)</f>
        <v>6.2875857748271686</v>
      </c>
      <c r="AQ33">
        <f>MAX(SUMIFS('intermediary sheet'!AQ$2:AQ$185,'intermediary sheet'!$C$2:$C$185,Input!$C33,'intermediary sheet'!$D$2:$D$185,"total")*SUMIFS('Market shares starting point Fe'!AQ$2:AQ$185,'Market shares starting point Fe'!$C$2:$C$185,Input!$C33,'Market shares starting point Fe'!$D$2:$D$185,Input!$D33),0)</f>
        <v>6.3881875266870471</v>
      </c>
      <c r="AR33">
        <f>MAX(SUMIFS('intermediary sheet'!AR$2:AR$185,'intermediary sheet'!$C$2:$C$185,Input!$C33,'intermediary sheet'!$D$2:$D$185,"total")*SUMIFS('Market shares starting point Fe'!AR$2:AR$185,'Market shares starting point Fe'!$C$2:$C$185,Input!$C33,'Market shares starting point Fe'!$D$2:$D$185,Input!$D33),0)</f>
        <v>6.5163679518336082</v>
      </c>
      <c r="AS33">
        <f>MAX(SUMIFS('intermediary sheet'!AS$2:AS$185,'intermediary sheet'!$C$2:$C$185,Input!$C33,'intermediary sheet'!$D$2:$D$185,"total")*SUMIFS('Market shares starting point Fe'!AS$2:AS$185,'Market shares starting point Fe'!$C$2:$C$185,Input!$C33,'Market shares starting point Fe'!$D$2:$D$185,Input!$D33),0)</f>
        <v>6.6661997932718089</v>
      </c>
      <c r="AT33">
        <f>MAX(SUMIFS('intermediary sheet'!AT$2:AT$185,'intermediary sheet'!$C$2:$C$185,Input!$C33,'intermediary sheet'!$D$2:$D$185,"total")*SUMIFS('Market shares starting point Fe'!AT$2:AT$185,'Market shares starting point Fe'!$C$2:$C$185,Input!$C33,'Market shares starting point Fe'!$D$2:$D$185,Input!$D33),0)</f>
        <v>6.8502990473990097</v>
      </c>
      <c r="AU33">
        <f>MAX(SUMIFS('intermediary sheet'!AU$2:AU$185,'intermediary sheet'!$C$2:$C$185,Input!$C33,'intermediary sheet'!$D$2:$D$185,"total")*SUMIFS('Market shares starting point Fe'!AU$2:AU$185,'Market shares starting point Fe'!$C$2:$C$185,Input!$C33,'Market shares starting point Fe'!$D$2:$D$185,Input!$D33),0)</f>
        <v>7.0500832978041883</v>
      </c>
      <c r="AV33">
        <f>MAX(SUMIFS('intermediary sheet'!AV$2:AV$185,'intermediary sheet'!$C$2:$C$185,Input!$C33,'intermediary sheet'!$D$2:$D$185,"total")*SUMIFS('Market shares starting point Fe'!AV$2:AV$185,'Market shares starting point Fe'!$C$2:$C$185,Input!$C33,'Market shares starting point Fe'!$D$2:$D$185,Input!$D33),0)</f>
        <v>7.2950267148834005</v>
      </c>
      <c r="AW33">
        <f>MAX(SUMIFS('intermediary sheet'!AW$2:AW$185,'intermediary sheet'!$C$2:$C$185,Input!$C33,'intermediary sheet'!$D$2:$D$185,"total")*SUMIFS('Market shares starting point Fe'!AW$2:AW$185,'Market shares starting point Fe'!$C$2:$C$185,Input!$C33,'Market shares starting point Fe'!$D$2:$D$185,Input!$D33),0)</f>
        <v>7.5954986220762901</v>
      </c>
      <c r="AX33">
        <f>MAX(SUMIFS('intermediary sheet'!AX$2:AX$185,'intermediary sheet'!$C$2:$C$185,Input!$C33,'intermediary sheet'!$D$2:$D$185,"total")*SUMIFS('Market shares starting point Fe'!AX$2:AX$185,'Market shares starting point Fe'!$C$2:$C$185,Input!$C33,'Market shares starting point Fe'!$D$2:$D$185,Input!$D33),0)</f>
        <v>7.9690767872844521</v>
      </c>
      <c r="AY33">
        <f>MAX(SUMIFS('intermediary sheet'!AY$2:AY$185,'intermediary sheet'!$C$2:$C$185,Input!$C33,'intermediary sheet'!$D$2:$D$185,"total")*SUMIFS('Market shares starting point Fe'!AY$2:AY$185,'Market shares starting point Fe'!$C$2:$C$185,Input!$C33,'Market shares starting point Fe'!$D$2:$D$185,Input!$D33),0)</f>
        <v>8.1563982087312255</v>
      </c>
      <c r="AZ33">
        <f>MAX(SUMIFS('intermediary sheet'!AZ$2:AZ$185,'intermediary sheet'!$C$2:$C$185,Input!$C33,'intermediary sheet'!$D$2:$D$185,"total")*SUMIFS('Market shares starting point Fe'!AZ$2:AZ$185,'Market shares starting point Fe'!$C$2:$C$185,Input!$C33,'Market shares starting point Fe'!$D$2:$D$185,Input!$D33),0)</f>
        <v>8.445239300108252</v>
      </c>
      <c r="BA33">
        <f>MAX(SUMIFS('intermediary sheet'!BA$2:BA$185,'intermediary sheet'!$C$2:$C$185,Input!$C33,'intermediary sheet'!$D$2:$D$185,"total")*SUMIFS('Market shares starting point Fe'!BA$2:BA$185,'Market shares starting point Fe'!$C$2:$C$185,Input!$C33,'Market shares starting point Fe'!$D$2:$D$185,Input!$D33),0)</f>
        <v>8.7208769203461767</v>
      </c>
      <c r="BB33">
        <f>MAX(SUMIFS('intermediary sheet'!BB$2:BB$185,'intermediary sheet'!$C$2:$C$185,Input!$C33,'intermediary sheet'!$D$2:$D$185,"total")*SUMIFS('Market shares starting point Fe'!BB$2:BB$185,'Market shares starting point Fe'!$C$2:$C$185,Input!$C33,'Market shares starting point Fe'!$D$2:$D$185,Input!$D33),0)</f>
        <v>8.963375064378166</v>
      </c>
      <c r="BC33">
        <f>MAX(SUMIFS('intermediary sheet'!BC$2:BC$185,'intermediary sheet'!$C$2:$C$185,Input!$C33,'intermediary sheet'!$D$2:$D$185,"total")*SUMIFS('Market shares starting point Fe'!BC$2:BC$185,'Market shares starting point Fe'!$C$2:$C$185,Input!$C33,'Market shares starting point Fe'!$D$2:$D$185,Input!$D33),0)</f>
        <v>9.1851975231323912</v>
      </c>
      <c r="BD33">
        <f>MAX(SUMIFS('intermediary sheet'!BD$2:BD$185,'intermediary sheet'!$C$2:$C$185,Input!$C33,'intermediary sheet'!$D$2:$D$185,"total")*SUMIFS('Market shares starting point Fe'!BD$2:BD$185,'Market shares starting point Fe'!$C$2:$C$185,Input!$C33,'Market shares starting point Fe'!$D$2:$D$185,Input!$D33),0)</f>
        <v>9.4210137290273099</v>
      </c>
      <c r="BE33">
        <f>MAX(SUMIFS('intermediary sheet'!BE$2:BE$185,'intermediary sheet'!$C$2:$C$185,Input!$C33,'intermediary sheet'!$D$2:$D$185,"total")*SUMIFS('Market shares starting point Fe'!BE$2:BE$185,'Market shares starting point Fe'!$C$2:$C$185,Input!$C33,'Market shares starting point Fe'!$D$2:$D$185,Input!$D33),0)</f>
        <v>9.6216969480987782</v>
      </c>
      <c r="BF33">
        <f>MAX(SUMIFS('intermediary sheet'!BF$2:BF$185,'intermediary sheet'!$C$2:$C$185,Input!$C33,'intermediary sheet'!$D$2:$D$185,"total")*SUMIFS('Market shares starting point Fe'!BF$2:BF$185,'Market shares starting point Fe'!$C$2:$C$185,Input!$C33,'Market shares starting point Fe'!$D$2:$D$185,Input!$D33),0)</f>
        <v>10.528282177140301</v>
      </c>
      <c r="BG33">
        <f>MAX(SUMIFS('intermediary sheet'!BG$2:BG$185,'intermediary sheet'!$C$2:$C$185,Input!$C33,'intermediary sheet'!$D$2:$D$185,"total")*SUMIFS('Market shares starting point Fe'!BG$2:BG$185,'Market shares starting point Fe'!$C$2:$C$185,Input!$C33,'Market shares starting point Fe'!$D$2:$D$185,Input!$D33),0)</f>
        <v>11.556355792978907</v>
      </c>
      <c r="BH33">
        <f>MAX(SUMIFS('intermediary sheet'!BH$2:BH$185,'intermediary sheet'!$C$2:$C$185,Input!$C33,'intermediary sheet'!$D$2:$D$185,"total")*SUMIFS('Market shares starting point Fe'!BH$2:BH$185,'Market shares starting point Fe'!$C$2:$C$185,Input!$C33,'Market shares starting point Fe'!$D$2:$D$185,Input!$D33),0)</f>
        <v>12.72690278173722</v>
      </c>
    </row>
    <row r="34" spans="1:60" x14ac:dyDescent="0.3">
      <c r="A34" t="s">
        <v>9</v>
      </c>
      <c r="B34" t="s">
        <v>10</v>
      </c>
      <c r="C34" t="s">
        <v>25</v>
      </c>
      <c r="D34" t="s">
        <v>12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 s="8">
        <f>SUMIFS('Eurostat comsumption'!J$2:J$185,'Eurostat comsumption'!$C$2:$C$185,Input!$C34,'Eurostat comsumption'!$D$2:$D$185,Input!$D34)</f>
        <v>4368.2</v>
      </c>
      <c r="K34" s="8">
        <f>SUMIFS('Eurostat comsumption'!K$2:K$185,'Eurostat comsumption'!$C$2:$C$185,Input!$C34,'Eurostat comsumption'!$D$2:$D$185,Input!$D34)</f>
        <v>4578.5</v>
      </c>
      <c r="L34" s="8">
        <f>SUMIFS('Eurostat comsumption'!L$2:L$185,'Eurostat comsumption'!$C$2:$C$185,Input!$C34,'Eurostat comsumption'!$D$2:$D$185,Input!$D34)</f>
        <v>4780.5</v>
      </c>
      <c r="M34" s="8">
        <f>SUMIFS('Eurostat comsumption'!M$2:M$185,'Eurostat comsumption'!$C$2:$C$185,Input!$C34,'Eurostat comsumption'!$D$2:$D$185,Input!$D34)</f>
        <v>5410.6</v>
      </c>
      <c r="N34" s="8">
        <f>SUMIFS('Eurostat comsumption'!N$2:N$185,'Eurostat comsumption'!$C$2:$C$185,Input!$C34,'Eurostat comsumption'!$D$2:$D$185,Input!$D34)</f>
        <v>5693</v>
      </c>
      <c r="O34" s="8">
        <f>SUMIFS('Eurostat comsumption'!O$2:O$185,'Eurostat comsumption'!$C$2:$C$185,Input!$C34,'Eurostat comsumption'!$D$2:$D$185,Input!$D34)</f>
        <v>6095.1</v>
      </c>
      <c r="P34" s="8">
        <f>SUMIFS('Eurostat comsumption'!P$2:P$185,'Eurostat comsumption'!$C$2:$C$185,Input!$C34,'Eurostat comsumption'!$D$2:$D$185,Input!$D34)</f>
        <v>6334.8</v>
      </c>
      <c r="Q34" s="8">
        <f>SUMIFS('Eurostat comsumption'!Q$2:Q$185,'Eurostat comsumption'!$C$2:$C$185,Input!$C34,'Eurostat comsumption'!$D$2:$D$185,Input!$D34)</f>
        <v>6680.8</v>
      </c>
      <c r="R34" s="8">
        <f>SUMIFS('Eurostat comsumption'!R$2:R$185,'Eurostat comsumption'!$C$2:$C$185,Input!$C34,'Eurostat comsumption'!$D$2:$D$185,Input!$D34)</f>
        <v>6715.6</v>
      </c>
      <c r="S34" s="8">
        <f>SUMIFS('Eurostat comsumption'!S$2:S$185,'Eurostat comsumption'!$C$2:$C$185,Input!$C34,'Eurostat comsumption'!$D$2:$D$185,Input!$D34)</f>
        <v>6595</v>
      </c>
      <c r="T34" s="8">
        <f>SUMIFS('Eurostat comsumption'!T$2:T$185,'Eurostat comsumption'!$C$2:$C$185,Input!$C34,'Eurostat comsumption'!$D$2:$D$185,Input!$D34)</f>
        <v>6229.5</v>
      </c>
      <c r="U34" s="8">
        <f>SUMIFS('Eurostat comsumption'!U$2:U$185,'Eurostat comsumption'!$C$2:$C$185,Input!$C34,'Eurostat comsumption'!$D$2:$D$185,Input!$D34)</f>
        <v>6245.9</v>
      </c>
      <c r="V34" s="8">
        <f>SUMIFS('Eurostat comsumption'!V$2:V$185,'Eurostat comsumption'!$C$2:$C$185,Input!$C34,'Eurostat comsumption'!$D$2:$D$185,Input!$D34)</f>
        <v>6082.6</v>
      </c>
      <c r="W34" s="8">
        <f>SUMIFS('Eurostat comsumption'!W$2:W$185,'Eurostat comsumption'!$C$2:$C$185,Input!$C34,'Eurostat comsumption'!$D$2:$D$185,Input!$D34)</f>
        <v>6022.1</v>
      </c>
      <c r="X34" s="8">
        <f>SUMIFS('Eurostat comsumption'!X$2:X$185,'Eurostat comsumption'!$C$2:$C$185,Input!$C34,'Eurostat comsumption'!$D$2:$D$185,Input!$D34)</f>
        <v>6241.4</v>
      </c>
      <c r="Y34" s="8">
        <f>SUMIFS('Eurostat comsumption'!Y$2:Y$185,'Eurostat comsumption'!$C$2:$C$185,Input!$C34,'Eurostat comsumption'!$D$2:$D$185,Input!$D34)</f>
        <v>6490</v>
      </c>
      <c r="Z34" s="8">
        <f>SUMIFS('Eurostat comsumption'!Z$2:Z$185,'Eurostat comsumption'!$C$2:$C$185,Input!$C34,'Eurostat comsumption'!$D$2:$D$185,Input!$D34)</f>
        <v>6733.6</v>
      </c>
      <c r="AA34">
        <f t="shared" ref="AA34" si="103">SUM(AA35:AA41)</f>
        <v>6681.1053509089907</v>
      </c>
      <c r="AB34">
        <f t="shared" ref="AB34" si="104">SUM(AB35:AB41)</f>
        <v>6632.1002223126134</v>
      </c>
      <c r="AC34">
        <f t="shared" ref="AC34" si="105">SUM(AC35:AC41)</f>
        <v>6577.4975550026729</v>
      </c>
      <c r="AD34">
        <f t="shared" ref="AD34" si="106">SUM(AD35:AD41)</f>
        <v>6518.6094675348049</v>
      </c>
      <c r="AE34">
        <f t="shared" ref="AE34" si="107">SUM(AE35:AE41)</f>
        <v>6445.8767949917055</v>
      </c>
      <c r="AF34">
        <f t="shared" ref="AF34" si="108">SUM(AF35:AF41)</f>
        <v>6369.5353757461426</v>
      </c>
      <c r="AG34">
        <f t="shared" ref="AG34" si="109">SUM(AG35:AG41)</f>
        <v>6288.0374399319453</v>
      </c>
      <c r="AH34">
        <f t="shared" ref="AH34" si="110">SUM(AH35:AH41)</f>
        <v>6193.2969441981168</v>
      </c>
      <c r="AI34">
        <f t="shared" ref="AI34" si="111">SUM(AI35:AI41)</f>
        <v>6083.1628638541715</v>
      </c>
      <c r="AJ34">
        <f t="shared" ref="AJ34" si="112">SUM(AJ35:AJ41)</f>
        <v>5956.5715492550871</v>
      </c>
      <c r="AK34">
        <f t="shared" ref="AK34" si="113">SUM(AK35:AK41)</f>
        <v>5804.464369616624</v>
      </c>
      <c r="AL34">
        <f t="shared" ref="AL34" si="114">SUM(AL35:AL41)</f>
        <v>5637.5840687356449</v>
      </c>
      <c r="AM34">
        <f t="shared" ref="AM34" si="115">SUM(AM35:AM41)</f>
        <v>5459.2112054566223</v>
      </c>
      <c r="AN34">
        <f t="shared" ref="AN34" si="116">SUM(AN35:AN41)</f>
        <v>5278.107945241195</v>
      </c>
      <c r="AO34">
        <f t="shared" ref="AO34" si="117">SUM(AO35:AO41)</f>
        <v>5095.1869925234669</v>
      </c>
      <c r="AP34">
        <f t="shared" ref="AP34" si="118">SUM(AP35:AP41)</f>
        <v>4912.2510892252149</v>
      </c>
      <c r="AQ34">
        <f t="shared" ref="AQ34" si="119">SUM(AQ35:AQ41)</f>
        <v>4730.3594568493909</v>
      </c>
      <c r="AR34">
        <f t="shared" ref="AR34" si="120">SUM(AR35:AR41)</f>
        <v>4557.1577401550903</v>
      </c>
      <c r="AS34">
        <f t="shared" ref="AS34" si="121">SUM(AS35:AS41)</f>
        <v>4387.3078429764755</v>
      </c>
      <c r="AT34">
        <f t="shared" ref="AT34" si="122">SUM(AT35:AT41)</f>
        <v>4222.1758777747928</v>
      </c>
      <c r="AU34">
        <f t="shared" ref="AU34" si="123">SUM(AU35:AU41)</f>
        <v>4057.0446929059121</v>
      </c>
      <c r="AV34">
        <f t="shared" ref="AV34" si="124">SUM(AV35:AV41)</f>
        <v>3891.9140327740079</v>
      </c>
      <c r="AW34">
        <f t="shared" ref="AW34" si="125">SUM(AW35:AW41)</f>
        <v>3726.7840196598572</v>
      </c>
      <c r="AX34">
        <f t="shared" ref="AX34" si="126">SUM(AX35:AX41)</f>
        <v>3562.3178557728265</v>
      </c>
      <c r="AY34">
        <f t="shared" ref="AY34" si="127">SUM(AY35:AY41)</f>
        <v>3396.4949904297523</v>
      </c>
      <c r="AZ34">
        <f t="shared" ref="AZ34" si="128">SUM(AZ35:AZ41)</f>
        <v>3229.4493922693882</v>
      </c>
      <c r="BA34">
        <f t="shared" ref="BA34" si="129">SUM(BA35:BA41)</f>
        <v>3065.2987788365772</v>
      </c>
      <c r="BB34">
        <f t="shared" ref="BB34" si="130">SUM(BB35:BB41)</f>
        <v>2899.3179585838934</v>
      </c>
      <c r="BC34">
        <f t="shared" ref="BC34" si="131">SUM(BC35:BC41)</f>
        <v>2733.4175939720994</v>
      </c>
      <c r="BD34">
        <f t="shared" ref="BD34" si="132">SUM(BD35:BD41)</f>
        <v>2567.9108077693513</v>
      </c>
      <c r="BE34">
        <f t="shared" ref="BE34" si="133">SUM(BE35:BE41)</f>
        <v>2402.5924198332009</v>
      </c>
      <c r="BF34">
        <f t="shared" ref="BF34" si="134">SUM(BF35:BF41)</f>
        <v>2402.5739033482378</v>
      </c>
      <c r="BG34">
        <f t="shared" ref="BG34" si="135">SUM(BG35:BG41)</f>
        <v>2402.5530633968283</v>
      </c>
      <c r="BH34">
        <f t="shared" ref="BH34" si="136">SUM(BH35:BH41)</f>
        <v>2402.5293830386345</v>
      </c>
    </row>
    <row r="35" spans="1:60" x14ac:dyDescent="0.3">
      <c r="A35" t="s">
        <v>9</v>
      </c>
      <c r="B35" t="s">
        <v>10</v>
      </c>
      <c r="C35" t="s">
        <v>25</v>
      </c>
      <c r="D35" t="s">
        <v>17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 s="8">
        <f>SUMIFS('Eurostat comsumption'!J$2:J$185,'Eurostat comsumption'!$C$2:$C$185,Input!$C35,'Eurostat comsumption'!$D$2:$D$185,Input!$D35)</f>
        <v>29.2</v>
      </c>
      <c r="K35" s="8">
        <f>SUMIFS('Eurostat comsumption'!K$2:K$185,'Eurostat comsumption'!$C$2:$C$185,Input!$C35,'Eurostat comsumption'!$D$2:$D$185,Input!$D35)</f>
        <v>30.6</v>
      </c>
      <c r="L35" s="8">
        <f>SUMIFS('Eurostat comsumption'!L$2:L$185,'Eurostat comsumption'!$C$2:$C$185,Input!$C35,'Eurostat comsumption'!$D$2:$D$185,Input!$D35)</f>
        <v>33.200000000000003</v>
      </c>
      <c r="M35" s="8">
        <f>SUMIFS('Eurostat comsumption'!M$2:M$185,'Eurostat comsumption'!$C$2:$C$185,Input!$C35,'Eurostat comsumption'!$D$2:$D$185,Input!$D35)</f>
        <v>32.5</v>
      </c>
      <c r="N35" s="8">
        <f>SUMIFS('Eurostat comsumption'!N$2:N$185,'Eurostat comsumption'!$C$2:$C$185,Input!$C35,'Eurostat comsumption'!$D$2:$D$185,Input!$D35)</f>
        <v>34.9</v>
      </c>
      <c r="O35" s="8">
        <f>SUMIFS('Eurostat comsumption'!O$2:O$185,'Eurostat comsumption'!$C$2:$C$185,Input!$C35,'Eurostat comsumption'!$D$2:$D$185,Input!$D35)</f>
        <v>38.700000000000003</v>
      </c>
      <c r="P35" s="8">
        <f>SUMIFS('Eurostat comsumption'!P$2:P$185,'Eurostat comsumption'!$C$2:$C$185,Input!$C35,'Eurostat comsumption'!$D$2:$D$185,Input!$D35)</f>
        <v>43.9</v>
      </c>
      <c r="Q35" s="8">
        <f>SUMIFS('Eurostat comsumption'!Q$2:Q$185,'Eurostat comsumption'!$C$2:$C$185,Input!$C35,'Eurostat comsumption'!$D$2:$D$185,Input!$D35)</f>
        <v>56.2</v>
      </c>
      <c r="R35" s="8">
        <f>SUMIFS('Eurostat comsumption'!R$2:R$185,'Eurostat comsumption'!$C$2:$C$185,Input!$C35,'Eurostat comsumption'!$D$2:$D$185,Input!$D35)</f>
        <v>68.7</v>
      </c>
      <c r="S35" s="8">
        <f>SUMIFS('Eurostat comsumption'!S$2:S$185,'Eurostat comsumption'!$C$2:$C$185,Input!$C35,'Eurostat comsumption'!$D$2:$D$185,Input!$D35)</f>
        <v>72.2</v>
      </c>
      <c r="T35" s="8">
        <f>SUMIFS('Eurostat comsumption'!T$2:T$185,'Eurostat comsumption'!$C$2:$C$185,Input!$C35,'Eurostat comsumption'!$D$2:$D$185,Input!$D35)</f>
        <v>74</v>
      </c>
      <c r="U35" s="8">
        <f>SUMIFS('Eurostat comsumption'!U$2:U$185,'Eurostat comsumption'!$C$2:$C$185,Input!$C35,'Eurostat comsumption'!$D$2:$D$185,Input!$D35)</f>
        <v>73</v>
      </c>
      <c r="V35" s="8">
        <f>SUMIFS('Eurostat comsumption'!V$2:V$185,'Eurostat comsumption'!$C$2:$C$185,Input!$C35,'Eurostat comsumption'!$D$2:$D$185,Input!$D35)</f>
        <v>51</v>
      </c>
      <c r="W35" s="8">
        <f>SUMIFS('Eurostat comsumption'!W$2:W$185,'Eurostat comsumption'!$C$2:$C$185,Input!$C35,'Eurostat comsumption'!$D$2:$D$185,Input!$D35)</f>
        <v>53.4</v>
      </c>
      <c r="X35" s="8">
        <f>SUMIFS('Eurostat comsumption'!X$2:X$185,'Eurostat comsumption'!$C$2:$C$185,Input!$C35,'Eurostat comsumption'!$D$2:$D$185,Input!$D35)</f>
        <v>60.7</v>
      </c>
      <c r="Y35" s="8">
        <f>SUMIFS('Eurostat comsumption'!Y$2:Y$185,'Eurostat comsumption'!$C$2:$C$185,Input!$C35,'Eurostat comsumption'!$D$2:$D$185,Input!$D35)</f>
        <v>66.400000000000006</v>
      </c>
      <c r="Z35" s="8">
        <f>SUMIFS('Eurostat comsumption'!Z$2:Z$185,'Eurostat comsumption'!$C$2:$C$185,Input!$C35,'Eurostat comsumption'!$D$2:$D$185,Input!$D35)</f>
        <v>54.5</v>
      </c>
      <c r="AA35">
        <f>MAX(SUMIFS('intermediary sheet'!AA$2:AA$185,'intermediary sheet'!$C$2:$C$185,Input!$C35,'intermediary sheet'!$D$2:$D$185,"total")*SUMIFS('Market shares starting point Fe'!AA$2:AA$185,'Market shares starting point Fe'!$C$2:$C$185,Input!$C35,'Market shares starting point Fe'!$D$2:$D$185,Input!$D35),0)</f>
        <v>48.209675642318182</v>
      </c>
      <c r="AB35">
        <f>MAX(SUMIFS('intermediary sheet'!AB$2:AB$185,'intermediary sheet'!$C$2:$C$185,Input!$C35,'intermediary sheet'!$D$2:$D$185,"total")*SUMIFS('Market shares starting point Fe'!AB$2:AB$185,'Market shares starting point Fe'!$C$2:$C$185,Input!$C35,'Market shares starting point Fe'!$D$2:$D$185,Input!$D35),0)</f>
        <v>52.332740283699451</v>
      </c>
      <c r="AC35">
        <f>MAX(SUMIFS('intermediary sheet'!AC$2:AC$185,'intermediary sheet'!$C$2:$C$185,Input!$C35,'intermediary sheet'!$D$2:$D$185,"total")*SUMIFS('Market shares starting point Fe'!AC$2:AC$185,'Market shares starting point Fe'!$C$2:$C$185,Input!$C35,'Market shares starting point Fe'!$D$2:$D$185,Input!$D35),0)</f>
        <v>57.486303702155666</v>
      </c>
      <c r="AD35">
        <f>MAX(SUMIFS('intermediary sheet'!AD$2:AD$185,'intermediary sheet'!$C$2:$C$185,Input!$C35,'intermediary sheet'!$D$2:$D$185,"total")*SUMIFS('Market shares starting point Fe'!AD$2:AD$185,'Market shares starting point Fe'!$C$2:$C$185,Input!$C35,'Market shares starting point Fe'!$D$2:$D$185,Input!$D35),0)</f>
        <v>61.712737097688716</v>
      </c>
      <c r="AE35">
        <f>MAX(SUMIFS('intermediary sheet'!AE$2:AE$185,'intermediary sheet'!$C$2:$C$185,Input!$C35,'intermediary sheet'!$D$2:$D$185,"total")*SUMIFS('Market shares starting point Fe'!AE$2:AE$185,'Market shares starting point Fe'!$C$2:$C$185,Input!$C35,'Market shares starting point Fe'!$D$2:$D$185,Input!$D35),0)</f>
        <v>65.700913095008218</v>
      </c>
      <c r="AF35">
        <f>MAX(SUMIFS('intermediary sheet'!AF$2:AF$185,'intermediary sheet'!$C$2:$C$185,Input!$C35,'intermediary sheet'!$D$2:$D$185,"total")*SUMIFS('Market shares starting point Fe'!AF$2:AF$185,'Market shares starting point Fe'!$C$2:$C$185,Input!$C35,'Market shares starting point Fe'!$D$2:$D$185,Input!$D35),0)</f>
        <v>69.640484525095872</v>
      </c>
      <c r="AG35">
        <f>MAX(SUMIFS('intermediary sheet'!AG$2:AG$185,'intermediary sheet'!$C$2:$C$185,Input!$C35,'intermediary sheet'!$D$2:$D$185,"total")*SUMIFS('Market shares starting point Fe'!AG$2:AG$185,'Market shares starting point Fe'!$C$2:$C$185,Input!$C35,'Market shares starting point Fe'!$D$2:$D$185,Input!$D35),0)</f>
        <v>73.149807461714715</v>
      </c>
      <c r="AH35">
        <f>MAX(SUMIFS('intermediary sheet'!AH$2:AH$185,'intermediary sheet'!$C$2:$C$185,Input!$C35,'intermediary sheet'!$D$2:$D$185,"total")*SUMIFS('Market shares starting point Fe'!AH$2:AH$185,'Market shares starting point Fe'!$C$2:$C$185,Input!$C35,'Market shares starting point Fe'!$D$2:$D$185,Input!$D35),0)</f>
        <v>76.821851229486867</v>
      </c>
      <c r="AI35">
        <f>MAX(SUMIFS('intermediary sheet'!AI$2:AI$185,'intermediary sheet'!$C$2:$C$185,Input!$C35,'intermediary sheet'!$D$2:$D$185,"total")*SUMIFS('Market shares starting point Fe'!AI$2:AI$185,'Market shares starting point Fe'!$C$2:$C$185,Input!$C35,'Market shares starting point Fe'!$D$2:$D$185,Input!$D35),0)</f>
        <v>80.254653441733737</v>
      </c>
      <c r="AJ35">
        <f>MAX(SUMIFS('intermediary sheet'!AJ$2:AJ$185,'intermediary sheet'!$C$2:$C$185,Input!$C35,'intermediary sheet'!$D$2:$D$185,"total")*SUMIFS('Market shares starting point Fe'!AJ$2:AJ$185,'Market shares starting point Fe'!$C$2:$C$185,Input!$C35,'Market shares starting point Fe'!$D$2:$D$185,Input!$D35),0)</f>
        <v>83.638060768453599</v>
      </c>
      <c r="AK35">
        <f>MAX(SUMIFS('intermediary sheet'!AK$2:AK$185,'intermediary sheet'!$C$2:$C$185,Input!$C35,'intermediary sheet'!$D$2:$D$185,"total")*SUMIFS('Market shares starting point Fe'!AK$2:AK$185,'Market shares starting point Fe'!$C$2:$C$185,Input!$C35,'Market shares starting point Fe'!$D$2:$D$185,Input!$D35),0)</f>
        <v>87.264363544439291</v>
      </c>
      <c r="AL35">
        <f>MAX(SUMIFS('intermediary sheet'!AL$2:AL$185,'intermediary sheet'!$C$2:$C$185,Input!$C35,'intermediary sheet'!$D$2:$D$185,"total")*SUMIFS('Market shares starting point Fe'!AL$2:AL$185,'Market shares starting point Fe'!$C$2:$C$185,Input!$C35,'Market shares starting point Fe'!$D$2:$D$185,Input!$D35),0)</f>
        <v>90.877521152466485</v>
      </c>
      <c r="AM35">
        <f>MAX(SUMIFS('intermediary sheet'!AM$2:AM$185,'intermediary sheet'!$C$2:$C$185,Input!$C35,'intermediary sheet'!$D$2:$D$185,"total")*SUMIFS('Market shares starting point Fe'!AM$2:AM$185,'Market shares starting point Fe'!$C$2:$C$185,Input!$C35,'Market shares starting point Fe'!$D$2:$D$185,Input!$D35),0)</f>
        <v>94.744574166856054</v>
      </c>
      <c r="AN35">
        <f>MAX(SUMIFS('intermediary sheet'!AN$2:AN$185,'intermediary sheet'!$C$2:$C$185,Input!$C35,'intermediary sheet'!$D$2:$D$185,"total")*SUMIFS('Market shares starting point Fe'!AN$2:AN$185,'Market shares starting point Fe'!$C$2:$C$185,Input!$C35,'Market shares starting point Fe'!$D$2:$D$185,Input!$D35),0)</f>
        <v>99.377841995000821</v>
      </c>
      <c r="AO35">
        <f>MAX(SUMIFS('intermediary sheet'!AO$2:AO$185,'intermediary sheet'!$C$2:$C$185,Input!$C35,'intermediary sheet'!$D$2:$D$185,"total")*SUMIFS('Market shares starting point Fe'!AO$2:AO$185,'Market shares starting point Fe'!$C$2:$C$185,Input!$C35,'Market shares starting point Fe'!$D$2:$D$185,Input!$D35),0)</f>
        <v>104.42034532736515</v>
      </c>
      <c r="AP35">
        <f>MAX(SUMIFS('intermediary sheet'!AP$2:AP$185,'intermediary sheet'!$C$2:$C$185,Input!$C35,'intermediary sheet'!$D$2:$D$185,"total")*SUMIFS('Market shares starting point Fe'!AP$2:AP$185,'Market shares starting point Fe'!$C$2:$C$185,Input!$C35,'Market shares starting point Fe'!$D$2:$D$185,Input!$D35),0)</f>
        <v>109.94331561404854</v>
      </c>
      <c r="AQ35">
        <f>MAX(SUMIFS('intermediary sheet'!AQ$2:AQ$185,'intermediary sheet'!$C$2:$C$185,Input!$C35,'intermediary sheet'!$D$2:$D$185,"total")*SUMIFS('Market shares starting point Fe'!AQ$2:AQ$185,'Market shares starting point Fe'!$C$2:$C$185,Input!$C35,'Market shares starting point Fe'!$D$2:$D$185,Input!$D35),0)</f>
        <v>115.82303959589319</v>
      </c>
      <c r="AR35">
        <f>MAX(SUMIFS('intermediary sheet'!AR$2:AR$185,'intermediary sheet'!$C$2:$C$185,Input!$C35,'intermediary sheet'!$D$2:$D$185,"total")*SUMIFS('Market shares starting point Fe'!AR$2:AR$185,'Market shares starting point Fe'!$C$2:$C$185,Input!$C35,'Market shares starting point Fe'!$D$2:$D$185,Input!$D35),0)</f>
        <v>121.56912108770294</v>
      </c>
      <c r="AS35">
        <f>MAX(SUMIFS('intermediary sheet'!AS$2:AS$185,'intermediary sheet'!$C$2:$C$185,Input!$C35,'intermediary sheet'!$D$2:$D$185,"total")*SUMIFS('Market shares starting point Fe'!AS$2:AS$185,'Market shares starting point Fe'!$C$2:$C$185,Input!$C35,'Market shares starting point Fe'!$D$2:$D$185,Input!$D35),0)</f>
        <v>127.15849918106007</v>
      </c>
      <c r="AT35">
        <f>MAX(SUMIFS('intermediary sheet'!AT$2:AT$185,'intermediary sheet'!$C$2:$C$185,Input!$C35,'intermediary sheet'!$D$2:$D$185,"total")*SUMIFS('Market shares starting point Fe'!AT$2:AT$185,'Market shares starting point Fe'!$C$2:$C$185,Input!$C35,'Market shares starting point Fe'!$D$2:$D$185,Input!$D35),0)</f>
        <v>132.88752664642121</v>
      </c>
      <c r="AU35">
        <f>MAX(SUMIFS('intermediary sheet'!AU$2:AU$185,'intermediary sheet'!$C$2:$C$185,Input!$C35,'intermediary sheet'!$D$2:$D$185,"total")*SUMIFS('Market shares starting point Fe'!AU$2:AU$185,'Market shares starting point Fe'!$C$2:$C$185,Input!$C35,'Market shares starting point Fe'!$D$2:$D$185,Input!$D35),0)</f>
        <v>138.16272195659135</v>
      </c>
      <c r="AV35">
        <f>MAX(SUMIFS('intermediary sheet'!AV$2:AV$185,'intermediary sheet'!$C$2:$C$185,Input!$C35,'intermediary sheet'!$D$2:$D$185,"total")*SUMIFS('Market shares starting point Fe'!AV$2:AV$185,'Market shares starting point Fe'!$C$2:$C$185,Input!$C35,'Market shares starting point Fe'!$D$2:$D$185,Input!$D35),0)</f>
        <v>143.14777655815161</v>
      </c>
      <c r="AW35">
        <f>MAX(SUMIFS('intermediary sheet'!AW$2:AW$185,'intermediary sheet'!$C$2:$C$185,Input!$C35,'intermediary sheet'!$D$2:$D$185,"total")*SUMIFS('Market shares starting point Fe'!AW$2:AW$185,'Market shares starting point Fe'!$C$2:$C$185,Input!$C35,'Market shares starting point Fe'!$D$2:$D$185,Input!$D35),0)</f>
        <v>147.89469268684357</v>
      </c>
      <c r="AX35">
        <f>MAX(SUMIFS('intermediary sheet'!AX$2:AX$185,'intermediary sheet'!$C$2:$C$185,Input!$C35,'intermediary sheet'!$D$2:$D$185,"total")*SUMIFS('Market shares starting point Fe'!AX$2:AX$185,'Market shares starting point Fe'!$C$2:$C$185,Input!$C35,'Market shares starting point Fe'!$D$2:$D$185,Input!$D35),0)</f>
        <v>152.56560526868029</v>
      </c>
      <c r="AY35">
        <f>MAX(SUMIFS('intermediary sheet'!AY$2:AY$185,'intermediary sheet'!$C$2:$C$185,Input!$C35,'intermediary sheet'!$D$2:$D$185,"total")*SUMIFS('Market shares starting point Fe'!AY$2:AY$185,'Market shares starting point Fe'!$C$2:$C$185,Input!$C35,'Market shares starting point Fe'!$D$2:$D$185,Input!$D35),0)</f>
        <v>157.07086211042068</v>
      </c>
      <c r="AZ35">
        <f>MAX(SUMIFS('intermediary sheet'!AZ$2:AZ$185,'intermediary sheet'!$C$2:$C$185,Input!$C35,'intermediary sheet'!$D$2:$D$185,"total")*SUMIFS('Market shares starting point Fe'!AZ$2:AZ$185,'Market shares starting point Fe'!$C$2:$C$185,Input!$C35,'Market shares starting point Fe'!$D$2:$D$185,Input!$D35),0)</f>
        <v>161.31581140790945</v>
      </c>
      <c r="BA35">
        <f>MAX(SUMIFS('intermediary sheet'!BA$2:BA$185,'intermediary sheet'!$C$2:$C$185,Input!$C35,'intermediary sheet'!$D$2:$D$185,"total")*SUMIFS('Market shares starting point Fe'!BA$2:BA$185,'Market shares starting point Fe'!$C$2:$C$185,Input!$C35,'Market shares starting point Fe'!$D$2:$D$185,Input!$D35),0)</f>
        <v>165.52638855945605</v>
      </c>
      <c r="BB35">
        <f>MAX(SUMIFS('intermediary sheet'!BB$2:BB$185,'intermediary sheet'!$C$2:$C$185,Input!$C35,'intermediary sheet'!$D$2:$D$185,"total")*SUMIFS('Market shares starting point Fe'!BB$2:BB$185,'Market shares starting point Fe'!$C$2:$C$185,Input!$C35,'Market shares starting point Fe'!$D$2:$D$185,Input!$D35),0)</f>
        <v>169.50434727708463</v>
      </c>
      <c r="BC35">
        <f>MAX(SUMIFS('intermediary sheet'!BC$2:BC$185,'intermediary sheet'!$C$2:$C$185,Input!$C35,'intermediary sheet'!$D$2:$D$185,"total")*SUMIFS('Market shares starting point Fe'!BC$2:BC$185,'Market shares starting point Fe'!$C$2:$C$185,Input!$C35,'Market shares starting point Fe'!$D$2:$D$185,Input!$D35),0)</f>
        <v>173.31962980828004</v>
      </c>
      <c r="BD35">
        <f>MAX(SUMIFS('intermediary sheet'!BD$2:BD$185,'intermediary sheet'!$C$2:$C$185,Input!$C35,'intermediary sheet'!$D$2:$D$185,"total")*SUMIFS('Market shares starting point Fe'!BD$2:BD$185,'Market shares starting point Fe'!$C$2:$C$185,Input!$C35,'Market shares starting point Fe'!$D$2:$D$185,Input!$D35),0)</f>
        <v>176.73532573077463</v>
      </c>
      <c r="BE35">
        <f>MAX(SUMIFS('intermediary sheet'!BE$2:BE$185,'intermediary sheet'!$C$2:$C$185,Input!$C35,'intermediary sheet'!$D$2:$D$185,"total")*SUMIFS('Market shares starting point Fe'!BE$2:BE$185,'Market shares starting point Fe'!$C$2:$C$185,Input!$C35,'Market shares starting point Fe'!$D$2:$D$185,Input!$D35),0)</f>
        <v>179.96725293487805</v>
      </c>
      <c r="BF35">
        <f>MAX(SUMIFS('intermediary sheet'!BF$2:BF$185,'intermediary sheet'!$C$2:$C$185,Input!$C35,'intermediary sheet'!$D$2:$D$185,"total")*SUMIFS('Market shares starting point Fe'!BF$2:BF$185,'Market shares starting point Fe'!$C$2:$C$185,Input!$C35,'Market shares starting point Fe'!$D$2:$D$185,Input!$D35),0)</f>
        <v>196.33844044895923</v>
      </c>
      <c r="BG35">
        <f>MAX(SUMIFS('intermediary sheet'!BG$2:BG$185,'intermediary sheet'!$C$2:$C$185,Input!$C35,'intermediary sheet'!$D$2:$D$185,"total")*SUMIFS('Market shares starting point Fe'!BG$2:BG$185,'Market shares starting point Fe'!$C$2:$C$185,Input!$C35,'Market shares starting point Fe'!$D$2:$D$185,Input!$D35),0)</f>
        <v>214.79236516920267</v>
      </c>
      <c r="BH35">
        <f>MAX(SUMIFS('intermediary sheet'!BH$2:BH$185,'intermediary sheet'!$C$2:$C$185,Input!$C35,'intermediary sheet'!$D$2:$D$185,"total")*SUMIFS('Market shares starting point Fe'!BH$2:BH$185,'Market shares starting point Fe'!$C$2:$C$185,Input!$C35,'Market shares starting point Fe'!$D$2:$D$185,Input!$D35),0)</f>
        <v>235.77163491497831</v>
      </c>
    </row>
    <row r="36" spans="1:60" x14ac:dyDescent="0.3">
      <c r="A36" t="s">
        <v>9</v>
      </c>
      <c r="B36" t="s">
        <v>10</v>
      </c>
      <c r="C36" t="s">
        <v>25</v>
      </c>
      <c r="D36" t="s">
        <v>18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 s="8">
        <f>SUMIFS('Eurostat comsumption'!J$2:J$185,'Eurostat comsumption'!$C$2:$C$185,Input!$C36,'Eurostat comsumption'!$D$2:$D$185,Input!$D36)</f>
        <v>0</v>
      </c>
      <c r="K36" s="8">
        <f>SUMIFS('Eurostat comsumption'!K$2:K$185,'Eurostat comsumption'!$C$2:$C$185,Input!$C36,'Eurostat comsumption'!$D$2:$D$185,Input!$D36)</f>
        <v>0</v>
      </c>
      <c r="L36" s="8">
        <f>SUMIFS('Eurostat comsumption'!L$2:L$185,'Eurostat comsumption'!$C$2:$C$185,Input!$C36,'Eurostat comsumption'!$D$2:$D$185,Input!$D36)</f>
        <v>0</v>
      </c>
      <c r="M36" s="8">
        <f>SUMIFS('Eurostat comsumption'!M$2:M$185,'Eurostat comsumption'!$C$2:$C$185,Input!$C36,'Eurostat comsumption'!$D$2:$D$185,Input!$D36)</f>
        <v>0</v>
      </c>
      <c r="N36" s="8">
        <f>SUMIFS('Eurostat comsumption'!N$2:N$185,'Eurostat comsumption'!$C$2:$C$185,Input!$C36,'Eurostat comsumption'!$D$2:$D$185,Input!$D36)</f>
        <v>0</v>
      </c>
      <c r="O36" s="8">
        <f>SUMIFS('Eurostat comsumption'!O$2:O$185,'Eurostat comsumption'!$C$2:$C$185,Input!$C36,'Eurostat comsumption'!$D$2:$D$185,Input!$D36)</f>
        <v>0</v>
      </c>
      <c r="P36" s="8">
        <f>SUMIFS('Eurostat comsumption'!P$2:P$185,'Eurostat comsumption'!$C$2:$C$185,Input!$C36,'Eurostat comsumption'!$D$2:$D$185,Input!$D36)</f>
        <v>0</v>
      </c>
      <c r="Q36" s="8">
        <f>SUMIFS('Eurostat comsumption'!Q$2:Q$185,'Eurostat comsumption'!$C$2:$C$185,Input!$C36,'Eurostat comsumption'!$D$2:$D$185,Input!$D36)</f>
        <v>0</v>
      </c>
      <c r="R36" s="8">
        <f>SUMIFS('Eurostat comsumption'!R$2:R$185,'Eurostat comsumption'!$C$2:$C$185,Input!$C36,'Eurostat comsumption'!$D$2:$D$185,Input!$D36)</f>
        <v>0</v>
      </c>
      <c r="S36" s="8">
        <f>SUMIFS('Eurostat comsumption'!S$2:S$185,'Eurostat comsumption'!$C$2:$C$185,Input!$C36,'Eurostat comsumption'!$D$2:$D$185,Input!$D36)</f>
        <v>0</v>
      </c>
      <c r="T36" s="8">
        <f>SUMIFS('Eurostat comsumption'!T$2:T$185,'Eurostat comsumption'!$C$2:$C$185,Input!$C36,'Eurostat comsumption'!$D$2:$D$185,Input!$D36)</f>
        <v>0</v>
      </c>
      <c r="U36" s="8">
        <f>SUMIFS('Eurostat comsumption'!U$2:U$185,'Eurostat comsumption'!$C$2:$C$185,Input!$C36,'Eurostat comsumption'!$D$2:$D$185,Input!$D36)</f>
        <v>0</v>
      </c>
      <c r="V36" s="8">
        <f>SUMIFS('Eurostat comsumption'!V$2:V$185,'Eurostat comsumption'!$C$2:$C$185,Input!$C36,'Eurostat comsumption'!$D$2:$D$185,Input!$D36)</f>
        <v>0</v>
      </c>
      <c r="W36" s="8">
        <f>SUMIFS('Eurostat comsumption'!W$2:W$185,'Eurostat comsumption'!$C$2:$C$185,Input!$C36,'Eurostat comsumption'!$D$2:$D$185,Input!$D36)</f>
        <v>0</v>
      </c>
      <c r="X36" s="8">
        <f>SUMIFS('Eurostat comsumption'!X$2:X$185,'Eurostat comsumption'!$C$2:$C$185,Input!$C36,'Eurostat comsumption'!$D$2:$D$185,Input!$D36)</f>
        <v>0</v>
      </c>
      <c r="Y36" s="8">
        <f>SUMIFS('Eurostat comsumption'!Y$2:Y$185,'Eurostat comsumption'!$C$2:$C$185,Input!$C36,'Eurostat comsumption'!$D$2:$D$185,Input!$D36)</f>
        <v>0</v>
      </c>
      <c r="Z36" s="8">
        <f>SUMIFS('Eurostat comsumption'!Z$2:Z$185,'Eurostat comsumption'!$C$2:$C$185,Input!$C36,'Eurostat comsumption'!$D$2:$D$185,Input!$D36)</f>
        <v>0</v>
      </c>
      <c r="AA36">
        <f>MAX(SUMIFS('intermediary sheet'!AA$2:AA$185,'intermediary sheet'!$C$2:$C$185,Input!$C36,'intermediary sheet'!$D$2:$D$185,"total")*SUMIFS('Market shares starting point Fe'!AA$2:AA$185,'Market shares starting point Fe'!$C$2:$C$185,Input!$C36,'Market shares starting point Fe'!$D$2:$D$185,Input!$D36),0)</f>
        <v>0</v>
      </c>
      <c r="AB36">
        <f>MAX(SUMIFS('intermediary sheet'!AB$2:AB$185,'intermediary sheet'!$C$2:$C$185,Input!$C36,'intermediary sheet'!$D$2:$D$185,"total")*SUMIFS('Market shares starting point Fe'!AB$2:AB$185,'Market shares starting point Fe'!$C$2:$C$185,Input!$C36,'Market shares starting point Fe'!$D$2:$D$185,Input!$D36),0)</f>
        <v>0</v>
      </c>
      <c r="AC36">
        <f>MAX(SUMIFS('intermediary sheet'!AC$2:AC$185,'intermediary sheet'!$C$2:$C$185,Input!$C36,'intermediary sheet'!$D$2:$D$185,"total")*SUMIFS('Market shares starting point Fe'!AC$2:AC$185,'Market shares starting point Fe'!$C$2:$C$185,Input!$C36,'Market shares starting point Fe'!$D$2:$D$185,Input!$D36),0)</f>
        <v>0</v>
      </c>
      <c r="AD36">
        <f>MAX(SUMIFS('intermediary sheet'!AD$2:AD$185,'intermediary sheet'!$C$2:$C$185,Input!$C36,'intermediary sheet'!$D$2:$D$185,"total")*SUMIFS('Market shares starting point Fe'!AD$2:AD$185,'Market shares starting point Fe'!$C$2:$C$185,Input!$C36,'Market shares starting point Fe'!$D$2:$D$185,Input!$D36),0)</f>
        <v>0</v>
      </c>
      <c r="AE36">
        <f>MAX(SUMIFS('intermediary sheet'!AE$2:AE$185,'intermediary sheet'!$C$2:$C$185,Input!$C36,'intermediary sheet'!$D$2:$D$185,"total")*SUMIFS('Market shares starting point Fe'!AE$2:AE$185,'Market shares starting point Fe'!$C$2:$C$185,Input!$C36,'Market shares starting point Fe'!$D$2:$D$185,Input!$D36),0)</f>
        <v>0</v>
      </c>
      <c r="AF36">
        <f>MAX(SUMIFS('intermediary sheet'!AF$2:AF$185,'intermediary sheet'!$C$2:$C$185,Input!$C36,'intermediary sheet'!$D$2:$D$185,"total")*SUMIFS('Market shares starting point Fe'!AF$2:AF$185,'Market shares starting point Fe'!$C$2:$C$185,Input!$C36,'Market shares starting point Fe'!$D$2:$D$185,Input!$D36),0)</f>
        <v>0</v>
      </c>
      <c r="AG36">
        <f>MAX(SUMIFS('intermediary sheet'!AG$2:AG$185,'intermediary sheet'!$C$2:$C$185,Input!$C36,'intermediary sheet'!$D$2:$D$185,"total")*SUMIFS('Market shares starting point Fe'!AG$2:AG$185,'Market shares starting point Fe'!$C$2:$C$185,Input!$C36,'Market shares starting point Fe'!$D$2:$D$185,Input!$D36),0)</f>
        <v>0</v>
      </c>
      <c r="AH36">
        <f>MAX(SUMIFS('intermediary sheet'!AH$2:AH$185,'intermediary sheet'!$C$2:$C$185,Input!$C36,'intermediary sheet'!$D$2:$D$185,"total")*SUMIFS('Market shares starting point Fe'!AH$2:AH$185,'Market shares starting point Fe'!$C$2:$C$185,Input!$C36,'Market shares starting point Fe'!$D$2:$D$185,Input!$D36),0)</f>
        <v>0</v>
      </c>
      <c r="AI36">
        <f>MAX(SUMIFS('intermediary sheet'!AI$2:AI$185,'intermediary sheet'!$C$2:$C$185,Input!$C36,'intermediary sheet'!$D$2:$D$185,"total")*SUMIFS('Market shares starting point Fe'!AI$2:AI$185,'Market shares starting point Fe'!$C$2:$C$185,Input!$C36,'Market shares starting point Fe'!$D$2:$D$185,Input!$D36),0)</f>
        <v>0</v>
      </c>
      <c r="AJ36">
        <f>MAX(SUMIFS('intermediary sheet'!AJ$2:AJ$185,'intermediary sheet'!$C$2:$C$185,Input!$C36,'intermediary sheet'!$D$2:$D$185,"total")*SUMIFS('Market shares starting point Fe'!AJ$2:AJ$185,'Market shares starting point Fe'!$C$2:$C$185,Input!$C36,'Market shares starting point Fe'!$D$2:$D$185,Input!$D36),0)</f>
        <v>0</v>
      </c>
      <c r="AK36">
        <f>MAX(SUMIFS('intermediary sheet'!AK$2:AK$185,'intermediary sheet'!$C$2:$C$185,Input!$C36,'intermediary sheet'!$D$2:$D$185,"total")*SUMIFS('Market shares starting point Fe'!AK$2:AK$185,'Market shares starting point Fe'!$C$2:$C$185,Input!$C36,'Market shares starting point Fe'!$D$2:$D$185,Input!$D36),0)</f>
        <v>0</v>
      </c>
      <c r="AL36">
        <f>MAX(SUMIFS('intermediary sheet'!AL$2:AL$185,'intermediary sheet'!$C$2:$C$185,Input!$C36,'intermediary sheet'!$D$2:$D$185,"total")*SUMIFS('Market shares starting point Fe'!AL$2:AL$185,'Market shares starting point Fe'!$C$2:$C$185,Input!$C36,'Market shares starting point Fe'!$D$2:$D$185,Input!$D36),0)</f>
        <v>0</v>
      </c>
      <c r="AM36">
        <f>MAX(SUMIFS('intermediary sheet'!AM$2:AM$185,'intermediary sheet'!$C$2:$C$185,Input!$C36,'intermediary sheet'!$D$2:$D$185,"total")*SUMIFS('Market shares starting point Fe'!AM$2:AM$185,'Market shares starting point Fe'!$C$2:$C$185,Input!$C36,'Market shares starting point Fe'!$D$2:$D$185,Input!$D36),0)</f>
        <v>0</v>
      </c>
      <c r="AN36">
        <f>MAX(SUMIFS('intermediary sheet'!AN$2:AN$185,'intermediary sheet'!$C$2:$C$185,Input!$C36,'intermediary sheet'!$D$2:$D$185,"total")*SUMIFS('Market shares starting point Fe'!AN$2:AN$185,'Market shares starting point Fe'!$C$2:$C$185,Input!$C36,'Market shares starting point Fe'!$D$2:$D$185,Input!$D36),0)</f>
        <v>0</v>
      </c>
      <c r="AO36">
        <f>MAX(SUMIFS('intermediary sheet'!AO$2:AO$185,'intermediary sheet'!$C$2:$C$185,Input!$C36,'intermediary sheet'!$D$2:$D$185,"total")*SUMIFS('Market shares starting point Fe'!AO$2:AO$185,'Market shares starting point Fe'!$C$2:$C$185,Input!$C36,'Market shares starting point Fe'!$D$2:$D$185,Input!$D36),0)</f>
        <v>0</v>
      </c>
      <c r="AP36">
        <f>MAX(SUMIFS('intermediary sheet'!AP$2:AP$185,'intermediary sheet'!$C$2:$C$185,Input!$C36,'intermediary sheet'!$D$2:$D$185,"total")*SUMIFS('Market shares starting point Fe'!AP$2:AP$185,'Market shares starting point Fe'!$C$2:$C$185,Input!$C36,'Market shares starting point Fe'!$D$2:$D$185,Input!$D36),0)</f>
        <v>0</v>
      </c>
      <c r="AQ36">
        <f>MAX(SUMIFS('intermediary sheet'!AQ$2:AQ$185,'intermediary sheet'!$C$2:$C$185,Input!$C36,'intermediary sheet'!$D$2:$D$185,"total")*SUMIFS('Market shares starting point Fe'!AQ$2:AQ$185,'Market shares starting point Fe'!$C$2:$C$185,Input!$C36,'Market shares starting point Fe'!$D$2:$D$185,Input!$D36),0)</f>
        <v>0</v>
      </c>
      <c r="AR36">
        <f>MAX(SUMIFS('intermediary sheet'!AR$2:AR$185,'intermediary sheet'!$C$2:$C$185,Input!$C36,'intermediary sheet'!$D$2:$D$185,"total")*SUMIFS('Market shares starting point Fe'!AR$2:AR$185,'Market shares starting point Fe'!$C$2:$C$185,Input!$C36,'Market shares starting point Fe'!$D$2:$D$185,Input!$D36),0)</f>
        <v>0</v>
      </c>
      <c r="AS36">
        <f>MAX(SUMIFS('intermediary sheet'!AS$2:AS$185,'intermediary sheet'!$C$2:$C$185,Input!$C36,'intermediary sheet'!$D$2:$D$185,"total")*SUMIFS('Market shares starting point Fe'!AS$2:AS$185,'Market shares starting point Fe'!$C$2:$C$185,Input!$C36,'Market shares starting point Fe'!$D$2:$D$185,Input!$D36),0)</f>
        <v>0</v>
      </c>
      <c r="AT36">
        <f>MAX(SUMIFS('intermediary sheet'!AT$2:AT$185,'intermediary sheet'!$C$2:$C$185,Input!$C36,'intermediary sheet'!$D$2:$D$185,"total")*SUMIFS('Market shares starting point Fe'!AT$2:AT$185,'Market shares starting point Fe'!$C$2:$C$185,Input!$C36,'Market shares starting point Fe'!$D$2:$D$185,Input!$D36),0)</f>
        <v>0</v>
      </c>
      <c r="AU36">
        <f>MAX(SUMIFS('intermediary sheet'!AU$2:AU$185,'intermediary sheet'!$C$2:$C$185,Input!$C36,'intermediary sheet'!$D$2:$D$185,"total")*SUMIFS('Market shares starting point Fe'!AU$2:AU$185,'Market shares starting point Fe'!$C$2:$C$185,Input!$C36,'Market shares starting point Fe'!$D$2:$D$185,Input!$D36),0)</f>
        <v>0</v>
      </c>
      <c r="AV36">
        <f>MAX(SUMIFS('intermediary sheet'!AV$2:AV$185,'intermediary sheet'!$C$2:$C$185,Input!$C36,'intermediary sheet'!$D$2:$D$185,"total")*SUMIFS('Market shares starting point Fe'!AV$2:AV$185,'Market shares starting point Fe'!$C$2:$C$185,Input!$C36,'Market shares starting point Fe'!$D$2:$D$185,Input!$D36),0)</f>
        <v>0</v>
      </c>
      <c r="AW36">
        <f>MAX(SUMIFS('intermediary sheet'!AW$2:AW$185,'intermediary sheet'!$C$2:$C$185,Input!$C36,'intermediary sheet'!$D$2:$D$185,"total")*SUMIFS('Market shares starting point Fe'!AW$2:AW$185,'Market shares starting point Fe'!$C$2:$C$185,Input!$C36,'Market shares starting point Fe'!$D$2:$D$185,Input!$D36),0)</f>
        <v>0</v>
      </c>
      <c r="AX36">
        <f>MAX(SUMIFS('intermediary sheet'!AX$2:AX$185,'intermediary sheet'!$C$2:$C$185,Input!$C36,'intermediary sheet'!$D$2:$D$185,"total")*SUMIFS('Market shares starting point Fe'!AX$2:AX$185,'Market shares starting point Fe'!$C$2:$C$185,Input!$C36,'Market shares starting point Fe'!$D$2:$D$185,Input!$D36),0)</f>
        <v>0</v>
      </c>
      <c r="AY36">
        <f>MAX(SUMIFS('intermediary sheet'!AY$2:AY$185,'intermediary sheet'!$C$2:$C$185,Input!$C36,'intermediary sheet'!$D$2:$D$185,"total")*SUMIFS('Market shares starting point Fe'!AY$2:AY$185,'Market shares starting point Fe'!$C$2:$C$185,Input!$C36,'Market shares starting point Fe'!$D$2:$D$185,Input!$D36),0)</f>
        <v>0</v>
      </c>
      <c r="AZ36">
        <f>MAX(SUMIFS('intermediary sheet'!AZ$2:AZ$185,'intermediary sheet'!$C$2:$C$185,Input!$C36,'intermediary sheet'!$D$2:$D$185,"total")*SUMIFS('Market shares starting point Fe'!AZ$2:AZ$185,'Market shares starting point Fe'!$C$2:$C$185,Input!$C36,'Market shares starting point Fe'!$D$2:$D$185,Input!$D36),0)</f>
        <v>0</v>
      </c>
      <c r="BA36">
        <f>MAX(SUMIFS('intermediary sheet'!BA$2:BA$185,'intermediary sheet'!$C$2:$C$185,Input!$C36,'intermediary sheet'!$D$2:$D$185,"total")*SUMIFS('Market shares starting point Fe'!BA$2:BA$185,'Market shares starting point Fe'!$C$2:$C$185,Input!$C36,'Market shares starting point Fe'!$D$2:$D$185,Input!$D36),0)</f>
        <v>0</v>
      </c>
      <c r="BB36">
        <f>MAX(SUMIFS('intermediary sheet'!BB$2:BB$185,'intermediary sheet'!$C$2:$C$185,Input!$C36,'intermediary sheet'!$D$2:$D$185,"total")*SUMIFS('Market shares starting point Fe'!BB$2:BB$185,'Market shares starting point Fe'!$C$2:$C$185,Input!$C36,'Market shares starting point Fe'!$D$2:$D$185,Input!$D36),0)</f>
        <v>0</v>
      </c>
      <c r="BC36">
        <f>MAX(SUMIFS('intermediary sheet'!BC$2:BC$185,'intermediary sheet'!$C$2:$C$185,Input!$C36,'intermediary sheet'!$D$2:$D$185,"total")*SUMIFS('Market shares starting point Fe'!BC$2:BC$185,'Market shares starting point Fe'!$C$2:$C$185,Input!$C36,'Market shares starting point Fe'!$D$2:$D$185,Input!$D36),0)</f>
        <v>0</v>
      </c>
      <c r="BD36">
        <f>MAX(SUMIFS('intermediary sheet'!BD$2:BD$185,'intermediary sheet'!$C$2:$C$185,Input!$C36,'intermediary sheet'!$D$2:$D$185,"total")*SUMIFS('Market shares starting point Fe'!BD$2:BD$185,'Market shares starting point Fe'!$C$2:$C$185,Input!$C36,'Market shares starting point Fe'!$D$2:$D$185,Input!$D36),0)</f>
        <v>0</v>
      </c>
      <c r="BE36">
        <f>MAX(SUMIFS('intermediary sheet'!BE$2:BE$185,'intermediary sheet'!$C$2:$C$185,Input!$C36,'intermediary sheet'!$D$2:$D$185,"total")*SUMIFS('Market shares starting point Fe'!BE$2:BE$185,'Market shares starting point Fe'!$C$2:$C$185,Input!$C36,'Market shares starting point Fe'!$D$2:$D$185,Input!$D36),0)</f>
        <v>0</v>
      </c>
      <c r="BF36">
        <f>MAX(SUMIFS('intermediary sheet'!BF$2:BF$185,'intermediary sheet'!$C$2:$C$185,Input!$C36,'intermediary sheet'!$D$2:$D$185,"total")*SUMIFS('Market shares starting point Fe'!BF$2:BF$185,'Market shares starting point Fe'!$C$2:$C$185,Input!$C36,'Market shares starting point Fe'!$D$2:$D$185,Input!$D36),0)</f>
        <v>0</v>
      </c>
      <c r="BG36">
        <f>MAX(SUMIFS('intermediary sheet'!BG$2:BG$185,'intermediary sheet'!$C$2:$C$185,Input!$C36,'intermediary sheet'!$D$2:$D$185,"total")*SUMIFS('Market shares starting point Fe'!BG$2:BG$185,'Market shares starting point Fe'!$C$2:$C$185,Input!$C36,'Market shares starting point Fe'!$D$2:$D$185,Input!$D36),0)</f>
        <v>0</v>
      </c>
      <c r="BH36">
        <f>MAX(SUMIFS('intermediary sheet'!BH$2:BH$185,'intermediary sheet'!$C$2:$C$185,Input!$C36,'intermediary sheet'!$D$2:$D$185,"total")*SUMIFS('Market shares starting point Fe'!BH$2:BH$185,'Market shares starting point Fe'!$C$2:$C$185,Input!$C36,'Market shares starting point Fe'!$D$2:$D$185,Input!$D36),0)</f>
        <v>0</v>
      </c>
    </row>
    <row r="37" spans="1:60" x14ac:dyDescent="0.3">
      <c r="A37" t="s">
        <v>9</v>
      </c>
      <c r="B37" t="s">
        <v>10</v>
      </c>
      <c r="C37" t="s">
        <v>25</v>
      </c>
      <c r="D37" t="s">
        <v>19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 s="8">
        <f>SUMIFS('Eurostat comsumption'!J$2:J$185,'Eurostat comsumption'!$C$2:$C$185,Input!$C37,'Eurostat comsumption'!$D$2:$D$185,Input!$D37)</f>
        <v>200.8</v>
      </c>
      <c r="K37" s="8">
        <f>SUMIFS('Eurostat comsumption'!K$2:K$185,'Eurostat comsumption'!$C$2:$C$185,Input!$C37,'Eurostat comsumption'!$D$2:$D$185,Input!$D37)</f>
        <v>182</v>
      </c>
      <c r="L37" s="8">
        <f>SUMIFS('Eurostat comsumption'!L$2:L$185,'Eurostat comsumption'!$C$2:$C$185,Input!$C37,'Eurostat comsumption'!$D$2:$D$185,Input!$D37)</f>
        <v>185.1</v>
      </c>
      <c r="M37" s="8">
        <f>SUMIFS('Eurostat comsumption'!M$2:M$185,'Eurostat comsumption'!$C$2:$C$185,Input!$C37,'Eurostat comsumption'!$D$2:$D$185,Input!$D37)</f>
        <v>190.3</v>
      </c>
      <c r="N37" s="8">
        <f>SUMIFS('Eurostat comsumption'!N$2:N$185,'Eurostat comsumption'!$C$2:$C$185,Input!$C37,'Eurostat comsumption'!$D$2:$D$185,Input!$D37)</f>
        <v>189.1</v>
      </c>
      <c r="O37" s="8">
        <f>SUMIFS('Eurostat comsumption'!O$2:O$185,'Eurostat comsumption'!$C$2:$C$185,Input!$C37,'Eurostat comsumption'!$D$2:$D$185,Input!$D37)</f>
        <v>187.5</v>
      </c>
      <c r="P37" s="8">
        <f>SUMIFS('Eurostat comsumption'!P$2:P$185,'Eurostat comsumption'!$C$2:$C$185,Input!$C37,'Eurostat comsumption'!$D$2:$D$185,Input!$D37)</f>
        <v>189.4</v>
      </c>
      <c r="Q37" s="8">
        <f>SUMIFS('Eurostat comsumption'!Q$2:Q$185,'Eurostat comsumption'!$C$2:$C$185,Input!$C37,'Eurostat comsumption'!$D$2:$D$185,Input!$D37)</f>
        <v>197.1</v>
      </c>
      <c r="R37" s="8">
        <f>SUMIFS('Eurostat comsumption'!R$2:R$185,'Eurostat comsumption'!$C$2:$C$185,Input!$C37,'Eurostat comsumption'!$D$2:$D$185,Input!$D37)</f>
        <v>183.4</v>
      </c>
      <c r="S37" s="8">
        <f>SUMIFS('Eurostat comsumption'!S$2:S$185,'Eurostat comsumption'!$C$2:$C$185,Input!$C37,'Eurostat comsumption'!$D$2:$D$185,Input!$D37)</f>
        <v>175.8</v>
      </c>
      <c r="T37" s="8">
        <f>SUMIFS('Eurostat comsumption'!T$2:T$185,'Eurostat comsumption'!$C$2:$C$185,Input!$C37,'Eurostat comsumption'!$D$2:$D$185,Input!$D37)</f>
        <v>140.1</v>
      </c>
      <c r="U37" s="8">
        <f>SUMIFS('Eurostat comsumption'!U$2:U$185,'Eurostat comsumption'!$C$2:$C$185,Input!$C37,'Eurostat comsumption'!$D$2:$D$185,Input!$D37)</f>
        <v>138.1</v>
      </c>
      <c r="V37" s="8">
        <f>SUMIFS('Eurostat comsumption'!V$2:V$185,'Eurostat comsumption'!$C$2:$C$185,Input!$C37,'Eurostat comsumption'!$D$2:$D$185,Input!$D37)</f>
        <v>138.80000000000001</v>
      </c>
      <c r="W37" s="8">
        <f>SUMIFS('Eurostat comsumption'!W$2:W$185,'Eurostat comsumption'!$C$2:$C$185,Input!$C37,'Eurostat comsumption'!$D$2:$D$185,Input!$D37)</f>
        <v>136.9</v>
      </c>
      <c r="X37" s="8">
        <f>SUMIFS('Eurostat comsumption'!X$2:X$185,'Eurostat comsumption'!$C$2:$C$185,Input!$C37,'Eurostat comsumption'!$D$2:$D$185,Input!$D37)</f>
        <v>134</v>
      </c>
      <c r="Y37" s="8">
        <f>SUMIFS('Eurostat comsumption'!Y$2:Y$185,'Eurostat comsumption'!$C$2:$C$185,Input!$C37,'Eurostat comsumption'!$D$2:$D$185,Input!$D37)</f>
        <v>138.30000000000001</v>
      </c>
      <c r="Z37" s="8">
        <f>SUMIFS('Eurostat comsumption'!Z$2:Z$185,'Eurostat comsumption'!$C$2:$C$185,Input!$C37,'Eurostat comsumption'!$D$2:$D$185,Input!$D37)</f>
        <v>140.69999999999999</v>
      </c>
      <c r="AA37">
        <f>MAX(SUMIFS('intermediary sheet'!AA$2:AA$185,'intermediary sheet'!$C$2:$C$185,Input!$C37,'intermediary sheet'!$D$2:$D$185,"total")*SUMIFS('Market shares starting point Fe'!AA$2:AA$185,'Market shares starting point Fe'!$C$2:$C$185,Input!$C37,'Market shares starting point Fe'!$D$2:$D$185,Input!$D37),0)</f>
        <v>114.65158751455301</v>
      </c>
      <c r="AB37">
        <f>MAX(SUMIFS('intermediary sheet'!AB$2:AB$185,'intermediary sheet'!$C$2:$C$185,Input!$C37,'intermediary sheet'!$D$2:$D$185,"total")*SUMIFS('Market shares starting point Fe'!AB$2:AB$185,'Market shares starting point Fe'!$C$2:$C$185,Input!$C37,'Market shares starting point Fe'!$D$2:$D$185,Input!$D37),0)</f>
        <v>118.85285933978102</v>
      </c>
      <c r="AC37">
        <f>MAX(SUMIFS('intermediary sheet'!AC$2:AC$185,'intermediary sheet'!$C$2:$C$185,Input!$C37,'intermediary sheet'!$D$2:$D$185,"total")*SUMIFS('Market shares starting point Fe'!AC$2:AC$185,'Market shares starting point Fe'!$C$2:$C$185,Input!$C37,'Market shares starting point Fe'!$D$2:$D$185,Input!$D37),0)</f>
        <v>124.10430649146673</v>
      </c>
      <c r="AD37">
        <f>MAX(SUMIFS('intermediary sheet'!AD$2:AD$185,'intermediary sheet'!$C$2:$C$185,Input!$C37,'intermediary sheet'!$D$2:$D$185,"total")*SUMIFS('Market shares starting point Fe'!AD$2:AD$185,'Market shares starting point Fe'!$C$2:$C$185,Input!$C37,'Market shares starting point Fe'!$D$2:$D$185,Input!$D37),0)</f>
        <v>130.29001413543011</v>
      </c>
      <c r="AE37">
        <f>MAX(SUMIFS('intermediary sheet'!AE$2:AE$185,'intermediary sheet'!$C$2:$C$185,Input!$C37,'intermediary sheet'!$D$2:$D$185,"total")*SUMIFS('Market shares starting point Fe'!AE$2:AE$185,'Market shares starting point Fe'!$C$2:$C$185,Input!$C37,'Market shares starting point Fe'!$D$2:$D$185,Input!$D37),0)</f>
        <v>136.45372138079148</v>
      </c>
      <c r="AF37">
        <f>MAX(SUMIFS('intermediary sheet'!AF$2:AF$185,'intermediary sheet'!$C$2:$C$185,Input!$C37,'intermediary sheet'!$D$2:$D$185,"total")*SUMIFS('Market shares starting point Fe'!AF$2:AF$185,'Market shares starting point Fe'!$C$2:$C$185,Input!$C37,'Market shares starting point Fe'!$D$2:$D$185,Input!$D37),0)</f>
        <v>143.24172075275604</v>
      </c>
      <c r="AG37">
        <f>MAX(SUMIFS('intermediary sheet'!AG$2:AG$185,'intermediary sheet'!$C$2:$C$185,Input!$C37,'intermediary sheet'!$D$2:$D$185,"total")*SUMIFS('Market shares starting point Fe'!AG$2:AG$185,'Market shares starting point Fe'!$C$2:$C$185,Input!$C37,'Market shares starting point Fe'!$D$2:$D$185,Input!$D37),0)</f>
        <v>150.62615082612692</v>
      </c>
      <c r="AH37">
        <f>MAX(SUMIFS('intermediary sheet'!AH$2:AH$185,'intermediary sheet'!$C$2:$C$185,Input!$C37,'intermediary sheet'!$D$2:$D$185,"total")*SUMIFS('Market shares starting point Fe'!AH$2:AH$185,'Market shares starting point Fe'!$C$2:$C$185,Input!$C37,'Market shares starting point Fe'!$D$2:$D$185,Input!$D37),0)</f>
        <v>159.08259673970534</v>
      </c>
      <c r="AI37">
        <f>MAX(SUMIFS('intermediary sheet'!AI$2:AI$185,'intermediary sheet'!$C$2:$C$185,Input!$C37,'intermediary sheet'!$D$2:$D$185,"total")*SUMIFS('Market shares starting point Fe'!AI$2:AI$185,'Market shares starting point Fe'!$C$2:$C$185,Input!$C37,'Market shares starting point Fe'!$D$2:$D$185,Input!$D37),0)</f>
        <v>168.21500085349217</v>
      </c>
      <c r="AJ37">
        <f>MAX(SUMIFS('intermediary sheet'!AJ$2:AJ$185,'intermediary sheet'!$C$2:$C$185,Input!$C37,'intermediary sheet'!$D$2:$D$185,"total")*SUMIFS('Market shares starting point Fe'!AJ$2:AJ$185,'Market shares starting point Fe'!$C$2:$C$185,Input!$C37,'Market shares starting point Fe'!$D$2:$D$185,Input!$D37),0)</f>
        <v>178.29063399563782</v>
      </c>
      <c r="AK37">
        <f>MAX(SUMIFS('intermediary sheet'!AK$2:AK$185,'intermediary sheet'!$C$2:$C$185,Input!$C37,'intermediary sheet'!$D$2:$D$185,"total")*SUMIFS('Market shares starting point Fe'!AK$2:AK$185,'Market shares starting point Fe'!$C$2:$C$185,Input!$C37,'Market shares starting point Fe'!$D$2:$D$185,Input!$D37),0)</f>
        <v>190.32585781716602</v>
      </c>
      <c r="AL37">
        <f>MAX(SUMIFS('intermediary sheet'!AL$2:AL$185,'intermediary sheet'!$C$2:$C$185,Input!$C37,'intermediary sheet'!$D$2:$D$185,"total")*SUMIFS('Market shares starting point Fe'!AL$2:AL$185,'Market shares starting point Fe'!$C$2:$C$185,Input!$C37,'Market shares starting point Fe'!$D$2:$D$185,Input!$D37),0)</f>
        <v>205.61794352208918</v>
      </c>
      <c r="AM37">
        <f>MAX(SUMIFS('intermediary sheet'!AM$2:AM$185,'intermediary sheet'!$C$2:$C$185,Input!$C37,'intermediary sheet'!$D$2:$D$185,"total")*SUMIFS('Market shares starting point Fe'!AM$2:AM$185,'Market shares starting point Fe'!$C$2:$C$185,Input!$C37,'Market shares starting point Fe'!$D$2:$D$185,Input!$D37),0)</f>
        <v>224.74177734936154</v>
      </c>
      <c r="AN37">
        <f>MAX(SUMIFS('intermediary sheet'!AN$2:AN$185,'intermediary sheet'!$C$2:$C$185,Input!$C37,'intermediary sheet'!$D$2:$D$185,"total")*SUMIFS('Market shares starting point Fe'!AN$2:AN$185,'Market shares starting point Fe'!$C$2:$C$185,Input!$C37,'Market shares starting point Fe'!$D$2:$D$185,Input!$D37),0)</f>
        <v>250.2183019357127</v>
      </c>
      <c r="AO37">
        <f>MAX(SUMIFS('intermediary sheet'!AO$2:AO$185,'intermediary sheet'!$C$2:$C$185,Input!$C37,'intermediary sheet'!$D$2:$D$185,"total")*SUMIFS('Market shares starting point Fe'!AO$2:AO$185,'Market shares starting point Fe'!$C$2:$C$185,Input!$C37,'Market shares starting point Fe'!$D$2:$D$185,Input!$D37),0)</f>
        <v>277.46764115059915</v>
      </c>
      <c r="AP37">
        <f>MAX(SUMIFS('intermediary sheet'!AP$2:AP$185,'intermediary sheet'!$C$2:$C$185,Input!$C37,'intermediary sheet'!$D$2:$D$185,"total")*SUMIFS('Market shares starting point Fe'!AP$2:AP$185,'Market shares starting point Fe'!$C$2:$C$185,Input!$C37,'Market shares starting point Fe'!$D$2:$D$185,Input!$D37),0)</f>
        <v>305.58070617584929</v>
      </c>
      <c r="AQ37">
        <f>MAX(SUMIFS('intermediary sheet'!AQ$2:AQ$185,'intermediary sheet'!$C$2:$C$185,Input!$C37,'intermediary sheet'!$D$2:$D$185,"total")*SUMIFS('Market shares starting point Fe'!AQ$2:AQ$185,'Market shares starting point Fe'!$C$2:$C$185,Input!$C37,'Market shares starting point Fe'!$D$2:$D$185,Input!$D37),0)</f>
        <v>332.87493593178482</v>
      </c>
      <c r="AR37">
        <f>MAX(SUMIFS('intermediary sheet'!AR$2:AR$185,'intermediary sheet'!$C$2:$C$185,Input!$C37,'intermediary sheet'!$D$2:$D$185,"total")*SUMIFS('Market shares starting point Fe'!AR$2:AR$185,'Market shares starting point Fe'!$C$2:$C$185,Input!$C37,'Market shares starting point Fe'!$D$2:$D$185,Input!$D37),0)</f>
        <v>360.85514511953767</v>
      </c>
      <c r="AS37">
        <f>MAX(SUMIFS('intermediary sheet'!AS$2:AS$185,'intermediary sheet'!$C$2:$C$185,Input!$C37,'intermediary sheet'!$D$2:$D$185,"total")*SUMIFS('Market shares starting point Fe'!AS$2:AS$185,'Market shares starting point Fe'!$C$2:$C$185,Input!$C37,'Market shares starting point Fe'!$D$2:$D$185,Input!$D37),0)</f>
        <v>388.81083314005713</v>
      </c>
      <c r="AT37">
        <f>MAX(SUMIFS('intermediary sheet'!AT$2:AT$185,'intermediary sheet'!$C$2:$C$185,Input!$C37,'intermediary sheet'!$D$2:$D$185,"total")*SUMIFS('Market shares starting point Fe'!AT$2:AT$185,'Market shares starting point Fe'!$C$2:$C$185,Input!$C37,'Market shares starting point Fe'!$D$2:$D$185,Input!$D37),0)</f>
        <v>415.97580030184474</v>
      </c>
      <c r="AU37">
        <f>MAX(SUMIFS('intermediary sheet'!AU$2:AU$185,'intermediary sheet'!$C$2:$C$185,Input!$C37,'intermediary sheet'!$D$2:$D$185,"total")*SUMIFS('Market shares starting point Fe'!AU$2:AU$185,'Market shares starting point Fe'!$C$2:$C$185,Input!$C37,'Market shares starting point Fe'!$D$2:$D$185,Input!$D37),0)</f>
        <v>440.77028010193607</v>
      </c>
      <c r="AV37">
        <f>MAX(SUMIFS('intermediary sheet'!AV$2:AV$185,'intermediary sheet'!$C$2:$C$185,Input!$C37,'intermediary sheet'!$D$2:$D$185,"total")*SUMIFS('Market shares starting point Fe'!AV$2:AV$185,'Market shares starting point Fe'!$C$2:$C$185,Input!$C37,'Market shares starting point Fe'!$D$2:$D$185,Input!$D37),0)</f>
        <v>464.52234299041663</v>
      </c>
      <c r="AW37">
        <f>MAX(SUMIFS('intermediary sheet'!AW$2:AW$185,'intermediary sheet'!$C$2:$C$185,Input!$C37,'intermediary sheet'!$D$2:$D$185,"total")*SUMIFS('Market shares starting point Fe'!AW$2:AW$185,'Market shares starting point Fe'!$C$2:$C$185,Input!$C37,'Market shares starting point Fe'!$D$2:$D$185,Input!$D37),0)</f>
        <v>487.80964985275449</v>
      </c>
      <c r="AX37">
        <f>MAX(SUMIFS('intermediary sheet'!AX$2:AX$185,'intermediary sheet'!$C$2:$C$185,Input!$C37,'intermediary sheet'!$D$2:$D$185,"total")*SUMIFS('Market shares starting point Fe'!AX$2:AX$185,'Market shares starting point Fe'!$C$2:$C$185,Input!$C37,'Market shares starting point Fe'!$D$2:$D$185,Input!$D37),0)</f>
        <v>504.08397921470669</v>
      </c>
      <c r="AY37">
        <f>MAX(SUMIFS('intermediary sheet'!AY$2:AY$185,'intermediary sheet'!$C$2:$C$185,Input!$C37,'intermediary sheet'!$D$2:$D$185,"total")*SUMIFS('Market shares starting point Fe'!AY$2:AY$185,'Market shares starting point Fe'!$C$2:$C$185,Input!$C37,'Market shares starting point Fe'!$D$2:$D$185,Input!$D37),0)</f>
        <v>532.34010955903057</v>
      </c>
      <c r="AZ37">
        <f>MAX(SUMIFS('intermediary sheet'!AZ$2:AZ$185,'intermediary sheet'!$C$2:$C$185,Input!$C37,'intermediary sheet'!$D$2:$D$185,"total")*SUMIFS('Market shares starting point Fe'!AZ$2:AZ$185,'Market shares starting point Fe'!$C$2:$C$185,Input!$C37,'Market shares starting point Fe'!$D$2:$D$185,Input!$D37),0)</f>
        <v>552.03400710022675</v>
      </c>
      <c r="BA37">
        <f>MAX(SUMIFS('intermediary sheet'!BA$2:BA$185,'intermediary sheet'!$C$2:$C$185,Input!$C37,'intermediary sheet'!$D$2:$D$185,"total")*SUMIFS('Market shares starting point Fe'!BA$2:BA$185,'Market shares starting point Fe'!$C$2:$C$185,Input!$C37,'Market shares starting point Fe'!$D$2:$D$185,Input!$D37),0)</f>
        <v>572.55262570616014</v>
      </c>
      <c r="BB37">
        <f>MAX(SUMIFS('intermediary sheet'!BB$2:BB$185,'intermediary sheet'!$C$2:$C$185,Input!$C37,'intermediary sheet'!$D$2:$D$185,"total")*SUMIFS('Market shares starting point Fe'!BB$2:BB$185,'Market shares starting point Fe'!$C$2:$C$185,Input!$C37,'Market shares starting point Fe'!$D$2:$D$185,Input!$D37),0)</f>
        <v>592.2438080569782</v>
      </c>
      <c r="BC37">
        <f>MAX(SUMIFS('intermediary sheet'!BC$2:BC$185,'intermediary sheet'!$C$2:$C$185,Input!$C37,'intermediary sheet'!$D$2:$D$185,"total")*SUMIFS('Market shares starting point Fe'!BC$2:BC$185,'Market shares starting point Fe'!$C$2:$C$185,Input!$C37,'Market shares starting point Fe'!$D$2:$D$185,Input!$D37),0)</f>
        <v>611.32117456821709</v>
      </c>
      <c r="BD37">
        <f>MAX(SUMIFS('intermediary sheet'!BD$2:BD$185,'intermediary sheet'!$C$2:$C$185,Input!$C37,'intermediary sheet'!$D$2:$D$185,"total")*SUMIFS('Market shares starting point Fe'!BD$2:BD$185,'Market shares starting point Fe'!$C$2:$C$185,Input!$C37,'Market shares starting point Fe'!$D$2:$D$185,Input!$D37),0)</f>
        <v>628.76845587953812</v>
      </c>
      <c r="BE37">
        <f>MAX(SUMIFS('intermediary sheet'!BE$2:BE$185,'intermediary sheet'!$C$2:$C$185,Input!$C37,'intermediary sheet'!$D$2:$D$185,"total")*SUMIFS('Market shares starting point Fe'!BE$2:BE$185,'Market shares starting point Fe'!$C$2:$C$185,Input!$C37,'Market shares starting point Fe'!$D$2:$D$185,Input!$D37),0)</f>
        <v>645.51937775580825</v>
      </c>
      <c r="BF37">
        <f>MAX(SUMIFS('intermediary sheet'!BF$2:BF$185,'intermediary sheet'!$C$2:$C$185,Input!$C37,'intermediary sheet'!$D$2:$D$185,"total")*SUMIFS('Market shares starting point Fe'!BF$2:BF$185,'Market shares starting point Fe'!$C$2:$C$185,Input!$C37,'Market shares starting point Fe'!$D$2:$D$185,Input!$D37),0)</f>
        <v>709.65516306629684</v>
      </c>
      <c r="BG37">
        <f>MAX(SUMIFS('intermediary sheet'!BG$2:BG$185,'intermediary sheet'!$C$2:$C$185,Input!$C37,'intermediary sheet'!$D$2:$D$185,"total")*SUMIFS('Market shares starting point Fe'!BG$2:BG$185,'Market shares starting point Fe'!$C$2:$C$185,Input!$C37,'Market shares starting point Fe'!$D$2:$D$185,Input!$D37),0)</f>
        <v>781.93919154600894</v>
      </c>
      <c r="BH37">
        <f>MAX(SUMIFS('intermediary sheet'!BH$2:BH$185,'intermediary sheet'!$C$2:$C$185,Input!$C37,'intermediary sheet'!$D$2:$D$185,"total")*SUMIFS('Market shares starting point Fe'!BH$2:BH$185,'Market shares starting point Fe'!$C$2:$C$185,Input!$C37,'Market shares starting point Fe'!$D$2:$D$185,Input!$D37),0)</f>
        <v>864.10995668874693</v>
      </c>
    </row>
    <row r="38" spans="1:60" x14ac:dyDescent="0.3">
      <c r="A38" t="s">
        <v>9</v>
      </c>
      <c r="B38" t="s">
        <v>10</v>
      </c>
      <c r="C38" t="s">
        <v>25</v>
      </c>
      <c r="D38" t="s">
        <v>20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 s="8">
        <f>SUMIFS('Eurostat comsumption'!J$2:J$185,'Eurostat comsumption'!$C$2:$C$185,Input!$C38,'Eurostat comsumption'!$D$2:$D$185,Input!$D38)</f>
        <v>61.9</v>
      </c>
      <c r="K38" s="8">
        <f>SUMIFS('Eurostat comsumption'!K$2:K$185,'Eurostat comsumption'!$C$2:$C$185,Input!$C38,'Eurostat comsumption'!$D$2:$D$185,Input!$D38)</f>
        <v>46</v>
      </c>
      <c r="L38" s="8">
        <f>SUMIFS('Eurostat comsumption'!L$2:L$185,'Eurostat comsumption'!$C$2:$C$185,Input!$C38,'Eurostat comsumption'!$D$2:$D$185,Input!$D38)</f>
        <v>64.5</v>
      </c>
      <c r="M38" s="8">
        <f>SUMIFS('Eurostat comsumption'!M$2:M$185,'Eurostat comsumption'!$C$2:$C$185,Input!$C38,'Eurostat comsumption'!$D$2:$D$185,Input!$D38)</f>
        <v>61.9</v>
      </c>
      <c r="N38" s="8">
        <f>SUMIFS('Eurostat comsumption'!N$2:N$185,'Eurostat comsumption'!$C$2:$C$185,Input!$C38,'Eurostat comsumption'!$D$2:$D$185,Input!$D38)</f>
        <v>31.8</v>
      </c>
      <c r="O38" s="8">
        <f>SUMIFS('Eurostat comsumption'!O$2:O$185,'Eurostat comsumption'!$C$2:$C$185,Input!$C38,'Eurostat comsumption'!$D$2:$D$185,Input!$D38)</f>
        <v>2.7</v>
      </c>
      <c r="P38" s="8">
        <f>SUMIFS('Eurostat comsumption'!P$2:P$185,'Eurostat comsumption'!$C$2:$C$185,Input!$C38,'Eurostat comsumption'!$D$2:$D$185,Input!$D38)</f>
        <v>18.100000000000001</v>
      </c>
      <c r="Q38" s="8">
        <f>SUMIFS('Eurostat comsumption'!Q$2:Q$185,'Eurostat comsumption'!$C$2:$C$185,Input!$C38,'Eurostat comsumption'!$D$2:$D$185,Input!$D38)</f>
        <v>30</v>
      </c>
      <c r="R38" s="8">
        <f>SUMIFS('Eurostat comsumption'!R$2:R$185,'Eurostat comsumption'!$C$2:$C$185,Input!$C38,'Eurostat comsumption'!$D$2:$D$185,Input!$D38)</f>
        <v>109.9</v>
      </c>
      <c r="S38" s="8">
        <f>SUMIFS('Eurostat comsumption'!S$2:S$185,'Eurostat comsumption'!$C$2:$C$185,Input!$C38,'Eurostat comsumption'!$D$2:$D$185,Input!$D38)</f>
        <v>194.8</v>
      </c>
      <c r="T38" s="8">
        <f>SUMIFS('Eurostat comsumption'!T$2:T$185,'Eurostat comsumption'!$C$2:$C$185,Input!$C38,'Eurostat comsumption'!$D$2:$D$185,Input!$D38)</f>
        <v>231.3</v>
      </c>
      <c r="U38" s="8">
        <f>SUMIFS('Eurostat comsumption'!U$2:U$185,'Eurostat comsumption'!$C$2:$C$185,Input!$C38,'Eurostat comsumption'!$D$2:$D$185,Input!$D38)</f>
        <v>300.10000000000002</v>
      </c>
      <c r="V38" s="8">
        <f>SUMIFS('Eurostat comsumption'!V$2:V$185,'Eurostat comsumption'!$C$2:$C$185,Input!$C38,'Eurostat comsumption'!$D$2:$D$185,Input!$D38)</f>
        <v>275.3</v>
      </c>
      <c r="W38" s="8">
        <f>SUMIFS('Eurostat comsumption'!W$2:W$185,'Eurostat comsumption'!$C$2:$C$185,Input!$C38,'Eurostat comsumption'!$D$2:$D$185,Input!$D38)</f>
        <v>277.10000000000002</v>
      </c>
      <c r="X38" s="8">
        <f>SUMIFS('Eurostat comsumption'!X$2:X$185,'Eurostat comsumption'!$C$2:$C$185,Input!$C38,'Eurostat comsumption'!$D$2:$D$185,Input!$D38)</f>
        <v>316.8</v>
      </c>
      <c r="Y38" s="8">
        <f>SUMIFS('Eurostat comsumption'!Y$2:Y$185,'Eurostat comsumption'!$C$2:$C$185,Input!$C38,'Eurostat comsumption'!$D$2:$D$185,Input!$D38)</f>
        <v>296.5</v>
      </c>
      <c r="Z38" s="8">
        <f>SUMIFS('Eurostat comsumption'!Z$2:Z$185,'Eurostat comsumption'!$C$2:$C$185,Input!$C38,'Eurostat comsumption'!$D$2:$D$185,Input!$D38)</f>
        <v>301.10000000000002</v>
      </c>
      <c r="AA38">
        <f>MAX(SUMIFS('intermediary sheet'!AA$2:AA$185,'intermediary sheet'!$C$2:$C$185,Input!$C38,'intermediary sheet'!$D$2:$D$185,"total")*SUMIFS('Market shares starting point Fe'!AA$2:AA$185,'Market shares starting point Fe'!$C$2:$C$185,Input!$C38,'Market shares starting point Fe'!$D$2:$D$185,Input!$D38),0)</f>
        <v>262.70885789421868</v>
      </c>
      <c r="AB38">
        <f>MAX(SUMIFS('intermediary sheet'!AB$2:AB$185,'intermediary sheet'!$C$2:$C$185,Input!$C38,'intermediary sheet'!$D$2:$D$185,"total")*SUMIFS('Market shares starting point Fe'!AB$2:AB$185,'Market shares starting point Fe'!$C$2:$C$185,Input!$C38,'Market shares starting point Fe'!$D$2:$D$185,Input!$D38),0)</f>
        <v>256.17577092671246</v>
      </c>
      <c r="AC38">
        <f>MAX(SUMIFS('intermediary sheet'!AC$2:AC$185,'intermediary sheet'!$C$2:$C$185,Input!$C38,'intermediary sheet'!$D$2:$D$185,"total")*SUMIFS('Market shares starting point Fe'!AC$2:AC$185,'Market shares starting point Fe'!$C$2:$C$185,Input!$C38,'Market shares starting point Fe'!$D$2:$D$185,Input!$D38),0)</f>
        <v>249.85254085617694</v>
      </c>
      <c r="AD38">
        <f>MAX(SUMIFS('intermediary sheet'!AD$2:AD$185,'intermediary sheet'!$C$2:$C$185,Input!$C38,'intermediary sheet'!$D$2:$D$185,"total")*SUMIFS('Market shares starting point Fe'!AD$2:AD$185,'Market shares starting point Fe'!$C$2:$C$185,Input!$C38,'Market shares starting point Fe'!$D$2:$D$185,Input!$D38),0)</f>
        <v>243.77141727931013</v>
      </c>
      <c r="AE38">
        <f>MAX(SUMIFS('intermediary sheet'!AE$2:AE$185,'intermediary sheet'!$C$2:$C$185,Input!$C38,'intermediary sheet'!$D$2:$D$185,"total")*SUMIFS('Market shares starting point Fe'!AE$2:AE$185,'Market shares starting point Fe'!$C$2:$C$185,Input!$C38,'Market shares starting point Fe'!$D$2:$D$185,Input!$D38),0)</f>
        <v>237.61474840278171</v>
      </c>
      <c r="AF38">
        <f>MAX(SUMIFS('intermediary sheet'!AF$2:AF$185,'intermediary sheet'!$C$2:$C$185,Input!$C38,'intermediary sheet'!$D$2:$D$185,"total")*SUMIFS('Market shares starting point Fe'!AF$2:AF$185,'Market shares starting point Fe'!$C$2:$C$185,Input!$C38,'Market shares starting point Fe'!$D$2:$D$185,Input!$D38),0)</f>
        <v>231.61811760971619</v>
      </c>
      <c r="AG38">
        <f>MAX(SUMIFS('intermediary sheet'!AG$2:AG$185,'intermediary sheet'!$C$2:$C$185,Input!$C38,'intermediary sheet'!$D$2:$D$185,"total")*SUMIFS('Market shares starting point Fe'!AG$2:AG$185,'Market shares starting point Fe'!$C$2:$C$185,Input!$C38,'Market shares starting point Fe'!$D$2:$D$185,Input!$D38),0)</f>
        <v>225.69966453387161</v>
      </c>
      <c r="AH38">
        <f>MAX(SUMIFS('intermediary sheet'!AH$2:AH$185,'intermediary sheet'!$C$2:$C$185,Input!$C38,'intermediary sheet'!$D$2:$D$185,"total")*SUMIFS('Market shares starting point Fe'!AH$2:AH$185,'Market shares starting point Fe'!$C$2:$C$185,Input!$C38,'Market shares starting point Fe'!$D$2:$D$185,Input!$D38),0)</f>
        <v>219.40504350095304</v>
      </c>
      <c r="AI38">
        <f>MAX(SUMIFS('intermediary sheet'!AI$2:AI$185,'intermediary sheet'!$C$2:$C$185,Input!$C38,'intermediary sheet'!$D$2:$D$185,"total")*SUMIFS('Market shares starting point Fe'!AI$2:AI$185,'Market shares starting point Fe'!$C$2:$C$185,Input!$C38,'Market shares starting point Fe'!$D$2:$D$185,Input!$D38),0)</f>
        <v>212.72421962115652</v>
      </c>
      <c r="AJ38">
        <f>MAX(SUMIFS('intermediary sheet'!AJ$2:AJ$185,'intermediary sheet'!$C$2:$C$185,Input!$C38,'intermediary sheet'!$D$2:$D$185,"total")*SUMIFS('Market shares starting point Fe'!AJ$2:AJ$185,'Market shares starting point Fe'!$C$2:$C$185,Input!$C38,'Market shares starting point Fe'!$D$2:$D$185,Input!$D38),0)</f>
        <v>205.58638890691557</v>
      </c>
      <c r="AK38">
        <f>MAX(SUMIFS('intermediary sheet'!AK$2:AK$185,'intermediary sheet'!$C$2:$C$185,Input!$C38,'intermediary sheet'!$D$2:$D$185,"total")*SUMIFS('Market shares starting point Fe'!AK$2:AK$185,'Market shares starting point Fe'!$C$2:$C$185,Input!$C38,'Market shares starting point Fe'!$D$2:$D$185,Input!$D38),0)</f>
        <v>197.65549212934167</v>
      </c>
      <c r="AL38">
        <f>MAX(SUMIFS('intermediary sheet'!AL$2:AL$185,'intermediary sheet'!$C$2:$C$185,Input!$C38,'intermediary sheet'!$D$2:$D$185,"total")*SUMIFS('Market shares starting point Fe'!AL$2:AL$185,'Market shares starting point Fe'!$C$2:$C$185,Input!$C38,'Market shares starting point Fe'!$D$2:$D$185,Input!$D38),0)</f>
        <v>189.28722912526206</v>
      </c>
      <c r="AM38">
        <f>MAX(SUMIFS('intermediary sheet'!AM$2:AM$185,'intermediary sheet'!$C$2:$C$185,Input!$C38,'intermediary sheet'!$D$2:$D$185,"total")*SUMIFS('Market shares starting point Fe'!AM$2:AM$185,'Market shares starting point Fe'!$C$2:$C$185,Input!$C38,'Market shares starting point Fe'!$D$2:$D$185,Input!$D38),0)</f>
        <v>180.55541392437925</v>
      </c>
      <c r="AN38">
        <f>MAX(SUMIFS('intermediary sheet'!AN$2:AN$185,'intermediary sheet'!$C$2:$C$185,Input!$C38,'intermediary sheet'!$D$2:$D$185,"total")*SUMIFS('Market shares starting point Fe'!AN$2:AN$185,'Market shares starting point Fe'!$C$2:$C$185,Input!$C38,'Market shares starting point Fe'!$D$2:$D$185,Input!$D38),0)</f>
        <v>171.73247914323068</v>
      </c>
      <c r="AO38">
        <f>MAX(SUMIFS('intermediary sheet'!AO$2:AO$185,'intermediary sheet'!$C$2:$C$185,Input!$C38,'intermediary sheet'!$D$2:$D$185,"total")*SUMIFS('Market shares starting point Fe'!AO$2:AO$185,'Market shares starting point Fe'!$C$2:$C$185,Input!$C38,'Market shares starting point Fe'!$D$2:$D$185,Input!$D38),0)</f>
        <v>162.92446909566138</v>
      </c>
      <c r="AP38">
        <f>MAX(SUMIFS('intermediary sheet'!AP$2:AP$185,'intermediary sheet'!$C$2:$C$185,Input!$C38,'intermediary sheet'!$D$2:$D$185,"total")*SUMIFS('Market shares starting point Fe'!AP$2:AP$185,'Market shares starting point Fe'!$C$2:$C$185,Input!$C38,'Market shares starting point Fe'!$D$2:$D$185,Input!$D38),0)</f>
        <v>154.13540049961875</v>
      </c>
      <c r="AQ38">
        <f>MAX(SUMIFS('intermediary sheet'!AQ$2:AQ$185,'intermediary sheet'!$C$2:$C$185,Input!$C38,'intermediary sheet'!$D$2:$D$185,"total")*SUMIFS('Market shares starting point Fe'!AQ$2:AQ$185,'Market shares starting point Fe'!$C$2:$C$185,Input!$C38,'Market shares starting point Fe'!$D$2:$D$185,Input!$D38),0)</f>
        <v>145.50845798359424</v>
      </c>
      <c r="AR38">
        <f>MAX(SUMIFS('intermediary sheet'!AR$2:AR$185,'intermediary sheet'!$C$2:$C$185,Input!$C38,'intermediary sheet'!$D$2:$D$185,"total")*SUMIFS('Market shares starting point Fe'!AR$2:AR$185,'Market shares starting point Fe'!$C$2:$C$185,Input!$C38,'Market shares starting point Fe'!$D$2:$D$185,Input!$D38),0)</f>
        <v>137.32302315128368</v>
      </c>
      <c r="AS38">
        <f>MAX(SUMIFS('intermediary sheet'!AS$2:AS$185,'intermediary sheet'!$C$2:$C$185,Input!$C38,'intermediary sheet'!$D$2:$D$185,"total")*SUMIFS('Market shares starting point Fe'!AS$2:AS$185,'Market shares starting point Fe'!$C$2:$C$185,Input!$C38,'Market shares starting point Fe'!$D$2:$D$185,Input!$D38),0)</f>
        <v>129.29863123812382</v>
      </c>
      <c r="AT38">
        <f>MAX(SUMIFS('intermediary sheet'!AT$2:AT$185,'intermediary sheet'!$C$2:$C$185,Input!$C38,'intermediary sheet'!$D$2:$D$185,"total")*SUMIFS('Market shares starting point Fe'!AT$2:AT$185,'Market shares starting point Fe'!$C$2:$C$185,Input!$C38,'Market shares starting point Fe'!$D$2:$D$185,Input!$D38),0)</f>
        <v>121.5637936418325</v>
      </c>
      <c r="AU38">
        <f>MAX(SUMIFS('intermediary sheet'!AU$2:AU$185,'intermediary sheet'!$C$2:$C$185,Input!$C38,'intermediary sheet'!$D$2:$D$185,"total")*SUMIFS('Market shares starting point Fe'!AU$2:AU$185,'Market shares starting point Fe'!$C$2:$C$185,Input!$C38,'Market shares starting point Fe'!$D$2:$D$185,Input!$D38),0)</f>
        <v>114.07301077212614</v>
      </c>
      <c r="AV38">
        <f>MAX(SUMIFS('intermediary sheet'!AV$2:AV$185,'intermediary sheet'!$C$2:$C$185,Input!$C38,'intermediary sheet'!$D$2:$D$185,"total")*SUMIFS('Market shares starting point Fe'!AV$2:AV$185,'Market shares starting point Fe'!$C$2:$C$185,Input!$C38,'Market shares starting point Fe'!$D$2:$D$185,Input!$D38),0)</f>
        <v>106.69801339803034</v>
      </c>
      <c r="AW38">
        <f>MAX(SUMIFS('intermediary sheet'!AW$2:AW$185,'intermediary sheet'!$C$2:$C$185,Input!$C38,'intermediary sheet'!$D$2:$D$185,"total")*SUMIFS('Market shares starting point Fe'!AW$2:AW$185,'Market shares starting point Fe'!$C$2:$C$185,Input!$C38,'Market shares starting point Fe'!$D$2:$D$185,Input!$D38),0)</f>
        <v>99.419895866534986</v>
      </c>
      <c r="AX38">
        <f>MAX(SUMIFS('intermediary sheet'!AX$2:AX$185,'intermediary sheet'!$C$2:$C$185,Input!$C38,'intermediary sheet'!$D$2:$D$185,"total")*SUMIFS('Market shares starting point Fe'!AX$2:AX$185,'Market shares starting point Fe'!$C$2:$C$185,Input!$C38,'Market shares starting point Fe'!$D$2:$D$185,Input!$D38),0)</f>
        <v>92.490969599689933</v>
      </c>
      <c r="AY38">
        <f>MAX(SUMIFS('intermediary sheet'!AY$2:AY$185,'intermediary sheet'!$C$2:$C$185,Input!$C38,'intermediary sheet'!$D$2:$D$185,"total")*SUMIFS('Market shares starting point Fe'!AY$2:AY$185,'Market shares starting point Fe'!$C$2:$C$185,Input!$C38,'Market shares starting point Fe'!$D$2:$D$185,Input!$D38),0)</f>
        <v>84.958586881916176</v>
      </c>
      <c r="AZ38">
        <f>MAX(SUMIFS('intermediary sheet'!AZ$2:AZ$185,'intermediary sheet'!$C$2:$C$185,Input!$C38,'intermediary sheet'!$D$2:$D$185,"total")*SUMIFS('Market shares starting point Fe'!AZ$2:AZ$185,'Market shares starting point Fe'!$C$2:$C$185,Input!$C38,'Market shares starting point Fe'!$D$2:$D$185,Input!$D38),0)</f>
        <v>77.810994793776104</v>
      </c>
      <c r="BA38">
        <f>MAX(SUMIFS('intermediary sheet'!BA$2:BA$185,'intermediary sheet'!$C$2:$C$185,Input!$C38,'intermediary sheet'!$D$2:$D$185,"total")*SUMIFS('Market shares starting point Fe'!BA$2:BA$185,'Market shares starting point Fe'!$C$2:$C$185,Input!$C38,'Market shares starting point Fe'!$D$2:$D$185,Input!$D38),0)</f>
        <v>70.73342214573681</v>
      </c>
      <c r="BB38">
        <f>MAX(SUMIFS('intermediary sheet'!BB$2:BB$185,'intermediary sheet'!$C$2:$C$185,Input!$C38,'intermediary sheet'!$D$2:$D$185,"total")*SUMIFS('Market shares starting point Fe'!BB$2:BB$185,'Market shares starting point Fe'!$C$2:$C$185,Input!$C38,'Market shares starting point Fe'!$D$2:$D$185,Input!$D38),0)</f>
        <v>63.629915429368793</v>
      </c>
      <c r="BC38">
        <f>MAX(SUMIFS('intermediary sheet'!BC$2:BC$185,'intermediary sheet'!$C$2:$C$185,Input!$C38,'intermediary sheet'!$D$2:$D$185,"total")*SUMIFS('Market shares starting point Fe'!BC$2:BC$185,'Market shares starting point Fe'!$C$2:$C$185,Input!$C38,'Market shares starting point Fe'!$D$2:$D$185,Input!$D38),0)</f>
        <v>56.559647383963942</v>
      </c>
      <c r="BD38">
        <f>MAX(SUMIFS('intermediary sheet'!BD$2:BD$185,'intermediary sheet'!$C$2:$C$185,Input!$C38,'intermediary sheet'!$D$2:$D$185,"total")*SUMIFS('Market shares starting point Fe'!BD$2:BD$185,'Market shares starting point Fe'!$C$2:$C$185,Input!$C38,'Market shares starting point Fe'!$D$2:$D$185,Input!$D38),0)</f>
        <v>49.635981775011402</v>
      </c>
      <c r="BE38">
        <f>MAX(SUMIFS('intermediary sheet'!BE$2:BE$185,'intermediary sheet'!$C$2:$C$185,Input!$C38,'intermediary sheet'!$D$2:$D$185,"total")*SUMIFS('Market shares starting point Fe'!BE$2:BE$185,'Market shares starting point Fe'!$C$2:$C$185,Input!$C38,'Market shares starting point Fe'!$D$2:$D$185,Input!$D38),0)</f>
        <v>42.744961047540578</v>
      </c>
      <c r="BF38">
        <f>MAX(SUMIFS('intermediary sheet'!BF$2:BF$185,'intermediary sheet'!$C$2:$C$185,Input!$C38,'intermediary sheet'!$D$2:$D$185,"total")*SUMIFS('Market shares starting point Fe'!BF$2:BF$185,'Market shares starting point Fe'!$C$2:$C$185,Input!$C38,'Market shares starting point Fe'!$D$2:$D$185,Input!$D38),0)</f>
        <v>38.604501093264517</v>
      </c>
      <c r="BG38">
        <f>MAX(SUMIFS('intermediary sheet'!BG$2:BG$185,'intermediary sheet'!$C$2:$C$185,Input!$C38,'intermediary sheet'!$D$2:$D$185,"total")*SUMIFS('Market shares starting point Fe'!BG$2:BG$185,'Market shares starting point Fe'!$C$2:$C$185,Input!$C38,'Market shares starting point Fe'!$D$2:$D$185,Input!$D38),0)</f>
        <v>33.942560852887752</v>
      </c>
      <c r="BH38">
        <f>MAX(SUMIFS('intermediary sheet'!BH$2:BH$185,'intermediary sheet'!$C$2:$C$185,Input!$C38,'intermediary sheet'!$D$2:$D$185,"total")*SUMIFS('Market shares starting point Fe'!BH$2:BH$185,'Market shares starting point Fe'!$C$2:$C$185,Input!$C38,'Market shares starting point Fe'!$D$2:$D$185,Input!$D38),0)</f>
        <v>28.644424543325847</v>
      </c>
    </row>
    <row r="39" spans="1:60" x14ac:dyDescent="0.3">
      <c r="A39" t="s">
        <v>9</v>
      </c>
      <c r="B39" t="s">
        <v>10</v>
      </c>
      <c r="C39" t="s">
        <v>25</v>
      </c>
      <c r="D39" t="s">
        <v>21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 s="8">
        <f>SUMIFS('Eurostat comsumption'!J$2:J$185,'Eurostat comsumption'!$C$2:$C$185,Input!$C39,'Eurostat comsumption'!$D$2:$D$185,Input!$D39)</f>
        <v>0</v>
      </c>
      <c r="K39" s="8">
        <f>SUMIFS('Eurostat comsumption'!K$2:K$185,'Eurostat comsumption'!$C$2:$C$185,Input!$C39,'Eurostat comsumption'!$D$2:$D$185,Input!$D39)</f>
        <v>0</v>
      </c>
      <c r="L39" s="8">
        <f>SUMIFS('Eurostat comsumption'!L$2:L$185,'Eurostat comsumption'!$C$2:$C$185,Input!$C39,'Eurostat comsumption'!$D$2:$D$185,Input!$D39)</f>
        <v>0.7</v>
      </c>
      <c r="M39" s="8">
        <f>SUMIFS('Eurostat comsumption'!M$2:M$185,'Eurostat comsumption'!$C$2:$C$185,Input!$C39,'Eurostat comsumption'!$D$2:$D$185,Input!$D39)</f>
        <v>0.7</v>
      </c>
      <c r="N39" s="8">
        <f>SUMIFS('Eurostat comsumption'!N$2:N$185,'Eurostat comsumption'!$C$2:$C$185,Input!$C39,'Eurostat comsumption'!$D$2:$D$185,Input!$D39)</f>
        <v>0</v>
      </c>
      <c r="O39" s="8">
        <f>SUMIFS('Eurostat comsumption'!O$2:O$185,'Eurostat comsumption'!$C$2:$C$185,Input!$C39,'Eurostat comsumption'!$D$2:$D$185,Input!$D39)</f>
        <v>0.3</v>
      </c>
      <c r="P39" s="8">
        <f>SUMIFS('Eurostat comsumption'!P$2:P$185,'Eurostat comsumption'!$C$2:$C$185,Input!$C39,'Eurostat comsumption'!$D$2:$D$185,Input!$D39)</f>
        <v>0.9</v>
      </c>
      <c r="Q39" s="8">
        <f>SUMIFS('Eurostat comsumption'!Q$2:Q$185,'Eurostat comsumption'!$C$2:$C$185,Input!$C39,'Eurostat comsumption'!$D$2:$D$185,Input!$D39)</f>
        <v>0.8</v>
      </c>
      <c r="R39" s="8">
        <f>SUMIFS('Eurostat comsumption'!R$2:R$185,'Eurostat comsumption'!$C$2:$C$185,Input!$C39,'Eurostat comsumption'!$D$2:$D$185,Input!$D39)</f>
        <v>0.9</v>
      </c>
      <c r="S39" s="8">
        <f>SUMIFS('Eurostat comsumption'!S$2:S$185,'Eurostat comsumption'!$C$2:$C$185,Input!$C39,'Eurostat comsumption'!$D$2:$D$185,Input!$D39)</f>
        <v>0.3</v>
      </c>
      <c r="T39" s="8">
        <f>SUMIFS('Eurostat comsumption'!T$2:T$185,'Eurostat comsumption'!$C$2:$C$185,Input!$C39,'Eurostat comsumption'!$D$2:$D$185,Input!$D39)</f>
        <v>0.4</v>
      </c>
      <c r="U39" s="8">
        <f>SUMIFS('Eurostat comsumption'!U$2:U$185,'Eurostat comsumption'!$C$2:$C$185,Input!$C39,'Eurostat comsumption'!$D$2:$D$185,Input!$D39)</f>
        <v>0.4</v>
      </c>
      <c r="V39" s="8">
        <f>SUMIFS('Eurostat comsumption'!V$2:V$185,'Eurostat comsumption'!$C$2:$C$185,Input!$C39,'Eurostat comsumption'!$D$2:$D$185,Input!$D39)</f>
        <v>0.4</v>
      </c>
      <c r="W39" s="8">
        <f>SUMIFS('Eurostat comsumption'!W$2:W$185,'Eurostat comsumption'!$C$2:$C$185,Input!$C39,'Eurostat comsumption'!$D$2:$D$185,Input!$D39)</f>
        <v>0.4</v>
      </c>
      <c r="X39" s="8">
        <f>SUMIFS('Eurostat comsumption'!X$2:X$185,'Eurostat comsumption'!$C$2:$C$185,Input!$C39,'Eurostat comsumption'!$D$2:$D$185,Input!$D39)</f>
        <v>1</v>
      </c>
      <c r="Y39" s="8">
        <f>SUMIFS('Eurostat comsumption'!Y$2:Y$185,'Eurostat comsumption'!$C$2:$C$185,Input!$C39,'Eurostat comsumption'!$D$2:$D$185,Input!$D39)</f>
        <v>1</v>
      </c>
      <c r="Z39" s="8">
        <f>SUMIFS('Eurostat comsumption'!Z$2:Z$185,'Eurostat comsumption'!$C$2:$C$185,Input!$C39,'Eurostat comsumption'!$D$2:$D$185,Input!$D39)</f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3">
      <c r="A40" t="s">
        <v>9</v>
      </c>
      <c r="B40" t="s">
        <v>10</v>
      </c>
      <c r="C40" t="s">
        <v>25</v>
      </c>
      <c r="D40" t="s">
        <v>22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 s="8">
        <f>SUMIFS('Eurostat comsumption'!J$2:J$185,'Eurostat comsumption'!$C$2:$C$185,Input!$C40,'Eurostat comsumption'!$D$2:$D$185,Input!$D40)</f>
        <v>4076.4</v>
      </c>
      <c r="K40" s="8">
        <f>SUMIFS('Eurostat comsumption'!K$2:K$185,'Eurostat comsumption'!$C$2:$C$185,Input!$C40,'Eurostat comsumption'!$D$2:$D$185,Input!$D40)</f>
        <v>4319.8999999999996</v>
      </c>
      <c r="L40" s="8">
        <f>SUMIFS('Eurostat comsumption'!L$2:L$185,'Eurostat comsumption'!$C$2:$C$185,Input!$C40,'Eurostat comsumption'!$D$2:$D$185,Input!$D40)</f>
        <v>4497</v>
      </c>
      <c r="M40" s="8">
        <f>SUMIFS('Eurostat comsumption'!M$2:M$185,'Eurostat comsumption'!$C$2:$C$185,Input!$C40,'Eurostat comsumption'!$D$2:$D$185,Input!$D40)</f>
        <v>5125.3</v>
      </c>
      <c r="N40" s="8">
        <f>SUMIFS('Eurostat comsumption'!N$2:N$185,'Eurostat comsumption'!$C$2:$C$185,Input!$C40,'Eurostat comsumption'!$D$2:$D$185,Input!$D40)</f>
        <v>5437.2</v>
      </c>
      <c r="O40" s="8">
        <f>SUMIFS('Eurostat comsumption'!O$2:O$185,'Eurostat comsumption'!$C$2:$C$185,Input!$C40,'Eurostat comsumption'!$D$2:$D$185,Input!$D40)</f>
        <v>5865.9</v>
      </c>
      <c r="P40" s="8">
        <f>SUMIFS('Eurostat comsumption'!P$2:P$185,'Eurostat comsumption'!$C$2:$C$185,Input!$C40,'Eurostat comsumption'!$D$2:$D$185,Input!$D40)</f>
        <v>6082.6</v>
      </c>
      <c r="Q40" s="8">
        <f>SUMIFS('Eurostat comsumption'!Q$2:Q$185,'Eurostat comsumption'!$C$2:$C$185,Input!$C40,'Eurostat comsumption'!$D$2:$D$185,Input!$D40)</f>
        <v>6396.7</v>
      </c>
      <c r="R40" s="8">
        <f>SUMIFS('Eurostat comsumption'!R$2:R$185,'Eurostat comsumption'!$C$2:$C$185,Input!$C40,'Eurostat comsumption'!$D$2:$D$185,Input!$D40)</f>
        <v>6352.7</v>
      </c>
      <c r="S40" s="8">
        <f>SUMIFS('Eurostat comsumption'!S$2:S$185,'Eurostat comsumption'!$C$2:$C$185,Input!$C40,'Eurostat comsumption'!$D$2:$D$185,Input!$D40)</f>
        <v>6151.9</v>
      </c>
      <c r="T40" s="8">
        <f>SUMIFS('Eurostat comsumption'!T$2:T$185,'Eurostat comsumption'!$C$2:$C$185,Input!$C40,'Eurostat comsumption'!$D$2:$D$185,Input!$D40)</f>
        <v>5783.8</v>
      </c>
      <c r="U40" s="8">
        <f>SUMIFS('Eurostat comsumption'!U$2:U$185,'Eurostat comsumption'!$C$2:$C$185,Input!$C40,'Eurostat comsumption'!$D$2:$D$185,Input!$D40)</f>
        <v>5734.3</v>
      </c>
      <c r="V40" s="8">
        <f>SUMIFS('Eurostat comsumption'!V$2:V$185,'Eurostat comsumption'!$C$2:$C$185,Input!$C40,'Eurostat comsumption'!$D$2:$D$185,Input!$D40)</f>
        <v>5617.2</v>
      </c>
      <c r="W40" s="8">
        <f>SUMIFS('Eurostat comsumption'!W$2:W$185,'Eurostat comsumption'!$C$2:$C$185,Input!$C40,'Eurostat comsumption'!$D$2:$D$185,Input!$D40)</f>
        <v>5554.3</v>
      </c>
      <c r="X40" s="8">
        <f>SUMIFS('Eurostat comsumption'!X$2:X$185,'Eurostat comsumption'!$C$2:$C$185,Input!$C40,'Eurostat comsumption'!$D$2:$D$185,Input!$D40)</f>
        <v>5728.9</v>
      </c>
      <c r="Y40" s="8">
        <f>SUMIFS('Eurostat comsumption'!Y$2:Y$185,'Eurostat comsumption'!$C$2:$C$185,Input!$C40,'Eurostat comsumption'!$D$2:$D$185,Input!$D40)</f>
        <v>5987.7</v>
      </c>
      <c r="Z40" s="8">
        <f>SUMIFS('Eurostat comsumption'!Z$2:Z$185,'Eurostat comsumption'!$C$2:$C$185,Input!$C40,'Eurostat comsumption'!$D$2:$D$185,Input!$D40)</f>
        <v>6236.3</v>
      </c>
      <c r="AA40">
        <f>MAX(SUMIFS('intermediary sheet'!AA$2:AA$185,'intermediary sheet'!$C$2:$C$185,Input!$C40,'intermediary sheet'!$D$2:$D$185,"total")*SUMIFS('Market shares starting point Fe'!AA$2:AA$185,'Market shares starting point Fe'!$C$2:$C$185,Input!$C40,'Market shares starting point Fe'!$D$2:$D$185,Input!$D40),0)</f>
        <v>6248.6690998406357</v>
      </c>
      <c r="AB40">
        <f>MAX(SUMIFS('intermediary sheet'!AB$2:AB$185,'intermediary sheet'!$C$2:$C$185,Input!$C40,'intermediary sheet'!$D$2:$D$185,"total")*SUMIFS('Market shares starting point Fe'!AB$2:AB$185,'Market shares starting point Fe'!$C$2:$C$185,Input!$C40,'Market shares starting point Fe'!$D$2:$D$185,Input!$D40),0)</f>
        <v>6197.8482510440363</v>
      </c>
      <c r="AC40">
        <f>MAX(SUMIFS('intermediary sheet'!AC$2:AC$185,'intermediary sheet'!$C$2:$C$185,Input!$C40,'intermediary sheet'!$D$2:$D$185,"total")*SUMIFS('Market shares starting point Fe'!AC$2:AC$185,'Market shares starting point Fe'!$C$2:$C$185,Input!$C40,'Market shares starting point Fe'!$D$2:$D$185,Input!$D40),0)</f>
        <v>6139.0954538614305</v>
      </c>
      <c r="AD40">
        <f>MAX(SUMIFS('intermediary sheet'!AD$2:AD$185,'intermediary sheet'!$C$2:$C$185,Input!$C40,'intermediary sheet'!$D$2:$D$185,"total")*SUMIFS('Market shares starting point Fe'!AD$2:AD$185,'Market shares starting point Fe'!$C$2:$C$185,Input!$C40,'Market shares starting point Fe'!$D$2:$D$185,Input!$D40),0)</f>
        <v>6075.717963873376</v>
      </c>
      <c r="AE40">
        <f>MAX(SUMIFS('intermediary sheet'!AE$2:AE$185,'intermediary sheet'!$C$2:$C$185,Input!$C40,'intermediary sheet'!$D$2:$D$185,"total")*SUMIFS('Market shares starting point Fe'!AE$2:AE$185,'Market shares starting point Fe'!$C$2:$C$185,Input!$C40,'Market shares starting point Fe'!$D$2:$D$185,Input!$D40),0)</f>
        <v>5998.9859898061413</v>
      </c>
      <c r="AF40">
        <f>MAX(SUMIFS('intermediary sheet'!AF$2:AF$185,'intermediary sheet'!$C$2:$C$185,Input!$C40,'intermediary sheet'!$D$2:$D$185,"total")*SUMIFS('Market shares starting point Fe'!AF$2:AF$185,'Market shares starting point Fe'!$C$2:$C$185,Input!$C40,'Market shares starting point Fe'!$D$2:$D$185,Input!$D40),0)</f>
        <v>5917.9020020501112</v>
      </c>
      <c r="AG40">
        <f>MAX(SUMIFS('intermediary sheet'!AG$2:AG$185,'intermediary sheet'!$C$2:$C$185,Input!$C40,'intermediary sheet'!$D$2:$D$185,"total")*SUMIFS('Market shares starting point Fe'!AG$2:AG$185,'Market shares starting point Fe'!$C$2:$C$185,Input!$C40,'Market shares starting point Fe'!$D$2:$D$185,Input!$D40),0)</f>
        <v>5831.4124262259593</v>
      </c>
      <c r="AH40">
        <f>MAX(SUMIFS('intermediary sheet'!AH$2:AH$185,'intermediary sheet'!$C$2:$C$185,Input!$C40,'intermediary sheet'!$D$2:$D$185,"total")*SUMIFS('Market shares starting point Fe'!AH$2:AH$185,'Market shares starting point Fe'!$C$2:$C$185,Input!$C40,'Market shares starting point Fe'!$D$2:$D$185,Input!$D40),0)</f>
        <v>5730.8192862882624</v>
      </c>
      <c r="AI40">
        <f>MAX(SUMIFS('intermediary sheet'!AI$2:AI$185,'intermediary sheet'!$C$2:$C$185,Input!$C40,'intermediary sheet'!$D$2:$D$185,"total")*SUMIFS('Market shares starting point Fe'!AI$2:AI$185,'Market shares starting point Fe'!$C$2:$C$185,Input!$C40,'Market shares starting point Fe'!$D$2:$D$185,Input!$D40),0)</f>
        <v>5614.7917827091969</v>
      </c>
      <c r="AJ40">
        <f>MAX(SUMIFS('intermediary sheet'!AJ$2:AJ$185,'intermediary sheet'!$C$2:$C$185,Input!$C40,'intermediary sheet'!$D$2:$D$185,"total")*SUMIFS('Market shares starting point Fe'!AJ$2:AJ$185,'Market shares starting point Fe'!$C$2:$C$185,Input!$C40,'Market shares starting point Fe'!$D$2:$D$185,Input!$D40),0)</f>
        <v>5481.8815149461416</v>
      </c>
      <c r="AK40">
        <f>MAX(SUMIFS('intermediary sheet'!AK$2:AK$185,'intermediary sheet'!$C$2:$C$185,Input!$C40,'intermediary sheet'!$D$2:$D$185,"total")*SUMIFS('Market shares starting point Fe'!AK$2:AK$185,'Market shares starting point Fe'!$C$2:$C$185,Input!$C40,'Market shares starting point Fe'!$D$2:$D$185,Input!$D40),0)</f>
        <v>5322.0578955484025</v>
      </c>
      <c r="AL40">
        <f>MAX(SUMIFS('intermediary sheet'!AL$2:AL$185,'intermediary sheet'!$C$2:$C$185,Input!$C40,'intermediary sheet'!$D$2:$D$185,"total")*SUMIFS('Market shares starting point Fe'!AL$2:AL$185,'Market shares starting point Fe'!$C$2:$C$185,Input!$C40,'Market shares starting point Fe'!$D$2:$D$185,Input!$D40),0)</f>
        <v>5144.649979716396</v>
      </c>
      <c r="AM40">
        <f>MAX(SUMIFS('intermediary sheet'!AM$2:AM$185,'intermediary sheet'!$C$2:$C$185,Input!$C40,'intermediary sheet'!$D$2:$D$185,"total")*SUMIFS('Market shares starting point Fe'!AM$2:AM$185,'Market shares starting point Fe'!$C$2:$C$185,Input!$C40,'Market shares starting point Fe'!$D$2:$D$185,Input!$D40),0)</f>
        <v>4952.0123804071045</v>
      </c>
      <c r="AN40">
        <f>MAX(SUMIFS('intermediary sheet'!AN$2:AN$185,'intermediary sheet'!$C$2:$C$185,Input!$C40,'intermediary sheet'!$D$2:$D$185,"total")*SUMIFS('Market shares starting point Fe'!AN$2:AN$185,'Market shares starting point Fe'!$C$2:$C$185,Input!$C40,'Market shares starting point Fe'!$D$2:$D$185,Input!$D40),0)</f>
        <v>4749.5775472302512</v>
      </c>
      <c r="AO40">
        <f>MAX(SUMIFS('intermediary sheet'!AO$2:AO$185,'intermediary sheet'!$C$2:$C$185,Input!$C40,'intermediary sheet'!$D$2:$D$185,"total")*SUMIFS('Market shares starting point Fe'!AO$2:AO$185,'Market shares starting point Fe'!$C$2:$C$185,Input!$C40,'Market shares starting point Fe'!$D$2:$D$185,Input!$D40),0)</f>
        <v>4543.1024283793495</v>
      </c>
      <c r="AP40">
        <f>MAX(SUMIFS('intermediary sheet'!AP$2:AP$185,'intermediary sheet'!$C$2:$C$185,Input!$C40,'intermediary sheet'!$D$2:$D$185,"total")*SUMIFS('Market shares starting point Fe'!AP$2:AP$185,'Market shares starting point Fe'!$C$2:$C$185,Input!$C40,'Market shares starting point Fe'!$D$2:$D$185,Input!$D40),0)</f>
        <v>4335.2210694043824</v>
      </c>
      <c r="AQ40">
        <f>MAX(SUMIFS('intermediary sheet'!AQ$2:AQ$185,'intermediary sheet'!$C$2:$C$185,Input!$C40,'intermediary sheet'!$D$2:$D$185,"total")*SUMIFS('Market shares starting point Fe'!AQ$2:AQ$185,'Market shares starting point Fe'!$C$2:$C$185,Input!$C40,'Market shares starting point Fe'!$D$2:$D$185,Input!$D40),0)</f>
        <v>4128.6644958014776</v>
      </c>
      <c r="AR40">
        <f>MAX(SUMIFS('intermediary sheet'!AR$2:AR$185,'intermediary sheet'!$C$2:$C$185,Input!$C40,'intermediary sheet'!$D$2:$D$185,"total")*SUMIFS('Market shares starting point Fe'!AR$2:AR$185,'Market shares starting point Fe'!$C$2:$C$185,Input!$C40,'Market shares starting point Fe'!$D$2:$D$185,Input!$D40),0)</f>
        <v>3929.7716642640275</v>
      </c>
      <c r="AS40">
        <f>MAX(SUMIFS('intermediary sheet'!AS$2:AS$185,'intermediary sheet'!$C$2:$C$185,Input!$C40,'intermediary sheet'!$D$2:$D$185,"total")*SUMIFS('Market shares starting point Fe'!AS$2:AS$185,'Market shares starting point Fe'!$C$2:$C$185,Input!$C40,'Market shares starting point Fe'!$D$2:$D$185,Input!$D40),0)</f>
        <v>3734.2254531017711</v>
      </c>
      <c r="AT40">
        <f>MAX(SUMIFS('intermediary sheet'!AT$2:AT$185,'intermediary sheet'!$C$2:$C$185,Input!$C40,'intermediary sheet'!$D$2:$D$185,"total")*SUMIFS('Market shares starting point Fe'!AT$2:AT$185,'Market shares starting point Fe'!$C$2:$C$185,Input!$C40,'Market shares starting point Fe'!$D$2:$D$185,Input!$D40),0)</f>
        <v>3543.7185212474478</v>
      </c>
      <c r="AU40">
        <f>MAX(SUMIFS('intermediary sheet'!AU$2:AU$185,'intermediary sheet'!$C$2:$C$185,Input!$C40,'intermediary sheet'!$D$2:$D$185,"total")*SUMIFS('Market shares starting point Fe'!AU$2:AU$185,'Market shares starting point Fe'!$C$2:$C$185,Input!$C40,'Market shares starting point Fe'!$D$2:$D$185,Input!$D40),0)</f>
        <v>3355.7742478414425</v>
      </c>
      <c r="AV40">
        <f>MAX(SUMIFS('intermediary sheet'!AV$2:AV$185,'intermediary sheet'!$C$2:$C$185,Input!$C40,'intermediary sheet'!$D$2:$D$185,"total")*SUMIFS('Market shares starting point Fe'!AV$2:AV$185,'Market shares starting point Fe'!$C$2:$C$185,Input!$C40,'Market shares starting point Fe'!$D$2:$D$185,Input!$D40),0)</f>
        <v>3168.9943336426795</v>
      </c>
      <c r="AW40">
        <f>MAX(SUMIFS('intermediary sheet'!AW$2:AW$185,'intermediary sheet'!$C$2:$C$185,Input!$C40,'intermediary sheet'!$D$2:$D$185,"total")*SUMIFS('Market shares starting point Fe'!AW$2:AW$185,'Market shares starting point Fe'!$C$2:$C$185,Input!$C40,'Market shares starting point Fe'!$D$2:$D$185,Input!$D40),0)</f>
        <v>2982.755988065388</v>
      </c>
      <c r="AX40">
        <f>MAX(SUMIFS('intermediary sheet'!AX$2:AX$185,'intermediary sheet'!$C$2:$C$185,Input!$C40,'intermediary sheet'!$D$2:$D$185,"total")*SUMIFS('Market shares starting point Fe'!AX$2:AX$185,'Market shares starting point Fe'!$C$2:$C$185,Input!$C40,'Market shares starting point Fe'!$D$2:$D$185,Input!$D40),0)</f>
        <v>2803.8355829762841</v>
      </c>
      <c r="AY40">
        <f>MAX(SUMIFS('intermediary sheet'!AY$2:AY$185,'intermediary sheet'!$C$2:$C$185,Input!$C40,'intermediary sheet'!$D$2:$D$185,"total")*SUMIFS('Market shares starting point Fe'!AY$2:AY$185,'Market shares starting point Fe'!$C$2:$C$185,Input!$C40,'Market shares starting point Fe'!$D$2:$D$185,Input!$D40),0)</f>
        <v>2612.5641263702537</v>
      </c>
      <c r="AZ40">
        <f>MAX(SUMIFS('intermediary sheet'!AZ$2:AZ$185,'intermediary sheet'!$C$2:$C$185,Input!$C40,'intermediary sheet'!$D$2:$D$185,"total")*SUMIFS('Market shares starting point Fe'!AZ$2:AZ$185,'Market shares starting point Fe'!$C$2:$C$185,Input!$C40,'Market shares starting point Fe'!$D$2:$D$185,Input!$D40),0)</f>
        <v>2428.3886806335313</v>
      </c>
      <c r="BA40">
        <f>MAX(SUMIFS('intermediary sheet'!BA$2:BA$185,'intermediary sheet'!$C$2:$C$185,Input!$C40,'intermediary sheet'!$D$2:$D$185,"total")*SUMIFS('Market shares starting point Fe'!BA$2:BA$185,'Market shares starting point Fe'!$C$2:$C$185,Input!$C40,'Market shares starting point Fe'!$D$2:$D$185,Input!$D40),0)</f>
        <v>2246.2633289822338</v>
      </c>
      <c r="BB40">
        <f>MAX(SUMIFS('intermediary sheet'!BB$2:BB$185,'intermediary sheet'!$C$2:$C$185,Input!$C40,'intermediary sheet'!$D$2:$D$185,"total")*SUMIFS('Market shares starting point Fe'!BB$2:BB$185,'Market shares starting point Fe'!$C$2:$C$185,Input!$C40,'Market shares starting point Fe'!$D$2:$D$185,Input!$D40),0)</f>
        <v>2063.4326068882065</v>
      </c>
      <c r="BC40">
        <f>MAX(SUMIFS('intermediary sheet'!BC$2:BC$185,'intermediary sheet'!$C$2:$C$185,Input!$C40,'intermediary sheet'!$D$2:$D$185,"total")*SUMIFS('Market shares starting point Fe'!BC$2:BC$185,'Market shares starting point Fe'!$C$2:$C$185,Input!$C40,'Market shares starting point Fe'!$D$2:$D$185,Input!$D40),0)</f>
        <v>1881.4498307803274</v>
      </c>
      <c r="BD40">
        <f>MAX(SUMIFS('intermediary sheet'!BD$2:BD$185,'intermediary sheet'!$C$2:$C$185,Input!$C40,'intermediary sheet'!$D$2:$D$185,"total")*SUMIFS('Market shares starting point Fe'!BD$2:BD$185,'Market shares starting point Fe'!$C$2:$C$185,Input!$C40,'Market shares starting point Fe'!$D$2:$D$185,Input!$D40),0)</f>
        <v>1701.7272983389771</v>
      </c>
      <c r="BE40">
        <f>MAX(SUMIFS('intermediary sheet'!BE$2:BE$185,'intermediary sheet'!$C$2:$C$185,Input!$C40,'intermediary sheet'!$D$2:$D$185,"total")*SUMIFS('Market shares starting point Fe'!BE$2:BE$185,'Market shares starting point Fe'!$C$2:$C$185,Input!$C40,'Market shares starting point Fe'!$D$2:$D$185,Input!$D40),0)</f>
        <v>1523.0818319408938</v>
      </c>
      <c r="BF40">
        <f>MAX(SUMIFS('intermediary sheet'!BF$2:BF$185,'intermediary sheet'!$C$2:$C$185,Input!$C40,'intermediary sheet'!$D$2:$D$185,"total")*SUMIFS('Market shares starting point Fe'!BF$2:BF$185,'Market shares starting point Fe'!$C$2:$C$185,Input!$C40,'Market shares starting point Fe'!$D$2:$D$185,Input!$D40),0)</f>
        <v>1445.6340616401612</v>
      </c>
      <c r="BG40">
        <f>MAX(SUMIFS('intermediary sheet'!BG$2:BG$185,'intermediary sheet'!$C$2:$C$185,Input!$C40,'intermediary sheet'!$D$2:$D$185,"total")*SUMIFS('Market shares starting point Fe'!BG$2:BG$185,'Market shares starting point Fe'!$C$2:$C$185,Input!$C40,'Market shares starting point Fe'!$D$2:$D$185,Input!$D40),0)</f>
        <v>1358.3320535032594</v>
      </c>
      <c r="BH40">
        <f>MAX(SUMIFS('intermediary sheet'!BH$2:BH$185,'intermediary sheet'!$C$2:$C$185,Input!$C40,'intermediary sheet'!$D$2:$D$185,"total")*SUMIFS('Market shares starting point Fe'!BH$2:BH$185,'Market shares starting point Fe'!$C$2:$C$185,Input!$C40,'Market shares starting point Fe'!$D$2:$D$185,Input!$D40),0)</f>
        <v>1259.0843054928635</v>
      </c>
    </row>
    <row r="41" spans="1:60" x14ac:dyDescent="0.3">
      <c r="A41" s="2" t="s">
        <v>9</v>
      </c>
      <c r="B41" s="2" t="s">
        <v>10</v>
      </c>
      <c r="C41" s="2" t="s">
        <v>25</v>
      </c>
      <c r="D41" s="2" t="s">
        <v>44</v>
      </c>
      <c r="E41" s="2" t="s">
        <v>13</v>
      </c>
      <c r="F41" s="2" t="s">
        <v>14</v>
      </c>
      <c r="G41" s="2" t="s">
        <v>14</v>
      </c>
      <c r="H41" s="2" t="s">
        <v>15</v>
      </c>
      <c r="I41" s="2" t="s">
        <v>16</v>
      </c>
      <c r="J41" s="8">
        <f>SUMIFS('Eurostat comsumption'!J$2:J$185,'Eurostat comsumption'!$C$2:$C$185,Input!$C41,'Eurostat comsumption'!$D$2:$D$185,Input!$D41)</f>
        <v>0</v>
      </c>
      <c r="K41" s="8">
        <f>SUMIFS('Eurostat comsumption'!K$2:K$185,'Eurostat comsumption'!$C$2:$C$185,Input!$C41,'Eurostat comsumption'!$D$2:$D$185,Input!$D41)</f>
        <v>0</v>
      </c>
      <c r="L41" s="8">
        <f>SUMIFS('Eurostat comsumption'!L$2:L$185,'Eurostat comsumption'!$C$2:$C$185,Input!$C41,'Eurostat comsumption'!$D$2:$D$185,Input!$D41)</f>
        <v>0</v>
      </c>
      <c r="M41" s="8">
        <f>SUMIFS('Eurostat comsumption'!M$2:M$185,'Eurostat comsumption'!$C$2:$C$185,Input!$C41,'Eurostat comsumption'!$D$2:$D$185,Input!$D41)</f>
        <v>0</v>
      </c>
      <c r="N41" s="8">
        <f>SUMIFS('Eurostat comsumption'!N$2:N$185,'Eurostat comsumption'!$C$2:$C$185,Input!$C41,'Eurostat comsumption'!$D$2:$D$185,Input!$D41)</f>
        <v>0</v>
      </c>
      <c r="O41" s="8">
        <f>SUMIFS('Eurostat comsumption'!O$2:O$185,'Eurostat comsumption'!$C$2:$C$185,Input!$C41,'Eurostat comsumption'!$D$2:$D$185,Input!$D41)</f>
        <v>0</v>
      </c>
      <c r="P41" s="8">
        <f>SUMIFS('Eurostat comsumption'!P$2:P$185,'Eurostat comsumption'!$C$2:$C$185,Input!$C41,'Eurostat comsumption'!$D$2:$D$185,Input!$D41)</f>
        <v>0</v>
      </c>
      <c r="Q41" s="8">
        <f>SUMIFS('Eurostat comsumption'!Q$2:Q$185,'Eurostat comsumption'!$C$2:$C$185,Input!$C41,'Eurostat comsumption'!$D$2:$D$185,Input!$D41)</f>
        <v>0</v>
      </c>
      <c r="R41" s="8">
        <f>SUMIFS('Eurostat comsumption'!R$2:R$185,'Eurostat comsumption'!$C$2:$C$185,Input!$C41,'Eurostat comsumption'!$D$2:$D$185,Input!$D41)</f>
        <v>0</v>
      </c>
      <c r="S41" s="8">
        <f>SUMIFS('Eurostat comsumption'!S$2:S$185,'Eurostat comsumption'!$C$2:$C$185,Input!$C41,'Eurostat comsumption'!$D$2:$D$185,Input!$D41)</f>
        <v>0</v>
      </c>
      <c r="T41" s="8">
        <f>SUMIFS('Eurostat comsumption'!T$2:T$185,'Eurostat comsumption'!$C$2:$C$185,Input!$C41,'Eurostat comsumption'!$D$2:$D$185,Input!$D41)</f>
        <v>0</v>
      </c>
      <c r="U41" s="8">
        <f>SUMIFS('Eurostat comsumption'!U$2:U$185,'Eurostat comsumption'!$C$2:$C$185,Input!$C41,'Eurostat comsumption'!$D$2:$D$185,Input!$D41)</f>
        <v>0</v>
      </c>
      <c r="V41" s="8">
        <f>SUMIFS('Eurostat comsumption'!V$2:V$185,'Eurostat comsumption'!$C$2:$C$185,Input!$C41,'Eurostat comsumption'!$D$2:$D$185,Input!$D41)</f>
        <v>0</v>
      </c>
      <c r="W41" s="8">
        <f>SUMIFS('Eurostat comsumption'!W$2:W$185,'Eurostat comsumption'!$C$2:$C$185,Input!$C41,'Eurostat comsumption'!$D$2:$D$185,Input!$D41)</f>
        <v>0</v>
      </c>
      <c r="X41" s="8">
        <f>SUMIFS('Eurostat comsumption'!X$2:X$185,'Eurostat comsumption'!$C$2:$C$185,Input!$C41,'Eurostat comsumption'!$D$2:$D$185,Input!$D41)</f>
        <v>0</v>
      </c>
      <c r="Y41" s="8">
        <f>SUMIFS('Eurostat comsumption'!Y$2:Y$185,'Eurostat comsumption'!$C$2:$C$185,Input!$C41,'Eurostat comsumption'!$D$2:$D$185,Input!$D41)</f>
        <v>0</v>
      </c>
      <c r="Z41" s="8">
        <f>SUMIFS('Eurostat comsumption'!Z$2:Z$185,'Eurostat comsumption'!$C$2:$C$185,Input!$C41,'Eurostat comsumption'!$D$2:$D$185,Input!$D41)</f>
        <v>0</v>
      </c>
      <c r="AA41">
        <f>MAX(SUMIFS('intermediary sheet'!AA$2:AA$185,'intermediary sheet'!$C$2:$C$185,Input!$C41,'intermediary sheet'!$D$2:$D$185,"total")*SUMIFS('Market shares starting point Fe'!AA$2:AA$185,'Market shares starting point Fe'!$C$2:$C$185,Input!$C41,'Market shares starting point Fe'!$D$2:$D$185,Input!$D41),0)</f>
        <v>6.8661300172655206</v>
      </c>
      <c r="AB41">
        <f>MAX(SUMIFS('intermediary sheet'!AB$2:AB$185,'intermediary sheet'!$C$2:$C$185,Input!$C41,'intermediary sheet'!$D$2:$D$185,"total")*SUMIFS('Market shares starting point Fe'!AB$2:AB$185,'Market shares starting point Fe'!$C$2:$C$185,Input!$C41,'Market shares starting point Fe'!$D$2:$D$185,Input!$D41),0)</f>
        <v>6.8906007183844276</v>
      </c>
      <c r="AC41">
        <f>MAX(SUMIFS('intermediary sheet'!AC$2:AC$185,'intermediary sheet'!$C$2:$C$185,Input!$C41,'intermediary sheet'!$D$2:$D$185,"total")*SUMIFS('Market shares starting point Fe'!AC$2:AC$185,'Market shares starting point Fe'!$C$2:$C$185,Input!$C41,'Market shares starting point Fe'!$D$2:$D$185,Input!$D41),0)</f>
        <v>6.9589500914431479</v>
      </c>
      <c r="AD41">
        <f>MAX(SUMIFS('intermediary sheet'!AD$2:AD$185,'intermediary sheet'!$C$2:$C$185,Input!$C41,'intermediary sheet'!$D$2:$D$185,"total")*SUMIFS('Market shares starting point Fe'!AD$2:AD$185,'Market shares starting point Fe'!$C$2:$C$185,Input!$C41,'Market shares starting point Fe'!$D$2:$D$185,Input!$D41),0)</f>
        <v>7.1173351489993451</v>
      </c>
      <c r="AE41">
        <f>MAX(SUMIFS('intermediary sheet'!AE$2:AE$185,'intermediary sheet'!$C$2:$C$185,Input!$C41,'intermediary sheet'!$D$2:$D$185,"total")*SUMIFS('Market shares starting point Fe'!AE$2:AE$185,'Market shares starting point Fe'!$C$2:$C$185,Input!$C41,'Market shares starting point Fe'!$D$2:$D$185,Input!$D41),0)</f>
        <v>7.1214223069825415</v>
      </c>
      <c r="AF41">
        <f>MAX(SUMIFS('intermediary sheet'!AF$2:AF$185,'intermediary sheet'!$C$2:$C$185,Input!$C41,'intermediary sheet'!$D$2:$D$185,"total")*SUMIFS('Market shares starting point Fe'!AF$2:AF$185,'Market shares starting point Fe'!$C$2:$C$185,Input!$C41,'Market shares starting point Fe'!$D$2:$D$185,Input!$D41),0)</f>
        <v>7.1330508084629463</v>
      </c>
      <c r="AG41">
        <f>MAX(SUMIFS('intermediary sheet'!AG$2:AG$185,'intermediary sheet'!$C$2:$C$185,Input!$C41,'intermediary sheet'!$D$2:$D$185,"total")*SUMIFS('Market shares starting point Fe'!AG$2:AG$185,'Market shares starting point Fe'!$C$2:$C$185,Input!$C41,'Market shares starting point Fe'!$D$2:$D$185,Input!$D41),0)</f>
        <v>7.1493908842727061</v>
      </c>
      <c r="AH41">
        <f>MAX(SUMIFS('intermediary sheet'!AH$2:AH$185,'intermediary sheet'!$C$2:$C$185,Input!$C41,'intermediary sheet'!$D$2:$D$185,"total")*SUMIFS('Market shares starting point Fe'!AH$2:AH$185,'Market shares starting point Fe'!$C$2:$C$185,Input!$C41,'Market shares starting point Fe'!$D$2:$D$185,Input!$D41),0)</f>
        <v>7.1681664397096689</v>
      </c>
      <c r="AI41">
        <f>MAX(SUMIFS('intermediary sheet'!AI$2:AI$185,'intermediary sheet'!$C$2:$C$185,Input!$C41,'intermediary sheet'!$D$2:$D$185,"total")*SUMIFS('Market shares starting point Fe'!AI$2:AI$185,'Market shares starting point Fe'!$C$2:$C$185,Input!$C41,'Market shares starting point Fe'!$D$2:$D$185,Input!$D41),0)</f>
        <v>7.1772072285924331</v>
      </c>
      <c r="AJ41">
        <f>MAX(SUMIFS('intermediary sheet'!AJ$2:AJ$185,'intermediary sheet'!$C$2:$C$185,Input!$C41,'intermediary sheet'!$D$2:$D$185,"total")*SUMIFS('Market shares starting point Fe'!AJ$2:AJ$185,'Market shares starting point Fe'!$C$2:$C$185,Input!$C41,'Market shares starting point Fe'!$D$2:$D$185,Input!$D41),0)</f>
        <v>7.1749506379383678</v>
      </c>
      <c r="AK41">
        <f>MAX(SUMIFS('intermediary sheet'!AK$2:AK$185,'intermediary sheet'!$C$2:$C$185,Input!$C41,'intermediary sheet'!$D$2:$D$185,"total")*SUMIFS('Market shares starting point Fe'!AK$2:AK$185,'Market shares starting point Fe'!$C$2:$C$185,Input!$C41,'Market shares starting point Fe'!$D$2:$D$185,Input!$D41),0)</f>
        <v>7.1607605772742549</v>
      </c>
      <c r="AL41">
        <f>MAX(SUMIFS('intermediary sheet'!AL$2:AL$185,'intermediary sheet'!$C$2:$C$185,Input!$C41,'intermediary sheet'!$D$2:$D$185,"total")*SUMIFS('Market shares starting point Fe'!AL$2:AL$185,'Market shares starting point Fe'!$C$2:$C$185,Input!$C41,'Market shares starting point Fe'!$D$2:$D$185,Input!$D41),0)</f>
        <v>7.1513952194307215</v>
      </c>
      <c r="AM41">
        <f>MAX(SUMIFS('intermediary sheet'!AM$2:AM$185,'intermediary sheet'!$C$2:$C$185,Input!$C41,'intermediary sheet'!$D$2:$D$185,"total")*SUMIFS('Market shares starting point Fe'!AM$2:AM$185,'Market shares starting point Fe'!$C$2:$C$185,Input!$C41,'Market shares starting point Fe'!$D$2:$D$185,Input!$D41),0)</f>
        <v>7.1570596089211733</v>
      </c>
      <c r="AN41">
        <f>MAX(SUMIFS('intermediary sheet'!AN$2:AN$185,'intermediary sheet'!$C$2:$C$185,Input!$C41,'intermediary sheet'!$D$2:$D$185,"total")*SUMIFS('Market shares starting point Fe'!AN$2:AN$185,'Market shares starting point Fe'!$C$2:$C$185,Input!$C41,'Market shares starting point Fe'!$D$2:$D$185,Input!$D41),0)</f>
        <v>7.2017749369999979</v>
      </c>
      <c r="AO41">
        <f>MAX(SUMIFS('intermediary sheet'!AO$2:AO$185,'intermediary sheet'!$C$2:$C$185,Input!$C41,'intermediary sheet'!$D$2:$D$185,"total")*SUMIFS('Market shares starting point Fe'!AO$2:AO$185,'Market shares starting point Fe'!$C$2:$C$185,Input!$C41,'Market shares starting point Fe'!$D$2:$D$185,Input!$D41),0)</f>
        <v>7.2721085704914872</v>
      </c>
      <c r="AP41">
        <f>MAX(SUMIFS('intermediary sheet'!AP$2:AP$185,'intermediary sheet'!$C$2:$C$185,Input!$C41,'intermediary sheet'!$D$2:$D$185,"total")*SUMIFS('Market shares starting point Fe'!AP$2:AP$185,'Market shares starting point Fe'!$C$2:$C$185,Input!$C41,'Market shares starting point Fe'!$D$2:$D$185,Input!$D41),0)</f>
        <v>7.3705975313156138</v>
      </c>
      <c r="AQ41">
        <f>MAX(SUMIFS('intermediary sheet'!AQ$2:AQ$185,'intermediary sheet'!$C$2:$C$185,Input!$C41,'intermediary sheet'!$D$2:$D$185,"total")*SUMIFS('Market shares starting point Fe'!AQ$2:AQ$185,'Market shares starting point Fe'!$C$2:$C$185,Input!$C41,'Market shares starting point Fe'!$D$2:$D$185,Input!$D41),0)</f>
        <v>7.4885275366402455</v>
      </c>
      <c r="AR41">
        <f>MAX(SUMIFS('intermediary sheet'!AR$2:AR$185,'intermediary sheet'!$C$2:$C$185,Input!$C41,'intermediary sheet'!$D$2:$D$185,"total")*SUMIFS('Market shares starting point Fe'!AR$2:AR$185,'Market shares starting point Fe'!$C$2:$C$185,Input!$C41,'Market shares starting point Fe'!$D$2:$D$185,Input!$D41),0)</f>
        <v>7.63878653253827</v>
      </c>
      <c r="AS41">
        <f>MAX(SUMIFS('intermediary sheet'!AS$2:AS$185,'intermediary sheet'!$C$2:$C$185,Input!$C41,'intermediary sheet'!$D$2:$D$185,"total")*SUMIFS('Market shares starting point Fe'!AS$2:AS$185,'Market shares starting point Fe'!$C$2:$C$185,Input!$C41,'Market shares starting point Fe'!$D$2:$D$185,Input!$D41),0)</f>
        <v>7.8144263154638915</v>
      </c>
      <c r="AT41">
        <f>MAX(SUMIFS('intermediary sheet'!AT$2:AT$185,'intermediary sheet'!$C$2:$C$185,Input!$C41,'intermediary sheet'!$D$2:$D$185,"total")*SUMIFS('Market shares starting point Fe'!AT$2:AT$185,'Market shares starting point Fe'!$C$2:$C$185,Input!$C41,'Market shares starting point Fe'!$D$2:$D$185,Input!$D41),0)</f>
        <v>8.0302359372458376</v>
      </c>
      <c r="AU41">
        <f>MAX(SUMIFS('intermediary sheet'!AU$2:AU$185,'intermediary sheet'!$C$2:$C$185,Input!$C41,'intermediary sheet'!$D$2:$D$185,"total")*SUMIFS('Market shares starting point Fe'!AU$2:AU$185,'Market shares starting point Fe'!$C$2:$C$185,Input!$C41,'Market shares starting point Fe'!$D$2:$D$185,Input!$D41),0)</f>
        <v>8.264432233816061</v>
      </c>
      <c r="AV41">
        <f>MAX(SUMIFS('intermediary sheet'!AV$2:AV$185,'intermediary sheet'!$C$2:$C$185,Input!$C41,'intermediary sheet'!$D$2:$D$185,"total")*SUMIFS('Market shares starting point Fe'!AV$2:AV$185,'Market shares starting point Fe'!$C$2:$C$185,Input!$C41,'Market shares starting point Fe'!$D$2:$D$185,Input!$D41),0)</f>
        <v>8.5515661847299445</v>
      </c>
      <c r="AW41">
        <f>MAX(SUMIFS('intermediary sheet'!AW$2:AW$185,'intermediary sheet'!$C$2:$C$185,Input!$C41,'intermediary sheet'!$D$2:$D$185,"total")*SUMIFS('Market shares starting point Fe'!AW$2:AW$185,'Market shares starting point Fe'!$C$2:$C$185,Input!$C41,'Market shares starting point Fe'!$D$2:$D$185,Input!$D41),0)</f>
        <v>8.9037931883363459</v>
      </c>
      <c r="AX41">
        <f>MAX(SUMIFS('intermediary sheet'!AX$2:AX$185,'intermediary sheet'!$C$2:$C$185,Input!$C41,'intermediary sheet'!$D$2:$D$185,"total")*SUMIFS('Market shares starting point Fe'!AX$2:AX$185,'Market shares starting point Fe'!$C$2:$C$185,Input!$C41,'Market shares starting point Fe'!$D$2:$D$185,Input!$D41),0)</f>
        <v>9.3417187134656441</v>
      </c>
      <c r="AY41">
        <f>MAX(SUMIFS('intermediary sheet'!AY$2:AY$185,'intermediary sheet'!$C$2:$C$185,Input!$C41,'intermediary sheet'!$D$2:$D$185,"total")*SUMIFS('Market shares starting point Fe'!AY$2:AY$185,'Market shares starting point Fe'!$C$2:$C$185,Input!$C41,'Market shares starting point Fe'!$D$2:$D$185,Input!$D41),0)</f>
        <v>9.5613055081310545</v>
      </c>
      <c r="AZ41">
        <f>MAX(SUMIFS('intermediary sheet'!AZ$2:AZ$185,'intermediary sheet'!$C$2:$C$185,Input!$C41,'intermediary sheet'!$D$2:$D$185,"total")*SUMIFS('Market shares starting point Fe'!AZ$2:AZ$185,'Market shares starting point Fe'!$C$2:$C$185,Input!$C41,'Market shares starting point Fe'!$D$2:$D$185,Input!$D41),0)</f>
        <v>9.8998983339449538</v>
      </c>
      <c r="BA41">
        <f>MAX(SUMIFS('intermediary sheet'!BA$2:BA$185,'intermediary sheet'!$C$2:$C$185,Input!$C41,'intermediary sheet'!$D$2:$D$185,"total")*SUMIFS('Market shares starting point Fe'!BA$2:BA$185,'Market shares starting point Fe'!$C$2:$C$185,Input!$C41,'Market shares starting point Fe'!$D$2:$D$185,Input!$D41),0)</f>
        <v>10.22301344299</v>
      </c>
      <c r="BB41">
        <f>MAX(SUMIFS('intermediary sheet'!BB$2:BB$185,'intermediary sheet'!$C$2:$C$185,Input!$C41,'intermediary sheet'!$D$2:$D$185,"total")*SUMIFS('Market shares starting point Fe'!BB$2:BB$185,'Market shares starting point Fe'!$C$2:$C$185,Input!$C41,'Market shares starting point Fe'!$D$2:$D$185,Input!$D41),0)</f>
        <v>10.507280932255373</v>
      </c>
      <c r="BC41">
        <f>MAX(SUMIFS('intermediary sheet'!BC$2:BC$185,'intermediary sheet'!$C$2:$C$185,Input!$C41,'intermediary sheet'!$D$2:$D$185,"total")*SUMIFS('Market shares starting point Fe'!BC$2:BC$185,'Market shares starting point Fe'!$C$2:$C$185,Input!$C41,'Market shares starting point Fe'!$D$2:$D$185,Input!$D41),0)</f>
        <v>10.767311431311141</v>
      </c>
      <c r="BD41">
        <f>MAX(SUMIFS('intermediary sheet'!BD$2:BD$185,'intermediary sheet'!$C$2:$C$185,Input!$C41,'intermediary sheet'!$D$2:$D$185,"total")*SUMIFS('Market shares starting point Fe'!BD$2:BD$185,'Market shares starting point Fe'!$C$2:$C$185,Input!$C41,'Market shares starting point Fe'!$D$2:$D$185,Input!$D41),0)</f>
        <v>11.043746045049842</v>
      </c>
      <c r="BE41">
        <f>MAX(SUMIFS('intermediary sheet'!BE$2:BE$185,'intermediary sheet'!$C$2:$C$185,Input!$C41,'intermediary sheet'!$D$2:$D$185,"total")*SUMIFS('Market shares starting point Fe'!BE$2:BE$185,'Market shares starting point Fe'!$C$2:$C$185,Input!$C41,'Market shares starting point Fe'!$D$2:$D$185,Input!$D41),0)</f>
        <v>11.278996154080012</v>
      </c>
      <c r="BF41">
        <f>MAX(SUMIFS('intermediary sheet'!BF$2:BF$185,'intermediary sheet'!$C$2:$C$185,Input!$C41,'intermediary sheet'!$D$2:$D$185,"total")*SUMIFS('Market shares starting point Fe'!BF$2:BF$185,'Market shares starting point Fe'!$C$2:$C$185,Input!$C41,'Market shares starting point Fe'!$D$2:$D$185,Input!$D41),0)</f>
        <v>12.341737099555914</v>
      </c>
      <c r="BG41">
        <f>MAX(SUMIFS('intermediary sheet'!BG$2:BG$185,'intermediary sheet'!$C$2:$C$185,Input!$C41,'intermediary sheet'!$D$2:$D$185,"total")*SUMIFS('Market shares starting point Fe'!BG$2:BG$185,'Market shares starting point Fe'!$C$2:$C$185,Input!$C41,'Market shares starting point Fe'!$D$2:$D$185,Input!$D41),0)</f>
        <v>13.546892325469157</v>
      </c>
      <c r="BH41">
        <f>MAX(SUMIFS('intermediary sheet'!BH$2:BH$185,'intermediary sheet'!$C$2:$C$185,Input!$C41,'intermediary sheet'!$D$2:$D$185,"total")*SUMIFS('Market shares starting point Fe'!BH$2:BH$185,'Market shares starting point Fe'!$C$2:$C$185,Input!$C41,'Market shares starting point Fe'!$D$2:$D$185,Input!$D41),0)</f>
        <v>14.919061398720187</v>
      </c>
    </row>
    <row r="42" spans="1:60" x14ac:dyDescent="0.3">
      <c r="A42" t="s">
        <v>9</v>
      </c>
      <c r="B42" t="s">
        <v>10</v>
      </c>
      <c r="C42" t="s">
        <v>29</v>
      </c>
      <c r="D42" t="s">
        <v>12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 s="8">
        <f>SUMIFS('Eurostat comsumption'!J$2:J$185,'Eurostat comsumption'!$C$2:$C$185,Input!$C42,'Eurostat comsumption'!$D$2:$D$185,Input!$D42)</f>
        <v>66769.7</v>
      </c>
      <c r="K42" s="8">
        <f>SUMIFS('Eurostat comsumption'!K$2:K$185,'Eurostat comsumption'!$C$2:$C$185,Input!$C42,'Eurostat comsumption'!$D$2:$D$185,Input!$D42)</f>
        <v>65273</v>
      </c>
      <c r="L42" s="8">
        <f>SUMIFS('Eurostat comsumption'!L$2:L$185,'Eurostat comsumption'!$C$2:$C$185,Input!$C42,'Eurostat comsumption'!$D$2:$D$185,Input!$D42)</f>
        <v>64583.8</v>
      </c>
      <c r="M42" s="8">
        <f>SUMIFS('Eurostat comsumption'!M$2:M$185,'Eurostat comsumption'!$C$2:$C$185,Input!$C42,'Eurostat comsumption'!$D$2:$D$185,Input!$D42)</f>
        <v>62922</v>
      </c>
      <c r="N42" s="8">
        <f>SUMIFS('Eurostat comsumption'!N$2:N$185,'Eurostat comsumption'!$C$2:$C$185,Input!$C42,'Eurostat comsumption'!$D$2:$D$185,Input!$D42)</f>
        <v>63664.7</v>
      </c>
      <c r="O42" s="8">
        <f>SUMIFS('Eurostat comsumption'!O$2:O$185,'Eurostat comsumption'!$C$2:$C$185,Input!$C42,'Eurostat comsumption'!$D$2:$D$185,Input!$D42)</f>
        <v>62321.4</v>
      </c>
      <c r="P42" s="8">
        <f>SUMIFS('Eurostat comsumption'!P$2:P$185,'Eurostat comsumption'!$C$2:$C$185,Input!$C42,'Eurostat comsumption'!$D$2:$D$185,Input!$D42)</f>
        <v>63405.8</v>
      </c>
      <c r="Q42" s="8">
        <f>SUMIFS('Eurostat comsumption'!Q$2:Q$185,'Eurostat comsumption'!$C$2:$C$185,Input!$C42,'Eurostat comsumption'!$D$2:$D$185,Input!$D42)</f>
        <v>62379.9</v>
      </c>
      <c r="R42" s="8">
        <f>SUMIFS('Eurostat comsumption'!R$2:R$185,'Eurostat comsumption'!$C$2:$C$185,Input!$C42,'Eurostat comsumption'!$D$2:$D$185,Input!$D42)</f>
        <v>61717.8</v>
      </c>
      <c r="S42" s="8">
        <f>SUMIFS('Eurostat comsumption'!S$2:S$185,'Eurostat comsumption'!$C$2:$C$185,Input!$C42,'Eurostat comsumption'!$D$2:$D$185,Input!$D42)</f>
        <v>60596.3</v>
      </c>
      <c r="T42" s="8">
        <f>SUMIFS('Eurostat comsumption'!T$2:T$185,'Eurostat comsumption'!$C$2:$C$185,Input!$C42,'Eurostat comsumption'!$D$2:$D$185,Input!$D42)</f>
        <v>61100.9</v>
      </c>
      <c r="U42" s="8">
        <f>SUMIFS('Eurostat comsumption'!U$2:U$185,'Eurostat comsumption'!$C$2:$C$185,Input!$C42,'Eurostat comsumption'!$D$2:$D$185,Input!$D42)</f>
        <v>61306.9</v>
      </c>
      <c r="V42" s="8">
        <f>SUMIFS('Eurostat comsumption'!V$2:V$185,'Eurostat comsumption'!$C$2:$C$185,Input!$C42,'Eurostat comsumption'!$D$2:$D$185,Input!$D42)</f>
        <v>61431.9</v>
      </c>
      <c r="W42" s="8">
        <f>SUMIFS('Eurostat comsumption'!W$2:W$185,'Eurostat comsumption'!$C$2:$C$185,Input!$C42,'Eurostat comsumption'!$D$2:$D$185,Input!$D42)</f>
        <v>62584.2</v>
      </c>
      <c r="X42" s="8">
        <f>SUMIFS('Eurostat comsumption'!X$2:X$185,'Eurostat comsumption'!$C$2:$C$185,Input!$C42,'Eurostat comsumption'!$D$2:$D$185,Input!$D42)</f>
        <v>63466.6</v>
      </c>
      <c r="Y42" s="8">
        <f>SUMIFS('Eurostat comsumption'!Y$2:Y$185,'Eurostat comsumption'!$C$2:$C$185,Input!$C42,'Eurostat comsumption'!$D$2:$D$185,Input!$D42)</f>
        <v>63168.2</v>
      </c>
      <c r="Z42" s="8">
        <f>SUMIFS('Eurostat comsumption'!Z$2:Z$185,'Eurostat comsumption'!$C$2:$C$185,Input!$C42,'Eurostat comsumption'!$D$2:$D$185,Input!$D42)</f>
        <v>65172.9</v>
      </c>
      <c r="AA42">
        <f t="shared" ref="AA42" si="137">SUM(AA43:AA49)</f>
        <v>63904.981231629943</v>
      </c>
      <c r="AB42">
        <f t="shared" ref="AB42" si="138">SUM(AB43:AB49)</f>
        <v>62985.293411121485</v>
      </c>
      <c r="AC42">
        <f t="shared" ref="AC42" si="139">SUM(AC43:AC49)</f>
        <v>61951.974397437734</v>
      </c>
      <c r="AD42">
        <f t="shared" ref="AD42" si="140">SUM(AD43:AD49)</f>
        <v>60801.929673814964</v>
      </c>
      <c r="AE42">
        <f t="shared" ref="AE42" si="141">SUM(AE43:AE49)</f>
        <v>59870.275316986816</v>
      </c>
      <c r="AF42">
        <f t="shared" ref="AF42" si="142">SUM(AF43:AF49)</f>
        <v>58934.281126534937</v>
      </c>
      <c r="AG42">
        <f t="shared" ref="AG42" si="143">SUM(AG43:AG49)</f>
        <v>58007.687100835581</v>
      </c>
      <c r="AH42">
        <f t="shared" ref="AH42" si="144">SUM(AH43:AH49)</f>
        <v>56872.712611604402</v>
      </c>
      <c r="AI42">
        <f t="shared" ref="AI42" si="145">SUM(AI43:AI49)</f>
        <v>55678.873171868443</v>
      </c>
      <c r="AJ42">
        <f t="shared" ref="AJ42" si="146">SUM(AJ43:AJ49)</f>
        <v>54412.973503731926</v>
      </c>
      <c r="AK42">
        <f t="shared" ref="AK42" si="147">SUM(AK43:AK49)</f>
        <v>53045.592592533656</v>
      </c>
      <c r="AL42">
        <f t="shared" ref="AL42" si="148">SUM(AL43:AL49)</f>
        <v>51589.432297771469</v>
      </c>
      <c r="AM42">
        <f t="shared" ref="AM42" si="149">SUM(AM43:AM49)</f>
        <v>50054.458878930112</v>
      </c>
      <c r="AN42">
        <f t="shared" ref="AN42" si="150">SUM(AN43:AN49)</f>
        <v>48466.791373692489</v>
      </c>
      <c r="AO42">
        <f t="shared" ref="AO42" si="151">SUM(AO43:AO49)</f>
        <v>46781.111022911937</v>
      </c>
      <c r="AP42">
        <f t="shared" ref="AP42" si="152">SUM(AP43:AP49)</f>
        <v>44961.979193559957</v>
      </c>
      <c r="AQ42">
        <f t="shared" ref="AQ42" si="153">SUM(AQ43:AQ49)</f>
        <v>43170.642483579511</v>
      </c>
      <c r="AR42">
        <f t="shared" ref="AR42" si="154">SUM(AR43:AR49)</f>
        <v>41421.961107801428</v>
      </c>
      <c r="AS42">
        <f t="shared" ref="AS42" si="155">SUM(AS43:AS49)</f>
        <v>39633.233043611079</v>
      </c>
      <c r="AT42">
        <f t="shared" ref="AT42" si="156">SUM(AT43:AT49)</f>
        <v>37958.602267875984</v>
      </c>
      <c r="AU42">
        <f t="shared" ref="AU42" si="157">SUM(AU43:AU49)</f>
        <v>36496.842647612262</v>
      </c>
      <c r="AV42">
        <f t="shared" ref="AV42" si="158">SUM(AV43:AV49)</f>
        <v>35087.198248981047</v>
      </c>
      <c r="AW42">
        <f t="shared" ref="AW42" si="159">SUM(AW43:AW49)</f>
        <v>33728.704982372852</v>
      </c>
      <c r="AX42">
        <f t="shared" ref="AX42" si="160">SUM(AX43:AX49)</f>
        <v>32484.126205730427</v>
      </c>
      <c r="AY42">
        <f t="shared" ref="AY42" si="161">SUM(AY43:AY49)</f>
        <v>31035.967933655422</v>
      </c>
      <c r="AZ42">
        <f t="shared" ref="AZ42" si="162">SUM(AZ43:AZ49)</f>
        <v>29709.12156232103</v>
      </c>
      <c r="BA42">
        <f t="shared" ref="BA42" si="163">SUM(BA43:BA49)</f>
        <v>28374.356660000551</v>
      </c>
      <c r="BB42">
        <f t="shared" ref="BB42" si="164">SUM(BB43:BB49)</f>
        <v>27021.345082369837</v>
      </c>
      <c r="BC42">
        <f t="shared" ref="BC42" si="165">SUM(BC43:BC49)</f>
        <v>25648.831432703046</v>
      </c>
      <c r="BD42">
        <f t="shared" ref="BD42" si="166">SUM(BD43:BD49)</f>
        <v>24319.309689653339</v>
      </c>
      <c r="BE42">
        <f t="shared" ref="BE42" si="167">SUM(BE43:BE49)</f>
        <v>22963.048193619434</v>
      </c>
      <c r="BF42">
        <f t="shared" ref="BF42" si="168">SUM(BF43:BF49)</f>
        <v>21607.982514025731</v>
      </c>
      <c r="BG42">
        <f t="shared" ref="BG42" si="169">SUM(BG43:BG49)</f>
        <v>20258.350869743026</v>
      </c>
      <c r="BH42">
        <f t="shared" ref="BH42" si="170">SUM(BH43:BH49)</f>
        <v>18911.818049484726</v>
      </c>
    </row>
    <row r="43" spans="1:60" x14ac:dyDescent="0.3">
      <c r="A43" t="s">
        <v>9</v>
      </c>
      <c r="B43" t="s">
        <v>10</v>
      </c>
      <c r="C43" t="s">
        <v>29</v>
      </c>
      <c r="D43" t="s">
        <v>17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 s="8">
        <f>SUMIFS('Eurostat comsumption'!J$2:J$185,'Eurostat comsumption'!$C$2:$C$185,Input!$C43,'Eurostat comsumption'!$D$2:$D$185,Input!$D43)</f>
        <v>18.600000000000001</v>
      </c>
      <c r="K43" s="8">
        <f>SUMIFS('Eurostat comsumption'!K$2:K$185,'Eurostat comsumption'!$C$2:$C$185,Input!$C43,'Eurostat comsumption'!$D$2:$D$185,Input!$D43)</f>
        <v>25.2</v>
      </c>
      <c r="L43" s="8">
        <f>SUMIFS('Eurostat comsumption'!L$2:L$185,'Eurostat comsumption'!$C$2:$C$185,Input!$C43,'Eurostat comsumption'!$D$2:$D$185,Input!$D43)</f>
        <v>32.9</v>
      </c>
      <c r="M43" s="8">
        <f>SUMIFS('Eurostat comsumption'!M$2:M$185,'Eurostat comsumption'!$C$2:$C$185,Input!$C43,'Eurostat comsumption'!$D$2:$D$185,Input!$D43)</f>
        <v>942.4</v>
      </c>
      <c r="N43" s="8">
        <f>SUMIFS('Eurostat comsumption'!N$2:N$185,'Eurostat comsumption'!$C$2:$C$185,Input!$C43,'Eurostat comsumption'!$D$2:$D$185,Input!$D43)</f>
        <v>977.8</v>
      </c>
      <c r="O43" s="8">
        <f>SUMIFS('Eurostat comsumption'!O$2:O$185,'Eurostat comsumption'!$C$2:$C$185,Input!$C43,'Eurostat comsumption'!$D$2:$D$185,Input!$D43)</f>
        <v>840.7</v>
      </c>
      <c r="P43" s="8">
        <f>SUMIFS('Eurostat comsumption'!P$2:P$185,'Eurostat comsumption'!$C$2:$C$185,Input!$C43,'Eurostat comsumption'!$D$2:$D$185,Input!$D43)</f>
        <v>738.2</v>
      </c>
      <c r="Q43" s="8">
        <f>SUMIFS('Eurostat comsumption'!Q$2:Q$185,'Eurostat comsumption'!$C$2:$C$185,Input!$C43,'Eurostat comsumption'!$D$2:$D$185,Input!$D43)</f>
        <v>685.9</v>
      </c>
      <c r="R43" s="8">
        <f>SUMIFS('Eurostat comsumption'!R$2:R$185,'Eurostat comsumption'!$C$2:$C$185,Input!$C43,'Eurostat comsumption'!$D$2:$D$185,Input!$D43)</f>
        <v>594.79999999999995</v>
      </c>
      <c r="S43" s="8">
        <f>SUMIFS('Eurostat comsumption'!S$2:S$185,'Eurostat comsumption'!$C$2:$C$185,Input!$C43,'Eurostat comsumption'!$D$2:$D$185,Input!$D43)</f>
        <v>470.90000000000003</v>
      </c>
      <c r="T43" s="8">
        <f>SUMIFS('Eurostat comsumption'!T$2:T$185,'Eurostat comsumption'!$C$2:$C$185,Input!$C43,'Eurostat comsumption'!$D$2:$D$185,Input!$D43)</f>
        <v>514.79999999999995</v>
      </c>
      <c r="U43" s="8">
        <f>SUMIFS('Eurostat comsumption'!U$2:U$185,'Eurostat comsumption'!$C$2:$C$185,Input!$C43,'Eurostat comsumption'!$D$2:$D$185,Input!$D43)</f>
        <v>499.8</v>
      </c>
      <c r="V43" s="8">
        <f>SUMIFS('Eurostat comsumption'!V$2:V$185,'Eurostat comsumption'!$C$2:$C$185,Input!$C43,'Eurostat comsumption'!$D$2:$D$185,Input!$D43)</f>
        <v>508.09999999999997</v>
      </c>
      <c r="W43" s="8">
        <f>SUMIFS('Eurostat comsumption'!W$2:W$185,'Eurostat comsumption'!$C$2:$C$185,Input!$C43,'Eurostat comsumption'!$D$2:$D$185,Input!$D43)</f>
        <v>499.1</v>
      </c>
      <c r="X43" s="8">
        <f>SUMIFS('Eurostat comsumption'!X$2:X$185,'Eurostat comsumption'!$C$2:$C$185,Input!$C43,'Eurostat comsumption'!$D$2:$D$185,Input!$D43)</f>
        <v>498.59999999999997</v>
      </c>
      <c r="Y43" s="8">
        <f>SUMIFS('Eurostat comsumption'!Y$2:Y$185,'Eurostat comsumption'!$C$2:$C$185,Input!$C43,'Eurostat comsumption'!$D$2:$D$185,Input!$D43)</f>
        <v>456.5</v>
      </c>
      <c r="Z43" s="8">
        <f>SUMIFS('Eurostat comsumption'!Z$2:Z$185,'Eurostat comsumption'!$C$2:$C$185,Input!$C43,'Eurostat comsumption'!$D$2:$D$185,Input!$D43)</f>
        <v>477.6</v>
      </c>
      <c r="AA43">
        <f>Z43+('RAW data extract'!X21-'RAW data extract'!W21)*1000</f>
        <v>522.19351766614727</v>
      </c>
      <c r="AB43">
        <f>AA43+('RAW data extract'!Y21-'RAW data extract'!X21)*1000</f>
        <v>568.40614889216579</v>
      </c>
      <c r="AC43">
        <f>AB43+('RAW data extract'!Z21-'RAW data extract'!Y21)*1000</f>
        <v>623.46395852212004</v>
      </c>
      <c r="AD43">
        <f>AC43+('RAW data extract'!AA21-'RAW data extract'!Z21)*1000</f>
        <v>662.55318936579738</v>
      </c>
      <c r="AE43">
        <f>AD43+('RAW data extract'!AB21-'RAW data extract'!AA21)*1000</f>
        <v>697.64887743695579</v>
      </c>
      <c r="AF43">
        <f>AE43+('RAW data extract'!AC21-'RAW data extract'!AB21)*1000</f>
        <v>734.13022484715486</v>
      </c>
      <c r="AG43">
        <f>AF43+('RAW data extract'!AD21-'RAW data extract'!AC21)*1000</f>
        <v>764.56095490169992</v>
      </c>
      <c r="AH43">
        <f>AG43+('RAW data extract'!AE21-'RAW data extract'!AD21)*1000</f>
        <v>796.8394692804244</v>
      </c>
      <c r="AI43">
        <f>AH43+('RAW data extract'!AF21-'RAW data extract'!AE21)*1000</f>
        <v>834.28174392507481</v>
      </c>
      <c r="AJ43">
        <f>AI43+('RAW data extract'!AG21-'RAW data extract'!AF21)*1000</f>
        <v>876.683902958467</v>
      </c>
      <c r="AK43">
        <f>AJ43+('RAW data extract'!AH21-'RAW data extract'!AG21)*1000</f>
        <v>926.40087943160677</v>
      </c>
      <c r="AL43">
        <f>AK43+('RAW data extract'!AI21-'RAW data extract'!AH21)*1000</f>
        <v>981.69492791862092</v>
      </c>
      <c r="AM43">
        <f>AL43+('RAW data extract'!AJ21-'RAW data extract'!AI21)*1000</f>
        <v>1047.1836962660568</v>
      </c>
      <c r="AN43">
        <f>AM43+('RAW data extract'!AK21-'RAW data extract'!AJ21)*1000</f>
        <v>1117.0861009632733</v>
      </c>
      <c r="AO43">
        <f>AN43+('RAW data extract'!AL21-'RAW data extract'!AK21)*1000</f>
        <v>1188.8902623129636</v>
      </c>
      <c r="AP43">
        <f>AO43+('RAW data extract'!AM21-'RAW data extract'!AL21)*1000</f>
        <v>1259.5849717691167</v>
      </c>
      <c r="AQ43">
        <f>AP43+('RAW data extract'!AN21-'RAW data extract'!AM21)*1000</f>
        <v>1323.7294152522679</v>
      </c>
      <c r="AR43">
        <f>AQ43+('RAW data extract'!AO21-'RAW data extract'!AN21)*1000</f>
        <v>1378.6845309537764</v>
      </c>
      <c r="AS43">
        <f>AR43+('RAW data extract'!AP21-'RAW data extract'!AO21)*1000</f>
        <v>1427.5459900850658</v>
      </c>
      <c r="AT43">
        <f>AS43+('RAW data extract'!AQ21-'RAW data extract'!AP21)*1000</f>
        <v>1472.6296480531703</v>
      </c>
      <c r="AU43">
        <f>AT43+('RAW data extract'!AR21-'RAW data extract'!AQ21)*1000</f>
        <v>1509.9008454931766</v>
      </c>
      <c r="AV43">
        <f>AU43+('RAW data extract'!AS21-'RAW data extract'!AR21)*1000</f>
        <v>1544.2257172573388</v>
      </c>
      <c r="AW43">
        <f>AV43+('RAW data extract'!AT21-'RAW data extract'!AS21)*1000</f>
        <v>1576.8775903584074</v>
      </c>
      <c r="AX43">
        <f>AW43+('RAW data extract'!AU21-'RAW data extract'!AT21)*1000</f>
        <v>1606.6724598536669</v>
      </c>
      <c r="AY43">
        <f>AX43+('RAW data extract'!AV21-'RAW data extract'!AU21)*1000</f>
        <v>1642.5799627430267</v>
      </c>
      <c r="AZ43">
        <f>AY43+('RAW data extract'!AW21-'RAW data extract'!AV21)*1000</f>
        <v>1674.3928082699413</v>
      </c>
      <c r="BA43">
        <f>AZ43+('RAW data extract'!AX21-'RAW data extract'!AW21)*1000</f>
        <v>1706.7606740194337</v>
      </c>
      <c r="BB43">
        <f>BA43+('RAW data extract'!AY21-'RAW data extract'!AX21)*1000</f>
        <v>1739.7026537703923</v>
      </c>
      <c r="BC43">
        <f>BB43+('RAW data extract'!AZ21-'RAW data extract'!AY21)*1000</f>
        <v>1773.0940414642462</v>
      </c>
      <c r="BD43">
        <f>BC43+('RAW data extract'!BA21-'RAW data extract'!AZ21)*1000</f>
        <v>1805.2074289362695</v>
      </c>
      <c r="BE43">
        <f>BD43+('RAW data extract'!BB21-'RAW data extract'!BA21)*1000</f>
        <v>1838.2203039252959</v>
      </c>
      <c r="BF43">
        <f>BE43+('RAW data extract'!BC21-'RAW data extract'!BB21)*1000</f>
        <v>1871.1242309164065</v>
      </c>
      <c r="BG43">
        <f>BF43+('RAW data extract'!BD21-'RAW data extract'!BC21)*1000</f>
        <v>1903.8605568284327</v>
      </c>
      <c r="BH43">
        <f>BG43+('RAW data extract'!BE21-'RAW data extract'!BD21)*1000</f>
        <v>1936.5362622266803</v>
      </c>
    </row>
    <row r="44" spans="1:60" x14ac:dyDescent="0.3">
      <c r="A44" t="s">
        <v>9</v>
      </c>
      <c r="B44" t="s">
        <v>10</v>
      </c>
      <c r="C44" t="s">
        <v>29</v>
      </c>
      <c r="D44" t="s">
        <v>18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 s="8">
        <f>SUMIFS('Eurostat comsumption'!J$2:J$185,'Eurostat comsumption'!$C$2:$C$185,Input!$C44,'Eurostat comsumption'!$D$2:$D$185,Input!$D44)</f>
        <v>0</v>
      </c>
      <c r="K44" s="8">
        <f>SUMIFS('Eurostat comsumption'!K$2:K$185,'Eurostat comsumption'!$C$2:$C$185,Input!$C44,'Eurostat comsumption'!$D$2:$D$185,Input!$D44)</f>
        <v>0</v>
      </c>
      <c r="L44" s="8">
        <f>SUMIFS('Eurostat comsumption'!L$2:L$185,'Eurostat comsumption'!$C$2:$C$185,Input!$C44,'Eurostat comsumption'!$D$2:$D$185,Input!$D44)</f>
        <v>0</v>
      </c>
      <c r="M44" s="8">
        <f>SUMIFS('Eurostat comsumption'!M$2:M$185,'Eurostat comsumption'!$C$2:$C$185,Input!$C44,'Eurostat comsumption'!$D$2:$D$185,Input!$D44)</f>
        <v>0</v>
      </c>
      <c r="N44" s="8">
        <f>SUMIFS('Eurostat comsumption'!N$2:N$185,'Eurostat comsumption'!$C$2:$C$185,Input!$C44,'Eurostat comsumption'!$D$2:$D$185,Input!$D44)</f>
        <v>0</v>
      </c>
      <c r="O44" s="8">
        <f>SUMIFS('Eurostat comsumption'!O$2:O$185,'Eurostat comsumption'!$C$2:$C$185,Input!$C44,'Eurostat comsumption'!$D$2:$D$185,Input!$D44)</f>
        <v>0</v>
      </c>
      <c r="P44" s="8">
        <f>SUMIFS('Eurostat comsumption'!P$2:P$185,'Eurostat comsumption'!$C$2:$C$185,Input!$C44,'Eurostat comsumption'!$D$2:$D$185,Input!$D44)</f>
        <v>0</v>
      </c>
      <c r="Q44" s="8">
        <f>SUMIFS('Eurostat comsumption'!Q$2:Q$185,'Eurostat comsumption'!$C$2:$C$185,Input!$C44,'Eurostat comsumption'!$D$2:$D$185,Input!$D44)</f>
        <v>0</v>
      </c>
      <c r="R44" s="8">
        <f>SUMIFS('Eurostat comsumption'!R$2:R$185,'Eurostat comsumption'!$C$2:$C$185,Input!$C44,'Eurostat comsumption'!$D$2:$D$185,Input!$D44)</f>
        <v>0</v>
      </c>
      <c r="S44" s="8">
        <f>SUMIFS('Eurostat comsumption'!S$2:S$185,'Eurostat comsumption'!$C$2:$C$185,Input!$C44,'Eurostat comsumption'!$D$2:$D$185,Input!$D44)</f>
        <v>0</v>
      </c>
      <c r="T44" s="8">
        <f>SUMIFS('Eurostat comsumption'!T$2:T$185,'Eurostat comsumption'!$C$2:$C$185,Input!$C44,'Eurostat comsumption'!$D$2:$D$185,Input!$D44)</f>
        <v>0</v>
      </c>
      <c r="U44" s="8">
        <f>SUMIFS('Eurostat comsumption'!U$2:U$185,'Eurostat comsumption'!$C$2:$C$185,Input!$C44,'Eurostat comsumption'!$D$2:$D$185,Input!$D44)</f>
        <v>0</v>
      </c>
      <c r="V44" s="8">
        <f>SUMIFS('Eurostat comsumption'!V$2:V$185,'Eurostat comsumption'!$C$2:$C$185,Input!$C44,'Eurostat comsumption'!$D$2:$D$185,Input!$D44)</f>
        <v>0</v>
      </c>
      <c r="W44" s="8">
        <f>SUMIFS('Eurostat comsumption'!W$2:W$185,'Eurostat comsumption'!$C$2:$C$185,Input!$C44,'Eurostat comsumption'!$D$2:$D$185,Input!$D44)</f>
        <v>0</v>
      </c>
      <c r="X44" s="8">
        <f>SUMIFS('Eurostat comsumption'!X$2:X$185,'Eurostat comsumption'!$C$2:$C$185,Input!$C44,'Eurostat comsumption'!$D$2:$D$185,Input!$D44)</f>
        <v>0</v>
      </c>
      <c r="Y44" s="8">
        <f>SUMIFS('Eurostat comsumption'!Y$2:Y$185,'Eurostat comsumption'!$C$2:$C$185,Input!$C44,'Eurostat comsumption'!$D$2:$D$185,Input!$D44)</f>
        <v>0</v>
      </c>
      <c r="Z44" s="8">
        <f>SUMIFS('Eurostat comsumption'!Z$2:Z$185,'Eurostat comsumption'!$C$2:$C$185,Input!$C44,'Eurostat comsumption'!$D$2:$D$185,Input!$D44)</f>
        <v>0</v>
      </c>
      <c r="AA44">
        <f>MAX(SUMIFS('intermediary sheet'!AA$2:AA$185,'intermediary sheet'!$C$2:$C$185,Input!$C44,'intermediary sheet'!$D$2:$D$185,"total")*SUMIFS('Market shares starting point Fe'!AA$2:AA$185,'Market shares starting point Fe'!$C$2:$C$185,Input!$C44,'Market shares starting point Fe'!$D$2:$D$185,Input!$D44),0)</f>
        <v>0</v>
      </c>
      <c r="AB44">
        <f>MAX(SUMIFS('intermediary sheet'!AB$2:AB$185,'intermediary sheet'!$C$2:$C$185,Input!$C44,'intermediary sheet'!$D$2:$D$185,"total")*SUMIFS('Market shares starting point Fe'!AB$2:AB$185,'Market shares starting point Fe'!$C$2:$C$185,Input!$C44,'Market shares starting point Fe'!$D$2:$D$185,Input!$D44),0)</f>
        <v>0</v>
      </c>
      <c r="AC44">
        <f>MAX(SUMIFS('intermediary sheet'!AC$2:AC$185,'intermediary sheet'!$C$2:$C$185,Input!$C44,'intermediary sheet'!$D$2:$D$185,"total")*SUMIFS('Market shares starting point Fe'!AC$2:AC$185,'Market shares starting point Fe'!$C$2:$C$185,Input!$C44,'Market shares starting point Fe'!$D$2:$D$185,Input!$D44),0)</f>
        <v>0</v>
      </c>
      <c r="AD44">
        <f>MAX(SUMIFS('intermediary sheet'!AD$2:AD$185,'intermediary sheet'!$C$2:$C$185,Input!$C44,'intermediary sheet'!$D$2:$D$185,"total")*SUMIFS('Market shares starting point Fe'!AD$2:AD$185,'Market shares starting point Fe'!$C$2:$C$185,Input!$C44,'Market shares starting point Fe'!$D$2:$D$185,Input!$D44),0)</f>
        <v>0</v>
      </c>
      <c r="AE44">
        <f>MAX(SUMIFS('intermediary sheet'!AE$2:AE$185,'intermediary sheet'!$C$2:$C$185,Input!$C44,'intermediary sheet'!$D$2:$D$185,"total")*SUMIFS('Market shares starting point Fe'!AE$2:AE$185,'Market shares starting point Fe'!$C$2:$C$185,Input!$C44,'Market shares starting point Fe'!$D$2:$D$185,Input!$D44),0)</f>
        <v>0</v>
      </c>
      <c r="AF44">
        <f>MAX(SUMIFS('intermediary sheet'!AF$2:AF$185,'intermediary sheet'!$C$2:$C$185,Input!$C44,'intermediary sheet'!$D$2:$D$185,"total")*SUMIFS('Market shares starting point Fe'!AF$2:AF$185,'Market shares starting point Fe'!$C$2:$C$185,Input!$C44,'Market shares starting point Fe'!$D$2:$D$185,Input!$D44),0)</f>
        <v>0</v>
      </c>
      <c r="AG44">
        <f>MAX(SUMIFS('intermediary sheet'!AG$2:AG$185,'intermediary sheet'!$C$2:$C$185,Input!$C44,'intermediary sheet'!$D$2:$D$185,"total")*SUMIFS('Market shares starting point Fe'!AG$2:AG$185,'Market shares starting point Fe'!$C$2:$C$185,Input!$C44,'Market shares starting point Fe'!$D$2:$D$185,Input!$D44),0)</f>
        <v>0</v>
      </c>
      <c r="AH44">
        <f>MAX(SUMIFS('intermediary sheet'!AH$2:AH$185,'intermediary sheet'!$C$2:$C$185,Input!$C44,'intermediary sheet'!$D$2:$D$185,"total")*SUMIFS('Market shares starting point Fe'!AH$2:AH$185,'Market shares starting point Fe'!$C$2:$C$185,Input!$C44,'Market shares starting point Fe'!$D$2:$D$185,Input!$D44),0)</f>
        <v>0</v>
      </c>
      <c r="AI44">
        <f>MAX(SUMIFS('intermediary sheet'!AI$2:AI$185,'intermediary sheet'!$C$2:$C$185,Input!$C44,'intermediary sheet'!$D$2:$D$185,"total")*SUMIFS('Market shares starting point Fe'!AI$2:AI$185,'Market shares starting point Fe'!$C$2:$C$185,Input!$C44,'Market shares starting point Fe'!$D$2:$D$185,Input!$D44),0)</f>
        <v>0</v>
      </c>
      <c r="AJ44">
        <f>MAX(SUMIFS('intermediary sheet'!AJ$2:AJ$185,'intermediary sheet'!$C$2:$C$185,Input!$C44,'intermediary sheet'!$D$2:$D$185,"total")*SUMIFS('Market shares starting point Fe'!AJ$2:AJ$185,'Market shares starting point Fe'!$C$2:$C$185,Input!$C44,'Market shares starting point Fe'!$D$2:$D$185,Input!$D44),0)</f>
        <v>0</v>
      </c>
      <c r="AK44">
        <f>MAX(SUMIFS('intermediary sheet'!AK$2:AK$185,'intermediary sheet'!$C$2:$C$185,Input!$C44,'intermediary sheet'!$D$2:$D$185,"total")*SUMIFS('Market shares starting point Fe'!AK$2:AK$185,'Market shares starting point Fe'!$C$2:$C$185,Input!$C44,'Market shares starting point Fe'!$D$2:$D$185,Input!$D44),0)</f>
        <v>0</v>
      </c>
      <c r="AL44">
        <f>MAX(SUMIFS('intermediary sheet'!AL$2:AL$185,'intermediary sheet'!$C$2:$C$185,Input!$C44,'intermediary sheet'!$D$2:$D$185,"total")*SUMIFS('Market shares starting point Fe'!AL$2:AL$185,'Market shares starting point Fe'!$C$2:$C$185,Input!$C44,'Market shares starting point Fe'!$D$2:$D$185,Input!$D44),0)</f>
        <v>0</v>
      </c>
      <c r="AM44">
        <f>MAX(SUMIFS('intermediary sheet'!AM$2:AM$185,'intermediary sheet'!$C$2:$C$185,Input!$C44,'intermediary sheet'!$D$2:$D$185,"total")*SUMIFS('Market shares starting point Fe'!AM$2:AM$185,'Market shares starting point Fe'!$C$2:$C$185,Input!$C44,'Market shares starting point Fe'!$D$2:$D$185,Input!$D44),0)</f>
        <v>0</v>
      </c>
      <c r="AN44">
        <f>MAX(SUMIFS('intermediary sheet'!AN$2:AN$185,'intermediary sheet'!$C$2:$C$185,Input!$C44,'intermediary sheet'!$D$2:$D$185,"total")*SUMIFS('Market shares starting point Fe'!AN$2:AN$185,'Market shares starting point Fe'!$C$2:$C$185,Input!$C44,'Market shares starting point Fe'!$D$2:$D$185,Input!$D44),0)</f>
        <v>0</v>
      </c>
      <c r="AO44">
        <f>MAX(SUMIFS('intermediary sheet'!AO$2:AO$185,'intermediary sheet'!$C$2:$C$185,Input!$C44,'intermediary sheet'!$D$2:$D$185,"total")*SUMIFS('Market shares starting point Fe'!AO$2:AO$185,'Market shares starting point Fe'!$C$2:$C$185,Input!$C44,'Market shares starting point Fe'!$D$2:$D$185,Input!$D44),0)</f>
        <v>0</v>
      </c>
      <c r="AP44">
        <f>MAX(SUMIFS('intermediary sheet'!AP$2:AP$185,'intermediary sheet'!$C$2:$C$185,Input!$C44,'intermediary sheet'!$D$2:$D$185,"total")*SUMIFS('Market shares starting point Fe'!AP$2:AP$185,'Market shares starting point Fe'!$C$2:$C$185,Input!$C44,'Market shares starting point Fe'!$D$2:$D$185,Input!$D44),0)</f>
        <v>0</v>
      </c>
      <c r="AQ44">
        <f>MAX(SUMIFS('intermediary sheet'!AQ$2:AQ$185,'intermediary sheet'!$C$2:$C$185,Input!$C44,'intermediary sheet'!$D$2:$D$185,"total")*SUMIFS('Market shares starting point Fe'!AQ$2:AQ$185,'Market shares starting point Fe'!$C$2:$C$185,Input!$C44,'Market shares starting point Fe'!$D$2:$D$185,Input!$D44),0)</f>
        <v>0</v>
      </c>
      <c r="AR44">
        <f>MAX(SUMIFS('intermediary sheet'!AR$2:AR$185,'intermediary sheet'!$C$2:$C$185,Input!$C44,'intermediary sheet'!$D$2:$D$185,"total")*SUMIFS('Market shares starting point Fe'!AR$2:AR$185,'Market shares starting point Fe'!$C$2:$C$185,Input!$C44,'Market shares starting point Fe'!$D$2:$D$185,Input!$D44),0)</f>
        <v>0</v>
      </c>
      <c r="AS44">
        <f>MAX(SUMIFS('intermediary sheet'!AS$2:AS$185,'intermediary sheet'!$C$2:$C$185,Input!$C44,'intermediary sheet'!$D$2:$D$185,"total")*SUMIFS('Market shares starting point Fe'!AS$2:AS$185,'Market shares starting point Fe'!$C$2:$C$185,Input!$C44,'Market shares starting point Fe'!$D$2:$D$185,Input!$D44),0)</f>
        <v>0</v>
      </c>
      <c r="AT44">
        <f>MAX(SUMIFS('intermediary sheet'!AT$2:AT$185,'intermediary sheet'!$C$2:$C$185,Input!$C44,'intermediary sheet'!$D$2:$D$185,"total")*SUMIFS('Market shares starting point Fe'!AT$2:AT$185,'Market shares starting point Fe'!$C$2:$C$185,Input!$C44,'Market shares starting point Fe'!$D$2:$D$185,Input!$D44),0)</f>
        <v>0</v>
      </c>
      <c r="AU44">
        <f>MAX(SUMIFS('intermediary sheet'!AU$2:AU$185,'intermediary sheet'!$C$2:$C$185,Input!$C44,'intermediary sheet'!$D$2:$D$185,"total")*SUMIFS('Market shares starting point Fe'!AU$2:AU$185,'Market shares starting point Fe'!$C$2:$C$185,Input!$C44,'Market shares starting point Fe'!$D$2:$D$185,Input!$D44),0)</f>
        <v>0</v>
      </c>
      <c r="AV44">
        <f>MAX(SUMIFS('intermediary sheet'!AV$2:AV$185,'intermediary sheet'!$C$2:$C$185,Input!$C44,'intermediary sheet'!$D$2:$D$185,"total")*SUMIFS('Market shares starting point Fe'!AV$2:AV$185,'Market shares starting point Fe'!$C$2:$C$185,Input!$C44,'Market shares starting point Fe'!$D$2:$D$185,Input!$D44),0)</f>
        <v>0</v>
      </c>
      <c r="AW44">
        <f>MAX(SUMIFS('intermediary sheet'!AW$2:AW$185,'intermediary sheet'!$C$2:$C$185,Input!$C44,'intermediary sheet'!$D$2:$D$185,"total")*SUMIFS('Market shares starting point Fe'!AW$2:AW$185,'Market shares starting point Fe'!$C$2:$C$185,Input!$C44,'Market shares starting point Fe'!$D$2:$D$185,Input!$D44),0)</f>
        <v>0</v>
      </c>
      <c r="AX44">
        <f>MAX(SUMIFS('intermediary sheet'!AX$2:AX$185,'intermediary sheet'!$C$2:$C$185,Input!$C44,'intermediary sheet'!$D$2:$D$185,"total")*SUMIFS('Market shares starting point Fe'!AX$2:AX$185,'Market shares starting point Fe'!$C$2:$C$185,Input!$C44,'Market shares starting point Fe'!$D$2:$D$185,Input!$D44),0)</f>
        <v>0</v>
      </c>
      <c r="AY44">
        <f>MAX(SUMIFS('intermediary sheet'!AY$2:AY$185,'intermediary sheet'!$C$2:$C$185,Input!$C44,'intermediary sheet'!$D$2:$D$185,"total")*SUMIFS('Market shares starting point Fe'!AY$2:AY$185,'Market shares starting point Fe'!$C$2:$C$185,Input!$C44,'Market shares starting point Fe'!$D$2:$D$185,Input!$D44),0)</f>
        <v>0</v>
      </c>
      <c r="AZ44">
        <f>MAX(SUMIFS('intermediary sheet'!AZ$2:AZ$185,'intermediary sheet'!$C$2:$C$185,Input!$C44,'intermediary sheet'!$D$2:$D$185,"total")*SUMIFS('Market shares starting point Fe'!AZ$2:AZ$185,'Market shares starting point Fe'!$C$2:$C$185,Input!$C44,'Market shares starting point Fe'!$D$2:$D$185,Input!$D44),0)</f>
        <v>0</v>
      </c>
      <c r="BA44">
        <f>MAX(SUMIFS('intermediary sheet'!BA$2:BA$185,'intermediary sheet'!$C$2:$C$185,Input!$C44,'intermediary sheet'!$D$2:$D$185,"total")*SUMIFS('Market shares starting point Fe'!BA$2:BA$185,'Market shares starting point Fe'!$C$2:$C$185,Input!$C44,'Market shares starting point Fe'!$D$2:$D$185,Input!$D44),0)</f>
        <v>0</v>
      </c>
      <c r="BB44">
        <f>MAX(SUMIFS('intermediary sheet'!BB$2:BB$185,'intermediary sheet'!$C$2:$C$185,Input!$C44,'intermediary sheet'!$D$2:$D$185,"total")*SUMIFS('Market shares starting point Fe'!BB$2:BB$185,'Market shares starting point Fe'!$C$2:$C$185,Input!$C44,'Market shares starting point Fe'!$D$2:$D$185,Input!$D44),0)</f>
        <v>0</v>
      </c>
      <c r="BC44">
        <f>MAX(SUMIFS('intermediary sheet'!BC$2:BC$185,'intermediary sheet'!$C$2:$C$185,Input!$C44,'intermediary sheet'!$D$2:$D$185,"total")*SUMIFS('Market shares starting point Fe'!BC$2:BC$185,'Market shares starting point Fe'!$C$2:$C$185,Input!$C44,'Market shares starting point Fe'!$D$2:$D$185,Input!$D44),0)</f>
        <v>0</v>
      </c>
      <c r="BD44">
        <f>MAX(SUMIFS('intermediary sheet'!BD$2:BD$185,'intermediary sheet'!$C$2:$C$185,Input!$C44,'intermediary sheet'!$D$2:$D$185,"total")*SUMIFS('Market shares starting point Fe'!BD$2:BD$185,'Market shares starting point Fe'!$C$2:$C$185,Input!$C44,'Market shares starting point Fe'!$D$2:$D$185,Input!$D44),0)</f>
        <v>0</v>
      </c>
      <c r="BE44">
        <f>MAX(SUMIFS('intermediary sheet'!BE$2:BE$185,'intermediary sheet'!$C$2:$C$185,Input!$C44,'intermediary sheet'!$D$2:$D$185,"total")*SUMIFS('Market shares starting point Fe'!BE$2:BE$185,'Market shares starting point Fe'!$C$2:$C$185,Input!$C44,'Market shares starting point Fe'!$D$2:$D$185,Input!$D44),0)</f>
        <v>0</v>
      </c>
      <c r="BF44">
        <f>MAX(SUMIFS('intermediary sheet'!BF$2:BF$185,'intermediary sheet'!$C$2:$C$185,Input!$C44,'intermediary sheet'!$D$2:$D$185,"total")*SUMIFS('Market shares starting point Fe'!BF$2:BF$185,'Market shares starting point Fe'!$C$2:$C$185,Input!$C44,'Market shares starting point Fe'!$D$2:$D$185,Input!$D44),0)</f>
        <v>0</v>
      </c>
      <c r="BG44">
        <f>MAX(SUMIFS('intermediary sheet'!BG$2:BG$185,'intermediary sheet'!$C$2:$C$185,Input!$C44,'intermediary sheet'!$D$2:$D$185,"total")*SUMIFS('Market shares starting point Fe'!BG$2:BG$185,'Market shares starting point Fe'!$C$2:$C$185,Input!$C44,'Market shares starting point Fe'!$D$2:$D$185,Input!$D44),0)</f>
        <v>0</v>
      </c>
      <c r="BH44">
        <f>MAX(SUMIFS('intermediary sheet'!BH$2:BH$185,'intermediary sheet'!$C$2:$C$185,Input!$C44,'intermediary sheet'!$D$2:$D$185,"total")*SUMIFS('Market shares starting point Fe'!BH$2:BH$185,'Market shares starting point Fe'!$C$2:$C$185,Input!$C44,'Market shares starting point Fe'!$D$2:$D$185,Input!$D44),0)</f>
        <v>0</v>
      </c>
    </row>
    <row r="45" spans="1:60" x14ac:dyDescent="0.3">
      <c r="A45" t="s">
        <v>9</v>
      </c>
      <c r="B45" t="s">
        <v>10</v>
      </c>
      <c r="C45" t="s">
        <v>29</v>
      </c>
      <c r="D45" t="s">
        <v>19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 s="8">
        <f>SUMIFS('Eurostat comsumption'!J$2:J$185,'Eurostat comsumption'!$C$2:$C$185,Input!$C45,'Eurostat comsumption'!$D$2:$D$185,Input!$D45)</f>
        <v>1368</v>
      </c>
      <c r="K45" s="8">
        <f>SUMIFS('Eurostat comsumption'!K$2:K$185,'Eurostat comsumption'!$C$2:$C$185,Input!$C45,'Eurostat comsumption'!$D$2:$D$185,Input!$D45)</f>
        <v>1410.1</v>
      </c>
      <c r="L45" s="8">
        <f>SUMIFS('Eurostat comsumption'!L$2:L$185,'Eurostat comsumption'!$C$2:$C$185,Input!$C45,'Eurostat comsumption'!$D$2:$D$185,Input!$D45)</f>
        <v>1392.1</v>
      </c>
      <c r="M45" s="8">
        <f>SUMIFS('Eurostat comsumption'!M$2:M$185,'Eurostat comsumption'!$C$2:$C$185,Input!$C45,'Eurostat comsumption'!$D$2:$D$185,Input!$D45)</f>
        <v>1125.9000000000001</v>
      </c>
      <c r="N45" s="8">
        <f>SUMIFS('Eurostat comsumption'!N$2:N$185,'Eurostat comsumption'!$C$2:$C$185,Input!$C45,'Eurostat comsumption'!$D$2:$D$185,Input!$D45)</f>
        <v>1111.7</v>
      </c>
      <c r="O45" s="8">
        <f>SUMIFS('Eurostat comsumption'!O$2:O$185,'Eurostat comsumption'!$C$2:$C$185,Input!$C45,'Eurostat comsumption'!$D$2:$D$185,Input!$D45)</f>
        <v>1132.2</v>
      </c>
      <c r="P45" s="8">
        <f>SUMIFS('Eurostat comsumption'!P$2:P$185,'Eurostat comsumption'!$C$2:$C$185,Input!$C45,'Eurostat comsumption'!$D$2:$D$185,Input!$D45)</f>
        <v>1093.4000000000001</v>
      </c>
      <c r="Q45" s="8">
        <f>SUMIFS('Eurostat comsumption'!Q$2:Q$185,'Eurostat comsumption'!$C$2:$C$185,Input!$C45,'Eurostat comsumption'!$D$2:$D$185,Input!$D45)</f>
        <v>1055.5</v>
      </c>
      <c r="R45" s="8">
        <f>SUMIFS('Eurostat comsumption'!R$2:R$185,'Eurostat comsumption'!$C$2:$C$185,Input!$C45,'Eurostat comsumption'!$D$2:$D$185,Input!$D45)</f>
        <v>957.6</v>
      </c>
      <c r="S45" s="8">
        <f>SUMIFS('Eurostat comsumption'!S$2:S$185,'Eurostat comsumption'!$C$2:$C$185,Input!$C45,'Eurostat comsumption'!$D$2:$D$185,Input!$D45)</f>
        <v>1000.3</v>
      </c>
      <c r="T45" s="8">
        <f>SUMIFS('Eurostat comsumption'!T$2:T$185,'Eurostat comsumption'!$C$2:$C$185,Input!$C45,'Eurostat comsumption'!$D$2:$D$185,Input!$D45)</f>
        <v>1042</v>
      </c>
      <c r="U45" s="8">
        <f>SUMIFS('Eurostat comsumption'!U$2:U$185,'Eurostat comsumption'!$C$2:$C$185,Input!$C45,'Eurostat comsumption'!$D$2:$D$185,Input!$D45)</f>
        <v>1044.8</v>
      </c>
      <c r="V45" s="8">
        <f>SUMIFS('Eurostat comsumption'!V$2:V$185,'Eurostat comsumption'!$C$2:$C$185,Input!$C45,'Eurostat comsumption'!$D$2:$D$185,Input!$D45)</f>
        <v>1039</v>
      </c>
      <c r="W45" s="8">
        <f>SUMIFS('Eurostat comsumption'!W$2:W$185,'Eurostat comsumption'!$C$2:$C$185,Input!$C45,'Eurostat comsumption'!$D$2:$D$185,Input!$D45)</f>
        <v>1030.5</v>
      </c>
      <c r="X45" s="8">
        <f>SUMIFS('Eurostat comsumption'!X$2:X$185,'Eurostat comsumption'!$C$2:$C$185,Input!$C45,'Eurostat comsumption'!$D$2:$D$185,Input!$D45)</f>
        <v>996.9</v>
      </c>
      <c r="Y45" s="8">
        <f>SUMIFS('Eurostat comsumption'!Y$2:Y$185,'Eurostat comsumption'!$C$2:$C$185,Input!$C45,'Eurostat comsumption'!$D$2:$D$185,Input!$D45)</f>
        <v>969.8</v>
      </c>
      <c r="Z45" s="8">
        <f>SUMIFS('Eurostat comsumption'!Z$2:Z$185,'Eurostat comsumption'!$C$2:$C$185,Input!$C45,'Eurostat comsumption'!$D$2:$D$185,Input!$D45)</f>
        <v>1009.4</v>
      </c>
      <c r="AA45">
        <f>Z45+('RAW data extract'!X20-'RAW data extract'!W20)*1000</f>
        <v>1043.6577949045839</v>
      </c>
      <c r="AB45">
        <f>AA45+('RAW data extract'!Y20-'RAW data extract'!X20)*1000</f>
        <v>1066.5636024158018</v>
      </c>
      <c r="AC45">
        <f>AB45+('RAW data extract'!Z20-'RAW data extract'!Y20)*1000</f>
        <v>1090.2337704724714</v>
      </c>
      <c r="AD45">
        <f>AC45+('RAW data extract'!AA20-'RAW data extract'!Z20)*1000</f>
        <v>1118.6512480048448</v>
      </c>
      <c r="AE45">
        <f>AD45+('RAW data extract'!AB20-'RAW data extract'!AA20)*1000</f>
        <v>1142.301717014308</v>
      </c>
      <c r="AF45">
        <f>AE45+('RAW data extract'!AC20-'RAW data extract'!AB20)*1000</f>
        <v>1169.9360519436752</v>
      </c>
      <c r="AG45">
        <f>AF45+('RAW data extract'!AD20-'RAW data extract'!AC20)*1000</f>
        <v>1202.6453265972045</v>
      </c>
      <c r="AH45">
        <f>AG45+('RAW data extract'!AE20-'RAW data extract'!AD20)*1000</f>
        <v>1251.8597894716229</v>
      </c>
      <c r="AI45">
        <f>AH45+('RAW data extract'!AF20-'RAW data extract'!AE20)*1000</f>
        <v>1310.29664079585</v>
      </c>
      <c r="AJ45">
        <f>AI45+('RAW data extract'!AG20-'RAW data extract'!AF20)*1000</f>
        <v>1380.3082069765967</v>
      </c>
      <c r="AK45">
        <f>AJ45+('RAW data extract'!AH20-'RAW data extract'!AG20)*1000</f>
        <v>1465.2292960360514</v>
      </c>
      <c r="AL45">
        <f>AK45+('RAW data extract'!AI20-'RAW data extract'!AH20)*1000</f>
        <v>1567.5656610250069</v>
      </c>
      <c r="AM45">
        <f>AL45+('RAW data extract'!AJ20-'RAW data extract'!AI20)*1000</f>
        <v>1690.0740800777246</v>
      </c>
      <c r="AN45">
        <f>AM45+('RAW data extract'!AK20-'RAW data extract'!AJ20)*1000</f>
        <v>1830.8258813910365</v>
      </c>
      <c r="AO45">
        <f>AN45+('RAW data extract'!AL20-'RAW data extract'!AK20)*1000</f>
        <v>1981.1219741168923</v>
      </c>
      <c r="AP45">
        <f>AO45+('RAW data extract'!AM20-'RAW data extract'!AL20)*1000</f>
        <v>2147.7901432395511</v>
      </c>
      <c r="AQ45">
        <f>AP45+('RAW data extract'!AN20-'RAW data extract'!AM20)*1000</f>
        <v>2314.4805391586801</v>
      </c>
      <c r="AR45">
        <f>AQ45+('RAW data extract'!AO20-'RAW data extract'!AN20)*1000</f>
        <v>2479.3007619643577</v>
      </c>
      <c r="AS45">
        <f>AR45+('RAW data extract'!AP20-'RAW data extract'!AO20)*1000</f>
        <v>2653.3946165059679</v>
      </c>
      <c r="AT45">
        <f>AS45+('RAW data extract'!AQ20-'RAW data extract'!AP20)*1000</f>
        <v>2814.1575571683643</v>
      </c>
      <c r="AU45">
        <f>AT45+('RAW data extract'!AR20-'RAW data extract'!AQ20)*1000</f>
        <v>2952.5968474157462</v>
      </c>
      <c r="AV45">
        <f>AU45+('RAW data extract'!AS20-'RAW data extract'!AR20)*1000</f>
        <v>3088.2136491160927</v>
      </c>
      <c r="AW45">
        <f>AV45+('RAW data extract'!AT20-'RAW data extract'!AS20)*1000</f>
        <v>3223.163722125857</v>
      </c>
      <c r="AX45">
        <f>AW45+('RAW data extract'!AU20-'RAW data extract'!AT20)*1000</f>
        <v>3351.7140792487448</v>
      </c>
      <c r="AY45">
        <f>AX45+('RAW data extract'!AV20-'RAW data extract'!AU20)*1000</f>
        <v>3489.6731466762139</v>
      </c>
      <c r="AZ45">
        <f>AY45+('RAW data extract'!AW20-'RAW data extract'!AV20)*1000</f>
        <v>3622.3681975126033</v>
      </c>
      <c r="BA45">
        <f>AZ45+('RAW data extract'!AX20-'RAW data extract'!AW20)*1000</f>
        <v>3755.4721153389642</v>
      </c>
      <c r="BB45">
        <f>BA45+('RAW data extract'!AY20-'RAW data extract'!AX20)*1000</f>
        <v>3889.059523587523</v>
      </c>
      <c r="BC45">
        <f>BB45+('RAW data extract'!AZ20-'RAW data extract'!AY20)*1000</f>
        <v>4023.8043696748809</v>
      </c>
      <c r="BD45">
        <f>BC45+('RAW data extract'!BA20-'RAW data extract'!AZ20)*1000</f>
        <v>4156.561602179725</v>
      </c>
      <c r="BE45">
        <f>BD45+('RAW data extract'!BB20-'RAW data extract'!BA20)*1000</f>
        <v>4290.4688807597931</v>
      </c>
      <c r="BF45">
        <f>BE45+('RAW data extract'!BC20-'RAW data extract'!BB20)*1000</f>
        <v>4424.3219811383242</v>
      </c>
      <c r="BG45">
        <f>BF45+('RAW data extract'!BD20-'RAW data extract'!BC20)*1000</f>
        <v>4558.0000993240092</v>
      </c>
      <c r="BH45">
        <f>BG45+('RAW data extract'!BE20-'RAW data extract'!BD20)*1000</f>
        <v>4691.4769380923972</v>
      </c>
    </row>
    <row r="46" spans="1:60" x14ac:dyDescent="0.3">
      <c r="A46" t="s">
        <v>9</v>
      </c>
      <c r="B46" t="s">
        <v>10</v>
      </c>
      <c r="C46" t="s">
        <v>29</v>
      </c>
      <c r="D46" t="s">
        <v>20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 s="8">
        <f>SUMIFS('Eurostat comsumption'!J$2:J$185,'Eurostat comsumption'!$C$2:$C$185,Input!$C46,'Eurostat comsumption'!$D$2:$D$185,Input!$D46)</f>
        <v>236.5</v>
      </c>
      <c r="K46" s="8">
        <f>SUMIFS('Eurostat comsumption'!K$2:K$185,'Eurostat comsumption'!$C$2:$C$185,Input!$C46,'Eurostat comsumption'!$D$2:$D$185,Input!$D46)</f>
        <v>328.9</v>
      </c>
      <c r="L46" s="8">
        <f>SUMIFS('Eurostat comsumption'!L$2:L$185,'Eurostat comsumption'!$C$2:$C$185,Input!$C46,'Eurostat comsumption'!$D$2:$D$185,Input!$D46)</f>
        <v>510.2</v>
      </c>
      <c r="M46" s="8">
        <f>SUMIFS('Eurostat comsumption'!M$2:M$185,'Eurostat comsumption'!$C$2:$C$185,Input!$C46,'Eurostat comsumption'!$D$2:$D$185,Input!$D46)</f>
        <v>720.8</v>
      </c>
      <c r="N46" s="8">
        <f>SUMIFS('Eurostat comsumption'!N$2:N$185,'Eurostat comsumption'!$C$2:$C$185,Input!$C46,'Eurostat comsumption'!$D$2:$D$185,Input!$D46)</f>
        <v>945</v>
      </c>
      <c r="O46" s="8">
        <f>SUMIFS('Eurostat comsumption'!O$2:O$185,'Eurostat comsumption'!$C$2:$C$185,Input!$C46,'Eurostat comsumption'!$D$2:$D$185,Input!$D46)</f>
        <v>1858.9</v>
      </c>
      <c r="P46" s="8">
        <f>SUMIFS('Eurostat comsumption'!P$2:P$185,'Eurostat comsumption'!$C$2:$C$185,Input!$C46,'Eurostat comsumption'!$D$2:$D$185,Input!$D46)</f>
        <v>3351.7</v>
      </c>
      <c r="Q46" s="8">
        <f>SUMIFS('Eurostat comsumption'!Q$2:Q$185,'Eurostat comsumption'!$C$2:$C$185,Input!$C46,'Eurostat comsumption'!$D$2:$D$185,Input!$D46)</f>
        <v>3765.7</v>
      </c>
      <c r="R46" s="8">
        <f>SUMIFS('Eurostat comsumption'!R$2:R$185,'Eurostat comsumption'!$C$2:$C$185,Input!$C46,'Eurostat comsumption'!$D$2:$D$185,Input!$D46)</f>
        <v>2944.1</v>
      </c>
      <c r="S46" s="8">
        <f>SUMIFS('Eurostat comsumption'!S$2:S$185,'Eurostat comsumption'!$C$2:$C$185,Input!$C46,'Eurostat comsumption'!$D$2:$D$185,Input!$D46)</f>
        <v>2637.7</v>
      </c>
      <c r="T46" s="8">
        <f>SUMIFS('Eurostat comsumption'!T$2:T$185,'Eurostat comsumption'!$C$2:$C$185,Input!$C46,'Eurostat comsumption'!$D$2:$D$185,Input!$D46)</f>
        <v>2884.1</v>
      </c>
      <c r="U46" s="8">
        <f>SUMIFS('Eurostat comsumption'!U$2:U$185,'Eurostat comsumption'!$C$2:$C$185,Input!$C46,'Eurostat comsumption'!$D$2:$D$185,Input!$D46)</f>
        <v>2788.3999999999996</v>
      </c>
      <c r="V46" s="8">
        <f>SUMIFS('Eurostat comsumption'!V$2:V$185,'Eurostat comsumption'!$C$2:$C$185,Input!$C46,'Eurostat comsumption'!$D$2:$D$185,Input!$D46)</f>
        <v>2912.9</v>
      </c>
      <c r="W46" s="8">
        <f>SUMIFS('Eurostat comsumption'!W$2:W$185,'Eurostat comsumption'!$C$2:$C$185,Input!$C46,'Eurostat comsumption'!$D$2:$D$185,Input!$D46)</f>
        <v>2658.3999999999996</v>
      </c>
      <c r="X46" s="8">
        <f>SUMIFS('Eurostat comsumption'!X$2:X$185,'Eurostat comsumption'!$C$2:$C$185,Input!$C46,'Eurostat comsumption'!$D$2:$D$185,Input!$D46)</f>
        <v>2739.6</v>
      </c>
      <c r="Y46" s="8">
        <f>SUMIFS('Eurostat comsumption'!Y$2:Y$185,'Eurostat comsumption'!$C$2:$C$185,Input!$C46,'Eurostat comsumption'!$D$2:$D$185,Input!$D46)</f>
        <v>2537.2999999999997</v>
      </c>
      <c r="Z46" s="8">
        <f>SUMIFS('Eurostat comsumption'!Z$2:Z$185,'Eurostat comsumption'!$C$2:$C$185,Input!$C46,'Eurostat comsumption'!$D$2:$D$185,Input!$D46)</f>
        <v>2539.7999999999997</v>
      </c>
      <c r="AA46">
        <f>MAX(Z46+('RAW data extract'!X22-'RAW data extract'!W22)*1000,0)</f>
        <v>2482.658808886612</v>
      </c>
      <c r="AB46">
        <f>MAX(AA46+('RAW data extract'!Y22-'RAW data extract'!X22)*1000,0)</f>
        <v>2440.8394328472068</v>
      </c>
      <c r="AC46">
        <f>MAX(AB46+('RAW data extract'!Z22-'RAW data extract'!Y22)*1000,0)</f>
        <v>2393.82099971762</v>
      </c>
      <c r="AD46">
        <f>MAX(AC46+('RAW data extract'!AA22-'RAW data extract'!Z22)*1000,0)</f>
        <v>2342.3654949953216</v>
      </c>
      <c r="AE46">
        <f>MAX(AD46+('RAW data extract'!AB22-'RAW data extract'!AA22)*1000,0)</f>
        <v>2300.5800140819738</v>
      </c>
      <c r="AF46">
        <f>MAX(AE46+('RAW data extract'!AC22-'RAW data extract'!AB22)*1000,0)</f>
        <v>2258.3539803191688</v>
      </c>
      <c r="AG46">
        <f>MAX(AF46+('RAW data extract'!AD22-'RAW data extract'!AC22)*1000,0)</f>
        <v>2216.5491087100345</v>
      </c>
      <c r="AH46">
        <f>MAX(AG46+('RAW data extract'!AE22-'RAW data extract'!AD22)*1000,0)</f>
        <v>2165.0617877759087</v>
      </c>
      <c r="AI46">
        <f>MAX(AH46+('RAW data extract'!AF22-'RAW data extract'!AE22)*1000,0)</f>
        <v>2110.4422777785089</v>
      </c>
      <c r="AJ46">
        <f>MAX(AI46+('RAW data extract'!AG22-'RAW data extract'!AF22)*1000,0)</f>
        <v>2052.0388250319556</v>
      </c>
      <c r="AK46">
        <f>MAX(AJ46+('RAW data extract'!AH22-'RAW data extract'!AG22)*1000,0)</f>
        <v>1988.3541394573131</v>
      </c>
      <c r="AL46">
        <f>MAX(AK46+('RAW data extract'!AI22-'RAW data extract'!AH22)*1000,0)</f>
        <v>1919.8962045841711</v>
      </c>
      <c r="AM46">
        <f>MAX(AL46+('RAW data extract'!AJ22-'RAW data extract'!AI22)*1000,0)</f>
        <v>1846.7675378437261</v>
      </c>
      <c r="AN46">
        <f>MAX(AM46+('RAW data extract'!AK22-'RAW data extract'!AJ22)*1000,0)</f>
        <v>1770.4118837220719</v>
      </c>
      <c r="AO46">
        <f>MAX(AN46+('RAW data extract'!AL22-'RAW data extract'!AK22)*1000,0)</f>
        <v>1689.3852796748372</v>
      </c>
      <c r="AP46">
        <f>MAX(AO46+('RAW data extract'!AM22-'RAW data extract'!AL22)*1000,0)</f>
        <v>1602.0106354061293</v>
      </c>
      <c r="AQ46">
        <f>MAX(AP46+('RAW data extract'!AN22-'RAW data extract'!AM22)*1000,0)</f>
        <v>1516.098703772245</v>
      </c>
      <c r="AR46">
        <f>MAX(AQ46+('RAW data extract'!AO22-'RAW data extract'!AN22)*1000,0)</f>
        <v>1432.4793012392627</v>
      </c>
      <c r="AS46">
        <f>MAX(AR46+('RAW data extract'!AP22-'RAW data extract'!AO22)*1000,0)</f>
        <v>1347.0162115389783</v>
      </c>
      <c r="AT46">
        <f>MAX(AS46+('RAW data extract'!AQ22-'RAW data extract'!AP22)*1000,0)</f>
        <v>1267.1518829669815</v>
      </c>
      <c r="AU46">
        <f>MAX(AT46+('RAW data extract'!AR22-'RAW data extract'!AQ22)*1000,0)</f>
        <v>1197.6581623627937</v>
      </c>
      <c r="AV46">
        <f>MAX(AU46+('RAW data extract'!AS22-'RAW data extract'!AR22)*1000,0)</f>
        <v>1130.6344615920755</v>
      </c>
      <c r="AW46">
        <f>MAX(AV46+('RAW data extract'!AT22-'RAW data extract'!AS22)*1000,0)</f>
        <v>1065.891467512575</v>
      </c>
      <c r="AX46">
        <f>MAX(AW46+('RAW data extract'!AU22-'RAW data extract'!AT22)*1000,0)</f>
        <v>1006.4022107295614</v>
      </c>
      <c r="AY46">
        <f>MAX(AX46+('RAW data extract'!AV22-'RAW data extract'!AU22)*1000,0)</f>
        <v>937.567825235295</v>
      </c>
      <c r="AZ46">
        <f>MAX(AY46+('RAW data extract'!AW22-'RAW data extract'!AV22)*1000,0)</f>
        <v>874.30694795121531</v>
      </c>
      <c r="BA46">
        <f>MAX(AZ46+('RAW data extract'!AX22-'RAW data extract'!AW22)*1000,0)</f>
        <v>810.66698173642158</v>
      </c>
      <c r="BB46">
        <f>MAX(BA46+('RAW data extract'!AY22-'RAW data extract'!AX22)*1000,0)</f>
        <v>746.20381633382158</v>
      </c>
      <c r="BC46">
        <f>MAX(BB46+('RAW data extract'!AZ22-'RAW data extract'!AY22)*1000,0)</f>
        <v>680.84026671015272</v>
      </c>
      <c r="BD46">
        <f>MAX(BC46+('RAW data extract'!BA22-'RAW data extract'!AZ22)*1000,0)</f>
        <v>617.44969299310901</v>
      </c>
      <c r="BE46">
        <f>MAX(BD46+('RAW data extract'!BB22-'RAW data extract'!BA22)*1000,0)</f>
        <v>552.83117366220245</v>
      </c>
      <c r="BF46">
        <f>MAX(BE46+('RAW data extract'!BC22-'RAW data extract'!BB22)*1000,0)</f>
        <v>488.27066444041043</v>
      </c>
      <c r="BG46">
        <f>MAX(BF46+('RAW data extract'!BD22-'RAW data extract'!BC22)*1000,0)</f>
        <v>423.95650377749325</v>
      </c>
      <c r="BH46">
        <f>MAX(BG46+('RAW data extract'!BE22-'RAW data extract'!BD22)*1000,0)</f>
        <v>359.785693991274</v>
      </c>
    </row>
    <row r="47" spans="1:60" x14ac:dyDescent="0.3">
      <c r="A47" t="s">
        <v>9</v>
      </c>
      <c r="B47" t="s">
        <v>10</v>
      </c>
      <c r="C47" t="s">
        <v>29</v>
      </c>
      <c r="D47" t="s">
        <v>21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 s="8">
        <f>SUMIFS('Eurostat comsumption'!J$2:J$185,'Eurostat comsumption'!$C$2:$C$185,Input!$C47,'Eurostat comsumption'!$D$2:$D$185,Input!$D47)</f>
        <v>7.3</v>
      </c>
      <c r="K47" s="8">
        <f>SUMIFS('Eurostat comsumption'!K$2:K$185,'Eurostat comsumption'!$C$2:$C$185,Input!$C47,'Eurostat comsumption'!$D$2:$D$185,Input!$D47)</f>
        <v>24.1</v>
      </c>
      <c r="L47" s="8">
        <f>SUMIFS('Eurostat comsumption'!L$2:L$185,'Eurostat comsumption'!$C$2:$C$185,Input!$C47,'Eurostat comsumption'!$D$2:$D$185,Input!$D47)</f>
        <v>22.1</v>
      </c>
      <c r="M47" s="8">
        <f>SUMIFS('Eurostat comsumption'!M$2:M$185,'Eurostat comsumption'!$C$2:$C$185,Input!$C47,'Eurostat comsumption'!$D$2:$D$185,Input!$D47)</f>
        <v>0</v>
      </c>
      <c r="N47" s="8">
        <f>SUMIFS('Eurostat comsumption'!N$2:N$185,'Eurostat comsumption'!$C$2:$C$185,Input!$C47,'Eurostat comsumption'!$D$2:$D$185,Input!$D47)</f>
        <v>0</v>
      </c>
      <c r="O47" s="8">
        <f>SUMIFS('Eurostat comsumption'!O$2:O$185,'Eurostat comsumption'!$C$2:$C$185,Input!$C47,'Eurostat comsumption'!$D$2:$D$185,Input!$D47)</f>
        <v>0</v>
      </c>
      <c r="P47" s="8">
        <f>SUMIFS('Eurostat comsumption'!P$2:P$185,'Eurostat comsumption'!$C$2:$C$185,Input!$C47,'Eurostat comsumption'!$D$2:$D$185,Input!$D47)</f>
        <v>0</v>
      </c>
      <c r="Q47" s="8">
        <f>SUMIFS('Eurostat comsumption'!Q$2:Q$185,'Eurostat comsumption'!$C$2:$C$185,Input!$C47,'Eurostat comsumption'!$D$2:$D$185,Input!$D47)</f>
        <v>0</v>
      </c>
      <c r="R47" s="8">
        <f>SUMIFS('Eurostat comsumption'!R$2:R$185,'Eurostat comsumption'!$C$2:$C$185,Input!$C47,'Eurostat comsumption'!$D$2:$D$185,Input!$D47)</f>
        <v>0</v>
      </c>
      <c r="S47" s="8">
        <f>SUMIFS('Eurostat comsumption'!S$2:S$185,'Eurostat comsumption'!$C$2:$C$185,Input!$C47,'Eurostat comsumption'!$D$2:$D$185,Input!$D47)</f>
        <v>0</v>
      </c>
      <c r="T47" s="8">
        <f>SUMIFS('Eurostat comsumption'!T$2:T$185,'Eurostat comsumption'!$C$2:$C$185,Input!$C47,'Eurostat comsumption'!$D$2:$D$185,Input!$D47)</f>
        <v>0</v>
      </c>
      <c r="U47" s="8">
        <f>SUMIFS('Eurostat comsumption'!U$2:U$185,'Eurostat comsumption'!$C$2:$C$185,Input!$C47,'Eurostat comsumption'!$D$2:$D$185,Input!$D47)</f>
        <v>0</v>
      </c>
      <c r="V47" s="8">
        <f>SUMIFS('Eurostat comsumption'!V$2:V$185,'Eurostat comsumption'!$C$2:$C$185,Input!$C47,'Eurostat comsumption'!$D$2:$D$185,Input!$D47)</f>
        <v>0</v>
      </c>
      <c r="W47" s="8">
        <f>SUMIFS('Eurostat comsumption'!W$2:W$185,'Eurostat comsumption'!$C$2:$C$185,Input!$C47,'Eurostat comsumption'!$D$2:$D$185,Input!$D47)</f>
        <v>0</v>
      </c>
      <c r="X47" s="8">
        <f>SUMIFS('Eurostat comsumption'!X$2:X$185,'Eurostat comsumption'!$C$2:$C$185,Input!$C47,'Eurostat comsumption'!$D$2:$D$185,Input!$D47)</f>
        <v>0</v>
      </c>
      <c r="Y47" s="8">
        <f>SUMIFS('Eurostat comsumption'!Y$2:Y$185,'Eurostat comsumption'!$C$2:$C$185,Input!$C47,'Eurostat comsumption'!$D$2:$D$185,Input!$D47)</f>
        <v>0</v>
      </c>
      <c r="Z47" s="8">
        <f>SUMIFS('Eurostat comsumption'!Z$2:Z$185,'Eurostat comsumption'!$C$2:$C$185,Input!$C47,'Eurostat comsumption'!$D$2:$D$185,Input!$D47)</f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3">
      <c r="A48" t="s">
        <v>9</v>
      </c>
      <c r="B48" t="s">
        <v>10</v>
      </c>
      <c r="C48" t="s">
        <v>29</v>
      </c>
      <c r="D48" t="s">
        <v>22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 s="8">
        <f>SUMIFS('Eurostat comsumption'!J$2:J$185,'Eurostat comsumption'!$C$2:$C$185,Input!$C48,'Eurostat comsumption'!$D$2:$D$185,Input!$D48)</f>
        <v>65139.3</v>
      </c>
      <c r="K48" s="8">
        <f>SUMIFS('Eurostat comsumption'!K$2:K$185,'Eurostat comsumption'!$C$2:$C$185,Input!$C48,'Eurostat comsumption'!$D$2:$D$185,Input!$D48)</f>
        <v>63484.7</v>
      </c>
      <c r="L48" s="8">
        <f>SUMIFS('Eurostat comsumption'!L$2:L$185,'Eurostat comsumption'!$C$2:$C$185,Input!$C48,'Eurostat comsumption'!$D$2:$D$185,Input!$D48)</f>
        <v>62626.5</v>
      </c>
      <c r="M48" s="8">
        <f>SUMIFS('Eurostat comsumption'!M$2:M$185,'Eurostat comsumption'!$C$2:$C$185,Input!$C48,'Eurostat comsumption'!$D$2:$D$185,Input!$D48)</f>
        <v>60132.9</v>
      </c>
      <c r="N48" s="8">
        <f>SUMIFS('Eurostat comsumption'!N$2:N$185,'Eurostat comsumption'!$C$2:$C$185,Input!$C48,'Eurostat comsumption'!$D$2:$D$185,Input!$D48)</f>
        <v>60630.2</v>
      </c>
      <c r="O48" s="8">
        <f>SUMIFS('Eurostat comsumption'!O$2:O$185,'Eurostat comsumption'!$C$2:$C$185,Input!$C48,'Eurostat comsumption'!$D$2:$D$185,Input!$D48)</f>
        <v>58489.5</v>
      </c>
      <c r="P48" s="8">
        <f>SUMIFS('Eurostat comsumption'!P$2:P$185,'Eurostat comsumption'!$C$2:$C$185,Input!$C48,'Eurostat comsumption'!$D$2:$D$185,Input!$D48)</f>
        <v>58222.5</v>
      </c>
      <c r="Q48" s="8">
        <f>SUMIFS('Eurostat comsumption'!Q$2:Q$185,'Eurostat comsumption'!$C$2:$C$185,Input!$C48,'Eurostat comsumption'!$D$2:$D$185,Input!$D48)</f>
        <v>56872.800000000003</v>
      </c>
      <c r="R48" s="8">
        <f>SUMIFS('Eurostat comsumption'!R$2:R$185,'Eurostat comsumption'!$C$2:$C$185,Input!$C48,'Eurostat comsumption'!$D$2:$D$185,Input!$D48)</f>
        <v>57221.3</v>
      </c>
      <c r="S48" s="8">
        <f>SUMIFS('Eurostat comsumption'!S$2:S$185,'Eurostat comsumption'!$C$2:$C$185,Input!$C48,'Eurostat comsumption'!$D$2:$D$185,Input!$D48)</f>
        <v>56487.5</v>
      </c>
      <c r="T48" s="8">
        <f>SUMIFS('Eurostat comsumption'!T$2:T$185,'Eurostat comsumption'!$C$2:$C$185,Input!$C48,'Eurostat comsumption'!$D$2:$D$185,Input!$D48)</f>
        <v>56660</v>
      </c>
      <c r="U48" s="8">
        <f>SUMIFS('Eurostat comsumption'!U$2:U$185,'Eurostat comsumption'!$C$2:$C$185,Input!$C48,'Eurostat comsumption'!$D$2:$D$185,Input!$D48)</f>
        <v>56973.9</v>
      </c>
      <c r="V48" s="8">
        <f>SUMIFS('Eurostat comsumption'!V$2:V$185,'Eurostat comsumption'!$C$2:$C$185,Input!$C48,'Eurostat comsumption'!$D$2:$D$185,Input!$D48)</f>
        <v>56971.8</v>
      </c>
      <c r="W48" s="8">
        <f>SUMIFS('Eurostat comsumption'!W$2:W$185,'Eurostat comsumption'!$C$2:$C$185,Input!$C48,'Eurostat comsumption'!$D$2:$D$185,Input!$D48)</f>
        <v>58396.2</v>
      </c>
      <c r="X48" s="8">
        <f>SUMIFS('Eurostat comsumption'!X$2:X$185,'Eurostat comsumption'!$C$2:$C$185,Input!$C48,'Eurostat comsumption'!$D$2:$D$185,Input!$D48)</f>
        <v>59231.5</v>
      </c>
      <c r="Y48" s="8">
        <f>SUMIFS('Eurostat comsumption'!Y$2:Y$185,'Eurostat comsumption'!$C$2:$C$185,Input!$C48,'Eurostat comsumption'!$D$2:$D$185,Input!$D48)</f>
        <v>59204.6</v>
      </c>
      <c r="Z48" s="8">
        <f>SUMIFS('Eurostat comsumption'!Z$2:Z$185,'Eurostat comsumption'!$C$2:$C$185,Input!$C48,'Eurostat comsumption'!$D$2:$D$185,Input!$D48)</f>
        <v>61146.1</v>
      </c>
      <c r="AA48">
        <f>IFERROR(Z48*'RAW data extract'!X19/'RAW data extract'!W19,0)</f>
        <v>59856.370019340866</v>
      </c>
      <c r="AB48">
        <f>IFERROR(AA48*'RAW data extract'!Y19/'RAW data extract'!X19,0)</f>
        <v>58909.235683611987</v>
      </c>
      <c r="AC48">
        <f>IFERROR(AB48*'RAW data extract'!Z19/'RAW data extract'!Y19,0)</f>
        <v>57844.026054114765</v>
      </c>
      <c r="AD48">
        <f>IFERROR(AC48*'RAW data extract'!AA19/'RAW data extract'!Z19,0)</f>
        <v>56677.71514716799</v>
      </c>
      <c r="AE48">
        <f>IFERROR(AD48*'RAW data extract'!AB19/'RAW data extract'!AA19,0)</f>
        <v>55728.853533303314</v>
      </c>
      <c r="AF48">
        <f>IFERROR(AE48*'RAW data extract'!AC19/'RAW data extract'!AB19,0)</f>
        <v>54770.687942489938</v>
      </c>
      <c r="AG48">
        <f>IFERROR(AF48*'RAW data extract'!AD19/'RAW data extract'!AC19,0)</f>
        <v>53822.426544208582</v>
      </c>
      <c r="AH48">
        <f>IFERROR(AG48*'RAW data extract'!AE19/'RAW data extract'!AD19,0)</f>
        <v>52657.16023667367</v>
      </c>
      <c r="AI48">
        <f>IFERROR(AH48*'RAW data extract'!AF19/'RAW data extract'!AE19,0)</f>
        <v>51421.776359374591</v>
      </c>
      <c r="AJ48">
        <f>IFERROR(AI48*'RAW data extract'!AG19/'RAW data extract'!AF19,0)</f>
        <v>50101.554043684024</v>
      </c>
      <c r="AK48">
        <f>IFERROR(AJ48*'RAW data extract'!AH19/'RAW data extract'!AG19,0)</f>
        <v>48662.880261486542</v>
      </c>
      <c r="AL48">
        <f>IFERROR(AK48*'RAW data extract'!AI19/'RAW data extract'!AH19,0)</f>
        <v>47117.181042789023</v>
      </c>
      <c r="AM48">
        <f>IFERROR(AL48*'RAW data extract'!AJ19/'RAW data extract'!AI19,0)</f>
        <v>45466.836613983302</v>
      </c>
      <c r="AN48">
        <f>IFERROR(AM48*'RAW data extract'!AK19/'RAW data extract'!AJ19,0)</f>
        <v>43744.255808968082</v>
      </c>
      <c r="AO48">
        <f>IFERROR(AN48*'RAW data extract'!AL19/'RAW data extract'!AK19,0)</f>
        <v>41916.840492374147</v>
      </c>
      <c r="AP48">
        <f>IFERROR(AO48*'RAW data extract'!AM19/'RAW data extract'!AL19,0)</f>
        <v>39946.994685364676</v>
      </c>
      <c r="AQ48">
        <f>IFERROR(AP48*'RAW data extract'!AN19/'RAW data extract'!AM19,0)</f>
        <v>38009.975819449945</v>
      </c>
      <c r="AR48">
        <f>IFERROR(AQ48*'RAW data extract'!AO19/'RAW data extract'!AN19,0)</f>
        <v>36124.391845253966</v>
      </c>
      <c r="AS48">
        <f>IFERROR(AR48*'RAW data extract'!AP19/'RAW data extract'!AO19,0)</f>
        <v>34197.459987836482</v>
      </c>
      <c r="AT48">
        <f>IFERROR(AS48*'RAW data extract'!AQ19/'RAW data extract'!AP19,0)</f>
        <v>32396.152903480321</v>
      </c>
      <c r="AU48">
        <f>IFERROR(AT48*'RAW data extract'!AR19/'RAW data extract'!AQ19,0)</f>
        <v>30827.522853408973</v>
      </c>
      <c r="AV48">
        <f>IFERROR(AU48*'RAW data extract'!AS19/'RAW data extract'!AR19,0)</f>
        <v>29314.320524365692</v>
      </c>
      <c r="AW48">
        <f>IFERROR(AV48*'RAW data extract'!AT19/'RAW data extract'!AS19,0)</f>
        <v>27852.298904864227</v>
      </c>
      <c r="AX48">
        <f>IFERROR(AW48*'RAW data extract'!AU19/'RAW data extract'!AT19,0)</f>
        <v>26508.150661925112</v>
      </c>
      <c r="AY48">
        <f>IFERROR(AX48*'RAW data extract'!AV19/'RAW data extract'!AU19,0)</f>
        <v>24954.320640112364</v>
      </c>
      <c r="AZ48">
        <f>IFERROR(AY48*'RAW data extract'!AW19/'RAW data extract'!AV19,0)</f>
        <v>23525.550430225041</v>
      </c>
      <c r="BA48">
        <f>IFERROR(AZ48*'RAW data extract'!AX19/'RAW data extract'!AW19,0)</f>
        <v>22088.272696388136</v>
      </c>
      <c r="BB48">
        <f>IFERROR(BA48*'RAW data extract'!AY19/'RAW data extract'!AX19,0)</f>
        <v>20632.522872107253</v>
      </c>
      <c r="BC48">
        <f>IFERROR(BB48*'RAW data extract'!AZ19/'RAW data extract'!AY19,0)</f>
        <v>19156.572403144033</v>
      </c>
      <c r="BD48">
        <f>IFERROR(BC48*'RAW data extract'!BA19/'RAW data extract'!AZ19,0)</f>
        <v>17724.89059877914</v>
      </c>
      <c r="BE48">
        <f>IFERROR(BD48*'RAW data extract'!BB19/'RAW data extract'!BA19,0)</f>
        <v>16265.655813287683</v>
      </c>
      <c r="BF48">
        <f>IFERROR(BE48*'RAW data extract'!BC19/'RAW data extract'!BB19,0)</f>
        <v>14807.723064882652</v>
      </c>
      <c r="BG48">
        <f>IFERROR(BF48*'RAW data extract'!BD19/'RAW data extract'!BC19,0)</f>
        <v>13355.318089148806</v>
      </c>
      <c r="BH48">
        <f>IFERROR(BG48*'RAW data extract'!BE19/'RAW data extract'!BD19,0)</f>
        <v>11906.129145282486</v>
      </c>
    </row>
    <row r="49" spans="1:60" x14ac:dyDescent="0.3">
      <c r="A49" s="2" t="s">
        <v>9</v>
      </c>
      <c r="B49" s="2" t="s">
        <v>10</v>
      </c>
      <c r="C49" s="2" t="s">
        <v>29</v>
      </c>
      <c r="D49" s="2" t="s">
        <v>44</v>
      </c>
      <c r="E49" s="2" t="s">
        <v>13</v>
      </c>
      <c r="F49" s="2" t="s">
        <v>14</v>
      </c>
      <c r="G49" s="2" t="s">
        <v>14</v>
      </c>
      <c r="H49" s="2" t="s">
        <v>15</v>
      </c>
      <c r="I49" s="2" t="s">
        <v>16</v>
      </c>
      <c r="J49" s="8">
        <f>SUMIFS('Eurostat comsumption'!J$2:J$185,'Eurostat comsumption'!$C$2:$C$185,Input!$C49,'Eurostat comsumption'!$D$2:$D$185,Input!$D49)</f>
        <v>0</v>
      </c>
      <c r="K49" s="8">
        <f>SUMIFS('Eurostat comsumption'!K$2:K$185,'Eurostat comsumption'!$C$2:$C$185,Input!$C49,'Eurostat comsumption'!$D$2:$D$185,Input!$D49)</f>
        <v>0</v>
      </c>
      <c r="L49" s="8">
        <f>SUMIFS('Eurostat comsumption'!L$2:L$185,'Eurostat comsumption'!$C$2:$C$185,Input!$C49,'Eurostat comsumption'!$D$2:$D$185,Input!$D49)</f>
        <v>0</v>
      </c>
      <c r="M49" s="8">
        <f>SUMIFS('Eurostat comsumption'!M$2:M$185,'Eurostat comsumption'!$C$2:$C$185,Input!$C49,'Eurostat comsumption'!$D$2:$D$185,Input!$D49)</f>
        <v>0</v>
      </c>
      <c r="N49" s="8">
        <f>SUMIFS('Eurostat comsumption'!N$2:N$185,'Eurostat comsumption'!$C$2:$C$185,Input!$C49,'Eurostat comsumption'!$D$2:$D$185,Input!$D49)</f>
        <v>0</v>
      </c>
      <c r="O49" s="8">
        <f>SUMIFS('Eurostat comsumption'!O$2:O$185,'Eurostat comsumption'!$C$2:$C$185,Input!$C49,'Eurostat comsumption'!$D$2:$D$185,Input!$D49)</f>
        <v>0</v>
      </c>
      <c r="P49" s="8">
        <f>SUMIFS('Eurostat comsumption'!P$2:P$185,'Eurostat comsumption'!$C$2:$C$185,Input!$C49,'Eurostat comsumption'!$D$2:$D$185,Input!$D49)</f>
        <v>0</v>
      </c>
      <c r="Q49" s="8">
        <f>SUMIFS('Eurostat comsumption'!Q$2:Q$185,'Eurostat comsumption'!$C$2:$C$185,Input!$C49,'Eurostat comsumption'!$D$2:$D$185,Input!$D49)</f>
        <v>0</v>
      </c>
      <c r="R49" s="8">
        <f>SUMIFS('Eurostat comsumption'!R$2:R$185,'Eurostat comsumption'!$C$2:$C$185,Input!$C49,'Eurostat comsumption'!$D$2:$D$185,Input!$D49)</f>
        <v>0</v>
      </c>
      <c r="S49" s="8">
        <f>SUMIFS('Eurostat comsumption'!S$2:S$185,'Eurostat comsumption'!$C$2:$C$185,Input!$C49,'Eurostat comsumption'!$D$2:$D$185,Input!$D49)</f>
        <v>0</v>
      </c>
      <c r="T49" s="8">
        <f>SUMIFS('Eurostat comsumption'!T$2:T$185,'Eurostat comsumption'!$C$2:$C$185,Input!$C49,'Eurostat comsumption'!$D$2:$D$185,Input!$D49)</f>
        <v>0</v>
      </c>
      <c r="U49" s="8">
        <f>SUMIFS('Eurostat comsumption'!U$2:U$185,'Eurostat comsumption'!$C$2:$C$185,Input!$C49,'Eurostat comsumption'!$D$2:$D$185,Input!$D49)</f>
        <v>0</v>
      </c>
      <c r="V49" s="8">
        <f>SUMIFS('Eurostat comsumption'!V$2:V$185,'Eurostat comsumption'!$C$2:$C$185,Input!$C49,'Eurostat comsumption'!$D$2:$D$185,Input!$D49)</f>
        <v>0</v>
      </c>
      <c r="W49" s="8">
        <f>SUMIFS('Eurostat comsumption'!W$2:W$185,'Eurostat comsumption'!$C$2:$C$185,Input!$C49,'Eurostat comsumption'!$D$2:$D$185,Input!$D49)</f>
        <v>0</v>
      </c>
      <c r="X49" s="8">
        <f>SUMIFS('Eurostat comsumption'!X$2:X$185,'Eurostat comsumption'!$C$2:$C$185,Input!$C49,'Eurostat comsumption'!$D$2:$D$185,Input!$D49)</f>
        <v>0</v>
      </c>
      <c r="Y49" s="8">
        <f>SUMIFS('Eurostat comsumption'!Y$2:Y$185,'Eurostat comsumption'!$C$2:$C$185,Input!$C49,'Eurostat comsumption'!$D$2:$D$185,Input!$D49)</f>
        <v>0</v>
      </c>
      <c r="Z49" s="8">
        <f>SUMIFS('Eurostat comsumption'!Z$2:Z$185,'Eurostat comsumption'!$C$2:$C$185,Input!$C49,'Eurostat comsumption'!$D$2:$D$185,Input!$D49)</f>
        <v>0</v>
      </c>
      <c r="AA49">
        <f>Z49+('RAW data extract'!X25-'RAW data extract'!W25)*1000</f>
        <v>0.10109083173649334</v>
      </c>
      <c r="AB49">
        <f>AA49+('RAW data extract'!Y25-'RAW data extract'!X25)*1000</f>
        <v>0.24854335432604424</v>
      </c>
      <c r="AC49">
        <f>AB49+('RAW data extract'!Z25-'RAW data extract'!Y25)*1000</f>
        <v>0.42961461075696239</v>
      </c>
      <c r="AD49">
        <f>AC49+('RAW data extract'!AA25-'RAW data extract'!Z25)*1000</f>
        <v>0.64459428101200134</v>
      </c>
      <c r="AE49">
        <f>AD49+('RAW data extract'!AB25-'RAW data extract'!AA25)*1000</f>
        <v>0.89117515026767435</v>
      </c>
      <c r="AF49">
        <f>AE49+('RAW data extract'!AC25-'RAW data extract'!AB25)*1000</f>
        <v>1.1729269349958733</v>
      </c>
      <c r="AG49">
        <f>AF49+('RAW data extract'!AD25-'RAW data extract'!AC25)*1000</f>
        <v>1.5051664180654072</v>
      </c>
      <c r="AH49">
        <f>AG49+('RAW data extract'!AE25-'RAW data extract'!AD25)*1000</f>
        <v>1.7913284027775034</v>
      </c>
      <c r="AI49">
        <f>AH49+('RAW data extract'!AF25-'RAW data extract'!AE25)*1000</f>
        <v>2.0761499944179049</v>
      </c>
      <c r="AJ49">
        <f>AI49+('RAW data extract'!AG25-'RAW data extract'!AF25)*1000</f>
        <v>2.3885250808834422</v>
      </c>
      <c r="AK49">
        <f>AJ49+('RAW data extract'!AH25-'RAW data extract'!AG25)*1000</f>
        <v>2.7280161221459496</v>
      </c>
      <c r="AL49">
        <f>AK49+('RAW data extract'!AI25-'RAW data extract'!AH25)*1000</f>
        <v>3.0944614546444869</v>
      </c>
      <c r="AM49">
        <f>AL49+('RAW data extract'!AJ25-'RAW data extract'!AI25)*1000</f>
        <v>3.5969507593001677</v>
      </c>
      <c r="AN49">
        <f>AM49+('RAW data extract'!AK25-'RAW data extract'!AJ25)*1000</f>
        <v>4.2116986480239591</v>
      </c>
      <c r="AO49">
        <f>AN49+('RAW data extract'!AL25-'RAW data extract'!AK25)*1000</f>
        <v>4.8730144330997032</v>
      </c>
      <c r="AP49">
        <f>AO49+('RAW data extract'!AM25-'RAW data extract'!AL25)*1000</f>
        <v>5.598757780486789</v>
      </c>
      <c r="AQ49">
        <f>AP49+('RAW data extract'!AN25-'RAW data extract'!AM25)*1000</f>
        <v>6.3580059463703318</v>
      </c>
      <c r="AR49">
        <f>AQ49+('RAW data extract'!AO25-'RAW data extract'!AN25)*1000</f>
        <v>7.1046683900653536</v>
      </c>
      <c r="AS49">
        <f>AR49+('RAW data extract'!AP25-'RAW data extract'!AO25)*1000</f>
        <v>7.8162376445844437</v>
      </c>
      <c r="AT49">
        <f>AS49+('RAW data extract'!AQ25-'RAW data extract'!AP25)*1000</f>
        <v>8.5102762071451394</v>
      </c>
      <c r="AU49">
        <f>AT49+('RAW data extract'!AR25-'RAW data extract'!AQ25)*1000</f>
        <v>9.1639389315732789</v>
      </c>
      <c r="AV49">
        <f>AU49+('RAW data extract'!AS25-'RAW data extract'!AR25)*1000</f>
        <v>9.8038966498495093</v>
      </c>
      <c r="AW49">
        <f>AV49+('RAW data extract'!AT25-'RAW data extract'!AS25)*1000</f>
        <v>10.473297511789193</v>
      </c>
      <c r="AX49">
        <f>AW49+('RAW data extract'!AU25-'RAW data extract'!AT25)*1000</f>
        <v>11.186793973340354</v>
      </c>
      <c r="AY49">
        <f>AX49+('RAW data extract'!AV25-'RAW data extract'!AU25)*1000</f>
        <v>11.826358888521192</v>
      </c>
      <c r="AZ49">
        <f>AY49+('RAW data extract'!AW25-'RAW data extract'!AV25)*1000</f>
        <v>12.503178362230647</v>
      </c>
      <c r="BA49">
        <f>AZ49+('RAW data extract'!AX25-'RAW data extract'!AW25)*1000</f>
        <v>13.184192517594349</v>
      </c>
      <c r="BB49">
        <f>BA49+('RAW data extract'!AY25-'RAW data extract'!AX25)*1000</f>
        <v>13.856216570845302</v>
      </c>
      <c r="BC49">
        <f>BB49+('RAW data extract'!AZ25-'RAW data extract'!AY25)*1000</f>
        <v>14.520351709731159</v>
      </c>
      <c r="BD49">
        <f>BC49+('RAW data extract'!BA25-'RAW data extract'!AZ25)*1000</f>
        <v>15.200366765094795</v>
      </c>
      <c r="BE49">
        <f>BD49+('RAW data extract'!BB25-'RAW data extract'!BA25)*1000</f>
        <v>15.87202198445876</v>
      </c>
      <c r="BF49">
        <f>BE49+('RAW data extract'!BC25-'RAW data extract'!BB25)*1000</f>
        <v>16.542572647938414</v>
      </c>
      <c r="BG49">
        <f>BF49+('RAW data extract'!BD25-'RAW data extract'!BC25)*1000</f>
        <v>17.215620664287901</v>
      </c>
      <c r="BH49">
        <f>BG49+('RAW data extract'!BE25-'RAW data extract'!BD25)*1000</f>
        <v>17.890009891889449</v>
      </c>
    </row>
    <row r="50" spans="1:60" x14ac:dyDescent="0.3">
      <c r="A50" t="s">
        <v>9</v>
      </c>
      <c r="B50" t="s">
        <v>10</v>
      </c>
      <c r="C50" t="s">
        <v>26</v>
      </c>
      <c r="D50" t="s">
        <v>12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 s="8">
        <f>SUMIFS('Eurostat comsumption'!J$2:J$185,'Eurostat comsumption'!$C$2:$C$185,Input!$C50,'Eurostat comsumption'!$D$2:$D$185,Input!$D50)</f>
        <v>4815.7</v>
      </c>
      <c r="K50" s="8">
        <f>SUMIFS('Eurostat comsumption'!K$2:K$185,'Eurostat comsumption'!$C$2:$C$185,Input!$C50,'Eurostat comsumption'!$D$2:$D$185,Input!$D50)</f>
        <v>4841.6000000000004</v>
      </c>
      <c r="L50" s="8">
        <f>SUMIFS('Eurostat comsumption'!L$2:L$185,'Eurostat comsumption'!$C$2:$C$185,Input!$C50,'Eurostat comsumption'!$D$2:$D$185,Input!$D50)</f>
        <v>4792.5</v>
      </c>
      <c r="M50" s="8">
        <f>SUMIFS('Eurostat comsumption'!M$2:M$185,'Eurostat comsumption'!$C$2:$C$185,Input!$C50,'Eurostat comsumption'!$D$2:$D$185,Input!$D50)</f>
        <v>4970.8</v>
      </c>
      <c r="N50" s="8">
        <f>SUMIFS('Eurostat comsumption'!N$2:N$185,'Eurostat comsumption'!$C$2:$C$185,Input!$C50,'Eurostat comsumption'!$D$2:$D$185,Input!$D50)</f>
        <v>5200.6000000000004</v>
      </c>
      <c r="O50" s="8">
        <f>SUMIFS('Eurostat comsumption'!O$2:O$185,'Eurostat comsumption'!$C$2:$C$185,Input!$C50,'Eurostat comsumption'!$D$2:$D$185,Input!$D50)</f>
        <v>5324.4</v>
      </c>
      <c r="P50" s="8">
        <f>SUMIFS('Eurostat comsumption'!P$2:P$185,'Eurostat comsumption'!$C$2:$C$185,Input!$C50,'Eurostat comsumption'!$D$2:$D$185,Input!$D50)</f>
        <v>5390.2</v>
      </c>
      <c r="Q50" s="8">
        <f>SUMIFS('Eurostat comsumption'!Q$2:Q$185,'Eurostat comsumption'!$C$2:$C$185,Input!$C50,'Eurostat comsumption'!$D$2:$D$185,Input!$D50)</f>
        <v>5606.1</v>
      </c>
      <c r="R50" s="8">
        <f>SUMIFS('Eurostat comsumption'!R$2:R$185,'Eurostat comsumption'!$C$2:$C$185,Input!$C50,'Eurostat comsumption'!$D$2:$D$185,Input!$D50)</f>
        <v>5530.1</v>
      </c>
      <c r="S50" s="8">
        <f>SUMIFS('Eurostat comsumption'!S$2:S$185,'Eurostat comsumption'!$C$2:$C$185,Input!$C50,'Eurostat comsumption'!$D$2:$D$185,Input!$D50)</f>
        <v>5187.3999999999996</v>
      </c>
      <c r="T50" s="8">
        <f>SUMIFS('Eurostat comsumption'!T$2:T$185,'Eurostat comsumption'!$C$2:$C$185,Input!$C50,'Eurostat comsumption'!$D$2:$D$185,Input!$D50)</f>
        <v>5179.5</v>
      </c>
      <c r="U50" s="8">
        <f>SUMIFS('Eurostat comsumption'!U$2:U$185,'Eurostat comsumption'!$C$2:$C$185,Input!$C50,'Eurostat comsumption'!$D$2:$D$185,Input!$D50)</f>
        <v>5209.2</v>
      </c>
      <c r="V50" s="8">
        <f>SUMIFS('Eurostat comsumption'!V$2:V$185,'Eurostat comsumption'!$C$2:$C$185,Input!$C50,'Eurostat comsumption'!$D$2:$D$185,Input!$D50)</f>
        <v>4858.5</v>
      </c>
      <c r="W50" s="8">
        <f>SUMIFS('Eurostat comsumption'!W$2:W$185,'Eurostat comsumption'!$C$2:$C$185,Input!$C50,'Eurostat comsumption'!$D$2:$D$185,Input!$D50)</f>
        <v>4796</v>
      </c>
      <c r="X50" s="8">
        <f>SUMIFS('Eurostat comsumption'!X$2:X$185,'Eurostat comsumption'!$C$2:$C$185,Input!$C50,'Eurostat comsumption'!$D$2:$D$185,Input!$D50)</f>
        <v>4899.5</v>
      </c>
      <c r="Y50" s="8">
        <f>SUMIFS('Eurostat comsumption'!Y$2:Y$185,'Eurostat comsumption'!$C$2:$C$185,Input!$C50,'Eurostat comsumption'!$D$2:$D$185,Input!$D50)</f>
        <v>4953.3999999999996</v>
      </c>
      <c r="Z50" s="8">
        <f>SUMIFS('Eurostat comsumption'!Z$2:Z$185,'Eurostat comsumption'!$C$2:$C$185,Input!$C50,'Eurostat comsumption'!$D$2:$D$185,Input!$D50)</f>
        <v>5110</v>
      </c>
      <c r="AA50">
        <f t="shared" ref="AA50" si="171">SUM(AA51:AA57)</f>
        <v>5070.1628167911585</v>
      </c>
      <c r="AB50">
        <f t="shared" ref="AB50" si="172">SUM(AB51:AB57)</f>
        <v>5032.973763813925</v>
      </c>
      <c r="AC50">
        <f t="shared" ref="AC50" si="173">SUM(AC51:AC57)</f>
        <v>4991.5368459759493</v>
      </c>
      <c r="AD50">
        <f t="shared" ref="AD50" si="174">SUM(AD51:AD57)</f>
        <v>4946.8478049041887</v>
      </c>
      <c r="AE50">
        <f t="shared" ref="AE50" si="175">SUM(AE51:AE57)</f>
        <v>4891.6523735308911</v>
      </c>
      <c r="AF50">
        <f t="shared" ref="AF50" si="176">SUM(AF51:AF57)</f>
        <v>4833.7183334416613</v>
      </c>
      <c r="AG50">
        <f t="shared" ref="AG50" si="177">SUM(AG51:AG57)</f>
        <v>4771.8711117459052</v>
      </c>
      <c r="AH50">
        <f t="shared" ref="AH50" si="178">SUM(AH51:AH57)</f>
        <v>4699.9743651022281</v>
      </c>
      <c r="AI50">
        <f t="shared" ref="AI50" si="179">SUM(AI51:AI57)</f>
        <v>4616.395722094393</v>
      </c>
      <c r="AJ50">
        <f t="shared" ref="AJ50" si="180">SUM(AJ51:AJ57)</f>
        <v>4520.3279993901451</v>
      </c>
      <c r="AK50">
        <f t="shared" ref="AK50" si="181">SUM(AK51:AK57)</f>
        <v>4404.8967756832799</v>
      </c>
      <c r="AL50">
        <f t="shared" ref="AL50" si="182">SUM(AL51:AL57)</f>
        <v>4278.2545133716185</v>
      </c>
      <c r="AM50">
        <f t="shared" ref="AM50" si="183">SUM(AM51:AM57)</f>
        <v>4142.8907656949223</v>
      </c>
      <c r="AN50">
        <f t="shared" ref="AN50" si="184">SUM(AN51:AN57)</f>
        <v>4005.4549721074163</v>
      </c>
      <c r="AO50">
        <f t="shared" ref="AO50" si="185">SUM(AO51:AO57)</f>
        <v>3866.6397665134405</v>
      </c>
      <c r="AP50">
        <f t="shared" ref="AP50" si="186">SUM(AP51:AP57)</f>
        <v>3727.8132152104126</v>
      </c>
      <c r="AQ50">
        <f t="shared" ref="AQ50" si="187">SUM(AQ51:AQ57)</f>
        <v>3589.7791410984273</v>
      </c>
      <c r="AR50">
        <f t="shared" ref="AR50" si="188">SUM(AR51:AR57)</f>
        <v>3458.3396774671055</v>
      </c>
      <c r="AS50">
        <f t="shared" ref="AS50" si="189">SUM(AS51:AS57)</f>
        <v>3329.4438454333172</v>
      </c>
      <c r="AT50">
        <f t="shared" ref="AT50" si="190">SUM(AT51:AT57)</f>
        <v>3204.1283615642724</v>
      </c>
      <c r="AU50">
        <f t="shared" ref="AU50" si="191">SUM(AU51:AU57)</f>
        <v>3078.8134698748372</v>
      </c>
      <c r="AV50">
        <f t="shared" ref="AV50" si="192">SUM(AV51:AV57)</f>
        <v>2953.4989763982376</v>
      </c>
      <c r="AW50">
        <f t="shared" ref="AW50" si="193">SUM(AW51:AW57)</f>
        <v>2828.1849739310119</v>
      </c>
      <c r="AX50">
        <f t="shared" ref="AX50" si="194">SUM(AX51:AX57)</f>
        <v>2703.3747539205087</v>
      </c>
      <c r="AY50">
        <f t="shared" ref="AY50" si="195">SUM(AY51:AY57)</f>
        <v>2577.5349591742943</v>
      </c>
      <c r="AZ50">
        <f t="shared" ref="AZ50" si="196">SUM(AZ51:AZ57)</f>
        <v>2450.7672559249982</v>
      </c>
      <c r="BA50">
        <f t="shared" ref="BA50" si="197">SUM(BA51:BA57)</f>
        <v>2326.1965011071197</v>
      </c>
      <c r="BB50">
        <f t="shared" ref="BB50" si="198">SUM(BB51:BB57)</f>
        <v>2200.236837406987</v>
      </c>
      <c r="BC50">
        <f t="shared" ref="BC50" si="199">SUM(BC51:BC57)</f>
        <v>2074.3382299509058</v>
      </c>
      <c r="BD50">
        <f t="shared" ref="BD50" si="200">SUM(BD51:BD57)</f>
        <v>1948.7383016070714</v>
      </c>
      <c r="BE50">
        <f t="shared" ref="BE50" si="201">SUM(BE51:BE57)</f>
        <v>1823.2813450973695</v>
      </c>
      <c r="BF50">
        <f t="shared" ref="BF50" si="202">SUM(BF51:BF57)</f>
        <v>1823.2672932917733</v>
      </c>
      <c r="BG50">
        <f t="shared" ref="BG50" si="203">SUM(BG51:BG57)</f>
        <v>1823.251478252017</v>
      </c>
      <c r="BH50">
        <f t="shared" ref="BH50" si="204">SUM(BH51:BH57)</f>
        <v>1823.2335076819852</v>
      </c>
    </row>
    <row r="51" spans="1:60" x14ac:dyDescent="0.3">
      <c r="A51" t="s">
        <v>9</v>
      </c>
      <c r="B51" t="s">
        <v>10</v>
      </c>
      <c r="C51" t="s">
        <v>26</v>
      </c>
      <c r="D51" t="s">
        <v>17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 s="8">
        <f>SUMIFS('Eurostat comsumption'!J$2:J$185,'Eurostat comsumption'!$C$2:$C$185,Input!$C51,'Eurostat comsumption'!$D$2:$D$185,Input!$D51)</f>
        <v>0</v>
      </c>
      <c r="K51" s="8">
        <f>SUMIFS('Eurostat comsumption'!K$2:K$185,'Eurostat comsumption'!$C$2:$C$185,Input!$C51,'Eurostat comsumption'!$D$2:$D$185,Input!$D51)</f>
        <v>0</v>
      </c>
      <c r="L51" s="8">
        <f>SUMIFS('Eurostat comsumption'!L$2:L$185,'Eurostat comsumption'!$C$2:$C$185,Input!$C51,'Eurostat comsumption'!$D$2:$D$185,Input!$D51)</f>
        <v>0</v>
      </c>
      <c r="M51" s="8">
        <f>SUMIFS('Eurostat comsumption'!M$2:M$185,'Eurostat comsumption'!$C$2:$C$185,Input!$C51,'Eurostat comsumption'!$D$2:$D$185,Input!$D51)</f>
        <v>0</v>
      </c>
      <c r="N51" s="8">
        <f>SUMIFS('Eurostat comsumption'!N$2:N$185,'Eurostat comsumption'!$C$2:$C$185,Input!$C51,'Eurostat comsumption'!$D$2:$D$185,Input!$D51)</f>
        <v>0</v>
      </c>
      <c r="O51" s="8">
        <f>SUMIFS('Eurostat comsumption'!O$2:O$185,'Eurostat comsumption'!$C$2:$C$185,Input!$C51,'Eurostat comsumption'!$D$2:$D$185,Input!$D51)</f>
        <v>0</v>
      </c>
      <c r="P51" s="8">
        <f>SUMIFS('Eurostat comsumption'!P$2:P$185,'Eurostat comsumption'!$C$2:$C$185,Input!$C51,'Eurostat comsumption'!$D$2:$D$185,Input!$D51)</f>
        <v>0</v>
      </c>
      <c r="Q51" s="8">
        <f>SUMIFS('Eurostat comsumption'!Q$2:Q$185,'Eurostat comsumption'!$C$2:$C$185,Input!$C51,'Eurostat comsumption'!$D$2:$D$185,Input!$D51)</f>
        <v>0</v>
      </c>
      <c r="R51" s="8">
        <f>SUMIFS('Eurostat comsumption'!R$2:R$185,'Eurostat comsumption'!$C$2:$C$185,Input!$C51,'Eurostat comsumption'!$D$2:$D$185,Input!$D51)</f>
        <v>0</v>
      </c>
      <c r="S51" s="8">
        <f>SUMIFS('Eurostat comsumption'!S$2:S$185,'Eurostat comsumption'!$C$2:$C$185,Input!$C51,'Eurostat comsumption'!$D$2:$D$185,Input!$D51)</f>
        <v>0</v>
      </c>
      <c r="T51" s="8">
        <f>SUMIFS('Eurostat comsumption'!T$2:T$185,'Eurostat comsumption'!$C$2:$C$185,Input!$C51,'Eurostat comsumption'!$D$2:$D$185,Input!$D51)</f>
        <v>0</v>
      </c>
      <c r="U51" s="8">
        <f>SUMIFS('Eurostat comsumption'!U$2:U$185,'Eurostat comsumption'!$C$2:$C$185,Input!$C51,'Eurostat comsumption'!$D$2:$D$185,Input!$D51)</f>
        <v>0</v>
      </c>
      <c r="V51" s="8">
        <f>SUMIFS('Eurostat comsumption'!V$2:V$185,'Eurostat comsumption'!$C$2:$C$185,Input!$C51,'Eurostat comsumption'!$D$2:$D$185,Input!$D51)</f>
        <v>0</v>
      </c>
      <c r="W51" s="8">
        <f>SUMIFS('Eurostat comsumption'!W$2:W$185,'Eurostat comsumption'!$C$2:$C$185,Input!$C51,'Eurostat comsumption'!$D$2:$D$185,Input!$D51)</f>
        <v>0</v>
      </c>
      <c r="X51" s="8">
        <f>SUMIFS('Eurostat comsumption'!X$2:X$185,'Eurostat comsumption'!$C$2:$C$185,Input!$C51,'Eurostat comsumption'!$D$2:$D$185,Input!$D51)</f>
        <v>0</v>
      </c>
      <c r="Y51" s="8">
        <f>SUMIFS('Eurostat comsumption'!Y$2:Y$185,'Eurostat comsumption'!$C$2:$C$185,Input!$C51,'Eurostat comsumption'!$D$2:$D$185,Input!$D51)</f>
        <v>1.8</v>
      </c>
      <c r="Z51" s="8">
        <f>SUMIFS('Eurostat comsumption'!Z$2:Z$185,'Eurostat comsumption'!$C$2:$C$185,Input!$C51,'Eurostat comsumption'!$D$2:$D$185,Input!$D51)</f>
        <v>3.2</v>
      </c>
      <c r="AA51">
        <f>MAX(SUMIFS('intermediary sheet'!AA$2:AA$185,'intermediary sheet'!$C$2:$C$185,Input!$C51,'intermediary sheet'!$D$2:$D$185,"total")*SUMIFS('Market shares starting point Fe'!AA$2:AA$185,'Market shares starting point Fe'!$C$2:$C$185,Input!$C51,'Market shares starting point Fe'!$D$2:$D$185,Input!$D51),0)</f>
        <v>36.585398974136552</v>
      </c>
      <c r="AB51">
        <f>MAX(SUMIFS('intermediary sheet'!AB$2:AB$185,'intermediary sheet'!$C$2:$C$185,Input!$C51,'intermediary sheet'!$D$2:$D$185,"total")*SUMIFS('Market shares starting point Fe'!AB$2:AB$185,'Market shares starting point Fe'!$C$2:$C$185,Input!$C51,'Market shares starting point Fe'!$D$2:$D$185,Input!$D51),0)</f>
        <v>39.714313717729617</v>
      </c>
      <c r="AC51">
        <f>MAX(SUMIFS('intermediary sheet'!AC$2:AC$185,'intermediary sheet'!$C$2:$C$185,Input!$C51,'intermediary sheet'!$D$2:$D$185,"total")*SUMIFS('Market shares starting point Fe'!AC$2:AC$185,'Market shares starting point Fe'!$C$2:$C$185,Input!$C51,'Market shares starting point Fe'!$D$2:$D$185,Input!$D51),0)</f>
        <v>43.625254235181096</v>
      </c>
      <c r="AD51">
        <f>MAX(SUMIFS('intermediary sheet'!AD$2:AD$185,'intermediary sheet'!$C$2:$C$185,Input!$C51,'intermediary sheet'!$D$2:$D$185,"total")*SUMIFS('Market shares starting point Fe'!AD$2:AD$185,'Market shares starting point Fe'!$C$2:$C$185,Input!$C51,'Market shares starting point Fe'!$D$2:$D$185,Input!$D51),0)</f>
        <v>46.832613545382749</v>
      </c>
      <c r="AE51">
        <f>MAX(SUMIFS('intermediary sheet'!AE$2:AE$185,'intermediary sheet'!$C$2:$C$185,Input!$C51,'intermediary sheet'!$D$2:$D$185,"total")*SUMIFS('Market shares starting point Fe'!AE$2:AE$185,'Market shares starting point Fe'!$C$2:$C$185,Input!$C51,'Market shares starting point Fe'!$D$2:$D$185,Input!$D51),0)</f>
        <v>49.859163881949023</v>
      </c>
      <c r="AF51">
        <f>MAX(SUMIFS('intermediary sheet'!AF$2:AF$185,'intermediary sheet'!$C$2:$C$185,Input!$C51,'intermediary sheet'!$D$2:$D$185,"total")*SUMIFS('Market shares starting point Fe'!AF$2:AF$185,'Market shares starting point Fe'!$C$2:$C$185,Input!$C51,'Market shares starting point Fe'!$D$2:$D$185,Input!$D51),0)</f>
        <v>52.848829143881403</v>
      </c>
      <c r="AG51">
        <f>MAX(SUMIFS('intermediary sheet'!AG$2:AG$185,'intermediary sheet'!$C$2:$C$185,Input!$C51,'intermediary sheet'!$D$2:$D$185,"total")*SUMIFS('Market shares starting point Fe'!AG$2:AG$185,'Market shares starting point Fe'!$C$2:$C$185,Input!$C51,'Market shares starting point Fe'!$D$2:$D$185,Input!$D51),0)</f>
        <v>55.511987069229249</v>
      </c>
      <c r="AH51">
        <f>MAX(SUMIFS('intermediary sheet'!AH$2:AH$185,'intermediary sheet'!$C$2:$C$185,Input!$C51,'intermediary sheet'!$D$2:$D$185,"total")*SUMIFS('Market shares starting point Fe'!AH$2:AH$185,'Market shares starting point Fe'!$C$2:$C$185,Input!$C51,'Market shares starting point Fe'!$D$2:$D$185,Input!$D51),0)</f>
        <v>58.298630715022831</v>
      </c>
      <c r="AI51">
        <f>MAX(SUMIFS('intermediary sheet'!AI$2:AI$185,'intermediary sheet'!$C$2:$C$185,Input!$C51,'intermediary sheet'!$D$2:$D$185,"total")*SUMIFS('Market shares starting point Fe'!AI$2:AI$185,'Market shares starting point Fe'!$C$2:$C$185,Input!$C51,'Market shares starting point Fe'!$D$2:$D$185,Input!$D51),0)</f>
        <v>60.903718529057159</v>
      </c>
      <c r="AJ51">
        <f>MAX(SUMIFS('intermediary sheet'!AJ$2:AJ$185,'intermediary sheet'!$C$2:$C$185,Input!$C51,'intermediary sheet'!$D$2:$D$185,"total")*SUMIFS('Market shares starting point Fe'!AJ$2:AJ$185,'Market shares starting point Fe'!$C$2:$C$185,Input!$C51,'Market shares starting point Fe'!$D$2:$D$185,Input!$D51),0)</f>
        <v>63.471321511048735</v>
      </c>
      <c r="AK51">
        <f>MAX(SUMIFS('intermediary sheet'!AK$2:AK$185,'intermediary sheet'!$C$2:$C$185,Input!$C51,'intermediary sheet'!$D$2:$D$185,"total")*SUMIFS('Market shares starting point Fe'!AK$2:AK$185,'Market shares starting point Fe'!$C$2:$C$185,Input!$C51,'Market shares starting point Fe'!$D$2:$D$185,Input!$D51),0)</f>
        <v>66.223253194737524</v>
      </c>
      <c r="AL51">
        <f>MAX(SUMIFS('intermediary sheet'!AL$2:AL$185,'intermediary sheet'!$C$2:$C$185,Input!$C51,'intermediary sheet'!$D$2:$D$185,"total")*SUMIFS('Market shares starting point Fe'!AL$2:AL$185,'Market shares starting point Fe'!$C$2:$C$185,Input!$C51,'Market shares starting point Fe'!$D$2:$D$185,Input!$D51),0)</f>
        <v>68.965209262371317</v>
      </c>
      <c r="AM51">
        <f>MAX(SUMIFS('intermediary sheet'!AM$2:AM$185,'intermediary sheet'!$C$2:$C$185,Input!$C51,'intermediary sheet'!$D$2:$D$185,"total")*SUMIFS('Market shares starting point Fe'!AM$2:AM$185,'Market shares starting point Fe'!$C$2:$C$185,Input!$C51,'Market shares starting point Fe'!$D$2:$D$185,Input!$D51),0)</f>
        <v>71.899841688344154</v>
      </c>
      <c r="AN51">
        <f>MAX(SUMIFS('intermediary sheet'!AN$2:AN$185,'intermediary sheet'!$C$2:$C$185,Input!$C51,'intermediary sheet'!$D$2:$D$185,"total")*SUMIFS('Market shares starting point Fe'!AN$2:AN$185,'Market shares starting point Fe'!$C$2:$C$185,Input!$C51,'Market shares starting point Fe'!$D$2:$D$185,Input!$D51),0)</f>
        <v>75.41593985304354</v>
      </c>
      <c r="AO51">
        <f>MAX(SUMIFS('intermediary sheet'!AO$2:AO$185,'intermediary sheet'!$C$2:$C$185,Input!$C51,'intermediary sheet'!$D$2:$D$185,"total")*SUMIFS('Market shares starting point Fe'!AO$2:AO$185,'Market shares starting point Fe'!$C$2:$C$185,Input!$C51,'Market shares starting point Fe'!$D$2:$D$185,Input!$D51),0)</f>
        <v>79.242598999470673</v>
      </c>
      <c r="AP51">
        <f>MAX(SUMIFS('intermediary sheet'!AP$2:AP$185,'intermediary sheet'!$C$2:$C$185,Input!$C51,'intermediary sheet'!$D$2:$D$185,"total")*SUMIFS('Market shares starting point Fe'!AP$2:AP$185,'Market shares starting point Fe'!$C$2:$C$185,Input!$C51,'Market shares starting point Fe'!$D$2:$D$185,Input!$D51),0)</f>
        <v>83.433875310055214</v>
      </c>
      <c r="AQ51">
        <f>MAX(SUMIFS('intermediary sheet'!AQ$2:AQ$185,'intermediary sheet'!$C$2:$C$185,Input!$C51,'intermediary sheet'!$D$2:$D$185,"total")*SUMIFS('Market shares starting point Fe'!AQ$2:AQ$185,'Market shares starting point Fe'!$C$2:$C$185,Input!$C51,'Market shares starting point Fe'!$D$2:$D$185,Input!$D51),0)</f>
        <v>87.895885163213435</v>
      </c>
      <c r="AR51">
        <f>MAX(SUMIFS('intermediary sheet'!AR$2:AR$185,'intermediary sheet'!$C$2:$C$185,Input!$C51,'intermediary sheet'!$D$2:$D$185,"total")*SUMIFS('Market shares starting point Fe'!AR$2:AR$185,'Market shares starting point Fe'!$C$2:$C$185,Input!$C51,'Market shares starting point Fe'!$D$2:$D$185,Input!$D51),0)</f>
        <v>92.256476291755035</v>
      </c>
      <c r="AS51">
        <f>MAX(SUMIFS('intermediary sheet'!AS$2:AS$185,'intermediary sheet'!$C$2:$C$185,Input!$C51,'intermediary sheet'!$D$2:$D$185,"total")*SUMIFS('Market shares starting point Fe'!AS$2:AS$185,'Market shares starting point Fe'!$C$2:$C$185,Input!$C51,'Market shares starting point Fe'!$D$2:$D$185,Input!$D51),0)</f>
        <v>96.498148214211824</v>
      </c>
      <c r="AT51">
        <f>MAX(SUMIFS('intermediary sheet'!AT$2:AT$185,'intermediary sheet'!$C$2:$C$185,Input!$C51,'intermediary sheet'!$D$2:$D$185,"total")*SUMIFS('Market shares starting point Fe'!AT$2:AT$185,'Market shares starting point Fe'!$C$2:$C$185,Input!$C51,'Market shares starting point Fe'!$D$2:$D$185,Input!$D51),0)</f>
        <v>100.84579736889809</v>
      </c>
      <c r="AU51">
        <f>MAX(SUMIFS('intermediary sheet'!AU$2:AU$185,'intermediary sheet'!$C$2:$C$185,Input!$C51,'intermediary sheet'!$D$2:$D$185,"total")*SUMIFS('Market shares starting point Fe'!AU$2:AU$185,'Market shares starting point Fe'!$C$2:$C$185,Input!$C51,'Market shares starting point Fe'!$D$2:$D$185,Input!$D51),0)</f>
        <v>104.84904199806665</v>
      </c>
      <c r="AV51">
        <f>MAX(SUMIFS('intermediary sheet'!AV$2:AV$185,'intermediary sheet'!$C$2:$C$185,Input!$C51,'intermediary sheet'!$D$2:$D$185,"total")*SUMIFS('Market shares starting point Fe'!AV$2:AV$185,'Market shares starting point Fe'!$C$2:$C$185,Input!$C51,'Market shares starting point Fe'!$D$2:$D$185,Input!$D51),0)</f>
        <v>108.6321044036109</v>
      </c>
      <c r="AW51">
        <f>MAX(SUMIFS('intermediary sheet'!AW$2:AW$185,'intermediary sheet'!$C$2:$C$185,Input!$C51,'intermediary sheet'!$D$2:$D$185,"total")*SUMIFS('Market shares starting point Fe'!AW$2:AW$185,'Market shares starting point Fe'!$C$2:$C$185,Input!$C51,'Market shares starting point Fe'!$D$2:$D$185,Input!$D51),0)</f>
        <v>112.23444808568527</v>
      </c>
      <c r="AX51">
        <f>MAX(SUMIFS('intermediary sheet'!AX$2:AX$185,'intermediary sheet'!$C$2:$C$185,Input!$C51,'intermediary sheet'!$D$2:$D$185,"total")*SUMIFS('Market shares starting point Fe'!AX$2:AX$185,'Market shares starting point Fe'!$C$2:$C$185,Input!$C51,'Market shares starting point Fe'!$D$2:$D$185,Input!$D51),0)</f>
        <v>115.77911413255258</v>
      </c>
      <c r="AY51">
        <f>MAX(SUMIFS('intermediary sheet'!AY$2:AY$185,'intermediary sheet'!$C$2:$C$185,Input!$C51,'intermediary sheet'!$D$2:$D$185,"total")*SUMIFS('Market shares starting point Fe'!AY$2:AY$185,'Market shares starting point Fe'!$C$2:$C$185,Input!$C51,'Market shares starting point Fe'!$D$2:$D$185,Input!$D51),0)</f>
        <v>119.19806721282067</v>
      </c>
      <c r="AZ51">
        <f>MAX(SUMIFS('intermediary sheet'!AZ$2:AZ$185,'intermediary sheet'!$C$2:$C$185,Input!$C51,'intermediary sheet'!$D$2:$D$185,"total")*SUMIFS('Market shares starting point Fe'!AZ$2:AZ$185,'Market shares starting point Fe'!$C$2:$C$185,Input!$C51,'Market shares starting point Fe'!$D$2:$D$185,Input!$D51),0)</f>
        <v>122.41947788618523</v>
      </c>
      <c r="BA51">
        <f>MAX(SUMIFS('intermediary sheet'!BA$2:BA$185,'intermediary sheet'!$C$2:$C$185,Input!$C51,'intermediary sheet'!$D$2:$D$185,"total")*SUMIFS('Market shares starting point Fe'!BA$2:BA$185,'Market shares starting point Fe'!$C$2:$C$185,Input!$C51,'Market shares starting point Fe'!$D$2:$D$185,Input!$D51),0)</f>
        <v>125.61480419668825</v>
      </c>
      <c r="BB51">
        <f>MAX(SUMIFS('intermediary sheet'!BB$2:BB$185,'intermediary sheet'!$C$2:$C$185,Input!$C51,'intermediary sheet'!$D$2:$D$185,"total")*SUMIFS('Market shares starting point Fe'!BB$2:BB$185,'Market shares starting point Fe'!$C$2:$C$185,Input!$C51,'Market shares starting point Fe'!$D$2:$D$185,Input!$D51),0)</f>
        <v>128.63360083549691</v>
      </c>
      <c r="BC51">
        <f>MAX(SUMIFS('intermediary sheet'!BC$2:BC$185,'intermediary sheet'!$C$2:$C$185,Input!$C51,'intermediary sheet'!$D$2:$D$185,"total")*SUMIFS('Market shares starting point Fe'!BC$2:BC$185,'Market shares starting point Fe'!$C$2:$C$185,Input!$C51,'Market shares starting point Fe'!$D$2:$D$185,Input!$D51),0)</f>
        <v>131.52894563388239</v>
      </c>
      <c r="BD51">
        <f>MAX(SUMIFS('intermediary sheet'!BD$2:BD$185,'intermediary sheet'!$C$2:$C$185,Input!$C51,'intermediary sheet'!$D$2:$D$185,"total")*SUMIFS('Market shares starting point Fe'!BD$2:BD$185,'Market shares starting point Fe'!$C$2:$C$185,Input!$C51,'Market shares starting point Fe'!$D$2:$D$185,Input!$D51),0)</f>
        <v>134.12105181244175</v>
      </c>
      <c r="BE51">
        <f>MAX(SUMIFS('intermediary sheet'!BE$2:BE$185,'intermediary sheet'!$C$2:$C$185,Input!$C51,'intermediary sheet'!$D$2:$D$185,"total")*SUMIFS('Market shares starting point Fe'!BE$2:BE$185,'Market shares starting point Fe'!$C$2:$C$185,Input!$C51,'Market shares starting point Fe'!$D$2:$D$185,Input!$D51),0)</f>
        <v>136.5736994322838</v>
      </c>
      <c r="BF51">
        <f>MAX(SUMIFS('intermediary sheet'!BF$2:BF$185,'intermediary sheet'!$C$2:$C$185,Input!$C51,'intermediary sheet'!$D$2:$D$185,"total")*SUMIFS('Market shares starting point Fe'!BF$2:BF$185,'Market shares starting point Fe'!$C$2:$C$185,Input!$C51,'Market shares starting point Fe'!$D$2:$D$185,Input!$D51),0)</f>
        <v>148.99747990587218</v>
      </c>
      <c r="BG51">
        <f>MAX(SUMIFS('intermediary sheet'!BG$2:BG$185,'intermediary sheet'!$C$2:$C$185,Input!$C51,'intermediary sheet'!$D$2:$D$185,"total")*SUMIFS('Market shares starting point Fe'!BG$2:BG$185,'Market shares starting point Fe'!$C$2:$C$185,Input!$C51,'Market shares starting point Fe'!$D$2:$D$185,Input!$D51),0)</f>
        <v>163.00180973247964</v>
      </c>
      <c r="BH51">
        <f>MAX(SUMIFS('intermediary sheet'!BH$2:BH$185,'intermediary sheet'!$C$2:$C$185,Input!$C51,'intermediary sheet'!$D$2:$D$185,"total")*SUMIFS('Market shares starting point Fe'!BH$2:BH$185,'Market shares starting point Fe'!$C$2:$C$185,Input!$C51,'Market shares starting point Fe'!$D$2:$D$185,Input!$D51),0)</f>
        <v>178.92257550426788</v>
      </c>
    </row>
    <row r="52" spans="1:60" x14ac:dyDescent="0.3">
      <c r="A52" t="s">
        <v>9</v>
      </c>
      <c r="B52" t="s">
        <v>10</v>
      </c>
      <c r="C52" t="s">
        <v>26</v>
      </c>
      <c r="D52" t="s">
        <v>18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 s="8">
        <f>SUMIFS('Eurostat comsumption'!J$2:J$185,'Eurostat comsumption'!$C$2:$C$185,Input!$C52,'Eurostat comsumption'!$D$2:$D$185,Input!$D52)</f>
        <v>0</v>
      </c>
      <c r="K52" s="8">
        <f>SUMIFS('Eurostat comsumption'!K$2:K$185,'Eurostat comsumption'!$C$2:$C$185,Input!$C52,'Eurostat comsumption'!$D$2:$D$185,Input!$D52)</f>
        <v>0</v>
      </c>
      <c r="L52" s="8">
        <f>SUMIFS('Eurostat comsumption'!L$2:L$185,'Eurostat comsumption'!$C$2:$C$185,Input!$C52,'Eurostat comsumption'!$D$2:$D$185,Input!$D52)</f>
        <v>0</v>
      </c>
      <c r="M52" s="8">
        <f>SUMIFS('Eurostat comsumption'!M$2:M$185,'Eurostat comsumption'!$C$2:$C$185,Input!$C52,'Eurostat comsumption'!$D$2:$D$185,Input!$D52)</f>
        <v>0</v>
      </c>
      <c r="N52" s="8">
        <f>SUMIFS('Eurostat comsumption'!N$2:N$185,'Eurostat comsumption'!$C$2:$C$185,Input!$C52,'Eurostat comsumption'!$D$2:$D$185,Input!$D52)</f>
        <v>0</v>
      </c>
      <c r="O52" s="8">
        <f>SUMIFS('Eurostat comsumption'!O$2:O$185,'Eurostat comsumption'!$C$2:$C$185,Input!$C52,'Eurostat comsumption'!$D$2:$D$185,Input!$D52)</f>
        <v>0</v>
      </c>
      <c r="P52" s="8">
        <f>SUMIFS('Eurostat comsumption'!P$2:P$185,'Eurostat comsumption'!$C$2:$C$185,Input!$C52,'Eurostat comsumption'!$D$2:$D$185,Input!$D52)</f>
        <v>0</v>
      </c>
      <c r="Q52" s="8">
        <f>SUMIFS('Eurostat comsumption'!Q$2:Q$185,'Eurostat comsumption'!$C$2:$C$185,Input!$C52,'Eurostat comsumption'!$D$2:$D$185,Input!$D52)</f>
        <v>0</v>
      </c>
      <c r="R52" s="8">
        <f>SUMIFS('Eurostat comsumption'!R$2:R$185,'Eurostat comsumption'!$C$2:$C$185,Input!$C52,'Eurostat comsumption'!$D$2:$D$185,Input!$D52)</f>
        <v>0</v>
      </c>
      <c r="S52" s="8">
        <f>SUMIFS('Eurostat comsumption'!S$2:S$185,'Eurostat comsumption'!$C$2:$C$185,Input!$C52,'Eurostat comsumption'!$D$2:$D$185,Input!$D52)</f>
        <v>0</v>
      </c>
      <c r="T52" s="8">
        <f>SUMIFS('Eurostat comsumption'!T$2:T$185,'Eurostat comsumption'!$C$2:$C$185,Input!$C52,'Eurostat comsumption'!$D$2:$D$185,Input!$D52)</f>
        <v>0</v>
      </c>
      <c r="U52" s="8">
        <f>SUMIFS('Eurostat comsumption'!U$2:U$185,'Eurostat comsumption'!$C$2:$C$185,Input!$C52,'Eurostat comsumption'!$D$2:$D$185,Input!$D52)</f>
        <v>0</v>
      </c>
      <c r="V52" s="8">
        <f>SUMIFS('Eurostat comsumption'!V$2:V$185,'Eurostat comsumption'!$C$2:$C$185,Input!$C52,'Eurostat comsumption'!$D$2:$D$185,Input!$D52)</f>
        <v>0</v>
      </c>
      <c r="W52" s="8">
        <f>SUMIFS('Eurostat comsumption'!W$2:W$185,'Eurostat comsumption'!$C$2:$C$185,Input!$C52,'Eurostat comsumption'!$D$2:$D$185,Input!$D52)</f>
        <v>0</v>
      </c>
      <c r="X52" s="8">
        <f>SUMIFS('Eurostat comsumption'!X$2:X$185,'Eurostat comsumption'!$C$2:$C$185,Input!$C52,'Eurostat comsumption'!$D$2:$D$185,Input!$D52)</f>
        <v>0</v>
      </c>
      <c r="Y52" s="8">
        <f>SUMIFS('Eurostat comsumption'!Y$2:Y$185,'Eurostat comsumption'!$C$2:$C$185,Input!$C52,'Eurostat comsumption'!$D$2:$D$185,Input!$D52)</f>
        <v>0</v>
      </c>
      <c r="Z52" s="8">
        <f>SUMIFS('Eurostat comsumption'!Z$2:Z$185,'Eurostat comsumption'!$C$2:$C$185,Input!$C52,'Eurostat comsumption'!$D$2:$D$185,Input!$D52)</f>
        <v>0</v>
      </c>
      <c r="AA52">
        <f>MAX(SUMIFS('intermediary sheet'!AA$2:AA$185,'intermediary sheet'!$C$2:$C$185,Input!$C52,'intermediary sheet'!$D$2:$D$185,"total")*SUMIFS('Market shares starting point Fe'!AA$2:AA$185,'Market shares starting point Fe'!$C$2:$C$185,Input!$C52,'Market shares starting point Fe'!$D$2:$D$185,Input!$D52),0)</f>
        <v>0</v>
      </c>
      <c r="AB52">
        <f>MAX(SUMIFS('intermediary sheet'!AB$2:AB$185,'intermediary sheet'!$C$2:$C$185,Input!$C52,'intermediary sheet'!$D$2:$D$185,"total")*SUMIFS('Market shares starting point Fe'!AB$2:AB$185,'Market shares starting point Fe'!$C$2:$C$185,Input!$C52,'Market shares starting point Fe'!$D$2:$D$185,Input!$D52),0)</f>
        <v>0</v>
      </c>
      <c r="AC52">
        <f>MAX(SUMIFS('intermediary sheet'!AC$2:AC$185,'intermediary sheet'!$C$2:$C$185,Input!$C52,'intermediary sheet'!$D$2:$D$185,"total")*SUMIFS('Market shares starting point Fe'!AC$2:AC$185,'Market shares starting point Fe'!$C$2:$C$185,Input!$C52,'Market shares starting point Fe'!$D$2:$D$185,Input!$D52),0)</f>
        <v>0</v>
      </c>
      <c r="AD52">
        <f>MAX(SUMIFS('intermediary sheet'!AD$2:AD$185,'intermediary sheet'!$C$2:$C$185,Input!$C52,'intermediary sheet'!$D$2:$D$185,"total")*SUMIFS('Market shares starting point Fe'!AD$2:AD$185,'Market shares starting point Fe'!$C$2:$C$185,Input!$C52,'Market shares starting point Fe'!$D$2:$D$185,Input!$D52),0)</f>
        <v>0</v>
      </c>
      <c r="AE52">
        <f>MAX(SUMIFS('intermediary sheet'!AE$2:AE$185,'intermediary sheet'!$C$2:$C$185,Input!$C52,'intermediary sheet'!$D$2:$D$185,"total")*SUMIFS('Market shares starting point Fe'!AE$2:AE$185,'Market shares starting point Fe'!$C$2:$C$185,Input!$C52,'Market shares starting point Fe'!$D$2:$D$185,Input!$D52),0)</f>
        <v>0</v>
      </c>
      <c r="AF52">
        <f>MAX(SUMIFS('intermediary sheet'!AF$2:AF$185,'intermediary sheet'!$C$2:$C$185,Input!$C52,'intermediary sheet'!$D$2:$D$185,"total")*SUMIFS('Market shares starting point Fe'!AF$2:AF$185,'Market shares starting point Fe'!$C$2:$C$185,Input!$C52,'Market shares starting point Fe'!$D$2:$D$185,Input!$D52),0)</f>
        <v>0</v>
      </c>
      <c r="AG52">
        <f>MAX(SUMIFS('intermediary sheet'!AG$2:AG$185,'intermediary sheet'!$C$2:$C$185,Input!$C52,'intermediary sheet'!$D$2:$D$185,"total")*SUMIFS('Market shares starting point Fe'!AG$2:AG$185,'Market shares starting point Fe'!$C$2:$C$185,Input!$C52,'Market shares starting point Fe'!$D$2:$D$185,Input!$D52),0)</f>
        <v>0</v>
      </c>
      <c r="AH52">
        <f>MAX(SUMIFS('intermediary sheet'!AH$2:AH$185,'intermediary sheet'!$C$2:$C$185,Input!$C52,'intermediary sheet'!$D$2:$D$185,"total")*SUMIFS('Market shares starting point Fe'!AH$2:AH$185,'Market shares starting point Fe'!$C$2:$C$185,Input!$C52,'Market shares starting point Fe'!$D$2:$D$185,Input!$D52),0)</f>
        <v>0</v>
      </c>
      <c r="AI52">
        <f>MAX(SUMIFS('intermediary sheet'!AI$2:AI$185,'intermediary sheet'!$C$2:$C$185,Input!$C52,'intermediary sheet'!$D$2:$D$185,"total")*SUMIFS('Market shares starting point Fe'!AI$2:AI$185,'Market shares starting point Fe'!$C$2:$C$185,Input!$C52,'Market shares starting point Fe'!$D$2:$D$185,Input!$D52),0)</f>
        <v>0</v>
      </c>
      <c r="AJ52">
        <f>MAX(SUMIFS('intermediary sheet'!AJ$2:AJ$185,'intermediary sheet'!$C$2:$C$185,Input!$C52,'intermediary sheet'!$D$2:$D$185,"total")*SUMIFS('Market shares starting point Fe'!AJ$2:AJ$185,'Market shares starting point Fe'!$C$2:$C$185,Input!$C52,'Market shares starting point Fe'!$D$2:$D$185,Input!$D52),0)</f>
        <v>0</v>
      </c>
      <c r="AK52">
        <f>MAX(SUMIFS('intermediary sheet'!AK$2:AK$185,'intermediary sheet'!$C$2:$C$185,Input!$C52,'intermediary sheet'!$D$2:$D$185,"total")*SUMIFS('Market shares starting point Fe'!AK$2:AK$185,'Market shares starting point Fe'!$C$2:$C$185,Input!$C52,'Market shares starting point Fe'!$D$2:$D$185,Input!$D52),0)</f>
        <v>0</v>
      </c>
      <c r="AL52">
        <f>MAX(SUMIFS('intermediary sheet'!AL$2:AL$185,'intermediary sheet'!$C$2:$C$185,Input!$C52,'intermediary sheet'!$D$2:$D$185,"total")*SUMIFS('Market shares starting point Fe'!AL$2:AL$185,'Market shares starting point Fe'!$C$2:$C$185,Input!$C52,'Market shares starting point Fe'!$D$2:$D$185,Input!$D52),0)</f>
        <v>0</v>
      </c>
      <c r="AM52">
        <f>MAX(SUMIFS('intermediary sheet'!AM$2:AM$185,'intermediary sheet'!$C$2:$C$185,Input!$C52,'intermediary sheet'!$D$2:$D$185,"total")*SUMIFS('Market shares starting point Fe'!AM$2:AM$185,'Market shares starting point Fe'!$C$2:$C$185,Input!$C52,'Market shares starting point Fe'!$D$2:$D$185,Input!$D52),0)</f>
        <v>0</v>
      </c>
      <c r="AN52">
        <f>MAX(SUMIFS('intermediary sheet'!AN$2:AN$185,'intermediary sheet'!$C$2:$C$185,Input!$C52,'intermediary sheet'!$D$2:$D$185,"total")*SUMIFS('Market shares starting point Fe'!AN$2:AN$185,'Market shares starting point Fe'!$C$2:$C$185,Input!$C52,'Market shares starting point Fe'!$D$2:$D$185,Input!$D52),0)</f>
        <v>0</v>
      </c>
      <c r="AO52">
        <f>MAX(SUMIFS('intermediary sheet'!AO$2:AO$185,'intermediary sheet'!$C$2:$C$185,Input!$C52,'intermediary sheet'!$D$2:$D$185,"total")*SUMIFS('Market shares starting point Fe'!AO$2:AO$185,'Market shares starting point Fe'!$C$2:$C$185,Input!$C52,'Market shares starting point Fe'!$D$2:$D$185,Input!$D52),0)</f>
        <v>0</v>
      </c>
      <c r="AP52">
        <f>MAX(SUMIFS('intermediary sheet'!AP$2:AP$185,'intermediary sheet'!$C$2:$C$185,Input!$C52,'intermediary sheet'!$D$2:$D$185,"total")*SUMIFS('Market shares starting point Fe'!AP$2:AP$185,'Market shares starting point Fe'!$C$2:$C$185,Input!$C52,'Market shares starting point Fe'!$D$2:$D$185,Input!$D52),0)</f>
        <v>0</v>
      </c>
      <c r="AQ52">
        <f>MAX(SUMIFS('intermediary sheet'!AQ$2:AQ$185,'intermediary sheet'!$C$2:$C$185,Input!$C52,'intermediary sheet'!$D$2:$D$185,"total")*SUMIFS('Market shares starting point Fe'!AQ$2:AQ$185,'Market shares starting point Fe'!$C$2:$C$185,Input!$C52,'Market shares starting point Fe'!$D$2:$D$185,Input!$D52),0)</f>
        <v>0</v>
      </c>
      <c r="AR52">
        <f>MAX(SUMIFS('intermediary sheet'!AR$2:AR$185,'intermediary sheet'!$C$2:$C$185,Input!$C52,'intermediary sheet'!$D$2:$D$185,"total")*SUMIFS('Market shares starting point Fe'!AR$2:AR$185,'Market shares starting point Fe'!$C$2:$C$185,Input!$C52,'Market shares starting point Fe'!$D$2:$D$185,Input!$D52),0)</f>
        <v>0</v>
      </c>
      <c r="AS52">
        <f>MAX(SUMIFS('intermediary sheet'!AS$2:AS$185,'intermediary sheet'!$C$2:$C$185,Input!$C52,'intermediary sheet'!$D$2:$D$185,"total")*SUMIFS('Market shares starting point Fe'!AS$2:AS$185,'Market shares starting point Fe'!$C$2:$C$185,Input!$C52,'Market shares starting point Fe'!$D$2:$D$185,Input!$D52),0)</f>
        <v>0</v>
      </c>
      <c r="AT52">
        <f>MAX(SUMIFS('intermediary sheet'!AT$2:AT$185,'intermediary sheet'!$C$2:$C$185,Input!$C52,'intermediary sheet'!$D$2:$D$185,"total")*SUMIFS('Market shares starting point Fe'!AT$2:AT$185,'Market shares starting point Fe'!$C$2:$C$185,Input!$C52,'Market shares starting point Fe'!$D$2:$D$185,Input!$D52),0)</f>
        <v>0</v>
      </c>
      <c r="AU52">
        <f>MAX(SUMIFS('intermediary sheet'!AU$2:AU$185,'intermediary sheet'!$C$2:$C$185,Input!$C52,'intermediary sheet'!$D$2:$D$185,"total")*SUMIFS('Market shares starting point Fe'!AU$2:AU$185,'Market shares starting point Fe'!$C$2:$C$185,Input!$C52,'Market shares starting point Fe'!$D$2:$D$185,Input!$D52),0)</f>
        <v>0</v>
      </c>
      <c r="AV52">
        <f>MAX(SUMIFS('intermediary sheet'!AV$2:AV$185,'intermediary sheet'!$C$2:$C$185,Input!$C52,'intermediary sheet'!$D$2:$D$185,"total")*SUMIFS('Market shares starting point Fe'!AV$2:AV$185,'Market shares starting point Fe'!$C$2:$C$185,Input!$C52,'Market shares starting point Fe'!$D$2:$D$185,Input!$D52),0)</f>
        <v>0</v>
      </c>
      <c r="AW52">
        <f>MAX(SUMIFS('intermediary sheet'!AW$2:AW$185,'intermediary sheet'!$C$2:$C$185,Input!$C52,'intermediary sheet'!$D$2:$D$185,"total")*SUMIFS('Market shares starting point Fe'!AW$2:AW$185,'Market shares starting point Fe'!$C$2:$C$185,Input!$C52,'Market shares starting point Fe'!$D$2:$D$185,Input!$D52),0)</f>
        <v>0</v>
      </c>
      <c r="AX52">
        <f>MAX(SUMIFS('intermediary sheet'!AX$2:AX$185,'intermediary sheet'!$C$2:$C$185,Input!$C52,'intermediary sheet'!$D$2:$D$185,"total")*SUMIFS('Market shares starting point Fe'!AX$2:AX$185,'Market shares starting point Fe'!$C$2:$C$185,Input!$C52,'Market shares starting point Fe'!$D$2:$D$185,Input!$D52),0)</f>
        <v>0</v>
      </c>
      <c r="AY52">
        <f>MAX(SUMIFS('intermediary sheet'!AY$2:AY$185,'intermediary sheet'!$C$2:$C$185,Input!$C52,'intermediary sheet'!$D$2:$D$185,"total")*SUMIFS('Market shares starting point Fe'!AY$2:AY$185,'Market shares starting point Fe'!$C$2:$C$185,Input!$C52,'Market shares starting point Fe'!$D$2:$D$185,Input!$D52),0)</f>
        <v>0</v>
      </c>
      <c r="AZ52">
        <f>MAX(SUMIFS('intermediary sheet'!AZ$2:AZ$185,'intermediary sheet'!$C$2:$C$185,Input!$C52,'intermediary sheet'!$D$2:$D$185,"total")*SUMIFS('Market shares starting point Fe'!AZ$2:AZ$185,'Market shares starting point Fe'!$C$2:$C$185,Input!$C52,'Market shares starting point Fe'!$D$2:$D$185,Input!$D52),0)</f>
        <v>0</v>
      </c>
      <c r="BA52">
        <f>MAX(SUMIFS('intermediary sheet'!BA$2:BA$185,'intermediary sheet'!$C$2:$C$185,Input!$C52,'intermediary sheet'!$D$2:$D$185,"total")*SUMIFS('Market shares starting point Fe'!BA$2:BA$185,'Market shares starting point Fe'!$C$2:$C$185,Input!$C52,'Market shares starting point Fe'!$D$2:$D$185,Input!$D52),0)</f>
        <v>0</v>
      </c>
      <c r="BB52">
        <f>MAX(SUMIFS('intermediary sheet'!BB$2:BB$185,'intermediary sheet'!$C$2:$C$185,Input!$C52,'intermediary sheet'!$D$2:$D$185,"total")*SUMIFS('Market shares starting point Fe'!BB$2:BB$185,'Market shares starting point Fe'!$C$2:$C$185,Input!$C52,'Market shares starting point Fe'!$D$2:$D$185,Input!$D52),0)</f>
        <v>0</v>
      </c>
      <c r="BC52">
        <f>MAX(SUMIFS('intermediary sheet'!BC$2:BC$185,'intermediary sheet'!$C$2:$C$185,Input!$C52,'intermediary sheet'!$D$2:$D$185,"total")*SUMIFS('Market shares starting point Fe'!BC$2:BC$185,'Market shares starting point Fe'!$C$2:$C$185,Input!$C52,'Market shares starting point Fe'!$D$2:$D$185,Input!$D52),0)</f>
        <v>0</v>
      </c>
      <c r="BD52">
        <f>MAX(SUMIFS('intermediary sheet'!BD$2:BD$185,'intermediary sheet'!$C$2:$C$185,Input!$C52,'intermediary sheet'!$D$2:$D$185,"total")*SUMIFS('Market shares starting point Fe'!BD$2:BD$185,'Market shares starting point Fe'!$C$2:$C$185,Input!$C52,'Market shares starting point Fe'!$D$2:$D$185,Input!$D52),0)</f>
        <v>0</v>
      </c>
      <c r="BE52">
        <f>MAX(SUMIFS('intermediary sheet'!BE$2:BE$185,'intermediary sheet'!$C$2:$C$185,Input!$C52,'intermediary sheet'!$D$2:$D$185,"total")*SUMIFS('Market shares starting point Fe'!BE$2:BE$185,'Market shares starting point Fe'!$C$2:$C$185,Input!$C52,'Market shares starting point Fe'!$D$2:$D$185,Input!$D52),0)</f>
        <v>0</v>
      </c>
      <c r="BF52">
        <f>MAX(SUMIFS('intermediary sheet'!BF$2:BF$185,'intermediary sheet'!$C$2:$C$185,Input!$C52,'intermediary sheet'!$D$2:$D$185,"total")*SUMIFS('Market shares starting point Fe'!BF$2:BF$185,'Market shares starting point Fe'!$C$2:$C$185,Input!$C52,'Market shares starting point Fe'!$D$2:$D$185,Input!$D52),0)</f>
        <v>0</v>
      </c>
      <c r="BG52">
        <f>MAX(SUMIFS('intermediary sheet'!BG$2:BG$185,'intermediary sheet'!$C$2:$C$185,Input!$C52,'intermediary sheet'!$D$2:$D$185,"total")*SUMIFS('Market shares starting point Fe'!BG$2:BG$185,'Market shares starting point Fe'!$C$2:$C$185,Input!$C52,'Market shares starting point Fe'!$D$2:$D$185,Input!$D52),0)</f>
        <v>0</v>
      </c>
      <c r="BH52">
        <f>MAX(SUMIFS('intermediary sheet'!BH$2:BH$185,'intermediary sheet'!$C$2:$C$185,Input!$C52,'intermediary sheet'!$D$2:$D$185,"total")*SUMIFS('Market shares starting point Fe'!BH$2:BH$185,'Market shares starting point Fe'!$C$2:$C$185,Input!$C52,'Market shares starting point Fe'!$D$2:$D$185,Input!$D52),0)</f>
        <v>0</v>
      </c>
    </row>
    <row r="53" spans="1:60" x14ac:dyDescent="0.3">
      <c r="A53" t="s">
        <v>9</v>
      </c>
      <c r="B53" t="s">
        <v>10</v>
      </c>
      <c r="C53" t="s">
        <v>26</v>
      </c>
      <c r="D53" t="s">
        <v>19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 s="8">
        <f>SUMIFS('Eurostat comsumption'!J$2:J$185,'Eurostat comsumption'!$C$2:$C$185,Input!$C53,'Eurostat comsumption'!$D$2:$D$185,Input!$D53)</f>
        <v>29.9</v>
      </c>
      <c r="K53" s="8">
        <f>SUMIFS('Eurostat comsumption'!K$2:K$185,'Eurostat comsumption'!$C$2:$C$185,Input!$C53,'Eurostat comsumption'!$D$2:$D$185,Input!$D53)</f>
        <v>29.9</v>
      </c>
      <c r="L53" s="8">
        <f>SUMIFS('Eurostat comsumption'!L$2:L$185,'Eurostat comsumption'!$C$2:$C$185,Input!$C53,'Eurostat comsumption'!$D$2:$D$185,Input!$D53)</f>
        <v>31.3</v>
      </c>
      <c r="M53" s="8">
        <f>SUMIFS('Eurostat comsumption'!M$2:M$185,'Eurostat comsumption'!$C$2:$C$185,Input!$C53,'Eurostat comsumption'!$D$2:$D$185,Input!$D53)</f>
        <v>30.4</v>
      </c>
      <c r="N53" s="8">
        <f>SUMIFS('Eurostat comsumption'!N$2:N$185,'Eurostat comsumption'!$C$2:$C$185,Input!$C53,'Eurostat comsumption'!$D$2:$D$185,Input!$D53)</f>
        <v>31.8</v>
      </c>
      <c r="O53" s="8">
        <f>SUMIFS('Eurostat comsumption'!O$2:O$185,'Eurostat comsumption'!$C$2:$C$185,Input!$C53,'Eurostat comsumption'!$D$2:$D$185,Input!$D53)</f>
        <v>32.200000000000003</v>
      </c>
      <c r="P53" s="8">
        <f>SUMIFS('Eurostat comsumption'!P$2:P$185,'Eurostat comsumption'!$C$2:$C$185,Input!$C53,'Eurostat comsumption'!$D$2:$D$185,Input!$D53)</f>
        <v>32.299999999999997</v>
      </c>
      <c r="Q53" s="8">
        <f>SUMIFS('Eurostat comsumption'!Q$2:Q$185,'Eurostat comsumption'!$C$2:$C$185,Input!$C53,'Eurostat comsumption'!$D$2:$D$185,Input!$D53)</f>
        <v>30.6</v>
      </c>
      <c r="R53" s="8">
        <f>SUMIFS('Eurostat comsumption'!R$2:R$185,'Eurostat comsumption'!$C$2:$C$185,Input!$C53,'Eurostat comsumption'!$D$2:$D$185,Input!$D53)</f>
        <v>32.5</v>
      </c>
      <c r="S53" s="8">
        <f>SUMIFS('Eurostat comsumption'!S$2:S$185,'Eurostat comsumption'!$C$2:$C$185,Input!$C53,'Eurostat comsumption'!$D$2:$D$185,Input!$D53)</f>
        <v>34</v>
      </c>
      <c r="T53" s="8">
        <f>SUMIFS('Eurostat comsumption'!T$2:T$185,'Eurostat comsumption'!$C$2:$C$185,Input!$C53,'Eurostat comsumption'!$D$2:$D$185,Input!$D53)</f>
        <v>34.700000000000003</v>
      </c>
      <c r="U53" s="8">
        <f>SUMIFS('Eurostat comsumption'!U$2:U$185,'Eurostat comsumption'!$C$2:$C$185,Input!$C53,'Eurostat comsumption'!$D$2:$D$185,Input!$D53)</f>
        <v>34.1</v>
      </c>
      <c r="V53" s="8">
        <f>SUMIFS('Eurostat comsumption'!V$2:V$185,'Eurostat comsumption'!$C$2:$C$185,Input!$C53,'Eurostat comsumption'!$D$2:$D$185,Input!$D53)</f>
        <v>33.1</v>
      </c>
      <c r="W53" s="8">
        <f>SUMIFS('Eurostat comsumption'!W$2:W$185,'Eurostat comsumption'!$C$2:$C$185,Input!$C53,'Eurostat comsumption'!$D$2:$D$185,Input!$D53)</f>
        <v>33.200000000000003</v>
      </c>
      <c r="X53" s="8">
        <f>SUMIFS('Eurostat comsumption'!X$2:X$185,'Eurostat comsumption'!$C$2:$C$185,Input!$C53,'Eurostat comsumption'!$D$2:$D$185,Input!$D53)</f>
        <v>33.1</v>
      </c>
      <c r="Y53" s="8">
        <f>SUMIFS('Eurostat comsumption'!Y$2:Y$185,'Eurostat comsumption'!$C$2:$C$185,Input!$C53,'Eurostat comsumption'!$D$2:$D$185,Input!$D53)</f>
        <v>34.1</v>
      </c>
      <c r="Z53" s="8">
        <f>SUMIFS('Eurostat comsumption'!Z$2:Z$185,'Eurostat comsumption'!$C$2:$C$185,Input!$C53,'Eurostat comsumption'!$D$2:$D$185,Input!$D53)</f>
        <v>35.9</v>
      </c>
      <c r="AA53">
        <f>MAX(SUMIFS('intermediary sheet'!AA$2:AA$185,'intermediary sheet'!$C$2:$C$185,Input!$C53,'intermediary sheet'!$D$2:$D$185,"total")*SUMIFS('Market shares starting point Fe'!AA$2:AA$185,'Market shares starting point Fe'!$C$2:$C$185,Input!$C53,'Market shares starting point Fe'!$D$2:$D$185,Input!$D53),0)</f>
        <v>87.006892627920564</v>
      </c>
      <c r="AB53">
        <f>MAX(SUMIFS('intermediary sheet'!AB$2:AB$185,'intermediary sheet'!$C$2:$C$185,Input!$C53,'intermediary sheet'!$D$2:$D$185,"total")*SUMIFS('Market shares starting point Fe'!AB$2:AB$185,'Market shares starting point Fe'!$C$2:$C$185,Input!$C53,'Market shares starting point Fe'!$D$2:$D$185,Input!$D53),0)</f>
        <v>90.19515730460391</v>
      </c>
      <c r="AC53">
        <f>MAX(SUMIFS('intermediary sheet'!AC$2:AC$185,'intermediary sheet'!$C$2:$C$185,Input!$C53,'intermediary sheet'!$D$2:$D$185,"total")*SUMIFS('Market shares starting point Fe'!AC$2:AC$185,'Market shares starting point Fe'!$C$2:$C$185,Input!$C53,'Market shares starting point Fe'!$D$2:$D$185,Input!$D53),0)</f>
        <v>94.180379911398788</v>
      </c>
      <c r="AD53">
        <f>MAX(SUMIFS('intermediary sheet'!AD$2:AD$185,'intermediary sheet'!$C$2:$C$185,Input!$C53,'intermediary sheet'!$D$2:$D$185,"total")*SUMIFS('Market shares starting point Fe'!AD$2:AD$185,'Market shares starting point Fe'!$C$2:$C$185,Input!$C53,'Market shares starting point Fe'!$D$2:$D$185,Input!$D53),0)</f>
        <v>98.874594901991173</v>
      </c>
      <c r="AE53">
        <f>MAX(SUMIFS('intermediary sheet'!AE$2:AE$185,'intermediary sheet'!$C$2:$C$185,Input!$C53,'intermediary sheet'!$D$2:$D$185,"total")*SUMIFS('Market shares starting point Fe'!AE$2:AE$185,'Market shares starting point Fe'!$C$2:$C$185,Input!$C53,'Market shares starting point Fe'!$D$2:$D$185,Input!$D53),0)</f>
        <v>103.55211421169126</v>
      </c>
      <c r="AF53">
        <f>MAX(SUMIFS('intermediary sheet'!AF$2:AF$185,'intermediary sheet'!$C$2:$C$185,Input!$C53,'intermediary sheet'!$D$2:$D$185,"total")*SUMIFS('Market shares starting point Fe'!AF$2:AF$185,'Market shares starting point Fe'!$C$2:$C$185,Input!$C53,'Market shares starting point Fe'!$D$2:$D$185,Input!$D53),0)</f>
        <v>108.70339685258749</v>
      </c>
      <c r="AG53">
        <f>MAX(SUMIFS('intermediary sheet'!AG$2:AG$185,'intermediary sheet'!$C$2:$C$185,Input!$C53,'intermediary sheet'!$D$2:$D$185,"total")*SUMIFS('Market shares starting point Fe'!AG$2:AG$185,'Market shares starting point Fe'!$C$2:$C$185,Input!$C53,'Market shares starting point Fe'!$D$2:$D$185,Input!$D53),0)</f>
        <v>114.30729932302309</v>
      </c>
      <c r="AH53">
        <f>MAX(SUMIFS('intermediary sheet'!AH$2:AH$185,'intermediary sheet'!$C$2:$C$185,Input!$C53,'intermediary sheet'!$D$2:$D$185,"total")*SUMIFS('Market shares starting point Fe'!AH$2:AH$185,'Market shares starting point Fe'!$C$2:$C$185,Input!$C53,'Market shares starting point Fe'!$D$2:$D$185,Input!$D53),0)</f>
        <v>120.72473407091215</v>
      </c>
      <c r="AI53">
        <f>MAX(SUMIFS('intermediary sheet'!AI$2:AI$185,'intermediary sheet'!$C$2:$C$185,Input!$C53,'intermediary sheet'!$D$2:$D$185,"total")*SUMIFS('Market shares starting point Fe'!AI$2:AI$185,'Market shares starting point Fe'!$C$2:$C$185,Input!$C53,'Market shares starting point Fe'!$D$2:$D$185,Input!$D53),0)</f>
        <v>127.65514054314849</v>
      </c>
      <c r="AJ53">
        <f>MAX(SUMIFS('intermediary sheet'!AJ$2:AJ$185,'intermediary sheet'!$C$2:$C$185,Input!$C53,'intermediary sheet'!$D$2:$D$185,"total")*SUMIFS('Market shares starting point Fe'!AJ$2:AJ$185,'Market shares starting point Fe'!$C$2:$C$185,Input!$C53,'Market shares starting point Fe'!$D$2:$D$185,Input!$D53),0)</f>
        <v>135.30134544934492</v>
      </c>
      <c r="AK53">
        <f>MAX(SUMIFS('intermediary sheet'!AK$2:AK$185,'intermediary sheet'!$C$2:$C$185,Input!$C53,'intermediary sheet'!$D$2:$D$185,"total")*SUMIFS('Market shares starting point Fe'!AK$2:AK$185,'Market shares starting point Fe'!$C$2:$C$185,Input!$C53,'Market shares starting point Fe'!$D$2:$D$185,Input!$D53),0)</f>
        <v>144.43464616931774</v>
      </c>
      <c r="AL53">
        <f>MAX(SUMIFS('intermediary sheet'!AL$2:AL$185,'intermediary sheet'!$C$2:$C$185,Input!$C53,'intermediary sheet'!$D$2:$D$185,"total")*SUMIFS('Market shares starting point Fe'!AL$2:AL$185,'Market shares starting point Fe'!$C$2:$C$185,Input!$C53,'Market shares starting point Fe'!$D$2:$D$185,Input!$D53),0)</f>
        <v>156.03951695940881</v>
      </c>
      <c r="AM53">
        <f>MAX(SUMIFS('intermediary sheet'!AM$2:AM$185,'intermediary sheet'!$C$2:$C$185,Input!$C53,'intermediary sheet'!$D$2:$D$185,"total")*SUMIFS('Market shares starting point Fe'!AM$2:AM$185,'Market shares starting point Fe'!$C$2:$C$185,Input!$C53,'Market shares starting point Fe'!$D$2:$D$185,Input!$D53),0)</f>
        <v>170.55222796947206</v>
      </c>
      <c r="AN53">
        <f>MAX(SUMIFS('intermediary sheet'!AN$2:AN$185,'intermediary sheet'!$C$2:$C$185,Input!$C53,'intermediary sheet'!$D$2:$D$185,"total")*SUMIFS('Market shares starting point Fe'!AN$2:AN$185,'Market shares starting point Fe'!$C$2:$C$185,Input!$C53,'Market shares starting point Fe'!$D$2:$D$185,Input!$D53),0)</f>
        <v>189.88587425619156</v>
      </c>
      <c r="AO53">
        <f>MAX(SUMIFS('intermediary sheet'!AO$2:AO$185,'intermediary sheet'!$C$2:$C$185,Input!$C53,'intermediary sheet'!$D$2:$D$185,"total")*SUMIFS('Market shares starting point Fe'!AO$2:AO$185,'Market shares starting point Fe'!$C$2:$C$185,Input!$C53,'Market shares starting point Fe'!$D$2:$D$185,Input!$D53),0)</f>
        <v>210.56487559100051</v>
      </c>
      <c r="AP53">
        <f>MAX(SUMIFS('intermediary sheet'!AP$2:AP$185,'intermediary sheet'!$C$2:$C$185,Input!$C53,'intermediary sheet'!$D$2:$D$185,"total")*SUMIFS('Market shares starting point Fe'!AP$2:AP$185,'Market shares starting point Fe'!$C$2:$C$185,Input!$C53,'Market shares starting point Fe'!$D$2:$D$185,Input!$D53),0)</f>
        <v>231.89934189120072</v>
      </c>
      <c r="AQ53">
        <f>MAX(SUMIFS('intermediary sheet'!AQ$2:AQ$185,'intermediary sheet'!$C$2:$C$185,Input!$C53,'intermediary sheet'!$D$2:$D$185,"total")*SUMIFS('Market shares starting point Fe'!AQ$2:AQ$185,'Market shares starting point Fe'!$C$2:$C$185,Input!$C53,'Market shares starting point Fe'!$D$2:$D$185,Input!$D53),0)</f>
        <v>252.61240979734757</v>
      </c>
      <c r="AR53">
        <f>MAX(SUMIFS('intermediary sheet'!AR$2:AR$185,'intermediary sheet'!$C$2:$C$185,Input!$C53,'intermediary sheet'!$D$2:$D$185,"total")*SUMIFS('Market shares starting point Fe'!AR$2:AR$185,'Market shares starting point Fe'!$C$2:$C$185,Input!$C53,'Market shares starting point Fe'!$D$2:$D$185,Input!$D53),0)</f>
        <v>273.84605434846691</v>
      </c>
      <c r="AS53">
        <f>MAX(SUMIFS('intermediary sheet'!AS$2:AS$185,'intermediary sheet'!$C$2:$C$185,Input!$C53,'intermediary sheet'!$D$2:$D$185,"total")*SUMIFS('Market shares starting point Fe'!AS$2:AS$185,'Market shares starting point Fe'!$C$2:$C$185,Input!$C53,'Market shares starting point Fe'!$D$2:$D$185,Input!$D53),0)</f>
        <v>295.06109025568657</v>
      </c>
      <c r="AT53">
        <f>MAX(SUMIFS('intermediary sheet'!AT$2:AT$185,'intermediary sheet'!$C$2:$C$185,Input!$C53,'intermediary sheet'!$D$2:$D$185,"total")*SUMIFS('Market shares starting point Fe'!AT$2:AT$185,'Market shares starting point Fe'!$C$2:$C$185,Input!$C53,'Market shares starting point Fe'!$D$2:$D$185,Input!$D53),0)</f>
        <v>315.67606325627094</v>
      </c>
      <c r="AU53">
        <f>MAX(SUMIFS('intermediary sheet'!AU$2:AU$185,'intermediary sheet'!$C$2:$C$185,Input!$C53,'intermediary sheet'!$D$2:$D$185,"total")*SUMIFS('Market shares starting point Fe'!AU$2:AU$185,'Market shares starting point Fe'!$C$2:$C$185,Input!$C53,'Market shares starting point Fe'!$D$2:$D$185,Input!$D53),0)</f>
        <v>334.49211882512958</v>
      </c>
      <c r="AV53">
        <f>MAX(SUMIFS('intermediary sheet'!AV$2:AV$185,'intermediary sheet'!$C$2:$C$185,Input!$C53,'intermediary sheet'!$D$2:$D$185,"total")*SUMIFS('Market shares starting point Fe'!AV$2:AV$185,'Market shares starting point Fe'!$C$2:$C$185,Input!$C53,'Market shares starting point Fe'!$D$2:$D$185,Input!$D53),0)</f>
        <v>352.5171041762249</v>
      </c>
      <c r="AW53">
        <f>MAX(SUMIFS('intermediary sheet'!AW$2:AW$185,'intermediary sheet'!$C$2:$C$185,Input!$C53,'intermediary sheet'!$D$2:$D$185,"total")*SUMIFS('Market shares starting point Fe'!AW$2:AW$185,'Market shares starting point Fe'!$C$2:$C$185,Input!$C53,'Market shares starting point Fe'!$D$2:$D$185,Input!$D53),0)</f>
        <v>370.18939508547794</v>
      </c>
      <c r="AX53">
        <f>MAX(SUMIFS('intermediary sheet'!AX$2:AX$185,'intermediary sheet'!$C$2:$C$185,Input!$C53,'intermediary sheet'!$D$2:$D$185,"total")*SUMIFS('Market shares starting point Fe'!AX$2:AX$185,'Market shares starting point Fe'!$C$2:$C$185,Input!$C53,'Market shares starting point Fe'!$D$2:$D$185,Input!$D53),0)</f>
        <v>382.53967176356633</v>
      </c>
      <c r="AY53">
        <f>MAX(SUMIFS('intermediary sheet'!AY$2:AY$185,'intermediary sheet'!$C$2:$C$185,Input!$C53,'intermediary sheet'!$D$2:$D$185,"total")*SUMIFS('Market shares starting point Fe'!AY$2:AY$185,'Market shares starting point Fe'!$C$2:$C$185,Input!$C53,'Market shares starting point Fe'!$D$2:$D$185,Input!$D53),0)</f>
        <v>403.98270759276539</v>
      </c>
      <c r="AZ53">
        <f>MAX(SUMIFS('intermediary sheet'!AZ$2:AZ$185,'intermediary sheet'!$C$2:$C$185,Input!$C53,'intermediary sheet'!$D$2:$D$185,"total")*SUMIFS('Market shares starting point Fe'!AZ$2:AZ$185,'Market shares starting point Fe'!$C$2:$C$185,Input!$C53,'Market shares starting point Fe'!$D$2:$D$185,Input!$D53),0)</f>
        <v>418.92802903085385</v>
      </c>
      <c r="BA53">
        <f>MAX(SUMIFS('intermediary sheet'!BA$2:BA$185,'intermediary sheet'!$C$2:$C$185,Input!$C53,'intermediary sheet'!$D$2:$D$185,"total")*SUMIFS('Market shares starting point Fe'!BA$2:BA$185,'Market shares starting point Fe'!$C$2:$C$185,Input!$C53,'Market shares starting point Fe'!$D$2:$D$185,Input!$D53),0)</f>
        <v>434.49921548034882</v>
      </c>
      <c r="BB53">
        <f>MAX(SUMIFS('intermediary sheet'!BB$2:BB$185,'intermediary sheet'!$C$2:$C$185,Input!$C53,'intermediary sheet'!$D$2:$D$185,"total")*SUMIFS('Market shares starting point Fe'!BB$2:BB$185,'Market shares starting point Fe'!$C$2:$C$185,Input!$C53,'Market shares starting point Fe'!$D$2:$D$185,Input!$D53),0)</f>
        <v>449.44247641249211</v>
      </c>
      <c r="BC53">
        <f>MAX(SUMIFS('intermediary sheet'!BC$2:BC$185,'intermediary sheet'!$C$2:$C$185,Input!$C53,'intermediary sheet'!$D$2:$D$185,"total")*SUMIFS('Market shares starting point Fe'!BC$2:BC$185,'Market shares starting point Fe'!$C$2:$C$185,Input!$C53,'Market shares starting point Fe'!$D$2:$D$185,Input!$D53),0)</f>
        <v>463.91992426689848</v>
      </c>
      <c r="BD53">
        <f>MAX(SUMIFS('intermediary sheet'!BD$2:BD$185,'intermediary sheet'!$C$2:$C$185,Input!$C53,'intermediary sheet'!$D$2:$D$185,"total")*SUMIFS('Market shares starting point Fe'!BD$2:BD$185,'Market shares starting point Fe'!$C$2:$C$185,Input!$C53,'Market shares starting point Fe'!$D$2:$D$185,Input!$D53),0)</f>
        <v>477.16033170138383</v>
      </c>
      <c r="BE53">
        <f>MAX(SUMIFS('intermediary sheet'!BE$2:BE$185,'intermediary sheet'!$C$2:$C$185,Input!$C53,'intermediary sheet'!$D$2:$D$185,"total")*SUMIFS('Market shares starting point Fe'!BE$2:BE$185,'Market shares starting point Fe'!$C$2:$C$185,Input!$C53,'Market shares starting point Fe'!$D$2:$D$185,Input!$D53),0)</f>
        <v>489.87228530536083</v>
      </c>
      <c r="BF53">
        <f>MAX(SUMIFS('intermediary sheet'!BF$2:BF$185,'intermediary sheet'!$C$2:$C$185,Input!$C53,'intermediary sheet'!$D$2:$D$185,"total")*SUMIFS('Market shares starting point Fe'!BF$2:BF$185,'Market shares starting point Fe'!$C$2:$C$185,Input!$C53,'Market shares starting point Fe'!$D$2:$D$185,Input!$D53),0)</f>
        <v>538.54370370511674</v>
      </c>
      <c r="BG53">
        <f>MAX(SUMIFS('intermediary sheet'!BG$2:BG$185,'intermediary sheet'!$C$2:$C$185,Input!$C53,'intermediary sheet'!$D$2:$D$185,"total")*SUMIFS('Market shares starting point Fe'!BG$2:BG$185,'Market shares starting point Fe'!$C$2:$C$185,Input!$C53,'Market shares starting point Fe'!$D$2:$D$185,Input!$D53),0)</f>
        <v>593.39866769634409</v>
      </c>
      <c r="BH53">
        <f>MAX(SUMIFS('intermediary sheet'!BH$2:BH$185,'intermediary sheet'!$C$2:$C$185,Input!$C53,'intermediary sheet'!$D$2:$D$185,"total")*SUMIFS('Market shares starting point Fe'!BH$2:BH$185,'Market shares starting point Fe'!$C$2:$C$185,Input!$C53,'Market shares starting point Fe'!$D$2:$D$185,Input!$D53),0)</f>
        <v>655.75648667569999</v>
      </c>
    </row>
    <row r="54" spans="1:60" x14ac:dyDescent="0.3">
      <c r="A54" t="s">
        <v>9</v>
      </c>
      <c r="B54" t="s">
        <v>10</v>
      </c>
      <c r="C54" t="s">
        <v>26</v>
      </c>
      <c r="D54" t="s">
        <v>20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 s="8">
        <f>SUMIFS('Eurostat comsumption'!J$2:J$185,'Eurostat comsumption'!$C$2:$C$185,Input!$C54,'Eurostat comsumption'!$D$2:$D$185,Input!$D54)</f>
        <v>0</v>
      </c>
      <c r="K54" s="8">
        <f>SUMIFS('Eurostat comsumption'!K$2:K$185,'Eurostat comsumption'!$C$2:$C$185,Input!$C54,'Eurostat comsumption'!$D$2:$D$185,Input!$D54)</f>
        <v>0</v>
      </c>
      <c r="L54" s="8">
        <f>SUMIFS('Eurostat comsumption'!L$2:L$185,'Eurostat comsumption'!$C$2:$C$185,Input!$C54,'Eurostat comsumption'!$D$2:$D$185,Input!$D54)</f>
        <v>0</v>
      </c>
      <c r="M54" s="8">
        <f>SUMIFS('Eurostat comsumption'!M$2:M$185,'Eurostat comsumption'!$C$2:$C$185,Input!$C54,'Eurostat comsumption'!$D$2:$D$185,Input!$D54)</f>
        <v>0</v>
      </c>
      <c r="N54" s="8">
        <f>SUMIFS('Eurostat comsumption'!N$2:N$185,'Eurostat comsumption'!$C$2:$C$185,Input!$C54,'Eurostat comsumption'!$D$2:$D$185,Input!$D54)</f>
        <v>0</v>
      </c>
      <c r="O54" s="8">
        <f>SUMIFS('Eurostat comsumption'!O$2:O$185,'Eurostat comsumption'!$C$2:$C$185,Input!$C54,'Eurostat comsumption'!$D$2:$D$185,Input!$D54)</f>
        <v>0</v>
      </c>
      <c r="P54" s="8">
        <f>SUMIFS('Eurostat comsumption'!P$2:P$185,'Eurostat comsumption'!$C$2:$C$185,Input!$C54,'Eurostat comsumption'!$D$2:$D$185,Input!$D54)</f>
        <v>3.8</v>
      </c>
      <c r="Q54" s="8">
        <f>SUMIFS('Eurostat comsumption'!Q$2:Q$185,'Eurostat comsumption'!$C$2:$C$185,Input!$C54,'Eurostat comsumption'!$D$2:$D$185,Input!$D54)</f>
        <v>5.7</v>
      </c>
      <c r="R54" s="8">
        <f>SUMIFS('Eurostat comsumption'!R$2:R$185,'Eurostat comsumption'!$C$2:$C$185,Input!$C54,'Eurostat comsumption'!$D$2:$D$185,Input!$D54)</f>
        <v>5.0999999999999996</v>
      </c>
      <c r="S54" s="8">
        <f>SUMIFS('Eurostat comsumption'!S$2:S$185,'Eurostat comsumption'!$C$2:$C$185,Input!$C54,'Eurostat comsumption'!$D$2:$D$185,Input!$D54)</f>
        <v>8.6999999999999993</v>
      </c>
      <c r="T54" s="8">
        <f>SUMIFS('Eurostat comsumption'!T$2:T$185,'Eurostat comsumption'!$C$2:$C$185,Input!$C54,'Eurostat comsumption'!$D$2:$D$185,Input!$D54)</f>
        <v>26.8</v>
      </c>
      <c r="U54" s="8">
        <f>SUMIFS('Eurostat comsumption'!U$2:U$185,'Eurostat comsumption'!$C$2:$C$185,Input!$C54,'Eurostat comsumption'!$D$2:$D$185,Input!$D54)</f>
        <v>130.5</v>
      </c>
      <c r="V54" s="8">
        <f>SUMIFS('Eurostat comsumption'!V$2:V$185,'Eurostat comsumption'!$C$2:$C$185,Input!$C54,'Eurostat comsumption'!$D$2:$D$185,Input!$D54)</f>
        <v>226.6</v>
      </c>
      <c r="W54" s="8">
        <f>SUMIFS('Eurostat comsumption'!W$2:W$185,'Eurostat comsumption'!$C$2:$C$185,Input!$C54,'Eurostat comsumption'!$D$2:$D$185,Input!$D54)</f>
        <v>226.6</v>
      </c>
      <c r="X54" s="8">
        <f>SUMIFS('Eurostat comsumption'!X$2:X$185,'Eurostat comsumption'!$C$2:$C$185,Input!$C54,'Eurostat comsumption'!$D$2:$D$185,Input!$D54)</f>
        <v>231.1</v>
      </c>
      <c r="Y54" s="8">
        <f>SUMIFS('Eurostat comsumption'!Y$2:Y$185,'Eurostat comsumption'!$C$2:$C$185,Input!$C54,'Eurostat comsumption'!$D$2:$D$185,Input!$D54)</f>
        <v>232</v>
      </c>
      <c r="Z54" s="8">
        <f>SUMIFS('Eurostat comsumption'!Z$2:Z$185,'Eurostat comsumption'!$C$2:$C$185,Input!$C54,'Eurostat comsumption'!$D$2:$D$185,Input!$D54)</f>
        <v>235.6</v>
      </c>
      <c r="AA54">
        <f>MAX(SUMIFS('intermediary sheet'!AA$2:AA$185,'intermediary sheet'!$C$2:$C$185,Input!$C54,'intermediary sheet'!$D$2:$D$185,"total")*SUMIFS('Market shares starting point Fe'!AA$2:AA$185,'Market shares starting point Fe'!$C$2:$C$185,Input!$C54,'Market shares starting point Fe'!$D$2:$D$185,Input!$D54),0)</f>
        <v>199.36471780911509</v>
      </c>
      <c r="AB54">
        <f>MAX(SUMIFS('intermediary sheet'!AB$2:AB$185,'intermediary sheet'!$C$2:$C$185,Input!$C54,'intermediary sheet'!$D$2:$D$185,"total")*SUMIFS('Market shares starting point Fe'!AB$2:AB$185,'Market shares starting point Fe'!$C$2:$C$185,Input!$C54,'Market shares starting point Fe'!$D$2:$D$185,Input!$D54),0)</f>
        <v>194.40688330692353</v>
      </c>
      <c r="AC54">
        <f>MAX(SUMIFS('intermediary sheet'!AC$2:AC$185,'intermediary sheet'!$C$2:$C$185,Input!$C54,'intermediary sheet'!$D$2:$D$185,"total")*SUMIFS('Market shares starting point Fe'!AC$2:AC$185,'Market shares starting point Fe'!$C$2:$C$185,Input!$C54,'Market shares starting point Fe'!$D$2:$D$185,Input!$D54),0)</f>
        <v>189.60830518223</v>
      </c>
      <c r="AD54">
        <f>MAX(SUMIFS('intermediary sheet'!AD$2:AD$185,'intermediary sheet'!$C$2:$C$185,Input!$C54,'intermediary sheet'!$D$2:$D$185,"total")*SUMIFS('Market shares starting point Fe'!AD$2:AD$185,'Market shares starting point Fe'!$C$2:$C$185,Input!$C54,'Market shares starting point Fe'!$D$2:$D$185,Input!$D54),0)</f>
        <v>184.99345703595023</v>
      </c>
      <c r="AE54">
        <f>MAX(SUMIFS('intermediary sheet'!AE$2:AE$185,'intermediary sheet'!$C$2:$C$185,Input!$C54,'intermediary sheet'!$D$2:$D$185,"total")*SUMIFS('Market shares starting point Fe'!AE$2:AE$185,'Market shares starting point Fe'!$C$2:$C$185,Input!$C54,'Market shares starting point Fe'!$D$2:$D$185,Input!$D54),0)</f>
        <v>180.321279009477</v>
      </c>
      <c r="AF54">
        <f>MAX(SUMIFS('intermediary sheet'!AF$2:AF$185,'intermediary sheet'!$C$2:$C$185,Input!$C54,'intermediary sheet'!$D$2:$D$185,"total")*SUMIFS('Market shares starting point Fe'!AF$2:AF$185,'Market shares starting point Fe'!$C$2:$C$185,Input!$C54,'Market shares starting point Fe'!$D$2:$D$185,Input!$D54),0)</f>
        <v>175.77055081763831</v>
      </c>
      <c r="AG54">
        <f>MAX(SUMIFS('intermediary sheet'!AG$2:AG$185,'intermediary sheet'!$C$2:$C$185,Input!$C54,'intermediary sheet'!$D$2:$D$185,"total")*SUMIFS('Market shares starting point Fe'!AG$2:AG$185,'Market shares starting point Fe'!$C$2:$C$185,Input!$C54,'Market shares starting point Fe'!$D$2:$D$185,Input!$D54),0)</f>
        <v>171.2791501972323</v>
      </c>
      <c r="AH54">
        <f>MAX(SUMIFS('intermediary sheet'!AH$2:AH$185,'intermediary sheet'!$C$2:$C$185,Input!$C54,'intermediary sheet'!$D$2:$D$185,"total")*SUMIFS('Market shares starting point Fe'!AH$2:AH$185,'Market shares starting point Fe'!$C$2:$C$185,Input!$C54,'Market shares starting point Fe'!$D$2:$D$185,Input!$D54),0)</f>
        <v>166.50228292293417</v>
      </c>
      <c r="AI54">
        <f>MAX(SUMIFS('intermediary sheet'!AI$2:AI$185,'intermediary sheet'!$C$2:$C$185,Input!$C54,'intermediary sheet'!$D$2:$D$185,"total")*SUMIFS('Market shares starting point Fe'!AI$2:AI$185,'Market shares starting point Fe'!$C$2:$C$185,Input!$C54,'Market shares starting point Fe'!$D$2:$D$185,Input!$D54),0)</f>
        <v>161.43233370917631</v>
      </c>
      <c r="AJ54">
        <f>MAX(SUMIFS('intermediary sheet'!AJ$2:AJ$185,'intermediary sheet'!$C$2:$C$185,Input!$C54,'intermediary sheet'!$D$2:$D$185,"total")*SUMIFS('Market shares starting point Fe'!AJ$2:AJ$185,'Market shares starting point Fe'!$C$2:$C$185,Input!$C54,'Market shares starting point Fe'!$D$2:$D$185,Input!$D54),0)</f>
        <v>156.01557076665355</v>
      </c>
      <c r="AK54">
        <f>MAX(SUMIFS('intermediary sheet'!AK$2:AK$185,'intermediary sheet'!$C$2:$C$185,Input!$C54,'intermediary sheet'!$D$2:$D$185,"total")*SUMIFS('Market shares starting point Fe'!AK$2:AK$185,'Market shares starting point Fe'!$C$2:$C$185,Input!$C54,'Market shares starting point Fe'!$D$2:$D$185,Input!$D54),0)</f>
        <v>149.99696518666622</v>
      </c>
      <c r="AL54">
        <f>MAX(SUMIFS('intermediary sheet'!AL$2:AL$185,'intermediary sheet'!$C$2:$C$185,Input!$C54,'intermediary sheet'!$D$2:$D$185,"total")*SUMIFS('Market shares starting point Fe'!AL$2:AL$185,'Market shares starting point Fe'!$C$2:$C$185,Input!$C54,'Market shares starting point Fe'!$D$2:$D$185,Input!$D54),0)</f>
        <v>143.64645075889402</v>
      </c>
      <c r="AM54">
        <f>MAX(SUMIFS('intermediary sheet'!AM$2:AM$185,'intermediary sheet'!$C$2:$C$185,Input!$C54,'intermediary sheet'!$D$2:$D$185,"total")*SUMIFS('Market shares starting point Fe'!AM$2:AM$185,'Market shares starting point Fe'!$C$2:$C$185,Input!$C54,'Market shares starting point Fe'!$D$2:$D$185,Input!$D54),0)</f>
        <v>137.02004353593583</v>
      </c>
      <c r="AN54">
        <f>MAX(SUMIFS('intermediary sheet'!AN$2:AN$185,'intermediary sheet'!$C$2:$C$185,Input!$C54,'intermediary sheet'!$D$2:$D$185,"total")*SUMIFS('Market shares starting point Fe'!AN$2:AN$185,'Market shares starting point Fe'!$C$2:$C$185,Input!$C54,'Market shares starting point Fe'!$D$2:$D$185,Input!$D54),0)</f>
        <v>130.32448740969295</v>
      </c>
      <c r="AO54">
        <f>MAX(SUMIFS('intermediary sheet'!AO$2:AO$185,'intermediary sheet'!$C$2:$C$185,Input!$C54,'intermediary sheet'!$D$2:$D$185,"total")*SUMIFS('Market shares starting point Fe'!AO$2:AO$185,'Market shares starting point Fe'!$C$2:$C$185,Input!$C54,'Market shares starting point Fe'!$D$2:$D$185,Input!$D54),0)</f>
        <v>123.64025737775178</v>
      </c>
      <c r="AP54">
        <f>MAX(SUMIFS('intermediary sheet'!AP$2:AP$185,'intermediary sheet'!$C$2:$C$185,Input!$C54,'intermediary sheet'!$D$2:$D$185,"total")*SUMIFS('Market shares starting point Fe'!AP$2:AP$185,'Market shares starting point Fe'!$C$2:$C$185,Input!$C54,'Market shares starting point Fe'!$D$2:$D$185,Input!$D54),0)</f>
        <v>116.97040165038784</v>
      </c>
      <c r="AQ54">
        <f>MAX(SUMIFS('intermediary sheet'!AQ$2:AQ$185,'intermediary sheet'!$C$2:$C$185,Input!$C54,'intermediary sheet'!$D$2:$D$185,"total")*SUMIFS('Market shares starting point Fe'!AQ$2:AQ$185,'Market shares starting point Fe'!$C$2:$C$185,Input!$C54,'Market shares starting point Fe'!$D$2:$D$185,Input!$D54),0)</f>
        <v>110.4235802982307</v>
      </c>
      <c r="AR54">
        <f>MAX(SUMIFS('intermediary sheet'!AR$2:AR$185,'intermediary sheet'!$C$2:$C$185,Input!$C54,'intermediary sheet'!$D$2:$D$185,"total")*SUMIFS('Market shares starting point Fe'!AR$2:AR$185,'Market shares starting point Fe'!$C$2:$C$185,Input!$C54,'Market shares starting point Fe'!$D$2:$D$185,Input!$D54),0)</f>
        <v>104.21181066636855</v>
      </c>
      <c r="AS54">
        <f>MAX(SUMIFS('intermediary sheet'!AS$2:AS$185,'intermediary sheet'!$C$2:$C$185,Input!$C54,'intermediary sheet'!$D$2:$D$185,"total")*SUMIFS('Market shares starting point Fe'!AS$2:AS$185,'Market shares starting point Fe'!$C$2:$C$185,Input!$C54,'Market shares starting point Fe'!$D$2:$D$185,Input!$D54),0)</f>
        <v>98.122253419688207</v>
      </c>
      <c r="AT54">
        <f>MAX(SUMIFS('intermediary sheet'!AT$2:AT$185,'intermediary sheet'!$C$2:$C$185,Input!$C54,'intermediary sheet'!$D$2:$D$185,"total")*SUMIFS('Market shares starting point Fe'!AT$2:AT$185,'Market shares starting point Fe'!$C$2:$C$185,Input!$C54,'Market shares starting point Fe'!$D$2:$D$185,Input!$D54),0)</f>
        <v>92.252433395177007</v>
      </c>
      <c r="AU54">
        <f>MAX(SUMIFS('intermediary sheet'!AU$2:AU$185,'intermediary sheet'!$C$2:$C$185,Input!$C54,'intermediary sheet'!$D$2:$D$185,"total")*SUMIFS('Market shares starting point Fe'!AU$2:AU$185,'Market shares starting point Fe'!$C$2:$C$185,Input!$C54,'Market shares starting point Fe'!$D$2:$D$185,Input!$D54),0)</f>
        <v>86.567821825704584</v>
      </c>
      <c r="AV54">
        <f>MAX(SUMIFS('intermediary sheet'!AV$2:AV$185,'intermediary sheet'!$C$2:$C$185,Input!$C54,'intermediary sheet'!$D$2:$D$185,"total")*SUMIFS('Market shares starting point Fe'!AV$2:AV$185,'Market shares starting point Fe'!$C$2:$C$185,Input!$C54,'Market shares starting point Fe'!$D$2:$D$185,Input!$D54),0)</f>
        <v>80.97107764998438</v>
      </c>
      <c r="AW54">
        <f>MAX(SUMIFS('intermediary sheet'!AW$2:AW$185,'intermediary sheet'!$C$2:$C$185,Input!$C54,'intermediary sheet'!$D$2:$D$185,"total")*SUMIFS('Market shares starting point Fe'!AW$2:AW$185,'Market shares starting point Fe'!$C$2:$C$185,Input!$C54,'Market shares starting point Fe'!$D$2:$D$185,Input!$D54),0)</f>
        <v>75.447853730247346</v>
      </c>
      <c r="AX54">
        <f>MAX(SUMIFS('intermediary sheet'!AX$2:AX$185,'intermediary sheet'!$C$2:$C$185,Input!$C54,'intermediary sheet'!$D$2:$D$185,"total")*SUMIFS('Market shares starting point Fe'!AX$2:AX$185,'Market shares starting point Fe'!$C$2:$C$185,Input!$C54,'Market shares starting point Fe'!$D$2:$D$185,Input!$D54),0)</f>
        <v>70.189624369492606</v>
      </c>
      <c r="AY54">
        <f>MAX(SUMIFS('intermediary sheet'!AY$2:AY$185,'intermediary sheet'!$C$2:$C$185,Input!$C54,'intermediary sheet'!$D$2:$D$185,"total")*SUMIFS('Market shares starting point Fe'!AY$2:AY$185,'Market shares starting point Fe'!$C$2:$C$185,Input!$C54,'Market shares starting point Fe'!$D$2:$D$185,Input!$D54),0)</f>
        <v>64.473443472524565</v>
      </c>
      <c r="AZ54">
        <f>MAX(SUMIFS('intermediary sheet'!AZ$2:AZ$185,'intermediary sheet'!$C$2:$C$185,Input!$C54,'intermediary sheet'!$D$2:$D$185,"total")*SUMIFS('Market shares starting point Fe'!AZ$2:AZ$185,'Market shares starting point Fe'!$C$2:$C$185,Input!$C54,'Market shares starting point Fe'!$D$2:$D$185,Input!$D54),0)</f>
        <v>59.049272810412809</v>
      </c>
      <c r="BA54">
        <f>MAX(SUMIFS('intermediary sheet'!BA$2:BA$185,'intermediary sheet'!$C$2:$C$185,Input!$C54,'intermediary sheet'!$D$2:$D$185,"total")*SUMIFS('Market shares starting point Fe'!BA$2:BA$185,'Market shares starting point Fe'!$C$2:$C$185,Input!$C54,'Market shares starting point Fe'!$D$2:$D$185,Input!$D54),0)</f>
        <v>53.678238559569166</v>
      </c>
      <c r="BB54">
        <f>MAX(SUMIFS('intermediary sheet'!BB$2:BB$185,'intermediary sheet'!$C$2:$C$185,Input!$C54,'intermediary sheet'!$D$2:$D$185,"total")*SUMIFS('Market shares starting point Fe'!BB$2:BB$185,'Market shares starting point Fe'!$C$2:$C$185,Input!$C54,'Market shares starting point Fe'!$D$2:$D$185,Input!$D54),0)</f>
        <v>48.287523441260895</v>
      </c>
      <c r="BC54">
        <f>MAX(SUMIFS('intermediary sheet'!BC$2:BC$185,'intermediary sheet'!$C$2:$C$185,Input!$C54,'intermediary sheet'!$D$2:$D$185,"total")*SUMIFS('Market shares starting point Fe'!BC$2:BC$185,'Market shares starting point Fe'!$C$2:$C$185,Input!$C54,'Market shares starting point Fe'!$D$2:$D$185,Input!$D54),0)</f>
        <v>42.922032513374063</v>
      </c>
      <c r="BD54">
        <f>MAX(SUMIFS('intermediary sheet'!BD$2:BD$185,'intermediary sheet'!$C$2:$C$185,Input!$C54,'intermediary sheet'!$D$2:$D$185,"total")*SUMIFS('Market shares starting point Fe'!BD$2:BD$185,'Market shares starting point Fe'!$C$2:$C$185,Input!$C54,'Market shares starting point Fe'!$D$2:$D$185,Input!$D54),0)</f>
        <v>37.667795365080799</v>
      </c>
      <c r="BE54">
        <f>MAX(SUMIFS('intermediary sheet'!BE$2:BE$185,'intermediary sheet'!$C$2:$C$185,Input!$C54,'intermediary sheet'!$D$2:$D$185,"total")*SUMIFS('Market shares starting point Fe'!BE$2:BE$185,'Market shares starting point Fe'!$C$2:$C$185,Input!$C54,'Market shares starting point Fe'!$D$2:$D$185,Input!$D54),0)</f>
        <v>32.438331791750656</v>
      </c>
      <c r="BF54">
        <f>MAX(SUMIFS('intermediary sheet'!BF$2:BF$185,'intermediary sheet'!$C$2:$C$185,Input!$C54,'intermediary sheet'!$D$2:$D$185,"total")*SUMIFS('Market shares starting point Fe'!BF$2:BF$185,'Market shares starting point Fe'!$C$2:$C$185,Input!$C54,'Market shares starting point Fe'!$D$2:$D$185,Input!$D54),0)</f>
        <v>29.296216078558508</v>
      </c>
      <c r="BG54">
        <f>MAX(SUMIFS('intermediary sheet'!BG$2:BG$185,'intermediary sheet'!$C$2:$C$185,Input!$C54,'intermediary sheet'!$D$2:$D$185,"total")*SUMIFS('Market shares starting point Fe'!BG$2:BG$185,'Market shares starting point Fe'!$C$2:$C$185,Input!$C54,'Market shares starting point Fe'!$D$2:$D$185,Input!$D54),0)</f>
        <v>25.758358969682831</v>
      </c>
      <c r="BH54">
        <f>MAX(SUMIFS('intermediary sheet'!BH$2:BH$185,'intermediary sheet'!$C$2:$C$185,Input!$C54,'intermediary sheet'!$D$2:$D$185,"total")*SUMIFS('Market shares starting point Fe'!BH$2:BH$185,'Market shares starting point Fe'!$C$2:$C$185,Input!$C54,'Market shares starting point Fe'!$D$2:$D$185,Input!$D54),0)</f>
        <v>21.737704855707939</v>
      </c>
    </row>
    <row r="55" spans="1:60" x14ac:dyDescent="0.3">
      <c r="A55" t="s">
        <v>9</v>
      </c>
      <c r="B55" t="s">
        <v>10</v>
      </c>
      <c r="C55" t="s">
        <v>26</v>
      </c>
      <c r="D55" t="s">
        <v>21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 s="8">
        <f>SUMIFS('Eurostat comsumption'!J$2:J$185,'Eurostat comsumption'!$C$2:$C$185,Input!$C55,'Eurostat comsumption'!$D$2:$D$185,Input!$D55)</f>
        <v>0</v>
      </c>
      <c r="K55" s="8">
        <f>SUMIFS('Eurostat comsumption'!K$2:K$185,'Eurostat comsumption'!$C$2:$C$185,Input!$C55,'Eurostat comsumption'!$D$2:$D$185,Input!$D55)</f>
        <v>0</v>
      </c>
      <c r="L55" s="8">
        <f>SUMIFS('Eurostat comsumption'!L$2:L$185,'Eurostat comsumption'!$C$2:$C$185,Input!$C55,'Eurostat comsumption'!$D$2:$D$185,Input!$D55)</f>
        <v>0</v>
      </c>
      <c r="M55" s="8">
        <f>SUMIFS('Eurostat comsumption'!M$2:M$185,'Eurostat comsumption'!$C$2:$C$185,Input!$C55,'Eurostat comsumption'!$D$2:$D$185,Input!$D55)</f>
        <v>0</v>
      </c>
      <c r="N55" s="8">
        <f>SUMIFS('Eurostat comsumption'!N$2:N$185,'Eurostat comsumption'!$C$2:$C$185,Input!$C55,'Eurostat comsumption'!$D$2:$D$185,Input!$D55)</f>
        <v>0</v>
      </c>
      <c r="O55" s="8">
        <f>SUMIFS('Eurostat comsumption'!O$2:O$185,'Eurostat comsumption'!$C$2:$C$185,Input!$C55,'Eurostat comsumption'!$D$2:$D$185,Input!$D55)</f>
        <v>0</v>
      </c>
      <c r="P55" s="8">
        <f>SUMIFS('Eurostat comsumption'!P$2:P$185,'Eurostat comsumption'!$C$2:$C$185,Input!$C55,'Eurostat comsumption'!$D$2:$D$185,Input!$D55)</f>
        <v>0</v>
      </c>
      <c r="Q55" s="8">
        <f>SUMIFS('Eurostat comsumption'!Q$2:Q$185,'Eurostat comsumption'!$C$2:$C$185,Input!$C55,'Eurostat comsumption'!$D$2:$D$185,Input!$D55)</f>
        <v>0</v>
      </c>
      <c r="R55" s="8">
        <f>SUMIFS('Eurostat comsumption'!R$2:R$185,'Eurostat comsumption'!$C$2:$C$185,Input!$C55,'Eurostat comsumption'!$D$2:$D$185,Input!$D55)</f>
        <v>0</v>
      </c>
      <c r="S55" s="8">
        <f>SUMIFS('Eurostat comsumption'!S$2:S$185,'Eurostat comsumption'!$C$2:$C$185,Input!$C55,'Eurostat comsumption'!$D$2:$D$185,Input!$D55)</f>
        <v>0</v>
      </c>
      <c r="T55" s="8">
        <f>SUMIFS('Eurostat comsumption'!T$2:T$185,'Eurostat comsumption'!$C$2:$C$185,Input!$C55,'Eurostat comsumption'!$D$2:$D$185,Input!$D55)</f>
        <v>0</v>
      </c>
      <c r="U55" s="8">
        <f>SUMIFS('Eurostat comsumption'!U$2:U$185,'Eurostat comsumption'!$C$2:$C$185,Input!$C55,'Eurostat comsumption'!$D$2:$D$185,Input!$D55)</f>
        <v>0</v>
      </c>
      <c r="V55" s="8">
        <f>SUMIFS('Eurostat comsumption'!V$2:V$185,'Eurostat comsumption'!$C$2:$C$185,Input!$C55,'Eurostat comsumption'!$D$2:$D$185,Input!$D55)</f>
        <v>0</v>
      </c>
      <c r="W55" s="8">
        <f>SUMIFS('Eurostat comsumption'!W$2:W$185,'Eurostat comsumption'!$C$2:$C$185,Input!$C55,'Eurostat comsumption'!$D$2:$D$185,Input!$D55)</f>
        <v>0</v>
      </c>
      <c r="X55" s="8">
        <f>SUMIFS('Eurostat comsumption'!X$2:X$185,'Eurostat comsumption'!$C$2:$C$185,Input!$C55,'Eurostat comsumption'!$D$2:$D$185,Input!$D55)</f>
        <v>0</v>
      </c>
      <c r="Y55" s="8">
        <f>SUMIFS('Eurostat comsumption'!Y$2:Y$185,'Eurostat comsumption'!$C$2:$C$185,Input!$C55,'Eurostat comsumption'!$D$2:$D$185,Input!$D55)</f>
        <v>0</v>
      </c>
      <c r="Z55" s="8">
        <f>SUMIFS('Eurostat comsumption'!Z$2:Z$185,'Eurostat comsumption'!$C$2:$C$185,Input!$C55,'Eurostat comsumption'!$D$2:$D$185,Input!$D55)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3">
      <c r="A56" t="s">
        <v>9</v>
      </c>
      <c r="B56" t="s">
        <v>10</v>
      </c>
      <c r="C56" t="s">
        <v>26</v>
      </c>
      <c r="D56" t="s">
        <v>22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 s="8">
        <f>SUMIFS('Eurostat comsumption'!J$2:J$185,'Eurostat comsumption'!$C$2:$C$185,Input!$C56,'Eurostat comsumption'!$D$2:$D$185,Input!$D56)</f>
        <v>4785.8</v>
      </c>
      <c r="K56" s="8">
        <f>SUMIFS('Eurostat comsumption'!K$2:K$185,'Eurostat comsumption'!$C$2:$C$185,Input!$C56,'Eurostat comsumption'!$D$2:$D$185,Input!$D56)</f>
        <v>4811.7</v>
      </c>
      <c r="L56" s="8">
        <f>SUMIFS('Eurostat comsumption'!L$2:L$185,'Eurostat comsumption'!$C$2:$C$185,Input!$C56,'Eurostat comsumption'!$D$2:$D$185,Input!$D56)</f>
        <v>4761.2</v>
      </c>
      <c r="M56" s="8">
        <f>SUMIFS('Eurostat comsumption'!M$2:M$185,'Eurostat comsumption'!$C$2:$C$185,Input!$C56,'Eurostat comsumption'!$D$2:$D$185,Input!$D56)</f>
        <v>4940.3999999999996</v>
      </c>
      <c r="N56" s="8">
        <f>SUMIFS('Eurostat comsumption'!N$2:N$185,'Eurostat comsumption'!$C$2:$C$185,Input!$C56,'Eurostat comsumption'!$D$2:$D$185,Input!$D56)</f>
        <v>5168.8</v>
      </c>
      <c r="O56" s="8">
        <f>SUMIFS('Eurostat comsumption'!O$2:O$185,'Eurostat comsumption'!$C$2:$C$185,Input!$C56,'Eurostat comsumption'!$D$2:$D$185,Input!$D56)</f>
        <v>5292.1</v>
      </c>
      <c r="P56" s="8">
        <f>SUMIFS('Eurostat comsumption'!P$2:P$185,'Eurostat comsumption'!$C$2:$C$185,Input!$C56,'Eurostat comsumption'!$D$2:$D$185,Input!$D56)</f>
        <v>5354</v>
      </c>
      <c r="Q56" s="8">
        <f>SUMIFS('Eurostat comsumption'!Q$2:Q$185,'Eurostat comsumption'!$C$2:$C$185,Input!$C56,'Eurostat comsumption'!$D$2:$D$185,Input!$D56)</f>
        <v>5569.8</v>
      </c>
      <c r="R56" s="8">
        <f>SUMIFS('Eurostat comsumption'!R$2:R$185,'Eurostat comsumption'!$C$2:$C$185,Input!$C56,'Eurostat comsumption'!$D$2:$D$185,Input!$D56)</f>
        <v>5492.5</v>
      </c>
      <c r="S56" s="8">
        <f>SUMIFS('Eurostat comsumption'!S$2:S$185,'Eurostat comsumption'!$C$2:$C$185,Input!$C56,'Eurostat comsumption'!$D$2:$D$185,Input!$D56)</f>
        <v>5144.8</v>
      </c>
      <c r="T56" s="8">
        <f>SUMIFS('Eurostat comsumption'!T$2:T$185,'Eurostat comsumption'!$C$2:$C$185,Input!$C56,'Eurostat comsumption'!$D$2:$D$185,Input!$D56)</f>
        <v>5117.8999999999996</v>
      </c>
      <c r="U56" s="8">
        <f>SUMIFS('Eurostat comsumption'!U$2:U$185,'Eurostat comsumption'!$C$2:$C$185,Input!$C56,'Eurostat comsumption'!$D$2:$D$185,Input!$D56)</f>
        <v>5044.6000000000004</v>
      </c>
      <c r="V56" s="8">
        <f>SUMIFS('Eurostat comsumption'!V$2:V$185,'Eurostat comsumption'!$C$2:$C$185,Input!$C56,'Eurostat comsumption'!$D$2:$D$185,Input!$D56)</f>
        <v>4598.8</v>
      </c>
      <c r="W56" s="8">
        <f>SUMIFS('Eurostat comsumption'!W$2:W$185,'Eurostat comsumption'!$C$2:$C$185,Input!$C56,'Eurostat comsumption'!$D$2:$D$185,Input!$D56)</f>
        <v>4536.2</v>
      </c>
      <c r="X56" s="8">
        <f>SUMIFS('Eurostat comsumption'!X$2:X$185,'Eurostat comsumption'!$C$2:$C$185,Input!$C56,'Eurostat comsumption'!$D$2:$D$185,Input!$D56)</f>
        <v>4635.3</v>
      </c>
      <c r="Y56" s="8">
        <f>SUMIFS('Eurostat comsumption'!Y$2:Y$185,'Eurostat comsumption'!$C$2:$C$185,Input!$C56,'Eurostat comsumption'!$D$2:$D$185,Input!$D56)</f>
        <v>4685.5</v>
      </c>
      <c r="Z56" s="8">
        <f>SUMIFS('Eurostat comsumption'!Z$2:Z$185,'Eurostat comsumption'!$C$2:$C$185,Input!$C56,'Eurostat comsumption'!$D$2:$D$185,Input!$D56)</f>
        <v>4835.3999999999996</v>
      </c>
      <c r="AA56">
        <f>MAX(SUMIFS('intermediary sheet'!AA$2:AA$185,'intermediary sheet'!$C$2:$C$185,Input!$C56,'intermediary sheet'!$D$2:$D$185,"total")*SUMIFS('Market shares starting point Fe'!AA$2:AA$185,'Market shares starting point Fe'!$C$2:$C$185,Input!$C56,'Market shares starting point Fe'!$D$2:$D$185,Input!$D56),0)</f>
        <v>4741.9952328896352</v>
      </c>
      <c r="AB56">
        <f>MAX(SUMIFS('intermediary sheet'!AB$2:AB$185,'intermediary sheet'!$C$2:$C$185,Input!$C56,'intermediary sheet'!$D$2:$D$185,"total")*SUMIFS('Market shares starting point Fe'!AB$2:AB$185,'Market shares starting point Fe'!$C$2:$C$185,Input!$C56,'Market shares starting point Fe'!$D$2:$D$185,Input!$D56),0)</f>
        <v>4703.4282646481852</v>
      </c>
      <c r="AC56">
        <f>MAX(SUMIFS('intermediary sheet'!AC$2:AC$185,'intermediary sheet'!$C$2:$C$185,Input!$C56,'intermediary sheet'!$D$2:$D$185,"total")*SUMIFS('Market shares starting point Fe'!AC$2:AC$185,'Market shares starting point Fe'!$C$2:$C$185,Input!$C56,'Market shares starting point Fe'!$D$2:$D$185,Input!$D56),0)</f>
        <v>4658.8418927812618</v>
      </c>
      <c r="AD56">
        <f>MAX(SUMIFS('intermediary sheet'!AD$2:AD$185,'intermediary sheet'!$C$2:$C$185,Input!$C56,'intermediary sheet'!$D$2:$D$185,"total")*SUMIFS('Market shares starting point Fe'!AD$2:AD$185,'Market shares starting point Fe'!$C$2:$C$185,Input!$C56,'Market shares starting point Fe'!$D$2:$D$185,Input!$D56),0)</f>
        <v>4610.7459301700346</v>
      </c>
      <c r="AE56">
        <f>MAX(SUMIFS('intermediary sheet'!AE$2:AE$185,'intermediary sheet'!$C$2:$C$185,Input!$C56,'intermediary sheet'!$D$2:$D$185,"total")*SUMIFS('Market shares starting point Fe'!AE$2:AE$185,'Market shares starting point Fe'!$C$2:$C$185,Input!$C56,'Market shares starting point Fe'!$D$2:$D$185,Input!$D56),0)</f>
        <v>4552.5155055110754</v>
      </c>
      <c r="AF56">
        <f>MAX(SUMIFS('intermediary sheet'!AF$2:AF$185,'intermediary sheet'!$C$2:$C$185,Input!$C56,'intermediary sheet'!$D$2:$D$185,"total")*SUMIFS('Market shares starting point Fe'!AF$2:AF$185,'Market shares starting point Fe'!$C$2:$C$185,Input!$C56,'Market shares starting point Fe'!$D$2:$D$185,Input!$D56),0)</f>
        <v>4490.9824210639263</v>
      </c>
      <c r="AG56">
        <f>MAX(SUMIFS('intermediary sheet'!AG$2:AG$185,'intermediary sheet'!$C$2:$C$185,Input!$C56,'intermediary sheet'!$D$2:$D$185,"total")*SUMIFS('Market shares starting point Fe'!AG$2:AG$185,'Market shares starting point Fe'!$C$2:$C$185,Input!$C56,'Market shares starting point Fe'!$D$2:$D$185,Input!$D56),0)</f>
        <v>4425.3471394223952</v>
      </c>
      <c r="AH56">
        <f>MAX(SUMIFS('intermediary sheet'!AH$2:AH$185,'intermediary sheet'!$C$2:$C$185,Input!$C56,'intermediary sheet'!$D$2:$D$185,"total")*SUMIFS('Market shares starting point Fe'!AH$2:AH$185,'Market shares starting point Fe'!$C$2:$C$185,Input!$C56,'Market shares starting point Fe'!$D$2:$D$185,Input!$D56),0)</f>
        <v>4349.0089332501202</v>
      </c>
      <c r="AI56">
        <f>MAX(SUMIFS('intermediary sheet'!AI$2:AI$185,'intermediary sheet'!$C$2:$C$185,Input!$C56,'intermediary sheet'!$D$2:$D$185,"total")*SUMIFS('Market shares starting point Fe'!AI$2:AI$185,'Market shares starting point Fe'!$C$2:$C$185,Input!$C56,'Market shares starting point Fe'!$D$2:$D$185,Input!$D56),0)</f>
        <v>4260.9578842883429</v>
      </c>
      <c r="AJ56">
        <f>MAX(SUMIFS('intermediary sheet'!AJ$2:AJ$185,'intermediary sheet'!$C$2:$C$185,Input!$C56,'intermediary sheet'!$D$2:$D$185,"total")*SUMIFS('Market shares starting point Fe'!AJ$2:AJ$185,'Market shares starting point Fe'!$C$2:$C$185,Input!$C56,'Market shares starting point Fe'!$D$2:$D$185,Input!$D56),0)</f>
        <v>4160.0948291218328</v>
      </c>
      <c r="AK56">
        <f>MAX(SUMIFS('intermediary sheet'!AK$2:AK$185,'intermediary sheet'!$C$2:$C$185,Input!$C56,'intermediary sheet'!$D$2:$D$185,"total")*SUMIFS('Market shares starting point Fe'!AK$2:AK$185,'Market shares starting point Fe'!$C$2:$C$185,Input!$C56,'Market shares starting point Fe'!$D$2:$D$185,Input!$D56),0)</f>
        <v>4038.8077471563988</v>
      </c>
      <c r="AL56">
        <f>MAX(SUMIFS('intermediary sheet'!AL$2:AL$185,'intermediary sheet'!$C$2:$C$185,Input!$C56,'intermediary sheet'!$D$2:$D$185,"total")*SUMIFS('Market shares starting point Fe'!AL$2:AL$185,'Market shares starting point Fe'!$C$2:$C$185,Input!$C56,'Market shares starting point Fe'!$D$2:$D$185,Input!$D56),0)</f>
        <v>3904.1762796053777</v>
      </c>
      <c r="AM56">
        <f>MAX(SUMIFS('intermediary sheet'!AM$2:AM$185,'intermediary sheet'!$C$2:$C$185,Input!$C56,'intermediary sheet'!$D$2:$D$185,"total")*SUMIFS('Market shares starting point Fe'!AM$2:AM$185,'Market shares starting point Fe'!$C$2:$C$185,Input!$C56,'Market shares starting point Fe'!$D$2:$D$185,Input!$D56),0)</f>
        <v>3757.9872971189693</v>
      </c>
      <c r="AN56">
        <f>MAX(SUMIFS('intermediary sheet'!AN$2:AN$185,'intermediary sheet'!$C$2:$C$185,Input!$C56,'intermediary sheet'!$D$2:$D$185,"total")*SUMIFS('Market shares starting point Fe'!AN$2:AN$185,'Market shares starting point Fe'!$C$2:$C$185,Input!$C56,'Market shares starting point Fe'!$D$2:$D$185,Input!$D56),0)</f>
        <v>3604.363381600715</v>
      </c>
      <c r="AO56">
        <f>MAX(SUMIFS('intermediary sheet'!AO$2:AO$185,'intermediary sheet'!$C$2:$C$185,Input!$C56,'intermediary sheet'!$D$2:$D$185,"total")*SUMIFS('Market shares starting point Fe'!AO$2:AO$185,'Market shares starting point Fe'!$C$2:$C$185,Input!$C56,'Market shares starting point Fe'!$D$2:$D$185,Input!$D56),0)</f>
        <v>3447.6733707108333</v>
      </c>
      <c r="AP56">
        <f>MAX(SUMIFS('intermediary sheet'!AP$2:AP$185,'intermediary sheet'!$C$2:$C$185,Input!$C56,'intermediary sheet'!$D$2:$D$185,"total")*SUMIFS('Market shares starting point Fe'!AP$2:AP$185,'Market shares starting point Fe'!$C$2:$C$185,Input!$C56,'Market shares starting point Fe'!$D$2:$D$185,Input!$D56),0)</f>
        <v>3289.9161911394176</v>
      </c>
      <c r="AQ56">
        <f>MAX(SUMIFS('intermediary sheet'!AQ$2:AQ$185,'intermediary sheet'!$C$2:$C$185,Input!$C56,'intermediary sheet'!$D$2:$D$185,"total")*SUMIFS('Market shares starting point Fe'!AQ$2:AQ$185,'Market shares starting point Fe'!$C$2:$C$185,Input!$C56,'Market shares starting point Fe'!$D$2:$D$185,Input!$D56),0)</f>
        <v>3133.1643657992072</v>
      </c>
      <c r="AR56">
        <f>MAX(SUMIFS('intermediary sheet'!AR$2:AR$185,'intermediary sheet'!$C$2:$C$185,Input!$C56,'intermediary sheet'!$D$2:$D$185,"total")*SUMIFS('Market shares starting point Fe'!AR$2:AR$185,'Market shares starting point Fe'!$C$2:$C$185,Input!$C56,'Market shares starting point Fe'!$D$2:$D$185,Input!$D56),0)</f>
        <v>2982.228407447602</v>
      </c>
      <c r="AS56">
        <f>MAX(SUMIFS('intermediary sheet'!AS$2:AS$185,'intermediary sheet'!$C$2:$C$185,Input!$C56,'intermediary sheet'!$D$2:$D$185,"total")*SUMIFS('Market shares starting point Fe'!AS$2:AS$185,'Market shares starting point Fe'!$C$2:$C$185,Input!$C56,'Market shares starting point Fe'!$D$2:$D$185,Input!$D56),0)</f>
        <v>2833.8321351654454</v>
      </c>
      <c r="AT56">
        <f>MAX(SUMIFS('intermediary sheet'!AT$2:AT$185,'intermediary sheet'!$C$2:$C$185,Input!$C56,'intermediary sheet'!$D$2:$D$185,"total")*SUMIFS('Market shares starting point Fe'!AT$2:AT$185,'Market shares starting point Fe'!$C$2:$C$185,Input!$C56,'Market shares starting point Fe'!$D$2:$D$185,Input!$D56),0)</f>
        <v>2689.2600753793595</v>
      </c>
      <c r="AU56">
        <f>MAX(SUMIFS('intermediary sheet'!AU$2:AU$185,'intermediary sheet'!$C$2:$C$185,Input!$C56,'intermediary sheet'!$D$2:$D$185,"total")*SUMIFS('Market shares starting point Fe'!AU$2:AU$185,'Market shares starting point Fe'!$C$2:$C$185,Input!$C56,'Market shares starting point Fe'!$D$2:$D$185,Input!$D56),0)</f>
        <v>2546.632767979946</v>
      </c>
      <c r="AV56">
        <f>MAX(SUMIFS('intermediary sheet'!AV$2:AV$185,'intermediary sheet'!$C$2:$C$185,Input!$C56,'intermediary sheet'!$D$2:$D$185,"total")*SUMIFS('Market shares starting point Fe'!AV$2:AV$185,'Market shares starting point Fe'!$C$2:$C$185,Input!$C56,'Market shares starting point Fe'!$D$2:$D$185,Input!$D56),0)</f>
        <v>2404.8890704695982</v>
      </c>
      <c r="AW56">
        <f>MAX(SUMIFS('intermediary sheet'!AW$2:AW$185,'intermediary sheet'!$C$2:$C$185,Input!$C56,'intermediary sheet'!$D$2:$D$185,"total")*SUMIFS('Market shares starting point Fe'!AW$2:AW$185,'Market shares starting point Fe'!$C$2:$C$185,Input!$C56,'Market shares starting point Fe'!$D$2:$D$185,Input!$D56),0)</f>
        <v>2263.5563590076817</v>
      </c>
      <c r="AX56">
        <f>MAX(SUMIFS('intermediary sheet'!AX$2:AX$185,'intermediary sheet'!$C$2:$C$185,Input!$C56,'intermediary sheet'!$D$2:$D$185,"total")*SUMIFS('Market shares starting point Fe'!AX$2:AX$185,'Market shares starting point Fe'!$C$2:$C$185,Input!$C56,'Market shares starting point Fe'!$D$2:$D$185,Input!$D56),0)</f>
        <v>2127.7770923441853</v>
      </c>
      <c r="AY56">
        <f>MAX(SUMIFS('intermediary sheet'!AY$2:AY$185,'intermediary sheet'!$C$2:$C$185,Input!$C56,'intermediary sheet'!$D$2:$D$185,"total")*SUMIFS('Market shares starting point Fe'!AY$2:AY$185,'Market shares starting point Fe'!$C$2:$C$185,Input!$C56,'Market shares starting point Fe'!$D$2:$D$185,Input!$D56),0)</f>
        <v>1982.6248493750729</v>
      </c>
      <c r="AZ56">
        <f>MAX(SUMIFS('intermediary sheet'!AZ$2:AZ$185,'intermediary sheet'!$C$2:$C$185,Input!$C56,'intermediary sheet'!$D$2:$D$185,"total")*SUMIFS('Market shares starting point Fe'!AZ$2:AZ$185,'Market shares starting point Fe'!$C$2:$C$185,Input!$C56,'Market shares starting point Fe'!$D$2:$D$185,Input!$D56),0)</f>
        <v>1842.8576330695823</v>
      </c>
      <c r="BA56">
        <f>MAX(SUMIFS('intermediary sheet'!BA$2:BA$185,'intermediary sheet'!$C$2:$C$185,Input!$C56,'intermediary sheet'!$D$2:$D$185,"total")*SUMIFS('Market shares starting point Fe'!BA$2:BA$185,'Market shares starting point Fe'!$C$2:$C$185,Input!$C56,'Market shares starting point Fe'!$D$2:$D$185,Input!$D56),0)</f>
        <v>1704.6461938783427</v>
      </c>
      <c r="BB56">
        <f>MAX(SUMIFS('intermediary sheet'!BB$2:BB$185,'intermediary sheet'!$C$2:$C$185,Input!$C56,'intermediary sheet'!$D$2:$D$185,"total")*SUMIFS('Market shares starting point Fe'!BB$2:BB$185,'Market shares starting point Fe'!$C$2:$C$185,Input!$C56,'Market shares starting point Fe'!$D$2:$D$185,Input!$D56),0)</f>
        <v>1565.8994625755508</v>
      </c>
      <c r="BC56">
        <f>MAX(SUMIFS('intermediary sheet'!BC$2:BC$185,'intermediary sheet'!$C$2:$C$185,Input!$C56,'intermediary sheet'!$D$2:$D$185,"total")*SUMIFS('Market shares starting point Fe'!BC$2:BC$185,'Market shares starting point Fe'!$C$2:$C$185,Input!$C56,'Market shares starting point Fe'!$D$2:$D$185,Input!$D56),0)</f>
        <v>1427.7962212319512</v>
      </c>
      <c r="BD56">
        <f>MAX(SUMIFS('intermediary sheet'!BD$2:BD$185,'intermediary sheet'!$C$2:$C$185,Input!$C56,'intermediary sheet'!$D$2:$D$185,"total")*SUMIFS('Market shares starting point Fe'!BD$2:BD$185,'Market shares starting point Fe'!$C$2:$C$185,Input!$C56,'Market shares starting point Fe'!$D$2:$D$185,Input!$D56),0)</f>
        <v>1291.4082354924806</v>
      </c>
      <c r="BE56">
        <f>MAX(SUMIFS('intermediary sheet'!BE$2:BE$185,'intermediary sheet'!$C$2:$C$185,Input!$C56,'intermediary sheet'!$D$2:$D$185,"total")*SUMIFS('Market shares starting point Fe'!BE$2:BE$185,'Market shares starting point Fe'!$C$2:$C$185,Input!$C56,'Market shares starting point Fe'!$D$2:$D$185,Input!$D56),0)</f>
        <v>1155.8376145327852</v>
      </c>
      <c r="BF56">
        <f>MAX(SUMIFS('intermediary sheet'!BF$2:BF$185,'intermediary sheet'!$C$2:$C$185,Input!$C56,'intermediary sheet'!$D$2:$D$185,"total")*SUMIFS('Market shares starting point Fe'!BF$2:BF$185,'Market shares starting point Fe'!$C$2:$C$185,Input!$C56,'Market shares starting point Fe'!$D$2:$D$185,Input!$D56),0)</f>
        <v>1097.0639858294551</v>
      </c>
      <c r="BG56">
        <f>MAX(SUMIFS('intermediary sheet'!BG$2:BG$185,'intermediary sheet'!$C$2:$C$185,Input!$C56,'intermediary sheet'!$D$2:$D$185,"total")*SUMIFS('Market shares starting point Fe'!BG$2:BG$185,'Market shares starting point Fe'!$C$2:$C$185,Input!$C56,'Market shares starting point Fe'!$D$2:$D$185,Input!$D56),0)</f>
        <v>1030.8121648749036</v>
      </c>
      <c r="BH56">
        <f>MAX(SUMIFS('intermediary sheet'!BH$2:BH$185,'intermediary sheet'!$C$2:$C$185,Input!$C56,'intermediary sheet'!$D$2:$D$185,"total")*SUMIFS('Market shares starting point Fe'!BH$2:BH$185,'Market shares starting point Fe'!$C$2:$C$185,Input!$C56,'Market shares starting point Fe'!$D$2:$D$185,Input!$D56),0)</f>
        <v>955.49495085370791</v>
      </c>
    </row>
    <row r="57" spans="1:60" x14ac:dyDescent="0.3">
      <c r="A57" s="2" t="s">
        <v>9</v>
      </c>
      <c r="B57" s="2" t="s">
        <v>10</v>
      </c>
      <c r="C57" s="2" t="s">
        <v>26</v>
      </c>
      <c r="D57" s="2" t="s">
        <v>44</v>
      </c>
      <c r="E57" s="2" t="s">
        <v>13</v>
      </c>
      <c r="F57" s="2" t="s">
        <v>14</v>
      </c>
      <c r="G57" s="2" t="s">
        <v>14</v>
      </c>
      <c r="H57" s="2" t="s">
        <v>15</v>
      </c>
      <c r="I57" s="2" t="s">
        <v>16</v>
      </c>
      <c r="J57" s="8">
        <f>SUMIFS('Eurostat comsumption'!J$2:J$185,'Eurostat comsumption'!$C$2:$C$185,Input!$C57,'Eurostat comsumption'!$D$2:$D$185,Input!$D57)</f>
        <v>0</v>
      </c>
      <c r="K57" s="8">
        <f>SUMIFS('Eurostat comsumption'!K$2:K$185,'Eurostat comsumption'!$C$2:$C$185,Input!$C57,'Eurostat comsumption'!$D$2:$D$185,Input!$D57)</f>
        <v>0</v>
      </c>
      <c r="L57" s="8">
        <f>SUMIFS('Eurostat comsumption'!L$2:L$185,'Eurostat comsumption'!$C$2:$C$185,Input!$C57,'Eurostat comsumption'!$D$2:$D$185,Input!$D57)</f>
        <v>0</v>
      </c>
      <c r="M57" s="8">
        <f>SUMIFS('Eurostat comsumption'!M$2:M$185,'Eurostat comsumption'!$C$2:$C$185,Input!$C57,'Eurostat comsumption'!$D$2:$D$185,Input!$D57)</f>
        <v>0</v>
      </c>
      <c r="N57" s="8">
        <f>SUMIFS('Eurostat comsumption'!N$2:N$185,'Eurostat comsumption'!$C$2:$C$185,Input!$C57,'Eurostat comsumption'!$D$2:$D$185,Input!$D57)</f>
        <v>0</v>
      </c>
      <c r="O57" s="8">
        <f>SUMIFS('Eurostat comsumption'!O$2:O$185,'Eurostat comsumption'!$C$2:$C$185,Input!$C57,'Eurostat comsumption'!$D$2:$D$185,Input!$D57)</f>
        <v>0</v>
      </c>
      <c r="P57" s="8">
        <f>SUMIFS('Eurostat comsumption'!P$2:P$185,'Eurostat comsumption'!$C$2:$C$185,Input!$C57,'Eurostat comsumption'!$D$2:$D$185,Input!$D57)</f>
        <v>0</v>
      </c>
      <c r="Q57" s="8">
        <f>SUMIFS('Eurostat comsumption'!Q$2:Q$185,'Eurostat comsumption'!$C$2:$C$185,Input!$C57,'Eurostat comsumption'!$D$2:$D$185,Input!$D57)</f>
        <v>0</v>
      </c>
      <c r="R57" s="8">
        <f>SUMIFS('Eurostat comsumption'!R$2:R$185,'Eurostat comsumption'!$C$2:$C$185,Input!$C57,'Eurostat comsumption'!$D$2:$D$185,Input!$D57)</f>
        <v>0</v>
      </c>
      <c r="S57" s="8">
        <f>SUMIFS('Eurostat comsumption'!S$2:S$185,'Eurostat comsumption'!$C$2:$C$185,Input!$C57,'Eurostat comsumption'!$D$2:$D$185,Input!$D57)</f>
        <v>0</v>
      </c>
      <c r="T57" s="8">
        <f>SUMIFS('Eurostat comsumption'!T$2:T$185,'Eurostat comsumption'!$C$2:$C$185,Input!$C57,'Eurostat comsumption'!$D$2:$D$185,Input!$D57)</f>
        <v>0</v>
      </c>
      <c r="U57" s="8">
        <f>SUMIFS('Eurostat comsumption'!U$2:U$185,'Eurostat comsumption'!$C$2:$C$185,Input!$C57,'Eurostat comsumption'!$D$2:$D$185,Input!$D57)</f>
        <v>0</v>
      </c>
      <c r="V57" s="8">
        <f>SUMIFS('Eurostat comsumption'!V$2:V$185,'Eurostat comsumption'!$C$2:$C$185,Input!$C57,'Eurostat comsumption'!$D$2:$D$185,Input!$D57)</f>
        <v>0</v>
      </c>
      <c r="W57" s="8">
        <f>SUMIFS('Eurostat comsumption'!W$2:W$185,'Eurostat comsumption'!$C$2:$C$185,Input!$C57,'Eurostat comsumption'!$D$2:$D$185,Input!$D57)</f>
        <v>0</v>
      </c>
      <c r="X57" s="8">
        <f>SUMIFS('Eurostat comsumption'!X$2:X$185,'Eurostat comsumption'!$C$2:$C$185,Input!$C57,'Eurostat comsumption'!$D$2:$D$185,Input!$D57)</f>
        <v>0</v>
      </c>
      <c r="Y57" s="8">
        <f>SUMIFS('Eurostat comsumption'!Y$2:Y$185,'Eurostat comsumption'!$C$2:$C$185,Input!$C57,'Eurostat comsumption'!$D$2:$D$185,Input!$D57)</f>
        <v>0</v>
      </c>
      <c r="Z57" s="8">
        <f>SUMIFS('Eurostat comsumption'!Z$2:Z$185,'Eurostat comsumption'!$C$2:$C$185,Input!$C57,'Eurostat comsumption'!$D$2:$D$185,Input!$D57)</f>
        <v>0</v>
      </c>
      <c r="AA57">
        <f>MAX(SUMIFS('intermediary sheet'!AA$2:AA$185,'intermediary sheet'!$C$2:$C$185,Input!$C57,'intermediary sheet'!$D$2:$D$185,"total")*SUMIFS('Market shares starting point Fe'!AA$2:AA$185,'Market shares starting point Fe'!$C$2:$C$185,Input!$C57,'Market shares starting point Fe'!$D$2:$D$185,Input!$D57),0)</f>
        <v>5.2105744903508979</v>
      </c>
      <c r="AB57">
        <f>MAX(SUMIFS('intermediary sheet'!AB$2:AB$185,'intermediary sheet'!$C$2:$C$185,Input!$C57,'intermediary sheet'!$D$2:$D$185,"total")*SUMIFS('Market shares starting point Fe'!AB$2:AB$185,'Market shares starting point Fe'!$C$2:$C$185,Input!$C57,'Market shares starting point Fe'!$D$2:$D$185,Input!$D57),0)</f>
        <v>5.2291448364833695</v>
      </c>
      <c r="AC57">
        <f>MAX(SUMIFS('intermediary sheet'!AC$2:AC$185,'intermediary sheet'!$C$2:$C$185,Input!$C57,'intermediary sheet'!$D$2:$D$185,"total")*SUMIFS('Market shares starting point Fe'!AC$2:AC$185,'Market shares starting point Fe'!$C$2:$C$185,Input!$C57,'Market shares starting point Fe'!$D$2:$D$185,Input!$D57),0)</f>
        <v>5.2810138658777595</v>
      </c>
      <c r="AD57">
        <f>MAX(SUMIFS('intermediary sheet'!AD$2:AD$185,'intermediary sheet'!$C$2:$C$185,Input!$C57,'intermediary sheet'!$D$2:$D$185,"total")*SUMIFS('Market shares starting point Fe'!AD$2:AD$185,'Market shares starting point Fe'!$C$2:$C$185,Input!$C57,'Market shares starting point Fe'!$D$2:$D$185,Input!$D57),0)</f>
        <v>5.401209250829667</v>
      </c>
      <c r="AE57">
        <f>MAX(SUMIFS('intermediary sheet'!AE$2:AE$185,'intermediary sheet'!$C$2:$C$185,Input!$C57,'intermediary sheet'!$D$2:$D$185,"total")*SUMIFS('Market shares starting point Fe'!AE$2:AE$185,'Market shares starting point Fe'!$C$2:$C$185,Input!$C57,'Market shares starting point Fe'!$D$2:$D$185,Input!$D57),0)</f>
        <v>5.4043109166984635</v>
      </c>
      <c r="AF57">
        <f>MAX(SUMIFS('intermediary sheet'!AF$2:AF$185,'intermediary sheet'!$C$2:$C$185,Input!$C57,'intermediary sheet'!$D$2:$D$185,"total")*SUMIFS('Market shares starting point Fe'!AF$2:AF$185,'Market shares starting point Fe'!$C$2:$C$185,Input!$C57,'Market shares starting point Fe'!$D$2:$D$185,Input!$D57),0)</f>
        <v>5.4131355636280212</v>
      </c>
      <c r="AG57">
        <f>MAX(SUMIFS('intermediary sheet'!AG$2:AG$185,'intermediary sheet'!$C$2:$C$185,Input!$C57,'intermediary sheet'!$D$2:$D$185,"total")*SUMIFS('Market shares starting point Fe'!AG$2:AG$185,'Market shares starting point Fe'!$C$2:$C$185,Input!$C57,'Market shares starting point Fe'!$D$2:$D$185,Input!$D57),0)</f>
        <v>5.425535734025412</v>
      </c>
      <c r="AH57">
        <f>MAX(SUMIFS('intermediary sheet'!AH$2:AH$185,'intermediary sheet'!$C$2:$C$185,Input!$C57,'intermediary sheet'!$D$2:$D$185,"total")*SUMIFS('Market shares starting point Fe'!AH$2:AH$185,'Market shares starting point Fe'!$C$2:$C$185,Input!$C57,'Market shares starting point Fe'!$D$2:$D$185,Input!$D57),0)</f>
        <v>5.4397841432393363</v>
      </c>
      <c r="AI57">
        <f>MAX(SUMIFS('intermediary sheet'!AI$2:AI$185,'intermediary sheet'!$C$2:$C$185,Input!$C57,'intermediary sheet'!$D$2:$D$185,"total")*SUMIFS('Market shares starting point Fe'!AI$2:AI$185,'Market shares starting point Fe'!$C$2:$C$185,Input!$C57,'Market shares starting point Fe'!$D$2:$D$185,Input!$D57),0)</f>
        <v>5.4466450246684275</v>
      </c>
      <c r="AJ57">
        <f>MAX(SUMIFS('intermediary sheet'!AJ$2:AJ$185,'intermediary sheet'!$C$2:$C$185,Input!$C57,'intermediary sheet'!$D$2:$D$185,"total")*SUMIFS('Market shares starting point Fe'!AJ$2:AJ$185,'Market shares starting point Fe'!$C$2:$C$185,Input!$C57,'Market shares starting point Fe'!$D$2:$D$185,Input!$D57),0)</f>
        <v>5.4449325412654526</v>
      </c>
      <c r="AK57">
        <f>MAX(SUMIFS('intermediary sheet'!AK$2:AK$185,'intermediary sheet'!$C$2:$C$185,Input!$C57,'intermediary sheet'!$D$2:$D$185,"total")*SUMIFS('Market shares starting point Fe'!AK$2:AK$185,'Market shares starting point Fe'!$C$2:$C$185,Input!$C57,'Market shares starting point Fe'!$D$2:$D$185,Input!$D57),0)</f>
        <v>5.4341639761600673</v>
      </c>
      <c r="AL57">
        <f>MAX(SUMIFS('intermediary sheet'!AL$2:AL$185,'intermediary sheet'!$C$2:$C$185,Input!$C57,'intermediary sheet'!$D$2:$D$185,"total")*SUMIFS('Market shares starting point Fe'!AL$2:AL$185,'Market shares starting point Fe'!$C$2:$C$185,Input!$C57,'Market shares starting point Fe'!$D$2:$D$185,Input!$D57),0)</f>
        <v>5.427056785566557</v>
      </c>
      <c r="AM57">
        <f>MAX(SUMIFS('intermediary sheet'!AM$2:AM$185,'intermediary sheet'!$C$2:$C$185,Input!$C57,'intermediary sheet'!$D$2:$D$185,"total")*SUMIFS('Market shares starting point Fe'!AM$2:AM$185,'Market shares starting point Fe'!$C$2:$C$185,Input!$C57,'Market shares starting point Fe'!$D$2:$D$185,Input!$D57),0)</f>
        <v>5.4313553822007812</v>
      </c>
      <c r="AN57">
        <f>MAX(SUMIFS('intermediary sheet'!AN$2:AN$185,'intermediary sheet'!$C$2:$C$185,Input!$C57,'intermediary sheet'!$D$2:$D$185,"total")*SUMIFS('Market shares starting point Fe'!AN$2:AN$185,'Market shares starting point Fe'!$C$2:$C$185,Input!$C57,'Market shares starting point Fe'!$D$2:$D$185,Input!$D57),0)</f>
        <v>5.4652889877732536</v>
      </c>
      <c r="AO57">
        <f>MAX(SUMIFS('intermediary sheet'!AO$2:AO$185,'intermediary sheet'!$C$2:$C$185,Input!$C57,'intermediary sheet'!$D$2:$D$185,"total")*SUMIFS('Market shares starting point Fe'!AO$2:AO$185,'Market shares starting point Fe'!$C$2:$C$185,Input!$C57,'Market shares starting point Fe'!$D$2:$D$185,Input!$D57),0)</f>
        <v>5.518663834384502</v>
      </c>
      <c r="AP57">
        <f>MAX(SUMIFS('intermediary sheet'!AP$2:AP$185,'intermediary sheet'!$C$2:$C$185,Input!$C57,'intermediary sheet'!$D$2:$D$185,"total")*SUMIFS('Market shares starting point Fe'!AP$2:AP$185,'Market shares starting point Fe'!$C$2:$C$185,Input!$C57,'Market shares starting point Fe'!$D$2:$D$185,Input!$D57),0)</f>
        <v>5.5934052193511299</v>
      </c>
      <c r="AQ57">
        <f>MAX(SUMIFS('intermediary sheet'!AQ$2:AQ$185,'intermediary sheet'!$C$2:$C$185,Input!$C57,'intermediary sheet'!$D$2:$D$185,"total")*SUMIFS('Market shares starting point Fe'!AQ$2:AQ$185,'Market shares starting point Fe'!$C$2:$C$185,Input!$C57,'Market shares starting point Fe'!$D$2:$D$185,Input!$D57),0)</f>
        <v>5.6829000404288399</v>
      </c>
      <c r="AR57">
        <f>MAX(SUMIFS('intermediary sheet'!AR$2:AR$185,'intermediary sheet'!$C$2:$C$185,Input!$C57,'intermediary sheet'!$D$2:$D$185,"total")*SUMIFS('Market shares starting point Fe'!AR$2:AR$185,'Market shares starting point Fe'!$C$2:$C$185,Input!$C57,'Market shares starting point Fe'!$D$2:$D$185,Input!$D57),0)</f>
        <v>5.7969287129129352</v>
      </c>
      <c r="AS57">
        <f>MAX(SUMIFS('intermediary sheet'!AS$2:AS$185,'intermediary sheet'!$C$2:$C$185,Input!$C57,'intermediary sheet'!$D$2:$D$185,"total")*SUMIFS('Market shares starting point Fe'!AS$2:AS$185,'Market shares starting point Fe'!$C$2:$C$185,Input!$C57,'Market shares starting point Fe'!$D$2:$D$185,Input!$D57),0)</f>
        <v>5.9302183782850886</v>
      </c>
      <c r="AT57">
        <f>MAX(SUMIFS('intermediary sheet'!AT$2:AT$185,'intermediary sheet'!$C$2:$C$185,Input!$C57,'intermediary sheet'!$D$2:$D$185,"total")*SUMIFS('Market shares starting point Fe'!AT$2:AT$185,'Market shares starting point Fe'!$C$2:$C$185,Input!$C57,'Market shares starting point Fe'!$D$2:$D$185,Input!$D57),0)</f>
        <v>6.093992164566683</v>
      </c>
      <c r="AU57">
        <f>MAX(SUMIFS('intermediary sheet'!AU$2:AU$185,'intermediary sheet'!$C$2:$C$185,Input!$C57,'intermediary sheet'!$D$2:$D$185,"total")*SUMIFS('Market shares starting point Fe'!AU$2:AU$185,'Market shares starting point Fe'!$C$2:$C$185,Input!$C57,'Market shares starting point Fe'!$D$2:$D$185,Input!$D57),0)</f>
        <v>6.2717192459902664</v>
      </c>
      <c r="AV57">
        <f>MAX(SUMIFS('intermediary sheet'!AV$2:AV$185,'intermediary sheet'!$C$2:$C$185,Input!$C57,'intermediary sheet'!$D$2:$D$185,"total")*SUMIFS('Market shares starting point Fe'!AV$2:AV$185,'Market shares starting point Fe'!$C$2:$C$185,Input!$C57,'Market shares starting point Fe'!$D$2:$D$185,Input!$D57),0)</f>
        <v>6.4896196988193537</v>
      </c>
      <c r="AW57">
        <f>MAX(SUMIFS('intermediary sheet'!AW$2:AW$185,'intermediary sheet'!$C$2:$C$185,Input!$C57,'intermediary sheet'!$D$2:$D$185,"total")*SUMIFS('Market shares starting point Fe'!AW$2:AW$185,'Market shares starting point Fe'!$C$2:$C$185,Input!$C57,'Market shares starting point Fe'!$D$2:$D$185,Input!$D57),0)</f>
        <v>6.7569180219197316</v>
      </c>
      <c r="AX57">
        <f>MAX(SUMIFS('intermediary sheet'!AX$2:AX$185,'intermediary sheet'!$C$2:$C$185,Input!$C57,'intermediary sheet'!$D$2:$D$185,"total")*SUMIFS('Market shares starting point Fe'!AX$2:AX$185,'Market shares starting point Fe'!$C$2:$C$185,Input!$C57,'Market shares starting point Fe'!$D$2:$D$185,Input!$D57),0)</f>
        <v>7.089251310711866</v>
      </c>
      <c r="AY57">
        <f>MAX(SUMIFS('intermediary sheet'!AY$2:AY$185,'intermediary sheet'!$C$2:$C$185,Input!$C57,'intermediary sheet'!$D$2:$D$185,"total")*SUMIFS('Market shares starting point Fe'!AY$2:AY$185,'Market shares starting point Fe'!$C$2:$C$185,Input!$C57,'Market shares starting point Fe'!$D$2:$D$185,Input!$D57),0)</f>
        <v>7.2558915211105006</v>
      </c>
      <c r="AZ57">
        <f>MAX(SUMIFS('intermediary sheet'!AZ$2:AZ$185,'intermediary sheet'!$C$2:$C$185,Input!$C57,'intermediary sheet'!$D$2:$D$185,"total")*SUMIFS('Market shares starting point Fe'!AZ$2:AZ$185,'Market shares starting point Fe'!$C$2:$C$185,Input!$C57,'Market shares starting point Fe'!$D$2:$D$185,Input!$D57),0)</f>
        <v>7.512843127964044</v>
      </c>
      <c r="BA57">
        <f>MAX(SUMIFS('intermediary sheet'!BA$2:BA$185,'intermediary sheet'!$C$2:$C$185,Input!$C57,'intermediary sheet'!$D$2:$D$185,"total")*SUMIFS('Market shares starting point Fe'!BA$2:BA$185,'Market shares starting point Fe'!$C$2:$C$185,Input!$C57,'Market shares starting point Fe'!$D$2:$D$185,Input!$D57),0)</f>
        <v>7.7580489921704396</v>
      </c>
      <c r="BB57">
        <f>MAX(SUMIFS('intermediary sheet'!BB$2:BB$185,'intermediary sheet'!$C$2:$C$185,Input!$C57,'intermediary sheet'!$D$2:$D$185,"total")*SUMIFS('Market shares starting point Fe'!BB$2:BB$185,'Market shares starting point Fe'!$C$2:$C$185,Input!$C57,'Market shares starting point Fe'!$D$2:$D$185,Input!$D57),0)</f>
        <v>7.9737741421861896</v>
      </c>
      <c r="BC57">
        <f>MAX(SUMIFS('intermediary sheet'!BC$2:BC$185,'intermediary sheet'!$C$2:$C$185,Input!$C57,'intermediary sheet'!$D$2:$D$185,"total")*SUMIFS('Market shares starting point Fe'!BC$2:BC$185,'Market shares starting point Fe'!$C$2:$C$185,Input!$C57,'Market shares starting point Fe'!$D$2:$D$185,Input!$D57),0)</f>
        <v>8.1711063047997943</v>
      </c>
      <c r="BD57">
        <f>MAX(SUMIFS('intermediary sheet'!BD$2:BD$185,'intermediary sheet'!$C$2:$C$185,Input!$C57,'intermediary sheet'!$D$2:$D$185,"total")*SUMIFS('Market shares starting point Fe'!BD$2:BD$185,'Market shares starting point Fe'!$C$2:$C$185,Input!$C57,'Market shares starting point Fe'!$D$2:$D$185,Input!$D57),0)</f>
        <v>8.3808872356844279</v>
      </c>
      <c r="BE57">
        <f>MAX(SUMIFS('intermediary sheet'!BE$2:BE$185,'intermediary sheet'!$C$2:$C$185,Input!$C57,'intermediary sheet'!$D$2:$D$185,"total")*SUMIFS('Market shares starting point Fe'!BE$2:BE$185,'Market shares starting point Fe'!$C$2:$C$185,Input!$C57,'Market shares starting point Fe'!$D$2:$D$185,Input!$D57),0)</f>
        <v>8.5594140351890253</v>
      </c>
      <c r="BF57">
        <f>MAX(SUMIFS('intermediary sheet'!BF$2:BF$185,'intermediary sheet'!$C$2:$C$185,Input!$C57,'intermediary sheet'!$D$2:$D$185,"total")*SUMIFS('Market shares starting point Fe'!BF$2:BF$185,'Market shares starting point Fe'!$C$2:$C$185,Input!$C57,'Market shares starting point Fe'!$D$2:$D$185,Input!$D57),0)</f>
        <v>9.3659077727709814</v>
      </c>
      <c r="BG57">
        <f>MAX(SUMIFS('intermediary sheet'!BG$2:BG$185,'intermediary sheet'!$C$2:$C$185,Input!$C57,'intermediary sheet'!$D$2:$D$185,"total")*SUMIFS('Market shares starting point Fe'!BG$2:BG$185,'Market shares starting point Fe'!$C$2:$C$185,Input!$C57,'Market shares starting point Fe'!$D$2:$D$185,Input!$D57),0)</f>
        <v>10.28047697860689</v>
      </c>
      <c r="BH57">
        <f>MAX(SUMIFS('intermediary sheet'!BH$2:BH$185,'intermediary sheet'!$C$2:$C$185,Input!$C57,'intermediary sheet'!$D$2:$D$185,"total")*SUMIFS('Market shares starting point Fe'!BH$2:BH$185,'Market shares starting point Fe'!$C$2:$C$185,Input!$C57,'Market shares starting point Fe'!$D$2:$D$185,Input!$D57),0)</f>
        <v>11.321789792601299</v>
      </c>
    </row>
    <row r="58" spans="1:60" x14ac:dyDescent="0.3">
      <c r="A58" t="s">
        <v>9</v>
      </c>
      <c r="B58" t="s">
        <v>10</v>
      </c>
      <c r="C58" t="s">
        <v>41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 s="8">
        <f>SUMIFS('Eurostat comsumption'!J$2:J$185,'Eurostat comsumption'!$C$2:$C$185,Input!$C58,'Eurostat comsumption'!$D$2:$D$185,Input!$D58)</f>
        <v>33229.699999999997</v>
      </c>
      <c r="K58" s="8">
        <f>SUMIFS('Eurostat comsumption'!K$2:K$185,'Eurostat comsumption'!$C$2:$C$185,Input!$C58,'Eurostat comsumption'!$D$2:$D$185,Input!$D58)</f>
        <v>34633.199999999997</v>
      </c>
      <c r="L58" s="8">
        <f>SUMIFS('Eurostat comsumption'!L$2:L$185,'Eurostat comsumption'!$C$2:$C$185,Input!$C58,'Eurostat comsumption'!$D$2:$D$185,Input!$D58)</f>
        <v>35127.1</v>
      </c>
      <c r="M58" s="8">
        <f>SUMIFS('Eurostat comsumption'!M$2:M$185,'Eurostat comsumption'!$C$2:$C$185,Input!$C58,'Eurostat comsumption'!$D$2:$D$185,Input!$D58)</f>
        <v>36936</v>
      </c>
      <c r="N58" s="8">
        <f>SUMIFS('Eurostat comsumption'!N$2:N$185,'Eurostat comsumption'!$C$2:$C$185,Input!$C58,'Eurostat comsumption'!$D$2:$D$185,Input!$D58)</f>
        <v>38636.800000000003</v>
      </c>
      <c r="O58" s="8">
        <f>SUMIFS('Eurostat comsumption'!O$2:O$185,'Eurostat comsumption'!$C$2:$C$185,Input!$C58,'Eurostat comsumption'!$D$2:$D$185,Input!$D58)</f>
        <v>39943.800000000003</v>
      </c>
      <c r="P58" s="8">
        <f>SUMIFS('Eurostat comsumption'!P$2:P$185,'Eurostat comsumption'!$C$2:$C$185,Input!$C58,'Eurostat comsumption'!$D$2:$D$185,Input!$D58)</f>
        <v>41086.5</v>
      </c>
      <c r="Q58" s="8">
        <f>SUMIFS('Eurostat comsumption'!Q$2:Q$185,'Eurostat comsumption'!$C$2:$C$185,Input!$C58,'Eurostat comsumption'!$D$2:$D$185,Input!$D58)</f>
        <v>42328.4</v>
      </c>
      <c r="R58" s="8">
        <f>SUMIFS('Eurostat comsumption'!R$2:R$185,'Eurostat comsumption'!$C$2:$C$185,Input!$C58,'Eurostat comsumption'!$D$2:$D$185,Input!$D58)</f>
        <v>40531.1</v>
      </c>
      <c r="S58" s="8">
        <f>SUMIFS('Eurostat comsumption'!S$2:S$185,'Eurostat comsumption'!$C$2:$C$185,Input!$C58,'Eurostat comsumption'!$D$2:$D$185,Input!$D58)</f>
        <v>37910.699999999997</v>
      </c>
      <c r="T58" s="8">
        <f>SUMIFS('Eurostat comsumption'!T$2:T$185,'Eurostat comsumption'!$C$2:$C$185,Input!$C58,'Eurostat comsumption'!$D$2:$D$185,Input!$D58)</f>
        <v>37192</v>
      </c>
      <c r="U58" s="8">
        <f>SUMIFS('Eurostat comsumption'!U$2:U$185,'Eurostat comsumption'!$C$2:$C$185,Input!$C58,'Eurostat comsumption'!$D$2:$D$185,Input!$D58)</f>
        <v>36036.9</v>
      </c>
      <c r="V58" s="8">
        <f>SUMIFS('Eurostat comsumption'!V$2:V$185,'Eurostat comsumption'!$C$2:$C$185,Input!$C58,'Eurostat comsumption'!$D$2:$D$185,Input!$D58)</f>
        <v>33348.300000000003</v>
      </c>
      <c r="W58" s="8">
        <f>SUMIFS('Eurostat comsumption'!W$2:W$185,'Eurostat comsumption'!$C$2:$C$185,Input!$C58,'Eurostat comsumption'!$D$2:$D$185,Input!$D58)</f>
        <v>31784.799999999999</v>
      </c>
      <c r="X58" s="8">
        <f>SUMIFS('Eurostat comsumption'!X$2:X$185,'Eurostat comsumption'!$C$2:$C$185,Input!$C58,'Eurostat comsumption'!$D$2:$D$185,Input!$D58)</f>
        <v>31988.6</v>
      </c>
      <c r="Y58" s="8">
        <f>SUMIFS('Eurostat comsumption'!Y$2:Y$185,'Eurostat comsumption'!$C$2:$C$185,Input!$C58,'Eurostat comsumption'!$D$2:$D$185,Input!$D58)</f>
        <v>33610.6</v>
      </c>
      <c r="Z58" s="8">
        <f>SUMIFS('Eurostat comsumption'!Z$2:Z$185,'Eurostat comsumption'!$C$2:$C$185,Input!$C58,'Eurostat comsumption'!$D$2:$D$185,Input!$D58)</f>
        <v>34965.599999999999</v>
      </c>
      <c r="AA58">
        <f t="shared" ref="AA58" si="205">SUM(AA59:AA65)</f>
        <v>34876.455089213239</v>
      </c>
      <c r="AB58">
        <f t="shared" ref="AB58" si="206">SUM(AB59:AB65)</f>
        <v>34664.575121931688</v>
      </c>
      <c r="AC58">
        <f t="shared" ref="AC58" si="207">SUM(AC59:AC65)</f>
        <v>34291.317815114679</v>
      </c>
      <c r="AD58">
        <f t="shared" ref="AD58" si="208">SUM(AD59:AD65)</f>
        <v>33967.103819239259</v>
      </c>
      <c r="AE58">
        <f t="shared" ref="AE58" si="209">SUM(AE59:AE65)</f>
        <v>33711.089866359704</v>
      </c>
      <c r="AF58">
        <f t="shared" ref="AF58" si="210">SUM(AF59:AF65)</f>
        <v>33453.935833939839</v>
      </c>
      <c r="AG58">
        <f t="shared" ref="AG58" si="211">SUM(AG59:AG65)</f>
        <v>33186.891632355939</v>
      </c>
      <c r="AH58">
        <f t="shared" ref="AH58" si="212">SUM(AH59:AH65)</f>
        <v>32926.811249933395</v>
      </c>
      <c r="AI58">
        <f t="shared" ref="AI58" si="213">SUM(AI59:AI65)</f>
        <v>32710.601003937238</v>
      </c>
      <c r="AJ58">
        <f t="shared" ref="AJ58" si="214">SUM(AJ59:AJ65)</f>
        <v>32493.493640710818</v>
      </c>
      <c r="AK58">
        <f t="shared" ref="AK58" si="215">SUM(AK59:AK65)</f>
        <v>32256.608846182779</v>
      </c>
      <c r="AL58">
        <f t="shared" ref="AL58" si="216">SUM(AL59:AL65)</f>
        <v>31994.790855384388</v>
      </c>
      <c r="AM58">
        <f t="shared" ref="AM58" si="217">SUM(AM59:AM65)</f>
        <v>31632.366223972505</v>
      </c>
      <c r="AN58">
        <f t="shared" ref="AN58" si="218">SUM(AN59:AN65)</f>
        <v>31162.457022229053</v>
      </c>
      <c r="AO58">
        <f t="shared" ref="AO58" si="219">SUM(AO59:AO65)</f>
        <v>30583.311301886883</v>
      </c>
      <c r="AP58">
        <f t="shared" ref="AP58" si="220">SUM(AP59:AP65)</f>
        <v>29852.5022018907</v>
      </c>
      <c r="AQ58">
        <f t="shared" ref="AQ58" si="221">SUM(AQ59:AQ65)</f>
        <v>28980.445129166863</v>
      </c>
      <c r="AR58">
        <f t="shared" ref="AR58" si="222">SUM(AR59:AR65)</f>
        <v>27971.790349195595</v>
      </c>
      <c r="AS58">
        <f t="shared" ref="AS58" si="223">SUM(AS59:AS65)</f>
        <v>26839.719014969935</v>
      </c>
      <c r="AT58">
        <f t="shared" ref="AT58" si="224">SUM(AT59:AT65)</f>
        <v>25642.746568311315</v>
      </c>
      <c r="AU58">
        <f t="shared" ref="AU58" si="225">SUM(AU59:AU65)</f>
        <v>24481.977022827399</v>
      </c>
      <c r="AV58">
        <f t="shared" ref="AV58" si="226">SUM(AV59:AV65)</f>
        <v>23334.364574237236</v>
      </c>
      <c r="AW58">
        <f t="shared" ref="AW58" si="227">SUM(AW59:AW65)</f>
        <v>22230.391738344046</v>
      </c>
      <c r="AX58">
        <f t="shared" ref="AX58" si="228">SUM(AX59:AX65)</f>
        <v>21195.30387248128</v>
      </c>
      <c r="AY58">
        <f t="shared" ref="AY58" si="229">SUM(AY59:AY65)</f>
        <v>20033.015552397435</v>
      </c>
      <c r="AZ58">
        <f t="shared" ref="AZ58" si="230">SUM(AZ59:AZ65)</f>
        <v>18943.91545927271</v>
      </c>
      <c r="BA58">
        <f t="shared" ref="BA58" si="231">SUM(BA59:BA65)</f>
        <v>17853.915914583446</v>
      </c>
      <c r="BB58">
        <f t="shared" ref="BB58" si="232">SUM(BB59:BB65)</f>
        <v>16750.006489196701</v>
      </c>
      <c r="BC58">
        <f t="shared" ref="BC58" si="233">SUM(BC59:BC65)</f>
        <v>15634.32313627081</v>
      </c>
      <c r="BD58">
        <f t="shared" ref="BD58" si="234">SUM(BD59:BD65)</f>
        <v>14545.647169646016</v>
      </c>
      <c r="BE58">
        <f t="shared" ref="BE58" si="235">SUM(BE59:BE65)</f>
        <v>13440.722826524068</v>
      </c>
      <c r="BF58">
        <f t="shared" ref="BF58" si="236">SUM(BF59:BF65)</f>
        <v>12335.699458543113</v>
      </c>
      <c r="BG58">
        <f t="shared" ref="BG58" si="237">SUM(BG59:BG65)</f>
        <v>11234.615504720159</v>
      </c>
      <c r="BH58">
        <f t="shared" ref="BH58" si="238">SUM(BH59:BH65)</f>
        <v>10135.392726879729</v>
      </c>
    </row>
    <row r="59" spans="1:60" x14ac:dyDescent="0.3">
      <c r="A59" t="s">
        <v>9</v>
      </c>
      <c r="B59" t="s">
        <v>10</v>
      </c>
      <c r="C59" t="s">
        <v>41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 s="8">
        <f>SUMIFS('Eurostat comsumption'!J$2:J$185,'Eurostat comsumption'!$C$2:$C$185,Input!$C59,'Eurostat comsumption'!$D$2:$D$185,Input!$D59)</f>
        <v>10.4</v>
      </c>
      <c r="K59" s="8">
        <f>SUMIFS('Eurostat comsumption'!K$2:K$185,'Eurostat comsumption'!$C$2:$C$185,Input!$C59,'Eurostat comsumption'!$D$2:$D$185,Input!$D59)</f>
        <v>10.7</v>
      </c>
      <c r="L59" s="8">
        <f>SUMIFS('Eurostat comsumption'!L$2:L$185,'Eurostat comsumption'!$C$2:$C$185,Input!$C59,'Eurostat comsumption'!$D$2:$D$185,Input!$D59)</f>
        <v>0.7</v>
      </c>
      <c r="M59" s="8">
        <f>SUMIFS('Eurostat comsumption'!M$2:M$185,'Eurostat comsumption'!$C$2:$C$185,Input!$C59,'Eurostat comsumption'!$D$2:$D$185,Input!$D59)</f>
        <v>0</v>
      </c>
      <c r="N59" s="8">
        <f>SUMIFS('Eurostat comsumption'!N$2:N$185,'Eurostat comsumption'!$C$2:$C$185,Input!$C59,'Eurostat comsumption'!$D$2:$D$185,Input!$D59)</f>
        <v>0</v>
      </c>
      <c r="O59" s="8">
        <f>SUMIFS('Eurostat comsumption'!O$2:O$185,'Eurostat comsumption'!$C$2:$C$185,Input!$C59,'Eurostat comsumption'!$D$2:$D$185,Input!$D59)</f>
        <v>0</v>
      </c>
      <c r="P59" s="8">
        <f>SUMIFS('Eurostat comsumption'!P$2:P$185,'Eurostat comsumption'!$C$2:$C$185,Input!$C59,'Eurostat comsumption'!$D$2:$D$185,Input!$D59)</f>
        <v>62.2</v>
      </c>
      <c r="Q59" s="8">
        <f>SUMIFS('Eurostat comsumption'!Q$2:Q$185,'Eurostat comsumption'!$C$2:$C$185,Input!$C59,'Eurostat comsumption'!$D$2:$D$185,Input!$D59)</f>
        <v>68.2</v>
      </c>
      <c r="R59" s="8">
        <f>SUMIFS('Eurostat comsumption'!R$2:R$185,'Eurostat comsumption'!$C$2:$C$185,Input!$C59,'Eurostat comsumption'!$D$2:$D$185,Input!$D59)</f>
        <v>65.8</v>
      </c>
      <c r="S59" s="8">
        <f>SUMIFS('Eurostat comsumption'!S$2:S$185,'Eurostat comsumption'!$C$2:$C$185,Input!$C59,'Eurostat comsumption'!$D$2:$D$185,Input!$D59)</f>
        <v>84.5</v>
      </c>
      <c r="T59" s="8">
        <f>SUMIFS('Eurostat comsumption'!T$2:T$185,'Eurostat comsumption'!$C$2:$C$185,Input!$C59,'Eurostat comsumption'!$D$2:$D$185,Input!$D59)</f>
        <v>93.8</v>
      </c>
      <c r="U59" s="8">
        <f>SUMIFS('Eurostat comsumption'!U$2:U$185,'Eurostat comsumption'!$C$2:$C$185,Input!$C59,'Eurostat comsumption'!$D$2:$D$185,Input!$D59)</f>
        <v>83.3</v>
      </c>
      <c r="V59" s="8">
        <f>SUMIFS('Eurostat comsumption'!V$2:V$185,'Eurostat comsumption'!$C$2:$C$185,Input!$C59,'Eurostat comsumption'!$D$2:$D$185,Input!$D59)</f>
        <v>123.4</v>
      </c>
      <c r="W59" s="8">
        <f>SUMIFS('Eurostat comsumption'!W$2:W$185,'Eurostat comsumption'!$C$2:$C$185,Input!$C59,'Eurostat comsumption'!$D$2:$D$185,Input!$D59)</f>
        <v>119.6</v>
      </c>
      <c r="X59" s="8">
        <f>SUMIFS('Eurostat comsumption'!X$2:X$185,'Eurostat comsumption'!$C$2:$C$185,Input!$C59,'Eurostat comsumption'!$D$2:$D$185,Input!$D59)</f>
        <v>84.5</v>
      </c>
      <c r="Y59" s="8">
        <f>SUMIFS('Eurostat comsumption'!Y$2:Y$185,'Eurostat comsumption'!$C$2:$C$185,Input!$C59,'Eurostat comsumption'!$D$2:$D$185,Input!$D59)</f>
        <v>327.8</v>
      </c>
      <c r="Z59" s="8">
        <f>SUMIFS('Eurostat comsumption'!Z$2:Z$185,'Eurostat comsumption'!$C$2:$C$185,Input!$C59,'Eurostat comsumption'!$D$2:$D$185,Input!$D59)</f>
        <v>345</v>
      </c>
      <c r="AA59">
        <f>Z59+('RAW data extract'!X53-'RAW data extract'!W53)*1000</f>
        <v>348.76255106570528</v>
      </c>
      <c r="AB59">
        <f>AA59+('RAW data extract'!Y53-'RAW data extract'!X53)*1000</f>
        <v>355.99897342174069</v>
      </c>
      <c r="AC59">
        <f>AB59+('RAW data extract'!Z53-'RAW data extract'!Y53)*1000</f>
        <v>366.41855587333407</v>
      </c>
      <c r="AD59">
        <f>AC59+('RAW data extract'!AA53-'RAW data extract'!Z53)*1000</f>
        <v>378.09941315449322</v>
      </c>
      <c r="AE59">
        <f>AD59+('RAW data extract'!AB53-'RAW data extract'!AA53)*1000</f>
        <v>390.26638568271119</v>
      </c>
      <c r="AF59">
        <f>AE59+('RAW data extract'!AC53-'RAW data extract'!AB53)*1000</f>
        <v>403.59982819616567</v>
      </c>
      <c r="AG59">
        <f>AF59+('RAW data extract'!AD53-'RAW data extract'!AC53)*1000</f>
        <v>418.18615753433244</v>
      </c>
      <c r="AH59">
        <f>AG59+('RAW data extract'!AE53-'RAW data extract'!AD53)*1000</f>
        <v>433.67770961903068</v>
      </c>
      <c r="AI59">
        <f>AH59+('RAW data extract'!AF53-'RAW data extract'!AE53)*1000</f>
        <v>449.60622387121913</v>
      </c>
      <c r="AJ59">
        <f>AI59+('RAW data extract'!AG53-'RAW data extract'!AF53)*1000</f>
        <v>466.20181997145443</v>
      </c>
      <c r="AK59">
        <f>AJ59+('RAW data extract'!AH53-'RAW data extract'!AG53)*1000</f>
        <v>483.30835458075296</v>
      </c>
      <c r="AL59">
        <f>AK59+('RAW data extract'!AI53-'RAW data extract'!AH53)*1000</f>
        <v>501.23892180443914</v>
      </c>
      <c r="AM59">
        <f>AL59+('RAW data extract'!AJ53-'RAW data extract'!AI53)*1000</f>
        <v>521.50070814444939</v>
      </c>
      <c r="AN59">
        <f>AM59+('RAW data extract'!AK53-'RAW data extract'!AJ53)*1000</f>
        <v>543.66511798426814</v>
      </c>
      <c r="AO59">
        <f>AN59+('RAW data extract'!AL53-'RAW data extract'!AK53)*1000</f>
        <v>568.16103467085532</v>
      </c>
      <c r="AP59">
        <f>AO59+('RAW data extract'!AM53-'RAW data extract'!AL53)*1000</f>
        <v>596.26014670918789</v>
      </c>
      <c r="AQ59">
        <f>AP59+('RAW data extract'!AN53-'RAW data extract'!AM53)*1000</f>
        <v>627.71615950906937</v>
      </c>
      <c r="AR59">
        <f>AQ59+('RAW data extract'!AO53-'RAW data extract'!AN53)*1000</f>
        <v>662.58857775442834</v>
      </c>
      <c r="AS59">
        <f>AR59+('RAW data extract'!AP53-'RAW data extract'!AO53)*1000</f>
        <v>700.57665255093593</v>
      </c>
      <c r="AT59">
        <f>AS59+('RAW data extract'!AQ53-'RAW data extract'!AP53)*1000</f>
        <v>741.49968319059371</v>
      </c>
      <c r="AU59">
        <f>AT59+('RAW data extract'!AR53-'RAW data extract'!AQ53)*1000</f>
        <v>782.33359157937741</v>
      </c>
      <c r="AV59">
        <f>AU59+('RAW data extract'!AS53-'RAW data extract'!AR53)*1000</f>
        <v>822.89248128740724</v>
      </c>
      <c r="AW59">
        <f>AV59+('RAW data extract'!AT53-'RAW data extract'!AS53)*1000</f>
        <v>862.53376993865334</v>
      </c>
      <c r="AX59">
        <f>AW59+('RAW data extract'!AU53-'RAW data extract'!AT53)*1000</f>
        <v>900.59790598854647</v>
      </c>
      <c r="AY59">
        <f>AX59+('RAW data extract'!AV53-'RAW data extract'!AU53)*1000</f>
        <v>941.49047358347275</v>
      </c>
      <c r="AZ59">
        <f>AY59+('RAW data extract'!AW53-'RAW data extract'!AV53)*1000</f>
        <v>980.77540108829623</v>
      </c>
      <c r="BA59">
        <f>AZ59+('RAW data extract'!AX53-'RAW data extract'!AW53)*1000</f>
        <v>1020.0747693512557</v>
      </c>
      <c r="BB59">
        <f>BA59+('RAW data extract'!AY53-'RAW data extract'!AX53)*1000</f>
        <v>1059.672312167537</v>
      </c>
      <c r="BC59">
        <f>BB59+('RAW data extract'!AZ53-'RAW data extract'!AY53)*1000</f>
        <v>1099.5421048735652</v>
      </c>
      <c r="BD59">
        <f>BC59+('RAW data extract'!BA53-'RAW data extract'!AZ53)*1000</f>
        <v>1138.8110643106461</v>
      </c>
      <c r="BE59">
        <f>BD59+('RAW data extract'!BB53-'RAW data extract'!BA53)*1000</f>
        <v>1178.4367289483714</v>
      </c>
      <c r="BF59">
        <f>BE59+('RAW data extract'!BC53-'RAW data extract'!BB53)*1000</f>
        <v>1218.0661973314686</v>
      </c>
      <c r="BG59">
        <f>BF59+('RAW data extract'!BD53-'RAW data extract'!BC53)*1000</f>
        <v>1257.6103998471112</v>
      </c>
      <c r="BH59">
        <f>BG59+('RAW data extract'!BE53-'RAW data extract'!BD53)*1000</f>
        <v>1297.1108159525941</v>
      </c>
    </row>
    <row r="60" spans="1:60" x14ac:dyDescent="0.3">
      <c r="A60" t="s">
        <v>9</v>
      </c>
      <c r="B60" t="s">
        <v>10</v>
      </c>
      <c r="C60" t="s">
        <v>41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 s="8">
        <f>SUMIFS('Eurostat comsumption'!J$2:J$185,'Eurostat comsumption'!$C$2:$C$185,Input!$C60,'Eurostat comsumption'!$D$2:$D$185,Input!$D60)</f>
        <v>0</v>
      </c>
      <c r="K60" s="8">
        <f>SUMIFS('Eurostat comsumption'!K$2:K$185,'Eurostat comsumption'!$C$2:$C$185,Input!$C60,'Eurostat comsumption'!$D$2:$D$185,Input!$D60)</f>
        <v>0</v>
      </c>
      <c r="L60" s="8">
        <f>SUMIFS('Eurostat comsumption'!L$2:L$185,'Eurostat comsumption'!$C$2:$C$185,Input!$C60,'Eurostat comsumption'!$D$2:$D$185,Input!$D60)</f>
        <v>0</v>
      </c>
      <c r="M60" s="8">
        <f>SUMIFS('Eurostat comsumption'!M$2:M$185,'Eurostat comsumption'!$C$2:$C$185,Input!$C60,'Eurostat comsumption'!$D$2:$D$185,Input!$D60)</f>
        <v>0</v>
      </c>
      <c r="N60" s="8">
        <f>SUMIFS('Eurostat comsumption'!N$2:N$185,'Eurostat comsumption'!$C$2:$C$185,Input!$C60,'Eurostat comsumption'!$D$2:$D$185,Input!$D60)</f>
        <v>0</v>
      </c>
      <c r="O60" s="8">
        <f>SUMIFS('Eurostat comsumption'!O$2:O$185,'Eurostat comsumption'!$C$2:$C$185,Input!$C60,'Eurostat comsumption'!$D$2:$D$185,Input!$D60)</f>
        <v>0</v>
      </c>
      <c r="P60" s="8">
        <f>SUMIFS('Eurostat comsumption'!P$2:P$185,'Eurostat comsumption'!$C$2:$C$185,Input!$C60,'Eurostat comsumption'!$D$2:$D$185,Input!$D60)</f>
        <v>0</v>
      </c>
      <c r="Q60" s="8">
        <f>SUMIFS('Eurostat comsumption'!Q$2:Q$185,'Eurostat comsumption'!$C$2:$C$185,Input!$C60,'Eurostat comsumption'!$D$2:$D$185,Input!$D60)</f>
        <v>0</v>
      </c>
      <c r="R60" s="8">
        <f>SUMIFS('Eurostat comsumption'!R$2:R$185,'Eurostat comsumption'!$C$2:$C$185,Input!$C60,'Eurostat comsumption'!$D$2:$D$185,Input!$D60)</f>
        <v>0</v>
      </c>
      <c r="S60" s="8">
        <f>SUMIFS('Eurostat comsumption'!S$2:S$185,'Eurostat comsumption'!$C$2:$C$185,Input!$C60,'Eurostat comsumption'!$D$2:$D$185,Input!$D60)</f>
        <v>0</v>
      </c>
      <c r="T60" s="8">
        <f>SUMIFS('Eurostat comsumption'!T$2:T$185,'Eurostat comsumption'!$C$2:$C$185,Input!$C60,'Eurostat comsumption'!$D$2:$D$185,Input!$D60)</f>
        <v>0</v>
      </c>
      <c r="U60" s="8">
        <f>SUMIFS('Eurostat comsumption'!U$2:U$185,'Eurostat comsumption'!$C$2:$C$185,Input!$C60,'Eurostat comsumption'!$D$2:$D$185,Input!$D60)</f>
        <v>0</v>
      </c>
      <c r="V60" s="8">
        <f>SUMIFS('Eurostat comsumption'!V$2:V$185,'Eurostat comsumption'!$C$2:$C$185,Input!$C60,'Eurostat comsumption'!$D$2:$D$185,Input!$D60)</f>
        <v>0</v>
      </c>
      <c r="W60" s="8">
        <f>SUMIFS('Eurostat comsumption'!W$2:W$185,'Eurostat comsumption'!$C$2:$C$185,Input!$C60,'Eurostat comsumption'!$D$2:$D$185,Input!$D60)</f>
        <v>0.1</v>
      </c>
      <c r="X60" s="8">
        <f>SUMIFS('Eurostat comsumption'!X$2:X$185,'Eurostat comsumption'!$C$2:$C$185,Input!$C60,'Eurostat comsumption'!$D$2:$D$185,Input!$D60)</f>
        <v>0.1</v>
      </c>
      <c r="Y60" s="8">
        <f>SUMIFS('Eurostat comsumption'!Y$2:Y$185,'Eurostat comsumption'!$C$2:$C$185,Input!$C60,'Eurostat comsumption'!$D$2:$D$185,Input!$D60)</f>
        <v>0</v>
      </c>
      <c r="Z60" s="8">
        <f>SUMIFS('Eurostat comsumption'!Z$2:Z$185,'Eurostat comsumption'!$C$2:$C$185,Input!$C60,'Eurostat comsumption'!$D$2:$D$185,Input!$D60)</f>
        <v>0</v>
      </c>
      <c r="AA60">
        <f>MAX(SUMIFS('intermediary sheet'!AA$2:AA$185,'intermediary sheet'!$C$2:$C$185,Input!$C60,'intermediary sheet'!$D$2:$D$185,"total")*SUMIFS('Market shares starting point Fe'!AA$2:AA$185,'Market shares starting point Fe'!$C$2:$C$185,Input!$C60,'Market shares starting point Fe'!$D$2:$D$185,Input!$D60),0)</f>
        <v>0</v>
      </c>
      <c r="AB60">
        <f>MAX(SUMIFS('intermediary sheet'!AB$2:AB$185,'intermediary sheet'!$C$2:$C$185,Input!$C60,'intermediary sheet'!$D$2:$D$185,"total")*SUMIFS('Market shares starting point Fe'!AB$2:AB$185,'Market shares starting point Fe'!$C$2:$C$185,Input!$C60,'Market shares starting point Fe'!$D$2:$D$185,Input!$D60),0)</f>
        <v>0</v>
      </c>
      <c r="AC60">
        <f>MAX(SUMIFS('intermediary sheet'!AC$2:AC$185,'intermediary sheet'!$C$2:$C$185,Input!$C60,'intermediary sheet'!$D$2:$D$185,"total")*SUMIFS('Market shares starting point Fe'!AC$2:AC$185,'Market shares starting point Fe'!$C$2:$C$185,Input!$C60,'Market shares starting point Fe'!$D$2:$D$185,Input!$D60),0)</f>
        <v>0</v>
      </c>
      <c r="AD60">
        <f>MAX(SUMIFS('intermediary sheet'!AD$2:AD$185,'intermediary sheet'!$C$2:$C$185,Input!$C60,'intermediary sheet'!$D$2:$D$185,"total")*SUMIFS('Market shares starting point Fe'!AD$2:AD$185,'Market shares starting point Fe'!$C$2:$C$185,Input!$C60,'Market shares starting point Fe'!$D$2:$D$185,Input!$D60),0)</f>
        <v>0</v>
      </c>
      <c r="AE60">
        <f>MAX(SUMIFS('intermediary sheet'!AE$2:AE$185,'intermediary sheet'!$C$2:$C$185,Input!$C60,'intermediary sheet'!$D$2:$D$185,"total")*SUMIFS('Market shares starting point Fe'!AE$2:AE$185,'Market shares starting point Fe'!$C$2:$C$185,Input!$C60,'Market shares starting point Fe'!$D$2:$D$185,Input!$D60),0)</f>
        <v>0</v>
      </c>
      <c r="AF60">
        <f>MAX(SUMIFS('intermediary sheet'!AF$2:AF$185,'intermediary sheet'!$C$2:$C$185,Input!$C60,'intermediary sheet'!$D$2:$D$185,"total")*SUMIFS('Market shares starting point Fe'!AF$2:AF$185,'Market shares starting point Fe'!$C$2:$C$185,Input!$C60,'Market shares starting point Fe'!$D$2:$D$185,Input!$D60),0)</f>
        <v>0</v>
      </c>
      <c r="AG60">
        <f>MAX(SUMIFS('intermediary sheet'!AG$2:AG$185,'intermediary sheet'!$C$2:$C$185,Input!$C60,'intermediary sheet'!$D$2:$D$185,"total")*SUMIFS('Market shares starting point Fe'!AG$2:AG$185,'Market shares starting point Fe'!$C$2:$C$185,Input!$C60,'Market shares starting point Fe'!$D$2:$D$185,Input!$D60),0)</f>
        <v>0</v>
      </c>
      <c r="AH60">
        <f>MAX(SUMIFS('intermediary sheet'!AH$2:AH$185,'intermediary sheet'!$C$2:$C$185,Input!$C60,'intermediary sheet'!$D$2:$D$185,"total")*SUMIFS('Market shares starting point Fe'!AH$2:AH$185,'Market shares starting point Fe'!$C$2:$C$185,Input!$C60,'Market shares starting point Fe'!$D$2:$D$185,Input!$D60),0)</f>
        <v>0</v>
      </c>
      <c r="AI60">
        <f>MAX(SUMIFS('intermediary sheet'!AI$2:AI$185,'intermediary sheet'!$C$2:$C$185,Input!$C60,'intermediary sheet'!$D$2:$D$185,"total")*SUMIFS('Market shares starting point Fe'!AI$2:AI$185,'Market shares starting point Fe'!$C$2:$C$185,Input!$C60,'Market shares starting point Fe'!$D$2:$D$185,Input!$D60),0)</f>
        <v>0</v>
      </c>
      <c r="AJ60">
        <f>MAX(SUMIFS('intermediary sheet'!AJ$2:AJ$185,'intermediary sheet'!$C$2:$C$185,Input!$C60,'intermediary sheet'!$D$2:$D$185,"total")*SUMIFS('Market shares starting point Fe'!AJ$2:AJ$185,'Market shares starting point Fe'!$C$2:$C$185,Input!$C60,'Market shares starting point Fe'!$D$2:$D$185,Input!$D60),0)</f>
        <v>0</v>
      </c>
      <c r="AK60">
        <f>MAX(SUMIFS('intermediary sheet'!AK$2:AK$185,'intermediary sheet'!$C$2:$C$185,Input!$C60,'intermediary sheet'!$D$2:$D$185,"total")*SUMIFS('Market shares starting point Fe'!AK$2:AK$185,'Market shares starting point Fe'!$C$2:$C$185,Input!$C60,'Market shares starting point Fe'!$D$2:$D$185,Input!$D60),0)</f>
        <v>0</v>
      </c>
      <c r="AL60">
        <f>MAX(SUMIFS('intermediary sheet'!AL$2:AL$185,'intermediary sheet'!$C$2:$C$185,Input!$C60,'intermediary sheet'!$D$2:$D$185,"total")*SUMIFS('Market shares starting point Fe'!AL$2:AL$185,'Market shares starting point Fe'!$C$2:$C$185,Input!$C60,'Market shares starting point Fe'!$D$2:$D$185,Input!$D60),0)</f>
        <v>0</v>
      </c>
      <c r="AM60">
        <f>MAX(SUMIFS('intermediary sheet'!AM$2:AM$185,'intermediary sheet'!$C$2:$C$185,Input!$C60,'intermediary sheet'!$D$2:$D$185,"total")*SUMIFS('Market shares starting point Fe'!AM$2:AM$185,'Market shares starting point Fe'!$C$2:$C$185,Input!$C60,'Market shares starting point Fe'!$D$2:$D$185,Input!$D60),0)</f>
        <v>0</v>
      </c>
      <c r="AN60">
        <f>MAX(SUMIFS('intermediary sheet'!AN$2:AN$185,'intermediary sheet'!$C$2:$C$185,Input!$C60,'intermediary sheet'!$D$2:$D$185,"total")*SUMIFS('Market shares starting point Fe'!AN$2:AN$185,'Market shares starting point Fe'!$C$2:$C$185,Input!$C60,'Market shares starting point Fe'!$D$2:$D$185,Input!$D60),0)</f>
        <v>0</v>
      </c>
      <c r="AO60">
        <f>MAX(SUMIFS('intermediary sheet'!AO$2:AO$185,'intermediary sheet'!$C$2:$C$185,Input!$C60,'intermediary sheet'!$D$2:$D$185,"total")*SUMIFS('Market shares starting point Fe'!AO$2:AO$185,'Market shares starting point Fe'!$C$2:$C$185,Input!$C60,'Market shares starting point Fe'!$D$2:$D$185,Input!$D60),0)</f>
        <v>0</v>
      </c>
      <c r="AP60">
        <f>MAX(SUMIFS('intermediary sheet'!AP$2:AP$185,'intermediary sheet'!$C$2:$C$185,Input!$C60,'intermediary sheet'!$D$2:$D$185,"total")*SUMIFS('Market shares starting point Fe'!AP$2:AP$185,'Market shares starting point Fe'!$C$2:$C$185,Input!$C60,'Market shares starting point Fe'!$D$2:$D$185,Input!$D60),0)</f>
        <v>0</v>
      </c>
      <c r="AQ60">
        <f>MAX(SUMIFS('intermediary sheet'!AQ$2:AQ$185,'intermediary sheet'!$C$2:$C$185,Input!$C60,'intermediary sheet'!$D$2:$D$185,"total")*SUMIFS('Market shares starting point Fe'!AQ$2:AQ$185,'Market shares starting point Fe'!$C$2:$C$185,Input!$C60,'Market shares starting point Fe'!$D$2:$D$185,Input!$D60),0)</f>
        <v>0</v>
      </c>
      <c r="AR60">
        <f>MAX(SUMIFS('intermediary sheet'!AR$2:AR$185,'intermediary sheet'!$C$2:$C$185,Input!$C60,'intermediary sheet'!$D$2:$D$185,"total")*SUMIFS('Market shares starting point Fe'!AR$2:AR$185,'Market shares starting point Fe'!$C$2:$C$185,Input!$C60,'Market shares starting point Fe'!$D$2:$D$185,Input!$D60),0)</f>
        <v>0</v>
      </c>
      <c r="AS60">
        <f>MAX(SUMIFS('intermediary sheet'!AS$2:AS$185,'intermediary sheet'!$C$2:$C$185,Input!$C60,'intermediary sheet'!$D$2:$D$185,"total")*SUMIFS('Market shares starting point Fe'!AS$2:AS$185,'Market shares starting point Fe'!$C$2:$C$185,Input!$C60,'Market shares starting point Fe'!$D$2:$D$185,Input!$D60),0)</f>
        <v>0</v>
      </c>
      <c r="AT60">
        <f>MAX(SUMIFS('intermediary sheet'!AT$2:AT$185,'intermediary sheet'!$C$2:$C$185,Input!$C60,'intermediary sheet'!$D$2:$D$185,"total")*SUMIFS('Market shares starting point Fe'!AT$2:AT$185,'Market shares starting point Fe'!$C$2:$C$185,Input!$C60,'Market shares starting point Fe'!$D$2:$D$185,Input!$D60),0)</f>
        <v>0</v>
      </c>
      <c r="AU60">
        <f>MAX(SUMIFS('intermediary sheet'!AU$2:AU$185,'intermediary sheet'!$C$2:$C$185,Input!$C60,'intermediary sheet'!$D$2:$D$185,"total")*SUMIFS('Market shares starting point Fe'!AU$2:AU$185,'Market shares starting point Fe'!$C$2:$C$185,Input!$C60,'Market shares starting point Fe'!$D$2:$D$185,Input!$D60),0)</f>
        <v>0</v>
      </c>
      <c r="AV60">
        <f>MAX(SUMIFS('intermediary sheet'!AV$2:AV$185,'intermediary sheet'!$C$2:$C$185,Input!$C60,'intermediary sheet'!$D$2:$D$185,"total")*SUMIFS('Market shares starting point Fe'!AV$2:AV$185,'Market shares starting point Fe'!$C$2:$C$185,Input!$C60,'Market shares starting point Fe'!$D$2:$D$185,Input!$D60),0)</f>
        <v>0</v>
      </c>
      <c r="AW60">
        <f>MAX(SUMIFS('intermediary sheet'!AW$2:AW$185,'intermediary sheet'!$C$2:$C$185,Input!$C60,'intermediary sheet'!$D$2:$D$185,"total")*SUMIFS('Market shares starting point Fe'!AW$2:AW$185,'Market shares starting point Fe'!$C$2:$C$185,Input!$C60,'Market shares starting point Fe'!$D$2:$D$185,Input!$D60),0)</f>
        <v>0</v>
      </c>
      <c r="AX60">
        <f>MAX(SUMIFS('intermediary sheet'!AX$2:AX$185,'intermediary sheet'!$C$2:$C$185,Input!$C60,'intermediary sheet'!$D$2:$D$185,"total")*SUMIFS('Market shares starting point Fe'!AX$2:AX$185,'Market shares starting point Fe'!$C$2:$C$185,Input!$C60,'Market shares starting point Fe'!$D$2:$D$185,Input!$D60),0)</f>
        <v>0</v>
      </c>
      <c r="AY60">
        <f>MAX(SUMIFS('intermediary sheet'!AY$2:AY$185,'intermediary sheet'!$C$2:$C$185,Input!$C60,'intermediary sheet'!$D$2:$D$185,"total")*SUMIFS('Market shares starting point Fe'!AY$2:AY$185,'Market shares starting point Fe'!$C$2:$C$185,Input!$C60,'Market shares starting point Fe'!$D$2:$D$185,Input!$D60),0)</f>
        <v>0</v>
      </c>
      <c r="AZ60">
        <f>MAX(SUMIFS('intermediary sheet'!AZ$2:AZ$185,'intermediary sheet'!$C$2:$C$185,Input!$C60,'intermediary sheet'!$D$2:$D$185,"total")*SUMIFS('Market shares starting point Fe'!AZ$2:AZ$185,'Market shares starting point Fe'!$C$2:$C$185,Input!$C60,'Market shares starting point Fe'!$D$2:$D$185,Input!$D60),0)</f>
        <v>0</v>
      </c>
      <c r="BA60">
        <f>MAX(SUMIFS('intermediary sheet'!BA$2:BA$185,'intermediary sheet'!$C$2:$C$185,Input!$C60,'intermediary sheet'!$D$2:$D$185,"total")*SUMIFS('Market shares starting point Fe'!BA$2:BA$185,'Market shares starting point Fe'!$C$2:$C$185,Input!$C60,'Market shares starting point Fe'!$D$2:$D$185,Input!$D60),0)</f>
        <v>0</v>
      </c>
      <c r="BB60">
        <f>MAX(SUMIFS('intermediary sheet'!BB$2:BB$185,'intermediary sheet'!$C$2:$C$185,Input!$C60,'intermediary sheet'!$D$2:$D$185,"total")*SUMIFS('Market shares starting point Fe'!BB$2:BB$185,'Market shares starting point Fe'!$C$2:$C$185,Input!$C60,'Market shares starting point Fe'!$D$2:$D$185,Input!$D60),0)</f>
        <v>0</v>
      </c>
      <c r="BC60">
        <f>MAX(SUMIFS('intermediary sheet'!BC$2:BC$185,'intermediary sheet'!$C$2:$C$185,Input!$C60,'intermediary sheet'!$D$2:$D$185,"total")*SUMIFS('Market shares starting point Fe'!BC$2:BC$185,'Market shares starting point Fe'!$C$2:$C$185,Input!$C60,'Market shares starting point Fe'!$D$2:$D$185,Input!$D60),0)</f>
        <v>0</v>
      </c>
      <c r="BD60">
        <f>MAX(SUMIFS('intermediary sheet'!BD$2:BD$185,'intermediary sheet'!$C$2:$C$185,Input!$C60,'intermediary sheet'!$D$2:$D$185,"total")*SUMIFS('Market shares starting point Fe'!BD$2:BD$185,'Market shares starting point Fe'!$C$2:$C$185,Input!$C60,'Market shares starting point Fe'!$D$2:$D$185,Input!$D60),0)</f>
        <v>0</v>
      </c>
      <c r="BE60">
        <f>MAX(SUMIFS('intermediary sheet'!BE$2:BE$185,'intermediary sheet'!$C$2:$C$185,Input!$C60,'intermediary sheet'!$D$2:$D$185,"total")*SUMIFS('Market shares starting point Fe'!BE$2:BE$185,'Market shares starting point Fe'!$C$2:$C$185,Input!$C60,'Market shares starting point Fe'!$D$2:$D$185,Input!$D60),0)</f>
        <v>0</v>
      </c>
      <c r="BF60">
        <f>MAX(SUMIFS('intermediary sheet'!BF$2:BF$185,'intermediary sheet'!$C$2:$C$185,Input!$C60,'intermediary sheet'!$D$2:$D$185,"total")*SUMIFS('Market shares starting point Fe'!BF$2:BF$185,'Market shares starting point Fe'!$C$2:$C$185,Input!$C60,'Market shares starting point Fe'!$D$2:$D$185,Input!$D60),0)</f>
        <v>0</v>
      </c>
      <c r="BG60">
        <f>MAX(SUMIFS('intermediary sheet'!BG$2:BG$185,'intermediary sheet'!$C$2:$C$185,Input!$C60,'intermediary sheet'!$D$2:$D$185,"total")*SUMIFS('Market shares starting point Fe'!BG$2:BG$185,'Market shares starting point Fe'!$C$2:$C$185,Input!$C60,'Market shares starting point Fe'!$D$2:$D$185,Input!$D60),0)</f>
        <v>0</v>
      </c>
      <c r="BH60">
        <f>MAX(SUMIFS('intermediary sheet'!BH$2:BH$185,'intermediary sheet'!$C$2:$C$185,Input!$C60,'intermediary sheet'!$D$2:$D$185,"total")*SUMIFS('Market shares starting point Fe'!BH$2:BH$185,'Market shares starting point Fe'!$C$2:$C$185,Input!$C60,'Market shares starting point Fe'!$D$2:$D$185,Input!$D60),0)</f>
        <v>0</v>
      </c>
    </row>
    <row r="61" spans="1:60" x14ac:dyDescent="0.3">
      <c r="A61" t="s">
        <v>9</v>
      </c>
      <c r="B61" t="s">
        <v>10</v>
      </c>
      <c r="C61" t="s">
        <v>41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 s="8">
        <f>SUMIFS('Eurostat comsumption'!J$2:J$185,'Eurostat comsumption'!$C$2:$C$185,Input!$C61,'Eurostat comsumption'!$D$2:$D$185,Input!$D61)</f>
        <v>358</v>
      </c>
      <c r="K61" s="8">
        <f>SUMIFS('Eurostat comsumption'!K$2:K$185,'Eurostat comsumption'!$C$2:$C$185,Input!$C61,'Eurostat comsumption'!$D$2:$D$185,Input!$D61)</f>
        <v>391.9</v>
      </c>
      <c r="L61" s="8">
        <f>SUMIFS('Eurostat comsumption'!L$2:L$185,'Eurostat comsumption'!$C$2:$C$185,Input!$C61,'Eurostat comsumption'!$D$2:$D$185,Input!$D61)</f>
        <v>412.2</v>
      </c>
      <c r="M61" s="8">
        <f>SUMIFS('Eurostat comsumption'!M$2:M$185,'Eurostat comsumption'!$C$2:$C$185,Input!$C61,'Eurostat comsumption'!$D$2:$D$185,Input!$D61)</f>
        <v>440.6</v>
      </c>
      <c r="N61" s="8">
        <f>SUMIFS('Eurostat comsumption'!N$2:N$185,'Eurostat comsumption'!$C$2:$C$185,Input!$C61,'Eurostat comsumption'!$D$2:$D$185,Input!$D61)</f>
        <v>450.1</v>
      </c>
      <c r="O61" s="8">
        <f>SUMIFS('Eurostat comsumption'!O$2:O$185,'Eurostat comsumption'!$C$2:$C$185,Input!$C61,'Eurostat comsumption'!$D$2:$D$185,Input!$D61)</f>
        <v>461.1</v>
      </c>
      <c r="P61" s="8">
        <f>SUMIFS('Eurostat comsumption'!P$2:P$185,'Eurostat comsumption'!$C$2:$C$185,Input!$C61,'Eurostat comsumption'!$D$2:$D$185,Input!$D61)</f>
        <v>325.8</v>
      </c>
      <c r="Q61" s="8">
        <f>SUMIFS('Eurostat comsumption'!Q$2:Q$185,'Eurostat comsumption'!$C$2:$C$185,Input!$C61,'Eurostat comsumption'!$D$2:$D$185,Input!$D61)</f>
        <v>237.7</v>
      </c>
      <c r="R61" s="8">
        <f>SUMIFS('Eurostat comsumption'!R$2:R$185,'Eurostat comsumption'!$C$2:$C$185,Input!$C61,'Eurostat comsumption'!$D$2:$D$185,Input!$D61)</f>
        <v>268.3</v>
      </c>
      <c r="S61" s="8">
        <f>SUMIFS('Eurostat comsumption'!S$2:S$185,'Eurostat comsumption'!$C$2:$C$185,Input!$C61,'Eurostat comsumption'!$D$2:$D$185,Input!$D61)</f>
        <v>256.7</v>
      </c>
      <c r="T61" s="8">
        <f>SUMIFS('Eurostat comsumption'!T$2:T$185,'Eurostat comsumption'!$C$2:$C$185,Input!$C61,'Eurostat comsumption'!$D$2:$D$185,Input!$D61)</f>
        <v>277</v>
      </c>
      <c r="U61" s="8">
        <f>SUMIFS('Eurostat comsumption'!U$2:U$185,'Eurostat comsumption'!$C$2:$C$185,Input!$C61,'Eurostat comsumption'!$D$2:$D$185,Input!$D61)</f>
        <v>388.2</v>
      </c>
      <c r="V61" s="8">
        <f>SUMIFS('Eurostat comsumption'!V$2:V$185,'Eurostat comsumption'!$C$2:$C$185,Input!$C61,'Eurostat comsumption'!$D$2:$D$185,Input!$D61)</f>
        <v>383.1</v>
      </c>
      <c r="W61" s="8">
        <f>SUMIFS('Eurostat comsumption'!W$2:W$185,'Eurostat comsumption'!$C$2:$C$185,Input!$C61,'Eurostat comsumption'!$D$2:$D$185,Input!$D61)</f>
        <v>391.4</v>
      </c>
      <c r="X61" s="8">
        <f>SUMIFS('Eurostat comsumption'!X$2:X$185,'Eurostat comsumption'!$C$2:$C$185,Input!$C61,'Eurostat comsumption'!$D$2:$D$185,Input!$D61)</f>
        <v>357.6</v>
      </c>
      <c r="Y61" s="8">
        <f>SUMIFS('Eurostat comsumption'!Y$2:Y$185,'Eurostat comsumption'!$C$2:$C$185,Input!$C61,'Eurostat comsumption'!$D$2:$D$185,Input!$D61)</f>
        <v>522.1</v>
      </c>
      <c r="Z61" s="8">
        <f>SUMIFS('Eurostat comsumption'!Z$2:Z$185,'Eurostat comsumption'!$C$2:$C$185,Input!$C61,'Eurostat comsumption'!$D$2:$D$185,Input!$D61)</f>
        <v>463.4</v>
      </c>
      <c r="AA61">
        <f>Z61+('RAW data extract'!X52-'RAW data extract'!W52)*1000</f>
        <v>469.08409686302554</v>
      </c>
      <c r="AB61">
        <f>AA61+('RAW data extract'!Y52-'RAW data extract'!X52)*1000</f>
        <v>476.61840832541128</v>
      </c>
      <c r="AC61">
        <f>AB61+('RAW data extract'!Z52-'RAW data extract'!Y52)*1000</f>
        <v>487.57084779862021</v>
      </c>
      <c r="AD61">
        <f>AC61+('RAW data extract'!AA52-'RAW data extract'!Z52)*1000</f>
        <v>501.35299020036911</v>
      </c>
      <c r="AE61">
        <f>AD61+('RAW data extract'!AB52-'RAW data extract'!AA52)*1000</f>
        <v>517.13790413936704</v>
      </c>
      <c r="AF61">
        <f>AE61+('RAW data extract'!AC52-'RAW data extract'!AB52)*1000</f>
        <v>536.23511310893946</v>
      </c>
      <c r="AG61">
        <f>AF61+('RAW data extract'!AD52-'RAW data extract'!AC52)*1000</f>
        <v>559.45281486220938</v>
      </c>
      <c r="AH61">
        <f>AG61+('RAW data extract'!AE52-'RAW data extract'!AD52)*1000</f>
        <v>585.68089356529936</v>
      </c>
      <c r="AI61">
        <f>AH61+('RAW data extract'!AF52-'RAW data extract'!AE52)*1000</f>
        <v>615.37902570453593</v>
      </c>
      <c r="AJ61">
        <f>AI61+('RAW data extract'!AG52-'RAW data extract'!AF52)*1000</f>
        <v>648.94664803180126</v>
      </c>
      <c r="AK61">
        <f>AJ61+('RAW data extract'!AH52-'RAW data extract'!AG52)*1000</f>
        <v>686.10706590614461</v>
      </c>
      <c r="AL61">
        <f>AK61+('RAW data extract'!AI52-'RAW data extract'!AH52)*1000</f>
        <v>727.91876100980494</v>
      </c>
      <c r="AM61">
        <f>AL61+('RAW data extract'!AJ52-'RAW data extract'!AI52)*1000</f>
        <v>780.56344656583258</v>
      </c>
      <c r="AN61">
        <f>AM61+('RAW data extract'!AK52-'RAW data extract'!AJ52)*1000</f>
        <v>847.73269114640686</v>
      </c>
      <c r="AO61">
        <f>AN61+('RAW data extract'!AL52-'RAW data extract'!AK52)*1000</f>
        <v>926.81896381784622</v>
      </c>
      <c r="AP61">
        <f>AO61+('RAW data extract'!AM52-'RAW data extract'!AL52)*1000</f>
        <v>1022.3737331642612</v>
      </c>
      <c r="AQ61">
        <f>AP61+('RAW data extract'!AN52-'RAW data extract'!AM52)*1000</f>
        <v>1129.671126451331</v>
      </c>
      <c r="AR61">
        <f>AQ61+('RAW data extract'!AO52-'RAW data extract'!AN52)*1000</f>
        <v>1249.8975200387838</v>
      </c>
      <c r="AS61">
        <f>AR61+('RAW data extract'!AP52-'RAW data extract'!AO52)*1000</f>
        <v>1382.6554648647723</v>
      </c>
      <c r="AT61">
        <f>AS61+('RAW data extract'!AQ52-'RAW data extract'!AP52)*1000</f>
        <v>1515.3179394378435</v>
      </c>
      <c r="AU61">
        <f>AT61+('RAW data extract'!AR52-'RAW data extract'!AQ52)*1000</f>
        <v>1642.6398967722214</v>
      </c>
      <c r="AV61">
        <f>AU61+('RAW data extract'!AS52-'RAW data extract'!AR52)*1000</f>
        <v>1772.081001737371</v>
      </c>
      <c r="AW61">
        <f>AV61+('RAW data extract'!AT52-'RAW data extract'!AS52)*1000</f>
        <v>1901.1912293891023</v>
      </c>
      <c r="AX61">
        <f>AW61+('RAW data extract'!AU52-'RAW data extract'!AT52)*1000</f>
        <v>2027.8389901305695</v>
      </c>
      <c r="AY61">
        <f>AX61+('RAW data extract'!AV52-'RAW data extract'!AU52)*1000</f>
        <v>2156.8918416941215</v>
      </c>
      <c r="AZ61">
        <f>AY61+('RAW data extract'!AW52-'RAW data extract'!AV52)*1000</f>
        <v>2285.4071554157854</v>
      </c>
      <c r="BA61">
        <f>AZ61+('RAW data extract'!AX52-'RAW data extract'!AW52)*1000</f>
        <v>2413.387919571906</v>
      </c>
      <c r="BB61">
        <f>BA61+('RAW data extract'!AY52-'RAW data extract'!AX52)*1000</f>
        <v>2541.5318909355192</v>
      </c>
      <c r="BC61">
        <f>BB61+('RAW data extract'!AZ52-'RAW data extract'!AY52)*1000</f>
        <v>2670.1761233958364</v>
      </c>
      <c r="BD61">
        <f>BC61+('RAW data extract'!BA52-'RAW data extract'!AZ52)*1000</f>
        <v>2798.2869758795941</v>
      </c>
      <c r="BE61">
        <f>BD61+('RAW data extract'!BB52-'RAW data extract'!BA52)*1000</f>
        <v>2926.5223664652381</v>
      </c>
      <c r="BF61">
        <f>BE61+('RAW data extract'!BC52-'RAW data extract'!BB52)*1000</f>
        <v>3054.888248868795</v>
      </c>
      <c r="BG61">
        <f>BF61+('RAW data extract'!BD52-'RAW data extract'!BC52)*1000</f>
        <v>3183.1988087897712</v>
      </c>
      <c r="BH61">
        <f>BG61+('RAW data extract'!BE52-'RAW data extract'!BD52)*1000</f>
        <v>3311.4084978129226</v>
      </c>
    </row>
    <row r="62" spans="1:60" x14ac:dyDescent="0.3">
      <c r="A62" t="s">
        <v>9</v>
      </c>
      <c r="B62" t="s">
        <v>10</v>
      </c>
      <c r="C62" t="s">
        <v>41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 s="8">
        <f>SUMIFS('Eurostat comsumption'!J$2:J$185,'Eurostat comsumption'!$C$2:$C$185,Input!$C62,'Eurostat comsumption'!$D$2:$D$185,Input!$D62)</f>
        <v>70.3</v>
      </c>
      <c r="K62" s="8">
        <f>SUMIFS('Eurostat comsumption'!K$2:K$185,'Eurostat comsumption'!$C$2:$C$185,Input!$C62,'Eurostat comsumption'!$D$2:$D$185,Input!$D62)</f>
        <v>70.3</v>
      </c>
      <c r="L62" s="8">
        <f>SUMIFS('Eurostat comsumption'!L$2:L$185,'Eurostat comsumption'!$C$2:$C$185,Input!$C62,'Eurostat comsumption'!$D$2:$D$185,Input!$D62)</f>
        <v>137.6</v>
      </c>
      <c r="M62" s="8">
        <f>SUMIFS('Eurostat comsumption'!M$2:M$185,'Eurostat comsumption'!$C$2:$C$185,Input!$C62,'Eurostat comsumption'!$D$2:$D$185,Input!$D62)</f>
        <v>189.1</v>
      </c>
      <c r="N62" s="8">
        <f>SUMIFS('Eurostat comsumption'!N$2:N$185,'Eurostat comsumption'!$C$2:$C$185,Input!$C62,'Eurostat comsumption'!$D$2:$D$185,Input!$D62)</f>
        <v>173.6</v>
      </c>
      <c r="O62" s="8">
        <f>SUMIFS('Eurostat comsumption'!O$2:O$185,'Eurostat comsumption'!$C$2:$C$185,Input!$C62,'Eurostat comsumption'!$D$2:$D$185,Input!$D62)</f>
        <v>255.7</v>
      </c>
      <c r="P62" s="8">
        <f>SUMIFS('Eurostat comsumption'!P$2:P$185,'Eurostat comsumption'!$C$2:$C$185,Input!$C62,'Eurostat comsumption'!$D$2:$D$185,Input!$D62)</f>
        <v>170</v>
      </c>
      <c r="Q62" s="8">
        <f>SUMIFS('Eurostat comsumption'!Q$2:Q$185,'Eurostat comsumption'!$C$2:$C$185,Input!$C62,'Eurostat comsumption'!$D$2:$D$185,Input!$D62)</f>
        <v>379.6</v>
      </c>
      <c r="R62" s="8">
        <f>SUMIFS('Eurostat comsumption'!R$2:R$185,'Eurostat comsumption'!$C$2:$C$185,Input!$C62,'Eurostat comsumption'!$D$2:$D$185,Input!$D62)</f>
        <v>609</v>
      </c>
      <c r="S62" s="8">
        <f>SUMIFS('Eurostat comsumption'!S$2:S$185,'Eurostat comsumption'!$C$2:$C$185,Input!$C62,'Eurostat comsumption'!$D$2:$D$185,Input!$D62)</f>
        <v>1054.4000000000001</v>
      </c>
      <c r="T62" s="8">
        <f>SUMIFS('Eurostat comsumption'!T$2:T$185,'Eurostat comsumption'!$C$2:$C$185,Input!$C62,'Eurostat comsumption'!$D$2:$D$185,Input!$D62)</f>
        <v>1411.8</v>
      </c>
      <c r="U62" s="8">
        <f>SUMIFS('Eurostat comsumption'!U$2:U$185,'Eurostat comsumption'!$C$2:$C$185,Input!$C62,'Eurostat comsumption'!$D$2:$D$185,Input!$D62)</f>
        <v>1691.4</v>
      </c>
      <c r="V62" s="8">
        <f>SUMIFS('Eurostat comsumption'!V$2:V$185,'Eurostat comsumption'!$C$2:$C$185,Input!$C62,'Eurostat comsumption'!$D$2:$D$185,Input!$D62)</f>
        <v>2087.3000000000002</v>
      </c>
      <c r="W62" s="8">
        <f>SUMIFS('Eurostat comsumption'!W$2:W$185,'Eurostat comsumption'!$C$2:$C$185,Input!$C62,'Eurostat comsumption'!$D$2:$D$185,Input!$D62)</f>
        <v>883.4</v>
      </c>
      <c r="X62" s="8">
        <f>SUMIFS('Eurostat comsumption'!X$2:X$185,'Eurostat comsumption'!$C$2:$C$185,Input!$C62,'Eurostat comsumption'!$D$2:$D$185,Input!$D62)</f>
        <v>950.8</v>
      </c>
      <c r="Y62" s="8">
        <f>SUMIFS('Eurostat comsumption'!Y$2:Y$185,'Eurostat comsumption'!$C$2:$C$185,Input!$C62,'Eurostat comsumption'!$D$2:$D$185,Input!$D62)</f>
        <v>958.3</v>
      </c>
      <c r="Z62" s="8">
        <f>SUMIFS('Eurostat comsumption'!Z$2:Z$185,'Eurostat comsumption'!$C$2:$C$185,Input!$C62,'Eurostat comsumption'!$D$2:$D$185,Input!$D62)</f>
        <v>1088.2</v>
      </c>
      <c r="AA62">
        <f>MAX(Z62+('RAW data extract'!X54-'RAW data extract'!W54)*1000,0)</f>
        <v>1083.2409807386439</v>
      </c>
      <c r="AB62">
        <f>MAX(AA62+('RAW data extract'!Y54-'RAW data extract'!X54)*1000,0)</f>
        <v>1074.1161702605293</v>
      </c>
      <c r="AC62">
        <f>MAX(AB62+('RAW data extract'!Z54-'RAW data extract'!Y54)*1000,0)</f>
        <v>1059.5332925780258</v>
      </c>
      <c r="AD62">
        <f>MAX(AC62+('RAW data extract'!AA54-'RAW data extract'!Z54)*1000,0)</f>
        <v>1046.3363086596839</v>
      </c>
      <c r="AE62">
        <f>MAX(AD62+('RAW data extract'!AB54-'RAW data extract'!AA54)*1000,0)</f>
        <v>1035.1707119688319</v>
      </c>
      <c r="AF62">
        <f>MAX(AE62+('RAW data extract'!AC54-'RAW data extract'!AB54)*1000,0)</f>
        <v>1023.7424487851347</v>
      </c>
      <c r="AG62">
        <f>MAX(AF62+('RAW data extract'!AD54-'RAW data extract'!AC54)*1000,0)</f>
        <v>1011.7441616474265</v>
      </c>
      <c r="AH62">
        <f>MAX(AG62+('RAW data extract'!AE54-'RAW data extract'!AD54)*1000,0)</f>
        <v>999.76868165535507</v>
      </c>
      <c r="AI62">
        <f>MAX(AH62+('RAW data extract'!AF54-'RAW data extract'!AE54)*1000,0)</f>
        <v>989.00498882556917</v>
      </c>
      <c r="AJ62">
        <f>MAX(AI62+('RAW data extract'!AG54-'RAW data extract'!AF54)*1000,0)</f>
        <v>978.0024110551891</v>
      </c>
      <c r="AK62">
        <f>MAX(AJ62+('RAW data extract'!AH54-'RAW data extract'!AG54)*1000,0)</f>
        <v>966.17263896300699</v>
      </c>
      <c r="AL62">
        <f>MAX(AK62+('RAW data extract'!AI54-'RAW data extract'!AH54)*1000,0)</f>
        <v>953.30856623813031</v>
      </c>
      <c r="AM62">
        <f>MAX(AL62+('RAW data extract'!AJ54-'RAW data extract'!AI54)*1000,0)</f>
        <v>936.72356004160963</v>
      </c>
      <c r="AN62">
        <f>MAX(AM62+('RAW data extract'!AK54-'RAW data extract'!AJ54)*1000,0)</f>
        <v>916.08991809153508</v>
      </c>
      <c r="AO62">
        <f>MAX(AN62+('RAW data extract'!AL54-'RAW data extract'!AK54)*1000,0)</f>
        <v>891.40927362420905</v>
      </c>
      <c r="AP62">
        <f>MAX(AO62+('RAW data extract'!AM54-'RAW data extract'!AL54)*1000,0)</f>
        <v>861.1255105046672</v>
      </c>
      <c r="AQ62">
        <f>MAX(AP62+('RAW data extract'!AN54-'RAW data extract'!AM54)*1000,0)</f>
        <v>825.73540828945545</v>
      </c>
      <c r="AR62">
        <f>MAX(AQ62+('RAW data extract'!AO54-'RAW data extract'!AN54)*1000,0)</f>
        <v>785.34628185000633</v>
      </c>
      <c r="AS62">
        <f>MAX(AR62+('RAW data extract'!AP54-'RAW data extract'!AO54)*1000,0)</f>
        <v>740.40403027743605</v>
      </c>
      <c r="AT62">
        <f>MAX(AS62+('RAW data extract'!AQ54-'RAW data extract'!AP54)*1000,0)</f>
        <v>693.20393307430015</v>
      </c>
      <c r="AU62">
        <f>MAX(AT62+('RAW data extract'!AR54-'RAW data extract'!AQ54)*1000,0)</f>
        <v>647.26751513041472</v>
      </c>
      <c r="AV62">
        <f>MAX(AU62+('RAW data extract'!AS54-'RAW data extract'!AR54)*1000,0)</f>
        <v>601.61217588976365</v>
      </c>
      <c r="AW62">
        <f>MAX(AV62+('RAW data extract'!AT54-'RAW data extract'!AS54)*1000,0)</f>
        <v>557.3164750547362</v>
      </c>
      <c r="AX62">
        <f>MAX(AW62+('RAW data extract'!AU54-'RAW data extract'!AT54)*1000,0)</f>
        <v>515.28109672530343</v>
      </c>
      <c r="AY62">
        <f>MAX(AX62+('RAW data extract'!AV54-'RAW data extract'!AU54)*1000,0)</f>
        <v>469.1972253428051</v>
      </c>
      <c r="AZ62">
        <f>MAX(AY62+('RAW data extract'!AW54-'RAW data extract'!AV54)*1000,0)</f>
        <v>425.39340000669227</v>
      </c>
      <c r="BA62">
        <f>MAX(AZ62+('RAW data extract'!AX54-'RAW data extract'!AW54)*1000,0)</f>
        <v>381.59303416044025</v>
      </c>
      <c r="BB62">
        <f>MAX(BA62+('RAW data extract'!AY54-'RAW data extract'!AX54)*1000,0)</f>
        <v>337.35587270583693</v>
      </c>
      <c r="BC62">
        <f>MAX(BB62+('RAW data extract'!AZ54-'RAW data extract'!AY54)*1000,0)</f>
        <v>292.72773402183276</v>
      </c>
      <c r="BD62">
        <f>MAX(BC62+('RAW data extract'!BA54-'RAW data extract'!AZ54)*1000,0)</f>
        <v>248.96050026468146</v>
      </c>
      <c r="BE62">
        <f>MAX(BD62+('RAW data extract'!BB54-'RAW data extract'!BA54)*1000,0)</f>
        <v>204.68677834510089</v>
      </c>
      <c r="BF62">
        <f>MAX(BE62+('RAW data extract'!BC54-'RAW data extract'!BB54)*1000,0)</f>
        <v>160.40241867802678</v>
      </c>
      <c r="BG62">
        <f>MAX(BF62+('RAW data extract'!BD54-'RAW data extract'!BC54)*1000,0)</f>
        <v>116.24230168339437</v>
      </c>
      <c r="BH62">
        <f>MAX(BG62+('RAW data extract'!BE54-'RAW data extract'!BD54)*1000,0)</f>
        <v>72.1452627195535</v>
      </c>
    </row>
    <row r="63" spans="1:60" x14ac:dyDescent="0.3">
      <c r="A63" t="s">
        <v>9</v>
      </c>
      <c r="B63" t="s">
        <v>10</v>
      </c>
      <c r="C63" t="s">
        <v>41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 s="8">
        <f>SUMIFS('Eurostat comsumption'!J$2:J$185,'Eurostat comsumption'!$C$2:$C$185,Input!$C63,'Eurostat comsumption'!$D$2:$D$185,Input!$D63)</f>
        <v>0</v>
      </c>
      <c r="K63" s="8">
        <f>SUMIFS('Eurostat comsumption'!K$2:K$185,'Eurostat comsumption'!$C$2:$C$185,Input!$C63,'Eurostat comsumption'!$D$2:$D$185,Input!$D63)</f>
        <v>0</v>
      </c>
      <c r="L63" s="8">
        <f>SUMIFS('Eurostat comsumption'!L$2:L$185,'Eurostat comsumption'!$C$2:$C$185,Input!$C63,'Eurostat comsumption'!$D$2:$D$185,Input!$D63)</f>
        <v>0</v>
      </c>
      <c r="M63" s="8">
        <f>SUMIFS('Eurostat comsumption'!M$2:M$185,'Eurostat comsumption'!$C$2:$C$185,Input!$C63,'Eurostat comsumption'!$D$2:$D$185,Input!$D63)</f>
        <v>0</v>
      </c>
      <c r="N63" s="8">
        <f>SUMIFS('Eurostat comsumption'!N$2:N$185,'Eurostat comsumption'!$C$2:$C$185,Input!$C63,'Eurostat comsumption'!$D$2:$D$185,Input!$D63)</f>
        <v>0</v>
      </c>
      <c r="O63" s="8">
        <f>SUMIFS('Eurostat comsumption'!O$2:O$185,'Eurostat comsumption'!$C$2:$C$185,Input!$C63,'Eurostat comsumption'!$D$2:$D$185,Input!$D63)</f>
        <v>0</v>
      </c>
      <c r="P63" s="8">
        <f>SUMIFS('Eurostat comsumption'!P$2:P$185,'Eurostat comsumption'!$C$2:$C$185,Input!$C63,'Eurostat comsumption'!$D$2:$D$185,Input!$D63)</f>
        <v>0</v>
      </c>
      <c r="Q63" s="8">
        <f>SUMIFS('Eurostat comsumption'!Q$2:Q$185,'Eurostat comsumption'!$C$2:$C$185,Input!$C63,'Eurostat comsumption'!$D$2:$D$185,Input!$D63)</f>
        <v>0</v>
      </c>
      <c r="R63" s="8">
        <f>SUMIFS('Eurostat comsumption'!R$2:R$185,'Eurostat comsumption'!$C$2:$C$185,Input!$C63,'Eurostat comsumption'!$D$2:$D$185,Input!$D63)</f>
        <v>0</v>
      </c>
      <c r="S63" s="8">
        <f>SUMIFS('Eurostat comsumption'!S$2:S$185,'Eurostat comsumption'!$C$2:$C$185,Input!$C63,'Eurostat comsumption'!$D$2:$D$185,Input!$D63)</f>
        <v>0</v>
      </c>
      <c r="T63" s="8">
        <f>SUMIFS('Eurostat comsumption'!T$2:T$185,'Eurostat comsumption'!$C$2:$C$185,Input!$C63,'Eurostat comsumption'!$D$2:$D$185,Input!$D63)</f>
        <v>0</v>
      </c>
      <c r="U63" s="8">
        <f>SUMIFS('Eurostat comsumption'!U$2:U$185,'Eurostat comsumption'!$C$2:$C$185,Input!$C63,'Eurostat comsumption'!$D$2:$D$185,Input!$D63)</f>
        <v>0</v>
      </c>
      <c r="V63" s="8">
        <f>SUMIFS('Eurostat comsumption'!V$2:V$185,'Eurostat comsumption'!$C$2:$C$185,Input!$C63,'Eurostat comsumption'!$D$2:$D$185,Input!$D63)</f>
        <v>0</v>
      </c>
      <c r="W63" s="8">
        <f>SUMIFS('Eurostat comsumption'!W$2:W$185,'Eurostat comsumption'!$C$2:$C$185,Input!$C63,'Eurostat comsumption'!$D$2:$D$185,Input!$D63)</f>
        <v>0</v>
      </c>
      <c r="X63" s="8">
        <f>SUMIFS('Eurostat comsumption'!X$2:X$185,'Eurostat comsumption'!$C$2:$C$185,Input!$C63,'Eurostat comsumption'!$D$2:$D$185,Input!$D63)</f>
        <v>0</v>
      </c>
      <c r="Y63" s="8">
        <f>SUMIFS('Eurostat comsumption'!Y$2:Y$185,'Eurostat comsumption'!$C$2:$C$185,Input!$C63,'Eurostat comsumption'!$D$2:$D$185,Input!$D63)</f>
        <v>0</v>
      </c>
      <c r="Z63" s="8">
        <f>SUMIFS('Eurostat comsumption'!Z$2:Z$185,'Eurostat comsumption'!$C$2:$C$185,Input!$C63,'Eurostat comsumption'!$D$2:$D$185,Input!$D63)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3">
      <c r="A64" t="s">
        <v>9</v>
      </c>
      <c r="B64" t="s">
        <v>10</v>
      </c>
      <c r="C64" t="s">
        <v>41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 s="8">
        <f>SUMIFS('Eurostat comsumption'!J$2:J$185,'Eurostat comsumption'!$C$2:$C$185,Input!$C64,'Eurostat comsumption'!$D$2:$D$185,Input!$D64)</f>
        <v>32791.1</v>
      </c>
      <c r="K64" s="8">
        <f>SUMIFS('Eurostat comsumption'!K$2:K$185,'Eurostat comsumption'!$C$2:$C$185,Input!$C64,'Eurostat comsumption'!$D$2:$D$185,Input!$D64)</f>
        <v>34160.199999999997</v>
      </c>
      <c r="L64" s="8">
        <f>SUMIFS('Eurostat comsumption'!L$2:L$185,'Eurostat comsumption'!$C$2:$C$185,Input!$C64,'Eurostat comsumption'!$D$2:$D$185,Input!$D64)</f>
        <v>34576.6</v>
      </c>
      <c r="M64" s="8">
        <f>SUMIFS('Eurostat comsumption'!M$2:M$185,'Eurostat comsumption'!$C$2:$C$185,Input!$C64,'Eurostat comsumption'!$D$2:$D$185,Input!$D64)</f>
        <v>36306.300000000003</v>
      </c>
      <c r="N64" s="8">
        <f>SUMIFS('Eurostat comsumption'!N$2:N$185,'Eurostat comsumption'!$C$2:$C$185,Input!$C64,'Eurostat comsumption'!$D$2:$D$185,Input!$D64)</f>
        <v>38013.1</v>
      </c>
      <c r="O64" s="8">
        <f>SUMIFS('Eurostat comsumption'!O$2:O$185,'Eurostat comsumption'!$C$2:$C$185,Input!$C64,'Eurostat comsumption'!$D$2:$D$185,Input!$D64)</f>
        <v>39226.9</v>
      </c>
      <c r="P64" s="8">
        <f>SUMIFS('Eurostat comsumption'!P$2:P$185,'Eurostat comsumption'!$C$2:$C$185,Input!$C64,'Eurostat comsumption'!$D$2:$D$185,Input!$D64)</f>
        <v>40528.5</v>
      </c>
      <c r="Q64" s="8">
        <f>SUMIFS('Eurostat comsumption'!Q$2:Q$185,'Eurostat comsumption'!$C$2:$C$185,Input!$C64,'Eurostat comsumption'!$D$2:$D$185,Input!$D64)</f>
        <v>41642.9</v>
      </c>
      <c r="R64" s="8">
        <f>SUMIFS('Eurostat comsumption'!R$2:R$185,'Eurostat comsumption'!$C$2:$C$185,Input!$C64,'Eurostat comsumption'!$D$2:$D$185,Input!$D64)</f>
        <v>39588</v>
      </c>
      <c r="S64" s="8">
        <f>SUMIFS('Eurostat comsumption'!S$2:S$185,'Eurostat comsumption'!$C$2:$C$185,Input!$C64,'Eurostat comsumption'!$D$2:$D$185,Input!$D64)</f>
        <v>36515.1</v>
      </c>
      <c r="T64" s="8">
        <f>SUMIFS('Eurostat comsumption'!T$2:T$185,'Eurostat comsumption'!$C$2:$C$185,Input!$C64,'Eurostat comsumption'!$D$2:$D$185,Input!$D64)</f>
        <v>35409.4</v>
      </c>
      <c r="U64" s="8">
        <f>SUMIFS('Eurostat comsumption'!U$2:U$185,'Eurostat comsumption'!$C$2:$C$185,Input!$C64,'Eurostat comsumption'!$D$2:$D$185,Input!$D64)</f>
        <v>33874</v>
      </c>
      <c r="V64" s="8">
        <f>SUMIFS('Eurostat comsumption'!V$2:V$185,'Eurostat comsumption'!$C$2:$C$185,Input!$C64,'Eurostat comsumption'!$D$2:$D$185,Input!$D64)</f>
        <v>30754.5</v>
      </c>
      <c r="W64" s="8">
        <f>SUMIFS('Eurostat comsumption'!W$2:W$185,'Eurostat comsumption'!$C$2:$C$185,Input!$C64,'Eurostat comsumption'!$D$2:$D$185,Input!$D64)</f>
        <v>30390.3</v>
      </c>
      <c r="X64" s="8">
        <f>SUMIFS('Eurostat comsumption'!X$2:X$185,'Eurostat comsumption'!$C$2:$C$185,Input!$C64,'Eurostat comsumption'!$D$2:$D$185,Input!$D64)</f>
        <v>30595.599999999999</v>
      </c>
      <c r="Y64" s="8">
        <f>SUMIFS('Eurostat comsumption'!Y$2:Y$185,'Eurostat comsumption'!$C$2:$C$185,Input!$C64,'Eurostat comsumption'!$D$2:$D$185,Input!$D64)</f>
        <v>31802.5</v>
      </c>
      <c r="Z64" s="8">
        <f>SUMIFS('Eurostat comsumption'!Z$2:Z$185,'Eurostat comsumption'!$C$2:$C$185,Input!$C64,'Eurostat comsumption'!$D$2:$D$185,Input!$D64)</f>
        <v>33069</v>
      </c>
      <c r="AA64">
        <f>IFERROR(Z64*'RAW data extract'!X51/'RAW data extract'!W51,0)</f>
        <v>32975.334440006482</v>
      </c>
      <c r="AB64">
        <f>IFERROR(AA64*'RAW data extract'!Y51/'RAW data extract'!X51,0)</f>
        <v>32757.771871762754</v>
      </c>
      <c r="AC64">
        <f>IFERROR(AB64*'RAW data extract'!Z51/'RAW data extract'!Y51,0)</f>
        <v>32377.688676346115</v>
      </c>
      <c r="AD64">
        <f>IFERROR(AC64*'RAW data extract'!AA51/'RAW data extract'!Z51,0)</f>
        <v>32041.156429682094</v>
      </c>
      <c r="AE64">
        <f>IFERROR(AD64*'RAW data extract'!AB51/'RAW data extract'!AA51,0)</f>
        <v>31768.301311729614</v>
      </c>
      <c r="AF64">
        <f>IFERROR(AE64*'RAW data extract'!AC51/'RAW data extract'!AB51,0)</f>
        <v>31490.066690368381</v>
      </c>
      <c r="AG64">
        <f>IFERROR(AF64*'RAW data extract'!AD51/'RAW data extract'!AC51,0)</f>
        <v>31197.124876915961</v>
      </c>
      <c r="AH64">
        <f>IFERROR(AG64*'RAW data extract'!AE51/'RAW data extract'!AD51,0)</f>
        <v>30907.183170148695</v>
      </c>
      <c r="AI64">
        <f>IFERROR(AH64*'RAW data extract'!AF51/'RAW data extract'!AE51,0)</f>
        <v>30655.940593351996</v>
      </c>
      <c r="AJ64">
        <f>IFERROR(AI64*'RAW data extract'!AG51/'RAW data extract'!AF51,0)</f>
        <v>30399.51318761165</v>
      </c>
      <c r="AK64">
        <f>IFERROR(AJ64*'RAW data extract'!AH51/'RAW data extract'!AG51,0)</f>
        <v>30120.01210803635</v>
      </c>
      <c r="AL64">
        <f>IFERROR(AK64*'RAW data extract'!AI51/'RAW data extract'!AH51,0)</f>
        <v>29811.093983992789</v>
      </c>
      <c r="AM64">
        <f>IFERROR(AL64*'RAW data extract'!AJ51/'RAW data extract'!AI51,0)</f>
        <v>29392.101526216346</v>
      </c>
      <c r="AN64">
        <f>IFERROR(AM64*'RAW data extract'!AK51/'RAW data extract'!AJ51,0)</f>
        <v>28853.280849095034</v>
      </c>
      <c r="AO64">
        <f>IFERROR(AN64*'RAW data extract'!AL51/'RAW data extract'!AK51,0)</f>
        <v>28194.949566702453</v>
      </c>
      <c r="AP64">
        <f>IFERROR(AO64*'RAW data extract'!AM51/'RAW data extract'!AL51,0)</f>
        <v>27370.450487013688</v>
      </c>
      <c r="AQ64">
        <f>IFERROR(AP64*'RAW data extract'!AN51/'RAW data extract'!AM51,0)</f>
        <v>26394.685163557217</v>
      </c>
      <c r="AR64">
        <f>IFERROR(AQ64*'RAW data extract'!AO51/'RAW data extract'!AN51,0)</f>
        <v>25270.966399772209</v>
      </c>
      <c r="AS64">
        <f>IFERROR(AR64*'RAW data extract'!AP51/'RAW data extract'!AO51,0)</f>
        <v>24012.703549171711</v>
      </c>
      <c r="AT64">
        <f>IFERROR(AS64*'RAW data extract'!AQ51/'RAW data extract'!AP51,0)</f>
        <v>22688.92138826595</v>
      </c>
      <c r="AU64">
        <f>IFERROR(AT64*'RAW data extract'!AR51/'RAW data extract'!AQ51,0)</f>
        <v>21405.484691115758</v>
      </c>
      <c r="AV64">
        <f>IFERROR(AU64*'RAW data extract'!AS51/'RAW data extract'!AR51,0)</f>
        <v>20133.052289075633</v>
      </c>
      <c r="AW64">
        <f>IFERROR(AV64*'RAW data extract'!AT51/'RAW data extract'!AS51,0)</f>
        <v>18904.110278513421</v>
      </c>
      <c r="AX64">
        <f>IFERROR(AW64*'RAW data extract'!AU51/'RAW data extract'!AT51,0)</f>
        <v>17745.808624008168</v>
      </c>
      <c r="AY64">
        <f>IFERROR(AX64*'RAW data extract'!AV51/'RAW data extract'!AU51,0)</f>
        <v>16459.195471860621</v>
      </c>
      <c r="AZ64">
        <f>IFERROR(AY64*'RAW data extract'!AW51/'RAW data extract'!AV51,0)</f>
        <v>15245.583639841387</v>
      </c>
      <c r="BA64">
        <f>IFERROR(AZ64*'RAW data extract'!AX51/'RAW data extract'!AW51,0)</f>
        <v>14031.594429123095</v>
      </c>
      <c r="BB64">
        <f>IFERROR(BA64*'RAW data extract'!AY51/'RAW data extract'!AX51,0)</f>
        <v>12803.681483784971</v>
      </c>
      <c r="BC64">
        <f>IFERROR(BB64*'RAW data extract'!AZ51/'RAW data extract'!AY51,0)</f>
        <v>11563.61613276794</v>
      </c>
      <c r="BD64">
        <f>IFERROR(BC64*'RAW data extract'!BA51/'RAW data extract'!AZ51,0)</f>
        <v>10350.815981203639</v>
      </c>
      <c r="BE64">
        <f>IFERROR(BD64*'RAW data extract'!BB51/'RAW data extract'!BA51,0)</f>
        <v>9121.8042492549066</v>
      </c>
      <c r="BF64">
        <f>IFERROR(BE64*'RAW data extract'!BC51/'RAW data extract'!BB51,0)</f>
        <v>7892.5686965313889</v>
      </c>
      <c r="BG64">
        <f>IFERROR(BF64*'RAW data extract'!BD51/'RAW data extract'!BC51,0)</f>
        <v>6667.2860713027176</v>
      </c>
      <c r="BH64">
        <f>IFERROR(BG64*'RAW data extract'!BE51/'RAW data extract'!BD51,0)</f>
        <v>5443.9460039315181</v>
      </c>
    </row>
    <row r="65" spans="1:61" x14ac:dyDescent="0.3">
      <c r="A65" s="2" t="s">
        <v>9</v>
      </c>
      <c r="B65" s="2" t="s">
        <v>10</v>
      </c>
      <c r="C65" s="2" t="s">
        <v>41</v>
      </c>
      <c r="D65" s="2" t="s">
        <v>44</v>
      </c>
      <c r="E65" s="2" t="s">
        <v>13</v>
      </c>
      <c r="F65" s="2" t="s">
        <v>14</v>
      </c>
      <c r="G65" s="2" t="s">
        <v>14</v>
      </c>
      <c r="H65" s="2" t="s">
        <v>15</v>
      </c>
      <c r="I65" s="2" t="s">
        <v>16</v>
      </c>
      <c r="J65" s="8">
        <f>SUMIFS('Eurostat comsumption'!J$2:J$185,'Eurostat comsumption'!$C$2:$C$185,Input!$C65,'Eurostat comsumption'!$D$2:$D$185,Input!$D65)</f>
        <v>0</v>
      </c>
      <c r="K65" s="8">
        <f>SUMIFS('Eurostat comsumption'!K$2:K$185,'Eurostat comsumption'!$C$2:$C$185,Input!$C65,'Eurostat comsumption'!$D$2:$D$185,Input!$D65)</f>
        <v>0</v>
      </c>
      <c r="L65" s="8">
        <f>SUMIFS('Eurostat comsumption'!L$2:L$185,'Eurostat comsumption'!$C$2:$C$185,Input!$C65,'Eurostat comsumption'!$D$2:$D$185,Input!$D65)</f>
        <v>0</v>
      </c>
      <c r="M65" s="8">
        <f>SUMIFS('Eurostat comsumption'!M$2:M$185,'Eurostat comsumption'!$C$2:$C$185,Input!$C65,'Eurostat comsumption'!$D$2:$D$185,Input!$D65)</f>
        <v>0</v>
      </c>
      <c r="N65" s="8">
        <f>SUMIFS('Eurostat comsumption'!N$2:N$185,'Eurostat comsumption'!$C$2:$C$185,Input!$C65,'Eurostat comsumption'!$D$2:$D$185,Input!$D65)</f>
        <v>0</v>
      </c>
      <c r="O65" s="8">
        <f>SUMIFS('Eurostat comsumption'!O$2:O$185,'Eurostat comsumption'!$C$2:$C$185,Input!$C65,'Eurostat comsumption'!$D$2:$D$185,Input!$D65)</f>
        <v>0</v>
      </c>
      <c r="P65" s="8">
        <f>SUMIFS('Eurostat comsumption'!P$2:P$185,'Eurostat comsumption'!$C$2:$C$185,Input!$C65,'Eurostat comsumption'!$D$2:$D$185,Input!$D65)</f>
        <v>0</v>
      </c>
      <c r="Q65" s="8">
        <f>SUMIFS('Eurostat comsumption'!Q$2:Q$185,'Eurostat comsumption'!$C$2:$C$185,Input!$C65,'Eurostat comsumption'!$D$2:$D$185,Input!$D65)</f>
        <v>0</v>
      </c>
      <c r="R65" s="8">
        <f>SUMIFS('Eurostat comsumption'!R$2:R$185,'Eurostat comsumption'!$C$2:$C$185,Input!$C65,'Eurostat comsumption'!$D$2:$D$185,Input!$D65)</f>
        <v>0</v>
      </c>
      <c r="S65" s="8">
        <f>SUMIFS('Eurostat comsumption'!S$2:S$185,'Eurostat comsumption'!$C$2:$C$185,Input!$C65,'Eurostat comsumption'!$D$2:$D$185,Input!$D65)</f>
        <v>0</v>
      </c>
      <c r="T65" s="8">
        <f>SUMIFS('Eurostat comsumption'!T$2:T$185,'Eurostat comsumption'!$C$2:$C$185,Input!$C65,'Eurostat comsumption'!$D$2:$D$185,Input!$D65)</f>
        <v>0</v>
      </c>
      <c r="U65" s="8">
        <f>SUMIFS('Eurostat comsumption'!U$2:U$185,'Eurostat comsumption'!$C$2:$C$185,Input!$C65,'Eurostat comsumption'!$D$2:$D$185,Input!$D65)</f>
        <v>0</v>
      </c>
      <c r="V65" s="8">
        <f>SUMIFS('Eurostat comsumption'!V$2:V$185,'Eurostat comsumption'!$C$2:$C$185,Input!$C65,'Eurostat comsumption'!$D$2:$D$185,Input!$D65)</f>
        <v>0</v>
      </c>
      <c r="W65" s="8">
        <f>SUMIFS('Eurostat comsumption'!W$2:W$185,'Eurostat comsumption'!$C$2:$C$185,Input!$C65,'Eurostat comsumption'!$D$2:$D$185,Input!$D65)</f>
        <v>0</v>
      </c>
      <c r="X65" s="8">
        <f>SUMIFS('Eurostat comsumption'!X$2:X$185,'Eurostat comsumption'!$C$2:$C$185,Input!$C65,'Eurostat comsumption'!$D$2:$D$185,Input!$D65)</f>
        <v>0</v>
      </c>
      <c r="Y65" s="8">
        <f>SUMIFS('Eurostat comsumption'!Y$2:Y$185,'Eurostat comsumption'!$C$2:$C$185,Input!$C65,'Eurostat comsumption'!$D$2:$D$185,Input!$D65)</f>
        <v>0</v>
      </c>
      <c r="Z65" s="8">
        <f>SUMIFS('Eurostat comsumption'!Z$2:Z$185,'Eurostat comsumption'!$C$2:$C$185,Input!$C65,'Eurostat comsumption'!$D$2:$D$185,Input!$D65)</f>
        <v>0</v>
      </c>
      <c r="AA65">
        <f>Z65+('RAW data extract'!X57-'RAW data extract'!W57)*1000</f>
        <v>3.302053938309215E-2</v>
      </c>
      <c r="AB65">
        <f>AA65+('RAW data extract'!Y57-'RAW data extract'!X57)*1000</f>
        <v>6.9698161252943092E-2</v>
      </c>
      <c r="AC65">
        <f>AB65+('RAW data extract'!Z57-'RAW data extract'!Y57)*1000</f>
        <v>0.10644251858260764</v>
      </c>
      <c r="AD65">
        <f>AC65+('RAW data extract'!AA57-'RAW data extract'!Z57)*1000</f>
        <v>0.15867754262215841</v>
      </c>
      <c r="AE65">
        <f>AD65+('RAW data extract'!AB57-'RAW data extract'!AA57)*1000</f>
        <v>0.21355283917771101</v>
      </c>
      <c r="AF65">
        <f>AE65+('RAW data extract'!AC57-'RAW data extract'!AB57)*1000</f>
        <v>0.29175348121193112</v>
      </c>
      <c r="AG65">
        <f>AF65+('RAW data extract'!AD57-'RAW data extract'!AC57)*1000</f>
        <v>0.38362139601142731</v>
      </c>
      <c r="AH65">
        <f>AG65+('RAW data extract'!AE57-'RAW data extract'!AD57)*1000</f>
        <v>0.50079494501439692</v>
      </c>
      <c r="AI65">
        <f>AH65+('RAW data extract'!AF57-'RAW data extract'!AE57)*1000</f>
        <v>0.6701721839175292</v>
      </c>
      <c r="AJ65">
        <f>AI65+('RAW data extract'!AG57-'RAW data extract'!AF57)*1000</f>
        <v>0.829574040721614</v>
      </c>
      <c r="AK65">
        <f>AJ65+('RAW data extract'!AH57-'RAW data extract'!AG57)*1000</f>
        <v>1.0086786965258572</v>
      </c>
      <c r="AL65">
        <f>AK65+('RAW data extract'!AI57-'RAW data extract'!AH57)*1000</f>
        <v>1.2306223392265236</v>
      </c>
      <c r="AM65">
        <f>AL65+('RAW data extract'!AJ57-'RAW data extract'!AI57)*1000</f>
        <v>1.4769830042687309</v>
      </c>
      <c r="AN65">
        <f>AM65+('RAW data extract'!AK57-'RAW data extract'!AJ57)*1000</f>
        <v>1.6884459118082789</v>
      </c>
      <c r="AO65">
        <f>AN65+('RAW data extract'!AL57-'RAW data extract'!AK57)*1000</f>
        <v>1.9724630715222551</v>
      </c>
      <c r="AP65">
        <f>AO65+('RAW data extract'!AM57-'RAW data extract'!AL57)*1000</f>
        <v>2.2923244988945135</v>
      </c>
      <c r="AQ65">
        <f>AP65+('RAW data extract'!AN57-'RAW data extract'!AM57)*1000</f>
        <v>2.6372713597917188</v>
      </c>
      <c r="AR65">
        <f>AQ65+('RAW data extract'!AO57-'RAW data extract'!AN57)*1000</f>
        <v>2.9915697801658903</v>
      </c>
      <c r="AS65">
        <f>AR65+('RAW data extract'!AP57-'RAW data extract'!AO57)*1000</f>
        <v>3.3793181050794869</v>
      </c>
      <c r="AT65">
        <f>AS65+('RAW data extract'!AQ57-'RAW data extract'!AP57)*1000</f>
        <v>3.8036243426285465</v>
      </c>
      <c r="AU65">
        <f>AT65+('RAW data extract'!AR57-'RAW data extract'!AQ57)*1000</f>
        <v>4.2513282296267709</v>
      </c>
      <c r="AV65">
        <f>AU65+('RAW data extract'!AS57-'RAW data extract'!AR57)*1000</f>
        <v>4.7266262470618887</v>
      </c>
      <c r="AW65">
        <f>AV65+('RAW data extract'!AT57-'RAW data extract'!AS57)*1000</f>
        <v>5.239985448132467</v>
      </c>
      <c r="AX65">
        <f>AW65+('RAW data extract'!AU57-'RAW data extract'!AT57)*1000</f>
        <v>5.7772556286918313</v>
      </c>
      <c r="AY65">
        <f>AX65+('RAW data extract'!AV57-'RAW data extract'!AU57)*1000</f>
        <v>6.2405399164180606</v>
      </c>
      <c r="AZ65">
        <f>AY65+('RAW data extract'!AW57-'RAW data extract'!AV57)*1000</f>
        <v>6.7558629205499896</v>
      </c>
      <c r="BA65">
        <f>AZ65+('RAW data extract'!AX57-'RAW data extract'!AW57)*1000</f>
        <v>7.2657623767493815</v>
      </c>
      <c r="BB65">
        <f>BA65+('RAW data extract'!AY57-'RAW data extract'!AX57)*1000</f>
        <v>7.7649296028359425</v>
      </c>
      <c r="BC65">
        <f>BB65+('RAW data extract'!AZ57-'RAW data extract'!AY57)*1000</f>
        <v>8.2610412116348648</v>
      </c>
      <c r="BD65">
        <f>BC65+('RAW data extract'!BA57-'RAW data extract'!AZ57)*1000</f>
        <v>8.7726479874537162</v>
      </c>
      <c r="BE65">
        <f>BD65+('RAW data extract'!BB57-'RAW data extract'!BA57)*1000</f>
        <v>9.2727035104525264</v>
      </c>
      <c r="BF65">
        <f>BE65+('RAW data extract'!BC57-'RAW data extract'!BB57)*1000</f>
        <v>9.7738971334324827</v>
      </c>
      <c r="BG65">
        <f>BF65+('RAW data extract'!BD57-'RAW data extract'!BC57)*1000</f>
        <v>10.277923097165262</v>
      </c>
      <c r="BH65">
        <f>BG65+('RAW data extract'!BE57-'RAW data extract'!BD57)*1000</f>
        <v>10.782146463139705</v>
      </c>
    </row>
    <row r="66" spans="1:61" x14ac:dyDescent="0.3">
      <c r="A66" t="s">
        <v>9</v>
      </c>
      <c r="B66" t="s">
        <v>10</v>
      </c>
      <c r="C66" t="s">
        <v>27</v>
      </c>
      <c r="D66" t="s">
        <v>12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 s="8">
        <f>SUMIFS('Eurostat comsumption'!J$2:J$185,'Eurostat comsumption'!$C$2:$C$185,Input!$C66,'Eurostat comsumption'!$D$2:$D$185,Input!$D66)</f>
        <v>4274.6000000000004</v>
      </c>
      <c r="K66" s="8">
        <f>SUMIFS('Eurostat comsumption'!K$2:K$185,'Eurostat comsumption'!$C$2:$C$185,Input!$C66,'Eurostat comsumption'!$D$2:$D$185,Input!$D66)</f>
        <v>4334.2</v>
      </c>
      <c r="L66" s="8">
        <f>SUMIFS('Eurostat comsumption'!L$2:L$185,'Eurostat comsumption'!$C$2:$C$185,Input!$C66,'Eurostat comsumption'!$D$2:$D$185,Input!$D66)</f>
        <v>4393.1000000000004</v>
      </c>
      <c r="M66" s="8">
        <f>SUMIFS('Eurostat comsumption'!M$2:M$185,'Eurostat comsumption'!$C$2:$C$185,Input!$C66,'Eurostat comsumption'!$D$2:$D$185,Input!$D66)</f>
        <v>4475.8999999999996</v>
      </c>
      <c r="N66" s="8">
        <f>SUMIFS('Eurostat comsumption'!N$2:N$185,'Eurostat comsumption'!$C$2:$C$185,Input!$C66,'Eurostat comsumption'!$D$2:$D$185,Input!$D66)</f>
        <v>4640</v>
      </c>
      <c r="O66" s="8">
        <f>SUMIFS('Eurostat comsumption'!O$2:O$185,'Eurostat comsumption'!$C$2:$C$185,Input!$C66,'Eurostat comsumption'!$D$2:$D$185,Input!$D66)</f>
        <v>4645.3999999999996</v>
      </c>
      <c r="P66" s="8">
        <f>SUMIFS('Eurostat comsumption'!P$2:P$185,'Eurostat comsumption'!$C$2:$C$185,Input!$C66,'Eurostat comsumption'!$D$2:$D$185,Input!$D66)</f>
        <v>4750.8</v>
      </c>
      <c r="Q66" s="8">
        <f>SUMIFS('Eurostat comsumption'!Q$2:Q$185,'Eurostat comsumption'!$C$2:$C$185,Input!$C66,'Eurostat comsumption'!$D$2:$D$185,Input!$D66)</f>
        <v>4935.6000000000004</v>
      </c>
      <c r="R66" s="8">
        <f>SUMIFS('Eurostat comsumption'!R$2:R$185,'Eurostat comsumption'!$C$2:$C$185,Input!$C66,'Eurostat comsumption'!$D$2:$D$185,Input!$D66)</f>
        <v>4842.5</v>
      </c>
      <c r="S66" s="8">
        <f>SUMIFS('Eurostat comsumption'!S$2:S$185,'Eurostat comsumption'!$C$2:$C$185,Input!$C66,'Eurostat comsumption'!$D$2:$D$185,Input!$D66)</f>
        <v>4644.2</v>
      </c>
      <c r="T66" s="8">
        <f>SUMIFS('Eurostat comsumption'!T$2:T$185,'Eurostat comsumption'!$C$2:$C$185,Input!$C66,'Eurostat comsumption'!$D$2:$D$185,Input!$D66)</f>
        <v>4842.6000000000004</v>
      </c>
      <c r="U66" s="8">
        <f>SUMIFS('Eurostat comsumption'!U$2:U$185,'Eurostat comsumption'!$C$2:$C$185,Input!$C66,'Eurostat comsumption'!$D$2:$D$185,Input!$D66)</f>
        <v>4936.5</v>
      </c>
      <c r="V66" s="8">
        <f>SUMIFS('Eurostat comsumption'!V$2:V$185,'Eurostat comsumption'!$C$2:$C$185,Input!$C66,'Eurostat comsumption'!$D$2:$D$185,Input!$D66)</f>
        <v>4813</v>
      </c>
      <c r="W66" s="8">
        <f>SUMIFS('Eurostat comsumption'!W$2:W$185,'Eurostat comsumption'!$C$2:$C$185,Input!$C66,'Eurostat comsumption'!$D$2:$D$185,Input!$D66)</f>
        <v>4865.1000000000004</v>
      </c>
      <c r="X66" s="8">
        <f>SUMIFS('Eurostat comsumption'!X$2:X$185,'Eurostat comsumption'!$C$2:$C$185,Input!$C66,'Eurostat comsumption'!$D$2:$D$185,Input!$D66)</f>
        <v>4757.8</v>
      </c>
      <c r="Y66" s="8">
        <f>SUMIFS('Eurostat comsumption'!Y$2:Y$185,'Eurostat comsumption'!$C$2:$C$185,Input!$C66,'Eurostat comsumption'!$D$2:$D$185,Input!$D66)</f>
        <v>4787.5</v>
      </c>
      <c r="Z66" s="8">
        <f>SUMIFS('Eurostat comsumption'!Z$2:Z$185,'Eurostat comsumption'!$C$2:$C$185,Input!$C66,'Eurostat comsumption'!$D$2:$D$185,Input!$D66)</f>
        <v>4956.3</v>
      </c>
      <c r="AA66">
        <f t="shared" ref="AA66" si="239">SUM(AA67:AA73)</f>
        <v>4917.6610506579291</v>
      </c>
      <c r="AB66">
        <f t="shared" ref="AB66" si="240">SUM(AB67:AB73)</f>
        <v>4881.590580350482</v>
      </c>
      <c r="AC66">
        <f t="shared" ref="AC66" si="241">SUM(AC67:AC73)</f>
        <v>4841.4000136419963</v>
      </c>
      <c r="AD66">
        <f t="shared" ref="AD66" si="242">SUM(AD67:AD73)</f>
        <v>4798.0551419660733</v>
      </c>
      <c r="AE66">
        <f t="shared" ref="AE66" si="243">SUM(AE67:AE73)</f>
        <v>4744.5198941156868</v>
      </c>
      <c r="AF66">
        <f t="shared" ref="AF66" si="244">SUM(AF67:AF73)</f>
        <v>4688.3284101833497</v>
      </c>
      <c r="AG66">
        <f t="shared" ref="AG66" si="245">SUM(AG67:AG73)</f>
        <v>4628.3414464082662</v>
      </c>
      <c r="AH66">
        <f t="shared" ref="AH66" si="246">SUM(AH67:AH73)</f>
        <v>4558.607230089272</v>
      </c>
      <c r="AI66">
        <f t="shared" ref="AI66" si="247">SUM(AI67:AI73)</f>
        <v>4477.5424887312038</v>
      </c>
      <c r="AJ66">
        <f t="shared" ref="AJ66" si="248">SUM(AJ67:AJ73)</f>
        <v>4384.364317686377</v>
      </c>
      <c r="AK66">
        <f t="shared" ref="AK66" si="249">SUM(AK67:AK73)</f>
        <v>4272.4050664029455</v>
      </c>
      <c r="AL66">
        <f t="shared" ref="AL66" si="250">SUM(AL67:AL73)</f>
        <v>4149.5719852492684</v>
      </c>
      <c r="AM66">
        <f t="shared" ref="AM66" si="251">SUM(AM67:AM73)</f>
        <v>4018.2797459909498</v>
      </c>
      <c r="AN66">
        <f t="shared" ref="AN66" si="252">SUM(AN67:AN73)</f>
        <v>3884.9777843945199</v>
      </c>
      <c r="AO66">
        <f t="shared" ref="AO66" si="253">SUM(AO67:AO73)</f>
        <v>3750.3379011292709</v>
      </c>
      <c r="AP66">
        <f t="shared" ref="AP66" si="254">SUM(AP67:AP73)</f>
        <v>3615.6870134143596</v>
      </c>
      <c r="AQ66">
        <f t="shared" ref="AQ66" si="255">SUM(AQ67:AQ73)</f>
        <v>3481.8047665413201</v>
      </c>
      <c r="AR66">
        <f t="shared" ref="AR66" si="256">SUM(AR67:AR73)</f>
        <v>3354.3187756223533</v>
      </c>
      <c r="AS66">
        <f t="shared" ref="AS66" si="257">SUM(AS67:AS73)</f>
        <v>3229.2999082428883</v>
      </c>
      <c r="AT66">
        <f t="shared" ref="AT66" si="258">SUM(AT67:AT73)</f>
        <v>3107.7536983211371</v>
      </c>
      <c r="AU66">
        <f t="shared" ref="AU66" si="259">SUM(AU67:AU73)</f>
        <v>2986.2080627672535</v>
      </c>
      <c r="AV66">
        <f t="shared" ref="AV66" si="260">SUM(AV67:AV73)</f>
        <v>2864.6628134486486</v>
      </c>
      <c r="AW66">
        <f t="shared" ref="AW66" si="261">SUM(AW67:AW73)</f>
        <v>2743.1180403707017</v>
      </c>
      <c r="AX66">
        <f t="shared" ref="AX66" si="262">SUM(AX67:AX73)</f>
        <v>2622.0618968407484</v>
      </c>
      <c r="AY66">
        <f t="shared" ref="AY66" si="263">SUM(AY67:AY73)</f>
        <v>2500.0071464100902</v>
      </c>
      <c r="AZ66">
        <f t="shared" ref="AZ66" si="264">SUM(AZ67:AZ73)</f>
        <v>2377.0523973661598</v>
      </c>
      <c r="BA66">
        <f t="shared" ref="BA66" si="265">SUM(BA67:BA73)</f>
        <v>2256.228516328224</v>
      </c>
      <c r="BB66">
        <f t="shared" ref="BB66" si="266">SUM(BB67:BB73)</f>
        <v>2134.0575023953543</v>
      </c>
      <c r="BC66">
        <f t="shared" ref="BC66" si="267">SUM(BC67:BC73)</f>
        <v>2011.9457082398599</v>
      </c>
      <c r="BD66">
        <f t="shared" ref="BD66" si="268">SUM(BD67:BD73)</f>
        <v>1890.1236094432752</v>
      </c>
      <c r="BE66">
        <f t="shared" ref="BE66" si="269">SUM(BE67:BE73)</f>
        <v>1768.4401821342663</v>
      </c>
      <c r="BF66">
        <f t="shared" ref="BF66" si="270">SUM(BF67:BF73)</f>
        <v>1768.4265529827842</v>
      </c>
      <c r="BG66">
        <f t="shared" ref="BG66" si="271">SUM(BG67:BG73)</f>
        <v>1768.411213632188</v>
      </c>
      <c r="BH66">
        <f t="shared" ref="BH66" si="272">SUM(BH67:BH73)</f>
        <v>1768.3937835859551</v>
      </c>
    </row>
    <row r="67" spans="1:61" x14ac:dyDescent="0.3">
      <c r="A67" t="s">
        <v>9</v>
      </c>
      <c r="B67" t="s">
        <v>10</v>
      </c>
      <c r="C67" t="s">
        <v>27</v>
      </c>
      <c r="D67" t="s">
        <v>17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 s="8">
        <f>SUMIFS('Eurostat comsumption'!J$2:J$185,'Eurostat comsumption'!$C$2:$C$185,Input!$C67,'Eurostat comsumption'!$D$2:$D$185,Input!$D67)</f>
        <v>15.4</v>
      </c>
      <c r="K67" s="8">
        <f>SUMIFS('Eurostat comsumption'!K$2:K$185,'Eurostat comsumption'!$C$2:$C$185,Input!$C67,'Eurostat comsumption'!$D$2:$D$185,Input!$D67)</f>
        <v>21.5</v>
      </c>
      <c r="L67" s="8">
        <f>SUMIFS('Eurostat comsumption'!L$2:L$185,'Eurostat comsumption'!$C$2:$C$185,Input!$C67,'Eurostat comsumption'!$D$2:$D$185,Input!$D67)</f>
        <v>21.5</v>
      </c>
      <c r="M67" s="8">
        <f>SUMIFS('Eurostat comsumption'!M$2:M$185,'Eurostat comsumption'!$C$2:$C$185,Input!$C67,'Eurostat comsumption'!$D$2:$D$185,Input!$D67)</f>
        <v>26.6</v>
      </c>
      <c r="N67" s="8">
        <f>SUMIFS('Eurostat comsumption'!N$2:N$185,'Eurostat comsumption'!$C$2:$C$185,Input!$C67,'Eurostat comsumption'!$D$2:$D$185,Input!$D67)</f>
        <v>23.2</v>
      </c>
      <c r="O67" s="8">
        <f>SUMIFS('Eurostat comsumption'!O$2:O$185,'Eurostat comsumption'!$C$2:$C$185,Input!$C67,'Eurostat comsumption'!$D$2:$D$185,Input!$D67)</f>
        <v>20.6</v>
      </c>
      <c r="P67" s="8">
        <f>SUMIFS('Eurostat comsumption'!P$2:P$185,'Eurostat comsumption'!$C$2:$C$185,Input!$C67,'Eurostat comsumption'!$D$2:$D$185,Input!$D67)</f>
        <v>20.6</v>
      </c>
      <c r="Q67" s="8">
        <f>SUMIFS('Eurostat comsumption'!Q$2:Q$185,'Eurostat comsumption'!$C$2:$C$185,Input!$C67,'Eurostat comsumption'!$D$2:$D$185,Input!$D67)</f>
        <v>15.5</v>
      </c>
      <c r="R67" s="8">
        <f>SUMIFS('Eurostat comsumption'!R$2:R$185,'Eurostat comsumption'!$C$2:$C$185,Input!$C67,'Eurostat comsumption'!$D$2:$D$185,Input!$D67)</f>
        <v>13.7</v>
      </c>
      <c r="S67" s="8">
        <f>SUMIFS('Eurostat comsumption'!S$2:S$185,'Eurostat comsumption'!$C$2:$C$185,Input!$C67,'Eurostat comsumption'!$D$2:$D$185,Input!$D67)</f>
        <v>14.6</v>
      </c>
      <c r="T67" s="8">
        <f>SUMIFS('Eurostat comsumption'!T$2:T$185,'Eurostat comsumption'!$C$2:$C$185,Input!$C67,'Eurostat comsumption'!$D$2:$D$185,Input!$D67)</f>
        <v>14.6</v>
      </c>
      <c r="U67" s="8">
        <f>SUMIFS('Eurostat comsumption'!U$2:U$185,'Eurostat comsumption'!$C$2:$C$185,Input!$C67,'Eurostat comsumption'!$D$2:$D$185,Input!$D67)</f>
        <v>11.299999999999999</v>
      </c>
      <c r="V67" s="8">
        <f>SUMIFS('Eurostat comsumption'!V$2:V$185,'Eurostat comsumption'!$C$2:$C$185,Input!$C67,'Eurostat comsumption'!$D$2:$D$185,Input!$D67)</f>
        <v>13.2</v>
      </c>
      <c r="W67" s="8">
        <f>SUMIFS('Eurostat comsumption'!W$2:W$185,'Eurostat comsumption'!$C$2:$C$185,Input!$C67,'Eurostat comsumption'!$D$2:$D$185,Input!$D67)</f>
        <v>9.4</v>
      </c>
      <c r="X67" s="8">
        <f>SUMIFS('Eurostat comsumption'!X$2:X$185,'Eurostat comsumption'!$C$2:$C$185,Input!$C67,'Eurostat comsumption'!$D$2:$D$185,Input!$D67)</f>
        <v>9.8999999999999986</v>
      </c>
      <c r="Y67" s="8">
        <f>SUMIFS('Eurostat comsumption'!Y$2:Y$185,'Eurostat comsumption'!$C$2:$C$185,Input!$C67,'Eurostat comsumption'!$D$2:$D$185,Input!$D67)</f>
        <v>6.9</v>
      </c>
      <c r="Z67" s="8">
        <f>SUMIFS('Eurostat comsumption'!Z$2:Z$185,'Eurostat comsumption'!$C$2:$C$185,Input!$C67,'Eurostat comsumption'!$D$2:$D$185,Input!$D67)</f>
        <v>8.6</v>
      </c>
      <c r="AA67">
        <f>MAX(SUMIFS('intermediary sheet'!AA$2:AA$185,'intermediary sheet'!$C$2:$C$185,Input!$C67,'intermediary sheet'!$D$2:$D$185,"total")*SUMIFS('Market shares starting point Fe'!AA$2:AA$185,'Market shares starting point Fe'!$C$2:$C$185,Input!$C67,'Market shares starting point Fe'!$D$2:$D$185,Input!$D67),0)</f>
        <v>35.484973177204118</v>
      </c>
      <c r="AB67">
        <f>MAX(SUMIFS('intermediary sheet'!AB$2:AB$185,'intermediary sheet'!$C$2:$C$185,Input!$C67,'intermediary sheet'!$D$2:$D$185,"total")*SUMIFS('Market shares starting point Fe'!AB$2:AB$185,'Market shares starting point Fe'!$C$2:$C$185,Input!$C67,'Market shares starting point Fe'!$D$2:$D$185,Input!$D67),0)</f>
        <v>38.519775553656231</v>
      </c>
      <c r="AC67">
        <f>MAX(SUMIFS('intermediary sheet'!AC$2:AC$185,'intermediary sheet'!$C$2:$C$185,Input!$C67,'intermediary sheet'!$D$2:$D$185,"total")*SUMIFS('Market shares starting point Fe'!AC$2:AC$185,'Market shares starting point Fe'!$C$2:$C$185,Input!$C67,'Market shares starting point Fe'!$D$2:$D$185,Input!$D67),0)</f>
        <v>42.313081715426236</v>
      </c>
      <c r="AD67">
        <f>MAX(SUMIFS('intermediary sheet'!AD$2:AD$185,'intermediary sheet'!$C$2:$C$185,Input!$C67,'intermediary sheet'!$D$2:$D$185,"total")*SUMIFS('Market shares starting point Fe'!AD$2:AD$185,'Market shares starting point Fe'!$C$2:$C$185,Input!$C67,'Market shares starting point Fe'!$D$2:$D$185,Input!$D67),0)</f>
        <v>45.423969181013803</v>
      </c>
      <c r="AE67">
        <f>MAX(SUMIFS('intermediary sheet'!AE$2:AE$185,'intermediary sheet'!$C$2:$C$185,Input!$C67,'intermediary sheet'!$D$2:$D$185,"total")*SUMIFS('Market shares starting point Fe'!AE$2:AE$185,'Market shares starting point Fe'!$C$2:$C$185,Input!$C67,'Market shares starting point Fe'!$D$2:$D$185,Input!$D67),0)</f>
        <v>48.359486095519365</v>
      </c>
      <c r="AF67">
        <f>MAX(SUMIFS('intermediary sheet'!AF$2:AF$185,'intermediary sheet'!$C$2:$C$185,Input!$C67,'intermediary sheet'!$D$2:$D$185,"total")*SUMIFS('Market shares starting point Fe'!AF$2:AF$185,'Market shares starting point Fe'!$C$2:$C$185,Input!$C67,'Market shares starting point Fe'!$D$2:$D$185,Input!$D67),0)</f>
        <v>51.259227374915746</v>
      </c>
      <c r="AG67">
        <f>MAX(SUMIFS('intermediary sheet'!AG$2:AG$185,'intermediary sheet'!$C$2:$C$185,Input!$C67,'intermediary sheet'!$D$2:$D$185,"total")*SUMIFS('Market shares starting point Fe'!AG$2:AG$185,'Market shares starting point Fe'!$C$2:$C$185,Input!$C67,'Market shares starting point Fe'!$D$2:$D$185,Input!$D67),0)</f>
        <v>53.842282096129352</v>
      </c>
      <c r="AH67">
        <f>MAX(SUMIFS('intermediary sheet'!AH$2:AH$185,'intermediary sheet'!$C$2:$C$185,Input!$C67,'intermediary sheet'!$D$2:$D$185,"total")*SUMIFS('Market shares starting point Fe'!AH$2:AH$185,'Market shares starting point Fe'!$C$2:$C$185,Input!$C67,'Market shares starting point Fe'!$D$2:$D$185,Input!$D67),0)</f>
        <v>56.545108299974117</v>
      </c>
      <c r="AI67">
        <f>MAX(SUMIFS('intermediary sheet'!AI$2:AI$185,'intermediary sheet'!$C$2:$C$185,Input!$C67,'intermediary sheet'!$D$2:$D$185,"total")*SUMIFS('Market shares starting point Fe'!AI$2:AI$185,'Market shares starting point Fe'!$C$2:$C$185,Input!$C67,'Market shares starting point Fe'!$D$2:$D$185,Input!$D67),0)</f>
        <v>59.071839558819192</v>
      </c>
      <c r="AJ67">
        <f>MAX(SUMIFS('intermediary sheet'!AJ$2:AJ$185,'intermediary sheet'!$C$2:$C$185,Input!$C67,'intermediary sheet'!$D$2:$D$185,"total")*SUMIFS('Market shares starting point Fe'!AJ$2:AJ$185,'Market shares starting point Fe'!$C$2:$C$185,Input!$C67,'Market shares starting point Fe'!$D$2:$D$185,Input!$D67),0)</f>
        <v>61.562213464816232</v>
      </c>
      <c r="AK67">
        <f>MAX(SUMIFS('intermediary sheet'!AK$2:AK$185,'intermediary sheet'!$C$2:$C$185,Input!$C67,'intermediary sheet'!$D$2:$D$185,"total")*SUMIFS('Market shares starting point Fe'!AK$2:AK$185,'Market shares starting point Fe'!$C$2:$C$185,Input!$C67,'Market shares starting point Fe'!$D$2:$D$185,Input!$D67),0)</f>
        <v>64.231371782598373</v>
      </c>
      <c r="AL67">
        <f>MAX(SUMIFS('intermediary sheet'!AL$2:AL$185,'intermediary sheet'!$C$2:$C$185,Input!$C67,'intermediary sheet'!$D$2:$D$185,"total")*SUMIFS('Market shares starting point Fe'!AL$2:AL$185,'Market shares starting point Fe'!$C$2:$C$185,Input!$C67,'Market shares starting point Fe'!$D$2:$D$185,Input!$D67),0)</f>
        <v>66.890854533677327</v>
      </c>
      <c r="AM67">
        <f>MAX(SUMIFS('intermediary sheet'!AM$2:AM$185,'intermediary sheet'!$C$2:$C$185,Input!$C67,'intermediary sheet'!$D$2:$D$185,"total")*SUMIFS('Market shares starting point Fe'!AM$2:AM$185,'Market shares starting point Fe'!$C$2:$C$185,Input!$C67,'Market shares starting point Fe'!$D$2:$D$185,Input!$D67),0)</f>
        <v>69.737218270047023</v>
      </c>
      <c r="AN67">
        <f>MAX(SUMIFS('intermediary sheet'!AN$2:AN$185,'intermediary sheet'!$C$2:$C$185,Input!$C67,'intermediary sheet'!$D$2:$D$185,"total")*SUMIFS('Market shares starting point Fe'!AN$2:AN$185,'Market shares starting point Fe'!$C$2:$C$185,Input!$C67,'Market shares starting point Fe'!$D$2:$D$185,Input!$D67),0)</f>
        <v>73.14755825707239</v>
      </c>
      <c r="AO67">
        <f>MAX(SUMIFS('intermediary sheet'!AO$2:AO$185,'intermediary sheet'!$C$2:$C$185,Input!$C67,'intermediary sheet'!$D$2:$D$185,"total")*SUMIFS('Market shares starting point Fe'!AO$2:AO$185,'Market shares starting point Fe'!$C$2:$C$185,Input!$C67,'Market shares starting point Fe'!$D$2:$D$185,Input!$D67),0)</f>
        <v>76.859118086316371</v>
      </c>
      <c r="AP67">
        <f>MAX(SUMIFS('intermediary sheet'!AP$2:AP$185,'intermediary sheet'!$C$2:$C$185,Input!$C67,'intermediary sheet'!$D$2:$D$185,"total")*SUMIFS('Market shares starting point Fe'!AP$2:AP$185,'Market shares starting point Fe'!$C$2:$C$185,Input!$C67,'Market shares starting point Fe'!$D$2:$D$185,Input!$D67),0)</f>
        <v>80.924328023332066</v>
      </c>
      <c r="AQ67">
        <f>MAX(SUMIFS('intermediary sheet'!AQ$2:AQ$185,'intermediary sheet'!$C$2:$C$185,Input!$C67,'intermediary sheet'!$D$2:$D$185,"total")*SUMIFS('Market shares starting point Fe'!AQ$2:AQ$185,'Market shares starting point Fe'!$C$2:$C$185,Input!$C67,'Market shares starting point Fe'!$D$2:$D$185,Input!$D67),0)</f>
        <v>85.252128304194713</v>
      </c>
      <c r="AR67">
        <f>MAX(SUMIFS('intermediary sheet'!AR$2:AR$185,'intermediary sheet'!$C$2:$C$185,Input!$C67,'intermediary sheet'!$D$2:$D$185,"total")*SUMIFS('Market shares starting point Fe'!AR$2:AR$185,'Market shares starting point Fe'!$C$2:$C$185,Input!$C67,'Market shares starting point Fe'!$D$2:$D$185,Input!$D67),0)</f>
        <v>89.481560361022645</v>
      </c>
      <c r="AS67">
        <f>MAX(SUMIFS('intermediary sheet'!AS$2:AS$185,'intermediary sheet'!$C$2:$C$185,Input!$C67,'intermediary sheet'!$D$2:$D$185,"total")*SUMIFS('Market shares starting point Fe'!AS$2:AS$185,'Market shares starting point Fe'!$C$2:$C$185,Input!$C67,'Market shares starting point Fe'!$D$2:$D$185,Input!$D67),0)</f>
        <v>93.595650096692438</v>
      </c>
      <c r="AT67">
        <f>MAX(SUMIFS('intermediary sheet'!AT$2:AT$185,'intermediary sheet'!$C$2:$C$185,Input!$C67,'intermediary sheet'!$D$2:$D$185,"total")*SUMIFS('Market shares starting point Fe'!AT$2:AT$185,'Market shares starting point Fe'!$C$2:$C$185,Input!$C67,'Market shares starting point Fe'!$D$2:$D$185,Input!$D67),0)</f>
        <v>97.81252945195105</v>
      </c>
      <c r="AU67">
        <f>MAX(SUMIFS('intermediary sheet'!AU$2:AU$185,'intermediary sheet'!$C$2:$C$185,Input!$C67,'intermediary sheet'!$D$2:$D$185,"total")*SUMIFS('Market shares starting point Fe'!AU$2:AU$185,'Market shares starting point Fe'!$C$2:$C$185,Input!$C67,'Market shares starting point Fe'!$D$2:$D$185,Input!$D67),0)</f>
        <v>101.69536337671586</v>
      </c>
      <c r="AV67">
        <f>MAX(SUMIFS('intermediary sheet'!AV$2:AV$185,'intermediary sheet'!$C$2:$C$185,Input!$C67,'intermediary sheet'!$D$2:$D$185,"total")*SUMIFS('Market shares starting point Fe'!AV$2:AV$185,'Market shares starting point Fe'!$C$2:$C$185,Input!$C67,'Market shares starting point Fe'!$D$2:$D$185,Input!$D67),0)</f>
        <v>105.3646377799642</v>
      </c>
      <c r="AW67">
        <f>MAX(SUMIFS('intermediary sheet'!AW$2:AW$185,'intermediary sheet'!$C$2:$C$185,Input!$C67,'intermediary sheet'!$D$2:$D$185,"total")*SUMIFS('Market shares starting point Fe'!AW$2:AW$185,'Market shares starting point Fe'!$C$2:$C$185,Input!$C67,'Market shares starting point Fe'!$D$2:$D$185,Input!$D67),0)</f>
        <v>108.85862916772648</v>
      </c>
      <c r="AX67">
        <f>MAX(SUMIFS('intermediary sheet'!AX$2:AX$185,'intermediary sheet'!$C$2:$C$185,Input!$C67,'intermediary sheet'!$D$2:$D$185,"total")*SUMIFS('Market shares starting point Fe'!AX$2:AX$185,'Market shares starting point Fe'!$C$2:$C$185,Input!$C67,'Market shares starting point Fe'!$D$2:$D$185,Input!$D67),0)</f>
        <v>112.29667776422127</v>
      </c>
      <c r="AY67">
        <f>MAX(SUMIFS('intermediary sheet'!AY$2:AY$185,'intermediary sheet'!$C$2:$C$185,Input!$C67,'intermediary sheet'!$D$2:$D$185,"total")*SUMIFS('Market shares starting point Fe'!AY$2:AY$185,'Market shares starting point Fe'!$C$2:$C$185,Input!$C67,'Market shares starting point Fe'!$D$2:$D$185,Input!$D67),0)</f>
        <v>115.61279462366016</v>
      </c>
      <c r="AZ67">
        <f>MAX(SUMIFS('intermediary sheet'!AZ$2:AZ$185,'intermediary sheet'!$C$2:$C$185,Input!$C67,'intermediary sheet'!$D$2:$D$185,"total")*SUMIFS('Market shares starting point Fe'!AZ$2:AZ$185,'Market shares starting point Fe'!$C$2:$C$185,Input!$C67,'Market shares starting point Fe'!$D$2:$D$185,Input!$D67),0)</f>
        <v>118.73731081160474</v>
      </c>
      <c r="BA67">
        <f>MAX(SUMIFS('intermediary sheet'!BA$2:BA$185,'intermediary sheet'!$C$2:$C$185,Input!$C67,'intermediary sheet'!$D$2:$D$185,"total")*SUMIFS('Market shares starting point Fe'!BA$2:BA$185,'Market shares starting point Fe'!$C$2:$C$185,Input!$C67,'Market shares starting point Fe'!$D$2:$D$185,Input!$D67),0)</f>
        <v>121.83652720940243</v>
      </c>
      <c r="BB67">
        <f>MAX(SUMIFS('intermediary sheet'!BB$2:BB$185,'intermediary sheet'!$C$2:$C$185,Input!$C67,'intermediary sheet'!$D$2:$D$185,"total")*SUMIFS('Market shares starting point Fe'!BB$2:BB$185,'Market shares starting point Fe'!$C$2:$C$185,Input!$C67,'Market shares starting point Fe'!$D$2:$D$185,Input!$D67),0)</f>
        <v>124.76452364402621</v>
      </c>
      <c r="BC67">
        <f>MAX(SUMIFS('intermediary sheet'!BC$2:BC$185,'intermediary sheet'!$C$2:$C$185,Input!$C67,'intermediary sheet'!$D$2:$D$185,"total")*SUMIFS('Market shares starting point Fe'!BC$2:BC$185,'Market shares starting point Fe'!$C$2:$C$185,Input!$C67,'Market shares starting point Fe'!$D$2:$D$185,Input!$D67),0)</f>
        <v>127.57278145698864</v>
      </c>
      <c r="BD67">
        <f>MAX(SUMIFS('intermediary sheet'!BD$2:BD$185,'intermediary sheet'!$C$2:$C$185,Input!$C67,'intermediary sheet'!$D$2:$D$185,"total")*SUMIFS('Market shares starting point Fe'!BD$2:BD$185,'Market shares starting point Fe'!$C$2:$C$185,Input!$C67,'Market shares starting point Fe'!$D$2:$D$185,Input!$D67),0)</f>
        <v>130.08692154559799</v>
      </c>
      <c r="BE67">
        <f>MAX(SUMIFS('intermediary sheet'!BE$2:BE$185,'intermediary sheet'!$C$2:$C$185,Input!$C67,'intermediary sheet'!$D$2:$D$185,"total")*SUMIFS('Market shares starting point Fe'!BE$2:BE$185,'Market shares starting point Fe'!$C$2:$C$185,Input!$C67,'Market shares starting point Fe'!$D$2:$D$185,Input!$D67),0)</f>
        <v>132.46579774877279</v>
      </c>
      <c r="BF67">
        <f>MAX(SUMIFS('intermediary sheet'!BF$2:BF$185,'intermediary sheet'!$C$2:$C$185,Input!$C67,'intermediary sheet'!$D$2:$D$185,"total")*SUMIFS('Market shares starting point Fe'!BF$2:BF$185,'Market shares starting point Fe'!$C$2:$C$185,Input!$C67,'Market shares starting point Fe'!$D$2:$D$185,Input!$D67),0)</f>
        <v>144.51589230087575</v>
      </c>
      <c r="BG67">
        <f>MAX(SUMIFS('intermediary sheet'!BG$2:BG$185,'intermediary sheet'!$C$2:$C$185,Input!$C67,'intermediary sheet'!$D$2:$D$185,"total")*SUMIFS('Market shares starting point Fe'!BG$2:BG$185,'Market shares starting point Fe'!$C$2:$C$185,Input!$C67,'Market shares starting point Fe'!$D$2:$D$185,Input!$D67),0)</f>
        <v>158.09899600334435</v>
      </c>
      <c r="BH67">
        <f>MAX(SUMIFS('intermediary sheet'!BH$2:BH$185,'intermediary sheet'!$C$2:$C$185,Input!$C67,'intermediary sheet'!$D$2:$D$185,"total")*SUMIFS('Market shares starting point Fe'!BH$2:BH$185,'Market shares starting point Fe'!$C$2:$C$185,Input!$C67,'Market shares starting point Fe'!$D$2:$D$185,Input!$D67),0)</f>
        <v>173.54089255808293</v>
      </c>
    </row>
    <row r="68" spans="1:61" x14ac:dyDescent="0.3">
      <c r="A68" t="s">
        <v>9</v>
      </c>
      <c r="B68" t="s">
        <v>10</v>
      </c>
      <c r="C68" t="s">
        <v>27</v>
      </c>
      <c r="D68" t="s">
        <v>18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 s="8">
        <f>SUMIFS('Eurostat comsumption'!J$2:J$185,'Eurostat comsumption'!$C$2:$C$185,Input!$C68,'Eurostat comsumption'!$D$2:$D$185,Input!$D68)</f>
        <v>0</v>
      </c>
      <c r="K68" s="8">
        <f>SUMIFS('Eurostat comsumption'!K$2:K$185,'Eurostat comsumption'!$C$2:$C$185,Input!$C68,'Eurostat comsumption'!$D$2:$D$185,Input!$D68)</f>
        <v>0</v>
      </c>
      <c r="L68" s="8">
        <f>SUMIFS('Eurostat comsumption'!L$2:L$185,'Eurostat comsumption'!$C$2:$C$185,Input!$C68,'Eurostat comsumption'!$D$2:$D$185,Input!$D68)</f>
        <v>0</v>
      </c>
      <c r="M68" s="8">
        <f>SUMIFS('Eurostat comsumption'!M$2:M$185,'Eurostat comsumption'!$C$2:$C$185,Input!$C68,'Eurostat comsumption'!$D$2:$D$185,Input!$D68)</f>
        <v>0</v>
      </c>
      <c r="N68" s="8">
        <f>SUMIFS('Eurostat comsumption'!N$2:N$185,'Eurostat comsumption'!$C$2:$C$185,Input!$C68,'Eurostat comsumption'!$D$2:$D$185,Input!$D68)</f>
        <v>0</v>
      </c>
      <c r="O68" s="8">
        <f>SUMIFS('Eurostat comsumption'!O$2:O$185,'Eurostat comsumption'!$C$2:$C$185,Input!$C68,'Eurostat comsumption'!$D$2:$D$185,Input!$D68)</f>
        <v>0</v>
      </c>
      <c r="P68" s="8">
        <f>SUMIFS('Eurostat comsumption'!P$2:P$185,'Eurostat comsumption'!$C$2:$C$185,Input!$C68,'Eurostat comsumption'!$D$2:$D$185,Input!$D68)</f>
        <v>0</v>
      </c>
      <c r="Q68" s="8">
        <f>SUMIFS('Eurostat comsumption'!Q$2:Q$185,'Eurostat comsumption'!$C$2:$C$185,Input!$C68,'Eurostat comsumption'!$D$2:$D$185,Input!$D68)</f>
        <v>0</v>
      </c>
      <c r="R68" s="8">
        <f>SUMIFS('Eurostat comsumption'!R$2:R$185,'Eurostat comsumption'!$C$2:$C$185,Input!$C68,'Eurostat comsumption'!$D$2:$D$185,Input!$D68)</f>
        <v>0</v>
      </c>
      <c r="S68" s="8">
        <f>SUMIFS('Eurostat comsumption'!S$2:S$185,'Eurostat comsumption'!$C$2:$C$185,Input!$C68,'Eurostat comsumption'!$D$2:$D$185,Input!$D68)</f>
        <v>0</v>
      </c>
      <c r="T68" s="8">
        <f>SUMIFS('Eurostat comsumption'!T$2:T$185,'Eurostat comsumption'!$C$2:$C$185,Input!$C68,'Eurostat comsumption'!$D$2:$D$185,Input!$D68)</f>
        <v>0</v>
      </c>
      <c r="U68" s="8">
        <f>SUMIFS('Eurostat comsumption'!U$2:U$185,'Eurostat comsumption'!$C$2:$C$185,Input!$C68,'Eurostat comsumption'!$D$2:$D$185,Input!$D68)</f>
        <v>0</v>
      </c>
      <c r="V68" s="8">
        <f>SUMIFS('Eurostat comsumption'!V$2:V$185,'Eurostat comsumption'!$C$2:$C$185,Input!$C68,'Eurostat comsumption'!$D$2:$D$185,Input!$D68)</f>
        <v>0</v>
      </c>
      <c r="W68" s="8">
        <f>SUMIFS('Eurostat comsumption'!W$2:W$185,'Eurostat comsumption'!$C$2:$C$185,Input!$C68,'Eurostat comsumption'!$D$2:$D$185,Input!$D68)</f>
        <v>0</v>
      </c>
      <c r="X68" s="8">
        <f>SUMIFS('Eurostat comsumption'!X$2:X$185,'Eurostat comsumption'!$C$2:$C$185,Input!$C68,'Eurostat comsumption'!$D$2:$D$185,Input!$D68)</f>
        <v>0</v>
      </c>
      <c r="Y68" s="8">
        <f>SUMIFS('Eurostat comsumption'!Y$2:Y$185,'Eurostat comsumption'!$C$2:$C$185,Input!$C68,'Eurostat comsumption'!$D$2:$D$185,Input!$D68)</f>
        <v>0</v>
      </c>
      <c r="Z68" s="8">
        <f>SUMIFS('Eurostat comsumption'!Z$2:Z$185,'Eurostat comsumption'!$C$2:$C$185,Input!$C68,'Eurostat comsumption'!$D$2:$D$185,Input!$D68)</f>
        <v>0</v>
      </c>
      <c r="AA68">
        <f>MAX(SUMIFS('intermediary sheet'!AA$2:AA$185,'intermediary sheet'!$C$2:$C$185,Input!$C68,'intermediary sheet'!$D$2:$D$185,"total")*SUMIFS('Market shares starting point Fe'!AA$2:AA$185,'Market shares starting point Fe'!$C$2:$C$185,Input!$C68,'Market shares starting point Fe'!$D$2:$D$185,Input!$D68),0)</f>
        <v>0</v>
      </c>
      <c r="AB68">
        <f>MAX(SUMIFS('intermediary sheet'!AB$2:AB$185,'intermediary sheet'!$C$2:$C$185,Input!$C68,'intermediary sheet'!$D$2:$D$185,"total")*SUMIFS('Market shares starting point Fe'!AB$2:AB$185,'Market shares starting point Fe'!$C$2:$C$185,Input!$C68,'Market shares starting point Fe'!$D$2:$D$185,Input!$D68),0)</f>
        <v>0</v>
      </c>
      <c r="AC68">
        <f>MAX(SUMIFS('intermediary sheet'!AC$2:AC$185,'intermediary sheet'!$C$2:$C$185,Input!$C68,'intermediary sheet'!$D$2:$D$185,"total")*SUMIFS('Market shares starting point Fe'!AC$2:AC$185,'Market shares starting point Fe'!$C$2:$C$185,Input!$C68,'Market shares starting point Fe'!$D$2:$D$185,Input!$D68),0)</f>
        <v>0</v>
      </c>
      <c r="AD68">
        <f>MAX(SUMIFS('intermediary sheet'!AD$2:AD$185,'intermediary sheet'!$C$2:$C$185,Input!$C68,'intermediary sheet'!$D$2:$D$185,"total")*SUMIFS('Market shares starting point Fe'!AD$2:AD$185,'Market shares starting point Fe'!$C$2:$C$185,Input!$C68,'Market shares starting point Fe'!$D$2:$D$185,Input!$D68),0)</f>
        <v>0</v>
      </c>
      <c r="AE68">
        <f>MAX(SUMIFS('intermediary sheet'!AE$2:AE$185,'intermediary sheet'!$C$2:$C$185,Input!$C68,'intermediary sheet'!$D$2:$D$185,"total")*SUMIFS('Market shares starting point Fe'!AE$2:AE$185,'Market shares starting point Fe'!$C$2:$C$185,Input!$C68,'Market shares starting point Fe'!$D$2:$D$185,Input!$D68),0)</f>
        <v>0</v>
      </c>
      <c r="AF68">
        <f>MAX(SUMIFS('intermediary sheet'!AF$2:AF$185,'intermediary sheet'!$C$2:$C$185,Input!$C68,'intermediary sheet'!$D$2:$D$185,"total")*SUMIFS('Market shares starting point Fe'!AF$2:AF$185,'Market shares starting point Fe'!$C$2:$C$185,Input!$C68,'Market shares starting point Fe'!$D$2:$D$185,Input!$D68),0)</f>
        <v>0</v>
      </c>
      <c r="AG68">
        <f>MAX(SUMIFS('intermediary sheet'!AG$2:AG$185,'intermediary sheet'!$C$2:$C$185,Input!$C68,'intermediary sheet'!$D$2:$D$185,"total")*SUMIFS('Market shares starting point Fe'!AG$2:AG$185,'Market shares starting point Fe'!$C$2:$C$185,Input!$C68,'Market shares starting point Fe'!$D$2:$D$185,Input!$D68),0)</f>
        <v>0</v>
      </c>
      <c r="AH68">
        <f>MAX(SUMIFS('intermediary sheet'!AH$2:AH$185,'intermediary sheet'!$C$2:$C$185,Input!$C68,'intermediary sheet'!$D$2:$D$185,"total")*SUMIFS('Market shares starting point Fe'!AH$2:AH$185,'Market shares starting point Fe'!$C$2:$C$185,Input!$C68,'Market shares starting point Fe'!$D$2:$D$185,Input!$D68),0)</f>
        <v>0</v>
      </c>
      <c r="AI68">
        <f>MAX(SUMIFS('intermediary sheet'!AI$2:AI$185,'intermediary sheet'!$C$2:$C$185,Input!$C68,'intermediary sheet'!$D$2:$D$185,"total")*SUMIFS('Market shares starting point Fe'!AI$2:AI$185,'Market shares starting point Fe'!$C$2:$C$185,Input!$C68,'Market shares starting point Fe'!$D$2:$D$185,Input!$D68),0)</f>
        <v>0</v>
      </c>
      <c r="AJ68">
        <f>MAX(SUMIFS('intermediary sheet'!AJ$2:AJ$185,'intermediary sheet'!$C$2:$C$185,Input!$C68,'intermediary sheet'!$D$2:$D$185,"total")*SUMIFS('Market shares starting point Fe'!AJ$2:AJ$185,'Market shares starting point Fe'!$C$2:$C$185,Input!$C68,'Market shares starting point Fe'!$D$2:$D$185,Input!$D68),0)</f>
        <v>0</v>
      </c>
      <c r="AK68">
        <f>MAX(SUMIFS('intermediary sheet'!AK$2:AK$185,'intermediary sheet'!$C$2:$C$185,Input!$C68,'intermediary sheet'!$D$2:$D$185,"total")*SUMIFS('Market shares starting point Fe'!AK$2:AK$185,'Market shares starting point Fe'!$C$2:$C$185,Input!$C68,'Market shares starting point Fe'!$D$2:$D$185,Input!$D68),0)</f>
        <v>0</v>
      </c>
      <c r="AL68">
        <f>MAX(SUMIFS('intermediary sheet'!AL$2:AL$185,'intermediary sheet'!$C$2:$C$185,Input!$C68,'intermediary sheet'!$D$2:$D$185,"total")*SUMIFS('Market shares starting point Fe'!AL$2:AL$185,'Market shares starting point Fe'!$C$2:$C$185,Input!$C68,'Market shares starting point Fe'!$D$2:$D$185,Input!$D68),0)</f>
        <v>0</v>
      </c>
      <c r="AM68">
        <f>MAX(SUMIFS('intermediary sheet'!AM$2:AM$185,'intermediary sheet'!$C$2:$C$185,Input!$C68,'intermediary sheet'!$D$2:$D$185,"total")*SUMIFS('Market shares starting point Fe'!AM$2:AM$185,'Market shares starting point Fe'!$C$2:$C$185,Input!$C68,'Market shares starting point Fe'!$D$2:$D$185,Input!$D68),0)</f>
        <v>0</v>
      </c>
      <c r="AN68">
        <f>MAX(SUMIFS('intermediary sheet'!AN$2:AN$185,'intermediary sheet'!$C$2:$C$185,Input!$C68,'intermediary sheet'!$D$2:$D$185,"total")*SUMIFS('Market shares starting point Fe'!AN$2:AN$185,'Market shares starting point Fe'!$C$2:$C$185,Input!$C68,'Market shares starting point Fe'!$D$2:$D$185,Input!$D68),0)</f>
        <v>0</v>
      </c>
      <c r="AO68">
        <f>MAX(SUMIFS('intermediary sheet'!AO$2:AO$185,'intermediary sheet'!$C$2:$C$185,Input!$C68,'intermediary sheet'!$D$2:$D$185,"total")*SUMIFS('Market shares starting point Fe'!AO$2:AO$185,'Market shares starting point Fe'!$C$2:$C$185,Input!$C68,'Market shares starting point Fe'!$D$2:$D$185,Input!$D68),0)</f>
        <v>0</v>
      </c>
      <c r="AP68">
        <f>MAX(SUMIFS('intermediary sheet'!AP$2:AP$185,'intermediary sheet'!$C$2:$C$185,Input!$C68,'intermediary sheet'!$D$2:$D$185,"total")*SUMIFS('Market shares starting point Fe'!AP$2:AP$185,'Market shares starting point Fe'!$C$2:$C$185,Input!$C68,'Market shares starting point Fe'!$D$2:$D$185,Input!$D68),0)</f>
        <v>0</v>
      </c>
      <c r="AQ68">
        <f>MAX(SUMIFS('intermediary sheet'!AQ$2:AQ$185,'intermediary sheet'!$C$2:$C$185,Input!$C68,'intermediary sheet'!$D$2:$D$185,"total")*SUMIFS('Market shares starting point Fe'!AQ$2:AQ$185,'Market shares starting point Fe'!$C$2:$C$185,Input!$C68,'Market shares starting point Fe'!$D$2:$D$185,Input!$D68),0)</f>
        <v>0</v>
      </c>
      <c r="AR68">
        <f>MAX(SUMIFS('intermediary sheet'!AR$2:AR$185,'intermediary sheet'!$C$2:$C$185,Input!$C68,'intermediary sheet'!$D$2:$D$185,"total")*SUMIFS('Market shares starting point Fe'!AR$2:AR$185,'Market shares starting point Fe'!$C$2:$C$185,Input!$C68,'Market shares starting point Fe'!$D$2:$D$185,Input!$D68),0)</f>
        <v>0</v>
      </c>
      <c r="AS68">
        <f>MAX(SUMIFS('intermediary sheet'!AS$2:AS$185,'intermediary sheet'!$C$2:$C$185,Input!$C68,'intermediary sheet'!$D$2:$D$185,"total")*SUMIFS('Market shares starting point Fe'!AS$2:AS$185,'Market shares starting point Fe'!$C$2:$C$185,Input!$C68,'Market shares starting point Fe'!$D$2:$D$185,Input!$D68),0)</f>
        <v>0</v>
      </c>
      <c r="AT68">
        <f>MAX(SUMIFS('intermediary sheet'!AT$2:AT$185,'intermediary sheet'!$C$2:$C$185,Input!$C68,'intermediary sheet'!$D$2:$D$185,"total")*SUMIFS('Market shares starting point Fe'!AT$2:AT$185,'Market shares starting point Fe'!$C$2:$C$185,Input!$C68,'Market shares starting point Fe'!$D$2:$D$185,Input!$D68),0)</f>
        <v>0</v>
      </c>
      <c r="AU68">
        <f>MAX(SUMIFS('intermediary sheet'!AU$2:AU$185,'intermediary sheet'!$C$2:$C$185,Input!$C68,'intermediary sheet'!$D$2:$D$185,"total")*SUMIFS('Market shares starting point Fe'!AU$2:AU$185,'Market shares starting point Fe'!$C$2:$C$185,Input!$C68,'Market shares starting point Fe'!$D$2:$D$185,Input!$D68),0)</f>
        <v>0</v>
      </c>
      <c r="AV68">
        <f>MAX(SUMIFS('intermediary sheet'!AV$2:AV$185,'intermediary sheet'!$C$2:$C$185,Input!$C68,'intermediary sheet'!$D$2:$D$185,"total")*SUMIFS('Market shares starting point Fe'!AV$2:AV$185,'Market shares starting point Fe'!$C$2:$C$185,Input!$C68,'Market shares starting point Fe'!$D$2:$D$185,Input!$D68),0)</f>
        <v>0</v>
      </c>
      <c r="AW68">
        <f>MAX(SUMIFS('intermediary sheet'!AW$2:AW$185,'intermediary sheet'!$C$2:$C$185,Input!$C68,'intermediary sheet'!$D$2:$D$185,"total")*SUMIFS('Market shares starting point Fe'!AW$2:AW$185,'Market shares starting point Fe'!$C$2:$C$185,Input!$C68,'Market shares starting point Fe'!$D$2:$D$185,Input!$D68),0)</f>
        <v>0</v>
      </c>
      <c r="AX68">
        <f>MAX(SUMIFS('intermediary sheet'!AX$2:AX$185,'intermediary sheet'!$C$2:$C$185,Input!$C68,'intermediary sheet'!$D$2:$D$185,"total")*SUMIFS('Market shares starting point Fe'!AX$2:AX$185,'Market shares starting point Fe'!$C$2:$C$185,Input!$C68,'Market shares starting point Fe'!$D$2:$D$185,Input!$D68),0)</f>
        <v>0</v>
      </c>
      <c r="AY68">
        <f>MAX(SUMIFS('intermediary sheet'!AY$2:AY$185,'intermediary sheet'!$C$2:$C$185,Input!$C68,'intermediary sheet'!$D$2:$D$185,"total")*SUMIFS('Market shares starting point Fe'!AY$2:AY$185,'Market shares starting point Fe'!$C$2:$C$185,Input!$C68,'Market shares starting point Fe'!$D$2:$D$185,Input!$D68),0)</f>
        <v>0</v>
      </c>
      <c r="AZ68">
        <f>MAX(SUMIFS('intermediary sheet'!AZ$2:AZ$185,'intermediary sheet'!$C$2:$C$185,Input!$C68,'intermediary sheet'!$D$2:$D$185,"total")*SUMIFS('Market shares starting point Fe'!AZ$2:AZ$185,'Market shares starting point Fe'!$C$2:$C$185,Input!$C68,'Market shares starting point Fe'!$D$2:$D$185,Input!$D68),0)</f>
        <v>0</v>
      </c>
      <c r="BA68">
        <f>MAX(SUMIFS('intermediary sheet'!BA$2:BA$185,'intermediary sheet'!$C$2:$C$185,Input!$C68,'intermediary sheet'!$D$2:$D$185,"total")*SUMIFS('Market shares starting point Fe'!BA$2:BA$185,'Market shares starting point Fe'!$C$2:$C$185,Input!$C68,'Market shares starting point Fe'!$D$2:$D$185,Input!$D68),0)</f>
        <v>0</v>
      </c>
      <c r="BB68">
        <f>MAX(SUMIFS('intermediary sheet'!BB$2:BB$185,'intermediary sheet'!$C$2:$C$185,Input!$C68,'intermediary sheet'!$D$2:$D$185,"total")*SUMIFS('Market shares starting point Fe'!BB$2:BB$185,'Market shares starting point Fe'!$C$2:$C$185,Input!$C68,'Market shares starting point Fe'!$D$2:$D$185,Input!$D68),0)</f>
        <v>0</v>
      </c>
      <c r="BC68">
        <f>MAX(SUMIFS('intermediary sheet'!BC$2:BC$185,'intermediary sheet'!$C$2:$C$185,Input!$C68,'intermediary sheet'!$D$2:$D$185,"total")*SUMIFS('Market shares starting point Fe'!BC$2:BC$185,'Market shares starting point Fe'!$C$2:$C$185,Input!$C68,'Market shares starting point Fe'!$D$2:$D$185,Input!$D68),0)</f>
        <v>0</v>
      </c>
      <c r="BD68">
        <f>MAX(SUMIFS('intermediary sheet'!BD$2:BD$185,'intermediary sheet'!$C$2:$C$185,Input!$C68,'intermediary sheet'!$D$2:$D$185,"total")*SUMIFS('Market shares starting point Fe'!BD$2:BD$185,'Market shares starting point Fe'!$C$2:$C$185,Input!$C68,'Market shares starting point Fe'!$D$2:$D$185,Input!$D68),0)</f>
        <v>0</v>
      </c>
      <c r="BE68">
        <f>MAX(SUMIFS('intermediary sheet'!BE$2:BE$185,'intermediary sheet'!$C$2:$C$185,Input!$C68,'intermediary sheet'!$D$2:$D$185,"total")*SUMIFS('Market shares starting point Fe'!BE$2:BE$185,'Market shares starting point Fe'!$C$2:$C$185,Input!$C68,'Market shares starting point Fe'!$D$2:$D$185,Input!$D68),0)</f>
        <v>0</v>
      </c>
      <c r="BF68">
        <f>MAX(SUMIFS('intermediary sheet'!BF$2:BF$185,'intermediary sheet'!$C$2:$C$185,Input!$C68,'intermediary sheet'!$D$2:$D$185,"total")*SUMIFS('Market shares starting point Fe'!BF$2:BF$185,'Market shares starting point Fe'!$C$2:$C$185,Input!$C68,'Market shares starting point Fe'!$D$2:$D$185,Input!$D68),0)</f>
        <v>0</v>
      </c>
      <c r="BG68">
        <f>MAX(SUMIFS('intermediary sheet'!BG$2:BG$185,'intermediary sheet'!$C$2:$C$185,Input!$C68,'intermediary sheet'!$D$2:$D$185,"total")*SUMIFS('Market shares starting point Fe'!BG$2:BG$185,'Market shares starting point Fe'!$C$2:$C$185,Input!$C68,'Market shares starting point Fe'!$D$2:$D$185,Input!$D68),0)</f>
        <v>0</v>
      </c>
      <c r="BH68">
        <f>MAX(SUMIFS('intermediary sheet'!BH$2:BH$185,'intermediary sheet'!$C$2:$C$185,Input!$C68,'intermediary sheet'!$D$2:$D$185,"total")*SUMIFS('Market shares starting point Fe'!BH$2:BH$185,'Market shares starting point Fe'!$C$2:$C$185,Input!$C68,'Market shares starting point Fe'!$D$2:$D$185,Input!$D68),0)</f>
        <v>0</v>
      </c>
    </row>
    <row r="69" spans="1:61" x14ac:dyDescent="0.3">
      <c r="A69" t="s">
        <v>9</v>
      </c>
      <c r="B69" t="s">
        <v>10</v>
      </c>
      <c r="C69" t="s">
        <v>27</v>
      </c>
      <c r="D69" t="s">
        <v>19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 s="8">
        <f>SUMIFS('Eurostat comsumption'!J$2:J$185,'Eurostat comsumption'!$C$2:$C$185,Input!$C69,'Eurostat comsumption'!$D$2:$D$185,Input!$D69)</f>
        <v>46.3</v>
      </c>
      <c r="K69" s="8">
        <f>SUMIFS('Eurostat comsumption'!K$2:K$185,'Eurostat comsumption'!$C$2:$C$185,Input!$C69,'Eurostat comsumption'!$D$2:$D$185,Input!$D69)</f>
        <v>48.6</v>
      </c>
      <c r="L69" s="8">
        <f>SUMIFS('Eurostat comsumption'!L$2:L$185,'Eurostat comsumption'!$C$2:$C$185,Input!$C69,'Eurostat comsumption'!$D$2:$D$185,Input!$D69)</f>
        <v>51</v>
      </c>
      <c r="M69" s="8">
        <f>SUMIFS('Eurostat comsumption'!M$2:M$185,'Eurostat comsumption'!$C$2:$C$185,Input!$C69,'Eurostat comsumption'!$D$2:$D$185,Input!$D69)</f>
        <v>53.9</v>
      </c>
      <c r="N69" s="8">
        <f>SUMIFS('Eurostat comsumption'!N$2:N$185,'Eurostat comsumption'!$C$2:$C$185,Input!$C69,'Eurostat comsumption'!$D$2:$D$185,Input!$D69)</f>
        <v>54.2</v>
      </c>
      <c r="O69" s="8">
        <f>SUMIFS('Eurostat comsumption'!O$2:O$185,'Eurostat comsumption'!$C$2:$C$185,Input!$C69,'Eurostat comsumption'!$D$2:$D$185,Input!$D69)</f>
        <v>55.7</v>
      </c>
      <c r="P69" s="8">
        <f>SUMIFS('Eurostat comsumption'!P$2:P$185,'Eurostat comsumption'!$C$2:$C$185,Input!$C69,'Eurostat comsumption'!$D$2:$D$185,Input!$D69)</f>
        <v>58</v>
      </c>
      <c r="Q69" s="8">
        <f>SUMIFS('Eurostat comsumption'!Q$2:Q$185,'Eurostat comsumption'!$C$2:$C$185,Input!$C69,'Eurostat comsumption'!$D$2:$D$185,Input!$D69)</f>
        <v>62.3</v>
      </c>
      <c r="R69" s="8">
        <f>SUMIFS('Eurostat comsumption'!R$2:R$185,'Eurostat comsumption'!$C$2:$C$185,Input!$C69,'Eurostat comsumption'!$D$2:$D$185,Input!$D69)</f>
        <v>63.1</v>
      </c>
      <c r="S69" s="8">
        <f>SUMIFS('Eurostat comsumption'!S$2:S$185,'Eurostat comsumption'!$C$2:$C$185,Input!$C69,'Eurostat comsumption'!$D$2:$D$185,Input!$D69)</f>
        <v>61.6</v>
      </c>
      <c r="T69" s="8">
        <f>SUMIFS('Eurostat comsumption'!T$2:T$185,'Eurostat comsumption'!$C$2:$C$185,Input!$C69,'Eurostat comsumption'!$D$2:$D$185,Input!$D69)</f>
        <v>63.6</v>
      </c>
      <c r="U69" s="8">
        <f>SUMIFS('Eurostat comsumption'!U$2:U$185,'Eurostat comsumption'!$C$2:$C$185,Input!$C69,'Eurostat comsumption'!$D$2:$D$185,Input!$D69)</f>
        <v>62.8</v>
      </c>
      <c r="V69" s="8">
        <f>SUMIFS('Eurostat comsumption'!V$2:V$185,'Eurostat comsumption'!$C$2:$C$185,Input!$C69,'Eurostat comsumption'!$D$2:$D$185,Input!$D69)</f>
        <v>63.4</v>
      </c>
      <c r="W69" s="8">
        <f>SUMIFS('Eurostat comsumption'!W$2:W$185,'Eurostat comsumption'!$C$2:$C$185,Input!$C69,'Eurostat comsumption'!$D$2:$D$185,Input!$D69)</f>
        <v>63</v>
      </c>
      <c r="X69" s="8">
        <f>SUMIFS('Eurostat comsumption'!X$2:X$185,'Eurostat comsumption'!$C$2:$C$185,Input!$C69,'Eurostat comsumption'!$D$2:$D$185,Input!$D69)</f>
        <v>62.1</v>
      </c>
      <c r="Y69" s="8">
        <f>SUMIFS('Eurostat comsumption'!Y$2:Y$185,'Eurostat comsumption'!$C$2:$C$185,Input!$C69,'Eurostat comsumption'!$D$2:$D$185,Input!$D69)</f>
        <v>60.4</v>
      </c>
      <c r="Z69" s="8">
        <f>SUMIFS('Eurostat comsumption'!Z$2:Z$185,'Eurostat comsumption'!$C$2:$C$185,Input!$C69,'Eurostat comsumption'!$D$2:$D$185,Input!$D69)</f>
        <v>60.9</v>
      </c>
      <c r="AA69">
        <f>MAX(SUMIFS('intermediary sheet'!AA$2:AA$185,'intermediary sheet'!$C$2:$C$185,Input!$C69,'intermediary sheet'!$D$2:$D$185,"total")*SUMIFS('Market shares starting point Fe'!AA$2:AA$185,'Market shares starting point Fe'!$C$2:$C$185,Input!$C69,'Market shares starting point Fe'!$D$2:$D$185,Input!$D69),0)</f>
        <v>84.389875133417362</v>
      </c>
      <c r="AB69">
        <f>MAX(SUMIFS('intermediary sheet'!AB$2:AB$185,'intermediary sheet'!$C$2:$C$185,Input!$C69,'intermediary sheet'!$D$2:$D$185,"total")*SUMIFS('Market shares starting point Fe'!AB$2:AB$185,'Market shares starting point Fe'!$C$2:$C$185,Input!$C69,'Market shares starting point Fe'!$D$2:$D$185,Input!$D69),0)</f>
        <v>87.482242299179731</v>
      </c>
      <c r="AC69">
        <f>MAX(SUMIFS('intermediary sheet'!AC$2:AC$185,'intermediary sheet'!$C$2:$C$185,Input!$C69,'intermediary sheet'!$D$2:$D$185,"total")*SUMIFS('Market shares starting point Fe'!AC$2:AC$185,'Market shares starting point Fe'!$C$2:$C$185,Input!$C69,'Market shares starting point Fe'!$D$2:$D$185,Input!$D69),0)</f>
        <v>91.347596272967877</v>
      </c>
      <c r="AD69">
        <f>MAX(SUMIFS('intermediary sheet'!AD$2:AD$185,'intermediary sheet'!$C$2:$C$185,Input!$C69,'intermediary sheet'!$D$2:$D$185,"total")*SUMIFS('Market shares starting point Fe'!AD$2:AD$185,'Market shares starting point Fe'!$C$2:$C$185,Input!$C69,'Market shares starting point Fe'!$D$2:$D$185,Input!$D69),0)</f>
        <v>95.900617360614262</v>
      </c>
      <c r="AE69">
        <f>MAX(SUMIFS('intermediary sheet'!AE$2:AE$185,'intermediary sheet'!$C$2:$C$185,Input!$C69,'intermediary sheet'!$D$2:$D$185,"total")*SUMIFS('Market shares starting point Fe'!AE$2:AE$185,'Market shares starting point Fe'!$C$2:$C$185,Input!$C69,'Market shares starting point Fe'!$D$2:$D$185,Input!$D69),0)</f>
        <v>100.43744494469773</v>
      </c>
      <c r="AF69">
        <f>MAX(SUMIFS('intermediary sheet'!AF$2:AF$185,'intermediary sheet'!$C$2:$C$185,Input!$C69,'intermediary sheet'!$D$2:$D$185,"total")*SUMIFS('Market shares starting point Fe'!AF$2:AF$185,'Market shares starting point Fe'!$C$2:$C$185,Input!$C69,'Market shares starting point Fe'!$D$2:$D$185,Input!$D69),0)</f>
        <v>105.43378587484922</v>
      </c>
      <c r="AG69">
        <f>MAX(SUMIFS('intermediary sheet'!AG$2:AG$185,'intermediary sheet'!$C$2:$C$185,Input!$C69,'intermediary sheet'!$D$2:$D$185,"total")*SUMIFS('Market shares starting point Fe'!AG$2:AG$185,'Market shares starting point Fe'!$C$2:$C$185,Input!$C69,'Market shares starting point Fe'!$D$2:$D$185,Input!$D69),0)</f>
        <v>110.86913260953024</v>
      </c>
      <c r="AH69">
        <f>MAX(SUMIFS('intermediary sheet'!AH$2:AH$185,'intermediary sheet'!$C$2:$C$185,Input!$C69,'intermediary sheet'!$D$2:$D$185,"total")*SUMIFS('Market shares starting point Fe'!AH$2:AH$185,'Market shares starting point Fe'!$C$2:$C$185,Input!$C69,'Market shares starting point Fe'!$D$2:$D$185,Input!$D69),0)</f>
        <v>117.09354197175382</v>
      </c>
      <c r="AI69">
        <f>MAX(SUMIFS('intermediary sheet'!AI$2:AI$185,'intermediary sheet'!$C$2:$C$185,Input!$C69,'intermediary sheet'!$D$2:$D$185,"total")*SUMIFS('Market shares starting point Fe'!AI$2:AI$185,'Market shares starting point Fe'!$C$2:$C$185,Input!$C69,'Market shares starting point Fe'!$D$2:$D$185,Input!$D69),0)</f>
        <v>123.81549375225188</v>
      </c>
      <c r="AJ69">
        <f>MAX(SUMIFS('intermediary sheet'!AJ$2:AJ$185,'intermediary sheet'!$C$2:$C$185,Input!$C69,'intermediary sheet'!$D$2:$D$185,"total")*SUMIFS('Market shares starting point Fe'!AJ$2:AJ$185,'Market shares starting point Fe'!$C$2:$C$185,Input!$C69,'Market shares starting point Fe'!$D$2:$D$185,Input!$D69),0)</f>
        <v>131.23171398250264</v>
      </c>
      <c r="AK69">
        <f>MAX(SUMIFS('intermediary sheet'!AK$2:AK$185,'intermediary sheet'!$C$2:$C$185,Input!$C69,'intermediary sheet'!$D$2:$D$185,"total")*SUMIFS('Market shares starting point Fe'!AK$2:AK$185,'Market shares starting point Fe'!$C$2:$C$185,Input!$C69,'Market shares starting point Fe'!$D$2:$D$185,Input!$D69),0)</f>
        <v>140.09030074539916</v>
      </c>
      <c r="AL69">
        <f>MAX(SUMIFS('intermediary sheet'!AL$2:AL$185,'intermediary sheet'!$C$2:$C$185,Input!$C69,'intermediary sheet'!$D$2:$D$185,"total")*SUMIFS('Market shares starting point Fe'!AL$2:AL$185,'Market shares starting point Fe'!$C$2:$C$185,Input!$C69,'Market shares starting point Fe'!$D$2:$D$185,Input!$D69),0)</f>
        <v>151.34611700702902</v>
      </c>
      <c r="AM69">
        <f>MAX(SUMIFS('intermediary sheet'!AM$2:AM$185,'intermediary sheet'!$C$2:$C$185,Input!$C69,'intermediary sheet'!$D$2:$D$185,"total")*SUMIFS('Market shares starting point Fe'!AM$2:AM$185,'Market shares starting point Fe'!$C$2:$C$185,Input!$C69,'Market shares starting point Fe'!$D$2:$D$185,Input!$D69),0)</f>
        <v>165.42231066244514</v>
      </c>
      <c r="AN69">
        <f>MAX(SUMIFS('intermediary sheet'!AN$2:AN$185,'intermediary sheet'!$C$2:$C$185,Input!$C69,'intermediary sheet'!$D$2:$D$185,"total")*SUMIFS('Market shares starting point Fe'!AN$2:AN$185,'Market shares starting point Fe'!$C$2:$C$185,Input!$C69,'Market shares starting point Fe'!$D$2:$D$185,Input!$D69),0)</f>
        <v>184.17443416359347</v>
      </c>
      <c r="AO69">
        <f>MAX(SUMIFS('intermediary sheet'!AO$2:AO$185,'intermediary sheet'!$C$2:$C$185,Input!$C69,'intermediary sheet'!$D$2:$D$185,"total")*SUMIFS('Market shares starting point Fe'!AO$2:AO$185,'Market shares starting point Fe'!$C$2:$C$185,Input!$C69,'Market shares starting point Fe'!$D$2:$D$185,Input!$D69),0)</f>
        <v>204.23144674983882</v>
      </c>
      <c r="AP69">
        <f>MAX(SUMIFS('intermediary sheet'!AP$2:AP$185,'intermediary sheet'!$C$2:$C$185,Input!$C69,'intermediary sheet'!$D$2:$D$185,"total")*SUMIFS('Market shares starting point Fe'!AP$2:AP$185,'Market shares starting point Fe'!$C$2:$C$185,Input!$C69,'Market shares starting point Fe'!$D$2:$D$185,Input!$D69),0)</f>
        <v>224.92420904410153</v>
      </c>
      <c r="AQ69">
        <f>MAX(SUMIFS('intermediary sheet'!AQ$2:AQ$185,'intermediary sheet'!$C$2:$C$185,Input!$C69,'intermediary sheet'!$D$2:$D$185,"total")*SUMIFS('Market shares starting point Fe'!AQ$2:AQ$185,'Market shares starting point Fe'!$C$2:$C$185,Input!$C69,'Market shares starting point Fe'!$D$2:$D$185,Input!$D69),0)</f>
        <v>245.0142635378854</v>
      </c>
      <c r="AR69">
        <f>MAX(SUMIFS('intermediary sheet'!AR$2:AR$185,'intermediary sheet'!$C$2:$C$185,Input!$C69,'intermediary sheet'!$D$2:$D$185,"total")*SUMIFS('Market shares starting point Fe'!AR$2:AR$185,'Market shares starting point Fe'!$C$2:$C$185,Input!$C69,'Market shares starting point Fe'!$D$2:$D$185,Input!$D69),0)</f>
        <v>265.60923662765305</v>
      </c>
      <c r="AS69">
        <f>MAX(SUMIFS('intermediary sheet'!AS$2:AS$185,'intermediary sheet'!$C$2:$C$185,Input!$C69,'intermediary sheet'!$D$2:$D$185,"total")*SUMIFS('Market shares starting point Fe'!AS$2:AS$185,'Market shares starting point Fe'!$C$2:$C$185,Input!$C69,'Market shares starting point Fe'!$D$2:$D$185,Input!$D69),0)</f>
        <v>286.18616078948338</v>
      </c>
      <c r="AT69">
        <f>MAX(SUMIFS('intermediary sheet'!AT$2:AT$185,'intermediary sheet'!$C$2:$C$185,Input!$C69,'intermediary sheet'!$D$2:$D$185,"total")*SUMIFS('Market shares starting point Fe'!AT$2:AT$185,'Market shares starting point Fe'!$C$2:$C$185,Input!$C69,'Market shares starting point Fe'!$D$2:$D$185,Input!$D69),0)</f>
        <v>306.18107090353357</v>
      </c>
      <c r="AU69">
        <f>MAX(SUMIFS('intermediary sheet'!AU$2:AU$185,'intermediary sheet'!$C$2:$C$185,Input!$C69,'intermediary sheet'!$D$2:$D$185,"total")*SUMIFS('Market shares starting point Fe'!AU$2:AU$185,'Market shares starting point Fe'!$C$2:$C$185,Input!$C69,'Market shares starting point Fe'!$D$2:$D$185,Input!$D69),0)</f>
        <v>324.43117192426433</v>
      </c>
      <c r="AV69">
        <f>MAX(SUMIFS('intermediary sheet'!AV$2:AV$185,'intermediary sheet'!$C$2:$C$185,Input!$C69,'intermediary sheet'!$D$2:$D$185,"total")*SUMIFS('Market shares starting point Fe'!AV$2:AV$185,'Market shares starting point Fe'!$C$2:$C$185,Input!$C69,'Market shares starting point Fe'!$D$2:$D$185,Input!$D69),0)</f>
        <v>341.91399675706941</v>
      </c>
      <c r="AW69">
        <f>MAX(SUMIFS('intermediary sheet'!AW$2:AW$185,'intermediary sheet'!$C$2:$C$185,Input!$C69,'intermediary sheet'!$D$2:$D$185,"total")*SUMIFS('Market shares starting point Fe'!AW$2:AW$185,'Market shares starting point Fe'!$C$2:$C$185,Input!$C69,'Market shares starting point Fe'!$D$2:$D$185,Input!$D69),0)</f>
        <v>359.05473558946295</v>
      </c>
      <c r="AX69">
        <f>MAX(SUMIFS('intermediary sheet'!AX$2:AX$185,'intermediary sheet'!$C$2:$C$185,Input!$C69,'intermediary sheet'!$D$2:$D$185,"total")*SUMIFS('Market shares starting point Fe'!AX$2:AX$185,'Market shares starting point Fe'!$C$2:$C$185,Input!$C69,'Market shares starting point Fe'!$D$2:$D$185,Input!$D69),0)</f>
        <v>371.03353721365261</v>
      </c>
      <c r="AY69">
        <f>MAX(SUMIFS('intermediary sheet'!AY$2:AY$185,'intermediary sheet'!$C$2:$C$185,Input!$C69,'intermediary sheet'!$D$2:$D$185,"total")*SUMIFS('Market shares starting point Fe'!AY$2:AY$185,'Market shares starting point Fe'!$C$2:$C$185,Input!$C69,'Market shares starting point Fe'!$D$2:$D$185,Input!$D69),0)</f>
        <v>391.83160345245091</v>
      </c>
      <c r="AZ69">
        <f>MAX(SUMIFS('intermediary sheet'!AZ$2:AZ$185,'intermediary sheet'!$C$2:$C$185,Input!$C69,'intermediary sheet'!$D$2:$D$185,"total")*SUMIFS('Market shares starting point Fe'!AZ$2:AZ$185,'Market shares starting point Fe'!$C$2:$C$185,Input!$C69,'Market shares starting point Fe'!$D$2:$D$185,Input!$D69),0)</f>
        <v>406.32739535922155</v>
      </c>
      <c r="BA69">
        <f>MAX(SUMIFS('intermediary sheet'!BA$2:BA$185,'intermediary sheet'!$C$2:$C$185,Input!$C69,'intermediary sheet'!$D$2:$D$185,"total")*SUMIFS('Market shares starting point Fe'!BA$2:BA$185,'Market shares starting point Fe'!$C$2:$C$185,Input!$C69,'Market shares starting point Fe'!$D$2:$D$185,Input!$D69),0)</f>
        <v>421.43022733566625</v>
      </c>
      <c r="BB69">
        <f>MAX(SUMIFS('intermediary sheet'!BB$2:BB$185,'intermediary sheet'!$C$2:$C$185,Input!$C69,'intermediary sheet'!$D$2:$D$185,"total")*SUMIFS('Market shares starting point Fe'!BB$2:BB$185,'Market shares starting point Fe'!$C$2:$C$185,Input!$C69,'Market shares starting point Fe'!$D$2:$D$185,Input!$D69),0)</f>
        <v>435.92402071296215</v>
      </c>
      <c r="BC69">
        <f>MAX(SUMIFS('intermediary sheet'!BC$2:BC$185,'intermediary sheet'!$C$2:$C$185,Input!$C69,'intermediary sheet'!$D$2:$D$185,"total")*SUMIFS('Market shares starting point Fe'!BC$2:BC$185,'Market shares starting point Fe'!$C$2:$C$185,Input!$C69,'Market shares starting point Fe'!$D$2:$D$185,Input!$D69),0)</f>
        <v>449.96601186771647</v>
      </c>
      <c r="BD69">
        <f>MAX(SUMIFS('intermediary sheet'!BD$2:BD$185,'intermediary sheet'!$C$2:$C$185,Input!$C69,'intermediary sheet'!$D$2:$D$185,"total")*SUMIFS('Market shares starting point Fe'!BD$2:BD$185,'Market shares starting point Fe'!$C$2:$C$185,Input!$C69,'Market shares starting point Fe'!$D$2:$D$185,Input!$D69),0)</f>
        <v>462.80817064805689</v>
      </c>
      <c r="BE69">
        <f>MAX(SUMIFS('intermediary sheet'!BE$2:BE$185,'intermediary sheet'!$C$2:$C$185,Input!$C69,'intermediary sheet'!$D$2:$D$185,"total")*SUMIFS('Market shares starting point Fe'!BE$2:BE$185,'Market shares starting point Fe'!$C$2:$C$185,Input!$C69,'Market shares starting point Fe'!$D$2:$D$185,Input!$D69),0)</f>
        <v>475.13777057905327</v>
      </c>
      <c r="BF69">
        <f>MAX(SUMIFS('intermediary sheet'!BF$2:BF$185,'intermediary sheet'!$C$2:$C$185,Input!$C69,'intermediary sheet'!$D$2:$D$185,"total")*SUMIFS('Market shares starting point Fe'!BF$2:BF$185,'Market shares starting point Fe'!$C$2:$C$185,Input!$C69,'Market shares starting point Fe'!$D$2:$D$185,Input!$D69),0)</f>
        <v>522.34523653105146</v>
      </c>
      <c r="BG69">
        <f>MAX(SUMIFS('intermediary sheet'!BG$2:BG$185,'intermediary sheet'!$C$2:$C$185,Input!$C69,'intermediary sheet'!$D$2:$D$185,"total")*SUMIFS('Market shares starting point Fe'!BG$2:BG$185,'Market shares starting point Fe'!$C$2:$C$185,Input!$C69,'Market shares starting point Fe'!$D$2:$D$185,Input!$D69),0)</f>
        <v>575.55025767189693</v>
      </c>
      <c r="BH69">
        <f>MAX(SUMIFS('intermediary sheet'!BH$2:BH$185,'intermediary sheet'!$C$2:$C$185,Input!$C69,'intermediary sheet'!$D$2:$D$185,"total")*SUMIFS('Market shares starting point Fe'!BH$2:BH$185,'Market shares starting point Fe'!$C$2:$C$185,Input!$C69,'Market shares starting point Fe'!$D$2:$D$185,Input!$D69),0)</f>
        <v>636.03246084359591</v>
      </c>
    </row>
    <row r="70" spans="1:61" x14ac:dyDescent="0.3">
      <c r="A70" t="s">
        <v>9</v>
      </c>
      <c r="B70" t="s">
        <v>10</v>
      </c>
      <c r="C70" t="s">
        <v>27</v>
      </c>
      <c r="D70" t="s">
        <v>20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 s="8">
        <f>SUMIFS('Eurostat comsumption'!J$2:J$185,'Eurostat comsumption'!$C$2:$C$185,Input!$C70,'Eurostat comsumption'!$D$2:$D$185,Input!$D70)</f>
        <v>0</v>
      </c>
      <c r="K70" s="8">
        <f>SUMIFS('Eurostat comsumption'!K$2:K$185,'Eurostat comsumption'!$C$2:$C$185,Input!$C70,'Eurostat comsumption'!$D$2:$D$185,Input!$D70)</f>
        <v>0</v>
      </c>
      <c r="L70" s="8">
        <f>SUMIFS('Eurostat comsumption'!L$2:L$185,'Eurostat comsumption'!$C$2:$C$185,Input!$C70,'Eurostat comsumption'!$D$2:$D$185,Input!$D70)</f>
        <v>0.7</v>
      </c>
      <c r="M70" s="8">
        <f>SUMIFS('Eurostat comsumption'!M$2:M$185,'Eurostat comsumption'!$C$2:$C$185,Input!$C70,'Eurostat comsumption'!$D$2:$D$185,Input!$D70)</f>
        <v>3.9</v>
      </c>
      <c r="N70" s="8">
        <f>SUMIFS('Eurostat comsumption'!N$2:N$185,'Eurostat comsumption'!$C$2:$C$185,Input!$C70,'Eurostat comsumption'!$D$2:$D$185,Input!$D70)</f>
        <v>4.5999999999999996</v>
      </c>
      <c r="O70" s="8">
        <f>SUMIFS('Eurostat comsumption'!O$2:O$185,'Eurostat comsumption'!$C$2:$C$185,Input!$C70,'Eurostat comsumption'!$D$2:$D$185,Input!$D70)</f>
        <v>0</v>
      </c>
      <c r="P70" s="8">
        <f>SUMIFS('Eurostat comsumption'!P$2:P$185,'Eurostat comsumption'!$C$2:$C$185,Input!$C70,'Eurostat comsumption'!$D$2:$D$185,Input!$D70)</f>
        <v>0.7</v>
      </c>
      <c r="Q70" s="8">
        <f>SUMIFS('Eurostat comsumption'!Q$2:Q$185,'Eurostat comsumption'!$C$2:$C$185,Input!$C70,'Eurostat comsumption'!$D$2:$D$185,Input!$D70)</f>
        <v>1.4</v>
      </c>
      <c r="R70" s="8">
        <f>SUMIFS('Eurostat comsumption'!R$2:R$185,'Eurostat comsumption'!$C$2:$C$185,Input!$C70,'Eurostat comsumption'!$D$2:$D$185,Input!$D70)</f>
        <v>71.2</v>
      </c>
      <c r="S70" s="8">
        <f>SUMIFS('Eurostat comsumption'!S$2:S$185,'Eurostat comsumption'!$C$2:$C$185,Input!$C70,'Eurostat comsumption'!$D$2:$D$185,Input!$D70)</f>
        <v>132.19999999999999</v>
      </c>
      <c r="T70" s="8">
        <f>SUMIFS('Eurostat comsumption'!T$2:T$185,'Eurostat comsumption'!$C$2:$C$185,Input!$C70,'Eurostat comsumption'!$D$2:$D$185,Input!$D70)</f>
        <v>140.19999999999999</v>
      </c>
      <c r="U70" s="8">
        <f>SUMIFS('Eurostat comsumption'!U$2:U$185,'Eurostat comsumption'!$C$2:$C$185,Input!$C70,'Eurostat comsumption'!$D$2:$D$185,Input!$D70)</f>
        <v>197.20000000000002</v>
      </c>
      <c r="V70" s="8">
        <f>SUMIFS('Eurostat comsumption'!V$2:V$185,'Eurostat comsumption'!$C$2:$C$185,Input!$C70,'Eurostat comsumption'!$D$2:$D$185,Input!$D70)</f>
        <v>195.20000000000002</v>
      </c>
      <c r="W70" s="8">
        <f>SUMIFS('Eurostat comsumption'!W$2:W$185,'Eurostat comsumption'!$C$2:$C$185,Input!$C70,'Eurostat comsumption'!$D$2:$D$185,Input!$D70)</f>
        <v>223.1</v>
      </c>
      <c r="X70" s="8">
        <f>SUMIFS('Eurostat comsumption'!X$2:X$185,'Eurostat comsumption'!$C$2:$C$185,Input!$C70,'Eurostat comsumption'!$D$2:$D$185,Input!$D70)</f>
        <v>497.6</v>
      </c>
      <c r="Y70" s="8">
        <f>SUMIFS('Eurostat comsumption'!Y$2:Y$185,'Eurostat comsumption'!$C$2:$C$185,Input!$C70,'Eurostat comsumption'!$D$2:$D$185,Input!$D70)</f>
        <v>497.6</v>
      </c>
      <c r="Z70" s="8">
        <f>SUMIFS('Eurostat comsumption'!Z$2:Z$185,'Eurostat comsumption'!$C$2:$C$185,Input!$C70,'Eurostat comsumption'!$D$2:$D$185,Input!$D70)</f>
        <v>176.5</v>
      </c>
      <c r="AA70">
        <f>MAX(SUMIFS('intermediary sheet'!AA$2:AA$185,'intermediary sheet'!$C$2:$C$185,Input!$C70,'intermediary sheet'!$D$2:$D$185,"total")*SUMIFS('Market shares starting point Fe'!AA$2:AA$185,'Market shares starting point Fe'!$C$2:$C$185,Input!$C70,'Market shares starting point Fe'!$D$2:$D$185,Input!$D70),0)</f>
        <v>193.36817042608951</v>
      </c>
      <c r="AB70">
        <f>MAX(SUMIFS('intermediary sheet'!AB$2:AB$185,'intermediary sheet'!$C$2:$C$185,Input!$C70,'intermediary sheet'!$D$2:$D$185,"total")*SUMIFS('Market shares starting point Fe'!AB$2:AB$185,'Market shares starting point Fe'!$C$2:$C$185,Input!$C70,'Market shares starting point Fe'!$D$2:$D$185,Input!$D70),0)</f>
        <v>188.5594590477701</v>
      </c>
      <c r="AC70">
        <f>MAX(SUMIFS('intermediary sheet'!AC$2:AC$185,'intermediary sheet'!$C$2:$C$185,Input!$C70,'intermediary sheet'!$D$2:$D$185,"total")*SUMIFS('Market shares starting point Fe'!AC$2:AC$185,'Market shares starting point Fe'!$C$2:$C$185,Input!$C70,'Market shares starting point Fe'!$D$2:$D$185,Input!$D70),0)</f>
        <v>183.90521388937117</v>
      </c>
      <c r="AD70">
        <f>MAX(SUMIFS('intermediary sheet'!AD$2:AD$185,'intermediary sheet'!$C$2:$C$185,Input!$C70,'intermediary sheet'!$D$2:$D$185,"total")*SUMIFS('Market shares starting point Fe'!AD$2:AD$185,'Market shares starting point Fe'!$C$2:$C$185,Input!$C70,'Market shares starting point Fe'!$D$2:$D$185,Input!$D70),0)</f>
        <v>179.42917242803918</v>
      </c>
      <c r="AE70">
        <f>MAX(SUMIFS('intermediary sheet'!AE$2:AE$185,'intermediary sheet'!$C$2:$C$185,Input!$C70,'intermediary sheet'!$D$2:$D$185,"total")*SUMIFS('Market shares starting point Fe'!AE$2:AE$185,'Market shares starting point Fe'!$C$2:$C$185,Input!$C70,'Market shares starting point Fe'!$D$2:$D$185,Input!$D70),0)</f>
        <v>174.8975254705814</v>
      </c>
      <c r="AF70">
        <f>MAX(SUMIFS('intermediary sheet'!AF$2:AF$185,'intermediary sheet'!$C$2:$C$185,Input!$C70,'intermediary sheet'!$D$2:$D$185,"total")*SUMIFS('Market shares starting point Fe'!AF$2:AF$185,'Market shares starting point Fe'!$C$2:$C$185,Input!$C70,'Market shares starting point Fe'!$D$2:$D$185,Input!$D70),0)</f>
        <v>170.48367534588277</v>
      </c>
      <c r="AG70">
        <f>MAX(SUMIFS('intermediary sheet'!AG$2:AG$185,'intermediary sheet'!$C$2:$C$185,Input!$C70,'intermediary sheet'!$D$2:$D$185,"total")*SUMIFS('Market shares starting point Fe'!AG$2:AG$185,'Market shares starting point Fe'!$C$2:$C$185,Input!$C70,'Market shares starting point Fe'!$D$2:$D$185,Input!$D70),0)</f>
        <v>166.12736832143693</v>
      </c>
      <c r="AH70">
        <f>MAX(SUMIFS('intermediary sheet'!AH$2:AH$185,'intermediary sheet'!$C$2:$C$185,Input!$C70,'intermediary sheet'!$D$2:$D$185,"total")*SUMIFS('Market shares starting point Fe'!AH$2:AH$185,'Market shares starting point Fe'!$C$2:$C$185,Input!$C70,'Market shares starting point Fe'!$D$2:$D$185,Input!$D70),0)</f>
        <v>161.49418098844205</v>
      </c>
      <c r="AI70">
        <f>MAX(SUMIFS('intermediary sheet'!AI$2:AI$185,'intermediary sheet'!$C$2:$C$185,Input!$C70,'intermediary sheet'!$D$2:$D$185,"total")*SUMIFS('Market shares starting point Fe'!AI$2:AI$185,'Market shares starting point Fe'!$C$2:$C$185,Input!$C70,'Market shares starting point Fe'!$D$2:$D$185,Input!$D70),0)</f>
        <v>156.57672711600603</v>
      </c>
      <c r="AJ70">
        <f>MAX(SUMIFS('intermediary sheet'!AJ$2:AJ$185,'intermediary sheet'!$C$2:$C$185,Input!$C70,'intermediary sheet'!$D$2:$D$185,"total")*SUMIFS('Market shares starting point Fe'!AJ$2:AJ$185,'Market shares starting point Fe'!$C$2:$C$185,Input!$C70,'Market shares starting point Fe'!$D$2:$D$185,Input!$D70),0)</f>
        <v>151.32289107451373</v>
      </c>
      <c r="AK70">
        <f>MAX(SUMIFS('intermediary sheet'!AK$2:AK$185,'intermediary sheet'!$C$2:$C$185,Input!$C70,'intermediary sheet'!$D$2:$D$185,"total")*SUMIFS('Market shares starting point Fe'!AK$2:AK$185,'Market shares starting point Fe'!$C$2:$C$185,Input!$C70,'Market shares starting point Fe'!$D$2:$D$185,Input!$D70),0)</f>
        <v>145.48531478565047</v>
      </c>
      <c r="AL70">
        <f>MAX(SUMIFS('intermediary sheet'!AL$2:AL$185,'intermediary sheet'!$C$2:$C$185,Input!$C70,'intermediary sheet'!$D$2:$D$185,"total")*SUMIFS('Market shares starting point Fe'!AL$2:AL$185,'Market shares starting point Fe'!$C$2:$C$185,Input!$C70,'Market shares starting point Fe'!$D$2:$D$185,Input!$D70),0)</f>
        <v>139.32581289555904</v>
      </c>
      <c r="AM70">
        <f>MAX(SUMIFS('intermediary sheet'!AM$2:AM$185,'intermediary sheet'!$C$2:$C$185,Input!$C70,'intermediary sheet'!$D$2:$D$185,"total")*SUMIFS('Market shares starting point Fe'!AM$2:AM$185,'Market shares starting point Fe'!$C$2:$C$185,Input!$C70,'Market shares starting point Fe'!$D$2:$D$185,Input!$D70),0)</f>
        <v>132.89871659044209</v>
      </c>
      <c r="AN70">
        <f>MAX(SUMIFS('intermediary sheet'!AN$2:AN$185,'intermediary sheet'!$C$2:$C$185,Input!$C70,'intermediary sheet'!$D$2:$D$185,"total")*SUMIFS('Market shares starting point Fe'!AN$2:AN$185,'Market shares starting point Fe'!$C$2:$C$185,Input!$C70,'Market shares starting point Fe'!$D$2:$D$185,Input!$D70),0)</f>
        <v>126.40455126196898</v>
      </c>
      <c r="AO70">
        <f>MAX(SUMIFS('intermediary sheet'!AO$2:AO$185,'intermediary sheet'!$C$2:$C$185,Input!$C70,'intermediary sheet'!$D$2:$D$185,"total")*SUMIFS('Market shares starting point Fe'!AO$2:AO$185,'Market shares starting point Fe'!$C$2:$C$185,Input!$C70,'Market shares starting point Fe'!$D$2:$D$185,Input!$D70),0)</f>
        <v>119.9213713583858</v>
      </c>
      <c r="AP70">
        <f>MAX(SUMIFS('intermediary sheet'!AP$2:AP$185,'intermediary sheet'!$C$2:$C$185,Input!$C70,'intermediary sheet'!$D$2:$D$185,"total")*SUMIFS('Market shares starting point Fe'!AP$2:AP$185,'Market shares starting point Fe'!$C$2:$C$185,Input!$C70,'Market shares starting point Fe'!$D$2:$D$185,Input!$D70),0)</f>
        <v>113.45213340505236</v>
      </c>
      <c r="AQ70">
        <f>MAX(SUMIFS('intermediary sheet'!AQ$2:AQ$185,'intermediary sheet'!$C$2:$C$185,Input!$C70,'intermediary sheet'!$D$2:$D$185,"total")*SUMIFS('Market shares starting point Fe'!AQ$2:AQ$185,'Market shares starting point Fe'!$C$2:$C$185,Input!$C70,'Market shares starting point Fe'!$D$2:$D$185,Input!$D70),0)</f>
        <v>107.10222916479864</v>
      </c>
      <c r="AR70">
        <f>MAX(SUMIFS('intermediary sheet'!AR$2:AR$185,'intermediary sheet'!$C$2:$C$185,Input!$C70,'intermediary sheet'!$D$2:$D$185,"total")*SUMIFS('Market shares starting point Fe'!AR$2:AR$185,'Market shares starting point Fe'!$C$2:$C$185,Input!$C70,'Market shares starting point Fe'!$D$2:$D$185,Input!$D70),0)</f>
        <v>101.07729886609056</v>
      </c>
      <c r="AS70">
        <f>MAX(SUMIFS('intermediary sheet'!AS$2:AS$185,'intermediary sheet'!$C$2:$C$185,Input!$C70,'intermediary sheet'!$D$2:$D$185,"total")*SUMIFS('Market shares starting point Fe'!AS$2:AS$185,'Market shares starting point Fe'!$C$2:$C$185,Input!$C70,'Market shares starting point Fe'!$D$2:$D$185,Input!$D70),0)</f>
        <v>95.17090501448159</v>
      </c>
      <c r="AT70">
        <f>MAX(SUMIFS('intermediary sheet'!AT$2:AT$185,'intermediary sheet'!$C$2:$C$185,Input!$C70,'intermediary sheet'!$D$2:$D$185,"total")*SUMIFS('Market shares starting point Fe'!AT$2:AT$185,'Market shares starting point Fe'!$C$2:$C$185,Input!$C70,'Market shares starting point Fe'!$D$2:$D$185,Input!$D70),0)</f>
        <v>89.477639067811367</v>
      </c>
      <c r="AU70">
        <f>MAX(SUMIFS('intermediary sheet'!AU$2:AU$185,'intermediary sheet'!$C$2:$C$185,Input!$C70,'intermediary sheet'!$D$2:$D$185,"total")*SUMIFS('Market shares starting point Fe'!AU$2:AU$185,'Market shares starting point Fe'!$C$2:$C$185,Input!$C70,'Market shares starting point Fe'!$D$2:$D$185,Input!$D70),0)</f>
        <v>83.96401082480233</v>
      </c>
      <c r="AV70">
        <f>MAX(SUMIFS('intermediary sheet'!AV$2:AV$185,'intermediary sheet'!$C$2:$C$185,Input!$C70,'intermediary sheet'!$D$2:$D$185,"total")*SUMIFS('Market shares starting point Fe'!AV$2:AV$185,'Market shares starting point Fe'!$C$2:$C$185,Input!$C70,'Market shares starting point Fe'!$D$2:$D$185,Input!$D70),0)</f>
        <v>78.535607075659073</v>
      </c>
      <c r="AW70">
        <f>MAX(SUMIFS('intermediary sheet'!AW$2:AW$185,'intermediary sheet'!$C$2:$C$185,Input!$C70,'intermediary sheet'!$D$2:$D$185,"total")*SUMIFS('Market shares starting point Fe'!AW$2:AW$185,'Market shares starting point Fe'!$C$2:$C$185,Input!$C70,'Market shares starting point Fe'!$D$2:$D$185,Input!$D70),0)</f>
        <v>73.178512219809235</v>
      </c>
      <c r="AX70">
        <f>MAX(SUMIFS('intermediary sheet'!AX$2:AX$185,'intermediary sheet'!$C$2:$C$185,Input!$C70,'intermediary sheet'!$D$2:$D$185,"total")*SUMIFS('Market shares starting point Fe'!AX$2:AX$185,'Market shares starting point Fe'!$C$2:$C$185,Input!$C70,'Market shares starting point Fe'!$D$2:$D$185,Input!$D70),0)</f>
        <v>68.0784413429582</v>
      </c>
      <c r="AY70">
        <f>MAX(SUMIFS('intermediary sheet'!AY$2:AY$185,'intermediary sheet'!$C$2:$C$185,Input!$C70,'intermediary sheet'!$D$2:$D$185,"total")*SUMIFS('Market shares starting point Fe'!AY$2:AY$185,'Market shares starting point Fe'!$C$2:$C$185,Input!$C70,'Market shares starting point Fe'!$D$2:$D$185,Input!$D70),0)</f>
        <v>62.534193323458652</v>
      </c>
      <c r="AZ70">
        <f>MAX(SUMIFS('intermediary sheet'!AZ$2:AZ$185,'intermediary sheet'!$C$2:$C$185,Input!$C70,'intermediary sheet'!$D$2:$D$185,"total")*SUMIFS('Market shares starting point Fe'!AZ$2:AZ$185,'Market shares starting point Fe'!$C$2:$C$185,Input!$C70,'Market shares starting point Fe'!$D$2:$D$185,Input!$D70),0)</f>
        <v>57.273172373825673</v>
      </c>
      <c r="BA70">
        <f>MAX(SUMIFS('intermediary sheet'!BA$2:BA$185,'intermediary sheet'!$C$2:$C$185,Input!$C70,'intermediary sheet'!$D$2:$D$185,"total")*SUMIFS('Market shares starting point Fe'!BA$2:BA$185,'Market shares starting point Fe'!$C$2:$C$185,Input!$C70,'Market shares starting point Fe'!$D$2:$D$185,Input!$D70),0)</f>
        <v>52.063689583716801</v>
      </c>
      <c r="BB70">
        <f>MAX(SUMIFS('intermediary sheet'!BB$2:BB$185,'intermediary sheet'!$C$2:$C$185,Input!$C70,'intermediary sheet'!$D$2:$D$185,"total")*SUMIFS('Market shares starting point Fe'!BB$2:BB$185,'Market shares starting point Fe'!$C$2:$C$185,Input!$C70,'Market shares starting point Fe'!$D$2:$D$185,Input!$D70),0)</f>
        <v>46.835117892743952</v>
      </c>
      <c r="BC70">
        <f>MAX(SUMIFS('intermediary sheet'!BC$2:BC$185,'intermediary sheet'!$C$2:$C$185,Input!$C70,'intermediary sheet'!$D$2:$D$185,"total")*SUMIFS('Market shares starting point Fe'!BC$2:BC$185,'Market shares starting point Fe'!$C$2:$C$185,Input!$C70,'Market shares starting point Fe'!$D$2:$D$185,Input!$D70),0)</f>
        <v>41.631011691983574</v>
      </c>
      <c r="BD70">
        <f>MAX(SUMIFS('intermediary sheet'!BD$2:BD$185,'intermediary sheet'!$C$2:$C$185,Input!$C70,'intermediary sheet'!$D$2:$D$185,"total")*SUMIFS('Market shares starting point Fe'!BD$2:BD$185,'Market shares starting point Fe'!$C$2:$C$185,Input!$C70,'Market shares starting point Fe'!$D$2:$D$185,Input!$D70),0)</f>
        <v>36.534812948718233</v>
      </c>
      <c r="BE70">
        <f>MAX(SUMIFS('intermediary sheet'!BE$2:BE$185,'intermediary sheet'!$C$2:$C$185,Input!$C70,'intermediary sheet'!$D$2:$D$185,"total")*SUMIFS('Market shares starting point Fe'!BE$2:BE$185,'Market shares starting point Fe'!$C$2:$C$185,Input!$C70,'Market shares starting point Fe'!$D$2:$D$185,Input!$D70),0)</f>
        <v>31.462642633944014</v>
      </c>
      <c r="BF70">
        <f>MAX(SUMIFS('intermediary sheet'!BF$2:BF$185,'intermediary sheet'!$C$2:$C$185,Input!$C70,'intermediary sheet'!$D$2:$D$185,"total")*SUMIFS('Market shares starting point Fe'!BF$2:BF$185,'Market shares starting point Fe'!$C$2:$C$185,Input!$C70,'Market shares starting point Fe'!$D$2:$D$185,Input!$D70),0)</f>
        <v>28.415036350324787</v>
      </c>
      <c r="BG70">
        <f>MAX(SUMIFS('intermediary sheet'!BG$2:BG$185,'intermediary sheet'!$C$2:$C$185,Input!$C70,'intermediary sheet'!$D$2:$D$185,"total")*SUMIFS('Market shares starting point Fe'!BG$2:BG$185,'Market shares starting point Fe'!$C$2:$C$185,Input!$C70,'Market shares starting point Fe'!$D$2:$D$185,Input!$D70),0)</f>
        <v>24.98359189069259</v>
      </c>
      <c r="BH70">
        <f>MAX(SUMIFS('intermediary sheet'!BH$2:BH$185,'intermediary sheet'!$C$2:$C$185,Input!$C70,'intermediary sheet'!$D$2:$D$185,"total")*SUMIFS('Market shares starting point Fe'!BH$2:BH$185,'Market shares starting point Fe'!$C$2:$C$185,Input!$C70,'Market shares starting point Fe'!$D$2:$D$185,Input!$D70),0)</f>
        <v>21.083872128443321</v>
      </c>
    </row>
    <row r="71" spans="1:61" x14ac:dyDescent="0.3">
      <c r="A71" t="s">
        <v>9</v>
      </c>
      <c r="B71" t="s">
        <v>10</v>
      </c>
      <c r="C71" t="s">
        <v>27</v>
      </c>
      <c r="D71" t="s">
        <v>21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 s="8">
        <f>SUMIFS('Eurostat comsumption'!J$2:J$185,'Eurostat comsumption'!$C$2:$C$185,Input!$C71,'Eurostat comsumption'!$D$2:$D$185,Input!$D71)</f>
        <v>0</v>
      </c>
      <c r="K71" s="8">
        <f>SUMIFS('Eurostat comsumption'!K$2:K$185,'Eurostat comsumption'!$C$2:$C$185,Input!$C71,'Eurostat comsumption'!$D$2:$D$185,Input!$D71)</f>
        <v>0</v>
      </c>
      <c r="L71" s="8">
        <f>SUMIFS('Eurostat comsumption'!L$2:L$185,'Eurostat comsumption'!$C$2:$C$185,Input!$C71,'Eurostat comsumption'!$D$2:$D$185,Input!$D71)</f>
        <v>0</v>
      </c>
      <c r="M71" s="8">
        <f>SUMIFS('Eurostat comsumption'!M$2:M$185,'Eurostat comsumption'!$C$2:$C$185,Input!$C71,'Eurostat comsumption'!$D$2:$D$185,Input!$D71)</f>
        <v>0</v>
      </c>
      <c r="N71" s="8">
        <f>SUMIFS('Eurostat comsumption'!N$2:N$185,'Eurostat comsumption'!$C$2:$C$185,Input!$C71,'Eurostat comsumption'!$D$2:$D$185,Input!$D71)</f>
        <v>0</v>
      </c>
      <c r="O71" s="8">
        <f>SUMIFS('Eurostat comsumption'!O$2:O$185,'Eurostat comsumption'!$C$2:$C$185,Input!$C71,'Eurostat comsumption'!$D$2:$D$185,Input!$D71)</f>
        <v>0</v>
      </c>
      <c r="P71" s="8">
        <f>SUMIFS('Eurostat comsumption'!P$2:P$185,'Eurostat comsumption'!$C$2:$C$185,Input!$C71,'Eurostat comsumption'!$D$2:$D$185,Input!$D71)</f>
        <v>0</v>
      </c>
      <c r="Q71" s="8">
        <f>SUMIFS('Eurostat comsumption'!Q$2:Q$185,'Eurostat comsumption'!$C$2:$C$185,Input!$C71,'Eurostat comsumption'!$D$2:$D$185,Input!$D71)</f>
        <v>0</v>
      </c>
      <c r="R71" s="8">
        <f>SUMIFS('Eurostat comsumption'!R$2:R$185,'Eurostat comsumption'!$C$2:$C$185,Input!$C71,'Eurostat comsumption'!$D$2:$D$185,Input!$D71)</f>
        <v>0</v>
      </c>
      <c r="S71" s="8">
        <f>SUMIFS('Eurostat comsumption'!S$2:S$185,'Eurostat comsumption'!$C$2:$C$185,Input!$C71,'Eurostat comsumption'!$D$2:$D$185,Input!$D71)</f>
        <v>0</v>
      </c>
      <c r="T71" s="8">
        <f>SUMIFS('Eurostat comsumption'!T$2:T$185,'Eurostat comsumption'!$C$2:$C$185,Input!$C71,'Eurostat comsumption'!$D$2:$D$185,Input!$D71)</f>
        <v>0</v>
      </c>
      <c r="U71" s="8">
        <f>SUMIFS('Eurostat comsumption'!U$2:U$185,'Eurostat comsumption'!$C$2:$C$185,Input!$C71,'Eurostat comsumption'!$D$2:$D$185,Input!$D71)</f>
        <v>0</v>
      </c>
      <c r="V71" s="8">
        <f>SUMIFS('Eurostat comsumption'!V$2:V$185,'Eurostat comsumption'!$C$2:$C$185,Input!$C71,'Eurostat comsumption'!$D$2:$D$185,Input!$D71)</f>
        <v>0</v>
      </c>
      <c r="W71" s="8">
        <f>SUMIFS('Eurostat comsumption'!W$2:W$185,'Eurostat comsumption'!$C$2:$C$185,Input!$C71,'Eurostat comsumption'!$D$2:$D$185,Input!$D71)</f>
        <v>0</v>
      </c>
      <c r="X71" s="8">
        <f>SUMIFS('Eurostat comsumption'!X$2:X$185,'Eurostat comsumption'!$C$2:$C$185,Input!$C71,'Eurostat comsumption'!$D$2:$D$185,Input!$D71)</f>
        <v>0</v>
      </c>
      <c r="Y71" s="8">
        <f>SUMIFS('Eurostat comsumption'!Y$2:Y$185,'Eurostat comsumption'!$C$2:$C$185,Input!$C71,'Eurostat comsumption'!$D$2:$D$185,Input!$D71)</f>
        <v>0</v>
      </c>
      <c r="Z71" s="8">
        <f>SUMIFS('Eurostat comsumption'!Z$2:Z$185,'Eurostat comsumption'!$C$2:$C$185,Input!$C71,'Eurostat comsumption'!$D$2:$D$185,Input!$D71)</f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1" x14ac:dyDescent="0.3">
      <c r="A72" t="s">
        <v>9</v>
      </c>
      <c r="B72" t="s">
        <v>10</v>
      </c>
      <c r="C72" t="s">
        <v>27</v>
      </c>
      <c r="D72" t="s">
        <v>22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 s="8">
        <f>SUMIFS('Eurostat comsumption'!J$2:J$185,'Eurostat comsumption'!$C$2:$C$185,Input!$C72,'Eurostat comsumption'!$D$2:$D$185,Input!$D72)</f>
        <v>4212.8999999999996</v>
      </c>
      <c r="K72" s="8">
        <f>SUMIFS('Eurostat comsumption'!K$2:K$185,'Eurostat comsumption'!$C$2:$C$185,Input!$C72,'Eurostat comsumption'!$D$2:$D$185,Input!$D72)</f>
        <v>4264.2</v>
      </c>
      <c r="L72" s="8">
        <f>SUMIFS('Eurostat comsumption'!L$2:L$185,'Eurostat comsumption'!$C$2:$C$185,Input!$C72,'Eurostat comsumption'!$D$2:$D$185,Input!$D72)</f>
        <v>4320</v>
      </c>
      <c r="M72" s="8">
        <f>SUMIFS('Eurostat comsumption'!M$2:M$185,'Eurostat comsumption'!$C$2:$C$185,Input!$C72,'Eurostat comsumption'!$D$2:$D$185,Input!$D72)</f>
        <v>4391.5</v>
      </c>
      <c r="N72" s="8">
        <f>SUMIFS('Eurostat comsumption'!N$2:N$185,'Eurostat comsumption'!$C$2:$C$185,Input!$C72,'Eurostat comsumption'!$D$2:$D$185,Input!$D72)</f>
        <v>4558</v>
      </c>
      <c r="O72" s="8">
        <f>SUMIFS('Eurostat comsumption'!O$2:O$185,'Eurostat comsumption'!$C$2:$C$185,Input!$C72,'Eurostat comsumption'!$D$2:$D$185,Input!$D72)</f>
        <v>4569</v>
      </c>
      <c r="P72" s="8">
        <f>SUMIFS('Eurostat comsumption'!P$2:P$185,'Eurostat comsumption'!$C$2:$C$185,Input!$C72,'Eurostat comsumption'!$D$2:$D$185,Input!$D72)</f>
        <v>4671.5</v>
      </c>
      <c r="Q72" s="8">
        <f>SUMIFS('Eurostat comsumption'!Q$2:Q$185,'Eurostat comsumption'!$C$2:$C$185,Input!$C72,'Eurostat comsumption'!$D$2:$D$185,Input!$D72)</f>
        <v>4856.5</v>
      </c>
      <c r="R72" s="8">
        <f>SUMIFS('Eurostat comsumption'!R$2:R$185,'Eurostat comsumption'!$C$2:$C$185,Input!$C72,'Eurostat comsumption'!$D$2:$D$185,Input!$D72)</f>
        <v>4694.3999999999996</v>
      </c>
      <c r="S72" s="8">
        <f>SUMIFS('Eurostat comsumption'!S$2:S$185,'Eurostat comsumption'!$C$2:$C$185,Input!$C72,'Eurostat comsumption'!$D$2:$D$185,Input!$D72)</f>
        <v>4435.8</v>
      </c>
      <c r="T72" s="8">
        <f>SUMIFS('Eurostat comsumption'!T$2:T$185,'Eurostat comsumption'!$C$2:$C$185,Input!$C72,'Eurostat comsumption'!$D$2:$D$185,Input!$D72)</f>
        <v>4624.1000000000004</v>
      </c>
      <c r="U72" s="8">
        <f>SUMIFS('Eurostat comsumption'!U$2:U$185,'Eurostat comsumption'!$C$2:$C$185,Input!$C72,'Eurostat comsumption'!$D$2:$D$185,Input!$D72)</f>
        <v>4665.2</v>
      </c>
      <c r="V72" s="8">
        <f>SUMIFS('Eurostat comsumption'!V$2:V$185,'Eurostat comsumption'!$C$2:$C$185,Input!$C72,'Eurostat comsumption'!$D$2:$D$185,Input!$D72)</f>
        <v>4541.2</v>
      </c>
      <c r="W72" s="8">
        <f>SUMIFS('Eurostat comsumption'!W$2:W$185,'Eurostat comsumption'!$C$2:$C$185,Input!$C72,'Eurostat comsumption'!$D$2:$D$185,Input!$D72)</f>
        <v>4569.6000000000004</v>
      </c>
      <c r="X72" s="8">
        <f>SUMIFS('Eurostat comsumption'!X$2:X$185,'Eurostat comsumption'!$C$2:$C$185,Input!$C72,'Eurostat comsumption'!$D$2:$D$185,Input!$D72)</f>
        <v>4188.3</v>
      </c>
      <c r="Y72" s="8">
        <f>SUMIFS('Eurostat comsumption'!Y$2:Y$185,'Eurostat comsumption'!$C$2:$C$185,Input!$C72,'Eurostat comsumption'!$D$2:$D$185,Input!$D72)</f>
        <v>4222.6000000000004</v>
      </c>
      <c r="Z72" s="8">
        <f>SUMIFS('Eurostat comsumption'!Z$2:Z$185,'Eurostat comsumption'!$C$2:$C$185,Input!$C72,'Eurostat comsumption'!$D$2:$D$185,Input!$D72)</f>
        <v>4710.3</v>
      </c>
      <c r="AA72">
        <f>MAX(SUMIFS('intermediary sheet'!AA$2:AA$185,'intermediary sheet'!$C$2:$C$185,Input!$C72,'intermediary sheet'!$D$2:$D$185,"total")*SUMIFS('Market shares starting point Fe'!AA$2:AA$185,'Market shares starting point Fe'!$C$2:$C$185,Input!$C72,'Market shares starting point Fe'!$D$2:$D$185,Input!$D72),0)</f>
        <v>4599.3641825383365</v>
      </c>
      <c r="AB72">
        <f>MAX(SUMIFS('intermediary sheet'!AB$2:AB$185,'intermediary sheet'!$C$2:$C$185,Input!$C72,'intermediary sheet'!$D$2:$D$185,"total")*SUMIFS('Market shares starting point Fe'!AB$2:AB$185,'Market shares starting point Fe'!$C$2:$C$185,Input!$C72,'Market shares starting point Fe'!$D$2:$D$185,Input!$D72),0)</f>
        <v>4561.9572422848933</v>
      </c>
      <c r="AC72">
        <f>MAX(SUMIFS('intermediary sheet'!AC$2:AC$185,'intermediary sheet'!$C$2:$C$185,Input!$C72,'intermediary sheet'!$D$2:$D$185,"total")*SUMIFS('Market shares starting point Fe'!AC$2:AC$185,'Market shares starting point Fe'!$C$2:$C$185,Input!$C72,'Market shares starting point Fe'!$D$2:$D$185,Input!$D72),0)</f>
        <v>4518.7119517009332</v>
      </c>
      <c r="AD72">
        <f>MAX(SUMIFS('intermediary sheet'!AD$2:AD$185,'intermediary sheet'!$C$2:$C$185,Input!$C72,'intermediary sheet'!$D$2:$D$185,"total")*SUMIFS('Market shares starting point Fe'!AD$2:AD$185,'Market shares starting point Fe'!$C$2:$C$185,Input!$C72,'Market shares starting point Fe'!$D$2:$D$185,Input!$D72),0)</f>
        <v>4472.0626328183453</v>
      </c>
      <c r="AE72">
        <f>MAX(SUMIFS('intermediary sheet'!AE$2:AE$185,'intermediary sheet'!$C$2:$C$185,Input!$C72,'intermediary sheet'!$D$2:$D$185,"total")*SUMIFS('Market shares starting point Fe'!AE$2:AE$185,'Market shares starting point Fe'!$C$2:$C$185,Input!$C72,'Market shares starting point Fe'!$D$2:$D$185,Input!$D72),0)</f>
        <v>4415.5836790537269</v>
      </c>
      <c r="AF72">
        <f>MAX(SUMIFS('intermediary sheet'!AF$2:AF$185,'intermediary sheet'!$C$2:$C$185,Input!$C72,'intermediary sheet'!$D$2:$D$185,"total")*SUMIFS('Market shares starting point Fe'!AF$2:AF$185,'Market shares starting point Fe'!$C$2:$C$185,Input!$C72,'Market shares starting point Fe'!$D$2:$D$185,Input!$D72),0)</f>
        <v>4355.9014038197938</v>
      </c>
      <c r="AG72">
        <f>MAX(SUMIFS('intermediary sheet'!AG$2:AG$185,'intermediary sheet'!$C$2:$C$185,Input!$C72,'intermediary sheet'!$D$2:$D$185,"total")*SUMIFS('Market shares starting point Fe'!AG$2:AG$185,'Market shares starting point Fe'!$C$2:$C$185,Input!$C72,'Market shares starting point Fe'!$D$2:$D$185,Input!$D72),0)</f>
        <v>4292.2403184186351</v>
      </c>
      <c r="AH72">
        <f>MAX(SUMIFS('intermediary sheet'!AH$2:AH$185,'intermediary sheet'!$C$2:$C$185,Input!$C72,'intermediary sheet'!$D$2:$D$185,"total")*SUMIFS('Market shares starting point Fe'!AH$2:AH$185,'Market shares starting point Fe'!$C$2:$C$185,Input!$C72,'Market shares starting point Fe'!$D$2:$D$185,Input!$D72),0)</f>
        <v>4218.198234024966</v>
      </c>
      <c r="AI72">
        <f>MAX(SUMIFS('intermediary sheet'!AI$2:AI$185,'intermediary sheet'!$C$2:$C$185,Input!$C72,'intermediary sheet'!$D$2:$D$185,"total")*SUMIFS('Market shares starting point Fe'!AI$2:AI$185,'Market shares starting point Fe'!$C$2:$C$185,Input!$C72,'Market shares starting point Fe'!$D$2:$D$185,Input!$D72),0)</f>
        <v>4132.7956089820591</v>
      </c>
      <c r="AJ72">
        <f>MAX(SUMIFS('intermediary sheet'!AJ$2:AJ$185,'intermediary sheet'!$C$2:$C$185,Input!$C72,'intermediary sheet'!$D$2:$D$185,"total")*SUMIFS('Market shares starting point Fe'!AJ$2:AJ$185,'Market shares starting point Fe'!$C$2:$C$185,Input!$C72,'Market shares starting point Fe'!$D$2:$D$185,Input!$D72),0)</f>
        <v>4034.9663408173283</v>
      </c>
      <c r="AK72">
        <f>MAX(SUMIFS('intermediary sheet'!AK$2:AK$185,'intermediary sheet'!$C$2:$C$185,Input!$C72,'intermediary sheet'!$D$2:$D$185,"total")*SUMIFS('Market shares starting point Fe'!AK$2:AK$185,'Market shares starting point Fe'!$C$2:$C$185,Input!$C72,'Market shares starting point Fe'!$D$2:$D$185,Input!$D72),0)</f>
        <v>3917.3273654072927</v>
      </c>
      <c r="AL72">
        <f>MAX(SUMIFS('intermediary sheet'!AL$2:AL$185,'intermediary sheet'!$C$2:$C$185,Input!$C72,'intermediary sheet'!$D$2:$D$185,"total")*SUMIFS('Market shares starting point Fe'!AL$2:AL$185,'Market shares starting point Fe'!$C$2:$C$185,Input!$C72,'Market shares starting point Fe'!$D$2:$D$185,Input!$D72),0)</f>
        <v>3786.7453805495384</v>
      </c>
      <c r="AM72">
        <f>MAX(SUMIFS('intermediary sheet'!AM$2:AM$185,'intermediary sheet'!$C$2:$C$185,Input!$C72,'intermediary sheet'!$D$2:$D$185,"total")*SUMIFS('Market shares starting point Fe'!AM$2:AM$185,'Market shares starting point Fe'!$C$2:$C$185,Input!$C72,'Market shares starting point Fe'!$D$2:$D$185,Input!$D72),0)</f>
        <v>3644.9535109023009</v>
      </c>
      <c r="AN72">
        <f>MAX(SUMIFS('intermediary sheet'!AN$2:AN$185,'intermediary sheet'!$C$2:$C$185,Input!$C72,'intermediary sheet'!$D$2:$D$185,"total")*SUMIFS('Market shares starting point Fe'!AN$2:AN$185,'Market shares starting point Fe'!$C$2:$C$185,Input!$C72,'Market shares starting point Fe'!$D$2:$D$185,Input!$D72),0)</f>
        <v>3495.9503382050161</v>
      </c>
      <c r="AO72">
        <f>MAX(SUMIFS('intermediary sheet'!AO$2:AO$185,'intermediary sheet'!$C$2:$C$185,Input!$C72,'intermediary sheet'!$D$2:$D$185,"total")*SUMIFS('Market shares starting point Fe'!AO$2:AO$185,'Market shares starting point Fe'!$C$2:$C$185,Input!$C72,'Market shares starting point Fe'!$D$2:$D$185,Input!$D72),0)</f>
        <v>3343.9732930047185</v>
      </c>
      <c r="AP72">
        <f>MAX(SUMIFS('intermediary sheet'!AP$2:AP$185,'intermediary sheet'!$C$2:$C$185,Input!$C72,'intermediary sheet'!$D$2:$D$185,"total")*SUMIFS('Market shares starting point Fe'!AP$2:AP$185,'Market shares starting point Fe'!$C$2:$C$185,Input!$C72,'Market shares starting point Fe'!$D$2:$D$185,Input!$D72),0)</f>
        <v>3190.9611777190421</v>
      </c>
      <c r="AQ72">
        <f>MAX(SUMIFS('intermediary sheet'!AQ$2:AQ$185,'intermediary sheet'!$C$2:$C$185,Input!$C72,'intermediary sheet'!$D$2:$D$185,"total")*SUMIFS('Market shares starting point Fe'!AQ$2:AQ$185,'Market shares starting point Fe'!$C$2:$C$185,Input!$C72,'Market shares starting point Fe'!$D$2:$D$185,Input!$D72),0)</f>
        <v>3038.9241773406297</v>
      </c>
      <c r="AR72">
        <f>MAX(SUMIFS('intermediary sheet'!AR$2:AR$185,'intermediary sheet'!$C$2:$C$185,Input!$C72,'intermediary sheet'!$D$2:$D$185,"total")*SUMIFS('Market shares starting point Fe'!AR$2:AR$185,'Market shares starting point Fe'!$C$2:$C$185,Input!$C72,'Market shares starting point Fe'!$D$2:$D$185,Input!$D72),0)</f>
        <v>2892.5281126873892</v>
      </c>
      <c r="AS72">
        <f>MAX(SUMIFS('intermediary sheet'!AS$2:AS$185,'intermediary sheet'!$C$2:$C$185,Input!$C72,'intermediary sheet'!$D$2:$D$185,"total")*SUMIFS('Market shares starting point Fe'!AS$2:AS$185,'Market shares starting point Fe'!$C$2:$C$185,Input!$C72,'Market shares starting point Fe'!$D$2:$D$185,Input!$D72),0)</f>
        <v>2748.5953447202555</v>
      </c>
      <c r="AT72">
        <f>MAX(SUMIFS('intermediary sheet'!AT$2:AT$185,'intermediary sheet'!$C$2:$C$185,Input!$C72,'intermediary sheet'!$D$2:$D$185,"total")*SUMIFS('Market shares starting point Fe'!AT$2:AT$185,'Market shares starting point Fe'!$C$2:$C$185,Input!$C72,'Market shares starting point Fe'!$D$2:$D$185,Input!$D72),0)</f>
        <v>2608.3717635230382</v>
      </c>
      <c r="AU72">
        <f>MAX(SUMIFS('intermediary sheet'!AU$2:AU$185,'intermediary sheet'!$C$2:$C$185,Input!$C72,'intermediary sheet'!$D$2:$D$185,"total")*SUMIFS('Market shares starting point Fe'!AU$2:AU$185,'Market shares starting point Fe'!$C$2:$C$185,Input!$C72,'Market shares starting point Fe'!$D$2:$D$185,Input!$D72),0)</f>
        <v>2470.0344399097876</v>
      </c>
      <c r="AV72">
        <f>MAX(SUMIFS('intermediary sheet'!AV$2:AV$185,'intermediary sheet'!$C$2:$C$185,Input!$C72,'intermediary sheet'!$D$2:$D$185,"total")*SUMIFS('Market shares starting point Fe'!AV$2:AV$185,'Market shares starting point Fe'!$C$2:$C$185,Input!$C72,'Market shares starting point Fe'!$D$2:$D$185,Input!$D72),0)</f>
        <v>2332.5541487218156</v>
      </c>
      <c r="AW72">
        <f>MAX(SUMIFS('intermediary sheet'!AW$2:AW$185,'intermediary sheet'!$C$2:$C$185,Input!$C72,'intermediary sheet'!$D$2:$D$185,"total")*SUMIFS('Market shares starting point Fe'!AW$2:AW$185,'Market shares starting point Fe'!$C$2:$C$185,Input!$C72,'Market shares starting point Fe'!$D$2:$D$185,Input!$D72),0)</f>
        <v>2195.4724818297027</v>
      </c>
      <c r="AX72">
        <f>MAX(SUMIFS('intermediary sheet'!AX$2:AX$185,'intermediary sheet'!$C$2:$C$185,Input!$C72,'intermediary sheet'!$D$2:$D$185,"total")*SUMIFS('Market shares starting point Fe'!AX$2:AX$185,'Market shares starting point Fe'!$C$2:$C$185,Input!$C72,'Market shares starting point Fe'!$D$2:$D$185,Input!$D72),0)</f>
        <v>2063.7772216801354</v>
      </c>
      <c r="AY72">
        <f>MAX(SUMIFS('intermediary sheet'!AY$2:AY$185,'intermediary sheet'!$C$2:$C$185,Input!$C72,'intermediary sheet'!$D$2:$D$185,"total")*SUMIFS('Market shares starting point Fe'!AY$2:AY$185,'Market shares starting point Fe'!$C$2:$C$185,Input!$C72,'Market shares starting point Fe'!$D$2:$D$185,Input!$D72),0)</f>
        <v>1922.9909082108961</v>
      </c>
      <c r="AZ72">
        <f>MAX(SUMIFS('intermediary sheet'!AZ$2:AZ$185,'intermediary sheet'!$C$2:$C$185,Input!$C72,'intermediary sheet'!$D$2:$D$185,"total")*SUMIFS('Market shares starting point Fe'!AZ$2:AZ$185,'Market shares starting point Fe'!$C$2:$C$185,Input!$C72,'Market shares starting point Fe'!$D$2:$D$185,Input!$D72),0)</f>
        <v>1787.4276490768643</v>
      </c>
      <c r="BA72">
        <f>MAX(SUMIFS('intermediary sheet'!BA$2:BA$185,'intermediary sheet'!$C$2:$C$185,Input!$C72,'intermediary sheet'!$D$2:$D$185,"total")*SUMIFS('Market shares starting point Fe'!BA$2:BA$185,'Market shares starting point Fe'!$C$2:$C$185,Input!$C72,'Market shares starting point Fe'!$D$2:$D$185,Input!$D72),0)</f>
        <v>1653.3733719607117</v>
      </c>
      <c r="BB72">
        <f>MAX(SUMIFS('intermediary sheet'!BB$2:BB$185,'intermediary sheet'!$C$2:$C$185,Input!$C72,'intermediary sheet'!$D$2:$D$185,"total")*SUMIFS('Market shares starting point Fe'!BB$2:BB$185,'Market shares starting point Fe'!$C$2:$C$185,Input!$C72,'Market shares starting point Fe'!$D$2:$D$185,Input!$D72),0)</f>
        <v>1518.7999033978883</v>
      </c>
      <c r="BC72">
        <f>MAX(SUMIFS('intermediary sheet'!BC$2:BC$185,'intermediary sheet'!$C$2:$C$185,Input!$C72,'intermediary sheet'!$D$2:$D$185,"total")*SUMIFS('Market shares starting point Fe'!BC$2:BC$185,'Market shares starting point Fe'!$C$2:$C$185,Input!$C72,'Market shares starting point Fe'!$D$2:$D$185,Input!$D72),0)</f>
        <v>1384.8505697244475</v>
      </c>
      <c r="BD72">
        <f>MAX(SUMIFS('intermediary sheet'!BD$2:BD$185,'intermediary sheet'!$C$2:$C$185,Input!$C72,'intermediary sheet'!$D$2:$D$185,"total")*SUMIFS('Market shares starting point Fe'!BD$2:BD$185,'Market shares starting point Fe'!$C$2:$C$185,Input!$C72,'Market shares starting point Fe'!$D$2:$D$185,Input!$D72),0)</f>
        <v>1252.564899720428</v>
      </c>
      <c r="BE72">
        <f>MAX(SUMIFS('intermediary sheet'!BE$2:BE$185,'intermediary sheet'!$C$2:$C$185,Input!$C72,'intermediary sheet'!$D$2:$D$185,"total")*SUMIFS('Market shares starting point Fe'!BE$2:BE$185,'Market shares starting point Fe'!$C$2:$C$185,Input!$C72,'Market shares starting point Fe'!$D$2:$D$185,Input!$D72),0)</f>
        <v>1121.0720095712034</v>
      </c>
      <c r="BF72">
        <f>MAX(SUMIFS('intermediary sheet'!BF$2:BF$185,'intermediary sheet'!$C$2:$C$185,Input!$C72,'intermediary sheet'!$D$2:$D$185,"total")*SUMIFS('Market shares starting point Fe'!BF$2:BF$185,'Market shares starting point Fe'!$C$2:$C$185,Input!$C72,'Market shares starting point Fe'!$D$2:$D$185,Input!$D72),0)</f>
        <v>1064.0661904044098</v>
      </c>
      <c r="BG72">
        <f>MAX(SUMIFS('intermediary sheet'!BG$2:BG$185,'intermediary sheet'!$C$2:$C$185,Input!$C72,'intermediary sheet'!$D$2:$D$185,"total")*SUMIFS('Market shares starting point Fe'!BG$2:BG$185,'Market shares starting point Fe'!$C$2:$C$185,Input!$C72,'Market shares starting point Fe'!$D$2:$D$185,Input!$D72),0)</f>
        <v>999.80711013101563</v>
      </c>
      <c r="BH72">
        <f>MAX(SUMIFS('intermediary sheet'!BH$2:BH$185,'intermediary sheet'!$C$2:$C$185,Input!$C72,'intermediary sheet'!$D$2:$D$185,"total")*SUMIFS('Market shares starting point Fe'!BH$2:BH$185,'Market shares starting point Fe'!$C$2:$C$185,Input!$C72,'Market shares starting point Fe'!$D$2:$D$185,Input!$D72),0)</f>
        <v>926.75530820278607</v>
      </c>
    </row>
    <row r="73" spans="1:61" x14ac:dyDescent="0.3">
      <c r="A73" s="2" t="s">
        <v>9</v>
      </c>
      <c r="B73" s="2" t="s">
        <v>10</v>
      </c>
      <c r="C73" s="2" t="s">
        <v>27</v>
      </c>
      <c r="D73" s="2" t="s">
        <v>44</v>
      </c>
      <c r="E73" s="2" t="s">
        <v>13</v>
      </c>
      <c r="F73" s="2" t="s">
        <v>14</v>
      </c>
      <c r="G73" s="2" t="s">
        <v>14</v>
      </c>
      <c r="H73" s="2" t="s">
        <v>15</v>
      </c>
      <c r="I73" s="2" t="s">
        <v>16</v>
      </c>
      <c r="J73" s="8">
        <f>SUMIFS('Eurostat comsumption'!J$2:J$185,'Eurostat comsumption'!$C$2:$C$185,Input!$C73,'Eurostat comsumption'!$D$2:$D$185,Input!$D73)</f>
        <v>0</v>
      </c>
      <c r="K73" s="8">
        <f>SUMIFS('Eurostat comsumption'!K$2:K$185,'Eurostat comsumption'!$C$2:$C$185,Input!$C73,'Eurostat comsumption'!$D$2:$D$185,Input!$D73)</f>
        <v>0</v>
      </c>
      <c r="L73" s="8">
        <f>SUMIFS('Eurostat comsumption'!L$2:L$185,'Eurostat comsumption'!$C$2:$C$185,Input!$C73,'Eurostat comsumption'!$D$2:$D$185,Input!$D73)</f>
        <v>0</v>
      </c>
      <c r="M73" s="8">
        <f>SUMIFS('Eurostat comsumption'!M$2:M$185,'Eurostat comsumption'!$C$2:$C$185,Input!$C73,'Eurostat comsumption'!$D$2:$D$185,Input!$D73)</f>
        <v>0</v>
      </c>
      <c r="N73" s="8">
        <f>SUMIFS('Eurostat comsumption'!N$2:N$185,'Eurostat comsumption'!$C$2:$C$185,Input!$C73,'Eurostat comsumption'!$D$2:$D$185,Input!$D73)</f>
        <v>0</v>
      </c>
      <c r="O73" s="8">
        <f>SUMIFS('Eurostat comsumption'!O$2:O$185,'Eurostat comsumption'!$C$2:$C$185,Input!$C73,'Eurostat comsumption'!$D$2:$D$185,Input!$D73)</f>
        <v>0</v>
      </c>
      <c r="P73" s="8">
        <f>SUMIFS('Eurostat comsumption'!P$2:P$185,'Eurostat comsumption'!$C$2:$C$185,Input!$C73,'Eurostat comsumption'!$D$2:$D$185,Input!$D73)</f>
        <v>0</v>
      </c>
      <c r="Q73" s="8">
        <f>SUMIFS('Eurostat comsumption'!Q$2:Q$185,'Eurostat comsumption'!$C$2:$C$185,Input!$C73,'Eurostat comsumption'!$D$2:$D$185,Input!$D73)</f>
        <v>0</v>
      </c>
      <c r="R73" s="8">
        <f>SUMIFS('Eurostat comsumption'!R$2:R$185,'Eurostat comsumption'!$C$2:$C$185,Input!$C73,'Eurostat comsumption'!$D$2:$D$185,Input!$D73)</f>
        <v>0</v>
      </c>
      <c r="S73" s="8">
        <f>SUMIFS('Eurostat comsumption'!S$2:S$185,'Eurostat comsumption'!$C$2:$C$185,Input!$C73,'Eurostat comsumption'!$D$2:$D$185,Input!$D73)</f>
        <v>0</v>
      </c>
      <c r="T73" s="8">
        <f>SUMIFS('Eurostat comsumption'!T$2:T$185,'Eurostat comsumption'!$C$2:$C$185,Input!$C73,'Eurostat comsumption'!$D$2:$D$185,Input!$D73)</f>
        <v>0</v>
      </c>
      <c r="U73" s="8">
        <f>SUMIFS('Eurostat comsumption'!U$2:U$185,'Eurostat comsumption'!$C$2:$C$185,Input!$C73,'Eurostat comsumption'!$D$2:$D$185,Input!$D73)</f>
        <v>0</v>
      </c>
      <c r="V73" s="8">
        <f>SUMIFS('Eurostat comsumption'!V$2:V$185,'Eurostat comsumption'!$C$2:$C$185,Input!$C73,'Eurostat comsumption'!$D$2:$D$185,Input!$D73)</f>
        <v>0</v>
      </c>
      <c r="W73" s="8">
        <f>SUMIFS('Eurostat comsumption'!W$2:W$185,'Eurostat comsumption'!$C$2:$C$185,Input!$C73,'Eurostat comsumption'!$D$2:$D$185,Input!$D73)</f>
        <v>0</v>
      </c>
      <c r="X73" s="8">
        <f>SUMIFS('Eurostat comsumption'!X$2:X$185,'Eurostat comsumption'!$C$2:$C$185,Input!$C73,'Eurostat comsumption'!$D$2:$D$185,Input!$D73)</f>
        <v>0</v>
      </c>
      <c r="Y73" s="8">
        <f>SUMIFS('Eurostat comsumption'!Y$2:Y$185,'Eurostat comsumption'!$C$2:$C$185,Input!$C73,'Eurostat comsumption'!$D$2:$D$185,Input!$D73)</f>
        <v>0</v>
      </c>
      <c r="Z73" s="8">
        <f>SUMIFS('Eurostat comsumption'!Z$2:Z$185,'Eurostat comsumption'!$C$2:$C$185,Input!$C73,'Eurostat comsumption'!$D$2:$D$185,Input!$D73)</f>
        <v>0</v>
      </c>
      <c r="AA73">
        <f>MAX(SUMIFS('intermediary sheet'!AA$2:AA$185,'intermediary sheet'!$C$2:$C$185,Input!$C73,'intermediary sheet'!$D$2:$D$185,"total")*SUMIFS('Market shares starting point Fe'!AA$2:AA$185,'Market shares starting point Fe'!$C$2:$C$185,Input!$C73,'Market shares starting point Fe'!$D$2:$D$185,Input!$D73),0)</f>
        <v>5.0538493828818316</v>
      </c>
      <c r="AB73">
        <f>MAX(SUMIFS('intermediary sheet'!AB$2:AB$185,'intermediary sheet'!$C$2:$C$185,Input!$C73,'intermediary sheet'!$D$2:$D$185,"total")*SUMIFS('Market shares starting point Fe'!AB$2:AB$185,'Market shares starting point Fe'!$C$2:$C$185,Input!$C73,'Market shares starting point Fe'!$D$2:$D$185,Input!$D73),0)</f>
        <v>5.0718611649828826</v>
      </c>
      <c r="AC73">
        <f>MAX(SUMIFS('intermediary sheet'!AC$2:AC$185,'intermediary sheet'!$C$2:$C$185,Input!$C73,'intermediary sheet'!$D$2:$D$185,"total")*SUMIFS('Market shares starting point Fe'!AC$2:AC$185,'Market shares starting point Fe'!$C$2:$C$185,Input!$C73,'Market shares starting point Fe'!$D$2:$D$185,Input!$D73),0)</f>
        <v>5.1221700632974443</v>
      </c>
      <c r="AD73">
        <f>MAX(SUMIFS('intermediary sheet'!AD$2:AD$185,'intermediary sheet'!$C$2:$C$185,Input!$C73,'intermediary sheet'!$D$2:$D$185,"total")*SUMIFS('Market shares starting point Fe'!AD$2:AD$185,'Market shares starting point Fe'!$C$2:$C$185,Input!$C73,'Market shares starting point Fe'!$D$2:$D$185,Input!$D73),0)</f>
        <v>5.2387501780600942</v>
      </c>
      <c r="AE73">
        <f>MAX(SUMIFS('intermediary sheet'!AE$2:AE$185,'intermediary sheet'!$C$2:$C$185,Input!$C73,'intermediary sheet'!$D$2:$D$185,"total")*SUMIFS('Market shares starting point Fe'!AE$2:AE$185,'Market shares starting point Fe'!$C$2:$C$185,Input!$C73,'Market shares starting point Fe'!$D$2:$D$185,Input!$D73),0)</f>
        <v>5.2417585511609781</v>
      </c>
      <c r="AF73">
        <f>MAX(SUMIFS('intermediary sheet'!AF$2:AF$185,'intermediary sheet'!$C$2:$C$185,Input!$C73,'intermediary sheet'!$D$2:$D$185,"total")*SUMIFS('Market shares starting point Fe'!AF$2:AF$185,'Market shares starting point Fe'!$C$2:$C$185,Input!$C73,'Market shares starting point Fe'!$D$2:$D$185,Input!$D73),0)</f>
        <v>5.2503177679079389</v>
      </c>
      <c r="AG73">
        <f>MAX(SUMIFS('intermediary sheet'!AG$2:AG$185,'intermediary sheet'!$C$2:$C$185,Input!$C73,'intermediary sheet'!$D$2:$D$185,"total")*SUMIFS('Market shares starting point Fe'!AG$2:AG$185,'Market shares starting point Fe'!$C$2:$C$185,Input!$C73,'Market shares starting point Fe'!$D$2:$D$185,Input!$D73),0)</f>
        <v>5.2623449625342769</v>
      </c>
      <c r="AH73">
        <f>MAX(SUMIFS('intermediary sheet'!AH$2:AH$185,'intermediary sheet'!$C$2:$C$185,Input!$C73,'intermediary sheet'!$D$2:$D$185,"total")*SUMIFS('Market shares starting point Fe'!AH$2:AH$185,'Market shares starting point Fe'!$C$2:$C$185,Input!$C73,'Market shares starting point Fe'!$D$2:$D$185,Input!$D73),0)</f>
        <v>5.2761648041364246</v>
      </c>
      <c r="AI73">
        <f>MAX(SUMIFS('intermediary sheet'!AI$2:AI$185,'intermediary sheet'!$C$2:$C$185,Input!$C73,'intermediary sheet'!$D$2:$D$185,"total")*SUMIFS('Market shares starting point Fe'!AI$2:AI$185,'Market shares starting point Fe'!$C$2:$C$185,Input!$C73,'Market shares starting point Fe'!$D$2:$D$185,Input!$D73),0)</f>
        <v>5.2828193220673452</v>
      </c>
      <c r="AJ73">
        <f>MAX(SUMIFS('intermediary sheet'!AJ$2:AJ$185,'intermediary sheet'!$C$2:$C$185,Input!$C73,'intermediary sheet'!$D$2:$D$185,"total")*SUMIFS('Market shares starting point Fe'!AJ$2:AJ$185,'Market shares starting point Fe'!$C$2:$C$185,Input!$C73,'Market shares starting point Fe'!$D$2:$D$185,Input!$D73),0)</f>
        <v>5.2811583472160413</v>
      </c>
      <c r="AK73">
        <f>MAX(SUMIFS('intermediary sheet'!AK$2:AK$185,'intermediary sheet'!$C$2:$C$185,Input!$C73,'intermediary sheet'!$D$2:$D$185,"total")*SUMIFS('Market shares starting point Fe'!AK$2:AK$185,'Market shares starting point Fe'!$C$2:$C$185,Input!$C73,'Market shares starting point Fe'!$D$2:$D$185,Input!$D73),0)</f>
        <v>5.2707136820043345</v>
      </c>
      <c r="AL73">
        <f>MAX(SUMIFS('intermediary sheet'!AL$2:AL$185,'intermediary sheet'!$C$2:$C$185,Input!$C73,'intermediary sheet'!$D$2:$D$185,"total")*SUMIFS('Market shares starting point Fe'!AL$2:AL$185,'Market shares starting point Fe'!$C$2:$C$185,Input!$C73,'Market shares starting point Fe'!$D$2:$D$185,Input!$D73),0)</f>
        <v>5.2638202634644893</v>
      </c>
      <c r="AM73">
        <f>MAX(SUMIFS('intermediary sheet'!AM$2:AM$185,'intermediary sheet'!$C$2:$C$185,Input!$C73,'intermediary sheet'!$D$2:$D$185,"total")*SUMIFS('Market shares starting point Fe'!AM$2:AM$185,'Market shares starting point Fe'!$C$2:$C$185,Input!$C73,'Market shares starting point Fe'!$D$2:$D$185,Input!$D73),0)</f>
        <v>5.2679895657146272</v>
      </c>
      <c r="AN73">
        <f>MAX(SUMIFS('intermediary sheet'!AN$2:AN$185,'intermediary sheet'!$C$2:$C$185,Input!$C73,'intermediary sheet'!$D$2:$D$185,"total")*SUMIFS('Market shares starting point Fe'!AN$2:AN$185,'Market shares starting point Fe'!$C$2:$C$185,Input!$C73,'Market shares starting point Fe'!$D$2:$D$185,Input!$D73),0)</f>
        <v>5.300902506868999</v>
      </c>
      <c r="AO73">
        <f>MAX(SUMIFS('intermediary sheet'!AO$2:AO$185,'intermediary sheet'!$C$2:$C$185,Input!$C73,'intermediary sheet'!$D$2:$D$185,"total")*SUMIFS('Market shares starting point Fe'!AO$2:AO$185,'Market shares starting point Fe'!$C$2:$C$185,Input!$C73,'Market shares starting point Fe'!$D$2:$D$185,Input!$D73),0)</f>
        <v>5.3526719300117263</v>
      </c>
      <c r="AP73">
        <f>MAX(SUMIFS('intermediary sheet'!AP$2:AP$185,'intermediary sheet'!$C$2:$C$185,Input!$C73,'intermediary sheet'!$D$2:$D$185,"total")*SUMIFS('Market shares starting point Fe'!AP$2:AP$185,'Market shares starting point Fe'!$C$2:$C$185,Input!$C73,'Market shares starting point Fe'!$D$2:$D$185,Input!$D73),0)</f>
        <v>5.4251652228317067</v>
      </c>
      <c r="AQ73">
        <f>MAX(SUMIFS('intermediary sheet'!AQ$2:AQ$185,'intermediary sheet'!$C$2:$C$185,Input!$C73,'intermediary sheet'!$D$2:$D$185,"total")*SUMIFS('Market shares starting point Fe'!AQ$2:AQ$185,'Market shares starting point Fe'!$C$2:$C$185,Input!$C73,'Market shares starting point Fe'!$D$2:$D$185,Input!$D73),0)</f>
        <v>5.5119681938116392</v>
      </c>
      <c r="AR73">
        <f>MAX(SUMIFS('intermediary sheet'!AR$2:AR$185,'intermediary sheet'!$C$2:$C$185,Input!$C73,'intermediary sheet'!$D$2:$D$185,"total")*SUMIFS('Market shares starting point Fe'!AR$2:AR$185,'Market shares starting point Fe'!$C$2:$C$185,Input!$C73,'Market shares starting point Fe'!$D$2:$D$185,Input!$D73),0)</f>
        <v>5.6225670801977294</v>
      </c>
      <c r="AS73">
        <f>MAX(SUMIFS('intermediary sheet'!AS$2:AS$185,'intermediary sheet'!$C$2:$C$185,Input!$C73,'intermediary sheet'!$D$2:$D$185,"total")*SUMIFS('Market shares starting point Fe'!AS$2:AS$185,'Market shares starting point Fe'!$C$2:$C$185,Input!$C73,'Market shares starting point Fe'!$D$2:$D$185,Input!$D73),0)</f>
        <v>5.7518476219754211</v>
      </c>
      <c r="AT73">
        <f>MAX(SUMIFS('intermediary sheet'!AT$2:AT$185,'intermediary sheet'!$C$2:$C$185,Input!$C73,'intermediary sheet'!$D$2:$D$185,"total")*SUMIFS('Market shares starting point Fe'!AT$2:AT$185,'Market shares starting point Fe'!$C$2:$C$185,Input!$C73,'Market shares starting point Fe'!$D$2:$D$185,Input!$D73),0)</f>
        <v>5.9106953748027138</v>
      </c>
      <c r="AU73">
        <f>MAX(SUMIFS('intermediary sheet'!AU$2:AU$185,'intermediary sheet'!$C$2:$C$185,Input!$C73,'intermediary sheet'!$D$2:$D$185,"total")*SUMIFS('Market shares starting point Fe'!AU$2:AU$185,'Market shares starting point Fe'!$C$2:$C$185,Input!$C73,'Market shares starting point Fe'!$D$2:$D$185,Input!$D73),0)</f>
        <v>6.083076731683283</v>
      </c>
      <c r="AV73">
        <f>MAX(SUMIFS('intermediary sheet'!AV$2:AV$185,'intermediary sheet'!$C$2:$C$185,Input!$C73,'intermediary sheet'!$D$2:$D$185,"total")*SUMIFS('Market shares starting point Fe'!AV$2:AV$185,'Market shares starting point Fe'!$C$2:$C$185,Input!$C73,'Market shares starting point Fe'!$D$2:$D$185,Input!$D73),0)</f>
        <v>6.2944231141405842</v>
      </c>
      <c r="AW73">
        <f>MAX(SUMIFS('intermediary sheet'!AW$2:AW$185,'intermediary sheet'!$C$2:$C$185,Input!$C73,'intermediary sheet'!$D$2:$D$185,"total")*SUMIFS('Market shares starting point Fe'!AW$2:AW$185,'Market shares starting point Fe'!$C$2:$C$185,Input!$C73,'Market shares starting point Fe'!$D$2:$D$185,Input!$D73),0)</f>
        <v>6.5536815640001551</v>
      </c>
      <c r="AX73">
        <f>MAX(SUMIFS('intermediary sheet'!AX$2:AX$185,'intermediary sheet'!$C$2:$C$185,Input!$C73,'intermediary sheet'!$D$2:$D$185,"total")*SUMIFS('Market shares starting point Fe'!AX$2:AX$185,'Market shares starting point Fe'!$C$2:$C$185,Input!$C73,'Market shares starting point Fe'!$D$2:$D$185,Input!$D73),0)</f>
        <v>6.8760188397810653</v>
      </c>
      <c r="AY73">
        <f>MAX(SUMIFS('intermediary sheet'!AY$2:AY$185,'intermediary sheet'!$C$2:$C$185,Input!$C73,'intermediary sheet'!$D$2:$D$185,"total")*SUMIFS('Market shares starting point Fe'!AY$2:AY$185,'Market shares starting point Fe'!$C$2:$C$185,Input!$C73,'Market shares starting point Fe'!$D$2:$D$185,Input!$D73),0)</f>
        <v>7.0376467996242651</v>
      </c>
      <c r="AZ73">
        <f>MAX(SUMIFS('intermediary sheet'!AZ$2:AZ$185,'intermediary sheet'!$C$2:$C$185,Input!$C73,'intermediary sheet'!$D$2:$D$185,"total")*SUMIFS('Market shares starting point Fe'!AZ$2:AZ$185,'Market shares starting point Fe'!$C$2:$C$185,Input!$C73,'Market shares starting point Fe'!$D$2:$D$185,Input!$D73),0)</f>
        <v>7.2868697446434867</v>
      </c>
      <c r="BA73">
        <f>MAX(SUMIFS('intermediary sheet'!BA$2:BA$185,'intermediary sheet'!$C$2:$C$185,Input!$C73,'intermediary sheet'!$D$2:$D$185,"total")*SUMIFS('Market shares starting point Fe'!BA$2:BA$185,'Market shares starting point Fe'!$C$2:$C$185,Input!$C73,'Market shares starting point Fe'!$D$2:$D$185,Input!$D73),0)</f>
        <v>7.5247002387268846</v>
      </c>
      <c r="BB73">
        <f>MAX(SUMIFS('intermediary sheet'!BB$2:BB$185,'intermediary sheet'!$C$2:$C$185,Input!$C73,'intermediary sheet'!$D$2:$D$185,"total")*SUMIFS('Market shares starting point Fe'!BB$2:BB$185,'Market shares starting point Fe'!$C$2:$C$185,Input!$C73,'Market shares starting point Fe'!$D$2:$D$185,Input!$D73),0)</f>
        <v>7.7339367477333552</v>
      </c>
      <c r="BC73">
        <f>MAX(SUMIFS('intermediary sheet'!BC$2:BC$185,'intermediary sheet'!$C$2:$C$185,Input!$C73,'intermediary sheet'!$D$2:$D$185,"total")*SUMIFS('Market shares starting point Fe'!BC$2:BC$185,'Market shares starting point Fe'!$C$2:$C$185,Input!$C73,'Market shares starting point Fe'!$D$2:$D$185,Input!$D73),0)</f>
        <v>7.9253334987239255</v>
      </c>
      <c r="BD73">
        <f>MAX(SUMIFS('intermediary sheet'!BD$2:BD$185,'intermediary sheet'!$C$2:$C$185,Input!$C73,'intermediary sheet'!$D$2:$D$185,"total")*SUMIFS('Market shares starting point Fe'!BD$2:BD$185,'Market shares starting point Fe'!$C$2:$C$185,Input!$C73,'Market shares starting point Fe'!$D$2:$D$185,Input!$D73),0)</f>
        <v>8.1288045804741227</v>
      </c>
      <c r="BE73">
        <f>MAX(SUMIFS('intermediary sheet'!BE$2:BE$185,'intermediary sheet'!$C$2:$C$185,Input!$C73,'intermediary sheet'!$D$2:$D$185,"total")*SUMIFS('Market shares starting point Fe'!BE$2:BE$185,'Market shares starting point Fe'!$C$2:$C$185,Input!$C73,'Market shares starting point Fe'!$D$2:$D$185,Input!$D73),0)</f>
        <v>8.3019616012930353</v>
      </c>
      <c r="BF73">
        <f>MAX(SUMIFS('intermediary sheet'!BF$2:BF$185,'intermediary sheet'!$C$2:$C$185,Input!$C73,'intermediary sheet'!$D$2:$D$185,"total")*SUMIFS('Market shares starting point Fe'!BF$2:BF$185,'Market shares starting point Fe'!$C$2:$C$185,Input!$C73,'Market shares starting point Fe'!$D$2:$D$185,Input!$D73),0)</f>
        <v>9.0841973961222813</v>
      </c>
      <c r="BG73">
        <f>MAX(SUMIFS('intermediary sheet'!BG$2:BG$185,'intermediary sheet'!$C$2:$C$185,Input!$C73,'intermediary sheet'!$D$2:$D$185,"total")*SUMIFS('Market shares starting point Fe'!BG$2:BG$185,'Market shares starting point Fe'!$C$2:$C$185,Input!$C73,'Market shares starting point Fe'!$D$2:$D$185,Input!$D73),0)</f>
        <v>9.9712579352386257</v>
      </c>
      <c r="BH73">
        <f>MAX(SUMIFS('intermediary sheet'!BH$2:BH$185,'intermediary sheet'!$C$2:$C$185,Input!$C73,'intermediary sheet'!$D$2:$D$185,"total")*SUMIFS('Market shares starting point Fe'!BH$2:BH$185,'Market shares starting point Fe'!$C$2:$C$185,Input!$C73,'Market shares starting point Fe'!$D$2:$D$185,Input!$D73),0)</f>
        <v>10.981249853046942</v>
      </c>
    </row>
    <row r="74" spans="1:61" x14ac:dyDescent="0.3">
      <c r="A74" t="s">
        <v>9</v>
      </c>
      <c r="B74" t="s">
        <v>10</v>
      </c>
      <c r="C74" t="s">
        <v>28</v>
      </c>
      <c r="D74" t="s">
        <v>12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 s="8">
        <f>SUMIFS('Eurostat comsumption'!J$2:J$185,'Eurostat comsumption'!$C$2:$C$185,Input!$C74,'Eurostat comsumption'!$D$2:$D$185,Input!$D74)</f>
        <v>50407.6</v>
      </c>
      <c r="K74" s="8">
        <f>SUMIFS('Eurostat comsumption'!K$2:K$185,'Eurostat comsumption'!$C$2:$C$185,Input!$C74,'Eurostat comsumption'!$D$2:$D$185,Input!$D74)</f>
        <v>50902.9</v>
      </c>
      <c r="L74" s="8">
        <f>SUMIFS('Eurostat comsumption'!L$2:L$185,'Eurostat comsumption'!$C$2:$C$185,Input!$C74,'Eurostat comsumption'!$D$2:$D$185,Input!$D74)</f>
        <v>50879.5</v>
      </c>
      <c r="M74" s="8">
        <f>SUMIFS('Eurostat comsumption'!M$2:M$185,'Eurostat comsumption'!$C$2:$C$185,Input!$C74,'Eurostat comsumption'!$D$2:$D$185,Input!$D74)</f>
        <v>50316.6</v>
      </c>
      <c r="N74" s="8">
        <f>SUMIFS('Eurostat comsumption'!N$2:N$185,'Eurostat comsumption'!$C$2:$C$185,Input!$C74,'Eurostat comsumption'!$D$2:$D$185,Input!$D74)</f>
        <v>50735.9</v>
      </c>
      <c r="O74" s="8">
        <f>SUMIFS('Eurostat comsumption'!O$2:O$185,'Eurostat comsumption'!$C$2:$C$185,Input!$C74,'Eurostat comsumption'!$D$2:$D$185,Input!$D74)</f>
        <v>50224.5</v>
      </c>
      <c r="P74" s="8">
        <f>SUMIFS('Eurostat comsumption'!P$2:P$185,'Eurostat comsumption'!$C$2:$C$185,Input!$C74,'Eurostat comsumption'!$D$2:$D$185,Input!$D74)</f>
        <v>50658.400000000001</v>
      </c>
      <c r="Q74" s="8">
        <f>SUMIFS('Eurostat comsumption'!Q$2:Q$185,'Eurostat comsumption'!$C$2:$C$185,Input!$C74,'Eurostat comsumption'!$D$2:$D$185,Input!$D74)</f>
        <v>50863.199999999997</v>
      </c>
      <c r="R74" s="8">
        <f>SUMIFS('Eurostat comsumption'!R$2:R$185,'Eurostat comsumption'!$C$2:$C$185,Input!$C74,'Eurostat comsumption'!$D$2:$D$185,Input!$D74)</f>
        <v>49795.9</v>
      </c>
      <c r="S74" s="8">
        <f>SUMIFS('Eurostat comsumption'!S$2:S$185,'Eurostat comsumption'!$C$2:$C$185,Input!$C74,'Eurostat comsumption'!$D$2:$D$185,Input!$D74)</f>
        <v>48933.3</v>
      </c>
      <c r="T74" s="8">
        <f>SUMIFS('Eurostat comsumption'!T$2:T$185,'Eurostat comsumption'!$C$2:$C$185,Input!$C74,'Eurostat comsumption'!$D$2:$D$185,Input!$D74)</f>
        <v>49057.3</v>
      </c>
      <c r="U74" s="8">
        <f>SUMIFS('Eurostat comsumption'!U$2:U$185,'Eurostat comsumption'!$C$2:$C$185,Input!$C74,'Eurostat comsumption'!$D$2:$D$185,Input!$D74)</f>
        <v>49270.5</v>
      </c>
      <c r="V74" s="8">
        <f>SUMIFS('Eurostat comsumption'!V$2:V$185,'Eurostat comsumption'!$C$2:$C$185,Input!$C74,'Eurostat comsumption'!$D$2:$D$185,Input!$D74)</f>
        <v>49013.9</v>
      </c>
      <c r="W74" s="8">
        <f>SUMIFS('Eurostat comsumption'!W$2:W$185,'Eurostat comsumption'!$C$2:$C$185,Input!$C74,'Eurostat comsumption'!$D$2:$D$185,Input!$D74)</f>
        <v>48713.599999999999</v>
      </c>
      <c r="X74" s="8">
        <f>SUMIFS('Eurostat comsumption'!X$2:X$185,'Eurostat comsumption'!$C$2:$C$185,Input!$C74,'Eurostat comsumption'!$D$2:$D$185,Input!$D74)</f>
        <v>49005.4</v>
      </c>
      <c r="Y74" s="8">
        <f>SUMIFS('Eurostat comsumption'!Y$2:Y$185,'Eurostat comsumption'!$C$2:$C$185,Input!$C74,'Eurostat comsumption'!$D$2:$D$185,Input!$D74)</f>
        <v>49705.4</v>
      </c>
      <c r="Z74" s="8">
        <f>SUMIFS('Eurostat comsumption'!Z$2:Z$185,'Eurostat comsumption'!$C$2:$C$185,Input!$C74,'Eurostat comsumption'!$D$2:$D$185,Input!$D74)</f>
        <v>49616</v>
      </c>
      <c r="AA74">
        <f t="shared" ref="AA74" si="273">SUM(AA75:AA81)</f>
        <v>49098.650747083637</v>
      </c>
      <c r="AB74">
        <f t="shared" ref="AB74" si="274">SUM(AB75:AB81)</f>
        <v>48458.056069173253</v>
      </c>
      <c r="AC74">
        <f t="shared" ref="AC74" si="275">SUM(AC75:AC81)</f>
        <v>47919.159735794899</v>
      </c>
      <c r="AD74">
        <f t="shared" ref="AD74" si="276">SUM(AD75:AD81)</f>
        <v>47543.884578224752</v>
      </c>
      <c r="AE74">
        <f t="shared" ref="AE74" si="277">SUM(AE75:AE81)</f>
        <v>47174.507600800491</v>
      </c>
      <c r="AF74">
        <f t="shared" ref="AF74" si="278">SUM(AF75:AF81)</f>
        <v>46780.83584140204</v>
      </c>
      <c r="AG74">
        <f t="shared" ref="AG74" si="279">SUM(AG75:AG81)</f>
        <v>46344.099790425535</v>
      </c>
      <c r="AH74">
        <f t="shared" ref="AH74" si="280">SUM(AH75:AH81)</f>
        <v>45865.914478006656</v>
      </c>
      <c r="AI74">
        <f t="shared" ref="AI74" si="281">SUM(AI75:AI81)</f>
        <v>45396.295930818182</v>
      </c>
      <c r="AJ74">
        <f t="shared" ref="AJ74" si="282">SUM(AJ75:AJ81)</f>
        <v>44930.269859188309</v>
      </c>
      <c r="AK74">
        <f t="shared" ref="AK74" si="283">SUM(AK75:AK81)</f>
        <v>44326.806636126123</v>
      </c>
      <c r="AL74">
        <f t="shared" ref="AL74" si="284">SUM(AL75:AL81)</f>
        <v>43544.339728608931</v>
      </c>
      <c r="AM74">
        <f t="shared" ref="AM74" si="285">SUM(AM75:AM81)</f>
        <v>42627.569437902566</v>
      </c>
      <c r="AN74">
        <f t="shared" ref="AN74" si="286">SUM(AN75:AN81)</f>
        <v>41512.13731183255</v>
      </c>
      <c r="AO74">
        <f t="shared" ref="AO74" si="287">SUM(AO75:AO81)</f>
        <v>40275.093538220099</v>
      </c>
      <c r="AP74">
        <f t="shared" ref="AP74" si="288">SUM(AP75:AP81)</f>
        <v>39056.960630590955</v>
      </c>
      <c r="AQ74">
        <f t="shared" ref="AQ74" si="289">SUM(AQ75:AQ81)</f>
        <v>37901.432952309078</v>
      </c>
      <c r="AR74">
        <f t="shared" ref="AR74" si="290">SUM(AR75:AR81)</f>
        <v>36740.342944346718</v>
      </c>
      <c r="AS74">
        <f t="shared" ref="AS74" si="291">SUM(AS75:AS81)</f>
        <v>35636.201576938322</v>
      </c>
      <c r="AT74">
        <f t="shared" ref="AT74" si="292">SUM(AT75:AT81)</f>
        <v>34582.133660430365</v>
      </c>
      <c r="AU74">
        <f t="shared" ref="AU74" si="293">SUM(AU75:AU81)</f>
        <v>33562.848639540614</v>
      </c>
      <c r="AV74">
        <f t="shared" ref="AV74" si="294">SUM(AV75:AV81)</f>
        <v>32602.195826480987</v>
      </c>
      <c r="AW74">
        <f t="shared" ref="AW74" si="295">SUM(AW75:AW81)</f>
        <v>31676.14821841288</v>
      </c>
      <c r="AX74">
        <f t="shared" ref="AX74" si="296">SUM(AX75:AX81)</f>
        <v>30773.514579815146</v>
      </c>
      <c r="AY74">
        <f t="shared" ref="AY74" si="297">SUM(AY75:AY81)</f>
        <v>29788.186610228517</v>
      </c>
      <c r="AZ74">
        <f t="shared" ref="AZ74" si="298">SUM(AZ75:AZ81)</f>
        <v>28867.177183308413</v>
      </c>
      <c r="BA74">
        <f t="shared" ref="BA74" si="299">SUM(BA75:BA81)</f>
        <v>27934.044815289722</v>
      </c>
      <c r="BB74">
        <f t="shared" ref="BB74" si="300">SUM(BB75:BB81)</f>
        <v>26990.651020585279</v>
      </c>
      <c r="BC74">
        <f t="shared" ref="BC74" si="301">SUM(BC75:BC81)</f>
        <v>26044.754167825573</v>
      </c>
      <c r="BD74">
        <f t="shared" ref="BD74" si="302">SUM(BD75:BD81)</f>
        <v>25115.945445189096</v>
      </c>
      <c r="BE74">
        <f t="shared" ref="BE74" si="303">SUM(BE75:BE81)</f>
        <v>24172.988289328547</v>
      </c>
      <c r="BF74">
        <f t="shared" ref="BF74" si="304">SUM(BF75:BF81)</f>
        <v>23232.631159448367</v>
      </c>
      <c r="BG74">
        <f t="shared" ref="BG74" si="305">SUM(BG75:BG81)</f>
        <v>22295.052336244175</v>
      </c>
      <c r="BH74">
        <f t="shared" ref="BH74" si="306">SUM(BH75:BH81)</f>
        <v>21357.458894936299</v>
      </c>
      <c r="BI74">
        <f>BH74*0.011628</f>
        <v>248.34453203031927</v>
      </c>
    </row>
    <row r="75" spans="1:61" x14ac:dyDescent="0.3">
      <c r="A75" t="s">
        <v>9</v>
      </c>
      <c r="B75" t="s">
        <v>10</v>
      </c>
      <c r="C75" t="s">
        <v>28</v>
      </c>
      <c r="D75" t="s">
        <v>17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 s="8">
        <f>SUMIFS('Eurostat comsumption'!J$2:J$185,'Eurostat comsumption'!$C$2:$C$185,Input!$C75,'Eurostat comsumption'!$D$2:$D$185,Input!$D75)</f>
        <v>0.6</v>
      </c>
      <c r="K75" s="8">
        <f>SUMIFS('Eurostat comsumption'!K$2:K$185,'Eurostat comsumption'!$C$2:$C$185,Input!$C75,'Eurostat comsumption'!$D$2:$D$185,Input!$D75)</f>
        <v>8</v>
      </c>
      <c r="L75" s="8">
        <f>SUMIFS('Eurostat comsumption'!L$2:L$185,'Eurostat comsumption'!$C$2:$C$185,Input!$C75,'Eurostat comsumption'!$D$2:$D$185,Input!$D75)</f>
        <v>9.4</v>
      </c>
      <c r="M75" s="8">
        <f>SUMIFS('Eurostat comsumption'!M$2:M$185,'Eurostat comsumption'!$C$2:$C$185,Input!$C75,'Eurostat comsumption'!$D$2:$D$185,Input!$D75)</f>
        <v>13.1</v>
      </c>
      <c r="N75" s="8">
        <f>SUMIFS('Eurostat comsumption'!N$2:N$185,'Eurostat comsumption'!$C$2:$C$185,Input!$C75,'Eurostat comsumption'!$D$2:$D$185,Input!$D75)</f>
        <v>14.7</v>
      </c>
      <c r="O75" s="8">
        <f>SUMIFS('Eurostat comsumption'!O$2:O$185,'Eurostat comsumption'!$C$2:$C$185,Input!$C75,'Eurostat comsumption'!$D$2:$D$185,Input!$D75)</f>
        <v>16.2</v>
      </c>
      <c r="P75" s="8">
        <f>SUMIFS('Eurostat comsumption'!P$2:P$185,'Eurostat comsumption'!$C$2:$C$185,Input!$C75,'Eurostat comsumption'!$D$2:$D$185,Input!$D75)</f>
        <v>21.4</v>
      </c>
      <c r="Q75" s="8">
        <f>SUMIFS('Eurostat comsumption'!Q$2:Q$185,'Eurostat comsumption'!$C$2:$C$185,Input!$C75,'Eurostat comsumption'!$D$2:$D$185,Input!$D75)</f>
        <v>24.1</v>
      </c>
      <c r="R75" s="8">
        <f>SUMIFS('Eurostat comsumption'!R$2:R$185,'Eurostat comsumption'!$C$2:$C$185,Input!$C75,'Eurostat comsumption'!$D$2:$D$185,Input!$D75)</f>
        <v>29.5</v>
      </c>
      <c r="S75" s="8">
        <f>SUMIFS('Eurostat comsumption'!S$2:S$185,'Eurostat comsumption'!$C$2:$C$185,Input!$C75,'Eurostat comsumption'!$D$2:$D$185,Input!$D75)</f>
        <v>29.9</v>
      </c>
      <c r="T75" s="8">
        <f>SUMIFS('Eurostat comsumption'!T$2:T$185,'Eurostat comsumption'!$C$2:$C$185,Input!$C75,'Eurostat comsumption'!$D$2:$D$185,Input!$D75)</f>
        <v>32.4</v>
      </c>
      <c r="U75" s="8">
        <f>SUMIFS('Eurostat comsumption'!U$2:U$185,'Eurostat comsumption'!$C$2:$C$185,Input!$C75,'Eurostat comsumption'!$D$2:$D$185,Input!$D75)</f>
        <v>51.8</v>
      </c>
      <c r="V75" s="8">
        <f>SUMIFS('Eurostat comsumption'!V$2:V$185,'Eurostat comsumption'!$C$2:$C$185,Input!$C75,'Eurostat comsumption'!$D$2:$D$185,Input!$D75)</f>
        <v>56</v>
      </c>
      <c r="W75" s="8">
        <f>SUMIFS('Eurostat comsumption'!W$2:W$185,'Eurostat comsumption'!$C$2:$C$185,Input!$C75,'Eurostat comsumption'!$D$2:$D$185,Input!$D75)</f>
        <v>60.6</v>
      </c>
      <c r="X75" s="8">
        <f>SUMIFS('Eurostat comsumption'!X$2:X$185,'Eurostat comsumption'!$C$2:$C$185,Input!$C75,'Eurostat comsumption'!$D$2:$D$185,Input!$D75)</f>
        <v>64</v>
      </c>
      <c r="Y75" s="8">
        <f>SUMIFS('Eurostat comsumption'!Y$2:Y$185,'Eurostat comsumption'!$C$2:$C$185,Input!$C75,'Eurostat comsumption'!$D$2:$D$185,Input!$D75)</f>
        <v>66.2</v>
      </c>
      <c r="Z75" s="8">
        <f>SUMIFS('Eurostat comsumption'!Z$2:Z$185,'Eurostat comsumption'!$C$2:$C$185,Input!$C75,'Eurostat comsumption'!$D$2:$D$185,Input!$D75)</f>
        <v>68.099999999999994</v>
      </c>
      <c r="AA75">
        <f>Z75+('RAW data extract'!X13-'RAW data extract'!W13)*1000</f>
        <v>76.580897019105947</v>
      </c>
      <c r="AB75">
        <f>AA75+('RAW data extract'!Y13-'RAW data extract'!X13)*1000</f>
        <v>98.308505732084768</v>
      </c>
      <c r="AC75">
        <f>AB75+('RAW data extract'!Z13-'RAW data extract'!Y13)*1000</f>
        <v>132.57767515261105</v>
      </c>
      <c r="AD75">
        <f>AC75+('RAW data extract'!AA13-'RAW data extract'!Z13)*1000</f>
        <v>156.8195762812984</v>
      </c>
      <c r="AE75">
        <f>AD75+('RAW data extract'!AB13-'RAW data extract'!AA13)*1000</f>
        <v>186.46311745639755</v>
      </c>
      <c r="AF75">
        <f>AE75+('RAW data extract'!AC13-'RAW data extract'!AB13)*1000</f>
        <v>219.71968831116914</v>
      </c>
      <c r="AG75">
        <f>AF75+('RAW data extract'!AD13-'RAW data extract'!AC13)*1000</f>
        <v>258.05128568235904</v>
      </c>
      <c r="AH75">
        <f>AG75+('RAW data extract'!AE13-'RAW data extract'!AD13)*1000</f>
        <v>294.07933248454162</v>
      </c>
      <c r="AI75">
        <f>AH75+('RAW data extract'!AF13-'RAW data extract'!AE13)*1000</f>
        <v>326.57600731063388</v>
      </c>
      <c r="AJ75">
        <f>AI75+('RAW data extract'!AG13-'RAW data extract'!AF13)*1000</f>
        <v>356.14900884112876</v>
      </c>
      <c r="AK75">
        <f>AJ75+('RAW data extract'!AH13-'RAW data extract'!AG13)*1000</f>
        <v>389.55058272134517</v>
      </c>
      <c r="AL75">
        <f>AK75+('RAW data extract'!AI13-'RAW data extract'!AH13)*1000</f>
        <v>424.84377045786766</v>
      </c>
      <c r="AM75">
        <f>AL75+('RAW data extract'!AJ13-'RAW data extract'!AI13)*1000</f>
        <v>465.3364174323824</v>
      </c>
      <c r="AN75">
        <f>AM75+('RAW data extract'!AK13-'RAW data extract'!AJ13)*1000</f>
        <v>511.69753711662747</v>
      </c>
      <c r="AO75">
        <f>AN75+('RAW data extract'!AL13-'RAW data extract'!AK13)*1000</f>
        <v>560.25280373023122</v>
      </c>
      <c r="AP75">
        <f>AO75+('RAW data extract'!AM13-'RAW data extract'!AL13)*1000</f>
        <v>611.71835963837395</v>
      </c>
      <c r="AQ75">
        <f>AP75+('RAW data extract'!AN13-'RAW data extract'!AM13)*1000</f>
        <v>664.94639540454727</v>
      </c>
      <c r="AR75">
        <f>AQ75+('RAW data extract'!AO13-'RAW data extract'!AN13)*1000</f>
        <v>718.20472401206246</v>
      </c>
      <c r="AS75">
        <f>AR75+('RAW data extract'!AP13-'RAW data extract'!AO13)*1000</f>
        <v>768.66746172826367</v>
      </c>
      <c r="AT75">
        <f>AS75+('RAW data extract'!AQ13-'RAW data extract'!AP13)*1000</f>
        <v>818.73732966130933</v>
      </c>
      <c r="AU75">
        <f>AT75+('RAW data extract'!AR13-'RAW data extract'!AQ13)*1000</f>
        <v>869.20858137780647</v>
      </c>
      <c r="AV75">
        <f>AU75+('RAW data extract'!AS13-'RAW data extract'!AR13)*1000</f>
        <v>916.97221874898094</v>
      </c>
      <c r="AW75">
        <f>AV75+('RAW data extract'!AT13-'RAW data extract'!AS13)*1000</f>
        <v>962.92687557704051</v>
      </c>
      <c r="AX75">
        <f>AW75+('RAW data extract'!AU13-'RAW data extract'!AT13)*1000</f>
        <v>1008.3605023801701</v>
      </c>
      <c r="AY75">
        <f>AX75+('RAW data extract'!AV13-'RAW data extract'!AU13)*1000</f>
        <v>1057.1304934401421</v>
      </c>
      <c r="AZ75">
        <f>AY75+('RAW data extract'!AW13-'RAW data extract'!AV13)*1000</f>
        <v>1103.0893666315942</v>
      </c>
      <c r="BA75">
        <f>AZ75+('RAW data extract'!AX13-'RAW data extract'!AW13)*1000</f>
        <v>1149.6272654440825</v>
      </c>
      <c r="BB75">
        <f>BA75+('RAW data extract'!AY13-'RAW data extract'!AX13)*1000</f>
        <v>1196.6657938902622</v>
      </c>
      <c r="BC75">
        <f>BB75+('RAW data extract'!AZ13-'RAW data extract'!AY13)*1000</f>
        <v>1243.7068908644883</v>
      </c>
      <c r="BD75">
        <f>BC75+('RAW data extract'!BA13-'RAW data extract'!AZ13)*1000</f>
        <v>1290.0627286863091</v>
      </c>
      <c r="BE75">
        <f>BD75+('RAW data extract'!BB13-'RAW data extract'!BA13)*1000</f>
        <v>1337.0383139622966</v>
      </c>
      <c r="BF75">
        <f>BE75+('RAW data extract'!BC13-'RAW data extract'!BB13)*1000</f>
        <v>1383.8859081192261</v>
      </c>
      <c r="BG75">
        <f>BF75+('RAW data extract'!BD13-'RAW data extract'!BC13)*1000</f>
        <v>1430.6034225712388</v>
      </c>
      <c r="BH75">
        <f>BG75+('RAW data extract'!BE13-'RAW data extract'!BD13)*1000</f>
        <v>1477.3443256946316</v>
      </c>
      <c r="BI75">
        <f t="shared" ref="BI75:BI81" si="307">BH75*0.011628</f>
        <v>17.178559819177174</v>
      </c>
    </row>
    <row r="76" spans="1:61" x14ac:dyDescent="0.3">
      <c r="A76" t="s">
        <v>9</v>
      </c>
      <c r="B76" t="s">
        <v>10</v>
      </c>
      <c r="C76" t="s">
        <v>28</v>
      </c>
      <c r="D76" t="s">
        <v>18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 s="8">
        <f>SUMIFS('Eurostat comsumption'!J$2:J$185,'Eurostat comsumption'!$C$2:$C$185,Input!$C76,'Eurostat comsumption'!$D$2:$D$185,Input!$D76)</f>
        <v>0</v>
      </c>
      <c r="K76" s="8">
        <f>SUMIFS('Eurostat comsumption'!K$2:K$185,'Eurostat comsumption'!$C$2:$C$185,Input!$C76,'Eurostat comsumption'!$D$2:$D$185,Input!$D76)</f>
        <v>0</v>
      </c>
      <c r="L76" s="8">
        <f>SUMIFS('Eurostat comsumption'!L$2:L$185,'Eurostat comsumption'!$C$2:$C$185,Input!$C76,'Eurostat comsumption'!$D$2:$D$185,Input!$D76)</f>
        <v>0</v>
      </c>
      <c r="M76" s="8">
        <f>SUMIFS('Eurostat comsumption'!M$2:M$185,'Eurostat comsumption'!$C$2:$C$185,Input!$C76,'Eurostat comsumption'!$D$2:$D$185,Input!$D76)</f>
        <v>0</v>
      </c>
      <c r="N76" s="8">
        <f>SUMIFS('Eurostat comsumption'!N$2:N$185,'Eurostat comsumption'!$C$2:$C$185,Input!$C76,'Eurostat comsumption'!$D$2:$D$185,Input!$D76)</f>
        <v>0</v>
      </c>
      <c r="O76" s="8">
        <f>SUMIFS('Eurostat comsumption'!O$2:O$185,'Eurostat comsumption'!$C$2:$C$185,Input!$C76,'Eurostat comsumption'!$D$2:$D$185,Input!$D76)</f>
        <v>0</v>
      </c>
      <c r="P76" s="8">
        <f>SUMIFS('Eurostat comsumption'!P$2:P$185,'Eurostat comsumption'!$C$2:$C$185,Input!$C76,'Eurostat comsumption'!$D$2:$D$185,Input!$D76)</f>
        <v>0</v>
      </c>
      <c r="Q76" s="8">
        <f>SUMIFS('Eurostat comsumption'!Q$2:Q$185,'Eurostat comsumption'!$C$2:$C$185,Input!$C76,'Eurostat comsumption'!$D$2:$D$185,Input!$D76)</f>
        <v>0</v>
      </c>
      <c r="R76" s="8">
        <f>SUMIFS('Eurostat comsumption'!R$2:R$185,'Eurostat comsumption'!$C$2:$C$185,Input!$C76,'Eurostat comsumption'!$D$2:$D$185,Input!$D76)</f>
        <v>0</v>
      </c>
      <c r="S76" s="8">
        <f>SUMIFS('Eurostat comsumption'!S$2:S$185,'Eurostat comsumption'!$C$2:$C$185,Input!$C76,'Eurostat comsumption'!$D$2:$D$185,Input!$D76)</f>
        <v>0</v>
      </c>
      <c r="T76" s="8">
        <f>SUMIFS('Eurostat comsumption'!T$2:T$185,'Eurostat comsumption'!$C$2:$C$185,Input!$C76,'Eurostat comsumption'!$D$2:$D$185,Input!$D76)</f>
        <v>0</v>
      </c>
      <c r="U76" s="8">
        <f>SUMIFS('Eurostat comsumption'!U$2:U$185,'Eurostat comsumption'!$C$2:$C$185,Input!$C76,'Eurostat comsumption'!$D$2:$D$185,Input!$D76)</f>
        <v>0</v>
      </c>
      <c r="V76" s="8">
        <f>SUMIFS('Eurostat comsumption'!V$2:V$185,'Eurostat comsumption'!$C$2:$C$185,Input!$C76,'Eurostat comsumption'!$D$2:$D$185,Input!$D76)</f>
        <v>0</v>
      </c>
      <c r="W76" s="8">
        <f>SUMIFS('Eurostat comsumption'!W$2:W$185,'Eurostat comsumption'!$C$2:$C$185,Input!$C76,'Eurostat comsumption'!$D$2:$D$185,Input!$D76)</f>
        <v>0</v>
      </c>
      <c r="X76" s="8">
        <f>SUMIFS('Eurostat comsumption'!X$2:X$185,'Eurostat comsumption'!$C$2:$C$185,Input!$C76,'Eurostat comsumption'!$D$2:$D$185,Input!$D76)</f>
        <v>0</v>
      </c>
      <c r="Y76" s="8">
        <f>SUMIFS('Eurostat comsumption'!Y$2:Y$185,'Eurostat comsumption'!$C$2:$C$185,Input!$C76,'Eurostat comsumption'!$D$2:$D$185,Input!$D76)</f>
        <v>0</v>
      </c>
      <c r="Z76" s="8">
        <f>SUMIFS('Eurostat comsumption'!Z$2:Z$185,'Eurostat comsumption'!$C$2:$C$185,Input!$C76,'Eurostat comsumption'!$D$2:$D$185,Input!$D76)</f>
        <v>0</v>
      </c>
      <c r="AA76">
        <f>MAX(SUMIFS('intermediary sheet'!AA$2:AA$185,'intermediary sheet'!$C$2:$C$185,Input!$C76,'intermediary sheet'!$D$2:$D$185,"total")*SUMIFS('Market shares starting point Fe'!AA$2:AA$185,'Market shares starting point Fe'!$C$2:$C$185,Input!$C76,'Market shares starting point Fe'!$D$2:$D$185,Input!$D76),0)</f>
        <v>0</v>
      </c>
      <c r="AB76">
        <f>MAX(SUMIFS('intermediary sheet'!AB$2:AB$185,'intermediary sheet'!$C$2:$C$185,Input!$C76,'intermediary sheet'!$D$2:$D$185,"total")*SUMIFS('Market shares starting point Fe'!AB$2:AB$185,'Market shares starting point Fe'!$C$2:$C$185,Input!$C76,'Market shares starting point Fe'!$D$2:$D$185,Input!$D76),0)</f>
        <v>0</v>
      </c>
      <c r="AC76">
        <f>MAX(SUMIFS('intermediary sheet'!AC$2:AC$185,'intermediary sheet'!$C$2:$C$185,Input!$C76,'intermediary sheet'!$D$2:$D$185,"total")*SUMIFS('Market shares starting point Fe'!AC$2:AC$185,'Market shares starting point Fe'!$C$2:$C$185,Input!$C76,'Market shares starting point Fe'!$D$2:$D$185,Input!$D76),0)</f>
        <v>0</v>
      </c>
      <c r="AD76">
        <f>MAX(SUMIFS('intermediary sheet'!AD$2:AD$185,'intermediary sheet'!$C$2:$C$185,Input!$C76,'intermediary sheet'!$D$2:$D$185,"total")*SUMIFS('Market shares starting point Fe'!AD$2:AD$185,'Market shares starting point Fe'!$C$2:$C$185,Input!$C76,'Market shares starting point Fe'!$D$2:$D$185,Input!$D76),0)</f>
        <v>0</v>
      </c>
      <c r="AE76">
        <f>MAX(SUMIFS('intermediary sheet'!AE$2:AE$185,'intermediary sheet'!$C$2:$C$185,Input!$C76,'intermediary sheet'!$D$2:$D$185,"total")*SUMIFS('Market shares starting point Fe'!AE$2:AE$185,'Market shares starting point Fe'!$C$2:$C$185,Input!$C76,'Market shares starting point Fe'!$D$2:$D$185,Input!$D76),0)</f>
        <v>0</v>
      </c>
      <c r="AF76">
        <f>MAX(SUMIFS('intermediary sheet'!AF$2:AF$185,'intermediary sheet'!$C$2:$C$185,Input!$C76,'intermediary sheet'!$D$2:$D$185,"total")*SUMIFS('Market shares starting point Fe'!AF$2:AF$185,'Market shares starting point Fe'!$C$2:$C$185,Input!$C76,'Market shares starting point Fe'!$D$2:$D$185,Input!$D76),0)</f>
        <v>0</v>
      </c>
      <c r="AG76">
        <f>MAX(SUMIFS('intermediary sheet'!AG$2:AG$185,'intermediary sheet'!$C$2:$C$185,Input!$C76,'intermediary sheet'!$D$2:$D$185,"total")*SUMIFS('Market shares starting point Fe'!AG$2:AG$185,'Market shares starting point Fe'!$C$2:$C$185,Input!$C76,'Market shares starting point Fe'!$D$2:$D$185,Input!$D76),0)</f>
        <v>0</v>
      </c>
      <c r="AH76">
        <f>MAX(SUMIFS('intermediary sheet'!AH$2:AH$185,'intermediary sheet'!$C$2:$C$185,Input!$C76,'intermediary sheet'!$D$2:$D$185,"total")*SUMIFS('Market shares starting point Fe'!AH$2:AH$185,'Market shares starting point Fe'!$C$2:$C$185,Input!$C76,'Market shares starting point Fe'!$D$2:$D$185,Input!$D76),0)</f>
        <v>0</v>
      </c>
      <c r="AI76">
        <f>MAX(SUMIFS('intermediary sheet'!AI$2:AI$185,'intermediary sheet'!$C$2:$C$185,Input!$C76,'intermediary sheet'!$D$2:$D$185,"total")*SUMIFS('Market shares starting point Fe'!AI$2:AI$185,'Market shares starting point Fe'!$C$2:$C$185,Input!$C76,'Market shares starting point Fe'!$D$2:$D$185,Input!$D76),0)</f>
        <v>0</v>
      </c>
      <c r="AJ76">
        <f>MAX(SUMIFS('intermediary sheet'!AJ$2:AJ$185,'intermediary sheet'!$C$2:$C$185,Input!$C76,'intermediary sheet'!$D$2:$D$185,"total")*SUMIFS('Market shares starting point Fe'!AJ$2:AJ$185,'Market shares starting point Fe'!$C$2:$C$185,Input!$C76,'Market shares starting point Fe'!$D$2:$D$185,Input!$D76),0)</f>
        <v>0</v>
      </c>
      <c r="AK76">
        <f>MAX(SUMIFS('intermediary sheet'!AK$2:AK$185,'intermediary sheet'!$C$2:$C$185,Input!$C76,'intermediary sheet'!$D$2:$D$185,"total")*SUMIFS('Market shares starting point Fe'!AK$2:AK$185,'Market shares starting point Fe'!$C$2:$C$185,Input!$C76,'Market shares starting point Fe'!$D$2:$D$185,Input!$D76),0)</f>
        <v>0</v>
      </c>
      <c r="AL76">
        <f>MAX(SUMIFS('intermediary sheet'!AL$2:AL$185,'intermediary sheet'!$C$2:$C$185,Input!$C76,'intermediary sheet'!$D$2:$D$185,"total")*SUMIFS('Market shares starting point Fe'!AL$2:AL$185,'Market shares starting point Fe'!$C$2:$C$185,Input!$C76,'Market shares starting point Fe'!$D$2:$D$185,Input!$D76),0)</f>
        <v>0</v>
      </c>
      <c r="AM76">
        <f>MAX(SUMIFS('intermediary sheet'!AM$2:AM$185,'intermediary sheet'!$C$2:$C$185,Input!$C76,'intermediary sheet'!$D$2:$D$185,"total")*SUMIFS('Market shares starting point Fe'!AM$2:AM$185,'Market shares starting point Fe'!$C$2:$C$185,Input!$C76,'Market shares starting point Fe'!$D$2:$D$185,Input!$D76),0)</f>
        <v>0</v>
      </c>
      <c r="AN76">
        <f>MAX(SUMIFS('intermediary sheet'!AN$2:AN$185,'intermediary sheet'!$C$2:$C$185,Input!$C76,'intermediary sheet'!$D$2:$D$185,"total")*SUMIFS('Market shares starting point Fe'!AN$2:AN$185,'Market shares starting point Fe'!$C$2:$C$185,Input!$C76,'Market shares starting point Fe'!$D$2:$D$185,Input!$D76),0)</f>
        <v>0</v>
      </c>
      <c r="AO76">
        <f>MAX(SUMIFS('intermediary sheet'!AO$2:AO$185,'intermediary sheet'!$C$2:$C$185,Input!$C76,'intermediary sheet'!$D$2:$D$185,"total")*SUMIFS('Market shares starting point Fe'!AO$2:AO$185,'Market shares starting point Fe'!$C$2:$C$185,Input!$C76,'Market shares starting point Fe'!$D$2:$D$185,Input!$D76),0)</f>
        <v>0</v>
      </c>
      <c r="AP76">
        <f>MAX(SUMIFS('intermediary sheet'!AP$2:AP$185,'intermediary sheet'!$C$2:$C$185,Input!$C76,'intermediary sheet'!$D$2:$D$185,"total")*SUMIFS('Market shares starting point Fe'!AP$2:AP$185,'Market shares starting point Fe'!$C$2:$C$185,Input!$C76,'Market shares starting point Fe'!$D$2:$D$185,Input!$D76),0)</f>
        <v>0</v>
      </c>
      <c r="AQ76">
        <f>MAX(SUMIFS('intermediary sheet'!AQ$2:AQ$185,'intermediary sheet'!$C$2:$C$185,Input!$C76,'intermediary sheet'!$D$2:$D$185,"total")*SUMIFS('Market shares starting point Fe'!AQ$2:AQ$185,'Market shares starting point Fe'!$C$2:$C$185,Input!$C76,'Market shares starting point Fe'!$D$2:$D$185,Input!$D76),0)</f>
        <v>0</v>
      </c>
      <c r="AR76">
        <f>MAX(SUMIFS('intermediary sheet'!AR$2:AR$185,'intermediary sheet'!$C$2:$C$185,Input!$C76,'intermediary sheet'!$D$2:$D$185,"total")*SUMIFS('Market shares starting point Fe'!AR$2:AR$185,'Market shares starting point Fe'!$C$2:$C$185,Input!$C76,'Market shares starting point Fe'!$D$2:$D$185,Input!$D76),0)</f>
        <v>0</v>
      </c>
      <c r="AS76">
        <f>MAX(SUMIFS('intermediary sheet'!AS$2:AS$185,'intermediary sheet'!$C$2:$C$185,Input!$C76,'intermediary sheet'!$D$2:$D$185,"total")*SUMIFS('Market shares starting point Fe'!AS$2:AS$185,'Market shares starting point Fe'!$C$2:$C$185,Input!$C76,'Market shares starting point Fe'!$D$2:$D$185,Input!$D76),0)</f>
        <v>0</v>
      </c>
      <c r="AT76">
        <f>MAX(SUMIFS('intermediary sheet'!AT$2:AT$185,'intermediary sheet'!$C$2:$C$185,Input!$C76,'intermediary sheet'!$D$2:$D$185,"total")*SUMIFS('Market shares starting point Fe'!AT$2:AT$185,'Market shares starting point Fe'!$C$2:$C$185,Input!$C76,'Market shares starting point Fe'!$D$2:$D$185,Input!$D76),0)</f>
        <v>0</v>
      </c>
      <c r="AU76">
        <f>MAX(SUMIFS('intermediary sheet'!AU$2:AU$185,'intermediary sheet'!$C$2:$C$185,Input!$C76,'intermediary sheet'!$D$2:$D$185,"total")*SUMIFS('Market shares starting point Fe'!AU$2:AU$185,'Market shares starting point Fe'!$C$2:$C$185,Input!$C76,'Market shares starting point Fe'!$D$2:$D$185,Input!$D76),0)</f>
        <v>0</v>
      </c>
      <c r="AV76">
        <f>MAX(SUMIFS('intermediary sheet'!AV$2:AV$185,'intermediary sheet'!$C$2:$C$185,Input!$C76,'intermediary sheet'!$D$2:$D$185,"total")*SUMIFS('Market shares starting point Fe'!AV$2:AV$185,'Market shares starting point Fe'!$C$2:$C$185,Input!$C76,'Market shares starting point Fe'!$D$2:$D$185,Input!$D76),0)</f>
        <v>0</v>
      </c>
      <c r="AW76">
        <f>MAX(SUMIFS('intermediary sheet'!AW$2:AW$185,'intermediary sheet'!$C$2:$C$185,Input!$C76,'intermediary sheet'!$D$2:$D$185,"total")*SUMIFS('Market shares starting point Fe'!AW$2:AW$185,'Market shares starting point Fe'!$C$2:$C$185,Input!$C76,'Market shares starting point Fe'!$D$2:$D$185,Input!$D76),0)</f>
        <v>0</v>
      </c>
      <c r="AX76">
        <f>MAX(SUMIFS('intermediary sheet'!AX$2:AX$185,'intermediary sheet'!$C$2:$C$185,Input!$C76,'intermediary sheet'!$D$2:$D$185,"total")*SUMIFS('Market shares starting point Fe'!AX$2:AX$185,'Market shares starting point Fe'!$C$2:$C$185,Input!$C76,'Market shares starting point Fe'!$D$2:$D$185,Input!$D76),0)</f>
        <v>0</v>
      </c>
      <c r="AY76">
        <f>MAX(SUMIFS('intermediary sheet'!AY$2:AY$185,'intermediary sheet'!$C$2:$C$185,Input!$C76,'intermediary sheet'!$D$2:$D$185,"total")*SUMIFS('Market shares starting point Fe'!AY$2:AY$185,'Market shares starting point Fe'!$C$2:$C$185,Input!$C76,'Market shares starting point Fe'!$D$2:$D$185,Input!$D76),0)</f>
        <v>0</v>
      </c>
      <c r="AZ76">
        <f>MAX(SUMIFS('intermediary sheet'!AZ$2:AZ$185,'intermediary sheet'!$C$2:$C$185,Input!$C76,'intermediary sheet'!$D$2:$D$185,"total")*SUMIFS('Market shares starting point Fe'!AZ$2:AZ$185,'Market shares starting point Fe'!$C$2:$C$185,Input!$C76,'Market shares starting point Fe'!$D$2:$D$185,Input!$D76),0)</f>
        <v>0</v>
      </c>
      <c r="BA76">
        <f>MAX(SUMIFS('intermediary sheet'!BA$2:BA$185,'intermediary sheet'!$C$2:$C$185,Input!$C76,'intermediary sheet'!$D$2:$D$185,"total")*SUMIFS('Market shares starting point Fe'!BA$2:BA$185,'Market shares starting point Fe'!$C$2:$C$185,Input!$C76,'Market shares starting point Fe'!$D$2:$D$185,Input!$D76),0)</f>
        <v>0</v>
      </c>
      <c r="BB76">
        <f>MAX(SUMIFS('intermediary sheet'!BB$2:BB$185,'intermediary sheet'!$C$2:$C$185,Input!$C76,'intermediary sheet'!$D$2:$D$185,"total")*SUMIFS('Market shares starting point Fe'!BB$2:BB$185,'Market shares starting point Fe'!$C$2:$C$185,Input!$C76,'Market shares starting point Fe'!$D$2:$D$185,Input!$D76),0)</f>
        <v>0</v>
      </c>
      <c r="BC76">
        <f>MAX(SUMIFS('intermediary sheet'!BC$2:BC$185,'intermediary sheet'!$C$2:$C$185,Input!$C76,'intermediary sheet'!$D$2:$D$185,"total")*SUMIFS('Market shares starting point Fe'!BC$2:BC$185,'Market shares starting point Fe'!$C$2:$C$185,Input!$C76,'Market shares starting point Fe'!$D$2:$D$185,Input!$D76),0)</f>
        <v>0</v>
      </c>
      <c r="BD76">
        <f>MAX(SUMIFS('intermediary sheet'!BD$2:BD$185,'intermediary sheet'!$C$2:$C$185,Input!$C76,'intermediary sheet'!$D$2:$D$185,"total")*SUMIFS('Market shares starting point Fe'!BD$2:BD$185,'Market shares starting point Fe'!$C$2:$C$185,Input!$C76,'Market shares starting point Fe'!$D$2:$D$185,Input!$D76),0)</f>
        <v>0</v>
      </c>
      <c r="BE76">
        <f>MAX(SUMIFS('intermediary sheet'!BE$2:BE$185,'intermediary sheet'!$C$2:$C$185,Input!$C76,'intermediary sheet'!$D$2:$D$185,"total")*SUMIFS('Market shares starting point Fe'!BE$2:BE$185,'Market shares starting point Fe'!$C$2:$C$185,Input!$C76,'Market shares starting point Fe'!$D$2:$D$185,Input!$D76),0)</f>
        <v>0</v>
      </c>
      <c r="BF76">
        <f>MAX(SUMIFS('intermediary sheet'!BF$2:BF$185,'intermediary sheet'!$C$2:$C$185,Input!$C76,'intermediary sheet'!$D$2:$D$185,"total")*SUMIFS('Market shares starting point Fe'!BF$2:BF$185,'Market shares starting point Fe'!$C$2:$C$185,Input!$C76,'Market shares starting point Fe'!$D$2:$D$185,Input!$D76),0)</f>
        <v>0</v>
      </c>
      <c r="BG76">
        <f>MAX(SUMIFS('intermediary sheet'!BG$2:BG$185,'intermediary sheet'!$C$2:$C$185,Input!$C76,'intermediary sheet'!$D$2:$D$185,"total")*SUMIFS('Market shares starting point Fe'!BG$2:BG$185,'Market shares starting point Fe'!$C$2:$C$185,Input!$C76,'Market shares starting point Fe'!$D$2:$D$185,Input!$D76),0)</f>
        <v>0</v>
      </c>
      <c r="BH76">
        <f>MAX(SUMIFS('intermediary sheet'!BH$2:BH$185,'intermediary sheet'!$C$2:$C$185,Input!$C76,'intermediary sheet'!$D$2:$D$185,"total")*SUMIFS('Market shares starting point Fe'!BH$2:BH$185,'Market shares starting point Fe'!$C$2:$C$185,Input!$C76,'Market shares starting point Fe'!$D$2:$D$185,Input!$D76),0)</f>
        <v>0</v>
      </c>
      <c r="BI76">
        <f t="shared" si="307"/>
        <v>0</v>
      </c>
    </row>
    <row r="77" spans="1:61" x14ac:dyDescent="0.3">
      <c r="A77" t="s">
        <v>9</v>
      </c>
      <c r="B77" t="s">
        <v>10</v>
      </c>
      <c r="C77" t="s">
        <v>28</v>
      </c>
      <c r="D77" t="s">
        <v>19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 s="8">
        <f>SUMIFS('Eurostat comsumption'!J$2:J$185,'Eurostat comsumption'!$C$2:$C$185,Input!$C77,'Eurostat comsumption'!$D$2:$D$185,Input!$D77)</f>
        <v>806.5</v>
      </c>
      <c r="K77" s="8">
        <f>SUMIFS('Eurostat comsumption'!K$2:K$185,'Eurostat comsumption'!$C$2:$C$185,Input!$C77,'Eurostat comsumption'!$D$2:$D$185,Input!$D77)</f>
        <v>820.9</v>
      </c>
      <c r="L77" s="8">
        <f>SUMIFS('Eurostat comsumption'!L$2:L$185,'Eurostat comsumption'!$C$2:$C$185,Input!$C77,'Eurostat comsumption'!$D$2:$D$185,Input!$D77)</f>
        <v>831.3</v>
      </c>
      <c r="M77" s="8">
        <f>SUMIFS('Eurostat comsumption'!M$2:M$185,'Eurostat comsumption'!$C$2:$C$185,Input!$C77,'Eurostat comsumption'!$D$2:$D$185,Input!$D77)</f>
        <v>841.5</v>
      </c>
      <c r="N77" s="8">
        <f>SUMIFS('Eurostat comsumption'!N$2:N$185,'Eurostat comsumption'!$C$2:$C$185,Input!$C77,'Eurostat comsumption'!$D$2:$D$185,Input!$D77)</f>
        <v>861.9</v>
      </c>
      <c r="O77" s="8">
        <f>SUMIFS('Eurostat comsumption'!O$2:O$185,'Eurostat comsumption'!$C$2:$C$185,Input!$C77,'Eurostat comsumption'!$D$2:$D$185,Input!$D77)</f>
        <v>847.9</v>
      </c>
      <c r="P77" s="8">
        <f>SUMIFS('Eurostat comsumption'!P$2:P$185,'Eurostat comsumption'!$C$2:$C$185,Input!$C77,'Eurostat comsumption'!$D$2:$D$185,Input!$D77)</f>
        <v>858.3</v>
      </c>
      <c r="Q77" s="8">
        <f>SUMIFS('Eurostat comsumption'!Q$2:Q$185,'Eurostat comsumption'!$C$2:$C$185,Input!$C77,'Eurostat comsumption'!$D$2:$D$185,Input!$D77)</f>
        <v>862.3</v>
      </c>
      <c r="R77" s="8">
        <f>SUMIFS('Eurostat comsumption'!R$2:R$185,'Eurostat comsumption'!$C$2:$C$185,Input!$C77,'Eurostat comsumption'!$D$2:$D$185,Input!$D77)</f>
        <v>896</v>
      </c>
      <c r="S77" s="8">
        <f>SUMIFS('Eurostat comsumption'!S$2:S$185,'Eurostat comsumption'!$C$2:$C$185,Input!$C77,'Eurostat comsumption'!$D$2:$D$185,Input!$D77)</f>
        <v>866.6</v>
      </c>
      <c r="T77" s="8">
        <f>SUMIFS('Eurostat comsumption'!T$2:T$185,'Eurostat comsumption'!$C$2:$C$185,Input!$C77,'Eurostat comsumption'!$D$2:$D$185,Input!$D77)</f>
        <v>863</v>
      </c>
      <c r="U77" s="8">
        <f>SUMIFS('Eurostat comsumption'!U$2:U$185,'Eurostat comsumption'!$C$2:$C$185,Input!$C77,'Eurostat comsumption'!$D$2:$D$185,Input!$D77)</f>
        <v>929.5</v>
      </c>
      <c r="V77" s="8">
        <f>SUMIFS('Eurostat comsumption'!V$2:V$185,'Eurostat comsumption'!$C$2:$C$185,Input!$C77,'Eurostat comsumption'!$D$2:$D$185,Input!$D77)</f>
        <v>945.9</v>
      </c>
      <c r="W77" s="8">
        <f>SUMIFS('Eurostat comsumption'!W$2:W$185,'Eurostat comsumption'!$C$2:$C$185,Input!$C77,'Eurostat comsumption'!$D$2:$D$185,Input!$D77)</f>
        <v>956.5</v>
      </c>
      <c r="X77" s="8">
        <f>SUMIFS('Eurostat comsumption'!X$2:X$185,'Eurostat comsumption'!$C$2:$C$185,Input!$C77,'Eurostat comsumption'!$D$2:$D$185,Input!$D77)</f>
        <v>931</v>
      </c>
      <c r="Y77" s="8">
        <f>SUMIFS('Eurostat comsumption'!Y$2:Y$185,'Eurostat comsumption'!$C$2:$C$185,Input!$C77,'Eurostat comsumption'!$D$2:$D$185,Input!$D77)</f>
        <v>944.7</v>
      </c>
      <c r="Z77" s="8">
        <f>SUMIFS('Eurostat comsumption'!Z$2:Z$185,'Eurostat comsumption'!$C$2:$C$185,Input!$C77,'Eurostat comsumption'!$D$2:$D$185,Input!$D77)</f>
        <v>927.3</v>
      </c>
      <c r="AA77">
        <f>Z77+('RAW data extract'!X12-'RAW data extract'!W12)*1000</f>
        <v>964.12180290744732</v>
      </c>
      <c r="AB77">
        <f>AA77+('RAW data extract'!Y12-'RAW data extract'!X12)*1000</f>
        <v>1020.7190608964905</v>
      </c>
      <c r="AC77">
        <f>AB77+('RAW data extract'!Z12-'RAW data extract'!Y12)*1000</f>
        <v>1092.9994980744277</v>
      </c>
      <c r="AD77">
        <f>AC77+('RAW data extract'!AA12-'RAW data extract'!Z12)*1000</f>
        <v>1182.1291142581395</v>
      </c>
      <c r="AE77">
        <f>AD77+('RAW data extract'!AB12-'RAW data extract'!AA12)*1000</f>
        <v>1276.0157360854109</v>
      </c>
      <c r="AF77">
        <f>AE77+('RAW data extract'!AC12-'RAW data extract'!AB12)*1000</f>
        <v>1376.2755619094414</v>
      </c>
      <c r="AG77">
        <f>AF77+('RAW data extract'!AD12-'RAW data extract'!AC12)*1000</f>
        <v>1479.420529582884</v>
      </c>
      <c r="AH77">
        <f>AG77+('RAW data extract'!AE12-'RAW data extract'!AD12)*1000</f>
        <v>1585.1867859203362</v>
      </c>
      <c r="AI77">
        <f>AH77+('RAW data extract'!AF12-'RAW data extract'!AE12)*1000</f>
        <v>1694.4853644875791</v>
      </c>
      <c r="AJ77">
        <f>AI77+('RAW data extract'!AG12-'RAW data extract'!AF12)*1000</f>
        <v>1809.3886599395926</v>
      </c>
      <c r="AK77">
        <f>AJ77+('RAW data extract'!AH12-'RAW data extract'!AG12)*1000</f>
        <v>1945.1801205131828</v>
      </c>
      <c r="AL77">
        <f>AK77+('RAW data extract'!AI12-'RAW data extract'!AH12)*1000</f>
        <v>2116.0311947219761</v>
      </c>
      <c r="AM77">
        <f>AL77+('RAW data extract'!AJ12-'RAW data extract'!AI12)*1000</f>
        <v>2320.7333821850766</v>
      </c>
      <c r="AN77">
        <f>AM77+('RAW data extract'!AK12-'RAW data extract'!AJ12)*1000</f>
        <v>2577.0217501699658</v>
      </c>
      <c r="AO77">
        <f>AN77+('RAW data extract'!AL12-'RAW data extract'!AK12)*1000</f>
        <v>2855.5926156740179</v>
      </c>
      <c r="AP77">
        <f>AO77+('RAW data extract'!AM12-'RAW data extract'!AL12)*1000</f>
        <v>3124.8118377207215</v>
      </c>
      <c r="AQ77">
        <f>AP77+('RAW data extract'!AN12-'RAW data extract'!AM12)*1000</f>
        <v>3373.1580672692744</v>
      </c>
      <c r="AR77">
        <f>AQ77+('RAW data extract'!AO12-'RAW data extract'!AN12)*1000</f>
        <v>3618.6852544057028</v>
      </c>
      <c r="AS77">
        <f>AR77+('RAW data extract'!AP12-'RAW data extract'!AO12)*1000</f>
        <v>3854.663523412029</v>
      </c>
      <c r="AT77">
        <f>AS77+('RAW data extract'!AQ12-'RAW data extract'!AP12)*1000</f>
        <v>4078.917118661876</v>
      </c>
      <c r="AU77">
        <f>AT77+('RAW data extract'!AR12-'RAW data extract'!AQ12)*1000</f>
        <v>4296.034713290368</v>
      </c>
      <c r="AV77">
        <f>AU77+('RAW data extract'!AS12-'RAW data extract'!AR12)*1000</f>
        <v>4505.9443960974004</v>
      </c>
      <c r="AW77">
        <f>AV77+('RAW data extract'!AT12-'RAW data extract'!AS12)*1000</f>
        <v>4715.3214113919576</v>
      </c>
      <c r="AX77">
        <f>AW77+('RAW data extract'!AU12-'RAW data extract'!AT12)*1000</f>
        <v>4927.484637712766</v>
      </c>
      <c r="AY77">
        <f>AX77+('RAW data extract'!AV12-'RAW data extract'!AU12)*1000</f>
        <v>5139.6669762918873</v>
      </c>
      <c r="AZ77">
        <f>AY77+('RAW data extract'!AW12-'RAW data extract'!AV12)*1000</f>
        <v>5349.5318572423639</v>
      </c>
      <c r="BA77">
        <f>AZ77+('RAW data extract'!AX12-'RAW data extract'!AW12)*1000</f>
        <v>5561.0460019042257</v>
      </c>
      <c r="BB77">
        <f>BA77+('RAW data extract'!AY12-'RAW data extract'!AX12)*1000</f>
        <v>5772.6590970748312</v>
      </c>
      <c r="BC77">
        <f>BB77+('RAW data extract'!AZ12-'RAW data extract'!AY12)*1000</f>
        <v>5983.5960973461461</v>
      </c>
      <c r="BD77">
        <f>BC77+('RAW data extract'!BA12-'RAW data extract'!AZ12)*1000</f>
        <v>6194.5956505541581</v>
      </c>
      <c r="BE77">
        <f>BD77+('RAW data extract'!BB12-'RAW data extract'!BA12)*1000</f>
        <v>6406.0890454440432</v>
      </c>
      <c r="BF77">
        <f>BE77+('RAW data extract'!BC12-'RAW data extract'!BB12)*1000</f>
        <v>6617.2039706323694</v>
      </c>
      <c r="BG77">
        <f>BF77+('RAW data extract'!BD12-'RAW data extract'!BC12)*1000</f>
        <v>6828.3035807742126</v>
      </c>
      <c r="BH77">
        <f>BG77+('RAW data extract'!BE12-'RAW data extract'!BD12)*1000</f>
        <v>7039.5646550305119</v>
      </c>
      <c r="BI77">
        <f t="shared" si="307"/>
        <v>81.856057808694786</v>
      </c>
    </row>
    <row r="78" spans="1:61" x14ac:dyDescent="0.3">
      <c r="A78" t="s">
        <v>9</v>
      </c>
      <c r="B78" t="s">
        <v>10</v>
      </c>
      <c r="C78" t="s">
        <v>28</v>
      </c>
      <c r="D78" t="s">
        <v>20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 s="8">
        <f>SUMIFS('Eurostat comsumption'!J$2:J$185,'Eurostat comsumption'!$C$2:$C$185,Input!$C78,'Eurostat comsumption'!$D$2:$D$185,Input!$D78)</f>
        <v>324.60000000000002</v>
      </c>
      <c r="K78" s="8">
        <f>SUMIFS('Eurostat comsumption'!K$2:K$185,'Eurostat comsumption'!$C$2:$C$185,Input!$C78,'Eurostat comsumption'!$D$2:$D$185,Input!$D78)</f>
        <v>325.60000000000002</v>
      </c>
      <c r="L78" s="8">
        <f>SUMIFS('Eurostat comsumption'!L$2:L$185,'Eurostat comsumption'!$C$2:$C$185,Input!$C78,'Eurostat comsumption'!$D$2:$D$185,Input!$D78)</f>
        <v>340.2</v>
      </c>
      <c r="M78" s="8">
        <f>SUMIFS('Eurostat comsumption'!M$2:M$185,'Eurostat comsumption'!$C$2:$C$185,Input!$C78,'Eurostat comsumption'!$D$2:$D$185,Input!$D78)</f>
        <v>314.60000000000002</v>
      </c>
      <c r="N78" s="8">
        <f>SUMIFS('Eurostat comsumption'!N$2:N$185,'Eurostat comsumption'!$C$2:$C$185,Input!$C78,'Eurostat comsumption'!$D$2:$D$185,Input!$D78)</f>
        <v>343</v>
      </c>
      <c r="O78" s="8">
        <f>SUMIFS('Eurostat comsumption'!O$2:O$185,'Eurostat comsumption'!$C$2:$C$185,Input!$C78,'Eurostat comsumption'!$D$2:$D$185,Input!$D78)</f>
        <v>581.5</v>
      </c>
      <c r="P78" s="8">
        <f>SUMIFS('Eurostat comsumption'!P$2:P$185,'Eurostat comsumption'!$C$2:$C$185,Input!$C78,'Eurostat comsumption'!$D$2:$D$185,Input!$D78)</f>
        <v>703.8</v>
      </c>
      <c r="Q78" s="8">
        <f>SUMIFS('Eurostat comsumption'!Q$2:Q$185,'Eurostat comsumption'!$C$2:$C$185,Input!$C78,'Eurostat comsumption'!$D$2:$D$185,Input!$D78)</f>
        <v>1408.2</v>
      </c>
      <c r="R78" s="8">
        <f>SUMIFS('Eurostat comsumption'!R$2:R$185,'Eurostat comsumption'!$C$2:$C$185,Input!$C78,'Eurostat comsumption'!$D$2:$D$185,Input!$D78)</f>
        <v>2281.8000000000002</v>
      </c>
      <c r="S78" s="8">
        <f>SUMIFS('Eurostat comsumption'!S$2:S$185,'Eurostat comsumption'!$C$2:$C$185,Input!$C78,'Eurostat comsumption'!$D$2:$D$185,Input!$D78)</f>
        <v>2448.3000000000002</v>
      </c>
      <c r="T78" s="8">
        <f>SUMIFS('Eurostat comsumption'!T$2:T$185,'Eurostat comsumption'!$C$2:$C$185,Input!$C78,'Eurostat comsumption'!$D$2:$D$185,Input!$D78)</f>
        <v>2400.5</v>
      </c>
      <c r="U78" s="8">
        <f>SUMIFS('Eurostat comsumption'!U$2:U$185,'Eurostat comsumption'!$C$2:$C$185,Input!$C78,'Eurostat comsumption'!$D$2:$D$185,Input!$D78)</f>
        <v>2418.1999999999998</v>
      </c>
      <c r="V78" s="8">
        <f>SUMIFS('Eurostat comsumption'!V$2:V$185,'Eurostat comsumption'!$C$2:$C$185,Input!$C78,'Eurostat comsumption'!$D$2:$D$185,Input!$D78)</f>
        <v>2655.5</v>
      </c>
      <c r="W78" s="8">
        <f>SUMIFS('Eurostat comsumption'!W$2:W$185,'Eurostat comsumption'!$C$2:$C$185,Input!$C78,'Eurostat comsumption'!$D$2:$D$185,Input!$D78)</f>
        <v>2690.2</v>
      </c>
      <c r="X78" s="8">
        <f>SUMIFS('Eurostat comsumption'!X$2:X$185,'Eurostat comsumption'!$C$2:$C$185,Input!$C78,'Eurostat comsumption'!$D$2:$D$185,Input!$D78)</f>
        <v>2906.2</v>
      </c>
      <c r="Y78" s="8">
        <f>SUMIFS('Eurostat comsumption'!Y$2:Y$185,'Eurostat comsumption'!$C$2:$C$185,Input!$C78,'Eurostat comsumption'!$D$2:$D$185,Input!$D78)</f>
        <v>2949.1</v>
      </c>
      <c r="Z78" s="8">
        <f>SUMIFS('Eurostat comsumption'!Z$2:Z$185,'Eurostat comsumption'!$C$2:$C$185,Input!$C78,'Eurostat comsumption'!$D$2:$D$185,Input!$D78)</f>
        <v>3029.8</v>
      </c>
      <c r="AA78">
        <f>MAX(Z78+('RAW data extract'!X14-'RAW data extract'!W14)*1000,0)</f>
        <v>2833.6975021844514</v>
      </c>
      <c r="AB78">
        <f>MAX(AA78+('RAW data extract'!Y14-'RAW data extract'!X14)*1000,0)</f>
        <v>2650.8938981394435</v>
      </c>
      <c r="AC78">
        <f>MAX(AB78+('RAW data extract'!Z14-'RAW data extract'!Y14)*1000,0)</f>
        <v>2490.7052715801624</v>
      </c>
      <c r="AD78">
        <f>MAX(AC78+('RAW data extract'!AA14-'RAW data extract'!Z14)*1000,0)</f>
        <v>2353.6092011366668</v>
      </c>
      <c r="AE78">
        <f>MAX(AD78+('RAW data extract'!AB14-'RAW data extract'!AA14)*1000,0)</f>
        <v>2229.4901477001972</v>
      </c>
      <c r="AF78">
        <f>MAX(AE78+('RAW data extract'!AC14-'RAW data extract'!AB14)*1000,0)</f>
        <v>2115.0646871632748</v>
      </c>
      <c r="AG78">
        <f>MAX(AF78+('RAW data extract'!AD14-'RAW data extract'!AC14)*1000,0)</f>
        <v>2008.4100343013185</v>
      </c>
      <c r="AH78">
        <f>MAX(AG78+('RAW data extract'!AE14-'RAW data extract'!AD14)*1000,0)</f>
        <v>1908.9335877269473</v>
      </c>
      <c r="AI78">
        <f>MAX(AH78+('RAW data extract'!AF14-'RAW data extract'!AE14)*1000,0)</f>
        <v>1817.6835846327274</v>
      </c>
      <c r="AJ78">
        <f>MAX(AI78+('RAW data extract'!AG14-'RAW data extract'!AF14)*1000,0)</f>
        <v>1733.424342979293</v>
      </c>
      <c r="AK78">
        <f>MAX(AJ78+('RAW data extract'!AH14-'RAW data extract'!AG14)*1000,0)</f>
        <v>1649.6306775667888</v>
      </c>
      <c r="AL78">
        <f>MAX(AK78+('RAW data extract'!AI14-'RAW data extract'!AH14)*1000,0)</f>
        <v>1564.4162099450421</v>
      </c>
      <c r="AM78">
        <f>MAX(AL78+('RAW data extract'!AJ14-'RAW data extract'!AI14)*1000,0)</f>
        <v>1479.3211581572507</v>
      </c>
      <c r="AN78">
        <f>MAX(AM78+('RAW data extract'!AK14-'RAW data extract'!AJ14)*1000,0)</f>
        <v>1391.7075643586161</v>
      </c>
      <c r="AO78">
        <f>MAX(AN78+('RAW data extract'!AL14-'RAW data extract'!AK14)*1000,0)</f>
        <v>1305.2075314115482</v>
      </c>
      <c r="AP78">
        <f>MAX(AO78+('RAW data extract'!AM14-'RAW data extract'!AL14)*1000,0)</f>
        <v>1224.8172367067734</v>
      </c>
      <c r="AQ78">
        <f>MAX(AP78+('RAW data extract'!AN14-'RAW data extract'!AM14)*1000,0)</f>
        <v>1151.6078525311341</v>
      </c>
      <c r="AR78">
        <f>MAX(AQ78+('RAW data extract'!AO14-'RAW data extract'!AN14)*1000,0)</f>
        <v>1082.5775005413054</v>
      </c>
      <c r="AS78">
        <f>MAX(AR78+('RAW data extract'!AP14-'RAW data extract'!AO14)*1000,0)</f>
        <v>1019.3269852923838</v>
      </c>
      <c r="AT78">
        <f>MAX(AS78+('RAW data extract'!AQ14-'RAW data extract'!AP14)*1000,0)</f>
        <v>961.18579094691995</v>
      </c>
      <c r="AU78">
        <f>MAX(AT78+('RAW data extract'!AR14-'RAW data extract'!AQ14)*1000,0)</f>
        <v>907.20559135481301</v>
      </c>
      <c r="AV78">
        <f>MAX(AU78+('RAW data extract'!AS14-'RAW data extract'!AR14)*1000,0)</f>
        <v>857.73391336150985</v>
      </c>
      <c r="AW78">
        <f>MAX(AV78+('RAW data extract'!AT14-'RAW data extract'!AS14)*1000,0)</f>
        <v>811.64972067662654</v>
      </c>
      <c r="AX78">
        <f>MAX(AW78+('RAW data extract'!AU14-'RAW data extract'!AT14)*1000,0)</f>
        <v>768.32041642018214</v>
      </c>
      <c r="AY78">
        <f>MAX(AX78+('RAW data extract'!AV14-'RAW data extract'!AU14)*1000,0)</f>
        <v>716.83310063251338</v>
      </c>
      <c r="AZ78">
        <f>MAX(AY78+('RAW data extract'!AW14-'RAW data extract'!AV14)*1000,0)</f>
        <v>671.30100497334422</v>
      </c>
      <c r="BA78">
        <f>MAX(AZ78+('RAW data extract'!AX14-'RAW data extract'!AW14)*1000,0)</f>
        <v>624.86290016670421</v>
      </c>
      <c r="BB78">
        <f>MAX(BA78+('RAW data extract'!AY14-'RAW data extract'!AX14)*1000,0)</f>
        <v>577.41551283386639</v>
      </c>
      <c r="BC78">
        <f>MAX(BB78+('RAW data extract'!AZ14-'RAW data extract'!AY14)*1000,0)</f>
        <v>529.6125847137746</v>
      </c>
      <c r="BD78">
        <f>MAX(BC78+('RAW data extract'!BA14-'RAW data extract'!AZ14)*1000,0)</f>
        <v>483.50706347096673</v>
      </c>
      <c r="BE78">
        <f>MAX(BD78+('RAW data extract'!BB14-'RAW data extract'!BA14)*1000,0)</f>
        <v>436.08835369443011</v>
      </c>
      <c r="BF78">
        <f>MAX(BE78+('RAW data extract'!BC14-'RAW data extract'!BB14)*1000,0)</f>
        <v>388.86002028371547</v>
      </c>
      <c r="BG78">
        <f>MAX(BF78+('RAW data extract'!BD14-'RAW data extract'!BC14)*1000,0)</f>
        <v>341.9061421634525</v>
      </c>
      <c r="BH78">
        <f>MAX(BG78+('RAW data extract'!BE14-'RAW data extract'!BD14)*1000,0)</f>
        <v>294.97685437890209</v>
      </c>
      <c r="BI78">
        <f t="shared" si="307"/>
        <v>3.4299908627178732</v>
      </c>
    </row>
    <row r="79" spans="1:61" x14ac:dyDescent="0.3">
      <c r="A79" t="s">
        <v>9</v>
      </c>
      <c r="B79" t="s">
        <v>10</v>
      </c>
      <c r="C79" t="s">
        <v>28</v>
      </c>
      <c r="D79" t="s">
        <v>21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 s="8">
        <f>SUMIFS('Eurostat comsumption'!J$2:J$185,'Eurostat comsumption'!$C$2:$C$185,Input!$C79,'Eurostat comsumption'!$D$2:$D$185,Input!$D79)</f>
        <v>0</v>
      </c>
      <c r="K79" s="8">
        <f>SUMIFS('Eurostat comsumption'!K$2:K$185,'Eurostat comsumption'!$C$2:$C$185,Input!$C79,'Eurostat comsumption'!$D$2:$D$185,Input!$D79)</f>
        <v>0</v>
      </c>
      <c r="L79" s="8">
        <f>SUMIFS('Eurostat comsumption'!L$2:L$185,'Eurostat comsumption'!$C$2:$C$185,Input!$C79,'Eurostat comsumption'!$D$2:$D$185,Input!$D79)</f>
        <v>0</v>
      </c>
      <c r="M79" s="8">
        <f>SUMIFS('Eurostat comsumption'!M$2:M$185,'Eurostat comsumption'!$C$2:$C$185,Input!$C79,'Eurostat comsumption'!$D$2:$D$185,Input!$D79)</f>
        <v>0</v>
      </c>
      <c r="N79" s="8">
        <f>SUMIFS('Eurostat comsumption'!N$2:N$185,'Eurostat comsumption'!$C$2:$C$185,Input!$C79,'Eurostat comsumption'!$D$2:$D$185,Input!$D79)</f>
        <v>0</v>
      </c>
      <c r="O79" s="8">
        <f>SUMIFS('Eurostat comsumption'!O$2:O$185,'Eurostat comsumption'!$C$2:$C$185,Input!$C79,'Eurostat comsumption'!$D$2:$D$185,Input!$D79)</f>
        <v>0</v>
      </c>
      <c r="P79" s="8">
        <f>SUMIFS('Eurostat comsumption'!P$2:P$185,'Eurostat comsumption'!$C$2:$C$185,Input!$C79,'Eurostat comsumption'!$D$2:$D$185,Input!$D79)</f>
        <v>0</v>
      </c>
      <c r="Q79" s="8">
        <f>SUMIFS('Eurostat comsumption'!Q$2:Q$185,'Eurostat comsumption'!$C$2:$C$185,Input!$C79,'Eurostat comsumption'!$D$2:$D$185,Input!$D79)</f>
        <v>0</v>
      </c>
      <c r="R79" s="8">
        <f>SUMIFS('Eurostat comsumption'!R$2:R$185,'Eurostat comsumption'!$C$2:$C$185,Input!$C79,'Eurostat comsumption'!$D$2:$D$185,Input!$D79)</f>
        <v>0</v>
      </c>
      <c r="S79" s="8">
        <f>SUMIFS('Eurostat comsumption'!S$2:S$185,'Eurostat comsumption'!$C$2:$C$185,Input!$C79,'Eurostat comsumption'!$D$2:$D$185,Input!$D79)</f>
        <v>0</v>
      </c>
      <c r="T79" s="8">
        <f>SUMIFS('Eurostat comsumption'!T$2:T$185,'Eurostat comsumption'!$C$2:$C$185,Input!$C79,'Eurostat comsumption'!$D$2:$D$185,Input!$D79)</f>
        <v>0</v>
      </c>
      <c r="U79" s="8">
        <f>SUMIFS('Eurostat comsumption'!U$2:U$185,'Eurostat comsumption'!$C$2:$C$185,Input!$C79,'Eurostat comsumption'!$D$2:$D$185,Input!$D79)</f>
        <v>0</v>
      </c>
      <c r="V79" s="8">
        <f>SUMIFS('Eurostat comsumption'!V$2:V$185,'Eurostat comsumption'!$C$2:$C$185,Input!$C79,'Eurostat comsumption'!$D$2:$D$185,Input!$D79)</f>
        <v>0</v>
      </c>
      <c r="W79" s="8">
        <f>SUMIFS('Eurostat comsumption'!W$2:W$185,'Eurostat comsumption'!$C$2:$C$185,Input!$C79,'Eurostat comsumption'!$D$2:$D$185,Input!$D79)</f>
        <v>0</v>
      </c>
      <c r="X79" s="8">
        <f>SUMIFS('Eurostat comsumption'!X$2:X$185,'Eurostat comsumption'!$C$2:$C$185,Input!$C79,'Eurostat comsumption'!$D$2:$D$185,Input!$D79)</f>
        <v>0</v>
      </c>
      <c r="Y79" s="8">
        <f>SUMIFS('Eurostat comsumption'!Y$2:Y$185,'Eurostat comsumption'!$C$2:$C$185,Input!$C79,'Eurostat comsumption'!$D$2:$D$185,Input!$D79)</f>
        <v>0</v>
      </c>
      <c r="Z79" s="8">
        <f>SUMIFS('Eurostat comsumption'!Z$2:Z$185,'Eurostat comsumption'!$C$2:$C$185,Input!$C79,'Eurostat comsumption'!$D$2:$D$185,Input!$D79)</f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 t="shared" si="307"/>
        <v>0</v>
      </c>
    </row>
    <row r="80" spans="1:61" x14ac:dyDescent="0.3">
      <c r="A80" t="s">
        <v>9</v>
      </c>
      <c r="B80" t="s">
        <v>10</v>
      </c>
      <c r="C80" t="s">
        <v>28</v>
      </c>
      <c r="D80" t="s">
        <v>22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 s="8">
        <f>SUMIFS('Eurostat comsumption'!J$2:J$185,'Eurostat comsumption'!$C$2:$C$185,Input!$C80,'Eurostat comsumption'!$D$2:$D$185,Input!$D80)</f>
        <v>49275.8</v>
      </c>
      <c r="K80" s="8">
        <f>SUMIFS('Eurostat comsumption'!K$2:K$185,'Eurostat comsumption'!$C$2:$C$185,Input!$C80,'Eurostat comsumption'!$D$2:$D$185,Input!$D80)</f>
        <v>49748.3</v>
      </c>
      <c r="L80" s="8">
        <f>SUMIFS('Eurostat comsumption'!L$2:L$185,'Eurostat comsumption'!$C$2:$C$185,Input!$C80,'Eurostat comsumption'!$D$2:$D$185,Input!$D80)</f>
        <v>49698.6</v>
      </c>
      <c r="M80" s="8">
        <f>SUMIFS('Eurostat comsumption'!M$2:M$185,'Eurostat comsumption'!$C$2:$C$185,Input!$C80,'Eurostat comsumption'!$D$2:$D$185,Input!$D80)</f>
        <v>49147.4</v>
      </c>
      <c r="N80" s="8">
        <f>SUMIFS('Eurostat comsumption'!N$2:N$185,'Eurostat comsumption'!$C$2:$C$185,Input!$C80,'Eurostat comsumption'!$D$2:$D$185,Input!$D80)</f>
        <v>49516.2</v>
      </c>
      <c r="O80" s="8">
        <f>SUMIFS('Eurostat comsumption'!O$2:O$185,'Eurostat comsumption'!$C$2:$C$185,Input!$C80,'Eurostat comsumption'!$D$2:$D$185,Input!$D80)</f>
        <v>48778.9</v>
      </c>
      <c r="P80" s="8">
        <f>SUMIFS('Eurostat comsumption'!P$2:P$185,'Eurostat comsumption'!$C$2:$C$185,Input!$C80,'Eurostat comsumption'!$D$2:$D$185,Input!$D80)</f>
        <v>49074.9</v>
      </c>
      <c r="Q80" s="8">
        <f>SUMIFS('Eurostat comsumption'!Q$2:Q$185,'Eurostat comsumption'!$C$2:$C$185,Input!$C80,'Eurostat comsumption'!$D$2:$D$185,Input!$D80)</f>
        <v>48568.6</v>
      </c>
      <c r="R80" s="8">
        <f>SUMIFS('Eurostat comsumption'!R$2:R$185,'Eurostat comsumption'!$C$2:$C$185,Input!$C80,'Eurostat comsumption'!$D$2:$D$185,Input!$D80)</f>
        <v>46588.6</v>
      </c>
      <c r="S80" s="8">
        <f>SUMIFS('Eurostat comsumption'!S$2:S$185,'Eurostat comsumption'!$C$2:$C$185,Input!$C80,'Eurostat comsumption'!$D$2:$D$185,Input!$D80)</f>
        <v>45588.5</v>
      </c>
      <c r="T80" s="8">
        <f>SUMIFS('Eurostat comsumption'!T$2:T$185,'Eurostat comsumption'!$C$2:$C$185,Input!$C80,'Eurostat comsumption'!$D$2:$D$185,Input!$D80)</f>
        <v>45761.4</v>
      </c>
      <c r="U80" s="8">
        <f>SUMIFS('Eurostat comsumption'!U$2:U$185,'Eurostat comsumption'!$C$2:$C$185,Input!$C80,'Eurostat comsumption'!$D$2:$D$185,Input!$D80)</f>
        <v>45871.1</v>
      </c>
      <c r="V80" s="8">
        <f>SUMIFS('Eurostat comsumption'!V$2:V$185,'Eurostat comsumption'!$C$2:$C$185,Input!$C80,'Eurostat comsumption'!$D$2:$D$185,Input!$D80)</f>
        <v>45356.5</v>
      </c>
      <c r="W80" s="8">
        <f>SUMIFS('Eurostat comsumption'!W$2:W$185,'Eurostat comsumption'!$C$2:$C$185,Input!$C80,'Eurostat comsumption'!$D$2:$D$185,Input!$D80)</f>
        <v>45006.3</v>
      </c>
      <c r="X80" s="8">
        <f>SUMIFS('Eurostat comsumption'!X$2:X$185,'Eurostat comsumption'!$C$2:$C$185,Input!$C80,'Eurostat comsumption'!$D$2:$D$185,Input!$D80)</f>
        <v>45104.2</v>
      </c>
      <c r="Y80" s="8">
        <f>SUMIFS('Eurostat comsumption'!Y$2:Y$185,'Eurostat comsumption'!$C$2:$C$185,Input!$C80,'Eurostat comsumption'!$D$2:$D$185,Input!$D80)</f>
        <v>45745.4</v>
      </c>
      <c r="Z80" s="8">
        <f>SUMIFS('Eurostat comsumption'!Z$2:Z$185,'Eurostat comsumption'!$C$2:$C$185,Input!$C80,'Eurostat comsumption'!$D$2:$D$185,Input!$D80)</f>
        <v>45590.9</v>
      </c>
      <c r="AA80">
        <f>IFERROR(Z80*'RAW data extract'!X11/'RAW data extract'!W11,0)</f>
        <v>45224.041869655761</v>
      </c>
      <c r="AB80">
        <f>IFERROR(AA80*'RAW data extract'!Y11/'RAW data extract'!X11,0)</f>
        <v>44687.533133762532</v>
      </c>
      <c r="AC80">
        <f>IFERROR(AB80*'RAW data extract'!Z11/'RAW data extract'!Y11,0)</f>
        <v>44200.452300858837</v>
      </c>
      <c r="AD80">
        <f>IFERROR(AC80*'RAW data extract'!AA11/'RAW data extract'!Z11,0)</f>
        <v>43843.475557229591</v>
      </c>
      <c r="AE80">
        <f>IFERROR(AD80*'RAW data extract'!AB11/'RAW data extract'!AA11,0)</f>
        <v>43474.50257418157</v>
      </c>
      <c r="AF80">
        <f>IFERROR(AE80*'RAW data extract'!AC11/'RAW data extract'!AB11,0)</f>
        <v>43061.492766402502</v>
      </c>
      <c r="AG80">
        <f>IFERROR(AF80*'RAW data extract'!AD11/'RAW data extract'!AC11,0)</f>
        <v>42589.681392668157</v>
      </c>
      <c r="AH80">
        <f>IFERROR(AG80*'RAW data extract'!AE11/'RAW data extract'!AD11,0)</f>
        <v>42068.915290085526</v>
      </c>
      <c r="AI80">
        <f>IFERROR(AH80*'RAW data extract'!AF11/'RAW data extract'!AE11,0)</f>
        <v>41548.467733480764</v>
      </c>
      <c r="AJ80">
        <f>IFERROR(AI80*'RAW data extract'!AG11/'RAW data extract'!AF11,0)</f>
        <v>41021.914677436915</v>
      </c>
      <c r="AK80">
        <f>IFERROR(AJ80*'RAW data extract'!AH11/'RAW data extract'!AG11,0)</f>
        <v>40332.714269224562</v>
      </c>
      <c r="AL80">
        <f>IFERROR(AK80*'RAW data extract'!AI11/'RAW data extract'!AH11,0)</f>
        <v>39428.890661440484</v>
      </c>
      <c r="AM80">
        <f>IFERROR(AL80*'RAW data extract'!AJ11/'RAW data extract'!AI11,0)</f>
        <v>38351.524769670243</v>
      </c>
      <c r="AN80">
        <f>IFERROR(AM80*'RAW data extract'!AK11/'RAW data extract'!AJ11,0)</f>
        <v>37020.58652771479</v>
      </c>
      <c r="AO80">
        <f>IFERROR(AN80*'RAW data extract'!AL11/'RAW data extract'!AK11,0)</f>
        <v>35542.594857599521</v>
      </c>
      <c r="AP80">
        <f>IFERROR(AO80*'RAW data extract'!AM11/'RAW data extract'!AL11,0)</f>
        <v>34083.919762633188</v>
      </c>
      <c r="AQ80">
        <f>IFERROR(AP80*'RAW data extract'!AN11/'RAW data extract'!AM11,0)</f>
        <v>32699.805830212576</v>
      </c>
      <c r="AR80">
        <f>IFERROR(AQ80*'RAW data extract'!AO11/'RAW data extract'!AN11,0)</f>
        <v>31308.740682606778</v>
      </c>
      <c r="AS80">
        <f>IFERROR(AR80*'RAW data extract'!AP11/'RAW data extract'!AO11,0)</f>
        <v>29981.177086288881</v>
      </c>
      <c r="AT80">
        <f>IFERROR(AS80*'RAW data extract'!AQ11/'RAW data extract'!AP11,0)</f>
        <v>28710.675125372854</v>
      </c>
      <c r="AU80">
        <f>IFERROR(AT80*'RAW data extract'!AR11/'RAW data extract'!AQ11,0)</f>
        <v>27477.514427770682</v>
      </c>
      <c r="AV80">
        <f>IFERROR(AU80*'RAW data extract'!AS11/'RAW data extract'!AR11,0)</f>
        <v>26308.393429072279</v>
      </c>
      <c r="AW80">
        <f>IFERROR(AV80*'RAW data extract'!AT11/'RAW data extract'!AS11,0)</f>
        <v>25172.822138525164</v>
      </c>
      <c r="AX80">
        <f>IFERROR(AW80*'RAW data extract'!AU11/'RAW data extract'!AT11,0)</f>
        <v>24055.625648951573</v>
      </c>
      <c r="AY80">
        <f>IFERROR(AX80*'RAW data extract'!AV11/'RAW data extract'!AU11,0)</f>
        <v>22860.568781312057</v>
      </c>
      <c r="AZ80">
        <f>IFERROR(AY80*'RAW data extract'!AW11/'RAW data extract'!AV11,0)</f>
        <v>21728.987163214792</v>
      </c>
      <c r="BA80">
        <f>IFERROR(AZ80*'RAW data extract'!AX11/'RAW data extract'!AW11,0)</f>
        <v>20583.959665536142</v>
      </c>
      <c r="BB80">
        <f>IFERROR(BA80*'RAW data extract'!AY11/'RAW data extract'!AX11,0)</f>
        <v>19429.083649993801</v>
      </c>
      <c r="BC80">
        <f>IFERROR(BB80*'RAW data extract'!AZ11/'RAW data extract'!AY11,0)</f>
        <v>18272.73704769398</v>
      </c>
      <c r="BD80">
        <f>IFERROR(BC80*'RAW data extract'!BA11/'RAW data extract'!AZ11,0)</f>
        <v>17132.397167413339</v>
      </c>
      <c r="BE80">
        <f>IFERROR(BD80*'RAW data extract'!BB11/'RAW data extract'!BA11,0)</f>
        <v>15978.112155936607</v>
      </c>
      <c r="BF80">
        <f>IFERROR(BE80*'RAW data extract'!BC11/'RAW data extract'!BB11,0)</f>
        <v>14826.743486781199</v>
      </c>
      <c r="BG80">
        <f>IFERROR(BF80*'RAW data extract'!BD11/'RAW data extract'!BC11,0)</f>
        <v>13678.023136109059</v>
      </c>
      <c r="BH80">
        <f>IFERROR(BG80*'RAW data extract'!BE11/'RAW data extract'!BD11,0)</f>
        <v>12529.078147646431</v>
      </c>
      <c r="BI80">
        <f t="shared" si="307"/>
        <v>145.68812070083268</v>
      </c>
    </row>
    <row r="81" spans="1:61" x14ac:dyDescent="0.3">
      <c r="A81" s="2" t="s">
        <v>9</v>
      </c>
      <c r="B81" s="2" t="s">
        <v>10</v>
      </c>
      <c r="C81" s="2" t="s">
        <v>28</v>
      </c>
      <c r="D81" s="2" t="s">
        <v>44</v>
      </c>
      <c r="E81" s="2" t="s">
        <v>13</v>
      </c>
      <c r="F81" s="2" t="s">
        <v>14</v>
      </c>
      <c r="G81" s="2" t="s">
        <v>14</v>
      </c>
      <c r="H81" s="2" t="s">
        <v>15</v>
      </c>
      <c r="I81" s="2" t="s">
        <v>16</v>
      </c>
      <c r="J81" s="8">
        <f>SUMIFS('Eurostat comsumption'!J$2:J$185,'Eurostat comsumption'!$C$2:$C$185,Input!$C81,'Eurostat comsumption'!$D$2:$D$185,Input!$D81)</f>
        <v>0</v>
      </c>
      <c r="K81" s="8">
        <f>SUMIFS('Eurostat comsumption'!K$2:K$185,'Eurostat comsumption'!$C$2:$C$185,Input!$C81,'Eurostat comsumption'!$D$2:$D$185,Input!$D81)</f>
        <v>0</v>
      </c>
      <c r="L81" s="8">
        <f>SUMIFS('Eurostat comsumption'!L$2:L$185,'Eurostat comsumption'!$C$2:$C$185,Input!$C81,'Eurostat comsumption'!$D$2:$D$185,Input!$D81)</f>
        <v>0</v>
      </c>
      <c r="M81" s="8">
        <f>SUMIFS('Eurostat comsumption'!M$2:M$185,'Eurostat comsumption'!$C$2:$C$185,Input!$C81,'Eurostat comsumption'!$D$2:$D$185,Input!$D81)</f>
        <v>0</v>
      </c>
      <c r="N81" s="8">
        <f>SUMIFS('Eurostat comsumption'!N$2:N$185,'Eurostat comsumption'!$C$2:$C$185,Input!$C81,'Eurostat comsumption'!$D$2:$D$185,Input!$D81)</f>
        <v>0</v>
      </c>
      <c r="O81" s="8">
        <f>SUMIFS('Eurostat comsumption'!O$2:O$185,'Eurostat comsumption'!$C$2:$C$185,Input!$C81,'Eurostat comsumption'!$D$2:$D$185,Input!$D81)</f>
        <v>0</v>
      </c>
      <c r="P81" s="8">
        <f>SUMIFS('Eurostat comsumption'!P$2:P$185,'Eurostat comsumption'!$C$2:$C$185,Input!$C81,'Eurostat comsumption'!$D$2:$D$185,Input!$D81)</f>
        <v>0</v>
      </c>
      <c r="Q81" s="8">
        <f>SUMIFS('Eurostat comsumption'!Q$2:Q$185,'Eurostat comsumption'!$C$2:$C$185,Input!$C81,'Eurostat comsumption'!$D$2:$D$185,Input!$D81)</f>
        <v>0</v>
      </c>
      <c r="R81" s="8">
        <f>SUMIFS('Eurostat comsumption'!R$2:R$185,'Eurostat comsumption'!$C$2:$C$185,Input!$C81,'Eurostat comsumption'!$D$2:$D$185,Input!$D81)</f>
        <v>0</v>
      </c>
      <c r="S81" s="8">
        <f>SUMIFS('Eurostat comsumption'!S$2:S$185,'Eurostat comsumption'!$C$2:$C$185,Input!$C81,'Eurostat comsumption'!$D$2:$D$185,Input!$D81)</f>
        <v>0</v>
      </c>
      <c r="T81" s="8">
        <f>SUMIFS('Eurostat comsumption'!T$2:T$185,'Eurostat comsumption'!$C$2:$C$185,Input!$C81,'Eurostat comsumption'!$D$2:$D$185,Input!$D81)</f>
        <v>0</v>
      </c>
      <c r="U81" s="8">
        <f>SUMIFS('Eurostat comsumption'!U$2:U$185,'Eurostat comsumption'!$C$2:$C$185,Input!$C81,'Eurostat comsumption'!$D$2:$D$185,Input!$D81)</f>
        <v>0</v>
      </c>
      <c r="V81" s="8">
        <f>SUMIFS('Eurostat comsumption'!V$2:V$185,'Eurostat comsumption'!$C$2:$C$185,Input!$C81,'Eurostat comsumption'!$D$2:$D$185,Input!$D81)</f>
        <v>0</v>
      </c>
      <c r="W81" s="8">
        <f>SUMIFS('Eurostat comsumption'!W$2:W$185,'Eurostat comsumption'!$C$2:$C$185,Input!$C81,'Eurostat comsumption'!$D$2:$D$185,Input!$D81)</f>
        <v>0</v>
      </c>
      <c r="X81" s="8">
        <f>SUMIFS('Eurostat comsumption'!X$2:X$185,'Eurostat comsumption'!$C$2:$C$185,Input!$C81,'Eurostat comsumption'!$D$2:$D$185,Input!$D81)</f>
        <v>0</v>
      </c>
      <c r="Y81" s="8">
        <f>SUMIFS('Eurostat comsumption'!Y$2:Y$185,'Eurostat comsumption'!$C$2:$C$185,Input!$C81,'Eurostat comsumption'!$D$2:$D$185,Input!$D81)</f>
        <v>0</v>
      </c>
      <c r="Z81" s="8">
        <f>SUMIFS('Eurostat comsumption'!Z$2:Z$185,'Eurostat comsumption'!$C$2:$C$185,Input!$C81,'Eurostat comsumption'!$D$2:$D$185,Input!$D81)</f>
        <v>0</v>
      </c>
      <c r="AA81">
        <f>Z81+('RAW data extract'!X17-'RAW data extract'!W17)*1000</f>
        <v>0.20867531687138621</v>
      </c>
      <c r="AB81">
        <f>AA81+('RAW data extract'!Y17-'RAW data extract'!X17)*1000</f>
        <v>0.60147064270188677</v>
      </c>
      <c r="AC81">
        <f>AB81+('RAW data extract'!Z17-'RAW data extract'!Y17)*1000</f>
        <v>2.4249901288674693</v>
      </c>
      <c r="AD81">
        <f>AC81+('RAW data extract'!AA17-'RAW data extract'!Z17)*1000</f>
        <v>7.8511293190518092</v>
      </c>
      <c r="AE81">
        <f>AD81+('RAW data extract'!AB17-'RAW data extract'!AA17)*1000</f>
        <v>8.0360253769197616</v>
      </c>
      <c r="AF81">
        <f>AE81+('RAW data extract'!AC17-'RAW data extract'!AB17)*1000</f>
        <v>8.2831376156514427</v>
      </c>
      <c r="AG81">
        <f>AF81+('RAW data extract'!AD17-'RAW data extract'!AC17)*1000</f>
        <v>8.5365481908174896</v>
      </c>
      <c r="AH81">
        <f>AG81+('RAW data extract'!AE17-'RAW data extract'!AD17)*1000</f>
        <v>8.7994817893076327</v>
      </c>
      <c r="AI81">
        <f>AH81+('RAW data extract'!AF17-'RAW data extract'!AE17)*1000</f>
        <v>9.0832409064734865</v>
      </c>
      <c r="AJ81">
        <f>AI81+('RAW data extract'!AG17-'RAW data extract'!AF17)*1000</f>
        <v>9.3931699913791622</v>
      </c>
      <c r="AK81">
        <f>AJ81+('RAW data extract'!AH17-'RAW data extract'!AG17)*1000</f>
        <v>9.7309861002457154</v>
      </c>
      <c r="AL81">
        <f>AK81+('RAW data extract'!AI17-'RAW data extract'!AH17)*1000</f>
        <v>10.157892043564877</v>
      </c>
      <c r="AM81">
        <f>AL81+('RAW data extract'!AJ17-'RAW data extract'!AI17)*1000</f>
        <v>10.653710457610382</v>
      </c>
      <c r="AN81">
        <f>AM81+('RAW data extract'!AK17-'RAW data extract'!AJ17)*1000</f>
        <v>11.123932472550241</v>
      </c>
      <c r="AO81">
        <f>AN81+('RAW data extract'!AL17-'RAW data extract'!AK17)*1000</f>
        <v>11.445729804776949</v>
      </c>
      <c r="AP81">
        <f>AO81+('RAW data extract'!AM17-'RAW data extract'!AL17)*1000</f>
        <v>11.693433891896477</v>
      </c>
      <c r="AQ81">
        <f>AP81+('RAW data extract'!AN17-'RAW data extract'!AM17)*1000</f>
        <v>11.914806891546773</v>
      </c>
      <c r="AR81">
        <f>AQ81+('RAW data extract'!AO17-'RAW data extract'!AN17)*1000</f>
        <v>12.13478278087257</v>
      </c>
      <c r="AS81">
        <f>AR81+('RAW data extract'!AP17-'RAW data extract'!AO17)*1000</f>
        <v>12.36652021676025</v>
      </c>
      <c r="AT81">
        <f>AS81+('RAW data extract'!AQ17-'RAW data extract'!AP17)*1000</f>
        <v>12.618295787404069</v>
      </c>
      <c r="AU81">
        <f>AT81+('RAW data extract'!AR17-'RAW data extract'!AQ17)*1000</f>
        <v>12.88532574694443</v>
      </c>
      <c r="AV81">
        <f>AU81+('RAW data extract'!AS17-'RAW data extract'!AR17)*1000</f>
        <v>13.151869200815986</v>
      </c>
      <c r="AW81">
        <f>AV81+('RAW data extract'!AT17-'RAW data extract'!AS17)*1000</f>
        <v>13.428072242092892</v>
      </c>
      <c r="AX81">
        <f>AW81+('RAW data extract'!AU17-'RAW data extract'!AT17)*1000</f>
        <v>13.723374350453303</v>
      </c>
      <c r="AY81">
        <f>AX81+('RAW data extract'!AV17-'RAW data extract'!AU17)*1000</f>
        <v>13.987258551916202</v>
      </c>
      <c r="AZ81">
        <f>AY81+('RAW data extract'!AW17-'RAW data extract'!AV17)*1000</f>
        <v>14.267791246318849</v>
      </c>
      <c r="BA81">
        <f>AZ81+('RAW data extract'!AX17-'RAW data extract'!AW17)*1000</f>
        <v>14.548982238568174</v>
      </c>
      <c r="BB81">
        <f>BA81+('RAW data extract'!AY17-'RAW data extract'!AX17)*1000</f>
        <v>14.826966792514627</v>
      </c>
      <c r="BC81">
        <f>BB81+('RAW data extract'!AZ17-'RAW data extract'!AY17)*1000</f>
        <v>15.101547207186615</v>
      </c>
      <c r="BD81">
        <f>BC81+('RAW data extract'!BA17-'RAW data extract'!AZ17)*1000</f>
        <v>15.38283506432183</v>
      </c>
      <c r="BE81">
        <f>BD81+('RAW data extract'!BB17-'RAW data extract'!BA17)*1000</f>
        <v>15.660420291169228</v>
      </c>
      <c r="BF81">
        <f>BE81+('RAW data extract'!BC17-'RAW data extract'!BB17)*1000</f>
        <v>15.93777363185491</v>
      </c>
      <c r="BG81">
        <f>BF81+('RAW data extract'!BD17-'RAW data extract'!BC17)*1000</f>
        <v>16.216054626208361</v>
      </c>
      <c r="BH81">
        <f>BG81+('RAW data extract'!BE17-'RAW data extract'!BD17)*1000</f>
        <v>16.494912185821129</v>
      </c>
      <c r="BI81">
        <f t="shared" si="307"/>
        <v>0.19180283889672808</v>
      </c>
    </row>
    <row r="82" spans="1:61" x14ac:dyDescent="0.3">
      <c r="A82" t="s">
        <v>9</v>
      </c>
      <c r="B82" t="s">
        <v>10</v>
      </c>
      <c r="C82" t="s">
        <v>10</v>
      </c>
      <c r="D82" t="s">
        <v>12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 s="8">
        <f>SUMIFS('Eurostat comsumption'!J$2:J$185,'Eurostat comsumption'!$C$2:$C$185,Input!$C82,'Eurostat comsumption'!$D$2:$D$185,Input!$D82)</f>
        <v>52895.5</v>
      </c>
      <c r="K82" s="8">
        <f>SUMIFS('Eurostat comsumption'!K$2:K$185,'Eurostat comsumption'!$C$2:$C$185,Input!$C82,'Eurostat comsumption'!$D$2:$D$185,Input!$D82)</f>
        <v>52333.9</v>
      </c>
      <c r="L82" s="8">
        <f>SUMIFS('Eurostat comsumption'!L$2:L$185,'Eurostat comsumption'!$C$2:$C$185,Input!$C82,'Eurostat comsumption'!$D$2:$D$185,Input!$D82)</f>
        <v>52619.1</v>
      </c>
      <c r="M82" s="8">
        <f>SUMIFS('Eurostat comsumption'!M$2:M$185,'Eurostat comsumption'!$C$2:$C$185,Input!$C82,'Eurostat comsumption'!$D$2:$D$185,Input!$D82)</f>
        <v>53233.3</v>
      </c>
      <c r="N82" s="8">
        <f>SUMIFS('Eurostat comsumption'!N$2:N$185,'Eurostat comsumption'!$C$2:$C$185,Input!$C82,'Eurostat comsumption'!$D$2:$D$185,Input!$D82)</f>
        <v>54273.7</v>
      </c>
      <c r="O82" s="8">
        <f>SUMIFS('Eurostat comsumption'!O$2:O$185,'Eurostat comsumption'!$C$2:$C$185,Input!$C82,'Eurostat comsumption'!$D$2:$D$185,Input!$D82)</f>
        <v>55492.1</v>
      </c>
      <c r="P82" s="8">
        <f>SUMIFS('Eurostat comsumption'!P$2:P$185,'Eurostat comsumption'!$C$2:$C$185,Input!$C82,'Eurostat comsumption'!$D$2:$D$185,Input!$D82)</f>
        <v>56222.3</v>
      </c>
      <c r="Q82" s="8">
        <f>SUMIFS('Eurostat comsumption'!Q$2:Q$185,'Eurostat comsumption'!$C$2:$C$185,Input!$C82,'Eurostat comsumption'!$D$2:$D$185,Input!$D82)</f>
        <v>56541.4</v>
      </c>
      <c r="R82" s="8">
        <f>SUMIFS('Eurostat comsumption'!R$2:R$185,'Eurostat comsumption'!$C$2:$C$185,Input!$C82,'Eurostat comsumption'!$D$2:$D$185,Input!$D82)</f>
        <v>54361.9</v>
      </c>
      <c r="S82" s="8">
        <f>SUMIFS('Eurostat comsumption'!S$2:S$185,'Eurostat comsumption'!$C$2:$C$185,Input!$C82,'Eurostat comsumption'!$D$2:$D$185,Input!$D82)</f>
        <v>52382</v>
      </c>
      <c r="T82" s="8">
        <f>SUMIFS('Eurostat comsumption'!T$2:T$185,'Eurostat comsumption'!$C$2:$C$185,Input!$C82,'Eurostat comsumption'!$D$2:$D$185,Input!$D82)</f>
        <v>51386.7</v>
      </c>
      <c r="U82" s="8">
        <f>SUMIFS('Eurostat comsumption'!U$2:U$185,'Eurostat comsumption'!$C$2:$C$185,Input!$C82,'Eurostat comsumption'!$D$2:$D$185,Input!$D82)</f>
        <v>51317.5</v>
      </c>
      <c r="V82" s="8">
        <f>SUMIFS('Eurostat comsumption'!V$2:V$185,'Eurostat comsumption'!$C$2:$C$185,Input!$C82,'Eurostat comsumption'!$D$2:$D$185,Input!$D82)</f>
        <v>50809.7</v>
      </c>
      <c r="W82" s="8">
        <f>SUMIFS('Eurostat comsumption'!W$2:W$185,'Eurostat comsumption'!$C$2:$C$185,Input!$C82,'Eurostat comsumption'!$D$2:$D$185,Input!$D82)</f>
        <v>50461.2</v>
      </c>
      <c r="X82" s="8">
        <f>SUMIFS('Eurostat comsumption'!X$2:X$185,'Eurostat comsumption'!$C$2:$C$185,Input!$C82,'Eurostat comsumption'!$D$2:$D$185,Input!$D82)</f>
        <v>51080.2</v>
      </c>
      <c r="Y82" s="8">
        <f>SUMIFS('Eurostat comsumption'!Y$2:Y$185,'Eurostat comsumption'!$C$2:$C$185,Input!$C82,'Eurostat comsumption'!$D$2:$D$185,Input!$D82)</f>
        <v>51639.7</v>
      </c>
      <c r="Z82" s="8">
        <f>SUMIFS('Eurostat comsumption'!Z$2:Z$185,'Eurostat comsumption'!$C$2:$C$185,Input!$C82,'Eurostat comsumption'!$D$2:$D$185,Input!$D82)</f>
        <v>52601</v>
      </c>
      <c r="AA82">
        <f t="shared" ref="AA82" si="308">SUM(AA83:AA89)</f>
        <v>52752.309915573278</v>
      </c>
      <c r="AB82">
        <f t="shared" ref="AB82" si="309">SUM(AB83:AB89)</f>
        <v>52723.192797785057</v>
      </c>
      <c r="AC82">
        <f t="shared" ref="AC82" si="310">SUM(AC83:AC89)</f>
        <v>52713.3574082954</v>
      </c>
      <c r="AD82">
        <f t="shared" ref="AD82" si="311">SUM(AD83:AD89)</f>
        <v>52807.055509580285</v>
      </c>
      <c r="AE82">
        <f t="shared" ref="AE82" si="312">SUM(AE83:AE89)</f>
        <v>52749.918790750628</v>
      </c>
      <c r="AF82">
        <f t="shared" ref="AF82" si="313">SUM(AF83:AF89)</f>
        <v>52587.037640468203</v>
      </c>
      <c r="AG82">
        <f t="shared" ref="AG82" si="314">SUM(AG83:AG89)</f>
        <v>52370.235694290517</v>
      </c>
      <c r="AH82">
        <f t="shared" ref="AH82" si="315">SUM(AH83:AH89)</f>
        <v>52075.095418568169</v>
      </c>
      <c r="AI82">
        <f t="shared" ref="AI82" si="316">SUM(AI83:AI89)</f>
        <v>51738.254085786692</v>
      </c>
      <c r="AJ82">
        <f t="shared" ref="AJ82" si="317">SUM(AJ83:AJ89)</f>
        <v>51381.170762895148</v>
      </c>
      <c r="AK82">
        <f t="shared" ref="AK82" si="318">SUM(AK83:AK89)</f>
        <v>50838.30413402406</v>
      </c>
      <c r="AL82">
        <f t="shared" ref="AL82" si="319">SUM(AL83:AL89)</f>
        <v>50060.869070218971</v>
      </c>
      <c r="AM82">
        <f t="shared" ref="AM82" si="320">SUM(AM83:AM89)</f>
        <v>49112.732960305919</v>
      </c>
      <c r="AN82">
        <f t="shared" ref="AN82" si="321">SUM(AN83:AN89)</f>
        <v>47853.49866684337</v>
      </c>
      <c r="AO82">
        <f t="shared" ref="AO82" si="322">SUM(AO83:AO89)</f>
        <v>46383.058151373036</v>
      </c>
      <c r="AP82">
        <f t="shared" ref="AP82" si="323">SUM(AP83:AP89)</f>
        <v>44868.050171307084</v>
      </c>
      <c r="AQ82">
        <f t="shared" ref="AQ82" si="324">SUM(AQ83:AQ89)</f>
        <v>43336.023724652929</v>
      </c>
      <c r="AR82">
        <f t="shared" ref="AR82" si="325">SUM(AR83:AR89)</f>
        <v>41682.430641348488</v>
      </c>
      <c r="AS82">
        <f t="shared" ref="AS82" si="326">SUM(AS83:AS89)</f>
        <v>39996.931638721609</v>
      </c>
      <c r="AT82">
        <f t="shared" ref="AT82" si="327">SUM(AT83:AT89)</f>
        <v>38319.358711433772</v>
      </c>
      <c r="AU82">
        <f t="shared" ref="AU82" si="328">SUM(AU83:AU89)</f>
        <v>36697.05180647198</v>
      </c>
      <c r="AV82">
        <f t="shared" ref="AV82" si="329">SUM(AV83:AV89)</f>
        <v>35137.616726381762</v>
      </c>
      <c r="AW82">
        <f t="shared" ref="AW82" si="330">SUM(AW83:AW89)</f>
        <v>33626.235721034187</v>
      </c>
      <c r="AX82">
        <f t="shared" ref="AX82" si="331">SUM(AX83:AX89)</f>
        <v>32167.385630737663</v>
      </c>
      <c r="AY82">
        <f t="shared" ref="AY82" si="332">SUM(AY83:AY89)</f>
        <v>30577.101045162854</v>
      </c>
      <c r="AZ82">
        <f t="shared" ref="AZ82" si="333">SUM(AZ83:AZ89)</f>
        <v>29078.038400478661</v>
      </c>
      <c r="BA82">
        <f t="shared" ref="BA82" si="334">SUM(BA83:BA89)</f>
        <v>27566.788106455297</v>
      </c>
      <c r="BB82">
        <f t="shared" ref="BB82" si="335">SUM(BB83:BB89)</f>
        <v>26040.637042948689</v>
      </c>
      <c r="BC82">
        <f t="shared" ref="BC82" si="336">SUM(BC83:BC89)</f>
        <v>24506.847010871257</v>
      </c>
      <c r="BD82">
        <f t="shared" ref="BD82" si="337">SUM(BD83:BD89)</f>
        <v>23000.509493349229</v>
      </c>
      <c r="BE82">
        <f t="shared" ref="BE82" si="338">SUM(BE83:BE89)</f>
        <v>21474.064337868058</v>
      </c>
      <c r="BF82">
        <f t="shared" ref="BF82" si="339">SUM(BF83:BF89)</f>
        <v>19950.096672266274</v>
      </c>
      <c r="BG82">
        <f t="shared" ref="BG82" si="340">SUM(BG83:BG89)</f>
        <v>18430.27188715048</v>
      </c>
      <c r="BH82">
        <f t="shared" ref="BH82" si="341">SUM(BH83:BH89)</f>
        <v>16911.288959744154</v>
      </c>
    </row>
    <row r="83" spans="1:61" x14ac:dyDescent="0.3">
      <c r="A83" t="s">
        <v>9</v>
      </c>
      <c r="B83" t="s">
        <v>10</v>
      </c>
      <c r="C83" t="s">
        <v>10</v>
      </c>
      <c r="D83" t="s">
        <v>17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 s="8">
        <f>SUMIFS('Eurostat comsumption'!J$2:J$185,'Eurostat comsumption'!$C$2:$C$185,Input!$C83,'Eurostat comsumption'!$D$2:$D$185,Input!$D83)</f>
        <v>0</v>
      </c>
      <c r="K83" s="8">
        <f>SUMIFS('Eurostat comsumption'!K$2:K$185,'Eurostat comsumption'!$C$2:$C$185,Input!$C83,'Eurostat comsumption'!$D$2:$D$185,Input!$D83)</f>
        <v>0</v>
      </c>
      <c r="L83" s="8">
        <f>SUMIFS('Eurostat comsumption'!L$2:L$185,'Eurostat comsumption'!$C$2:$C$185,Input!$C83,'Eurostat comsumption'!$D$2:$D$185,Input!$D83)</f>
        <v>0</v>
      </c>
      <c r="M83" s="8">
        <f>SUMIFS('Eurostat comsumption'!M$2:M$185,'Eurostat comsumption'!$C$2:$C$185,Input!$C83,'Eurostat comsumption'!$D$2:$D$185,Input!$D83)</f>
        <v>0</v>
      </c>
      <c r="N83" s="8">
        <f>SUMIFS('Eurostat comsumption'!N$2:N$185,'Eurostat comsumption'!$C$2:$C$185,Input!$C83,'Eurostat comsumption'!$D$2:$D$185,Input!$D83)</f>
        <v>0</v>
      </c>
      <c r="O83" s="8">
        <f>SUMIFS('Eurostat comsumption'!O$2:O$185,'Eurostat comsumption'!$C$2:$C$185,Input!$C83,'Eurostat comsumption'!$D$2:$D$185,Input!$D83)</f>
        <v>0</v>
      </c>
      <c r="P83" s="8">
        <f>SUMIFS('Eurostat comsumption'!P$2:P$185,'Eurostat comsumption'!$C$2:$C$185,Input!$C83,'Eurostat comsumption'!$D$2:$D$185,Input!$D83)</f>
        <v>0</v>
      </c>
      <c r="Q83" s="8">
        <f>SUMIFS('Eurostat comsumption'!Q$2:Q$185,'Eurostat comsumption'!$C$2:$C$185,Input!$C83,'Eurostat comsumption'!$D$2:$D$185,Input!$D83)</f>
        <v>0</v>
      </c>
      <c r="R83" s="8">
        <f>SUMIFS('Eurostat comsumption'!R$2:R$185,'Eurostat comsumption'!$C$2:$C$185,Input!$C83,'Eurostat comsumption'!$D$2:$D$185,Input!$D83)</f>
        <v>0</v>
      </c>
      <c r="S83" s="8">
        <f>SUMIFS('Eurostat comsumption'!S$2:S$185,'Eurostat comsumption'!$C$2:$C$185,Input!$C83,'Eurostat comsumption'!$D$2:$D$185,Input!$D83)</f>
        <v>0</v>
      </c>
      <c r="T83" s="8">
        <f>SUMIFS('Eurostat comsumption'!T$2:T$185,'Eurostat comsumption'!$C$2:$C$185,Input!$C83,'Eurostat comsumption'!$D$2:$D$185,Input!$D83)</f>
        <v>0</v>
      </c>
      <c r="U83" s="8">
        <f>SUMIFS('Eurostat comsumption'!U$2:U$185,'Eurostat comsumption'!$C$2:$C$185,Input!$C83,'Eurostat comsumption'!$D$2:$D$185,Input!$D83)</f>
        <v>0</v>
      </c>
      <c r="V83" s="8">
        <f>SUMIFS('Eurostat comsumption'!V$2:V$185,'Eurostat comsumption'!$C$2:$C$185,Input!$C83,'Eurostat comsumption'!$D$2:$D$185,Input!$D83)</f>
        <v>0</v>
      </c>
      <c r="W83" s="8">
        <f>SUMIFS('Eurostat comsumption'!W$2:W$185,'Eurostat comsumption'!$C$2:$C$185,Input!$C83,'Eurostat comsumption'!$D$2:$D$185,Input!$D83)</f>
        <v>0</v>
      </c>
      <c r="X83" s="8">
        <f>SUMIFS('Eurostat comsumption'!X$2:X$185,'Eurostat comsumption'!$C$2:$C$185,Input!$C83,'Eurostat comsumption'!$D$2:$D$185,Input!$D83)</f>
        <v>0</v>
      </c>
      <c r="Y83" s="8">
        <f>SUMIFS('Eurostat comsumption'!Y$2:Y$185,'Eurostat comsumption'!$C$2:$C$185,Input!$C83,'Eurostat comsumption'!$D$2:$D$185,Input!$D83)</f>
        <v>0</v>
      </c>
      <c r="Z83" s="8">
        <f>SUMIFS('Eurostat comsumption'!Z$2:Z$185,'Eurostat comsumption'!$C$2:$C$185,Input!$C83,'Eurostat comsumption'!$D$2:$D$185,Input!$D83)</f>
        <v>0</v>
      </c>
      <c r="AA83">
        <f>Z83+('RAW data extract'!X61-'RAW data extract'!W61)*1000</f>
        <v>7.4920743045519593</v>
      </c>
      <c r="AB83">
        <f>AA83+('RAW data extract'!Y61-'RAW data extract'!X61)*1000</f>
        <v>21.250353215889291</v>
      </c>
      <c r="AC83">
        <f>AB83+('RAW data extract'!Z61-'RAW data extract'!Y61)*1000</f>
        <v>41.7713214834925</v>
      </c>
      <c r="AD83">
        <f>AC83+('RAW data extract'!AA61-'RAW data extract'!Z61)*1000</f>
        <v>59.864409377079269</v>
      </c>
      <c r="AE83">
        <f>AD83+('RAW data extract'!AB61-'RAW data extract'!AA61)*1000</f>
        <v>81.994032127282367</v>
      </c>
      <c r="AF83">
        <f>AE83+('RAW data extract'!AC61-'RAW data extract'!AB61)*1000</f>
        <v>107.49353519971118</v>
      </c>
      <c r="AG83">
        <f>AF83+('RAW data extract'!AD61-'RAW data extract'!AC61)*1000</f>
        <v>132.13117762395615</v>
      </c>
      <c r="AH83">
        <f>AG83+('RAW data extract'!AE61-'RAW data extract'!AD61)*1000</f>
        <v>156.8690551780098</v>
      </c>
      <c r="AI83">
        <f>AH83+('RAW data extract'!AF61-'RAW data extract'!AE61)*1000</f>
        <v>179.78726162746597</v>
      </c>
      <c r="AJ83">
        <f>AI83+('RAW data extract'!AG61-'RAW data extract'!AF61)*1000</f>
        <v>199.75801837598843</v>
      </c>
      <c r="AK83">
        <f>AJ83+('RAW data extract'!AH61-'RAW data extract'!AG61)*1000</f>
        <v>219.09874940621478</v>
      </c>
      <c r="AL83">
        <f>AK83+('RAW data extract'!AI61-'RAW data extract'!AH61)*1000</f>
        <v>237.97788018779585</v>
      </c>
      <c r="AM83">
        <f>AL83+('RAW data extract'!AJ61-'RAW data extract'!AI61)*1000</f>
        <v>256.36924745839963</v>
      </c>
      <c r="AN83">
        <f>AM83+('RAW data extract'!AK61-'RAW data extract'!AJ61)*1000</f>
        <v>278.58800888224698</v>
      </c>
      <c r="AO83">
        <f>AN83+('RAW data extract'!AL61-'RAW data extract'!AK61)*1000</f>
        <v>305.81966097772931</v>
      </c>
      <c r="AP83">
        <f>AO83+('RAW data extract'!AM61-'RAW data extract'!AL61)*1000</f>
        <v>336.60176409246191</v>
      </c>
      <c r="AQ83">
        <f>AP83+('RAW data extract'!AN61-'RAW data extract'!AM61)*1000</f>
        <v>370.34349542662272</v>
      </c>
      <c r="AR83">
        <f>AQ83+('RAW data extract'!AO61-'RAW data extract'!AN61)*1000</f>
        <v>407.14114380475519</v>
      </c>
      <c r="AS83">
        <f>AR83+('RAW data extract'!AP61-'RAW data extract'!AO61)*1000</f>
        <v>446.24668542896472</v>
      </c>
      <c r="AT83">
        <f>AS83+('RAW data extract'!AQ61-'RAW data extract'!AP61)*1000</f>
        <v>487.58399215850829</v>
      </c>
      <c r="AU83">
        <f>AT83+('RAW data extract'!AR61-'RAW data extract'!AQ61)*1000</f>
        <v>529.03012787342141</v>
      </c>
      <c r="AV83">
        <f>AU83+('RAW data extract'!AS61-'RAW data extract'!AR61)*1000</f>
        <v>572.06129715033956</v>
      </c>
      <c r="AW83">
        <f>AV83+('RAW data extract'!AT61-'RAW data extract'!AS61)*1000</f>
        <v>616.83421390402918</v>
      </c>
      <c r="AX83">
        <f>AW83+('RAW data extract'!AU61-'RAW data extract'!AT61)*1000</f>
        <v>662.08591459005345</v>
      </c>
      <c r="AY83">
        <f>AX83+('RAW data extract'!AV61-'RAW data extract'!AU61)*1000</f>
        <v>704.56148840337471</v>
      </c>
      <c r="AZ83">
        <f>AY83+('RAW data extract'!AW61-'RAW data extract'!AV61)*1000</f>
        <v>749.24080993412554</v>
      </c>
      <c r="BA83">
        <f>AZ83+('RAW data extract'!AX61-'RAW data extract'!AW61)*1000</f>
        <v>793.58263481646327</v>
      </c>
      <c r="BB83">
        <f>BA83+('RAW data extract'!AY61-'RAW data extract'!AX61)*1000</f>
        <v>837.45653348028179</v>
      </c>
      <c r="BC83">
        <f>BB83+('RAW data extract'!AZ61-'RAW data extract'!AY61)*1000</f>
        <v>881.31419150291288</v>
      </c>
      <c r="BD83">
        <f>BC83+('RAW data extract'!BA61-'RAW data extract'!AZ61)*1000</f>
        <v>925.74747055099147</v>
      </c>
      <c r="BE83">
        <f>BD83+('RAW data extract'!BB61-'RAW data extract'!BA61)*1000</f>
        <v>969.69179143301085</v>
      </c>
      <c r="BF83">
        <f>BE83+('RAW data extract'!BC61-'RAW data extract'!BB61)*1000</f>
        <v>1013.7112994478806</v>
      </c>
      <c r="BG83">
        <f>BF83+('RAW data extract'!BD61-'RAW data extract'!BC61)*1000</f>
        <v>1057.8503968425998</v>
      </c>
      <c r="BH83">
        <f>BG83+('RAW data extract'!BE61-'RAW data extract'!BD61)*1000</f>
        <v>1101.9739018283481</v>
      </c>
    </row>
    <row r="84" spans="1:61" x14ac:dyDescent="0.3">
      <c r="A84" t="s">
        <v>9</v>
      </c>
      <c r="B84" t="s">
        <v>10</v>
      </c>
      <c r="C84" t="s">
        <v>10</v>
      </c>
      <c r="D84" t="s">
        <v>18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 s="8">
        <f>SUMIFS('Eurostat comsumption'!J$2:J$185,'Eurostat comsumption'!$C$2:$C$185,Input!$C84,'Eurostat comsumption'!$D$2:$D$185,Input!$D84)</f>
        <v>0</v>
      </c>
      <c r="K84" s="8">
        <f>SUMIFS('Eurostat comsumption'!K$2:K$185,'Eurostat comsumption'!$C$2:$C$185,Input!$C84,'Eurostat comsumption'!$D$2:$D$185,Input!$D84)</f>
        <v>0</v>
      </c>
      <c r="L84" s="8">
        <f>SUMIFS('Eurostat comsumption'!L$2:L$185,'Eurostat comsumption'!$C$2:$C$185,Input!$C84,'Eurostat comsumption'!$D$2:$D$185,Input!$D84)</f>
        <v>0</v>
      </c>
      <c r="M84" s="8">
        <f>SUMIFS('Eurostat comsumption'!M$2:M$185,'Eurostat comsumption'!$C$2:$C$185,Input!$C84,'Eurostat comsumption'!$D$2:$D$185,Input!$D84)</f>
        <v>0</v>
      </c>
      <c r="N84" s="8">
        <f>SUMIFS('Eurostat comsumption'!N$2:N$185,'Eurostat comsumption'!$C$2:$C$185,Input!$C84,'Eurostat comsumption'!$D$2:$D$185,Input!$D84)</f>
        <v>0</v>
      </c>
      <c r="O84" s="8">
        <f>SUMIFS('Eurostat comsumption'!O$2:O$185,'Eurostat comsumption'!$C$2:$C$185,Input!$C84,'Eurostat comsumption'!$D$2:$D$185,Input!$D84)</f>
        <v>0</v>
      </c>
      <c r="P84" s="8">
        <f>SUMIFS('Eurostat comsumption'!P$2:P$185,'Eurostat comsumption'!$C$2:$C$185,Input!$C84,'Eurostat comsumption'!$D$2:$D$185,Input!$D84)</f>
        <v>0</v>
      </c>
      <c r="Q84" s="8">
        <f>SUMIFS('Eurostat comsumption'!Q$2:Q$185,'Eurostat comsumption'!$C$2:$C$185,Input!$C84,'Eurostat comsumption'!$D$2:$D$185,Input!$D84)</f>
        <v>0</v>
      </c>
      <c r="R84" s="8">
        <f>SUMIFS('Eurostat comsumption'!R$2:R$185,'Eurostat comsumption'!$C$2:$C$185,Input!$C84,'Eurostat comsumption'!$D$2:$D$185,Input!$D84)</f>
        <v>0</v>
      </c>
      <c r="S84" s="8">
        <f>SUMIFS('Eurostat comsumption'!S$2:S$185,'Eurostat comsumption'!$C$2:$C$185,Input!$C84,'Eurostat comsumption'!$D$2:$D$185,Input!$D84)</f>
        <v>0</v>
      </c>
      <c r="T84" s="8">
        <f>SUMIFS('Eurostat comsumption'!T$2:T$185,'Eurostat comsumption'!$C$2:$C$185,Input!$C84,'Eurostat comsumption'!$D$2:$D$185,Input!$D84)</f>
        <v>0</v>
      </c>
      <c r="U84" s="8">
        <f>SUMIFS('Eurostat comsumption'!U$2:U$185,'Eurostat comsumption'!$C$2:$C$185,Input!$C84,'Eurostat comsumption'!$D$2:$D$185,Input!$D84)</f>
        <v>0</v>
      </c>
      <c r="V84" s="8">
        <f>SUMIFS('Eurostat comsumption'!V$2:V$185,'Eurostat comsumption'!$C$2:$C$185,Input!$C84,'Eurostat comsumption'!$D$2:$D$185,Input!$D84)</f>
        <v>0</v>
      </c>
      <c r="W84" s="8">
        <f>SUMIFS('Eurostat comsumption'!W$2:W$185,'Eurostat comsumption'!$C$2:$C$185,Input!$C84,'Eurostat comsumption'!$D$2:$D$185,Input!$D84)</f>
        <v>0</v>
      </c>
      <c r="X84" s="8">
        <f>SUMIFS('Eurostat comsumption'!X$2:X$185,'Eurostat comsumption'!$C$2:$C$185,Input!$C84,'Eurostat comsumption'!$D$2:$D$185,Input!$D84)</f>
        <v>0</v>
      </c>
      <c r="Y84" s="8">
        <f>SUMIFS('Eurostat comsumption'!Y$2:Y$185,'Eurostat comsumption'!$C$2:$C$185,Input!$C84,'Eurostat comsumption'!$D$2:$D$185,Input!$D84)</f>
        <v>0</v>
      </c>
      <c r="Z84" s="8">
        <f>SUMIFS('Eurostat comsumption'!Z$2:Z$185,'Eurostat comsumption'!$C$2:$C$185,Input!$C84,'Eurostat comsumption'!$D$2:$D$185,Input!$D84)</f>
        <v>0</v>
      </c>
      <c r="AA84">
        <f>MAX(SUMIFS('intermediary sheet'!AA$2:AA$185,'intermediary sheet'!$C$2:$C$185,Input!$C84,'intermediary sheet'!$D$2:$D$185,"total")*SUMIFS('Market shares starting point Fe'!AA$2:AA$185,'Market shares starting point Fe'!$C$2:$C$185,Input!$C84,'Market shares starting point Fe'!$D$2:$D$185,Input!$D84),0)</f>
        <v>0</v>
      </c>
      <c r="AB84">
        <f>MAX(SUMIFS('intermediary sheet'!AB$2:AB$185,'intermediary sheet'!$C$2:$C$185,Input!$C84,'intermediary sheet'!$D$2:$D$185,"total")*SUMIFS('Market shares starting point Fe'!AB$2:AB$185,'Market shares starting point Fe'!$C$2:$C$185,Input!$C84,'Market shares starting point Fe'!$D$2:$D$185,Input!$D84),0)</f>
        <v>0</v>
      </c>
      <c r="AC84">
        <f>MAX(SUMIFS('intermediary sheet'!AC$2:AC$185,'intermediary sheet'!$C$2:$C$185,Input!$C84,'intermediary sheet'!$D$2:$D$185,"total")*SUMIFS('Market shares starting point Fe'!AC$2:AC$185,'Market shares starting point Fe'!$C$2:$C$185,Input!$C84,'Market shares starting point Fe'!$D$2:$D$185,Input!$D84),0)</f>
        <v>0</v>
      </c>
      <c r="AD84">
        <f>MAX(SUMIFS('intermediary sheet'!AD$2:AD$185,'intermediary sheet'!$C$2:$C$185,Input!$C84,'intermediary sheet'!$D$2:$D$185,"total")*SUMIFS('Market shares starting point Fe'!AD$2:AD$185,'Market shares starting point Fe'!$C$2:$C$185,Input!$C84,'Market shares starting point Fe'!$D$2:$D$185,Input!$D84),0)</f>
        <v>0</v>
      </c>
      <c r="AE84">
        <f>MAX(SUMIFS('intermediary sheet'!AE$2:AE$185,'intermediary sheet'!$C$2:$C$185,Input!$C84,'intermediary sheet'!$D$2:$D$185,"total")*SUMIFS('Market shares starting point Fe'!AE$2:AE$185,'Market shares starting point Fe'!$C$2:$C$185,Input!$C84,'Market shares starting point Fe'!$D$2:$D$185,Input!$D84),0)</f>
        <v>0</v>
      </c>
      <c r="AF84">
        <f>MAX(SUMIFS('intermediary sheet'!AF$2:AF$185,'intermediary sheet'!$C$2:$C$185,Input!$C84,'intermediary sheet'!$D$2:$D$185,"total")*SUMIFS('Market shares starting point Fe'!AF$2:AF$185,'Market shares starting point Fe'!$C$2:$C$185,Input!$C84,'Market shares starting point Fe'!$D$2:$D$185,Input!$D84),0)</f>
        <v>0</v>
      </c>
      <c r="AG84">
        <f>MAX(SUMIFS('intermediary sheet'!AG$2:AG$185,'intermediary sheet'!$C$2:$C$185,Input!$C84,'intermediary sheet'!$D$2:$D$185,"total")*SUMIFS('Market shares starting point Fe'!AG$2:AG$185,'Market shares starting point Fe'!$C$2:$C$185,Input!$C84,'Market shares starting point Fe'!$D$2:$D$185,Input!$D84),0)</f>
        <v>0</v>
      </c>
      <c r="AH84">
        <f>MAX(SUMIFS('intermediary sheet'!AH$2:AH$185,'intermediary sheet'!$C$2:$C$185,Input!$C84,'intermediary sheet'!$D$2:$D$185,"total")*SUMIFS('Market shares starting point Fe'!AH$2:AH$185,'Market shares starting point Fe'!$C$2:$C$185,Input!$C84,'Market shares starting point Fe'!$D$2:$D$185,Input!$D84),0)</f>
        <v>0</v>
      </c>
      <c r="AI84">
        <f>MAX(SUMIFS('intermediary sheet'!AI$2:AI$185,'intermediary sheet'!$C$2:$C$185,Input!$C84,'intermediary sheet'!$D$2:$D$185,"total")*SUMIFS('Market shares starting point Fe'!AI$2:AI$185,'Market shares starting point Fe'!$C$2:$C$185,Input!$C84,'Market shares starting point Fe'!$D$2:$D$185,Input!$D84),0)</f>
        <v>0</v>
      </c>
      <c r="AJ84">
        <f>MAX(SUMIFS('intermediary sheet'!AJ$2:AJ$185,'intermediary sheet'!$C$2:$C$185,Input!$C84,'intermediary sheet'!$D$2:$D$185,"total")*SUMIFS('Market shares starting point Fe'!AJ$2:AJ$185,'Market shares starting point Fe'!$C$2:$C$185,Input!$C84,'Market shares starting point Fe'!$D$2:$D$185,Input!$D84),0)</f>
        <v>0</v>
      </c>
      <c r="AK84">
        <f>MAX(SUMIFS('intermediary sheet'!AK$2:AK$185,'intermediary sheet'!$C$2:$C$185,Input!$C84,'intermediary sheet'!$D$2:$D$185,"total")*SUMIFS('Market shares starting point Fe'!AK$2:AK$185,'Market shares starting point Fe'!$C$2:$C$185,Input!$C84,'Market shares starting point Fe'!$D$2:$D$185,Input!$D84),0)</f>
        <v>0</v>
      </c>
      <c r="AL84">
        <f>MAX(SUMIFS('intermediary sheet'!AL$2:AL$185,'intermediary sheet'!$C$2:$C$185,Input!$C84,'intermediary sheet'!$D$2:$D$185,"total")*SUMIFS('Market shares starting point Fe'!AL$2:AL$185,'Market shares starting point Fe'!$C$2:$C$185,Input!$C84,'Market shares starting point Fe'!$D$2:$D$185,Input!$D84),0)</f>
        <v>0</v>
      </c>
      <c r="AM84">
        <f>MAX(SUMIFS('intermediary sheet'!AM$2:AM$185,'intermediary sheet'!$C$2:$C$185,Input!$C84,'intermediary sheet'!$D$2:$D$185,"total")*SUMIFS('Market shares starting point Fe'!AM$2:AM$185,'Market shares starting point Fe'!$C$2:$C$185,Input!$C84,'Market shares starting point Fe'!$D$2:$D$185,Input!$D84),0)</f>
        <v>0</v>
      </c>
      <c r="AN84">
        <f>MAX(SUMIFS('intermediary sheet'!AN$2:AN$185,'intermediary sheet'!$C$2:$C$185,Input!$C84,'intermediary sheet'!$D$2:$D$185,"total")*SUMIFS('Market shares starting point Fe'!AN$2:AN$185,'Market shares starting point Fe'!$C$2:$C$185,Input!$C84,'Market shares starting point Fe'!$D$2:$D$185,Input!$D84),0)</f>
        <v>0</v>
      </c>
      <c r="AO84">
        <f>MAX(SUMIFS('intermediary sheet'!AO$2:AO$185,'intermediary sheet'!$C$2:$C$185,Input!$C84,'intermediary sheet'!$D$2:$D$185,"total")*SUMIFS('Market shares starting point Fe'!AO$2:AO$185,'Market shares starting point Fe'!$C$2:$C$185,Input!$C84,'Market shares starting point Fe'!$D$2:$D$185,Input!$D84),0)</f>
        <v>0</v>
      </c>
      <c r="AP84">
        <f>MAX(SUMIFS('intermediary sheet'!AP$2:AP$185,'intermediary sheet'!$C$2:$C$185,Input!$C84,'intermediary sheet'!$D$2:$D$185,"total")*SUMIFS('Market shares starting point Fe'!AP$2:AP$185,'Market shares starting point Fe'!$C$2:$C$185,Input!$C84,'Market shares starting point Fe'!$D$2:$D$185,Input!$D84),0)</f>
        <v>0</v>
      </c>
      <c r="AQ84">
        <f>MAX(SUMIFS('intermediary sheet'!AQ$2:AQ$185,'intermediary sheet'!$C$2:$C$185,Input!$C84,'intermediary sheet'!$D$2:$D$185,"total")*SUMIFS('Market shares starting point Fe'!AQ$2:AQ$185,'Market shares starting point Fe'!$C$2:$C$185,Input!$C84,'Market shares starting point Fe'!$D$2:$D$185,Input!$D84),0)</f>
        <v>0</v>
      </c>
      <c r="AR84">
        <f>MAX(SUMIFS('intermediary sheet'!AR$2:AR$185,'intermediary sheet'!$C$2:$C$185,Input!$C84,'intermediary sheet'!$D$2:$D$185,"total")*SUMIFS('Market shares starting point Fe'!AR$2:AR$185,'Market shares starting point Fe'!$C$2:$C$185,Input!$C84,'Market shares starting point Fe'!$D$2:$D$185,Input!$D84),0)</f>
        <v>0</v>
      </c>
      <c r="AS84">
        <f>MAX(SUMIFS('intermediary sheet'!AS$2:AS$185,'intermediary sheet'!$C$2:$C$185,Input!$C84,'intermediary sheet'!$D$2:$D$185,"total")*SUMIFS('Market shares starting point Fe'!AS$2:AS$185,'Market shares starting point Fe'!$C$2:$C$185,Input!$C84,'Market shares starting point Fe'!$D$2:$D$185,Input!$D84),0)</f>
        <v>0</v>
      </c>
      <c r="AT84">
        <f>MAX(SUMIFS('intermediary sheet'!AT$2:AT$185,'intermediary sheet'!$C$2:$C$185,Input!$C84,'intermediary sheet'!$D$2:$D$185,"total")*SUMIFS('Market shares starting point Fe'!AT$2:AT$185,'Market shares starting point Fe'!$C$2:$C$185,Input!$C84,'Market shares starting point Fe'!$D$2:$D$185,Input!$D84),0)</f>
        <v>0</v>
      </c>
      <c r="AU84">
        <f>MAX(SUMIFS('intermediary sheet'!AU$2:AU$185,'intermediary sheet'!$C$2:$C$185,Input!$C84,'intermediary sheet'!$D$2:$D$185,"total")*SUMIFS('Market shares starting point Fe'!AU$2:AU$185,'Market shares starting point Fe'!$C$2:$C$185,Input!$C84,'Market shares starting point Fe'!$D$2:$D$185,Input!$D84),0)</f>
        <v>0</v>
      </c>
      <c r="AV84">
        <f>MAX(SUMIFS('intermediary sheet'!AV$2:AV$185,'intermediary sheet'!$C$2:$C$185,Input!$C84,'intermediary sheet'!$D$2:$D$185,"total")*SUMIFS('Market shares starting point Fe'!AV$2:AV$185,'Market shares starting point Fe'!$C$2:$C$185,Input!$C84,'Market shares starting point Fe'!$D$2:$D$185,Input!$D84),0)</f>
        <v>0</v>
      </c>
      <c r="AW84">
        <f>MAX(SUMIFS('intermediary sheet'!AW$2:AW$185,'intermediary sheet'!$C$2:$C$185,Input!$C84,'intermediary sheet'!$D$2:$D$185,"total")*SUMIFS('Market shares starting point Fe'!AW$2:AW$185,'Market shares starting point Fe'!$C$2:$C$185,Input!$C84,'Market shares starting point Fe'!$D$2:$D$185,Input!$D84),0)</f>
        <v>0</v>
      </c>
      <c r="AX84">
        <f>MAX(SUMIFS('intermediary sheet'!AX$2:AX$185,'intermediary sheet'!$C$2:$C$185,Input!$C84,'intermediary sheet'!$D$2:$D$185,"total")*SUMIFS('Market shares starting point Fe'!AX$2:AX$185,'Market shares starting point Fe'!$C$2:$C$185,Input!$C84,'Market shares starting point Fe'!$D$2:$D$185,Input!$D84),0)</f>
        <v>0</v>
      </c>
      <c r="AY84">
        <f>MAX(SUMIFS('intermediary sheet'!AY$2:AY$185,'intermediary sheet'!$C$2:$C$185,Input!$C84,'intermediary sheet'!$D$2:$D$185,"total")*SUMIFS('Market shares starting point Fe'!AY$2:AY$185,'Market shares starting point Fe'!$C$2:$C$185,Input!$C84,'Market shares starting point Fe'!$D$2:$D$185,Input!$D84),0)</f>
        <v>0</v>
      </c>
      <c r="AZ84">
        <f>MAX(SUMIFS('intermediary sheet'!AZ$2:AZ$185,'intermediary sheet'!$C$2:$C$185,Input!$C84,'intermediary sheet'!$D$2:$D$185,"total")*SUMIFS('Market shares starting point Fe'!AZ$2:AZ$185,'Market shares starting point Fe'!$C$2:$C$185,Input!$C84,'Market shares starting point Fe'!$D$2:$D$185,Input!$D84),0)</f>
        <v>0</v>
      </c>
      <c r="BA84">
        <f>MAX(SUMIFS('intermediary sheet'!BA$2:BA$185,'intermediary sheet'!$C$2:$C$185,Input!$C84,'intermediary sheet'!$D$2:$D$185,"total")*SUMIFS('Market shares starting point Fe'!BA$2:BA$185,'Market shares starting point Fe'!$C$2:$C$185,Input!$C84,'Market shares starting point Fe'!$D$2:$D$185,Input!$D84),0)</f>
        <v>0</v>
      </c>
      <c r="BB84">
        <f>MAX(SUMIFS('intermediary sheet'!BB$2:BB$185,'intermediary sheet'!$C$2:$C$185,Input!$C84,'intermediary sheet'!$D$2:$D$185,"total")*SUMIFS('Market shares starting point Fe'!BB$2:BB$185,'Market shares starting point Fe'!$C$2:$C$185,Input!$C84,'Market shares starting point Fe'!$D$2:$D$185,Input!$D84),0)</f>
        <v>0</v>
      </c>
      <c r="BC84">
        <f>MAX(SUMIFS('intermediary sheet'!BC$2:BC$185,'intermediary sheet'!$C$2:$C$185,Input!$C84,'intermediary sheet'!$D$2:$D$185,"total")*SUMIFS('Market shares starting point Fe'!BC$2:BC$185,'Market shares starting point Fe'!$C$2:$C$185,Input!$C84,'Market shares starting point Fe'!$D$2:$D$185,Input!$D84),0)</f>
        <v>0</v>
      </c>
      <c r="BD84">
        <f>MAX(SUMIFS('intermediary sheet'!BD$2:BD$185,'intermediary sheet'!$C$2:$C$185,Input!$C84,'intermediary sheet'!$D$2:$D$185,"total")*SUMIFS('Market shares starting point Fe'!BD$2:BD$185,'Market shares starting point Fe'!$C$2:$C$185,Input!$C84,'Market shares starting point Fe'!$D$2:$D$185,Input!$D84),0)</f>
        <v>0</v>
      </c>
      <c r="BE84">
        <f>MAX(SUMIFS('intermediary sheet'!BE$2:BE$185,'intermediary sheet'!$C$2:$C$185,Input!$C84,'intermediary sheet'!$D$2:$D$185,"total")*SUMIFS('Market shares starting point Fe'!BE$2:BE$185,'Market shares starting point Fe'!$C$2:$C$185,Input!$C84,'Market shares starting point Fe'!$D$2:$D$185,Input!$D84),0)</f>
        <v>0</v>
      </c>
      <c r="BF84">
        <f>MAX(SUMIFS('intermediary sheet'!BF$2:BF$185,'intermediary sheet'!$C$2:$C$185,Input!$C84,'intermediary sheet'!$D$2:$D$185,"total")*SUMIFS('Market shares starting point Fe'!BF$2:BF$185,'Market shares starting point Fe'!$C$2:$C$185,Input!$C84,'Market shares starting point Fe'!$D$2:$D$185,Input!$D84),0)</f>
        <v>0</v>
      </c>
      <c r="BG84">
        <f>MAX(SUMIFS('intermediary sheet'!BG$2:BG$185,'intermediary sheet'!$C$2:$C$185,Input!$C84,'intermediary sheet'!$D$2:$D$185,"total")*SUMIFS('Market shares starting point Fe'!BG$2:BG$185,'Market shares starting point Fe'!$C$2:$C$185,Input!$C84,'Market shares starting point Fe'!$D$2:$D$185,Input!$D84),0)</f>
        <v>0</v>
      </c>
      <c r="BH84">
        <f>MAX(SUMIFS('intermediary sheet'!BH$2:BH$185,'intermediary sheet'!$C$2:$C$185,Input!$C84,'intermediary sheet'!$D$2:$D$185,"total")*SUMIFS('Market shares starting point Fe'!BH$2:BH$185,'Market shares starting point Fe'!$C$2:$C$185,Input!$C84,'Market shares starting point Fe'!$D$2:$D$185,Input!$D84),0)</f>
        <v>0</v>
      </c>
    </row>
    <row r="85" spans="1:61" x14ac:dyDescent="0.3">
      <c r="A85" t="s">
        <v>9</v>
      </c>
      <c r="B85" t="s">
        <v>10</v>
      </c>
      <c r="C85" t="s">
        <v>10</v>
      </c>
      <c r="D85" t="s">
        <v>19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 s="8">
        <f>SUMIFS('Eurostat comsumption'!J$2:J$185,'Eurostat comsumption'!$C$2:$C$185,Input!$C85,'Eurostat comsumption'!$D$2:$D$185,Input!$D85)</f>
        <v>741.4</v>
      </c>
      <c r="K85" s="8">
        <f>SUMIFS('Eurostat comsumption'!K$2:K$185,'Eurostat comsumption'!$C$2:$C$185,Input!$C85,'Eurostat comsumption'!$D$2:$D$185,Input!$D85)</f>
        <v>759.1</v>
      </c>
      <c r="L85" s="8">
        <f>SUMIFS('Eurostat comsumption'!L$2:L$185,'Eurostat comsumption'!$C$2:$C$185,Input!$C85,'Eurostat comsumption'!$D$2:$D$185,Input!$D85)</f>
        <v>726.9</v>
      </c>
      <c r="M85" s="8">
        <f>SUMIFS('Eurostat comsumption'!M$2:M$185,'Eurostat comsumption'!$C$2:$C$185,Input!$C85,'Eurostat comsumption'!$D$2:$D$185,Input!$D85)</f>
        <v>706.1</v>
      </c>
      <c r="N85" s="8">
        <f>SUMIFS('Eurostat comsumption'!N$2:N$185,'Eurostat comsumption'!$C$2:$C$185,Input!$C85,'Eurostat comsumption'!$D$2:$D$185,Input!$D85)</f>
        <v>348.9</v>
      </c>
      <c r="O85" s="8">
        <f>SUMIFS('Eurostat comsumption'!O$2:O$185,'Eurostat comsumption'!$C$2:$C$185,Input!$C85,'Eurostat comsumption'!$D$2:$D$185,Input!$D85)</f>
        <v>349</v>
      </c>
      <c r="P85" s="8">
        <f>SUMIFS('Eurostat comsumption'!P$2:P$185,'Eurostat comsumption'!$C$2:$C$185,Input!$C85,'Eurostat comsumption'!$D$2:$D$185,Input!$D85)</f>
        <v>344.1</v>
      </c>
      <c r="Q85" s="8">
        <f>SUMIFS('Eurostat comsumption'!Q$2:Q$185,'Eurostat comsumption'!$C$2:$C$185,Input!$C85,'Eurostat comsumption'!$D$2:$D$185,Input!$D85)</f>
        <v>340.6</v>
      </c>
      <c r="R85" s="8">
        <f>SUMIFS('Eurostat comsumption'!R$2:R$185,'Eurostat comsumption'!$C$2:$C$185,Input!$C85,'Eurostat comsumption'!$D$2:$D$185,Input!$D85)</f>
        <v>339</v>
      </c>
      <c r="S85" s="8">
        <f>SUMIFS('Eurostat comsumption'!S$2:S$185,'Eurostat comsumption'!$C$2:$C$185,Input!$C85,'Eurostat comsumption'!$D$2:$D$185,Input!$D85)</f>
        <v>347.4</v>
      </c>
      <c r="T85" s="8">
        <f>SUMIFS('Eurostat comsumption'!T$2:T$185,'Eurostat comsumption'!$C$2:$C$185,Input!$C85,'Eurostat comsumption'!$D$2:$D$185,Input!$D85)</f>
        <v>349.7</v>
      </c>
      <c r="U85" s="8">
        <f>SUMIFS('Eurostat comsumption'!U$2:U$185,'Eurostat comsumption'!$C$2:$C$185,Input!$C85,'Eurostat comsumption'!$D$2:$D$185,Input!$D85)</f>
        <v>361.6</v>
      </c>
      <c r="V85" s="8">
        <f>SUMIFS('Eurostat comsumption'!V$2:V$185,'Eurostat comsumption'!$C$2:$C$185,Input!$C85,'Eurostat comsumption'!$D$2:$D$185,Input!$D85)</f>
        <v>385.2</v>
      </c>
      <c r="W85" s="8">
        <f>SUMIFS('Eurostat comsumption'!W$2:W$185,'Eurostat comsumption'!$C$2:$C$185,Input!$C85,'Eurostat comsumption'!$D$2:$D$185,Input!$D85)</f>
        <v>374.2</v>
      </c>
      <c r="X85" s="8">
        <f>SUMIFS('Eurostat comsumption'!X$2:X$185,'Eurostat comsumption'!$C$2:$C$185,Input!$C85,'Eurostat comsumption'!$D$2:$D$185,Input!$D85)</f>
        <v>387.4</v>
      </c>
      <c r="Y85" s="8">
        <f>SUMIFS('Eurostat comsumption'!Y$2:Y$185,'Eurostat comsumption'!$C$2:$C$185,Input!$C85,'Eurostat comsumption'!$D$2:$D$185,Input!$D85)</f>
        <v>388.3</v>
      </c>
      <c r="Z85" s="8">
        <f>SUMIFS('Eurostat comsumption'!Z$2:Z$185,'Eurostat comsumption'!$C$2:$C$185,Input!$C85,'Eurostat comsumption'!$D$2:$D$185,Input!$D85)</f>
        <v>401.5</v>
      </c>
      <c r="AA85">
        <f>Z85+('RAW data extract'!X60-'RAW data extract'!W60)*1000</f>
        <v>430.02225116229312</v>
      </c>
      <c r="AB85">
        <f>AA85+('RAW data extract'!Y60-'RAW data extract'!X60)*1000</f>
        <v>470.96627227536476</v>
      </c>
      <c r="AC85">
        <f>AB85+('RAW data extract'!Z60-'RAW data extract'!Y60)*1000</f>
        <v>520.94114602112052</v>
      </c>
      <c r="AD85">
        <f>AC85+('RAW data extract'!AA60-'RAW data extract'!Z60)*1000</f>
        <v>579.08294772194949</v>
      </c>
      <c r="AE85">
        <f>AD85+('RAW data extract'!AB60-'RAW data extract'!AA60)*1000</f>
        <v>643.52224722901303</v>
      </c>
      <c r="AF85">
        <f>AE85+('RAW data extract'!AC60-'RAW data extract'!AB60)*1000</f>
        <v>712.46046169661281</v>
      </c>
      <c r="AG85">
        <f>AF85+('RAW data extract'!AD60-'RAW data extract'!AC60)*1000</f>
        <v>787.86535872941431</v>
      </c>
      <c r="AH85">
        <f>AG85+('RAW data extract'!AE60-'RAW data extract'!AD60)*1000</f>
        <v>873.42132570476974</v>
      </c>
      <c r="AI85">
        <f>AH85+('RAW data extract'!AF60-'RAW data extract'!AE60)*1000</f>
        <v>971.36146307742536</v>
      </c>
      <c r="AJ85">
        <f>AI85+('RAW data extract'!AG60-'RAW data extract'!AF60)*1000</f>
        <v>1086.7701388767423</v>
      </c>
      <c r="AK85">
        <f>AJ85+('RAW data extract'!AH60-'RAW data extract'!AG60)*1000</f>
        <v>1239.501708280392</v>
      </c>
      <c r="AL85">
        <f>AK85+('RAW data extract'!AI60-'RAW data extract'!AH60)*1000</f>
        <v>1444.2990011070704</v>
      </c>
      <c r="AM85">
        <f>AL85+('RAW data extract'!AJ60-'RAW data extract'!AI60)*1000</f>
        <v>1700.1526140909659</v>
      </c>
      <c r="AN85">
        <f>AM85+('RAW data extract'!AK60-'RAW data extract'!AJ60)*1000</f>
        <v>2029.7175728313434</v>
      </c>
      <c r="AO85">
        <f>AN85+('RAW data extract'!AL60-'RAW data extract'!AK60)*1000</f>
        <v>2381.2008277261834</v>
      </c>
      <c r="AP85">
        <f>AO85+('RAW data extract'!AM60-'RAW data extract'!AL60)*1000</f>
        <v>2725.690964074643</v>
      </c>
      <c r="AQ85">
        <f>AP85+('RAW data extract'!AN60-'RAW data extract'!AM60)*1000</f>
        <v>3056.7348750576157</v>
      </c>
      <c r="AR85">
        <f>AQ85+('RAW data extract'!AO60-'RAW data extract'!AN60)*1000</f>
        <v>3395.0800001827183</v>
      </c>
      <c r="AS85">
        <f>AR85+('RAW data extract'!AP60-'RAW data extract'!AO60)*1000</f>
        <v>3725.8122743179074</v>
      </c>
      <c r="AT85">
        <f>AS85+('RAW data extract'!AQ60-'RAW data extract'!AP60)*1000</f>
        <v>4039.1059249341602</v>
      </c>
      <c r="AU85">
        <f>AT85+('RAW data extract'!AR60-'RAW data extract'!AQ60)*1000</f>
        <v>4336.0536520165042</v>
      </c>
      <c r="AV85">
        <f>AU85+('RAW data extract'!AS60-'RAW data extract'!AR60)*1000</f>
        <v>4614.7502098377199</v>
      </c>
      <c r="AW85">
        <f>AV85+('RAW data extract'!AT60-'RAW data extract'!AS60)*1000</f>
        <v>4882.2215729790469</v>
      </c>
      <c r="AX85">
        <f>AW85+('RAW data extract'!AU60-'RAW data extract'!AT60)*1000</f>
        <v>5144.433259974363</v>
      </c>
      <c r="AY85">
        <f>AX85+('RAW data extract'!AV60-'RAW data extract'!AU60)*1000</f>
        <v>5430.3597012611999</v>
      </c>
      <c r="AZ85">
        <f>AY85+('RAW data extract'!AW60-'RAW data extract'!AV60)*1000</f>
        <v>5697.0522238015246</v>
      </c>
      <c r="BA85">
        <f>AZ85+('RAW data extract'!AX60-'RAW data extract'!AW60)*1000</f>
        <v>5967.5860404337482</v>
      </c>
      <c r="BB85">
        <f>BA85+('RAW data extract'!AY60-'RAW data extract'!AX60)*1000</f>
        <v>6241.3349293108422</v>
      </c>
      <c r="BC85">
        <f>BB85+('RAW data extract'!AZ60-'RAW data extract'!AY60)*1000</f>
        <v>6515.4621343099461</v>
      </c>
      <c r="BD85">
        <f>BC85+('RAW data extract'!BA60-'RAW data extract'!AZ60)*1000</f>
        <v>6784.7052773054384</v>
      </c>
      <c r="BE85">
        <f>BD85+('RAW data extract'!BB60-'RAW data extract'!BA60)*1000</f>
        <v>7058.1827812974507</v>
      </c>
      <c r="BF85">
        <f>BE85+('RAW data extract'!BC60-'RAW data extract'!BB60)*1000</f>
        <v>7330.8233814480172</v>
      </c>
      <c r="BG85">
        <f>BF85+('RAW data extract'!BD60-'RAW data extract'!BC60)*1000</f>
        <v>7602.6109661129522</v>
      </c>
      <c r="BH85">
        <f>BG85+('RAW data extract'!BE60-'RAW data extract'!BD60)*1000</f>
        <v>7874.4816384194291</v>
      </c>
    </row>
    <row r="86" spans="1:61" x14ac:dyDescent="0.3">
      <c r="A86" t="s">
        <v>9</v>
      </c>
      <c r="B86" t="s">
        <v>10</v>
      </c>
      <c r="C86" t="s">
        <v>10</v>
      </c>
      <c r="D86" t="s">
        <v>20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 s="8">
        <f>SUMIFS('Eurostat comsumption'!J$2:J$185,'Eurostat comsumption'!$C$2:$C$185,Input!$C86,'Eurostat comsumption'!$D$2:$D$185,Input!$D86)</f>
        <v>0</v>
      </c>
      <c r="K86" s="8">
        <f>SUMIFS('Eurostat comsumption'!K$2:K$185,'Eurostat comsumption'!$C$2:$C$185,Input!$C86,'Eurostat comsumption'!$D$2:$D$185,Input!$D86)</f>
        <v>0</v>
      </c>
      <c r="L86" s="8">
        <f>SUMIFS('Eurostat comsumption'!L$2:L$185,'Eurostat comsumption'!$C$2:$C$185,Input!$C86,'Eurostat comsumption'!$D$2:$D$185,Input!$D86)</f>
        <v>2.6</v>
      </c>
      <c r="M86" s="8">
        <f>SUMIFS('Eurostat comsumption'!M$2:M$185,'Eurostat comsumption'!$C$2:$C$185,Input!$C86,'Eurostat comsumption'!$D$2:$D$185,Input!$D86)</f>
        <v>14.9</v>
      </c>
      <c r="N86" s="8">
        <f>SUMIFS('Eurostat comsumption'!N$2:N$185,'Eurostat comsumption'!$C$2:$C$185,Input!$C86,'Eurostat comsumption'!$D$2:$D$185,Input!$D86)</f>
        <v>16</v>
      </c>
      <c r="O86" s="8">
        <f>SUMIFS('Eurostat comsumption'!O$2:O$185,'Eurostat comsumption'!$C$2:$C$185,Input!$C86,'Eurostat comsumption'!$D$2:$D$185,Input!$D86)</f>
        <v>68.599999999999994</v>
      </c>
      <c r="P86" s="8">
        <f>SUMIFS('Eurostat comsumption'!P$2:P$185,'Eurostat comsumption'!$C$2:$C$185,Input!$C86,'Eurostat comsumption'!$D$2:$D$185,Input!$D86)</f>
        <v>180.5</v>
      </c>
      <c r="Q86" s="8">
        <f>SUMIFS('Eurostat comsumption'!Q$2:Q$185,'Eurostat comsumption'!$C$2:$C$185,Input!$C86,'Eurostat comsumption'!$D$2:$D$185,Input!$D86)</f>
        <v>348.7</v>
      </c>
      <c r="R86" s="8">
        <f>SUMIFS('Eurostat comsumption'!R$2:R$185,'Eurostat comsumption'!$C$2:$C$185,Input!$C86,'Eurostat comsumption'!$D$2:$D$185,Input!$D86)</f>
        <v>797.9</v>
      </c>
      <c r="S86" s="8">
        <f>SUMIFS('Eurostat comsumption'!S$2:S$185,'Eurostat comsumption'!$C$2:$C$185,Input!$C86,'Eurostat comsumption'!$D$2:$D$185,Input!$D86)</f>
        <v>988</v>
      </c>
      <c r="T86" s="8">
        <f>SUMIFS('Eurostat comsumption'!T$2:T$185,'Eurostat comsumption'!$C$2:$C$185,Input!$C86,'Eurostat comsumption'!$D$2:$D$185,Input!$D86)</f>
        <v>1150.7</v>
      </c>
      <c r="U86" s="8">
        <f>SUMIFS('Eurostat comsumption'!U$2:U$185,'Eurostat comsumption'!$C$2:$C$185,Input!$C86,'Eurostat comsumption'!$D$2:$D$185,Input!$D86)</f>
        <v>1063</v>
      </c>
      <c r="V86" s="8">
        <f>SUMIFS('Eurostat comsumption'!V$2:V$185,'Eurostat comsumption'!$C$2:$C$185,Input!$C86,'Eurostat comsumption'!$D$2:$D$185,Input!$D86)</f>
        <v>895</v>
      </c>
      <c r="W86" s="8">
        <f>SUMIFS('Eurostat comsumption'!W$2:W$185,'Eurostat comsumption'!$C$2:$C$185,Input!$C86,'Eurostat comsumption'!$D$2:$D$185,Input!$D86)</f>
        <v>1023.6</v>
      </c>
      <c r="X86" s="8">
        <f>SUMIFS('Eurostat comsumption'!X$2:X$185,'Eurostat comsumption'!$C$2:$C$185,Input!$C86,'Eurostat comsumption'!$D$2:$D$185,Input!$D86)</f>
        <v>1168.0999999999999</v>
      </c>
      <c r="Y86" s="8">
        <f>SUMIFS('Eurostat comsumption'!Y$2:Y$185,'Eurostat comsumption'!$C$2:$C$185,Input!$C86,'Eurostat comsumption'!$D$2:$D$185,Input!$D86)</f>
        <v>932.8</v>
      </c>
      <c r="Z86" s="8">
        <f>SUMIFS('Eurostat comsumption'!Z$2:Z$185,'Eurostat comsumption'!$C$2:$C$185,Input!$C86,'Eurostat comsumption'!$D$2:$D$185,Input!$D86)</f>
        <v>946</v>
      </c>
      <c r="AA86">
        <f>MAX(Z86+('RAW data extract'!X62-'RAW data extract'!W62)*1000,0)</f>
        <v>947.45008886229164</v>
      </c>
      <c r="AB86">
        <f>MAX(AA86+('RAW data extract'!Y62-'RAW data extract'!X62)*1000,0)</f>
        <v>944.92430418277559</v>
      </c>
      <c r="AC86">
        <f>MAX(AB86+('RAW data extract'!Z62-'RAW data extract'!Y62)*1000,0)</f>
        <v>942.34634329113021</v>
      </c>
      <c r="AD86">
        <f>MAX(AC86+('RAW data extract'!AA62-'RAW data extract'!Z62)*1000,0)</f>
        <v>941.53929558468531</v>
      </c>
      <c r="AE86">
        <f>MAX(AD86+('RAW data extract'!AB62-'RAW data extract'!AA62)*1000,0)</f>
        <v>937.62308968419165</v>
      </c>
      <c r="AF86">
        <f>MAX(AE86+('RAW data extract'!AC62-'RAW data extract'!AB62)*1000,0)</f>
        <v>931.54570802246371</v>
      </c>
      <c r="AG86">
        <f>MAX(AF86+('RAW data extract'!AD62-'RAW data extract'!AC62)*1000,0)</f>
        <v>924.34449014462245</v>
      </c>
      <c r="AH86">
        <f>MAX(AG86+('RAW data extract'!AE62-'RAW data extract'!AD62)*1000,0)</f>
        <v>915.44304000017951</v>
      </c>
      <c r="AI86">
        <f>MAX(AH86+('RAW data extract'!AF62-'RAW data extract'!AE62)*1000,0)</f>
        <v>905.52991092099228</v>
      </c>
      <c r="AJ86">
        <f>MAX(AI86+('RAW data extract'!AG62-'RAW data extract'!AF62)*1000,0)</f>
        <v>894.91930163707389</v>
      </c>
      <c r="AK86">
        <f>MAX(AJ86+('RAW data extract'!AH62-'RAW data extract'!AG62)*1000,0)</f>
        <v>879.96980933431939</v>
      </c>
      <c r="AL86">
        <f>MAX(AK86+('RAW data extract'!AI62-'RAW data extract'!AH62)*1000,0)</f>
        <v>859.44061151320875</v>
      </c>
      <c r="AM86">
        <f>MAX(AL86+('RAW data extract'!AJ62-'RAW data extract'!AI62)*1000,0)</f>
        <v>834.58270115906032</v>
      </c>
      <c r="AN86">
        <f>MAX(AM86+('RAW data extract'!AK62-'RAW data extract'!AJ62)*1000,0)</f>
        <v>802.14702815877388</v>
      </c>
      <c r="AO86">
        <f>MAX(AN86+('RAW data extract'!AL62-'RAW data extract'!AK62)*1000,0)</f>
        <v>765.0816315114962</v>
      </c>
      <c r="AP86">
        <f>MAX(AO86+('RAW data extract'!AM62-'RAW data extract'!AL62)*1000,0)</f>
        <v>727.20350721278078</v>
      </c>
      <c r="AQ86">
        <f>MAX(AP86+('RAW data extract'!AN62-'RAW data extract'!AM62)*1000,0)</f>
        <v>689.18652439058394</v>
      </c>
      <c r="AR86">
        <f>MAX(AQ86+('RAW data extract'!AO62-'RAW data extract'!AN62)*1000,0)</f>
        <v>648.60943702157124</v>
      </c>
      <c r="AS86">
        <f>MAX(AR86+('RAW data extract'!AP62-'RAW data extract'!AO62)*1000,0)</f>
        <v>607.51951440077983</v>
      </c>
      <c r="AT86">
        <f>MAX(AS86+('RAW data extract'!AQ62-'RAW data extract'!AP62)*1000,0)</f>
        <v>566.88235697479479</v>
      </c>
      <c r="AU86">
        <f>MAX(AT86+('RAW data extract'!AR62-'RAW data extract'!AQ62)*1000,0)</f>
        <v>527.63281334722171</v>
      </c>
      <c r="AV86">
        <f>MAX(AU86+('RAW data extract'!AS62-'RAW data extract'!AR62)*1000,0)</f>
        <v>489.92638389028002</v>
      </c>
      <c r="AW86">
        <f>MAX(AV86+('RAW data extract'!AT62-'RAW data extract'!AS62)*1000,0)</f>
        <v>453.33332264869313</v>
      </c>
      <c r="AX86">
        <f>MAX(AW86+('RAW data extract'!AU62-'RAW data extract'!AT62)*1000,0)</f>
        <v>417.84527098011438</v>
      </c>
      <c r="AY86">
        <f>MAX(AX86+('RAW data extract'!AV62-'RAW data extract'!AU62)*1000,0)</f>
        <v>379.41193076186272</v>
      </c>
      <c r="AZ86">
        <f>MAX(AY86+('RAW data extract'!AW62-'RAW data extract'!AV62)*1000,0)</f>
        <v>343.07308090136365</v>
      </c>
      <c r="BA86">
        <f>MAX(AZ86+('RAW data extract'!AX62-'RAW data extract'!AW62)*1000,0)</f>
        <v>306.42959847706783</v>
      </c>
      <c r="BB86">
        <f>MAX(BA86+('RAW data extract'!AY62-'RAW data extract'!AX62)*1000,0)</f>
        <v>269.44474922720593</v>
      </c>
      <c r="BC86">
        <f>MAX(BB86+('RAW data extract'!AZ62-'RAW data extract'!AY62)*1000,0)</f>
        <v>232.30591333234094</v>
      </c>
      <c r="BD86">
        <f>MAX(BC86+('RAW data extract'!BA62-'RAW data extract'!AZ62)*1000,0)</f>
        <v>195.78094458002346</v>
      </c>
      <c r="BE86">
        <f>MAX(BD86+('RAW data extract'!BB62-'RAW data extract'!BA62)*1000,0)</f>
        <v>158.79446996737676</v>
      </c>
      <c r="BF86">
        <f>MAX(BE86+('RAW data extract'!BC62-'RAW data extract'!BB62)*1000,0)</f>
        <v>121.87091661684354</v>
      </c>
      <c r="BG86">
        <f>MAX(BF86+('RAW data extract'!BD62-'RAW data extract'!BC62)*1000,0)</f>
        <v>85.041666169062808</v>
      </c>
      <c r="BH86">
        <f>MAX(BG86+('RAW data extract'!BE62-'RAW data extract'!BD62)*1000,0)</f>
        <v>48.227225446212913</v>
      </c>
    </row>
    <row r="87" spans="1:61" x14ac:dyDescent="0.3">
      <c r="A87" t="s">
        <v>9</v>
      </c>
      <c r="B87" t="s">
        <v>10</v>
      </c>
      <c r="C87" t="s">
        <v>10</v>
      </c>
      <c r="D87" t="s">
        <v>21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 s="8">
        <f>SUMIFS('Eurostat comsumption'!J$2:J$185,'Eurostat comsumption'!$C$2:$C$185,Input!$C87,'Eurostat comsumption'!$D$2:$D$185,Input!$D87)</f>
        <v>0</v>
      </c>
      <c r="K87" s="8">
        <f>SUMIFS('Eurostat comsumption'!K$2:K$185,'Eurostat comsumption'!$C$2:$C$185,Input!$C87,'Eurostat comsumption'!$D$2:$D$185,Input!$D87)</f>
        <v>0</v>
      </c>
      <c r="L87" s="8">
        <f>SUMIFS('Eurostat comsumption'!L$2:L$185,'Eurostat comsumption'!$C$2:$C$185,Input!$C87,'Eurostat comsumption'!$D$2:$D$185,Input!$D87)</f>
        <v>0</v>
      </c>
      <c r="M87" s="8">
        <f>SUMIFS('Eurostat comsumption'!M$2:M$185,'Eurostat comsumption'!$C$2:$C$185,Input!$C87,'Eurostat comsumption'!$D$2:$D$185,Input!$D87)</f>
        <v>0</v>
      </c>
      <c r="N87" s="8">
        <f>SUMIFS('Eurostat comsumption'!N$2:N$185,'Eurostat comsumption'!$C$2:$C$185,Input!$C87,'Eurostat comsumption'!$D$2:$D$185,Input!$D87)</f>
        <v>0</v>
      </c>
      <c r="O87" s="8">
        <f>SUMIFS('Eurostat comsumption'!O$2:O$185,'Eurostat comsumption'!$C$2:$C$185,Input!$C87,'Eurostat comsumption'!$D$2:$D$185,Input!$D87)</f>
        <v>2.9</v>
      </c>
      <c r="P87" s="8">
        <f>SUMIFS('Eurostat comsumption'!P$2:P$185,'Eurostat comsumption'!$C$2:$C$185,Input!$C87,'Eurostat comsumption'!$D$2:$D$185,Input!$D87)</f>
        <v>13.6</v>
      </c>
      <c r="Q87" s="8">
        <f>SUMIFS('Eurostat comsumption'!Q$2:Q$185,'Eurostat comsumption'!$C$2:$C$185,Input!$C87,'Eurostat comsumption'!$D$2:$D$185,Input!$D87)</f>
        <v>13.5</v>
      </c>
      <c r="R87" s="8">
        <f>SUMIFS('Eurostat comsumption'!R$2:R$185,'Eurostat comsumption'!$C$2:$C$185,Input!$C87,'Eurostat comsumption'!$D$2:$D$185,Input!$D87)</f>
        <v>13.5</v>
      </c>
      <c r="S87" s="8">
        <f>SUMIFS('Eurostat comsumption'!S$2:S$185,'Eurostat comsumption'!$C$2:$C$185,Input!$C87,'Eurostat comsumption'!$D$2:$D$185,Input!$D87)</f>
        <v>13.4</v>
      </c>
      <c r="T87" s="8">
        <f>SUMIFS('Eurostat comsumption'!T$2:T$185,'Eurostat comsumption'!$C$2:$C$185,Input!$C87,'Eurostat comsumption'!$D$2:$D$185,Input!$D87)</f>
        <v>13.4</v>
      </c>
      <c r="U87" s="8">
        <f>SUMIFS('Eurostat comsumption'!U$2:U$185,'Eurostat comsumption'!$C$2:$C$185,Input!$C87,'Eurostat comsumption'!$D$2:$D$185,Input!$D87)</f>
        <v>10.7</v>
      </c>
      <c r="V87" s="8">
        <f>SUMIFS('Eurostat comsumption'!V$2:V$185,'Eurostat comsumption'!$C$2:$C$185,Input!$C87,'Eurostat comsumption'!$D$2:$D$185,Input!$D87)</f>
        <v>11.4</v>
      </c>
      <c r="W87" s="8">
        <f>SUMIFS('Eurostat comsumption'!W$2:W$185,'Eurostat comsumption'!$C$2:$C$185,Input!$C87,'Eurostat comsumption'!$D$2:$D$185,Input!$D87)</f>
        <v>10.1</v>
      </c>
      <c r="X87" s="8">
        <f>SUMIFS('Eurostat comsumption'!X$2:X$185,'Eurostat comsumption'!$C$2:$C$185,Input!$C87,'Eurostat comsumption'!$D$2:$D$185,Input!$D87)</f>
        <v>9.3000000000000007</v>
      </c>
      <c r="Y87" s="8">
        <f>SUMIFS('Eurostat comsumption'!Y$2:Y$185,'Eurostat comsumption'!$C$2:$C$185,Input!$C87,'Eurostat comsumption'!$D$2:$D$185,Input!$D87)</f>
        <v>9.3000000000000007</v>
      </c>
      <c r="Z87" s="8">
        <f>SUMIFS('Eurostat comsumption'!Z$2:Z$185,'Eurostat comsumption'!$C$2:$C$185,Input!$C87,'Eurostat comsumption'!$D$2:$D$185,Input!$D87)</f>
        <v>10.7</v>
      </c>
      <c r="AA87">
        <v>6</v>
      </c>
      <c r="AB87">
        <v>3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1" x14ac:dyDescent="0.3">
      <c r="A88" t="s">
        <v>9</v>
      </c>
      <c r="B88" t="s">
        <v>10</v>
      </c>
      <c r="C88" t="s">
        <v>10</v>
      </c>
      <c r="D88" t="s">
        <v>22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 s="8">
        <f>SUMIFS('Eurostat comsumption'!J$2:J$185,'Eurostat comsumption'!$C$2:$C$185,Input!$C88,'Eurostat comsumption'!$D$2:$D$185,Input!$D88)</f>
        <v>52154</v>
      </c>
      <c r="K88" s="8">
        <f>SUMIFS('Eurostat comsumption'!K$2:K$185,'Eurostat comsumption'!$C$2:$C$185,Input!$C88,'Eurostat comsumption'!$D$2:$D$185,Input!$D88)</f>
        <v>51574.8</v>
      </c>
      <c r="L88" s="8">
        <f>SUMIFS('Eurostat comsumption'!L$2:L$185,'Eurostat comsumption'!$C$2:$C$185,Input!$C88,'Eurostat comsumption'!$D$2:$D$185,Input!$D88)</f>
        <v>51889.5</v>
      </c>
      <c r="M88" s="8">
        <f>SUMIFS('Eurostat comsumption'!M$2:M$185,'Eurostat comsumption'!$C$2:$C$185,Input!$C88,'Eurostat comsumption'!$D$2:$D$185,Input!$D88)</f>
        <v>52512.2</v>
      </c>
      <c r="N88" s="8">
        <f>SUMIFS('Eurostat comsumption'!N$2:N$185,'Eurostat comsumption'!$C$2:$C$185,Input!$C88,'Eurostat comsumption'!$D$2:$D$185,Input!$D88)</f>
        <v>53908.800000000003</v>
      </c>
      <c r="O88" s="8">
        <f>SUMIFS('Eurostat comsumption'!O$2:O$185,'Eurostat comsumption'!$C$2:$C$185,Input!$C88,'Eurostat comsumption'!$D$2:$D$185,Input!$D88)</f>
        <v>55071.6</v>
      </c>
      <c r="P88" s="8">
        <f>SUMIFS('Eurostat comsumption'!P$2:P$185,'Eurostat comsumption'!$C$2:$C$185,Input!$C88,'Eurostat comsumption'!$D$2:$D$185,Input!$D88)</f>
        <v>55684.1</v>
      </c>
      <c r="Q88" s="8">
        <f>SUMIFS('Eurostat comsumption'!Q$2:Q$185,'Eurostat comsumption'!$C$2:$C$185,Input!$C88,'Eurostat comsumption'!$D$2:$D$185,Input!$D88)</f>
        <v>55838.6</v>
      </c>
      <c r="R88" s="8">
        <f>SUMIFS('Eurostat comsumption'!R$2:R$185,'Eurostat comsumption'!$C$2:$C$185,Input!$C88,'Eurostat comsumption'!$D$2:$D$185,Input!$D88)</f>
        <v>53211.4</v>
      </c>
      <c r="S88" s="8">
        <f>SUMIFS('Eurostat comsumption'!S$2:S$185,'Eurostat comsumption'!$C$2:$C$185,Input!$C88,'Eurostat comsumption'!$D$2:$D$185,Input!$D88)</f>
        <v>51033.2</v>
      </c>
      <c r="T88" s="8">
        <f>SUMIFS('Eurostat comsumption'!T$2:T$185,'Eurostat comsumption'!$C$2:$C$185,Input!$C88,'Eurostat comsumption'!$D$2:$D$185,Input!$D88)</f>
        <v>49873</v>
      </c>
      <c r="U88" s="8">
        <f>SUMIFS('Eurostat comsumption'!U$2:U$185,'Eurostat comsumption'!$C$2:$C$185,Input!$C88,'Eurostat comsumption'!$D$2:$D$185,Input!$D88)</f>
        <v>49882.3</v>
      </c>
      <c r="V88" s="8">
        <f>SUMIFS('Eurostat comsumption'!V$2:V$185,'Eurostat comsumption'!$C$2:$C$185,Input!$C88,'Eurostat comsumption'!$D$2:$D$185,Input!$D88)</f>
        <v>49518</v>
      </c>
      <c r="W88" s="8">
        <f>SUMIFS('Eurostat comsumption'!W$2:W$185,'Eurostat comsumption'!$C$2:$C$185,Input!$C88,'Eurostat comsumption'!$D$2:$D$185,Input!$D88)</f>
        <v>49053.4</v>
      </c>
      <c r="X88" s="8">
        <f>SUMIFS('Eurostat comsumption'!X$2:X$185,'Eurostat comsumption'!$C$2:$C$185,Input!$C88,'Eurostat comsumption'!$D$2:$D$185,Input!$D88)</f>
        <v>49515.4</v>
      </c>
      <c r="Y88" s="8">
        <f>SUMIFS('Eurostat comsumption'!Y$2:Y$185,'Eurostat comsumption'!$C$2:$C$185,Input!$C88,'Eurostat comsumption'!$D$2:$D$185,Input!$D88)</f>
        <v>50309.3</v>
      </c>
      <c r="Z88" s="8">
        <f>SUMIFS('Eurostat comsumption'!Z$2:Z$185,'Eurostat comsumption'!$C$2:$C$185,Input!$C88,'Eurostat comsumption'!$D$2:$D$185,Input!$D88)</f>
        <v>51242.9</v>
      </c>
      <c r="AA88">
        <f>IFERROR(Z88*'RAW data extract'!X59/'RAW data extract'!W59,0)</f>
        <v>51361.138548408824</v>
      </c>
      <c r="AB88">
        <f>IFERROR(AA88*'RAW data extract'!Y59/'RAW data extract'!X59,0)</f>
        <v>51282.446680906432</v>
      </c>
      <c r="AC88">
        <f>IFERROR(AB88*'RAW data extract'!Z59/'RAW data extract'!Y59,0)</f>
        <v>51206.223898842218</v>
      </c>
      <c r="AD88">
        <f>IFERROR(AC88*'RAW data extract'!AA59/'RAW data extract'!Z59,0)</f>
        <v>51224.986189617775</v>
      </c>
      <c r="AE88">
        <f>IFERROR(AD88*'RAW data extract'!AB59/'RAW data extract'!AA59,0)</f>
        <v>51084.592839202567</v>
      </c>
      <c r="AF88">
        <f>IFERROR(AE88*'RAW data extract'!AC59/'RAW data extract'!AB59,0)</f>
        <v>50832.666142819493</v>
      </c>
      <c r="AG88">
        <f>IFERROR(AF88*'RAW data extract'!AD59/'RAW data extract'!AC59,0)</f>
        <v>50522.238722023081</v>
      </c>
      <c r="AH88">
        <f>IFERROR(AG88*'RAW data extract'!AE59/'RAW data extract'!AD59,0)</f>
        <v>50124.870580352544</v>
      </c>
      <c r="AI88">
        <f>IFERROR(AH88*'RAW data extract'!AF59/'RAW data extract'!AE59,0)</f>
        <v>49676.203525048964</v>
      </c>
      <c r="AJ88">
        <f>IFERROR(AI88*'RAW data extract'!AG59/'RAW data extract'!AF59,0)</f>
        <v>49193.424820336717</v>
      </c>
      <c r="AK88">
        <f>IFERROR(AJ88*'RAW data extract'!AH59/'RAW data extract'!AG59,0)</f>
        <v>48492.480936721171</v>
      </c>
      <c r="AL88">
        <f>IFERROR(AK88*'RAW data extract'!AI59/'RAW data extract'!AH59,0)</f>
        <v>47510.881301944049</v>
      </c>
      <c r="AM88">
        <f>IFERROR(AL88*'RAW data extract'!AJ59/'RAW data extract'!AI59,0)</f>
        <v>46312.168049422078</v>
      </c>
      <c r="AN88">
        <f>IFERROR(AM88*'RAW data extract'!AK59/'RAW data extract'!AJ59,0)</f>
        <v>44732.06796450301</v>
      </c>
      <c r="AO88">
        <f>IFERROR(AN88*'RAW data extract'!AL59/'RAW data extract'!AK59,0)</f>
        <v>42918.35750195117</v>
      </c>
      <c r="AP88">
        <f>IFERROR(AO88*'RAW data extract'!AM59/'RAW data extract'!AL59,0)</f>
        <v>41064.151462817499</v>
      </c>
      <c r="AQ88">
        <f>IFERROR(AP88*'RAW data extract'!AN59/'RAW data extract'!AM59,0)</f>
        <v>39203.417287425538</v>
      </c>
      <c r="AR88">
        <f>IFERROR(AQ88*'RAW data extract'!AO59/'RAW data extract'!AN59,0)</f>
        <v>37213.204207052164</v>
      </c>
      <c r="AS88">
        <f>IFERROR(AR88*'RAW data extract'!AP59/'RAW data extract'!AO59,0)</f>
        <v>35196.852000962033</v>
      </c>
      <c r="AT88">
        <f>IFERROR(AS88*'RAW data extract'!AQ59/'RAW data extract'!AP59,0)</f>
        <v>33203.137513431757</v>
      </c>
      <c r="AU88">
        <f>IFERROR(AT88*'RAW data extract'!AR59/'RAW data extract'!AQ59,0)</f>
        <v>31279.551470158534</v>
      </c>
      <c r="AV88">
        <f>IFERROR(AU88*'RAW data extract'!AS59/'RAW data extract'!AR59,0)</f>
        <v>29434.017935869171</v>
      </c>
      <c r="AW88">
        <f>IFERROR(AV88*'RAW data extract'!AT59/'RAW data extract'!AS59,0)</f>
        <v>27644.935692152529</v>
      </c>
      <c r="AX88">
        <f>IFERROR(AW88*'RAW data extract'!AU59/'RAW data extract'!AT59,0)</f>
        <v>25912.051528885051</v>
      </c>
      <c r="AY88">
        <f>IFERROR(AX88*'RAW data extract'!AV59/'RAW data extract'!AU59,0)</f>
        <v>24029.702503969613</v>
      </c>
      <c r="AZ88">
        <f>IFERROR(AY88*'RAW data extract'!AW59/'RAW data extract'!AV59,0)</f>
        <v>22253.552524398128</v>
      </c>
      <c r="BA88">
        <f>IFERROR(AZ88*'RAW data extract'!AX59/'RAW data extract'!AW59,0)</f>
        <v>20462.00283371687</v>
      </c>
      <c r="BB88">
        <f>IFERROR(BA88*'RAW data extract'!AY59/'RAW data extract'!AX59,0)</f>
        <v>18653.139600217084</v>
      </c>
      <c r="BC88">
        <f>IFERROR(BB88*'RAW data extract'!AZ59/'RAW data extract'!AY59,0)</f>
        <v>16836.43273996107</v>
      </c>
      <c r="BD88">
        <f>IFERROR(BC88*'RAW data extract'!BA59/'RAW data extract'!AZ59,0)</f>
        <v>15050.880304792994</v>
      </c>
      <c r="BE88">
        <f>IFERROR(BD88*'RAW data extract'!BB59/'RAW data extract'!BA59,0)</f>
        <v>13241.927240727769</v>
      </c>
      <c r="BF88">
        <f>IFERROR(BE88*'RAW data extract'!BC59/'RAW data extract'!BB59,0)</f>
        <v>11436.15339946247</v>
      </c>
      <c r="BG88">
        <f>IFERROR(BF88*'RAW data extract'!BD59/'RAW data extract'!BC59,0)</f>
        <v>9635.1632868096385</v>
      </c>
      <c r="BH88">
        <f>IFERROR(BG88*'RAW data extract'!BE59/'RAW data extract'!BD59,0)</f>
        <v>7834.9316508611328</v>
      </c>
    </row>
    <row r="89" spans="1:61" x14ac:dyDescent="0.3">
      <c r="A89" s="2" t="s">
        <v>9</v>
      </c>
      <c r="B89" s="2" t="s">
        <v>10</v>
      </c>
      <c r="C89" s="2" t="s">
        <v>10</v>
      </c>
      <c r="D89" s="2" t="s">
        <v>44</v>
      </c>
      <c r="E89" s="2" t="s">
        <v>13</v>
      </c>
      <c r="F89" s="2" t="s">
        <v>14</v>
      </c>
      <c r="G89" s="2" t="s">
        <v>14</v>
      </c>
      <c r="H89" s="2" t="s">
        <v>15</v>
      </c>
      <c r="I89" s="2" t="s">
        <v>16</v>
      </c>
      <c r="J89" s="8">
        <f>SUMIFS('Eurostat comsumption'!J$2:J$185,'Eurostat comsumption'!$C$2:$C$185,Input!$C89,'Eurostat comsumption'!$D$2:$D$185,Input!$D89)</f>
        <v>0</v>
      </c>
      <c r="K89" s="8">
        <f>SUMIFS('Eurostat comsumption'!K$2:K$185,'Eurostat comsumption'!$C$2:$C$185,Input!$C89,'Eurostat comsumption'!$D$2:$D$185,Input!$D89)</f>
        <v>0</v>
      </c>
      <c r="L89" s="8">
        <f>SUMIFS('Eurostat comsumption'!L$2:L$185,'Eurostat comsumption'!$C$2:$C$185,Input!$C89,'Eurostat comsumption'!$D$2:$D$185,Input!$D89)</f>
        <v>0</v>
      </c>
      <c r="M89" s="8">
        <f>SUMIFS('Eurostat comsumption'!M$2:M$185,'Eurostat comsumption'!$C$2:$C$185,Input!$C89,'Eurostat comsumption'!$D$2:$D$185,Input!$D89)</f>
        <v>0</v>
      </c>
      <c r="N89" s="8">
        <f>SUMIFS('Eurostat comsumption'!N$2:N$185,'Eurostat comsumption'!$C$2:$C$185,Input!$C89,'Eurostat comsumption'!$D$2:$D$185,Input!$D89)</f>
        <v>0</v>
      </c>
      <c r="O89" s="8">
        <f>SUMIFS('Eurostat comsumption'!O$2:O$185,'Eurostat comsumption'!$C$2:$C$185,Input!$C89,'Eurostat comsumption'!$D$2:$D$185,Input!$D89)</f>
        <v>0</v>
      </c>
      <c r="P89" s="8">
        <f>SUMIFS('Eurostat comsumption'!P$2:P$185,'Eurostat comsumption'!$C$2:$C$185,Input!$C89,'Eurostat comsumption'!$D$2:$D$185,Input!$D89)</f>
        <v>0</v>
      </c>
      <c r="Q89" s="8">
        <f>SUMIFS('Eurostat comsumption'!Q$2:Q$185,'Eurostat comsumption'!$C$2:$C$185,Input!$C89,'Eurostat comsumption'!$D$2:$D$185,Input!$D89)</f>
        <v>0</v>
      </c>
      <c r="R89" s="8">
        <f>SUMIFS('Eurostat comsumption'!R$2:R$185,'Eurostat comsumption'!$C$2:$C$185,Input!$C89,'Eurostat comsumption'!$D$2:$D$185,Input!$D89)</f>
        <v>0</v>
      </c>
      <c r="S89" s="8">
        <f>SUMIFS('Eurostat comsumption'!S$2:S$185,'Eurostat comsumption'!$C$2:$C$185,Input!$C89,'Eurostat comsumption'!$D$2:$D$185,Input!$D89)</f>
        <v>0</v>
      </c>
      <c r="T89" s="8">
        <f>SUMIFS('Eurostat comsumption'!T$2:T$185,'Eurostat comsumption'!$C$2:$C$185,Input!$C89,'Eurostat comsumption'!$D$2:$D$185,Input!$D89)</f>
        <v>0</v>
      </c>
      <c r="U89" s="8">
        <f>SUMIFS('Eurostat comsumption'!U$2:U$185,'Eurostat comsumption'!$C$2:$C$185,Input!$C89,'Eurostat comsumption'!$D$2:$D$185,Input!$D89)</f>
        <v>0</v>
      </c>
      <c r="V89" s="8">
        <f>SUMIFS('Eurostat comsumption'!V$2:V$185,'Eurostat comsumption'!$C$2:$C$185,Input!$C89,'Eurostat comsumption'!$D$2:$D$185,Input!$D89)</f>
        <v>0</v>
      </c>
      <c r="W89" s="8">
        <f>SUMIFS('Eurostat comsumption'!W$2:W$185,'Eurostat comsumption'!$C$2:$C$185,Input!$C89,'Eurostat comsumption'!$D$2:$D$185,Input!$D89)</f>
        <v>0</v>
      </c>
      <c r="X89" s="8">
        <f>SUMIFS('Eurostat comsumption'!X$2:X$185,'Eurostat comsumption'!$C$2:$C$185,Input!$C89,'Eurostat comsumption'!$D$2:$D$185,Input!$D89)</f>
        <v>0</v>
      </c>
      <c r="Y89" s="8">
        <f>SUMIFS('Eurostat comsumption'!Y$2:Y$185,'Eurostat comsumption'!$C$2:$C$185,Input!$C89,'Eurostat comsumption'!$D$2:$D$185,Input!$D89)</f>
        <v>0</v>
      </c>
      <c r="Z89" s="8">
        <f>SUMIFS('Eurostat comsumption'!Z$2:Z$185,'Eurostat comsumption'!$C$2:$C$185,Input!$C89,'Eurostat comsumption'!$D$2:$D$185,Input!$D89)</f>
        <v>0</v>
      </c>
      <c r="AA89">
        <f>Z89+('RAW data extract'!X65-'RAW data extract'!W65)*1000</f>
        <v>0.2069528353141675</v>
      </c>
      <c r="AB89">
        <f>AA89+('RAW data extract'!Y65-'RAW data extract'!X65)*1000</f>
        <v>0.60518720459013919</v>
      </c>
      <c r="AC89">
        <f>AB89+('RAW data extract'!Z65-'RAW data extract'!Y65)*1000</f>
        <v>1.074698657434892</v>
      </c>
      <c r="AD89">
        <f>AC89+('RAW data extract'!AA65-'RAW data extract'!Z65)*1000</f>
        <v>1.5826672787952663</v>
      </c>
      <c r="AE89">
        <f>AD89+('RAW data extract'!AB65-'RAW data extract'!AA65)*1000</f>
        <v>2.1865825075764849</v>
      </c>
      <c r="AF89">
        <f>AE89+('RAW data extract'!AC65-'RAW data extract'!AB65)*1000</f>
        <v>2.8717927299218138</v>
      </c>
      <c r="AG89">
        <f>AF89+('RAW data extract'!AD65-'RAW data extract'!AC65)*1000</f>
        <v>3.6559457694421051</v>
      </c>
      <c r="AH89">
        <f>AG89+('RAW data extract'!AE65-'RAW data extract'!AD65)*1000</f>
        <v>4.4914173326658808</v>
      </c>
      <c r="AI89">
        <f>AH89+('RAW data extract'!AF65-'RAW data extract'!AE65)*1000</f>
        <v>5.3719251118429368</v>
      </c>
      <c r="AJ89">
        <f>AI89+('RAW data extract'!AG65-'RAW data extract'!AF65)*1000</f>
        <v>6.2984836686278545</v>
      </c>
      <c r="AK89">
        <f>AJ89+('RAW data extract'!AH65-'RAW data extract'!AG65)*1000</f>
        <v>7.2529302819616781</v>
      </c>
      <c r="AL89">
        <f>AK89+('RAW data extract'!AI65-'RAW data extract'!AH65)*1000</f>
        <v>8.2702754668502596</v>
      </c>
      <c r="AM89">
        <f>AL89+('RAW data extract'!AJ65-'RAW data extract'!AI65)*1000</f>
        <v>9.46034817541506</v>
      </c>
      <c r="AN89">
        <f>AM89+('RAW data extract'!AK65-'RAW data extract'!AJ65)*1000</f>
        <v>10.978092467997717</v>
      </c>
      <c r="AO89">
        <f>AN89+('RAW data extract'!AL65-'RAW data extract'!AK65)*1000</f>
        <v>12.598529206458643</v>
      </c>
      <c r="AP89">
        <f>AO89+('RAW data extract'!AM65-'RAW data extract'!AL65)*1000</f>
        <v>14.402473109703065</v>
      </c>
      <c r="AQ89">
        <f>AP89+('RAW data extract'!AN65-'RAW data extract'!AM65)*1000</f>
        <v>16.341542352565128</v>
      </c>
      <c r="AR89">
        <f>AQ89+('RAW data extract'!AO65-'RAW data extract'!AN65)*1000</f>
        <v>18.395853287275184</v>
      </c>
      <c r="AS89">
        <f>AR89+('RAW data extract'!AP65-'RAW data extract'!AO65)*1000</f>
        <v>20.501163611926611</v>
      </c>
      <c r="AT89">
        <f>AS89+('RAW data extract'!AQ65-'RAW data extract'!AP65)*1000</f>
        <v>22.648923934551611</v>
      </c>
      <c r="AU89">
        <f>AT89+('RAW data extract'!AR65-'RAW data extract'!AQ65)*1000</f>
        <v>24.783743076292364</v>
      </c>
      <c r="AV89">
        <f>AU89+('RAW data extract'!AS65-'RAW data extract'!AR65)*1000</f>
        <v>26.860899634249815</v>
      </c>
      <c r="AW89">
        <f>AV89+('RAW data extract'!AT65-'RAW data extract'!AS65)*1000</f>
        <v>28.91091934988485</v>
      </c>
      <c r="AX89">
        <f>AW89+('RAW data extract'!AU65-'RAW data extract'!AT65)*1000</f>
        <v>30.969656308080694</v>
      </c>
      <c r="AY89">
        <f>AX89+('RAW data extract'!AV65-'RAW data extract'!AU65)*1000</f>
        <v>33.065420766806355</v>
      </c>
      <c r="AZ89">
        <f>AY89+('RAW data extract'!AW65-'RAW data extract'!AV65)*1000</f>
        <v>35.119761443520083</v>
      </c>
      <c r="BA89">
        <f>AZ89+('RAW data extract'!AX65-'RAW data extract'!AW65)*1000</f>
        <v>37.18699901114725</v>
      </c>
      <c r="BB89">
        <f>BA89+('RAW data extract'!AY65-'RAW data extract'!AX65)*1000</f>
        <v>39.261230713277087</v>
      </c>
      <c r="BC89">
        <f>BB89+('RAW data extract'!AZ65-'RAW data extract'!AY65)*1000</f>
        <v>41.33203176498629</v>
      </c>
      <c r="BD89">
        <f>BC89+('RAW data extract'!BA65-'RAW data extract'!AZ65)*1000</f>
        <v>43.395496119783274</v>
      </c>
      <c r="BE89">
        <f>BD89+('RAW data extract'!BB65-'RAW data extract'!BA65)*1000</f>
        <v>45.468054442453223</v>
      </c>
      <c r="BF89">
        <f>BE89+('RAW data extract'!BC65-'RAW data extract'!BB65)*1000</f>
        <v>47.53767529106451</v>
      </c>
      <c r="BG89">
        <f>BF89+('RAW data extract'!BD65-'RAW data extract'!BC65)*1000</f>
        <v>49.605571216225499</v>
      </c>
      <c r="BH89">
        <f>BG89+('RAW data extract'!BE65-'RAW data extract'!BD65)*1000</f>
        <v>51.674543189030366</v>
      </c>
    </row>
    <row r="90" spans="1:61" x14ac:dyDescent="0.3">
      <c r="A90" t="s">
        <v>9</v>
      </c>
      <c r="B90" t="s">
        <v>10</v>
      </c>
      <c r="C90" t="s">
        <v>30</v>
      </c>
      <c r="D90" t="s">
        <v>12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 s="8">
        <f>SUMIFS('Eurostat comsumption'!J$2:J$185,'Eurostat comsumption'!$C$2:$C$185,Input!$C90,'Eurostat comsumption'!$D$2:$D$185,Input!$D90)</f>
        <v>7297.3</v>
      </c>
      <c r="K90" s="8">
        <f>SUMIFS('Eurostat comsumption'!K$2:K$185,'Eurostat comsumption'!$C$2:$C$185,Input!$C90,'Eurostat comsumption'!$D$2:$D$185,Input!$D90)</f>
        <v>7468.2</v>
      </c>
      <c r="L90" s="8">
        <f>SUMIFS('Eurostat comsumption'!L$2:L$185,'Eurostat comsumption'!$C$2:$C$185,Input!$C90,'Eurostat comsumption'!$D$2:$D$185,Input!$D90)</f>
        <v>7569.8</v>
      </c>
      <c r="M90" s="8">
        <f>SUMIFS('Eurostat comsumption'!M$2:M$185,'Eurostat comsumption'!$C$2:$C$185,Input!$C90,'Eurostat comsumption'!$D$2:$D$185,Input!$D90)</f>
        <v>7915.2</v>
      </c>
      <c r="N90" s="8">
        <f>SUMIFS('Eurostat comsumption'!N$2:N$185,'Eurostat comsumption'!$C$2:$C$185,Input!$C90,'Eurostat comsumption'!$D$2:$D$185,Input!$D90)</f>
        <v>8075.6</v>
      </c>
      <c r="O90" s="8">
        <f>SUMIFS('Eurostat comsumption'!O$2:O$185,'Eurostat comsumption'!$C$2:$C$185,Input!$C90,'Eurostat comsumption'!$D$2:$D$185,Input!$D90)</f>
        <v>8187.6</v>
      </c>
      <c r="P90" s="8">
        <f>SUMIFS('Eurostat comsumption'!P$2:P$185,'Eurostat comsumption'!$C$2:$C$185,Input!$C90,'Eurostat comsumption'!$D$2:$D$185,Input!$D90)</f>
        <v>8553.5</v>
      </c>
      <c r="Q90" s="8">
        <f>SUMIFS('Eurostat comsumption'!Q$2:Q$185,'Eurostat comsumption'!$C$2:$C$185,Input!$C90,'Eurostat comsumption'!$D$2:$D$185,Input!$D90)</f>
        <v>8821.7000000000007</v>
      </c>
      <c r="R90" s="8">
        <f>SUMIFS('Eurostat comsumption'!R$2:R$185,'Eurostat comsumption'!$C$2:$C$185,Input!$C90,'Eurostat comsumption'!$D$2:$D$185,Input!$D90)</f>
        <v>8619.2000000000007</v>
      </c>
      <c r="S90" s="8">
        <f>SUMIFS('Eurostat comsumption'!S$2:S$185,'Eurostat comsumption'!$C$2:$C$185,Input!$C90,'Eurostat comsumption'!$D$2:$D$185,Input!$D90)</f>
        <v>9206.1</v>
      </c>
      <c r="T90" s="8">
        <f>SUMIFS('Eurostat comsumption'!T$2:T$185,'Eurostat comsumption'!$C$2:$C$185,Input!$C90,'Eurostat comsumption'!$D$2:$D$185,Input!$D90)</f>
        <v>8158.2</v>
      </c>
      <c r="U90" s="8">
        <f>SUMIFS('Eurostat comsumption'!U$2:U$185,'Eurostat comsumption'!$C$2:$C$185,Input!$C90,'Eurostat comsumption'!$D$2:$D$185,Input!$D90)</f>
        <v>7444.4</v>
      </c>
      <c r="V90" s="8">
        <f>SUMIFS('Eurostat comsumption'!V$2:V$185,'Eurostat comsumption'!$C$2:$C$185,Input!$C90,'Eurostat comsumption'!$D$2:$D$185,Input!$D90)</f>
        <v>6273.3</v>
      </c>
      <c r="W90" s="8">
        <f>SUMIFS('Eurostat comsumption'!W$2:W$185,'Eurostat comsumption'!$C$2:$C$185,Input!$C90,'Eurostat comsumption'!$D$2:$D$185,Input!$D90)</f>
        <v>6282.5</v>
      </c>
      <c r="X90" s="8">
        <f>SUMIFS('Eurostat comsumption'!X$2:X$185,'Eurostat comsumption'!$C$2:$C$185,Input!$C90,'Eurostat comsumption'!$D$2:$D$185,Input!$D90)</f>
        <v>6413</v>
      </c>
      <c r="Y90" s="8">
        <f>SUMIFS('Eurostat comsumption'!Y$2:Y$185,'Eurostat comsumption'!$C$2:$C$185,Input!$C90,'Eurostat comsumption'!$D$2:$D$185,Input!$D90)</f>
        <v>6577.1</v>
      </c>
      <c r="Z90" s="8">
        <f>SUMIFS('Eurostat comsumption'!Z$2:Z$185,'Eurostat comsumption'!$C$2:$C$185,Input!$C90,'Eurostat comsumption'!$D$2:$D$185,Input!$D90)</f>
        <v>6788.5</v>
      </c>
      <c r="AA90">
        <f t="shared" ref="AA90" si="342">SUM(AA91:AA97)</f>
        <v>6735.5773545571001</v>
      </c>
      <c r="AB90">
        <f t="shared" ref="AB90" si="343">SUM(AB91:AB97)</f>
        <v>6686.1726801665045</v>
      </c>
      <c r="AC90">
        <f t="shared" ref="AC90" si="344">SUM(AC91:AC97)</f>
        <v>6631.1248295318464</v>
      </c>
      <c r="AD90">
        <f t="shared" ref="AD90" si="345">SUM(AD91:AD97)</f>
        <v>6571.7566190982552</v>
      </c>
      <c r="AE90">
        <f t="shared" ref="AE90" si="346">SUM(AE91:AE97)</f>
        <v>6498.4309467151579</v>
      </c>
      <c r="AF90">
        <f t="shared" ref="AF90" si="347">SUM(AF91:AF97)</f>
        <v>6421.467105003665</v>
      </c>
      <c r="AG90">
        <f t="shared" ref="AG90" si="348">SUM(AG91:AG97)</f>
        <v>6339.3047049094102</v>
      </c>
      <c r="AH90">
        <f t="shared" ref="AH90" si="349">SUM(AH91:AH97)</f>
        <v>6243.7917764180984</v>
      </c>
      <c r="AI90">
        <f t="shared" ref="AI90" si="350">SUM(AI91:AI97)</f>
        <v>6132.7597572285304</v>
      </c>
      <c r="AJ90">
        <f t="shared" ref="AJ90" si="351">SUM(AJ91:AJ97)</f>
        <v>6005.1363256086124</v>
      </c>
      <c r="AK90">
        <f t="shared" ref="AK90" si="352">SUM(AK91:AK97)</f>
        <v>5851.7889944669168</v>
      </c>
      <c r="AL90">
        <f t="shared" ref="AL90" si="353">SUM(AL91:AL97)</f>
        <v>5683.5480947207907</v>
      </c>
      <c r="AM90">
        <f t="shared" ref="AM90" si="354">SUM(AM91:AM97)</f>
        <v>5503.7209320782749</v>
      </c>
      <c r="AN90">
        <f t="shared" ref="AN90" si="355">SUM(AN91:AN97)</f>
        <v>5321.1411111841871</v>
      </c>
      <c r="AO90">
        <f t="shared" ref="AO90" si="356">SUM(AO91:AO97)</f>
        <v>5136.7287778818973</v>
      </c>
      <c r="AP90">
        <f t="shared" ref="AP90" si="357">SUM(AP91:AP97)</f>
        <v>4952.301372104871</v>
      </c>
      <c r="AQ90">
        <f t="shared" ref="AQ90" si="358">SUM(AQ91:AQ97)</f>
        <v>4768.9267513398581</v>
      </c>
      <c r="AR90">
        <f t="shared" ref="AR90" si="359">SUM(AR91:AR97)</f>
        <v>4594.3128963767995</v>
      </c>
      <c r="AS90">
        <f t="shared" ref="AS90" si="360">SUM(AS91:AS97)</f>
        <v>4423.0781887914045</v>
      </c>
      <c r="AT90">
        <f t="shared" ref="AT90" si="361">SUM(AT91:AT97)</f>
        <v>4256.5998791544152</v>
      </c>
      <c r="AU90">
        <f t="shared" ref="AU90" si="362">SUM(AU91:AU97)</f>
        <v>4090.1223562123937</v>
      </c>
      <c r="AV90">
        <f t="shared" ref="AV90" si="363">SUM(AV91:AV97)</f>
        <v>3923.6453622856038</v>
      </c>
      <c r="AW90">
        <f t="shared" ref="AW90" si="364">SUM(AW91:AW97)</f>
        <v>3757.169020651796</v>
      </c>
      <c r="AX90">
        <f t="shared" ref="AX90" si="365">SUM(AX91:AX97)</f>
        <v>3591.3619407024212</v>
      </c>
      <c r="AY90">
        <f t="shared" ref="AY90" si="366">SUM(AY91:AY97)</f>
        <v>3424.1870979167697</v>
      </c>
      <c r="AZ90">
        <f t="shared" ref="AZ90" si="367">SUM(AZ91:AZ97)</f>
        <v>3255.7795531989923</v>
      </c>
      <c r="BA90">
        <f t="shared" ref="BA90" si="368">SUM(BA91:BA97)</f>
        <v>3090.2905964316406</v>
      </c>
      <c r="BB90">
        <f t="shared" ref="BB90" si="369">SUM(BB91:BB97)</f>
        <v>2922.9565109075015</v>
      </c>
      <c r="BC90">
        <f t="shared" ref="BC90" si="370">SUM(BC91:BC97)</f>
        <v>2755.7035369905534</v>
      </c>
      <c r="BD90">
        <f t="shared" ref="BD90" si="371">SUM(BD91:BD97)</f>
        <v>2588.8473503834844</v>
      </c>
      <c r="BE90">
        <f t="shared" ref="BE90" si="372">SUM(BE91:BE97)</f>
        <v>2422.1810980809196</v>
      </c>
      <c r="BF90">
        <f t="shared" ref="BF90" si="373">SUM(BF91:BF97)</f>
        <v>2422.162430628417</v>
      </c>
      <c r="BG90">
        <f t="shared" ref="BG90" si="374">SUM(BG91:BG97)</f>
        <v>2422.1414207659145</v>
      </c>
      <c r="BH90">
        <f t="shared" ref="BH90" si="375">SUM(BH91:BH97)</f>
        <v>2422.1175473383878</v>
      </c>
    </row>
    <row r="91" spans="1:61" x14ac:dyDescent="0.3">
      <c r="A91" t="s">
        <v>9</v>
      </c>
      <c r="B91" t="s">
        <v>10</v>
      </c>
      <c r="C91" t="s">
        <v>30</v>
      </c>
      <c r="D91" t="s">
        <v>17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 s="8">
        <f>SUMIFS('Eurostat comsumption'!J$2:J$185,'Eurostat comsumption'!$C$2:$C$185,Input!$C91,'Eurostat comsumption'!$D$2:$D$185,Input!$D91)</f>
        <v>0</v>
      </c>
      <c r="K91" s="8">
        <f>SUMIFS('Eurostat comsumption'!K$2:K$185,'Eurostat comsumption'!$C$2:$C$185,Input!$C91,'Eurostat comsumption'!$D$2:$D$185,Input!$D91)</f>
        <v>7</v>
      </c>
      <c r="L91" s="8">
        <f>SUMIFS('Eurostat comsumption'!L$2:L$185,'Eurostat comsumption'!$C$2:$C$185,Input!$C91,'Eurostat comsumption'!$D$2:$D$185,Input!$D91)</f>
        <v>12</v>
      </c>
      <c r="M91" s="8">
        <f>SUMIFS('Eurostat comsumption'!M$2:M$185,'Eurostat comsumption'!$C$2:$C$185,Input!$C91,'Eurostat comsumption'!$D$2:$D$185,Input!$D91)</f>
        <v>12.2</v>
      </c>
      <c r="N91" s="8">
        <f>SUMIFS('Eurostat comsumption'!N$2:N$185,'Eurostat comsumption'!$C$2:$C$185,Input!$C91,'Eurostat comsumption'!$D$2:$D$185,Input!$D91)</f>
        <v>11.5</v>
      </c>
      <c r="O91" s="8">
        <f>SUMIFS('Eurostat comsumption'!O$2:O$185,'Eurostat comsumption'!$C$2:$C$185,Input!$C91,'Eurostat comsumption'!$D$2:$D$185,Input!$D91)</f>
        <v>13.5</v>
      </c>
      <c r="P91" s="8">
        <f>SUMIFS('Eurostat comsumption'!P$2:P$185,'Eurostat comsumption'!$C$2:$C$185,Input!$C91,'Eurostat comsumption'!$D$2:$D$185,Input!$D91)</f>
        <v>14.4</v>
      </c>
      <c r="Q91" s="8">
        <f>SUMIFS('Eurostat comsumption'!Q$2:Q$185,'Eurostat comsumption'!$C$2:$C$185,Input!$C91,'Eurostat comsumption'!$D$2:$D$185,Input!$D91)</f>
        <v>17.5</v>
      </c>
      <c r="R91" s="8">
        <f>SUMIFS('Eurostat comsumption'!R$2:R$185,'Eurostat comsumption'!$C$2:$C$185,Input!$C91,'Eurostat comsumption'!$D$2:$D$185,Input!$D91)</f>
        <v>21</v>
      </c>
      <c r="S91" s="8">
        <f>SUMIFS('Eurostat comsumption'!S$2:S$185,'Eurostat comsumption'!$C$2:$C$185,Input!$C91,'Eurostat comsumption'!$D$2:$D$185,Input!$D91)</f>
        <v>15.1</v>
      </c>
      <c r="T91" s="8">
        <f>SUMIFS('Eurostat comsumption'!T$2:T$185,'Eurostat comsumption'!$C$2:$C$185,Input!$C91,'Eurostat comsumption'!$D$2:$D$185,Input!$D91)</f>
        <v>14.5</v>
      </c>
      <c r="U91" s="8">
        <f>SUMIFS('Eurostat comsumption'!U$2:U$185,'Eurostat comsumption'!$C$2:$C$185,Input!$C91,'Eurostat comsumption'!$D$2:$D$185,Input!$D91)</f>
        <v>14.9</v>
      </c>
      <c r="V91" s="8">
        <f>SUMIFS('Eurostat comsumption'!V$2:V$185,'Eurostat comsumption'!$C$2:$C$185,Input!$C91,'Eurostat comsumption'!$D$2:$D$185,Input!$D91)</f>
        <v>14.7</v>
      </c>
      <c r="W91" s="8">
        <f>SUMIFS('Eurostat comsumption'!W$2:W$185,'Eurostat comsumption'!$C$2:$C$185,Input!$C91,'Eurostat comsumption'!$D$2:$D$185,Input!$D91)</f>
        <v>13.4</v>
      </c>
      <c r="X91" s="8">
        <f>SUMIFS('Eurostat comsumption'!X$2:X$185,'Eurostat comsumption'!$C$2:$C$185,Input!$C91,'Eurostat comsumption'!$D$2:$D$185,Input!$D91)</f>
        <v>13.8</v>
      </c>
      <c r="Y91" s="8">
        <f>SUMIFS('Eurostat comsumption'!Y$2:Y$185,'Eurostat comsumption'!$C$2:$C$185,Input!$C91,'Eurostat comsumption'!$D$2:$D$185,Input!$D91)</f>
        <v>15.1</v>
      </c>
      <c r="Z91" s="8">
        <f>SUMIFS('Eurostat comsumption'!Z$2:Z$185,'Eurostat comsumption'!$C$2:$C$185,Input!$C91,'Eurostat comsumption'!$D$2:$D$185,Input!$D91)</f>
        <v>19</v>
      </c>
      <c r="AA91">
        <f>MAX(SUMIFS('intermediary sheet'!AA$2:AA$185,'intermediary sheet'!$C$2:$C$185,Input!$C91,'intermediary sheet'!$D$2:$D$185,"total")*SUMIFS('Market shares starting point Fe'!AA$2:AA$185,'Market shares starting point Fe'!$C$2:$C$185,Input!$C91,'Market shares starting point Fe'!$D$2:$D$185,Input!$D91),0)</f>
        <v>48.602735995288853</v>
      </c>
      <c r="AB91">
        <f>MAX(SUMIFS('intermediary sheet'!AB$2:AB$185,'intermediary sheet'!$C$2:$C$185,Input!$C91,'intermediary sheet'!$D$2:$D$185,"total")*SUMIFS('Market shares starting point Fe'!AB$2:AB$185,'Market shares starting point Fe'!$C$2:$C$185,Input!$C91,'Market shares starting point Fe'!$D$2:$D$185,Input!$D91),0)</f>
        <v>52.759416570021045</v>
      </c>
      <c r="AC91">
        <f>MAX(SUMIFS('intermediary sheet'!AC$2:AC$185,'intermediary sheet'!$C$2:$C$185,Input!$C91,'intermediary sheet'!$D$2:$D$185,"total")*SUMIFS('Market shares starting point Fe'!AC$2:AC$185,'Market shares starting point Fe'!$C$2:$C$185,Input!$C91,'Market shares starting point Fe'!$D$2:$D$185,Input!$D91),0)</f>
        <v>57.954997725152033</v>
      </c>
      <c r="AD91">
        <f>MAX(SUMIFS('intermediary sheet'!AD$2:AD$185,'intermediary sheet'!$C$2:$C$185,Input!$C91,'intermediary sheet'!$D$2:$D$185,"total")*SUMIFS('Market shares starting point Fe'!AD$2:AD$185,'Market shares starting point Fe'!$C$2:$C$185,Input!$C91,'Market shares starting point Fe'!$D$2:$D$185,Input!$D91),0)</f>
        <v>62.215889834213463</v>
      </c>
      <c r="AE91">
        <f>MAX(SUMIFS('intermediary sheet'!AE$2:AE$185,'intermediary sheet'!$C$2:$C$185,Input!$C91,'intermediary sheet'!$D$2:$D$185,"total")*SUMIFS('Market shares starting point Fe'!AE$2:AE$185,'Market shares starting point Fe'!$C$2:$C$185,Input!$C91,'Market shares starting point Fe'!$D$2:$D$185,Input!$D91),0)</f>
        <v>66.236581998554001</v>
      </c>
      <c r="AF91">
        <f>MAX(SUMIFS('intermediary sheet'!AF$2:AF$185,'intermediary sheet'!$C$2:$C$185,Input!$C91,'intermediary sheet'!$D$2:$D$185,"total")*SUMIFS('Market shares starting point Fe'!AF$2:AF$185,'Market shares starting point Fe'!$C$2:$C$185,Input!$C91,'Market shares starting point Fe'!$D$2:$D$185,Input!$D91),0)</f>
        <v>70.208273315702343</v>
      </c>
      <c r="AG91">
        <f>MAX(SUMIFS('intermediary sheet'!AG$2:AG$185,'intermediary sheet'!$C$2:$C$185,Input!$C91,'intermediary sheet'!$D$2:$D$185,"total")*SUMIFS('Market shares starting point Fe'!AG$2:AG$185,'Market shares starting point Fe'!$C$2:$C$185,Input!$C91,'Market shares starting point Fe'!$D$2:$D$185,Input!$D91),0)</f>
        <v>73.746208262125805</v>
      </c>
      <c r="AH91">
        <f>MAX(SUMIFS('intermediary sheet'!AH$2:AH$185,'intermediary sheet'!$C$2:$C$185,Input!$C91,'intermediary sheet'!$D$2:$D$185,"total")*SUMIFS('Market shares starting point Fe'!AH$2:AH$185,'Market shares starting point Fe'!$C$2:$C$185,Input!$C91,'Market shares starting point Fe'!$D$2:$D$185,Input!$D91),0)</f>
        <v>77.448190725818506</v>
      </c>
      <c r="AI91">
        <f>MAX(SUMIFS('intermediary sheet'!AI$2:AI$185,'intermediary sheet'!$C$2:$C$185,Input!$C91,'intermediary sheet'!$D$2:$D$185,"total")*SUMIFS('Market shares starting point Fe'!AI$2:AI$185,'Market shares starting point Fe'!$C$2:$C$185,Input!$C91,'Market shares starting point Fe'!$D$2:$D$185,Input!$D91),0)</f>
        <v>80.90898106350383</v>
      </c>
      <c r="AJ91">
        <f>MAX(SUMIFS('intermediary sheet'!AJ$2:AJ$185,'intermediary sheet'!$C$2:$C$185,Input!$C91,'intermediary sheet'!$D$2:$D$185,"total")*SUMIFS('Market shares starting point Fe'!AJ$2:AJ$185,'Market shares starting point Fe'!$C$2:$C$185,Input!$C91,'Market shares starting point Fe'!$D$2:$D$185,Input!$D91),0)</f>
        <v>84.319973792124131</v>
      </c>
      <c r="AK91">
        <f>MAX(SUMIFS('intermediary sheet'!AK$2:AK$185,'intermediary sheet'!$C$2:$C$185,Input!$C91,'intermediary sheet'!$D$2:$D$185,"total")*SUMIFS('Market shares starting point Fe'!AK$2:AK$185,'Market shares starting point Fe'!$C$2:$C$185,Input!$C91,'Market shares starting point Fe'!$D$2:$D$185,Input!$D91),0)</f>
        <v>87.975842331208554</v>
      </c>
      <c r="AL91">
        <f>MAX(SUMIFS('intermediary sheet'!AL$2:AL$185,'intermediary sheet'!$C$2:$C$185,Input!$C91,'intermediary sheet'!$D$2:$D$185,"total")*SUMIFS('Market shares starting point Fe'!AL$2:AL$185,'Market shares starting point Fe'!$C$2:$C$185,Input!$C91,'Market shares starting point Fe'!$D$2:$D$185,Input!$D91),0)</f>
        <v>91.618458527907592</v>
      </c>
      <c r="AM91">
        <f>MAX(SUMIFS('intermediary sheet'!AM$2:AM$185,'intermediary sheet'!$C$2:$C$185,Input!$C91,'intermediary sheet'!$D$2:$D$185,"total")*SUMIFS('Market shares starting point Fe'!AM$2:AM$185,'Market shares starting point Fe'!$C$2:$C$185,Input!$C91,'Market shares starting point Fe'!$D$2:$D$185,Input!$D91),0)</f>
        <v>95.517040176384413</v>
      </c>
      <c r="AN91">
        <f>MAX(SUMIFS('intermediary sheet'!AN$2:AN$185,'intermediary sheet'!$C$2:$C$185,Input!$C91,'intermediary sheet'!$D$2:$D$185,"total")*SUMIFS('Market shares starting point Fe'!AN$2:AN$185,'Market shares starting point Fe'!$C$2:$C$185,Input!$C91,'Market shares starting point Fe'!$D$2:$D$185,Input!$D91),0)</f>
        <v>100.18808369714014</v>
      </c>
      <c r="AO91">
        <f>MAX(SUMIFS('intermediary sheet'!AO$2:AO$185,'intermediary sheet'!$C$2:$C$185,Input!$C91,'intermediary sheet'!$D$2:$D$185,"total")*SUMIFS('Market shares starting point Fe'!AO$2:AO$185,'Market shares starting point Fe'!$C$2:$C$185,Input!$C91,'Market shares starting point Fe'!$D$2:$D$185,Input!$D91),0)</f>
        <v>105.27169927747684</v>
      </c>
      <c r="AP91">
        <f>MAX(SUMIFS('intermediary sheet'!AP$2:AP$185,'intermediary sheet'!$C$2:$C$185,Input!$C91,'intermediary sheet'!$D$2:$D$185,"total")*SUMIFS('Market shares starting point Fe'!AP$2:AP$185,'Market shares starting point Fe'!$C$2:$C$185,Input!$C91,'Market shares starting point Fe'!$D$2:$D$185,Input!$D91),0)</f>
        <v>110.8396991276536</v>
      </c>
      <c r="AQ91">
        <f>MAX(SUMIFS('intermediary sheet'!AQ$2:AQ$185,'intermediary sheet'!$C$2:$C$185,Input!$C91,'intermediary sheet'!$D$2:$D$185,"total")*SUMIFS('Market shares starting point Fe'!AQ$2:AQ$185,'Market shares starting point Fe'!$C$2:$C$185,Input!$C91,'Market shares starting point Fe'!$D$2:$D$185,Input!$D91),0)</f>
        <v>116.76736133668774</v>
      </c>
      <c r="AR91">
        <f>MAX(SUMIFS('intermediary sheet'!AR$2:AR$185,'intermediary sheet'!$C$2:$C$185,Input!$C91,'intermediary sheet'!$D$2:$D$185,"total")*SUMIFS('Market shares starting point Fe'!AR$2:AR$185,'Market shares starting point Fe'!$C$2:$C$185,Input!$C91,'Market shares starting point Fe'!$D$2:$D$185,Input!$D91),0)</f>
        <v>122.56029144942839</v>
      </c>
      <c r="AS91">
        <f>MAX(SUMIFS('intermediary sheet'!AS$2:AS$185,'intermediary sheet'!$C$2:$C$185,Input!$C91,'intermediary sheet'!$D$2:$D$185,"total")*SUMIFS('Market shares starting point Fe'!AS$2:AS$185,'Market shares starting point Fe'!$C$2:$C$185,Input!$C91,'Market shares starting point Fe'!$D$2:$D$185,Input!$D91),0)</f>
        <v>128.19524053858649</v>
      </c>
      <c r="AT91">
        <f>MAX(SUMIFS('intermediary sheet'!AT$2:AT$185,'intermediary sheet'!$C$2:$C$185,Input!$C91,'intermediary sheet'!$D$2:$D$185,"total")*SUMIFS('Market shares starting point Fe'!AT$2:AT$185,'Market shares starting point Fe'!$C$2:$C$185,Input!$C91,'Market shares starting point Fe'!$D$2:$D$185,Input!$D91),0)</f>
        <v>133.97097758097158</v>
      </c>
      <c r="AU91">
        <f>MAX(SUMIFS('intermediary sheet'!AU$2:AU$185,'intermediary sheet'!$C$2:$C$185,Input!$C91,'intermediary sheet'!$D$2:$D$185,"total")*SUMIFS('Market shares starting point Fe'!AU$2:AU$185,'Market shares starting point Fe'!$C$2:$C$185,Input!$C91,'Market shares starting point Fe'!$D$2:$D$185,Input!$D91),0)</f>
        <v>139.28918230995606</v>
      </c>
      <c r="AV91">
        <f>MAX(SUMIFS('intermediary sheet'!AV$2:AV$185,'intermediary sheet'!$C$2:$C$185,Input!$C91,'intermediary sheet'!$D$2:$D$185,"total")*SUMIFS('Market shares starting point Fe'!AV$2:AV$185,'Market shares starting point Fe'!$C$2:$C$185,Input!$C91,'Market shares starting point Fe'!$D$2:$D$185,Input!$D91),0)</f>
        <v>144.31488077180288</v>
      </c>
      <c r="AW91">
        <f>MAX(SUMIFS('intermediary sheet'!AW$2:AW$185,'intermediary sheet'!$C$2:$C$185,Input!$C91,'intermediary sheet'!$D$2:$D$185,"total")*SUMIFS('Market shares starting point Fe'!AW$2:AW$185,'Market shares starting point Fe'!$C$2:$C$185,Input!$C91,'Market shares starting point Fe'!$D$2:$D$185,Input!$D91),0)</f>
        <v>149.10049918388935</v>
      </c>
      <c r="AX91">
        <f>MAX(SUMIFS('intermediary sheet'!AX$2:AX$185,'intermediary sheet'!$C$2:$C$185,Input!$C91,'intermediary sheet'!$D$2:$D$185,"total")*SUMIFS('Market shares starting point Fe'!AX$2:AX$185,'Market shares starting point Fe'!$C$2:$C$185,Input!$C91,'Market shares starting point Fe'!$D$2:$D$185,Input!$D91),0)</f>
        <v>153.80949438137634</v>
      </c>
      <c r="AY91">
        <f>MAX(SUMIFS('intermediary sheet'!AY$2:AY$185,'intermediary sheet'!$C$2:$C$185,Input!$C91,'intermediary sheet'!$D$2:$D$185,"total")*SUMIFS('Market shares starting point Fe'!AY$2:AY$185,'Market shares starting point Fe'!$C$2:$C$185,Input!$C91,'Market shares starting point Fe'!$D$2:$D$185,Input!$D91),0)</f>
        <v>158.35148322392038</v>
      </c>
      <c r="AZ91">
        <f>MAX(SUMIFS('intermediary sheet'!AZ$2:AZ$185,'intermediary sheet'!$C$2:$C$185,Input!$C91,'intermediary sheet'!$D$2:$D$185,"total")*SUMIFS('Market shares starting point Fe'!AZ$2:AZ$185,'Market shares starting point Fe'!$C$2:$C$185,Input!$C91,'Market shares starting point Fe'!$D$2:$D$185,Input!$D91),0)</f>
        <v>162.63104219772376</v>
      </c>
      <c r="BA91">
        <f>MAX(SUMIFS('intermediary sheet'!BA$2:BA$185,'intermediary sheet'!$C$2:$C$185,Input!$C91,'intermediary sheet'!$D$2:$D$185,"total")*SUMIFS('Market shares starting point Fe'!BA$2:BA$185,'Market shares starting point Fe'!$C$2:$C$185,Input!$C91,'Market shares starting point Fe'!$D$2:$D$185,Input!$D91),0)</f>
        <v>166.87594878458285</v>
      </c>
      <c r="BB91">
        <f>MAX(SUMIFS('intermediary sheet'!BB$2:BB$185,'intermediary sheet'!$C$2:$C$185,Input!$C91,'intermediary sheet'!$D$2:$D$185,"total")*SUMIFS('Market shares starting point Fe'!BB$2:BB$185,'Market shares starting point Fe'!$C$2:$C$185,Input!$C91,'Market shares starting point Fe'!$D$2:$D$185,Input!$D91),0)</f>
        <v>170.88634036629568</v>
      </c>
      <c r="BC91">
        <f>MAX(SUMIFS('intermediary sheet'!BC$2:BC$185,'intermediary sheet'!$C$2:$C$185,Input!$C91,'intermediary sheet'!$D$2:$D$185,"total")*SUMIFS('Market shares starting point Fe'!BC$2:BC$185,'Market shares starting point Fe'!$C$2:$C$185,Input!$C91,'Market shares starting point Fe'!$D$2:$D$185,Input!$D91),0)</f>
        <v>174.73272943945418</v>
      </c>
      <c r="BD91">
        <f>MAX(SUMIFS('intermediary sheet'!BD$2:BD$185,'intermediary sheet'!$C$2:$C$185,Input!$C91,'intermediary sheet'!$D$2:$D$185,"total")*SUMIFS('Market shares starting point Fe'!BD$2:BD$185,'Market shares starting point Fe'!$C$2:$C$185,Input!$C91,'Market shares starting point Fe'!$D$2:$D$185,Input!$D91),0)</f>
        <v>178.17627401737008</v>
      </c>
      <c r="BE91">
        <f>MAX(SUMIFS('intermediary sheet'!BE$2:BE$185,'intermediary sheet'!$C$2:$C$185,Input!$C91,'intermediary sheet'!$D$2:$D$185,"total")*SUMIFS('Market shares starting point Fe'!BE$2:BE$185,'Market shares starting point Fe'!$C$2:$C$185,Input!$C91,'Market shares starting point Fe'!$D$2:$D$185,Input!$D91),0)</f>
        <v>181.43455158435597</v>
      </c>
      <c r="BF91">
        <f>MAX(SUMIFS('intermediary sheet'!BF$2:BF$185,'intermediary sheet'!$C$2:$C$185,Input!$C91,'intermediary sheet'!$D$2:$D$185,"total")*SUMIFS('Market shares starting point Fe'!BF$2:BF$185,'Market shares starting point Fe'!$C$2:$C$185,Input!$C91,'Market shares starting point Fe'!$D$2:$D$185,Input!$D91),0)</f>
        <v>197.9392157223119</v>
      </c>
      <c r="BG91">
        <f>MAX(SUMIFS('intermediary sheet'!BG$2:BG$185,'intermediary sheet'!$C$2:$C$185,Input!$C91,'intermediary sheet'!$D$2:$D$185,"total")*SUMIFS('Market shares starting point Fe'!BG$2:BG$185,'Market shares starting point Fe'!$C$2:$C$185,Input!$C91,'Market shares starting point Fe'!$D$2:$D$185,Input!$D91),0)</f>
        <v>216.54359791955744</v>
      </c>
      <c r="BH91">
        <f>MAX(SUMIFS('intermediary sheet'!BH$2:BH$185,'intermediary sheet'!$C$2:$C$185,Input!$C91,'intermediary sheet'!$D$2:$D$185,"total")*SUMIFS('Market shares starting point Fe'!BH$2:BH$185,'Market shares starting point Fe'!$C$2:$C$185,Input!$C91,'Market shares starting point Fe'!$D$2:$D$185,Input!$D91),0)</f>
        <v>237.69391464006321</v>
      </c>
    </row>
    <row r="92" spans="1:61" x14ac:dyDescent="0.3">
      <c r="A92" t="s">
        <v>9</v>
      </c>
      <c r="B92" t="s">
        <v>10</v>
      </c>
      <c r="C92" t="s">
        <v>30</v>
      </c>
      <c r="D92" t="s">
        <v>18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 s="8">
        <f>SUMIFS('Eurostat comsumption'!J$2:J$185,'Eurostat comsumption'!$C$2:$C$185,Input!$C92,'Eurostat comsumption'!$D$2:$D$185,Input!$D92)</f>
        <v>0</v>
      </c>
      <c r="K92" s="8">
        <f>SUMIFS('Eurostat comsumption'!K$2:K$185,'Eurostat comsumption'!$C$2:$C$185,Input!$C92,'Eurostat comsumption'!$D$2:$D$185,Input!$D92)</f>
        <v>0</v>
      </c>
      <c r="L92" s="8">
        <f>SUMIFS('Eurostat comsumption'!L$2:L$185,'Eurostat comsumption'!$C$2:$C$185,Input!$C92,'Eurostat comsumption'!$D$2:$D$185,Input!$D92)</f>
        <v>0</v>
      </c>
      <c r="M92" s="8">
        <f>SUMIFS('Eurostat comsumption'!M$2:M$185,'Eurostat comsumption'!$C$2:$C$185,Input!$C92,'Eurostat comsumption'!$D$2:$D$185,Input!$D92)</f>
        <v>0</v>
      </c>
      <c r="N92" s="8">
        <f>SUMIFS('Eurostat comsumption'!N$2:N$185,'Eurostat comsumption'!$C$2:$C$185,Input!$C92,'Eurostat comsumption'!$D$2:$D$185,Input!$D92)</f>
        <v>0</v>
      </c>
      <c r="O92" s="8">
        <f>SUMIFS('Eurostat comsumption'!O$2:O$185,'Eurostat comsumption'!$C$2:$C$185,Input!$C92,'Eurostat comsumption'!$D$2:$D$185,Input!$D92)</f>
        <v>0</v>
      </c>
      <c r="P92" s="8">
        <f>SUMIFS('Eurostat comsumption'!P$2:P$185,'Eurostat comsumption'!$C$2:$C$185,Input!$C92,'Eurostat comsumption'!$D$2:$D$185,Input!$D92)</f>
        <v>0</v>
      </c>
      <c r="Q92" s="8">
        <f>SUMIFS('Eurostat comsumption'!Q$2:Q$185,'Eurostat comsumption'!$C$2:$C$185,Input!$C92,'Eurostat comsumption'!$D$2:$D$185,Input!$D92)</f>
        <v>0</v>
      </c>
      <c r="R92" s="8">
        <f>SUMIFS('Eurostat comsumption'!R$2:R$185,'Eurostat comsumption'!$C$2:$C$185,Input!$C92,'Eurostat comsumption'!$D$2:$D$185,Input!$D92)</f>
        <v>0</v>
      </c>
      <c r="S92" s="8">
        <f>SUMIFS('Eurostat comsumption'!S$2:S$185,'Eurostat comsumption'!$C$2:$C$185,Input!$C92,'Eurostat comsumption'!$D$2:$D$185,Input!$D92)</f>
        <v>0</v>
      </c>
      <c r="T92" s="8">
        <f>SUMIFS('Eurostat comsumption'!T$2:T$185,'Eurostat comsumption'!$C$2:$C$185,Input!$C92,'Eurostat comsumption'!$D$2:$D$185,Input!$D92)</f>
        <v>0</v>
      </c>
      <c r="U92" s="8">
        <f>SUMIFS('Eurostat comsumption'!U$2:U$185,'Eurostat comsumption'!$C$2:$C$185,Input!$C92,'Eurostat comsumption'!$D$2:$D$185,Input!$D92)</f>
        <v>0</v>
      </c>
      <c r="V92" s="8">
        <f>SUMIFS('Eurostat comsumption'!V$2:V$185,'Eurostat comsumption'!$C$2:$C$185,Input!$C92,'Eurostat comsumption'!$D$2:$D$185,Input!$D92)</f>
        <v>0</v>
      </c>
      <c r="W92" s="8">
        <f>SUMIFS('Eurostat comsumption'!W$2:W$185,'Eurostat comsumption'!$C$2:$C$185,Input!$C92,'Eurostat comsumption'!$D$2:$D$185,Input!$D92)</f>
        <v>0</v>
      </c>
      <c r="X92" s="8">
        <f>SUMIFS('Eurostat comsumption'!X$2:X$185,'Eurostat comsumption'!$C$2:$C$185,Input!$C92,'Eurostat comsumption'!$D$2:$D$185,Input!$D92)</f>
        <v>0</v>
      </c>
      <c r="Y92" s="8">
        <f>SUMIFS('Eurostat comsumption'!Y$2:Y$185,'Eurostat comsumption'!$C$2:$C$185,Input!$C92,'Eurostat comsumption'!$D$2:$D$185,Input!$D92)</f>
        <v>0</v>
      </c>
      <c r="Z92" s="8">
        <f>SUMIFS('Eurostat comsumption'!Z$2:Z$185,'Eurostat comsumption'!$C$2:$C$185,Input!$C92,'Eurostat comsumption'!$D$2:$D$185,Input!$D92)</f>
        <v>0</v>
      </c>
      <c r="AA92">
        <f>MAX(SUMIFS('intermediary sheet'!AA$2:AA$185,'intermediary sheet'!$C$2:$C$185,Input!$C92,'intermediary sheet'!$D$2:$D$185,"total")*SUMIFS('Market shares starting point Fe'!AA$2:AA$185,'Market shares starting point Fe'!$C$2:$C$185,Input!$C92,'Market shares starting point Fe'!$D$2:$D$185,Input!$D92),0)</f>
        <v>0</v>
      </c>
      <c r="AB92">
        <f>MAX(SUMIFS('intermediary sheet'!AB$2:AB$185,'intermediary sheet'!$C$2:$C$185,Input!$C92,'intermediary sheet'!$D$2:$D$185,"total")*SUMIFS('Market shares starting point Fe'!AB$2:AB$185,'Market shares starting point Fe'!$C$2:$C$185,Input!$C92,'Market shares starting point Fe'!$D$2:$D$185,Input!$D92),0)</f>
        <v>0</v>
      </c>
      <c r="AC92">
        <f>MAX(SUMIFS('intermediary sheet'!AC$2:AC$185,'intermediary sheet'!$C$2:$C$185,Input!$C92,'intermediary sheet'!$D$2:$D$185,"total")*SUMIFS('Market shares starting point Fe'!AC$2:AC$185,'Market shares starting point Fe'!$C$2:$C$185,Input!$C92,'Market shares starting point Fe'!$D$2:$D$185,Input!$D92),0)</f>
        <v>0</v>
      </c>
      <c r="AD92">
        <f>MAX(SUMIFS('intermediary sheet'!AD$2:AD$185,'intermediary sheet'!$C$2:$C$185,Input!$C92,'intermediary sheet'!$D$2:$D$185,"total")*SUMIFS('Market shares starting point Fe'!AD$2:AD$185,'Market shares starting point Fe'!$C$2:$C$185,Input!$C92,'Market shares starting point Fe'!$D$2:$D$185,Input!$D92),0)</f>
        <v>0</v>
      </c>
      <c r="AE92">
        <f>MAX(SUMIFS('intermediary sheet'!AE$2:AE$185,'intermediary sheet'!$C$2:$C$185,Input!$C92,'intermediary sheet'!$D$2:$D$185,"total")*SUMIFS('Market shares starting point Fe'!AE$2:AE$185,'Market shares starting point Fe'!$C$2:$C$185,Input!$C92,'Market shares starting point Fe'!$D$2:$D$185,Input!$D92),0)</f>
        <v>0</v>
      </c>
      <c r="AF92">
        <f>MAX(SUMIFS('intermediary sheet'!AF$2:AF$185,'intermediary sheet'!$C$2:$C$185,Input!$C92,'intermediary sheet'!$D$2:$D$185,"total")*SUMIFS('Market shares starting point Fe'!AF$2:AF$185,'Market shares starting point Fe'!$C$2:$C$185,Input!$C92,'Market shares starting point Fe'!$D$2:$D$185,Input!$D92),0)</f>
        <v>0</v>
      </c>
      <c r="AG92">
        <f>MAX(SUMIFS('intermediary sheet'!AG$2:AG$185,'intermediary sheet'!$C$2:$C$185,Input!$C92,'intermediary sheet'!$D$2:$D$185,"total")*SUMIFS('Market shares starting point Fe'!AG$2:AG$185,'Market shares starting point Fe'!$C$2:$C$185,Input!$C92,'Market shares starting point Fe'!$D$2:$D$185,Input!$D92),0)</f>
        <v>0</v>
      </c>
      <c r="AH92">
        <f>MAX(SUMIFS('intermediary sheet'!AH$2:AH$185,'intermediary sheet'!$C$2:$C$185,Input!$C92,'intermediary sheet'!$D$2:$D$185,"total")*SUMIFS('Market shares starting point Fe'!AH$2:AH$185,'Market shares starting point Fe'!$C$2:$C$185,Input!$C92,'Market shares starting point Fe'!$D$2:$D$185,Input!$D92),0)</f>
        <v>0</v>
      </c>
      <c r="AI92">
        <f>MAX(SUMIFS('intermediary sheet'!AI$2:AI$185,'intermediary sheet'!$C$2:$C$185,Input!$C92,'intermediary sheet'!$D$2:$D$185,"total")*SUMIFS('Market shares starting point Fe'!AI$2:AI$185,'Market shares starting point Fe'!$C$2:$C$185,Input!$C92,'Market shares starting point Fe'!$D$2:$D$185,Input!$D92),0)</f>
        <v>0</v>
      </c>
      <c r="AJ92">
        <f>MAX(SUMIFS('intermediary sheet'!AJ$2:AJ$185,'intermediary sheet'!$C$2:$C$185,Input!$C92,'intermediary sheet'!$D$2:$D$185,"total")*SUMIFS('Market shares starting point Fe'!AJ$2:AJ$185,'Market shares starting point Fe'!$C$2:$C$185,Input!$C92,'Market shares starting point Fe'!$D$2:$D$185,Input!$D92),0)</f>
        <v>0</v>
      </c>
      <c r="AK92">
        <f>MAX(SUMIFS('intermediary sheet'!AK$2:AK$185,'intermediary sheet'!$C$2:$C$185,Input!$C92,'intermediary sheet'!$D$2:$D$185,"total")*SUMIFS('Market shares starting point Fe'!AK$2:AK$185,'Market shares starting point Fe'!$C$2:$C$185,Input!$C92,'Market shares starting point Fe'!$D$2:$D$185,Input!$D92),0)</f>
        <v>0</v>
      </c>
      <c r="AL92">
        <f>MAX(SUMIFS('intermediary sheet'!AL$2:AL$185,'intermediary sheet'!$C$2:$C$185,Input!$C92,'intermediary sheet'!$D$2:$D$185,"total")*SUMIFS('Market shares starting point Fe'!AL$2:AL$185,'Market shares starting point Fe'!$C$2:$C$185,Input!$C92,'Market shares starting point Fe'!$D$2:$D$185,Input!$D92),0)</f>
        <v>0</v>
      </c>
      <c r="AM92">
        <f>MAX(SUMIFS('intermediary sheet'!AM$2:AM$185,'intermediary sheet'!$C$2:$C$185,Input!$C92,'intermediary sheet'!$D$2:$D$185,"total")*SUMIFS('Market shares starting point Fe'!AM$2:AM$185,'Market shares starting point Fe'!$C$2:$C$185,Input!$C92,'Market shares starting point Fe'!$D$2:$D$185,Input!$D92),0)</f>
        <v>0</v>
      </c>
      <c r="AN92">
        <f>MAX(SUMIFS('intermediary sheet'!AN$2:AN$185,'intermediary sheet'!$C$2:$C$185,Input!$C92,'intermediary sheet'!$D$2:$D$185,"total")*SUMIFS('Market shares starting point Fe'!AN$2:AN$185,'Market shares starting point Fe'!$C$2:$C$185,Input!$C92,'Market shares starting point Fe'!$D$2:$D$185,Input!$D92),0)</f>
        <v>0</v>
      </c>
      <c r="AO92">
        <f>MAX(SUMIFS('intermediary sheet'!AO$2:AO$185,'intermediary sheet'!$C$2:$C$185,Input!$C92,'intermediary sheet'!$D$2:$D$185,"total")*SUMIFS('Market shares starting point Fe'!AO$2:AO$185,'Market shares starting point Fe'!$C$2:$C$185,Input!$C92,'Market shares starting point Fe'!$D$2:$D$185,Input!$D92),0)</f>
        <v>0</v>
      </c>
      <c r="AP92">
        <f>MAX(SUMIFS('intermediary sheet'!AP$2:AP$185,'intermediary sheet'!$C$2:$C$185,Input!$C92,'intermediary sheet'!$D$2:$D$185,"total")*SUMIFS('Market shares starting point Fe'!AP$2:AP$185,'Market shares starting point Fe'!$C$2:$C$185,Input!$C92,'Market shares starting point Fe'!$D$2:$D$185,Input!$D92),0)</f>
        <v>0</v>
      </c>
      <c r="AQ92">
        <f>MAX(SUMIFS('intermediary sheet'!AQ$2:AQ$185,'intermediary sheet'!$C$2:$C$185,Input!$C92,'intermediary sheet'!$D$2:$D$185,"total")*SUMIFS('Market shares starting point Fe'!AQ$2:AQ$185,'Market shares starting point Fe'!$C$2:$C$185,Input!$C92,'Market shares starting point Fe'!$D$2:$D$185,Input!$D92),0)</f>
        <v>0</v>
      </c>
      <c r="AR92">
        <f>MAX(SUMIFS('intermediary sheet'!AR$2:AR$185,'intermediary sheet'!$C$2:$C$185,Input!$C92,'intermediary sheet'!$D$2:$D$185,"total")*SUMIFS('Market shares starting point Fe'!AR$2:AR$185,'Market shares starting point Fe'!$C$2:$C$185,Input!$C92,'Market shares starting point Fe'!$D$2:$D$185,Input!$D92),0)</f>
        <v>0</v>
      </c>
      <c r="AS92">
        <f>MAX(SUMIFS('intermediary sheet'!AS$2:AS$185,'intermediary sheet'!$C$2:$C$185,Input!$C92,'intermediary sheet'!$D$2:$D$185,"total")*SUMIFS('Market shares starting point Fe'!AS$2:AS$185,'Market shares starting point Fe'!$C$2:$C$185,Input!$C92,'Market shares starting point Fe'!$D$2:$D$185,Input!$D92),0)</f>
        <v>0</v>
      </c>
      <c r="AT92">
        <f>MAX(SUMIFS('intermediary sheet'!AT$2:AT$185,'intermediary sheet'!$C$2:$C$185,Input!$C92,'intermediary sheet'!$D$2:$D$185,"total")*SUMIFS('Market shares starting point Fe'!AT$2:AT$185,'Market shares starting point Fe'!$C$2:$C$185,Input!$C92,'Market shares starting point Fe'!$D$2:$D$185,Input!$D92),0)</f>
        <v>0</v>
      </c>
      <c r="AU92">
        <f>MAX(SUMIFS('intermediary sheet'!AU$2:AU$185,'intermediary sheet'!$C$2:$C$185,Input!$C92,'intermediary sheet'!$D$2:$D$185,"total")*SUMIFS('Market shares starting point Fe'!AU$2:AU$185,'Market shares starting point Fe'!$C$2:$C$185,Input!$C92,'Market shares starting point Fe'!$D$2:$D$185,Input!$D92),0)</f>
        <v>0</v>
      </c>
      <c r="AV92">
        <f>MAX(SUMIFS('intermediary sheet'!AV$2:AV$185,'intermediary sheet'!$C$2:$C$185,Input!$C92,'intermediary sheet'!$D$2:$D$185,"total")*SUMIFS('Market shares starting point Fe'!AV$2:AV$185,'Market shares starting point Fe'!$C$2:$C$185,Input!$C92,'Market shares starting point Fe'!$D$2:$D$185,Input!$D92),0)</f>
        <v>0</v>
      </c>
      <c r="AW92">
        <f>MAX(SUMIFS('intermediary sheet'!AW$2:AW$185,'intermediary sheet'!$C$2:$C$185,Input!$C92,'intermediary sheet'!$D$2:$D$185,"total")*SUMIFS('Market shares starting point Fe'!AW$2:AW$185,'Market shares starting point Fe'!$C$2:$C$185,Input!$C92,'Market shares starting point Fe'!$D$2:$D$185,Input!$D92),0)</f>
        <v>0</v>
      </c>
      <c r="AX92">
        <f>MAX(SUMIFS('intermediary sheet'!AX$2:AX$185,'intermediary sheet'!$C$2:$C$185,Input!$C92,'intermediary sheet'!$D$2:$D$185,"total")*SUMIFS('Market shares starting point Fe'!AX$2:AX$185,'Market shares starting point Fe'!$C$2:$C$185,Input!$C92,'Market shares starting point Fe'!$D$2:$D$185,Input!$D92),0)</f>
        <v>0</v>
      </c>
      <c r="AY92">
        <f>MAX(SUMIFS('intermediary sheet'!AY$2:AY$185,'intermediary sheet'!$C$2:$C$185,Input!$C92,'intermediary sheet'!$D$2:$D$185,"total")*SUMIFS('Market shares starting point Fe'!AY$2:AY$185,'Market shares starting point Fe'!$C$2:$C$185,Input!$C92,'Market shares starting point Fe'!$D$2:$D$185,Input!$D92),0)</f>
        <v>0</v>
      </c>
      <c r="AZ92">
        <f>MAX(SUMIFS('intermediary sheet'!AZ$2:AZ$185,'intermediary sheet'!$C$2:$C$185,Input!$C92,'intermediary sheet'!$D$2:$D$185,"total")*SUMIFS('Market shares starting point Fe'!AZ$2:AZ$185,'Market shares starting point Fe'!$C$2:$C$185,Input!$C92,'Market shares starting point Fe'!$D$2:$D$185,Input!$D92),0)</f>
        <v>0</v>
      </c>
      <c r="BA92">
        <f>MAX(SUMIFS('intermediary sheet'!BA$2:BA$185,'intermediary sheet'!$C$2:$C$185,Input!$C92,'intermediary sheet'!$D$2:$D$185,"total")*SUMIFS('Market shares starting point Fe'!BA$2:BA$185,'Market shares starting point Fe'!$C$2:$C$185,Input!$C92,'Market shares starting point Fe'!$D$2:$D$185,Input!$D92),0)</f>
        <v>0</v>
      </c>
      <c r="BB92">
        <f>MAX(SUMIFS('intermediary sheet'!BB$2:BB$185,'intermediary sheet'!$C$2:$C$185,Input!$C92,'intermediary sheet'!$D$2:$D$185,"total")*SUMIFS('Market shares starting point Fe'!BB$2:BB$185,'Market shares starting point Fe'!$C$2:$C$185,Input!$C92,'Market shares starting point Fe'!$D$2:$D$185,Input!$D92),0)</f>
        <v>0</v>
      </c>
      <c r="BC92">
        <f>MAX(SUMIFS('intermediary sheet'!BC$2:BC$185,'intermediary sheet'!$C$2:$C$185,Input!$C92,'intermediary sheet'!$D$2:$D$185,"total")*SUMIFS('Market shares starting point Fe'!BC$2:BC$185,'Market shares starting point Fe'!$C$2:$C$185,Input!$C92,'Market shares starting point Fe'!$D$2:$D$185,Input!$D92),0)</f>
        <v>0</v>
      </c>
      <c r="BD92">
        <f>MAX(SUMIFS('intermediary sheet'!BD$2:BD$185,'intermediary sheet'!$C$2:$C$185,Input!$C92,'intermediary sheet'!$D$2:$D$185,"total")*SUMIFS('Market shares starting point Fe'!BD$2:BD$185,'Market shares starting point Fe'!$C$2:$C$185,Input!$C92,'Market shares starting point Fe'!$D$2:$D$185,Input!$D92),0)</f>
        <v>0</v>
      </c>
      <c r="BE92">
        <f>MAX(SUMIFS('intermediary sheet'!BE$2:BE$185,'intermediary sheet'!$C$2:$C$185,Input!$C92,'intermediary sheet'!$D$2:$D$185,"total")*SUMIFS('Market shares starting point Fe'!BE$2:BE$185,'Market shares starting point Fe'!$C$2:$C$185,Input!$C92,'Market shares starting point Fe'!$D$2:$D$185,Input!$D92),0)</f>
        <v>0</v>
      </c>
      <c r="BF92">
        <f>MAX(SUMIFS('intermediary sheet'!BF$2:BF$185,'intermediary sheet'!$C$2:$C$185,Input!$C92,'intermediary sheet'!$D$2:$D$185,"total")*SUMIFS('Market shares starting point Fe'!BF$2:BF$185,'Market shares starting point Fe'!$C$2:$C$185,Input!$C92,'Market shares starting point Fe'!$D$2:$D$185,Input!$D92),0)</f>
        <v>0</v>
      </c>
      <c r="BG92">
        <f>MAX(SUMIFS('intermediary sheet'!BG$2:BG$185,'intermediary sheet'!$C$2:$C$185,Input!$C92,'intermediary sheet'!$D$2:$D$185,"total")*SUMIFS('Market shares starting point Fe'!BG$2:BG$185,'Market shares starting point Fe'!$C$2:$C$185,Input!$C92,'Market shares starting point Fe'!$D$2:$D$185,Input!$D92),0)</f>
        <v>0</v>
      </c>
      <c r="BH92">
        <f>MAX(SUMIFS('intermediary sheet'!BH$2:BH$185,'intermediary sheet'!$C$2:$C$185,Input!$C92,'intermediary sheet'!$D$2:$D$185,"total")*SUMIFS('Market shares starting point Fe'!BH$2:BH$185,'Market shares starting point Fe'!$C$2:$C$185,Input!$C92,'Market shares starting point Fe'!$D$2:$D$185,Input!$D92),0)</f>
        <v>0</v>
      </c>
    </row>
    <row r="93" spans="1:61" x14ac:dyDescent="0.3">
      <c r="A93" t="s">
        <v>9</v>
      </c>
      <c r="B93" t="s">
        <v>10</v>
      </c>
      <c r="C93" t="s">
        <v>30</v>
      </c>
      <c r="D93" t="s">
        <v>19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 s="8">
        <f>SUMIFS('Eurostat comsumption'!J$2:J$185,'Eurostat comsumption'!$C$2:$C$185,Input!$C93,'Eurostat comsumption'!$D$2:$D$185,Input!$D93)</f>
        <v>19.5</v>
      </c>
      <c r="K93" s="8">
        <f>SUMIFS('Eurostat comsumption'!K$2:K$185,'Eurostat comsumption'!$C$2:$C$185,Input!$C93,'Eurostat comsumption'!$D$2:$D$185,Input!$D93)</f>
        <v>18.399999999999999</v>
      </c>
      <c r="L93" s="8">
        <f>SUMIFS('Eurostat comsumption'!L$2:L$185,'Eurostat comsumption'!$C$2:$C$185,Input!$C93,'Eurostat comsumption'!$D$2:$D$185,Input!$D93)</f>
        <v>19.100000000000001</v>
      </c>
      <c r="M93" s="8">
        <f>SUMIFS('Eurostat comsumption'!M$2:M$185,'Eurostat comsumption'!$C$2:$C$185,Input!$C93,'Eurostat comsumption'!$D$2:$D$185,Input!$D93)</f>
        <v>20.399999999999999</v>
      </c>
      <c r="N93" s="8">
        <f>SUMIFS('Eurostat comsumption'!N$2:N$185,'Eurostat comsumption'!$C$2:$C$185,Input!$C93,'Eurostat comsumption'!$D$2:$D$185,Input!$D93)</f>
        <v>20.5</v>
      </c>
      <c r="O93" s="8">
        <f>SUMIFS('Eurostat comsumption'!O$2:O$185,'Eurostat comsumption'!$C$2:$C$185,Input!$C93,'Eurostat comsumption'!$D$2:$D$185,Input!$D93)</f>
        <v>17.100000000000001</v>
      </c>
      <c r="P93" s="8">
        <f>SUMIFS('Eurostat comsumption'!P$2:P$185,'Eurostat comsumption'!$C$2:$C$185,Input!$C93,'Eurostat comsumption'!$D$2:$D$185,Input!$D93)</f>
        <v>18.7</v>
      </c>
      <c r="Q93" s="8">
        <f>SUMIFS('Eurostat comsumption'!Q$2:Q$185,'Eurostat comsumption'!$C$2:$C$185,Input!$C93,'Eurostat comsumption'!$D$2:$D$185,Input!$D93)</f>
        <v>21.6</v>
      </c>
      <c r="R93" s="8">
        <f>SUMIFS('Eurostat comsumption'!R$2:R$185,'Eurostat comsumption'!$C$2:$C$185,Input!$C93,'Eurostat comsumption'!$D$2:$D$185,Input!$D93)</f>
        <v>20.6</v>
      </c>
      <c r="S93" s="8">
        <f>SUMIFS('Eurostat comsumption'!S$2:S$185,'Eurostat comsumption'!$C$2:$C$185,Input!$C93,'Eurostat comsumption'!$D$2:$D$185,Input!$D93)</f>
        <v>19.899999999999999</v>
      </c>
      <c r="T93" s="8">
        <f>SUMIFS('Eurostat comsumption'!T$2:T$185,'Eurostat comsumption'!$C$2:$C$185,Input!$C93,'Eurostat comsumption'!$D$2:$D$185,Input!$D93)</f>
        <v>15.7</v>
      </c>
      <c r="U93" s="8">
        <f>SUMIFS('Eurostat comsumption'!U$2:U$185,'Eurostat comsumption'!$C$2:$C$185,Input!$C93,'Eurostat comsumption'!$D$2:$D$185,Input!$D93)</f>
        <v>15.8</v>
      </c>
      <c r="V93" s="8">
        <f>SUMIFS('Eurostat comsumption'!V$2:V$185,'Eurostat comsumption'!$C$2:$C$185,Input!$C93,'Eurostat comsumption'!$D$2:$D$185,Input!$D93)</f>
        <v>16.3</v>
      </c>
      <c r="W93" s="8">
        <f>SUMIFS('Eurostat comsumption'!W$2:W$185,'Eurostat comsumption'!$C$2:$C$185,Input!$C93,'Eurostat comsumption'!$D$2:$D$185,Input!$D93)</f>
        <v>23</v>
      </c>
      <c r="X93" s="8">
        <f>SUMIFS('Eurostat comsumption'!X$2:X$185,'Eurostat comsumption'!$C$2:$C$185,Input!$C93,'Eurostat comsumption'!$D$2:$D$185,Input!$D93)</f>
        <v>29.5</v>
      </c>
      <c r="Y93" s="8">
        <f>SUMIFS('Eurostat comsumption'!Y$2:Y$185,'Eurostat comsumption'!$C$2:$C$185,Input!$C93,'Eurostat comsumption'!$D$2:$D$185,Input!$D93)</f>
        <v>33.4</v>
      </c>
      <c r="Z93" s="8">
        <f>SUMIFS('Eurostat comsumption'!Z$2:Z$185,'Eurostat comsumption'!$C$2:$C$185,Input!$C93,'Eurostat comsumption'!$D$2:$D$185,Input!$D93)</f>
        <v>28.3</v>
      </c>
      <c r="AA93">
        <f>MAX(SUMIFS('intermediary sheet'!AA$2:AA$185,'intermediary sheet'!$C$2:$C$185,Input!$C93,'intermediary sheet'!$D$2:$D$185,"total")*SUMIFS('Market shares starting point Fe'!AA$2:AA$185,'Market shares starting point Fe'!$C$2:$C$185,Input!$C93,'Market shares starting point Fe'!$D$2:$D$185,Input!$D93),0)</f>
        <v>115.58635823965534</v>
      </c>
      <c r="AB93">
        <f>MAX(SUMIFS('intermediary sheet'!AB$2:AB$185,'intermediary sheet'!$C$2:$C$185,Input!$C93,'intermediary sheet'!$D$2:$D$185,"total")*SUMIFS('Market shares starting point Fe'!AB$2:AB$185,'Market shares starting point Fe'!$C$2:$C$185,Input!$C93,'Market shares starting point Fe'!$D$2:$D$185,Input!$D93),0)</f>
        <v>119.82188363254475</v>
      </c>
      <c r="AC93">
        <f>MAX(SUMIFS('intermediary sheet'!AC$2:AC$185,'intermediary sheet'!$C$2:$C$185,Input!$C93,'intermediary sheet'!$D$2:$D$185,"total")*SUMIFS('Market shares starting point Fe'!AC$2:AC$185,'Market shares starting point Fe'!$C$2:$C$185,Input!$C93,'Market shares starting point Fe'!$D$2:$D$185,Input!$D93),0)</f>
        <v>125.11614658092577</v>
      </c>
      <c r="AD93">
        <f>MAX(SUMIFS('intermediary sheet'!AD$2:AD$185,'intermediary sheet'!$C$2:$C$185,Input!$C93,'intermediary sheet'!$D$2:$D$185,"total")*SUMIFS('Market shares starting point Fe'!AD$2:AD$185,'Market shares starting point Fe'!$C$2:$C$185,Input!$C93,'Market shares starting point Fe'!$D$2:$D$185,Input!$D93),0)</f>
        <v>131.35228718046324</v>
      </c>
      <c r="AE93">
        <f>MAX(SUMIFS('intermediary sheet'!AE$2:AE$185,'intermediary sheet'!$C$2:$C$185,Input!$C93,'intermediary sheet'!$D$2:$D$185,"total")*SUMIFS('Market shares starting point Fe'!AE$2:AE$185,'Market shares starting point Fe'!$C$2:$C$185,Input!$C93,'Market shares starting point Fe'!$D$2:$D$185,Input!$D93),0)</f>
        <v>137.56624800901488</v>
      </c>
      <c r="AF93">
        <f>MAX(SUMIFS('intermediary sheet'!AF$2:AF$185,'intermediary sheet'!$C$2:$C$185,Input!$C93,'intermediary sheet'!$D$2:$D$185,"total")*SUMIFS('Market shares starting point Fe'!AF$2:AF$185,'Market shares starting point Fe'!$C$2:$C$185,Input!$C93,'Market shares starting point Fe'!$D$2:$D$185,Input!$D93),0)</f>
        <v>144.40959090680826</v>
      </c>
      <c r="AG93">
        <f>MAX(SUMIFS('intermediary sheet'!AG$2:AG$185,'intermediary sheet'!$C$2:$C$185,Input!$C93,'intermediary sheet'!$D$2:$D$185,"total")*SUMIFS('Market shares starting point Fe'!AG$2:AG$185,'Market shares starting point Fe'!$C$2:$C$185,Input!$C93,'Market shares starting point Fe'!$D$2:$D$185,Input!$D93),0)</f>
        <v>151.85422729047795</v>
      </c>
      <c r="AH93">
        <f>MAX(SUMIFS('intermediary sheet'!AH$2:AH$185,'intermediary sheet'!$C$2:$C$185,Input!$C93,'intermediary sheet'!$D$2:$D$185,"total")*SUMIFS('Market shares starting point Fe'!AH$2:AH$185,'Market shares starting point Fe'!$C$2:$C$185,Input!$C93,'Market shares starting point Fe'!$D$2:$D$185,Input!$D93),0)</f>
        <v>160.37961981220883</v>
      </c>
      <c r="AI93">
        <f>MAX(SUMIFS('intermediary sheet'!AI$2:AI$185,'intermediary sheet'!$C$2:$C$185,Input!$C93,'intermediary sheet'!$D$2:$D$185,"total")*SUMIFS('Market shares starting point Fe'!AI$2:AI$185,'Market shares starting point Fe'!$C$2:$C$185,Input!$C93,'Market shares starting point Fe'!$D$2:$D$185,Input!$D93),0)</f>
        <v>169.58648171764455</v>
      </c>
      <c r="AJ93">
        <f>MAX(SUMIFS('intermediary sheet'!AJ$2:AJ$185,'intermediary sheet'!$C$2:$C$185,Input!$C93,'intermediary sheet'!$D$2:$D$185,"total")*SUMIFS('Market shares starting point Fe'!AJ$2:AJ$185,'Market shares starting point Fe'!$C$2:$C$185,Input!$C93,'Market shares starting point Fe'!$D$2:$D$185,Input!$D93),0)</f>
        <v>179.74426293207006</v>
      </c>
      <c r="AK93">
        <f>MAX(SUMIFS('intermediary sheet'!AK$2:AK$185,'intermediary sheet'!$C$2:$C$185,Input!$C93,'intermediary sheet'!$D$2:$D$185,"total")*SUMIFS('Market shares starting point Fe'!AK$2:AK$185,'Market shares starting point Fe'!$C$2:$C$185,Input!$C93,'Market shares starting point Fe'!$D$2:$D$185,Input!$D93),0)</f>
        <v>191.87761164783046</v>
      </c>
      <c r="AL93">
        <f>MAX(SUMIFS('intermediary sheet'!AL$2:AL$185,'intermediary sheet'!$C$2:$C$185,Input!$C93,'intermediary sheet'!$D$2:$D$185,"total")*SUMIFS('Market shares starting point Fe'!AL$2:AL$185,'Market shares starting point Fe'!$C$2:$C$185,Input!$C93,'Market shares starting point Fe'!$D$2:$D$185,Input!$D93),0)</f>
        <v>207.29437590586048</v>
      </c>
      <c r="AM93">
        <f>MAX(SUMIFS('intermediary sheet'!AM$2:AM$185,'intermediary sheet'!$C$2:$C$185,Input!$C93,'intermediary sheet'!$D$2:$D$185,"total")*SUMIFS('Market shares starting point Fe'!AM$2:AM$185,'Market shares starting point Fe'!$C$2:$C$185,Input!$C93,'Market shares starting point Fe'!$D$2:$D$185,Input!$D93),0)</f>
        <v>226.57412907451297</v>
      </c>
      <c r="AN93">
        <f>MAX(SUMIFS('intermediary sheet'!AN$2:AN$185,'intermediary sheet'!$C$2:$C$185,Input!$C93,'intermediary sheet'!$D$2:$D$185,"total")*SUMIFS('Market shares starting point Fe'!AN$2:AN$185,'Market shares starting point Fe'!$C$2:$C$185,Input!$C93,'Market shares starting point Fe'!$D$2:$D$185,Input!$D93),0)</f>
        <v>252.25836739494255</v>
      </c>
      <c r="AO93">
        <f>MAX(SUMIFS('intermediary sheet'!AO$2:AO$185,'intermediary sheet'!$C$2:$C$185,Input!$C93,'intermediary sheet'!$D$2:$D$185,"total")*SUMIFS('Market shares starting point Fe'!AO$2:AO$185,'Market shares starting point Fe'!$C$2:$C$185,Input!$C93,'Market shares starting point Fe'!$D$2:$D$185,Input!$D93),0)</f>
        <v>279.72987435411096</v>
      </c>
      <c r="AP93">
        <f>MAX(SUMIFS('intermediary sheet'!AP$2:AP$185,'intermediary sheet'!$C$2:$C$185,Input!$C93,'intermediary sheet'!$D$2:$D$185,"total")*SUMIFS('Market shares starting point Fe'!AP$2:AP$185,'Market shares starting point Fe'!$C$2:$C$185,Input!$C93,'Market shares starting point Fe'!$D$2:$D$185,Input!$D93),0)</f>
        <v>308.07214920321258</v>
      </c>
      <c r="AQ93">
        <f>MAX(SUMIFS('intermediary sheet'!AQ$2:AQ$185,'intermediary sheet'!$C$2:$C$185,Input!$C93,'intermediary sheet'!$D$2:$D$185,"total")*SUMIFS('Market shares starting point Fe'!AQ$2:AQ$185,'Market shares starting point Fe'!$C$2:$C$185,Input!$C93,'Market shares starting point Fe'!$D$2:$D$185,Input!$D93),0)</f>
        <v>335.58891270240588</v>
      </c>
      <c r="AR93">
        <f>MAX(SUMIFS('intermediary sheet'!AR$2:AR$185,'intermediary sheet'!$C$2:$C$185,Input!$C93,'intermediary sheet'!$D$2:$D$185,"total")*SUMIFS('Market shares starting point Fe'!AR$2:AR$185,'Market shares starting point Fe'!$C$2:$C$185,Input!$C93,'Market shares starting point Fe'!$D$2:$D$185,Input!$D93),0)</f>
        <v>363.79724852144176</v>
      </c>
      <c r="AS93">
        <f>MAX(SUMIFS('intermediary sheet'!AS$2:AS$185,'intermediary sheet'!$C$2:$C$185,Input!$C93,'intermediary sheet'!$D$2:$D$185,"total")*SUMIFS('Market shares starting point Fe'!AS$2:AS$185,'Market shares starting point Fe'!$C$2:$C$185,Input!$C93,'Market shares starting point Fe'!$D$2:$D$185,Input!$D93),0)</f>
        <v>391.98086324867484</v>
      </c>
      <c r="AT93">
        <f>MAX(SUMIFS('intermediary sheet'!AT$2:AT$185,'intermediary sheet'!$C$2:$C$185,Input!$C93,'intermediary sheet'!$D$2:$D$185,"total")*SUMIFS('Market shares starting point Fe'!AT$2:AT$185,'Market shares starting point Fe'!$C$2:$C$185,Input!$C93,'Market shares starting point Fe'!$D$2:$D$185,Input!$D93),0)</f>
        <v>419.3673102573768</v>
      </c>
      <c r="AU93">
        <f>MAX(SUMIFS('intermediary sheet'!AU$2:AU$185,'intermediary sheet'!$C$2:$C$185,Input!$C93,'intermediary sheet'!$D$2:$D$185,"total")*SUMIFS('Market shares starting point Fe'!AU$2:AU$185,'Market shares starting point Fe'!$C$2:$C$185,Input!$C93,'Market shares starting point Fe'!$D$2:$D$185,Input!$D93),0)</f>
        <v>444.363942983247</v>
      </c>
      <c r="AV93">
        <f>MAX(SUMIFS('intermediary sheet'!AV$2:AV$185,'intermediary sheet'!$C$2:$C$185,Input!$C93,'intermediary sheet'!$D$2:$D$185,"total")*SUMIFS('Market shares starting point Fe'!AV$2:AV$185,'Market shares starting point Fe'!$C$2:$C$185,Input!$C93,'Market shares starting point Fe'!$D$2:$D$185,Input!$D93),0)</f>
        <v>468.30965982393406</v>
      </c>
      <c r="AW93">
        <f>MAX(SUMIFS('intermediary sheet'!AW$2:AW$185,'intermediary sheet'!$C$2:$C$185,Input!$C93,'intermediary sheet'!$D$2:$D$185,"total")*SUMIFS('Market shares starting point Fe'!AW$2:AW$185,'Market shares starting point Fe'!$C$2:$C$185,Input!$C93,'Market shares starting point Fe'!$D$2:$D$185,Input!$D93),0)</f>
        <v>491.78683141639283</v>
      </c>
      <c r="AX93">
        <f>MAX(SUMIFS('intermediary sheet'!AX$2:AX$185,'intermediary sheet'!$C$2:$C$185,Input!$C93,'intermediary sheet'!$D$2:$D$185,"total")*SUMIFS('Market shares starting point Fe'!AX$2:AX$185,'Market shares starting point Fe'!$C$2:$C$185,Input!$C93,'Market shares starting point Fe'!$D$2:$D$185,Input!$D93),0)</f>
        <v>508.19384770390798</v>
      </c>
      <c r="AY93">
        <f>MAX(SUMIFS('intermediary sheet'!AY$2:AY$185,'intermediary sheet'!$C$2:$C$185,Input!$C93,'intermediary sheet'!$D$2:$D$185,"total")*SUMIFS('Market shares starting point Fe'!AY$2:AY$185,'Market shares starting point Fe'!$C$2:$C$185,Input!$C93,'Market shares starting point Fe'!$D$2:$D$185,Input!$D93),0)</f>
        <v>536.68035430400937</v>
      </c>
      <c r="AZ93">
        <f>MAX(SUMIFS('intermediary sheet'!AZ$2:AZ$185,'intermediary sheet'!$C$2:$C$185,Input!$C93,'intermediary sheet'!$D$2:$D$185,"total")*SUMIFS('Market shares starting point Fe'!AZ$2:AZ$185,'Market shares starting point Fe'!$C$2:$C$185,Input!$C93,'Market shares starting point Fe'!$D$2:$D$185,Input!$D93),0)</f>
        <v>556.5348189972508</v>
      </c>
      <c r="BA93">
        <f>MAX(SUMIFS('intermediary sheet'!BA$2:BA$185,'intermediary sheet'!$C$2:$C$185,Input!$C93,'intermediary sheet'!$D$2:$D$185,"total")*SUMIFS('Market shares starting point Fe'!BA$2:BA$185,'Market shares starting point Fe'!$C$2:$C$185,Input!$C93,'Market shares starting point Fe'!$D$2:$D$185,Input!$D93),0)</f>
        <v>577.22072882355155</v>
      </c>
      <c r="BB93">
        <f>MAX(SUMIFS('intermediary sheet'!BB$2:BB$185,'intermediary sheet'!$C$2:$C$185,Input!$C93,'intermediary sheet'!$D$2:$D$185,"total")*SUMIFS('Market shares starting point Fe'!BB$2:BB$185,'Market shares starting point Fe'!$C$2:$C$185,Input!$C93,'Market shares starting point Fe'!$D$2:$D$185,Input!$D93),0)</f>
        <v>597.07245618908087</v>
      </c>
      <c r="BC93">
        <f>MAX(SUMIFS('intermediary sheet'!BC$2:BC$185,'intermediary sheet'!$C$2:$C$185,Input!$C93,'intermediary sheet'!$D$2:$D$185,"total")*SUMIFS('Market shares starting point Fe'!BC$2:BC$185,'Market shares starting point Fe'!$C$2:$C$185,Input!$C93,'Market shares starting point Fe'!$D$2:$D$185,Input!$D93),0)</f>
        <v>616.3053631870531</v>
      </c>
      <c r="BD93">
        <f>MAX(SUMIFS('intermediary sheet'!BD$2:BD$185,'intermediary sheet'!$C$2:$C$185,Input!$C93,'intermediary sheet'!$D$2:$D$185,"total")*SUMIFS('Market shares starting point Fe'!BD$2:BD$185,'Market shares starting point Fe'!$C$2:$C$185,Input!$C93,'Market shares starting point Fe'!$D$2:$D$185,Input!$D93),0)</f>
        <v>633.89489466826706</v>
      </c>
      <c r="BE93">
        <f>MAX(SUMIFS('intermediary sheet'!BE$2:BE$185,'intermediary sheet'!$C$2:$C$185,Input!$C93,'intermediary sheet'!$D$2:$D$185,"total")*SUMIFS('Market shares starting point Fe'!BE$2:BE$185,'Market shares starting point Fe'!$C$2:$C$185,Input!$C93,'Market shares starting point Fe'!$D$2:$D$185,Input!$D93),0)</f>
        <v>650.78238919675994</v>
      </c>
      <c r="BF93">
        <f>MAX(SUMIFS('intermediary sheet'!BF$2:BF$185,'intermediary sheet'!$C$2:$C$185,Input!$C93,'intermediary sheet'!$D$2:$D$185,"total")*SUMIFS('Market shares starting point Fe'!BF$2:BF$185,'Market shares starting point Fe'!$C$2:$C$185,Input!$C93,'Market shares starting point Fe'!$D$2:$D$185,Input!$D93),0)</f>
        <v>715.44108270101503</v>
      </c>
      <c r="BG93">
        <f>MAX(SUMIFS('intermediary sheet'!BG$2:BG$185,'intermediary sheet'!$C$2:$C$185,Input!$C93,'intermediary sheet'!$D$2:$D$185,"total")*SUMIFS('Market shares starting point Fe'!BG$2:BG$185,'Market shares starting point Fe'!$C$2:$C$185,Input!$C93,'Market shares starting point Fe'!$D$2:$D$185,Input!$D93),0)</f>
        <v>788.31445316176791</v>
      </c>
      <c r="BH93">
        <f>MAX(SUMIFS('intermediary sheet'!BH$2:BH$185,'intermediary sheet'!$C$2:$C$185,Input!$C93,'intermediary sheet'!$D$2:$D$185,"total")*SUMIFS('Market shares starting point Fe'!BH$2:BH$185,'Market shares starting point Fe'!$C$2:$C$185,Input!$C93,'Market shares starting point Fe'!$D$2:$D$185,Input!$D93),0)</f>
        <v>871.15516825792395</v>
      </c>
    </row>
    <row r="94" spans="1:61" x14ac:dyDescent="0.3">
      <c r="A94" t="s">
        <v>9</v>
      </c>
      <c r="B94" t="s">
        <v>10</v>
      </c>
      <c r="C94" t="s">
        <v>30</v>
      </c>
      <c r="D94" t="s">
        <v>20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 s="8">
        <f>SUMIFS('Eurostat comsumption'!J$2:J$185,'Eurostat comsumption'!$C$2:$C$185,Input!$C94,'Eurostat comsumption'!$D$2:$D$185,Input!$D94)</f>
        <v>0</v>
      </c>
      <c r="K94" s="8">
        <f>SUMIFS('Eurostat comsumption'!K$2:K$185,'Eurostat comsumption'!$C$2:$C$185,Input!$C94,'Eurostat comsumption'!$D$2:$D$185,Input!$D94)</f>
        <v>0</v>
      </c>
      <c r="L94" s="8">
        <f>SUMIFS('Eurostat comsumption'!L$2:L$185,'Eurostat comsumption'!$C$2:$C$185,Input!$C94,'Eurostat comsumption'!$D$2:$D$185,Input!$D94)</f>
        <v>0</v>
      </c>
      <c r="M94" s="8">
        <f>SUMIFS('Eurostat comsumption'!M$2:M$185,'Eurostat comsumption'!$C$2:$C$185,Input!$C94,'Eurostat comsumption'!$D$2:$D$185,Input!$D94)</f>
        <v>0</v>
      </c>
      <c r="N94" s="8">
        <f>SUMIFS('Eurostat comsumption'!N$2:N$185,'Eurostat comsumption'!$C$2:$C$185,Input!$C94,'Eurostat comsumption'!$D$2:$D$185,Input!$D94)</f>
        <v>0</v>
      </c>
      <c r="O94" s="8">
        <f>SUMIFS('Eurostat comsumption'!O$2:O$185,'Eurostat comsumption'!$C$2:$C$185,Input!$C94,'Eurostat comsumption'!$D$2:$D$185,Input!$D94)</f>
        <v>0</v>
      </c>
      <c r="P94" s="8">
        <f>SUMIFS('Eurostat comsumption'!P$2:P$185,'Eurostat comsumption'!$C$2:$C$185,Input!$C94,'Eurostat comsumption'!$D$2:$D$185,Input!$D94)</f>
        <v>44.8</v>
      </c>
      <c r="Q94" s="8">
        <f>SUMIFS('Eurostat comsumption'!Q$2:Q$185,'Eurostat comsumption'!$C$2:$C$185,Input!$C94,'Eurostat comsumption'!$D$2:$D$185,Input!$D94)</f>
        <v>82.6</v>
      </c>
      <c r="R94" s="8">
        <f>SUMIFS('Eurostat comsumption'!R$2:R$185,'Eurostat comsumption'!$C$2:$C$185,Input!$C94,'Eurostat comsumption'!$D$2:$D$185,Input!$D94)</f>
        <v>66.8</v>
      </c>
      <c r="S94" s="8">
        <f>SUMIFS('Eurostat comsumption'!S$2:S$185,'Eurostat comsumption'!$C$2:$C$185,Input!$C94,'Eurostat comsumption'!$D$2:$D$185,Input!$D94)</f>
        <v>75.599999999999994</v>
      </c>
      <c r="T94" s="8">
        <f>SUMIFS('Eurostat comsumption'!T$2:T$185,'Eurostat comsumption'!$C$2:$C$185,Input!$C94,'Eurostat comsumption'!$D$2:$D$185,Input!$D94)</f>
        <v>123.9</v>
      </c>
      <c r="U94" s="8">
        <f>SUMIFS('Eurostat comsumption'!U$2:U$185,'Eurostat comsumption'!$C$2:$C$185,Input!$C94,'Eurostat comsumption'!$D$2:$D$185,Input!$D94)</f>
        <v>102.8</v>
      </c>
      <c r="V94" s="8">
        <f>SUMIFS('Eurostat comsumption'!V$2:V$185,'Eurostat comsumption'!$C$2:$C$185,Input!$C94,'Eurostat comsumption'!$D$2:$D$185,Input!$D94)</f>
        <v>102.8</v>
      </c>
      <c r="W94" s="8">
        <f>SUMIFS('Eurostat comsumption'!W$2:W$185,'Eurostat comsumption'!$C$2:$C$185,Input!$C94,'Eurostat comsumption'!$D$2:$D$185,Input!$D94)</f>
        <v>121.3</v>
      </c>
      <c r="X94" s="8">
        <f>SUMIFS('Eurostat comsumption'!X$2:X$185,'Eurostat comsumption'!$C$2:$C$185,Input!$C94,'Eurostat comsumption'!$D$2:$D$185,Input!$D94)</f>
        <v>134.5</v>
      </c>
      <c r="Y94" s="8">
        <f>SUMIFS('Eurostat comsumption'!Y$2:Y$185,'Eurostat comsumption'!$C$2:$C$185,Input!$C94,'Eurostat comsumption'!$D$2:$D$185,Input!$D94)</f>
        <v>141.5</v>
      </c>
      <c r="Z94" s="8">
        <f>SUMIFS('Eurostat comsumption'!Z$2:Z$185,'Eurostat comsumption'!$C$2:$C$185,Input!$C94,'Eurostat comsumption'!$D$2:$D$185,Input!$D94)</f>
        <v>149.4</v>
      </c>
      <c r="AA94">
        <f>MAX(SUMIFS('intermediary sheet'!AA$2:AA$185,'intermediary sheet'!$C$2:$C$185,Input!$C94,'intermediary sheet'!$D$2:$D$185,"total")*SUMIFS('Market shares starting point Fe'!AA$2:AA$185,'Market shares starting point Fe'!$C$2:$C$185,Input!$C94,'Market shares starting point Fe'!$D$2:$D$185,Input!$D94),0)</f>
        <v>264.85076063545557</v>
      </c>
      <c r="AB94">
        <f>MAX(SUMIFS('intermediary sheet'!AB$2:AB$185,'intermediary sheet'!$C$2:$C$185,Input!$C94,'intermediary sheet'!$D$2:$D$185,"total")*SUMIFS('Market shares starting point Fe'!AB$2:AB$185,'Market shares starting point Fe'!$C$2:$C$185,Input!$C94,'Market shares starting point Fe'!$D$2:$D$185,Input!$D94),0)</f>
        <v>258.26440847926625</v>
      </c>
      <c r="AC94">
        <f>MAX(SUMIFS('intermediary sheet'!AC$2:AC$185,'intermediary sheet'!$C$2:$C$185,Input!$C94,'intermediary sheet'!$D$2:$D$185,"total")*SUMIFS('Market shares starting point Fe'!AC$2:AC$185,'Market shares starting point Fe'!$C$2:$C$185,Input!$C94,'Market shares starting point Fe'!$D$2:$D$185,Input!$D94),0)</f>
        <v>251.88962421322282</v>
      </c>
      <c r="AD94">
        <f>MAX(SUMIFS('intermediary sheet'!AD$2:AD$185,'intermediary sheet'!$C$2:$C$185,Input!$C94,'intermediary sheet'!$D$2:$D$185,"total")*SUMIFS('Market shares starting point Fe'!AD$2:AD$185,'Market shares starting point Fe'!$C$2:$C$185,Input!$C94,'Market shares starting point Fe'!$D$2:$D$185,Input!$D94),0)</f>
        <v>245.75892036957887</v>
      </c>
      <c r="AE94">
        <f>MAX(SUMIFS('intermediary sheet'!AE$2:AE$185,'intermediary sheet'!$C$2:$C$185,Input!$C94,'intermediary sheet'!$D$2:$D$185,"total")*SUMIFS('Market shares starting point Fe'!AE$2:AE$185,'Market shares starting point Fe'!$C$2:$C$185,Input!$C94,'Market shares starting point Fe'!$D$2:$D$185,Input!$D94),0)</f>
        <v>239.5520552946839</v>
      </c>
      <c r="AF94">
        <f>MAX(SUMIFS('intermediary sheet'!AF$2:AF$185,'intermediary sheet'!$C$2:$C$185,Input!$C94,'intermediary sheet'!$D$2:$D$185,"total")*SUMIFS('Market shares starting point Fe'!AF$2:AF$185,'Market shares starting point Fe'!$C$2:$C$185,Input!$C94,'Market shares starting point Fe'!$D$2:$D$185,Input!$D94),0)</f>
        <v>233.50653311654361</v>
      </c>
      <c r="AG94">
        <f>MAX(SUMIFS('intermediary sheet'!AG$2:AG$185,'intermediary sheet'!$C$2:$C$185,Input!$C94,'intermediary sheet'!$D$2:$D$185,"total")*SUMIFS('Market shares starting point Fe'!AG$2:AG$185,'Market shares starting point Fe'!$C$2:$C$185,Input!$C94,'Market shares starting point Fe'!$D$2:$D$185,Input!$D94),0)</f>
        <v>227.5398260496892</v>
      </c>
      <c r="AH94">
        <f>MAX(SUMIFS('intermediary sheet'!AH$2:AH$185,'intermediary sheet'!$C$2:$C$185,Input!$C94,'intermediary sheet'!$D$2:$D$185,"total")*SUMIFS('Market shares starting point Fe'!AH$2:AH$185,'Market shares starting point Fe'!$C$2:$C$185,Input!$C94,'Market shares starting point Fe'!$D$2:$D$185,Input!$D94),0)</f>
        <v>221.19388407482168</v>
      </c>
      <c r="AI94">
        <f>MAX(SUMIFS('intermediary sheet'!AI$2:AI$185,'intermediary sheet'!$C$2:$C$185,Input!$C94,'intermediary sheet'!$D$2:$D$185,"total")*SUMIFS('Market shares starting point Fe'!AI$2:AI$185,'Market shares starting point Fe'!$C$2:$C$185,Input!$C94,'Market shares starting point Fe'!$D$2:$D$185,Input!$D94),0)</f>
        <v>214.45859048625115</v>
      </c>
      <c r="AJ94">
        <f>MAX(SUMIFS('intermediary sheet'!AJ$2:AJ$185,'intermediary sheet'!$C$2:$C$185,Input!$C94,'intermediary sheet'!$D$2:$D$185,"total")*SUMIFS('Market shares starting point Fe'!AJ$2:AJ$185,'Market shares starting point Fe'!$C$2:$C$185,Input!$C94,'Market shares starting point Fe'!$D$2:$D$185,Input!$D94),0)</f>
        <v>207.26256402141442</v>
      </c>
      <c r="AK94">
        <f>MAX(SUMIFS('intermediary sheet'!AK$2:AK$185,'intermediary sheet'!$C$2:$C$185,Input!$C94,'intermediary sheet'!$D$2:$D$185,"total")*SUMIFS('Market shares starting point Fe'!AK$2:AK$185,'Market shares starting point Fe'!$C$2:$C$185,Input!$C94,'Market shares starting point Fe'!$D$2:$D$185,Input!$D94),0)</f>
        <v>199.26700551265824</v>
      </c>
      <c r="AL94">
        <f>MAX(SUMIFS('intermediary sheet'!AL$2:AL$185,'intermediary sheet'!$C$2:$C$185,Input!$C94,'intermediary sheet'!$D$2:$D$185,"total")*SUMIFS('Market shares starting point Fe'!AL$2:AL$185,'Market shares starting point Fe'!$C$2:$C$185,Input!$C94,'Market shares starting point Fe'!$D$2:$D$185,Input!$D94),0)</f>
        <v>190.83051486824897</v>
      </c>
      <c r="AM94">
        <f>MAX(SUMIFS('intermediary sheet'!AM$2:AM$185,'intermediary sheet'!$C$2:$C$185,Input!$C94,'intermediary sheet'!$D$2:$D$185,"total")*SUMIFS('Market shares starting point Fe'!AM$2:AM$185,'Market shares starting point Fe'!$C$2:$C$185,Input!$C94,'Market shares starting point Fe'!$D$2:$D$185,Input!$D94),0)</f>
        <v>182.02750793418798</v>
      </c>
      <c r="AN94">
        <f>MAX(SUMIFS('intermediary sheet'!AN$2:AN$185,'intermediary sheet'!$C$2:$C$185,Input!$C94,'intermediary sheet'!$D$2:$D$185,"total")*SUMIFS('Market shares starting point Fe'!AN$2:AN$185,'Market shares starting point Fe'!$C$2:$C$185,Input!$C94,'Market shares starting point Fe'!$D$2:$D$185,Input!$D94),0)</f>
        <v>173.13263850894339</v>
      </c>
      <c r="AO94">
        <f>MAX(SUMIFS('intermediary sheet'!AO$2:AO$185,'intermediary sheet'!$C$2:$C$185,Input!$C94,'intermediary sheet'!$D$2:$D$185,"total")*SUMIFS('Market shares starting point Fe'!AO$2:AO$185,'Market shares starting point Fe'!$C$2:$C$185,Input!$C94,'Market shares starting point Fe'!$D$2:$D$185,Input!$D94),0)</f>
        <v>164.25281550075695</v>
      </c>
      <c r="AP94">
        <f>MAX(SUMIFS('intermediary sheet'!AP$2:AP$185,'intermediary sheet'!$C$2:$C$185,Input!$C94,'intermediary sheet'!$D$2:$D$185,"total")*SUMIFS('Market shares starting point Fe'!AP$2:AP$185,'Market shares starting point Fe'!$C$2:$C$185,Input!$C94,'Market shares starting point Fe'!$D$2:$D$185,Input!$D94),0)</f>
        <v>155.39208837644969</v>
      </c>
      <c r="AQ94">
        <f>MAX(SUMIFS('intermediary sheet'!AQ$2:AQ$185,'intermediary sheet'!$C$2:$C$185,Input!$C94,'intermediary sheet'!$D$2:$D$185,"total")*SUMIFS('Market shares starting point Fe'!AQ$2:AQ$185,'Market shares starting point Fe'!$C$2:$C$185,Input!$C94,'Market shares starting point Fe'!$D$2:$D$185,Input!$D94),0)</f>
        <v>146.69480916918573</v>
      </c>
      <c r="AR94">
        <f>MAX(SUMIFS('intermediary sheet'!AR$2:AR$185,'intermediary sheet'!$C$2:$C$185,Input!$C94,'intermediary sheet'!$D$2:$D$185,"total")*SUMIFS('Market shares starting point Fe'!AR$2:AR$185,'Market shares starting point Fe'!$C$2:$C$185,Input!$C94,'Market shares starting point Fe'!$D$2:$D$185,Input!$D94),0)</f>
        <v>138.44263732067375</v>
      </c>
      <c r="AS94">
        <f>MAX(SUMIFS('intermediary sheet'!AS$2:AS$185,'intermediary sheet'!$C$2:$C$185,Input!$C94,'intermediary sheet'!$D$2:$D$185,"total")*SUMIFS('Market shares starting point Fe'!AS$2:AS$185,'Market shares starting point Fe'!$C$2:$C$185,Input!$C94,'Market shares starting point Fe'!$D$2:$D$185,Input!$D94),0)</f>
        <v>130.35282139717287</v>
      </c>
      <c r="AT94">
        <f>MAX(SUMIFS('intermediary sheet'!AT$2:AT$185,'intermediary sheet'!$C$2:$C$185,Input!$C94,'intermediary sheet'!$D$2:$D$185,"total")*SUMIFS('Market shares starting point Fe'!AT$2:AT$185,'Market shares starting point Fe'!$C$2:$C$185,Input!$C94,'Market shares starting point Fe'!$D$2:$D$185,Input!$D94),0)</f>
        <v>122.55492056813291</v>
      </c>
      <c r="AU94">
        <f>MAX(SUMIFS('intermediary sheet'!AU$2:AU$185,'intermediary sheet'!$C$2:$C$185,Input!$C94,'intermediary sheet'!$D$2:$D$185,"total")*SUMIFS('Market shares starting point Fe'!AU$2:AU$185,'Market shares starting point Fe'!$C$2:$C$185,Input!$C94,'Market shares starting point Fe'!$D$2:$D$185,Input!$D94),0)</f>
        <v>115.00306427862928</v>
      </c>
      <c r="AV94">
        <f>MAX(SUMIFS('intermediary sheet'!AV$2:AV$185,'intermediary sheet'!$C$2:$C$185,Input!$C94,'intermediary sheet'!$D$2:$D$185,"total")*SUMIFS('Market shares starting point Fe'!AV$2:AV$185,'Market shares starting point Fe'!$C$2:$C$185,Input!$C94,'Market shares starting point Fe'!$D$2:$D$185,Input!$D94),0)</f>
        <v>107.56793750037554</v>
      </c>
      <c r="AW94">
        <f>MAX(SUMIFS('intermediary sheet'!AW$2:AW$185,'intermediary sheet'!$C$2:$C$185,Input!$C94,'intermediary sheet'!$D$2:$D$185,"total")*SUMIFS('Market shares starting point Fe'!AW$2:AW$185,'Market shares starting point Fe'!$C$2:$C$185,Input!$C94,'Market shares starting point Fe'!$D$2:$D$185,Input!$D94),0)</f>
        <v>100.23048043987949</v>
      </c>
      <c r="AX94">
        <f>MAX(SUMIFS('intermediary sheet'!AX$2:AX$185,'intermediary sheet'!$C$2:$C$185,Input!$C94,'intermediary sheet'!$D$2:$D$185,"total")*SUMIFS('Market shares starting point Fe'!AX$2:AX$185,'Market shares starting point Fe'!$C$2:$C$185,Input!$C94,'Market shares starting point Fe'!$D$2:$D$185,Input!$D94),0)</f>
        <v>93.245061650156657</v>
      </c>
      <c r="AY94">
        <f>MAX(SUMIFS('intermediary sheet'!AY$2:AY$185,'intermediary sheet'!$C$2:$C$185,Input!$C94,'intermediary sheet'!$D$2:$D$185,"total")*SUMIFS('Market shares starting point Fe'!AY$2:AY$185,'Market shares starting point Fe'!$C$2:$C$185,Input!$C94,'Market shares starting point Fe'!$D$2:$D$185,Input!$D94),0)</f>
        <v>85.651266343098442</v>
      </c>
      <c r="AZ94">
        <f>MAX(SUMIFS('intermediary sheet'!AZ$2:AZ$185,'intermediary sheet'!$C$2:$C$185,Input!$C94,'intermediary sheet'!$D$2:$D$185,"total")*SUMIFS('Market shares starting point Fe'!AZ$2:AZ$185,'Market shares starting point Fe'!$C$2:$C$185,Input!$C94,'Market shares starting point Fe'!$D$2:$D$185,Input!$D94),0)</f>
        <v>78.445398918490682</v>
      </c>
      <c r="BA94">
        <f>MAX(SUMIFS('intermediary sheet'!BA$2:BA$185,'intermediary sheet'!$C$2:$C$185,Input!$C94,'intermediary sheet'!$D$2:$D$185,"total")*SUMIFS('Market shares starting point Fe'!BA$2:BA$185,'Market shares starting point Fe'!$C$2:$C$185,Input!$C94,'Market shares starting point Fe'!$D$2:$D$185,Input!$D94),0)</f>
        <v>71.31012181245309</v>
      </c>
      <c r="BB94">
        <f>MAX(SUMIFS('intermediary sheet'!BB$2:BB$185,'intermediary sheet'!$C$2:$C$185,Input!$C94,'intermediary sheet'!$D$2:$D$185,"total")*SUMIFS('Market shares starting point Fe'!BB$2:BB$185,'Market shares starting point Fe'!$C$2:$C$185,Input!$C94,'Market shares starting point Fe'!$D$2:$D$185,Input!$D94),0)</f>
        <v>64.148699193933396</v>
      </c>
      <c r="BC94">
        <f>MAX(SUMIFS('intermediary sheet'!BC$2:BC$185,'intermediary sheet'!$C$2:$C$185,Input!$C94,'intermediary sheet'!$D$2:$D$185,"total")*SUMIFS('Market shares starting point Fe'!BC$2:BC$185,'Market shares starting point Fe'!$C$2:$C$185,Input!$C94,'Market shares starting point Fe'!$D$2:$D$185,Input!$D94),0)</f>
        <v>57.020786245996064</v>
      </c>
      <c r="BD94">
        <f>MAX(SUMIFS('intermediary sheet'!BD$2:BD$185,'intermediary sheet'!$C$2:$C$185,Input!$C94,'intermediary sheet'!$D$2:$D$185,"total")*SUMIFS('Market shares starting point Fe'!BD$2:BD$185,'Market shares starting point Fe'!$C$2:$C$185,Input!$C94,'Market shares starting point Fe'!$D$2:$D$185,Input!$D94),0)</f>
        <v>50.040671005058925</v>
      </c>
      <c r="BE94">
        <f>MAX(SUMIFS('intermediary sheet'!BE$2:BE$185,'intermediary sheet'!$C$2:$C$185,Input!$C94,'intermediary sheet'!$D$2:$D$185,"total")*SUMIFS('Market shares starting point Fe'!BE$2:BE$185,'Market shares starting point Fe'!$C$2:$C$185,Input!$C94,'Market shares starting point Fe'!$D$2:$D$185,Input!$D94),0)</f>
        <v>43.093466803972483</v>
      </c>
      <c r="BF94">
        <f>MAX(SUMIFS('intermediary sheet'!BF$2:BF$185,'intermediary sheet'!$C$2:$C$185,Input!$C94,'intermediary sheet'!$D$2:$D$185,"total")*SUMIFS('Market shares starting point Fe'!BF$2:BF$185,'Market shares starting point Fe'!$C$2:$C$185,Input!$C94,'Market shares starting point Fe'!$D$2:$D$185,Input!$D94),0)</f>
        <v>38.919249089881511</v>
      </c>
      <c r="BG94">
        <f>MAX(SUMIFS('intermediary sheet'!BG$2:BG$185,'intermediary sheet'!$C$2:$C$185,Input!$C94,'intermediary sheet'!$D$2:$D$185,"total")*SUMIFS('Market shares starting point Fe'!BG$2:BG$185,'Market shares starting point Fe'!$C$2:$C$185,Input!$C94,'Market shares starting point Fe'!$D$2:$D$185,Input!$D94),0)</f>
        <v>34.219299386632478</v>
      </c>
      <c r="BH94">
        <f>MAX(SUMIFS('intermediary sheet'!BH$2:BH$185,'intermediary sheet'!$C$2:$C$185,Input!$C94,'intermediary sheet'!$D$2:$D$185,"total")*SUMIFS('Market shares starting point Fe'!BH$2:BH$185,'Market shares starting point Fe'!$C$2:$C$185,Input!$C94,'Market shares starting point Fe'!$D$2:$D$185,Input!$D94),0)</f>
        <v>28.877966617020235</v>
      </c>
    </row>
    <row r="95" spans="1:61" x14ac:dyDescent="0.3">
      <c r="A95" t="s">
        <v>9</v>
      </c>
      <c r="B95" t="s">
        <v>10</v>
      </c>
      <c r="C95" t="s">
        <v>30</v>
      </c>
      <c r="D95" t="s">
        <v>21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 s="8">
        <f>SUMIFS('Eurostat comsumption'!J$2:J$185,'Eurostat comsumption'!$C$2:$C$185,Input!$C95,'Eurostat comsumption'!$D$2:$D$185,Input!$D95)</f>
        <v>0</v>
      </c>
      <c r="K95" s="8">
        <f>SUMIFS('Eurostat comsumption'!K$2:K$185,'Eurostat comsumption'!$C$2:$C$185,Input!$C95,'Eurostat comsumption'!$D$2:$D$185,Input!$D95)</f>
        <v>0</v>
      </c>
      <c r="L95" s="8">
        <f>SUMIFS('Eurostat comsumption'!L$2:L$185,'Eurostat comsumption'!$C$2:$C$185,Input!$C95,'Eurostat comsumption'!$D$2:$D$185,Input!$D95)</f>
        <v>0</v>
      </c>
      <c r="M95" s="8">
        <f>SUMIFS('Eurostat comsumption'!M$2:M$185,'Eurostat comsumption'!$C$2:$C$185,Input!$C95,'Eurostat comsumption'!$D$2:$D$185,Input!$D95)</f>
        <v>0</v>
      </c>
      <c r="N95" s="8">
        <f>SUMIFS('Eurostat comsumption'!N$2:N$185,'Eurostat comsumption'!$C$2:$C$185,Input!$C95,'Eurostat comsumption'!$D$2:$D$185,Input!$D95)</f>
        <v>0</v>
      </c>
      <c r="O95" s="8">
        <f>SUMIFS('Eurostat comsumption'!O$2:O$185,'Eurostat comsumption'!$C$2:$C$185,Input!$C95,'Eurostat comsumption'!$D$2:$D$185,Input!$D95)</f>
        <v>0</v>
      </c>
      <c r="P95" s="8">
        <f>SUMIFS('Eurostat comsumption'!P$2:P$185,'Eurostat comsumption'!$C$2:$C$185,Input!$C95,'Eurostat comsumption'!$D$2:$D$185,Input!$D95)</f>
        <v>0</v>
      </c>
      <c r="Q95" s="8">
        <f>SUMIFS('Eurostat comsumption'!Q$2:Q$185,'Eurostat comsumption'!$C$2:$C$185,Input!$C95,'Eurostat comsumption'!$D$2:$D$185,Input!$D95)</f>
        <v>0</v>
      </c>
      <c r="R95" s="8">
        <f>SUMIFS('Eurostat comsumption'!R$2:R$185,'Eurostat comsumption'!$C$2:$C$185,Input!$C95,'Eurostat comsumption'!$D$2:$D$185,Input!$D95)</f>
        <v>0</v>
      </c>
      <c r="S95" s="8">
        <f>SUMIFS('Eurostat comsumption'!S$2:S$185,'Eurostat comsumption'!$C$2:$C$185,Input!$C95,'Eurostat comsumption'!$D$2:$D$185,Input!$D95)</f>
        <v>0</v>
      </c>
      <c r="T95" s="8">
        <f>SUMIFS('Eurostat comsumption'!T$2:T$185,'Eurostat comsumption'!$C$2:$C$185,Input!$C95,'Eurostat comsumption'!$D$2:$D$185,Input!$D95)</f>
        <v>0</v>
      </c>
      <c r="U95" s="8">
        <f>SUMIFS('Eurostat comsumption'!U$2:U$185,'Eurostat comsumption'!$C$2:$C$185,Input!$C95,'Eurostat comsumption'!$D$2:$D$185,Input!$D95)</f>
        <v>0</v>
      </c>
      <c r="V95" s="8">
        <f>SUMIFS('Eurostat comsumption'!V$2:V$185,'Eurostat comsumption'!$C$2:$C$185,Input!$C95,'Eurostat comsumption'!$D$2:$D$185,Input!$D95)</f>
        <v>0</v>
      </c>
      <c r="W95" s="8">
        <f>SUMIFS('Eurostat comsumption'!W$2:W$185,'Eurostat comsumption'!$C$2:$C$185,Input!$C95,'Eurostat comsumption'!$D$2:$D$185,Input!$D95)</f>
        <v>0</v>
      </c>
      <c r="X95" s="8">
        <f>SUMIFS('Eurostat comsumption'!X$2:X$185,'Eurostat comsumption'!$C$2:$C$185,Input!$C95,'Eurostat comsumption'!$D$2:$D$185,Input!$D95)</f>
        <v>0</v>
      </c>
      <c r="Y95" s="8">
        <f>SUMIFS('Eurostat comsumption'!Y$2:Y$185,'Eurostat comsumption'!$C$2:$C$185,Input!$C95,'Eurostat comsumption'!$D$2:$D$185,Input!$D95)</f>
        <v>0</v>
      </c>
      <c r="Z95" s="8">
        <f>SUMIFS('Eurostat comsumption'!Z$2:Z$185,'Eurostat comsumption'!$C$2:$C$185,Input!$C95,'Eurostat comsumption'!$D$2:$D$185,Input!$D95)</f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</row>
    <row r="96" spans="1:61" x14ac:dyDescent="0.3">
      <c r="A96" t="s">
        <v>9</v>
      </c>
      <c r="B96" t="s">
        <v>10</v>
      </c>
      <c r="C96" t="s">
        <v>30</v>
      </c>
      <c r="D96" t="s">
        <v>22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 s="8">
        <f>SUMIFS('Eurostat comsumption'!J$2:J$185,'Eurostat comsumption'!$C$2:$C$185,Input!$C96,'Eurostat comsumption'!$D$2:$D$185,Input!$D96)</f>
        <v>7277.8</v>
      </c>
      <c r="K96" s="8">
        <f>SUMIFS('Eurostat comsumption'!K$2:K$185,'Eurostat comsumption'!$C$2:$C$185,Input!$C96,'Eurostat comsumption'!$D$2:$D$185,Input!$D96)</f>
        <v>7442.8</v>
      </c>
      <c r="L96" s="8">
        <f>SUMIFS('Eurostat comsumption'!L$2:L$185,'Eurostat comsumption'!$C$2:$C$185,Input!$C96,'Eurostat comsumption'!$D$2:$D$185,Input!$D96)</f>
        <v>7538.8</v>
      </c>
      <c r="M96" s="8">
        <f>SUMIFS('Eurostat comsumption'!M$2:M$185,'Eurostat comsumption'!$C$2:$C$185,Input!$C96,'Eurostat comsumption'!$D$2:$D$185,Input!$D96)</f>
        <v>7882.6</v>
      </c>
      <c r="N96" s="8">
        <f>SUMIFS('Eurostat comsumption'!N$2:N$185,'Eurostat comsumption'!$C$2:$C$185,Input!$C96,'Eurostat comsumption'!$D$2:$D$185,Input!$D96)</f>
        <v>8043.6</v>
      </c>
      <c r="O96" s="8">
        <f>SUMIFS('Eurostat comsumption'!O$2:O$185,'Eurostat comsumption'!$C$2:$C$185,Input!$C96,'Eurostat comsumption'!$D$2:$D$185,Input!$D96)</f>
        <v>8156.9</v>
      </c>
      <c r="P96" s="8">
        <f>SUMIFS('Eurostat comsumption'!P$2:P$185,'Eurostat comsumption'!$C$2:$C$185,Input!$C96,'Eurostat comsumption'!$D$2:$D$185,Input!$D96)</f>
        <v>8475.6</v>
      </c>
      <c r="Q96" s="8">
        <f>SUMIFS('Eurostat comsumption'!Q$2:Q$185,'Eurostat comsumption'!$C$2:$C$185,Input!$C96,'Eurostat comsumption'!$D$2:$D$185,Input!$D96)</f>
        <v>8700</v>
      </c>
      <c r="R96" s="8">
        <f>SUMIFS('Eurostat comsumption'!R$2:R$185,'Eurostat comsumption'!$C$2:$C$185,Input!$C96,'Eurostat comsumption'!$D$2:$D$185,Input!$D96)</f>
        <v>8510.7999999999993</v>
      </c>
      <c r="S96" s="8">
        <f>SUMIFS('Eurostat comsumption'!S$2:S$185,'Eurostat comsumption'!$C$2:$C$185,Input!$C96,'Eurostat comsumption'!$D$2:$D$185,Input!$D96)</f>
        <v>9095.5</v>
      </c>
      <c r="T96" s="8">
        <f>SUMIFS('Eurostat comsumption'!T$2:T$185,'Eurostat comsumption'!$C$2:$C$185,Input!$C96,'Eurostat comsumption'!$D$2:$D$185,Input!$D96)</f>
        <v>8004</v>
      </c>
      <c r="U96" s="8">
        <f>SUMIFS('Eurostat comsumption'!U$2:U$185,'Eurostat comsumption'!$C$2:$C$185,Input!$C96,'Eurostat comsumption'!$D$2:$D$185,Input!$D96)</f>
        <v>7310.8</v>
      </c>
      <c r="V96" s="8">
        <f>SUMIFS('Eurostat comsumption'!V$2:V$185,'Eurostat comsumption'!$C$2:$C$185,Input!$C96,'Eurostat comsumption'!$D$2:$D$185,Input!$D96)</f>
        <v>6139.5</v>
      </c>
      <c r="W96" s="8">
        <f>SUMIFS('Eurostat comsumption'!W$2:W$185,'Eurostat comsumption'!$C$2:$C$185,Input!$C96,'Eurostat comsumption'!$D$2:$D$185,Input!$D96)</f>
        <v>6124.8</v>
      </c>
      <c r="X96" s="8">
        <f>SUMIFS('Eurostat comsumption'!X$2:X$185,'Eurostat comsumption'!$C$2:$C$185,Input!$C96,'Eurostat comsumption'!$D$2:$D$185,Input!$D96)</f>
        <v>6235.2</v>
      </c>
      <c r="Y96" s="8">
        <f>SUMIFS('Eurostat comsumption'!Y$2:Y$185,'Eurostat comsumption'!$C$2:$C$185,Input!$C96,'Eurostat comsumption'!$D$2:$D$185,Input!$D96)</f>
        <v>6387.1</v>
      </c>
      <c r="Z96" s="8">
        <f>SUMIFS('Eurostat comsumption'!Z$2:Z$185,'Eurostat comsumption'!$C$2:$C$185,Input!$C96,'Eurostat comsumption'!$D$2:$D$185,Input!$D96)</f>
        <v>6591.8</v>
      </c>
      <c r="AA96">
        <f>MAX(SUMIFS('intermediary sheet'!AA$2:AA$185,'intermediary sheet'!$C$2:$C$185,Input!$C96,'intermediary sheet'!$D$2:$D$185,"total")*SUMIFS('Market shares starting point Fe'!AA$2:AA$185,'Market shares starting point Fe'!$C$2:$C$185,Input!$C96,'Market shares starting point Fe'!$D$2:$D$185,Input!$D96),0)</f>
        <v>6299.6153891333252</v>
      </c>
      <c r="AB96">
        <f>MAX(SUMIFS('intermediary sheet'!AB$2:AB$185,'intermediary sheet'!$C$2:$C$185,Input!$C96,'intermediary sheet'!$D$2:$D$185,"total")*SUMIFS('Market shares starting point Fe'!AB$2:AB$185,'Market shares starting point Fe'!$C$2:$C$185,Input!$C96,'Market shares starting point Fe'!$D$2:$D$185,Input!$D96),0)</f>
        <v>6248.3801907170664</v>
      </c>
      <c r="AC96">
        <f>MAX(SUMIFS('intermediary sheet'!AC$2:AC$185,'intermediary sheet'!$C$2:$C$185,Input!$C96,'intermediary sheet'!$D$2:$D$185,"total")*SUMIFS('Market shares starting point Fe'!AC$2:AC$185,'Market shares starting point Fe'!$C$2:$C$185,Input!$C96,'Market shares starting point Fe'!$D$2:$D$185,Input!$D96),0)</f>
        <v>6189.1483736097061</v>
      </c>
      <c r="AD96">
        <f>MAX(SUMIFS('intermediary sheet'!AD$2:AD$185,'intermediary sheet'!$C$2:$C$185,Input!$C96,'intermediary sheet'!$D$2:$D$185,"total")*SUMIFS('Market shares starting point Fe'!AD$2:AD$185,'Market shares starting point Fe'!$C$2:$C$185,Input!$C96,'Market shares starting point Fe'!$D$2:$D$185,Input!$D96),0)</f>
        <v>6125.2541579176677</v>
      </c>
      <c r="AE96">
        <f>MAX(SUMIFS('intermediary sheet'!AE$2:AE$185,'intermediary sheet'!$C$2:$C$185,Input!$C96,'intermediary sheet'!$D$2:$D$185,"total")*SUMIFS('Market shares starting point Fe'!AE$2:AE$185,'Market shares starting point Fe'!$C$2:$C$185,Input!$C96,'Market shares starting point Fe'!$D$2:$D$185,Input!$D96),0)</f>
        <v>6047.8965771354087</v>
      </c>
      <c r="AF96">
        <f>MAX(SUMIFS('intermediary sheet'!AF$2:AF$185,'intermediary sheet'!$C$2:$C$185,Input!$C96,'intermediary sheet'!$D$2:$D$185,"total")*SUMIFS('Market shares starting point Fe'!AF$2:AF$185,'Market shares starting point Fe'!$C$2:$C$185,Input!$C96,'Market shares starting point Fe'!$D$2:$D$185,Input!$D96),0)</f>
        <v>5966.151500076804</v>
      </c>
      <c r="AG96">
        <f>MAX(SUMIFS('intermediary sheet'!AG$2:AG$185,'intermediary sheet'!$C$2:$C$185,Input!$C96,'intermediary sheet'!$D$2:$D$185,"total")*SUMIFS('Market shares starting point Fe'!AG$2:AG$185,'Market shares starting point Fe'!$C$2:$C$185,Input!$C96,'Market shares starting point Fe'!$D$2:$D$185,Input!$D96),0)</f>
        <v>5878.9567624205356</v>
      </c>
      <c r="AH96">
        <f>MAX(SUMIFS('intermediary sheet'!AH$2:AH$185,'intermediary sheet'!$C$2:$C$185,Input!$C96,'intermediary sheet'!$D$2:$D$185,"total")*SUMIFS('Market shares starting point Fe'!AH$2:AH$185,'Market shares starting point Fe'!$C$2:$C$185,Input!$C96,'Market shares starting point Fe'!$D$2:$D$185,Input!$D96),0)</f>
        <v>5777.5434722834525</v>
      </c>
      <c r="AI96">
        <f>MAX(SUMIFS('intermediary sheet'!AI$2:AI$185,'intermediary sheet'!$C$2:$C$185,Input!$C96,'intermediary sheet'!$D$2:$D$185,"total")*SUMIFS('Market shares starting point Fe'!AI$2:AI$185,'Market shares starting point Fe'!$C$2:$C$185,Input!$C96,'Market shares starting point Fe'!$D$2:$D$185,Input!$D96),0)</f>
        <v>5660.5699799396125</v>
      </c>
      <c r="AJ96">
        <f>MAX(SUMIFS('intermediary sheet'!AJ$2:AJ$185,'intermediary sheet'!$C$2:$C$185,Input!$C96,'intermediary sheet'!$D$2:$D$185,"total")*SUMIFS('Market shares starting point Fe'!AJ$2:AJ$185,'Market shares starting point Fe'!$C$2:$C$185,Input!$C96,'Market shares starting point Fe'!$D$2:$D$185,Input!$D96),0)</f>
        <v>5526.5760758304432</v>
      </c>
      <c r="AK96">
        <f>MAX(SUMIFS('intermediary sheet'!AK$2:AK$185,'intermediary sheet'!$C$2:$C$185,Input!$C96,'intermediary sheet'!$D$2:$D$185,"total")*SUMIFS('Market shares starting point Fe'!AK$2:AK$185,'Market shares starting point Fe'!$C$2:$C$185,Input!$C96,'Market shares starting point Fe'!$D$2:$D$185,Input!$D96),0)</f>
        <v>5365.4493916969104</v>
      </c>
      <c r="AL96">
        <f>MAX(SUMIFS('intermediary sheet'!AL$2:AL$185,'intermediary sheet'!$C$2:$C$185,Input!$C96,'intermediary sheet'!$D$2:$D$185,"total")*SUMIFS('Market shares starting point Fe'!AL$2:AL$185,'Market shares starting point Fe'!$C$2:$C$185,Input!$C96,'Market shares starting point Fe'!$D$2:$D$185,Input!$D96),0)</f>
        <v>5186.5950438554037</v>
      </c>
      <c r="AM96">
        <f>MAX(SUMIFS('intermediary sheet'!AM$2:AM$185,'intermediary sheet'!$C$2:$C$185,Input!$C96,'intermediary sheet'!$D$2:$D$185,"total")*SUMIFS('Market shares starting point Fe'!AM$2:AM$185,'Market shares starting point Fe'!$C$2:$C$185,Input!$C96,'Market shares starting point Fe'!$D$2:$D$185,Input!$D96),0)</f>
        <v>4992.3868427577554</v>
      </c>
      <c r="AN96">
        <f>MAX(SUMIFS('intermediary sheet'!AN$2:AN$185,'intermediary sheet'!$C$2:$C$185,Input!$C96,'intermediary sheet'!$D$2:$D$185,"total")*SUMIFS('Market shares starting point Fe'!AN$2:AN$185,'Market shares starting point Fe'!$C$2:$C$185,Input!$C96,'Market shares starting point Fe'!$D$2:$D$185,Input!$D96),0)</f>
        <v>4788.3015295492087</v>
      </c>
      <c r="AO96">
        <f>MAX(SUMIFS('intermediary sheet'!AO$2:AO$185,'intermediary sheet'!$C$2:$C$185,Input!$C96,'intermediary sheet'!$D$2:$D$185,"total")*SUMIFS('Market shares starting point Fe'!AO$2:AO$185,'Market shares starting point Fe'!$C$2:$C$185,Input!$C96,'Market shares starting point Fe'!$D$2:$D$185,Input!$D96),0)</f>
        <v>4580.142989641975</v>
      </c>
      <c r="AP96">
        <f>MAX(SUMIFS('intermediary sheet'!AP$2:AP$185,'intermediary sheet'!$C$2:$C$185,Input!$C96,'intermediary sheet'!$D$2:$D$185,"total")*SUMIFS('Market shares starting point Fe'!AP$2:AP$185,'Market shares starting point Fe'!$C$2:$C$185,Input!$C96,'Market shares starting point Fe'!$D$2:$D$185,Input!$D96),0)</f>
        <v>4370.5667443346265</v>
      </c>
      <c r="AQ96">
        <f>MAX(SUMIFS('intermediary sheet'!AQ$2:AQ$185,'intermediary sheet'!$C$2:$C$185,Input!$C96,'intermediary sheet'!$D$2:$D$185,"total")*SUMIFS('Market shares starting point Fe'!AQ$2:AQ$185,'Market shares starting point Fe'!$C$2:$C$185,Input!$C96,'Market shares starting point Fe'!$D$2:$D$185,Input!$D96),0)</f>
        <v>4162.3260855631934</v>
      </c>
      <c r="AR96">
        <f>MAX(SUMIFS('intermediary sheet'!AR$2:AR$185,'intermediary sheet'!$C$2:$C$185,Input!$C96,'intermediary sheet'!$D$2:$D$185,"total")*SUMIFS('Market shares starting point Fe'!AR$2:AR$185,'Market shares starting point Fe'!$C$2:$C$185,Input!$C96,'Market shares starting point Fe'!$D$2:$D$185,Input!$D96),0)</f>
        <v>3961.8116524379739</v>
      </c>
      <c r="AS96">
        <f>MAX(SUMIFS('intermediary sheet'!AS$2:AS$185,'intermediary sheet'!$C$2:$C$185,Input!$C96,'intermediary sheet'!$D$2:$D$185,"total")*SUMIFS('Market shares starting point Fe'!AS$2:AS$185,'Market shares starting point Fe'!$C$2:$C$185,Input!$C96,'Market shares starting point Fe'!$D$2:$D$185,Input!$D96),0)</f>
        <v>3764.6711251605925</v>
      </c>
      <c r="AT96">
        <f>MAX(SUMIFS('intermediary sheet'!AT$2:AT$185,'intermediary sheet'!$C$2:$C$185,Input!$C96,'intermediary sheet'!$D$2:$D$185,"total")*SUMIFS('Market shares starting point Fe'!AT$2:AT$185,'Market shares starting point Fe'!$C$2:$C$185,Input!$C96,'Market shares starting point Fe'!$D$2:$D$185,Input!$D96),0)</f>
        <v>3572.6109631531863</v>
      </c>
      <c r="AU96">
        <f>MAX(SUMIFS('intermediary sheet'!AU$2:AU$185,'intermediary sheet'!$C$2:$C$185,Input!$C96,'intermediary sheet'!$D$2:$D$185,"total")*SUMIFS('Market shares starting point Fe'!AU$2:AU$185,'Market shares starting point Fe'!$C$2:$C$185,Input!$C96,'Market shares starting point Fe'!$D$2:$D$185,Input!$D96),0)</f>
        <v>3383.1343533134764</v>
      </c>
      <c r="AV96">
        <f>MAX(SUMIFS('intermediary sheet'!AV$2:AV$185,'intermediary sheet'!$C$2:$C$185,Input!$C96,'intermediary sheet'!$D$2:$D$185,"total")*SUMIFS('Market shares starting point Fe'!AV$2:AV$185,'Market shares starting point Fe'!$C$2:$C$185,Input!$C96,'Market shares starting point Fe'!$D$2:$D$185,Input!$D96),0)</f>
        <v>3194.8315958674889</v>
      </c>
      <c r="AW96">
        <f>MAX(SUMIFS('intermediary sheet'!AW$2:AW$185,'intermediary sheet'!$C$2:$C$185,Input!$C96,'intermediary sheet'!$D$2:$D$185,"total")*SUMIFS('Market shares starting point Fe'!AW$2:AW$185,'Market shares starting point Fe'!$C$2:$C$185,Input!$C96,'Market shares starting point Fe'!$D$2:$D$185,Input!$D96),0)</f>
        <v>3007.0748225290899</v>
      </c>
      <c r="AX96">
        <f>MAX(SUMIFS('intermediary sheet'!AX$2:AX$185,'intermediary sheet'!$C$2:$C$185,Input!$C96,'intermediary sheet'!$D$2:$D$185,"total")*SUMIFS('Market shares starting point Fe'!AX$2:AX$185,'Market shares starting point Fe'!$C$2:$C$185,Input!$C96,'Market shares starting point Fe'!$D$2:$D$185,Input!$D96),0)</f>
        <v>2826.6956538901177</v>
      </c>
      <c r="AY96">
        <f>MAX(SUMIFS('intermediary sheet'!AY$2:AY$185,'intermediary sheet'!$C$2:$C$185,Input!$C96,'intermediary sheet'!$D$2:$D$185,"total")*SUMIFS('Market shares starting point Fe'!AY$2:AY$185,'Market shares starting point Fe'!$C$2:$C$185,Input!$C96,'Market shares starting point Fe'!$D$2:$D$185,Input!$D96),0)</f>
        <v>2633.8647338517967</v>
      </c>
      <c r="AZ96">
        <f>MAX(SUMIFS('intermediary sheet'!AZ$2:AZ$185,'intermediary sheet'!$C$2:$C$185,Input!$C96,'intermediary sheet'!$D$2:$D$185,"total")*SUMIFS('Market shares starting point Fe'!AZ$2:AZ$185,'Market shares starting point Fe'!$C$2:$C$185,Input!$C96,'Market shares starting point Fe'!$D$2:$D$185,Input!$D96),0)</f>
        <v>2448.1876794702271</v>
      </c>
      <c r="BA96">
        <f>MAX(SUMIFS('intermediary sheet'!BA$2:BA$185,'intermediary sheet'!$C$2:$C$185,Input!$C96,'intermediary sheet'!$D$2:$D$185,"total")*SUMIFS('Market shares starting point Fe'!BA$2:BA$185,'Market shares starting point Fe'!$C$2:$C$185,Input!$C96,'Market shares starting point Fe'!$D$2:$D$185,Input!$D96),0)</f>
        <v>2264.5774338831961</v>
      </c>
      <c r="BB96">
        <f>MAX(SUMIFS('intermediary sheet'!BB$2:BB$185,'intermediary sheet'!$C$2:$C$185,Input!$C96,'intermediary sheet'!$D$2:$D$185,"total")*SUMIFS('Market shares starting point Fe'!BB$2:BB$185,'Market shares starting point Fe'!$C$2:$C$185,Input!$C96,'Market shares starting point Fe'!$D$2:$D$185,Input!$D96),0)</f>
        <v>2080.2560668677356</v>
      </c>
      <c r="BC96">
        <f>MAX(SUMIFS('intermediary sheet'!BC$2:BC$185,'intermediary sheet'!$C$2:$C$185,Input!$C96,'intermediary sheet'!$D$2:$D$185,"total")*SUMIFS('Market shares starting point Fe'!BC$2:BC$185,'Market shares starting point Fe'!$C$2:$C$185,Input!$C96,'Market shares starting point Fe'!$D$2:$D$185,Input!$D96),0)</f>
        <v>1896.7895592628381</v>
      </c>
      <c r="BD96">
        <f>MAX(SUMIFS('intermediary sheet'!BD$2:BD$185,'intermediary sheet'!$C$2:$C$185,Input!$C96,'intermediary sheet'!$D$2:$D$185,"total")*SUMIFS('Market shares starting point Fe'!BD$2:BD$185,'Market shares starting point Fe'!$C$2:$C$185,Input!$C96,'Market shares starting point Fe'!$D$2:$D$185,Input!$D96),0)</f>
        <v>1715.6017234130541</v>
      </c>
      <c r="BE96">
        <f>MAX(SUMIFS('intermediary sheet'!BE$2:BE$185,'intermediary sheet'!$C$2:$C$185,Input!$C96,'intermediary sheet'!$D$2:$D$185,"total")*SUMIFS('Market shares starting point Fe'!BE$2:BE$185,'Market shares starting point Fe'!$C$2:$C$185,Input!$C96,'Market shares starting point Fe'!$D$2:$D$185,Input!$D96),0)</f>
        <v>1535.499735079416</v>
      </c>
      <c r="BF96">
        <f>MAX(SUMIFS('intermediary sheet'!BF$2:BF$185,'intermediary sheet'!$C$2:$C$185,Input!$C96,'intermediary sheet'!$D$2:$D$185,"total")*SUMIFS('Market shares starting point Fe'!BF$2:BF$185,'Market shares starting point Fe'!$C$2:$C$185,Input!$C96,'Market shares starting point Fe'!$D$2:$D$185,Input!$D96),0)</f>
        <v>1457.4205220750018</v>
      </c>
      <c r="BG96">
        <f>MAX(SUMIFS('intermediary sheet'!BG$2:BG$185,'intermediary sheet'!$C$2:$C$185,Input!$C96,'intermediary sheet'!$D$2:$D$185,"total")*SUMIFS('Market shares starting point Fe'!BG$2:BG$185,'Market shares starting point Fe'!$C$2:$C$185,Input!$C96,'Market shares starting point Fe'!$D$2:$D$185,Input!$D96),0)</f>
        <v>1369.406728229606</v>
      </c>
      <c r="BH96">
        <f>MAX(SUMIFS('intermediary sheet'!BH$2:BH$185,'intermediary sheet'!$C$2:$C$185,Input!$C96,'intermediary sheet'!$D$2:$D$185,"total")*SUMIFS('Market shares starting point Fe'!BH$2:BH$185,'Market shares starting point Fe'!$C$2:$C$185,Input!$C96,'Market shares starting point Fe'!$D$2:$D$185,Input!$D96),0)</f>
        <v>1269.3497991918589</v>
      </c>
    </row>
    <row r="97" spans="1:60" x14ac:dyDescent="0.3">
      <c r="A97" s="2" t="s">
        <v>9</v>
      </c>
      <c r="B97" s="2" t="s">
        <v>10</v>
      </c>
      <c r="C97" s="2" t="s">
        <v>30</v>
      </c>
      <c r="D97" s="2" t="s">
        <v>44</v>
      </c>
      <c r="E97" s="2" t="s">
        <v>13</v>
      </c>
      <c r="F97" s="2" t="s">
        <v>14</v>
      </c>
      <c r="G97" s="2" t="s">
        <v>14</v>
      </c>
      <c r="H97" s="2" t="s">
        <v>15</v>
      </c>
      <c r="I97" s="2" t="s">
        <v>16</v>
      </c>
      <c r="J97" s="8">
        <f>SUMIFS('Eurostat comsumption'!J$2:J$185,'Eurostat comsumption'!$C$2:$C$185,Input!$C97,'Eurostat comsumption'!$D$2:$D$185,Input!$D97)</f>
        <v>0</v>
      </c>
      <c r="K97" s="8">
        <f>SUMIFS('Eurostat comsumption'!K$2:K$185,'Eurostat comsumption'!$C$2:$C$185,Input!$C97,'Eurostat comsumption'!$D$2:$D$185,Input!$D97)</f>
        <v>0</v>
      </c>
      <c r="L97" s="8">
        <f>SUMIFS('Eurostat comsumption'!L$2:L$185,'Eurostat comsumption'!$C$2:$C$185,Input!$C97,'Eurostat comsumption'!$D$2:$D$185,Input!$D97)</f>
        <v>0</v>
      </c>
      <c r="M97" s="8">
        <f>SUMIFS('Eurostat comsumption'!M$2:M$185,'Eurostat comsumption'!$C$2:$C$185,Input!$C97,'Eurostat comsumption'!$D$2:$D$185,Input!$D97)</f>
        <v>0</v>
      </c>
      <c r="N97" s="8">
        <f>SUMIFS('Eurostat comsumption'!N$2:N$185,'Eurostat comsumption'!$C$2:$C$185,Input!$C97,'Eurostat comsumption'!$D$2:$D$185,Input!$D97)</f>
        <v>0</v>
      </c>
      <c r="O97" s="8">
        <f>SUMIFS('Eurostat comsumption'!O$2:O$185,'Eurostat comsumption'!$C$2:$C$185,Input!$C97,'Eurostat comsumption'!$D$2:$D$185,Input!$D97)</f>
        <v>0</v>
      </c>
      <c r="P97" s="8">
        <f>SUMIFS('Eurostat comsumption'!P$2:P$185,'Eurostat comsumption'!$C$2:$C$185,Input!$C97,'Eurostat comsumption'!$D$2:$D$185,Input!$D97)</f>
        <v>0</v>
      </c>
      <c r="Q97" s="8">
        <f>SUMIFS('Eurostat comsumption'!Q$2:Q$185,'Eurostat comsumption'!$C$2:$C$185,Input!$C97,'Eurostat comsumption'!$D$2:$D$185,Input!$D97)</f>
        <v>0</v>
      </c>
      <c r="R97" s="8">
        <f>SUMIFS('Eurostat comsumption'!R$2:R$185,'Eurostat comsumption'!$C$2:$C$185,Input!$C97,'Eurostat comsumption'!$D$2:$D$185,Input!$D97)</f>
        <v>0</v>
      </c>
      <c r="S97" s="8">
        <f>SUMIFS('Eurostat comsumption'!S$2:S$185,'Eurostat comsumption'!$C$2:$C$185,Input!$C97,'Eurostat comsumption'!$D$2:$D$185,Input!$D97)</f>
        <v>0</v>
      </c>
      <c r="T97" s="8">
        <f>SUMIFS('Eurostat comsumption'!T$2:T$185,'Eurostat comsumption'!$C$2:$C$185,Input!$C97,'Eurostat comsumption'!$D$2:$D$185,Input!$D97)</f>
        <v>0</v>
      </c>
      <c r="U97" s="8">
        <f>SUMIFS('Eurostat comsumption'!U$2:U$185,'Eurostat comsumption'!$C$2:$C$185,Input!$C97,'Eurostat comsumption'!$D$2:$D$185,Input!$D97)</f>
        <v>0</v>
      </c>
      <c r="V97" s="8">
        <f>SUMIFS('Eurostat comsumption'!V$2:V$185,'Eurostat comsumption'!$C$2:$C$185,Input!$C97,'Eurostat comsumption'!$D$2:$D$185,Input!$D97)</f>
        <v>0</v>
      </c>
      <c r="W97" s="8">
        <f>SUMIFS('Eurostat comsumption'!W$2:W$185,'Eurostat comsumption'!$C$2:$C$185,Input!$C97,'Eurostat comsumption'!$D$2:$D$185,Input!$D97)</f>
        <v>0</v>
      </c>
      <c r="X97" s="8">
        <f>SUMIFS('Eurostat comsumption'!X$2:X$185,'Eurostat comsumption'!$C$2:$C$185,Input!$C97,'Eurostat comsumption'!$D$2:$D$185,Input!$D97)</f>
        <v>0</v>
      </c>
      <c r="Y97" s="8">
        <f>SUMIFS('Eurostat comsumption'!Y$2:Y$185,'Eurostat comsumption'!$C$2:$C$185,Input!$C97,'Eurostat comsumption'!$D$2:$D$185,Input!$D97)</f>
        <v>0</v>
      </c>
      <c r="Z97" s="8">
        <f>SUMIFS('Eurostat comsumption'!Z$2:Z$185,'Eurostat comsumption'!$C$2:$C$185,Input!$C97,'Eurostat comsumption'!$D$2:$D$185,Input!$D97)</f>
        <v>0</v>
      </c>
      <c r="AA97">
        <f>MAX(SUMIFS('intermediary sheet'!AA$2:AA$185,'intermediary sheet'!$C$2:$C$185,Input!$C97,'intermediary sheet'!$D$2:$D$185,"total")*SUMIFS('Market shares starting point Fe'!AA$2:AA$185,'Market shares starting point Fe'!$C$2:$C$185,Input!$C97,'Market shares starting point Fe'!$D$2:$D$185,Input!$D97),0)</f>
        <v>6.9221105533751617</v>
      </c>
      <c r="AB97">
        <f>MAX(SUMIFS('intermediary sheet'!AB$2:AB$185,'intermediary sheet'!$C$2:$C$185,Input!$C97,'intermediary sheet'!$D$2:$D$185,"total")*SUMIFS('Market shares starting point Fe'!AB$2:AB$185,'Market shares starting point Fe'!$C$2:$C$185,Input!$C97,'Market shares starting point Fe'!$D$2:$D$185,Input!$D97),0)</f>
        <v>6.9467807676061373</v>
      </c>
      <c r="AC97">
        <f>MAX(SUMIFS('intermediary sheet'!AC$2:AC$185,'intermediary sheet'!$C$2:$C$185,Input!$C97,'intermediary sheet'!$D$2:$D$185,"total")*SUMIFS('Market shares starting point Fe'!AC$2:AC$185,'Market shares starting point Fe'!$C$2:$C$185,Input!$C97,'Market shares starting point Fe'!$D$2:$D$185,Input!$D97),0)</f>
        <v>7.0156874028397596</v>
      </c>
      <c r="AD97">
        <f>MAX(SUMIFS('intermediary sheet'!AD$2:AD$185,'intermediary sheet'!$C$2:$C$185,Input!$C97,'intermediary sheet'!$D$2:$D$185,"total")*SUMIFS('Market shares starting point Fe'!AD$2:AD$185,'Market shares starting point Fe'!$C$2:$C$185,Input!$C97,'Market shares starting point Fe'!$D$2:$D$185,Input!$D97),0)</f>
        <v>7.1753637963321317</v>
      </c>
      <c r="AE97">
        <f>MAX(SUMIFS('intermediary sheet'!AE$2:AE$185,'intermediary sheet'!$C$2:$C$185,Input!$C97,'intermediary sheet'!$D$2:$D$185,"total")*SUMIFS('Market shares starting point Fe'!AE$2:AE$185,'Market shares starting point Fe'!$C$2:$C$185,Input!$C97,'Market shares starting point Fe'!$D$2:$D$185,Input!$D97),0)</f>
        <v>7.1794842774965799</v>
      </c>
      <c r="AF97">
        <f>MAX(SUMIFS('intermediary sheet'!AF$2:AF$185,'intermediary sheet'!$C$2:$C$185,Input!$C97,'intermediary sheet'!$D$2:$D$185,"total")*SUMIFS('Market shares starting point Fe'!AF$2:AF$185,'Market shares starting point Fe'!$C$2:$C$185,Input!$C97,'Market shares starting point Fe'!$D$2:$D$185,Input!$D97),0)</f>
        <v>7.1912075878060318</v>
      </c>
      <c r="AG97">
        <f>MAX(SUMIFS('intermediary sheet'!AG$2:AG$185,'intermediary sheet'!$C$2:$C$185,Input!$C97,'intermediary sheet'!$D$2:$D$185,"total")*SUMIFS('Market shares starting point Fe'!AG$2:AG$185,'Market shares starting point Fe'!$C$2:$C$185,Input!$C97,'Market shares starting point Fe'!$D$2:$D$185,Input!$D97),0)</f>
        <v>7.2076808865815094</v>
      </c>
      <c r="AH97">
        <f>MAX(SUMIFS('intermediary sheet'!AH$2:AH$185,'intermediary sheet'!$C$2:$C$185,Input!$C97,'intermediary sheet'!$D$2:$D$185,"total")*SUMIFS('Market shares starting point Fe'!AH$2:AH$185,'Market shares starting point Fe'!$C$2:$C$185,Input!$C97,'Market shares starting point Fe'!$D$2:$D$185,Input!$D97),0)</f>
        <v>7.226609521796524</v>
      </c>
      <c r="AI97">
        <f>MAX(SUMIFS('intermediary sheet'!AI$2:AI$185,'intermediary sheet'!$C$2:$C$185,Input!$C97,'intermediary sheet'!$D$2:$D$185,"total")*SUMIFS('Market shares starting point Fe'!AI$2:AI$185,'Market shares starting point Fe'!$C$2:$C$185,Input!$C97,'Market shares starting point Fe'!$D$2:$D$185,Input!$D97),0)</f>
        <v>7.2357240215189087</v>
      </c>
      <c r="AJ97">
        <f>MAX(SUMIFS('intermediary sheet'!AJ$2:AJ$185,'intermediary sheet'!$C$2:$C$185,Input!$C97,'intermediary sheet'!$D$2:$D$185,"total")*SUMIFS('Market shares starting point Fe'!AJ$2:AJ$185,'Market shares starting point Fe'!$C$2:$C$185,Input!$C97,'Market shares starting point Fe'!$D$2:$D$185,Input!$D97),0)</f>
        <v>7.2334490325597889</v>
      </c>
      <c r="AK97">
        <f>MAX(SUMIFS('intermediary sheet'!AK$2:AK$185,'intermediary sheet'!$C$2:$C$185,Input!$C97,'intermediary sheet'!$D$2:$D$185,"total")*SUMIFS('Market shares starting point Fe'!AK$2:AK$185,'Market shares starting point Fe'!$C$2:$C$185,Input!$C97,'Market shares starting point Fe'!$D$2:$D$185,Input!$D97),0)</f>
        <v>7.2191432783097103</v>
      </c>
      <c r="AL97">
        <f>MAX(SUMIFS('intermediary sheet'!AL$2:AL$185,'intermediary sheet'!$C$2:$C$185,Input!$C97,'intermediary sheet'!$D$2:$D$185,"total")*SUMIFS('Market shares starting point Fe'!AL$2:AL$185,'Market shares starting point Fe'!$C$2:$C$185,Input!$C97,'Market shares starting point Fe'!$D$2:$D$185,Input!$D97),0)</f>
        <v>7.2097015633695856</v>
      </c>
      <c r="AM97">
        <f>MAX(SUMIFS('intermediary sheet'!AM$2:AM$185,'intermediary sheet'!$C$2:$C$185,Input!$C97,'intermediary sheet'!$D$2:$D$185,"total")*SUMIFS('Market shares starting point Fe'!AM$2:AM$185,'Market shares starting point Fe'!$C$2:$C$185,Input!$C97,'Market shares starting point Fe'!$D$2:$D$185,Input!$D97),0)</f>
        <v>7.2154121354344438</v>
      </c>
      <c r="AN97">
        <f>MAX(SUMIFS('intermediary sheet'!AN$2:AN$185,'intermediary sheet'!$C$2:$C$185,Input!$C97,'intermediary sheet'!$D$2:$D$185,"total")*SUMIFS('Market shares starting point Fe'!AN$2:AN$185,'Market shares starting point Fe'!$C$2:$C$185,Input!$C97,'Market shares starting point Fe'!$D$2:$D$185,Input!$D97),0)</f>
        <v>7.2604920339527856</v>
      </c>
      <c r="AO97">
        <f>MAX(SUMIFS('intermediary sheet'!AO$2:AO$185,'intermediary sheet'!$C$2:$C$185,Input!$C97,'intermediary sheet'!$D$2:$D$185,"total")*SUMIFS('Market shares starting point Fe'!AO$2:AO$185,'Market shares starting point Fe'!$C$2:$C$185,Input!$C97,'Market shares starting point Fe'!$D$2:$D$185,Input!$D97),0)</f>
        <v>7.3313991075771421</v>
      </c>
      <c r="AP97">
        <f>MAX(SUMIFS('intermediary sheet'!AP$2:AP$185,'intermediary sheet'!$C$2:$C$185,Input!$C97,'intermediary sheet'!$D$2:$D$185,"total")*SUMIFS('Market shares starting point Fe'!AP$2:AP$185,'Market shares starting point Fe'!$C$2:$C$185,Input!$C97,'Market shares starting point Fe'!$D$2:$D$185,Input!$D97),0)</f>
        <v>7.4306910629286005</v>
      </c>
      <c r="AQ97">
        <f>MAX(SUMIFS('intermediary sheet'!AQ$2:AQ$185,'intermediary sheet'!$C$2:$C$185,Input!$C97,'intermediary sheet'!$D$2:$D$185,"total")*SUMIFS('Market shares starting point Fe'!AQ$2:AQ$185,'Market shares starting point Fe'!$C$2:$C$185,Input!$C97,'Market shares starting point Fe'!$D$2:$D$185,Input!$D97),0)</f>
        <v>7.5495825683857491</v>
      </c>
      <c r="AR97">
        <f>MAX(SUMIFS('intermediary sheet'!AR$2:AR$185,'intermediary sheet'!$C$2:$C$185,Input!$C97,'intermediary sheet'!$D$2:$D$185,"total")*SUMIFS('Market shares starting point Fe'!AR$2:AR$185,'Market shares starting point Fe'!$C$2:$C$185,Input!$C97,'Market shares starting point Fe'!$D$2:$D$185,Input!$D97),0)</f>
        <v>7.7010666472816949</v>
      </c>
      <c r="AS97">
        <f>MAX(SUMIFS('intermediary sheet'!AS$2:AS$185,'intermediary sheet'!$C$2:$C$185,Input!$C97,'intermediary sheet'!$D$2:$D$185,"total")*SUMIFS('Market shares starting point Fe'!AS$2:AS$185,'Market shares starting point Fe'!$C$2:$C$185,Input!$C97,'Market shares starting point Fe'!$D$2:$D$185,Input!$D97),0)</f>
        <v>7.8781384463773634</v>
      </c>
      <c r="AT97">
        <f>MAX(SUMIFS('intermediary sheet'!AT$2:AT$185,'intermediary sheet'!$C$2:$C$185,Input!$C97,'intermediary sheet'!$D$2:$D$185,"total")*SUMIFS('Market shares starting point Fe'!AT$2:AT$185,'Market shares starting point Fe'!$C$2:$C$185,Input!$C97,'Market shares starting point Fe'!$D$2:$D$185,Input!$D97),0)</f>
        <v>8.0957075947477364</v>
      </c>
      <c r="AU97">
        <f>MAX(SUMIFS('intermediary sheet'!AU$2:AU$185,'intermediary sheet'!$C$2:$C$185,Input!$C97,'intermediary sheet'!$D$2:$D$185,"total")*SUMIFS('Market shares starting point Fe'!AU$2:AU$185,'Market shares starting point Fe'!$C$2:$C$185,Input!$C97,'Market shares starting point Fe'!$D$2:$D$185,Input!$D97),0)</f>
        <v>8.3318133270851131</v>
      </c>
      <c r="AV97">
        <f>MAX(SUMIFS('intermediary sheet'!AV$2:AV$185,'intermediary sheet'!$C$2:$C$185,Input!$C97,'intermediary sheet'!$D$2:$D$185,"total")*SUMIFS('Market shares starting point Fe'!AV$2:AV$185,'Market shares starting point Fe'!$C$2:$C$185,Input!$C97,'Market shares starting point Fe'!$D$2:$D$185,Input!$D97),0)</f>
        <v>8.6212883220029717</v>
      </c>
      <c r="AW97">
        <f>MAX(SUMIFS('intermediary sheet'!AW$2:AW$185,'intermediary sheet'!$C$2:$C$185,Input!$C97,'intermediary sheet'!$D$2:$D$185,"total")*SUMIFS('Market shares starting point Fe'!AW$2:AW$185,'Market shares starting point Fe'!$C$2:$C$185,Input!$C97,'Market shares starting point Fe'!$D$2:$D$185,Input!$D97),0)</f>
        <v>8.9763870825444432</v>
      </c>
      <c r="AX97">
        <f>MAX(SUMIFS('intermediary sheet'!AX$2:AX$185,'intermediary sheet'!$C$2:$C$185,Input!$C97,'intermediary sheet'!$D$2:$D$185,"total")*SUMIFS('Market shares starting point Fe'!AX$2:AX$185,'Market shares starting point Fe'!$C$2:$C$185,Input!$C97,'Market shares starting point Fe'!$D$2:$D$185,Input!$D97),0)</f>
        <v>9.417883076862525</v>
      </c>
      <c r="AY97">
        <f>MAX(SUMIFS('intermediary sheet'!AY$2:AY$185,'intermediary sheet'!$C$2:$C$185,Input!$C97,'intermediary sheet'!$D$2:$D$185,"total")*SUMIFS('Market shares starting point Fe'!AY$2:AY$185,'Market shares starting point Fe'!$C$2:$C$185,Input!$C97,'Market shares starting point Fe'!$D$2:$D$185,Input!$D97),0)</f>
        <v>9.6392601939449385</v>
      </c>
      <c r="AZ97">
        <f>MAX(SUMIFS('intermediary sheet'!AZ$2:AZ$185,'intermediary sheet'!$C$2:$C$185,Input!$C97,'intermediary sheet'!$D$2:$D$185,"total")*SUMIFS('Market shares starting point Fe'!AZ$2:AZ$185,'Market shares starting point Fe'!$C$2:$C$185,Input!$C97,'Market shares starting point Fe'!$D$2:$D$185,Input!$D97),0)</f>
        <v>9.9806136153001788</v>
      </c>
      <c r="BA97">
        <f>MAX(SUMIFS('intermediary sheet'!BA$2:BA$185,'intermediary sheet'!$C$2:$C$185,Input!$C97,'intermediary sheet'!$D$2:$D$185,"total")*SUMIFS('Market shares starting point Fe'!BA$2:BA$185,'Market shares starting point Fe'!$C$2:$C$185,Input!$C97,'Market shares starting point Fe'!$D$2:$D$185,Input!$D97),0)</f>
        <v>10.306363127856955</v>
      </c>
      <c r="BB97">
        <f>MAX(SUMIFS('intermediary sheet'!BB$2:BB$185,'intermediary sheet'!$C$2:$C$185,Input!$C97,'intermediary sheet'!$D$2:$D$185,"total")*SUMIFS('Market shares starting point Fe'!BB$2:BB$185,'Market shares starting point Fe'!$C$2:$C$185,Input!$C97,'Market shares starting point Fe'!$D$2:$D$185,Input!$D97),0)</f>
        <v>10.592948290456157</v>
      </c>
      <c r="BC97">
        <f>MAX(SUMIFS('intermediary sheet'!BC$2:BC$185,'intermediary sheet'!$C$2:$C$185,Input!$C97,'intermediary sheet'!$D$2:$D$185,"total")*SUMIFS('Market shares starting point Fe'!BC$2:BC$185,'Market shares starting point Fe'!$C$2:$C$185,Input!$C97,'Market shares starting point Fe'!$D$2:$D$185,Input!$D97),0)</f>
        <v>10.855098855212018</v>
      </c>
      <c r="BD97">
        <f>MAX(SUMIFS('intermediary sheet'!BD$2:BD$185,'intermediary sheet'!$C$2:$C$185,Input!$C97,'intermediary sheet'!$D$2:$D$185,"total")*SUMIFS('Market shares starting point Fe'!BD$2:BD$185,'Market shares starting point Fe'!$C$2:$C$185,Input!$C97,'Market shares starting point Fe'!$D$2:$D$185,Input!$D97),0)</f>
        <v>11.133787279734589</v>
      </c>
      <c r="BE97">
        <f>MAX(SUMIFS('intermediary sheet'!BE$2:BE$185,'intermediary sheet'!$C$2:$C$185,Input!$C97,'intermediary sheet'!$D$2:$D$185,"total")*SUMIFS('Market shares starting point Fe'!BE$2:BE$185,'Market shares starting point Fe'!$C$2:$C$185,Input!$C97,'Market shares starting point Fe'!$D$2:$D$185,Input!$D97),0)</f>
        <v>11.370955416415015</v>
      </c>
      <c r="BF97">
        <f>MAX(SUMIFS('intermediary sheet'!BF$2:BF$185,'intermediary sheet'!$C$2:$C$185,Input!$C97,'intermediary sheet'!$D$2:$D$185,"total")*SUMIFS('Market shares starting point Fe'!BF$2:BF$185,'Market shares starting point Fe'!$C$2:$C$185,Input!$C97,'Market shares starting point Fe'!$D$2:$D$185,Input!$D97),0)</f>
        <v>12.44236104020662</v>
      </c>
      <c r="BG97">
        <f>MAX(SUMIFS('intermediary sheet'!BG$2:BG$185,'intermediary sheet'!$C$2:$C$185,Input!$C97,'intermediary sheet'!$D$2:$D$185,"total")*SUMIFS('Market shares starting point Fe'!BG$2:BG$185,'Market shares starting point Fe'!$C$2:$C$185,Input!$C97,'Market shares starting point Fe'!$D$2:$D$185,Input!$D97),0)</f>
        <v>13.657342068350861</v>
      </c>
      <c r="BH97">
        <f>MAX(SUMIFS('intermediary sheet'!BH$2:BH$185,'intermediary sheet'!$C$2:$C$185,Input!$C97,'intermediary sheet'!$D$2:$D$185,"total")*SUMIFS('Market shares starting point Fe'!BH$2:BH$185,'Market shares starting point Fe'!$C$2:$C$185,Input!$C97,'Market shares starting point Fe'!$D$2:$D$185,Input!$D97),0)</f>
        <v>15.04069863152132</v>
      </c>
    </row>
    <row r="98" spans="1:60" x14ac:dyDescent="0.3">
      <c r="A98" t="s">
        <v>9</v>
      </c>
      <c r="B98" t="s">
        <v>10</v>
      </c>
      <c r="C98" t="s">
        <v>31</v>
      </c>
      <c r="D98" t="s">
        <v>12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 s="8">
        <f>SUMIFS('Eurostat comsumption'!J$2:J$185,'Eurostat comsumption'!$C$2:$C$185,Input!$C98,'Eurostat comsumption'!$D$2:$D$185,Input!$D98)</f>
        <v>3311.2</v>
      </c>
      <c r="K98" s="8">
        <f>SUMIFS('Eurostat comsumption'!K$2:K$185,'Eurostat comsumption'!$C$2:$C$185,Input!$C98,'Eurostat comsumption'!$D$2:$D$185,Input!$D98)</f>
        <v>3454</v>
      </c>
      <c r="L98" s="8">
        <f>SUMIFS('Eurostat comsumption'!L$2:L$185,'Eurostat comsumption'!$C$2:$C$185,Input!$C98,'Eurostat comsumption'!$D$2:$D$185,Input!$D98)</f>
        <v>3641.1</v>
      </c>
      <c r="M98" s="8">
        <f>SUMIFS('Eurostat comsumption'!M$2:M$185,'Eurostat comsumption'!$C$2:$C$185,Input!$C98,'Eurostat comsumption'!$D$2:$D$185,Input!$D98)</f>
        <v>3793</v>
      </c>
      <c r="N98" s="8">
        <f>SUMIFS('Eurostat comsumption'!N$2:N$185,'Eurostat comsumption'!$C$2:$C$185,Input!$C98,'Eurostat comsumption'!$D$2:$D$185,Input!$D98)</f>
        <v>3977.4</v>
      </c>
      <c r="O98" s="8">
        <f>SUMIFS('Eurostat comsumption'!O$2:O$185,'Eurostat comsumption'!$C$2:$C$185,Input!$C98,'Eurostat comsumption'!$D$2:$D$185,Input!$D98)</f>
        <v>4312.7</v>
      </c>
      <c r="P98" s="8">
        <f>SUMIFS('Eurostat comsumption'!P$2:P$185,'Eurostat comsumption'!$C$2:$C$185,Input!$C98,'Eurostat comsumption'!$D$2:$D$185,Input!$D98)</f>
        <v>4599.3</v>
      </c>
      <c r="Q98" s="8">
        <f>SUMIFS('Eurostat comsumption'!Q$2:Q$185,'Eurostat comsumption'!$C$2:$C$185,Input!$C98,'Eurostat comsumption'!$D$2:$D$185,Input!$D98)</f>
        <v>4663.3999999999996</v>
      </c>
      <c r="R98" s="8">
        <f>SUMIFS('Eurostat comsumption'!R$2:R$185,'Eurostat comsumption'!$C$2:$C$185,Input!$C98,'Eurostat comsumption'!$D$2:$D$185,Input!$D98)</f>
        <v>4792.3</v>
      </c>
      <c r="S98" s="8">
        <f>SUMIFS('Eurostat comsumption'!S$2:S$185,'Eurostat comsumption'!$C$2:$C$185,Input!$C98,'Eurostat comsumption'!$D$2:$D$185,Input!$D98)</f>
        <v>4732.6000000000004</v>
      </c>
      <c r="T98" s="8">
        <f>SUMIFS('Eurostat comsumption'!T$2:T$185,'Eurostat comsumption'!$C$2:$C$185,Input!$C98,'Eurostat comsumption'!$D$2:$D$185,Input!$D98)</f>
        <v>4319.1000000000004</v>
      </c>
      <c r="U98" s="8">
        <f>SUMIFS('Eurostat comsumption'!U$2:U$185,'Eurostat comsumption'!$C$2:$C$185,Input!$C98,'Eurostat comsumption'!$D$2:$D$185,Input!$D98)</f>
        <v>4045.7</v>
      </c>
      <c r="V98" s="8">
        <f>SUMIFS('Eurostat comsumption'!V$2:V$185,'Eurostat comsumption'!$C$2:$C$185,Input!$C98,'Eurostat comsumption'!$D$2:$D$185,Input!$D98)</f>
        <v>3858.8</v>
      </c>
      <c r="W98" s="8">
        <f>SUMIFS('Eurostat comsumption'!W$2:W$185,'Eurostat comsumption'!$C$2:$C$185,Input!$C98,'Eurostat comsumption'!$D$2:$D$185,Input!$D98)</f>
        <v>3622.5</v>
      </c>
      <c r="X98" s="8">
        <f>SUMIFS('Eurostat comsumption'!X$2:X$185,'Eurostat comsumption'!$C$2:$C$185,Input!$C98,'Eurostat comsumption'!$D$2:$D$185,Input!$D98)</f>
        <v>4044</v>
      </c>
      <c r="Y98" s="8">
        <f>SUMIFS('Eurostat comsumption'!Y$2:Y$185,'Eurostat comsumption'!$C$2:$C$185,Input!$C98,'Eurostat comsumption'!$D$2:$D$185,Input!$D98)</f>
        <v>4356</v>
      </c>
      <c r="Z98" s="8">
        <f>SUMIFS('Eurostat comsumption'!Z$2:Z$185,'Eurostat comsumption'!$C$2:$C$185,Input!$C98,'Eurostat comsumption'!$D$2:$D$185,Input!$D98)</f>
        <v>4535.8</v>
      </c>
      <c r="AA98">
        <f t="shared" ref="AA98" si="376">SUM(AA99:AA105)</f>
        <v>4500.4392376519254</v>
      </c>
      <c r="AB98">
        <f t="shared" ref="AB98" si="377">SUM(AB99:AB105)</f>
        <v>4467.429040686342</v>
      </c>
      <c r="AC98">
        <f t="shared" ref="AC98" si="378">SUM(AC99:AC105)</f>
        <v>4430.648302539671</v>
      </c>
      <c r="AD98">
        <f t="shared" ref="AD98" si="379">SUM(AD99:AD105)</f>
        <v>4390.9808754372652</v>
      </c>
      <c r="AE98">
        <f t="shared" ref="AE98" si="380">SUM(AE99:AE105)</f>
        <v>4341.9876391118241</v>
      </c>
      <c r="AF98">
        <f t="shared" ref="AF98" si="381">SUM(AF99:AF105)</f>
        <v>4290.5635257973963</v>
      </c>
      <c r="AG98">
        <f t="shared" ref="AG98" si="382">SUM(AG99:AG105)</f>
        <v>4235.6659468996259</v>
      </c>
      <c r="AH98">
        <f t="shared" ref="AH98" si="383">SUM(AH99:AH105)</f>
        <v>4171.8480871292941</v>
      </c>
      <c r="AI98">
        <f t="shared" ref="AI98" si="384">SUM(AI99:AI105)</f>
        <v>4097.6610012281326</v>
      </c>
      <c r="AJ98">
        <f t="shared" ref="AJ98" si="385">SUM(AJ99:AJ105)</f>
        <v>4012.3882073647414</v>
      </c>
      <c r="AK98">
        <f t="shared" ref="AK98" si="386">SUM(AK99:AK105)</f>
        <v>3909.9277485605153</v>
      </c>
      <c r="AL98">
        <f t="shared" ref="AL98" si="387">SUM(AL99:AL105)</f>
        <v>3797.5160120843439</v>
      </c>
      <c r="AM98">
        <f t="shared" ref="AM98" si="388">SUM(AM99:AM105)</f>
        <v>3677.3628052913973</v>
      </c>
      <c r="AN98">
        <f t="shared" ref="AN98" si="389">SUM(AN99:AN105)</f>
        <v>3555.3703840479116</v>
      </c>
      <c r="AO98">
        <f t="shared" ref="AO98" si="390">SUM(AO99:AO105)</f>
        <v>3432.1535524367273</v>
      </c>
      <c r="AP98">
        <f t="shared" ref="AP98" si="391">SUM(AP99:AP105)</f>
        <v>3308.9266500100584</v>
      </c>
      <c r="AQ98">
        <f t="shared" ref="AQ98" si="392">SUM(AQ99:AQ105)</f>
        <v>3186.4031757718703</v>
      </c>
      <c r="AR98">
        <f t="shared" ref="AR98" si="393">SUM(AR99:AR105)</f>
        <v>3069.7332894433084</v>
      </c>
      <c r="AS98">
        <f t="shared" ref="AS98" si="394">SUM(AS99:AS105)</f>
        <v>2955.3212121558608</v>
      </c>
      <c r="AT98">
        <f t="shared" ref="AT98" si="395">SUM(AT99:AT105)</f>
        <v>2844.0871668068949</v>
      </c>
      <c r="AU98">
        <f t="shared" ref="AU98" si="396">SUM(AU99:AU105)</f>
        <v>2732.8536470955569</v>
      </c>
      <c r="AV98">
        <f t="shared" ref="AV98" si="397">SUM(AV99:AV105)</f>
        <v>2621.6204808507114</v>
      </c>
      <c r="AW98">
        <f t="shared" ref="AW98" si="398">SUM(AW99:AW105)</f>
        <v>2510.3877504415445</v>
      </c>
      <c r="AX98">
        <f t="shared" ref="AX98" si="399">SUM(AX99:AX105)</f>
        <v>2399.6021935093249</v>
      </c>
      <c r="AY98">
        <f t="shared" ref="AY98" si="400">SUM(AY99:AY105)</f>
        <v>2287.9027529985851</v>
      </c>
      <c r="AZ98">
        <f t="shared" ref="AZ98" si="401">SUM(AZ99:AZ105)</f>
        <v>2175.3796711202763</v>
      </c>
      <c r="BA98">
        <f t="shared" ref="BA98" si="402">SUM(BA99:BA105)</f>
        <v>2064.8066711784109</v>
      </c>
      <c r="BB98">
        <f t="shared" ref="BB98" si="403">SUM(BB99:BB105)</f>
        <v>1953.0008311371075</v>
      </c>
      <c r="BC98">
        <f t="shared" ref="BC98" si="404">SUM(BC99:BC105)</f>
        <v>1841.2491865775589</v>
      </c>
      <c r="BD98">
        <f t="shared" ref="BD98" si="405">SUM(BD99:BD105)</f>
        <v>1729.762659183828</v>
      </c>
      <c r="BE98">
        <f t="shared" ref="BE98" si="406">SUM(BE99:BE105)</f>
        <v>1618.4030381786019</v>
      </c>
      <c r="BF98">
        <f t="shared" ref="BF98" si="407">SUM(BF99:BF105)</f>
        <v>1618.3905653449772</v>
      </c>
      <c r="BG98">
        <f t="shared" ref="BG98" si="408">SUM(BG99:BG105)</f>
        <v>1618.3765274081225</v>
      </c>
      <c r="BH98">
        <f t="shared" ref="BH98" si="409">SUM(BH99:BH105)</f>
        <v>1618.3605761534156</v>
      </c>
    </row>
    <row r="99" spans="1:60" x14ac:dyDescent="0.3">
      <c r="A99" t="s">
        <v>9</v>
      </c>
      <c r="B99" t="s">
        <v>10</v>
      </c>
      <c r="C99" t="s">
        <v>31</v>
      </c>
      <c r="D99" t="s">
        <v>17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 s="8">
        <f>SUMIFS('Eurostat comsumption'!J$2:J$185,'Eurostat comsumption'!$C$2:$C$185,Input!$C99,'Eurostat comsumption'!$D$2:$D$185,Input!$D99)</f>
        <v>1.7</v>
      </c>
      <c r="K99" s="8">
        <f>SUMIFS('Eurostat comsumption'!K$2:K$185,'Eurostat comsumption'!$C$2:$C$185,Input!$C99,'Eurostat comsumption'!$D$2:$D$185,Input!$D99)</f>
        <v>1.8</v>
      </c>
      <c r="L99" s="8">
        <f>SUMIFS('Eurostat comsumption'!L$2:L$185,'Eurostat comsumption'!$C$2:$C$185,Input!$C99,'Eurostat comsumption'!$D$2:$D$185,Input!$D99)</f>
        <v>1.9</v>
      </c>
      <c r="M99" s="8">
        <f>SUMIFS('Eurostat comsumption'!M$2:M$185,'Eurostat comsumption'!$C$2:$C$185,Input!$C99,'Eurostat comsumption'!$D$2:$D$185,Input!$D99)</f>
        <v>2</v>
      </c>
      <c r="N99" s="8">
        <f>SUMIFS('Eurostat comsumption'!N$2:N$185,'Eurostat comsumption'!$C$2:$C$185,Input!$C99,'Eurostat comsumption'!$D$2:$D$185,Input!$D99)</f>
        <v>2</v>
      </c>
      <c r="O99" s="8">
        <f>SUMIFS('Eurostat comsumption'!O$2:O$185,'Eurostat comsumption'!$C$2:$C$185,Input!$C99,'Eurostat comsumption'!$D$2:$D$185,Input!$D99)</f>
        <v>2.7</v>
      </c>
      <c r="P99" s="8">
        <f>SUMIFS('Eurostat comsumption'!P$2:P$185,'Eurostat comsumption'!$C$2:$C$185,Input!$C99,'Eurostat comsumption'!$D$2:$D$185,Input!$D99)</f>
        <v>2.8</v>
      </c>
      <c r="Q99" s="8">
        <f>SUMIFS('Eurostat comsumption'!Q$2:Q$185,'Eurostat comsumption'!$C$2:$C$185,Input!$C99,'Eurostat comsumption'!$D$2:$D$185,Input!$D99)</f>
        <v>2.1</v>
      </c>
      <c r="R99" s="8">
        <f>SUMIFS('Eurostat comsumption'!R$2:R$185,'Eurostat comsumption'!$C$2:$C$185,Input!$C99,'Eurostat comsumption'!$D$2:$D$185,Input!$D99)</f>
        <v>1.6</v>
      </c>
      <c r="S99" s="8">
        <f>SUMIFS('Eurostat comsumption'!S$2:S$185,'Eurostat comsumption'!$C$2:$C$185,Input!$C99,'Eurostat comsumption'!$D$2:$D$185,Input!$D99)</f>
        <v>1.4</v>
      </c>
      <c r="T99" s="8">
        <f>SUMIFS('Eurostat comsumption'!T$2:T$185,'Eurostat comsumption'!$C$2:$C$185,Input!$C99,'Eurostat comsumption'!$D$2:$D$185,Input!$D99)</f>
        <v>28.4</v>
      </c>
      <c r="U99" s="8">
        <f>SUMIFS('Eurostat comsumption'!U$2:U$185,'Eurostat comsumption'!$C$2:$C$185,Input!$C99,'Eurostat comsumption'!$D$2:$D$185,Input!$D99)</f>
        <v>50.7</v>
      </c>
      <c r="V99" s="8">
        <f>SUMIFS('Eurostat comsumption'!V$2:V$185,'Eurostat comsumption'!$C$2:$C$185,Input!$C99,'Eurostat comsumption'!$D$2:$D$185,Input!$D99)</f>
        <v>57.8</v>
      </c>
      <c r="W99" s="8">
        <f>SUMIFS('Eurostat comsumption'!W$2:W$185,'Eurostat comsumption'!$C$2:$C$185,Input!$C99,'Eurostat comsumption'!$D$2:$D$185,Input!$D99)</f>
        <v>33.299999999999997</v>
      </c>
      <c r="X99" s="8">
        <f>SUMIFS('Eurostat comsumption'!X$2:X$185,'Eurostat comsumption'!$C$2:$C$185,Input!$C99,'Eurostat comsumption'!$D$2:$D$185,Input!$D99)</f>
        <v>39.799999999999997</v>
      </c>
      <c r="Y99" s="8">
        <f>SUMIFS('Eurostat comsumption'!Y$2:Y$185,'Eurostat comsumption'!$C$2:$C$185,Input!$C99,'Eurostat comsumption'!$D$2:$D$185,Input!$D99)</f>
        <v>32.9</v>
      </c>
      <c r="Z99" s="8">
        <f>SUMIFS('Eurostat comsumption'!Z$2:Z$185,'Eurostat comsumption'!$C$2:$C$185,Input!$C99,'Eurostat comsumption'!$D$2:$D$185,Input!$D99)</f>
        <v>48</v>
      </c>
      <c r="AA99">
        <f>MAX(SUMIFS('intermediary sheet'!AA$2:AA$185,'intermediary sheet'!$C$2:$C$185,Input!$C99,'intermediary sheet'!$D$2:$D$185,"total")*SUMIFS('Market shares starting point Fe'!AA$2:AA$185,'Market shares starting point Fe'!$C$2:$C$185,Input!$C99,'Market shares starting point Fe'!$D$2:$D$185,Input!$D99),0)</f>
        <v>32.47437429880403</v>
      </c>
      <c r="AB99">
        <f>MAX(SUMIFS('intermediary sheet'!AB$2:AB$185,'intermediary sheet'!$C$2:$C$185,Input!$C99,'intermediary sheet'!$D$2:$D$185,"total")*SUMIFS('Market shares starting point Fe'!AB$2:AB$185,'Market shares starting point Fe'!$C$2:$C$185,Input!$C99,'Market shares starting point Fe'!$D$2:$D$185,Input!$D99),0)</f>
        <v>35.251699444398838</v>
      </c>
      <c r="AC99">
        <f>MAX(SUMIFS('intermediary sheet'!AC$2:AC$185,'intermediary sheet'!$C$2:$C$185,Input!$C99,'intermediary sheet'!$D$2:$D$185,"total")*SUMIFS('Market shares starting point Fe'!AC$2:AC$185,'Market shares starting point Fe'!$C$2:$C$185,Input!$C99,'Market shares starting point Fe'!$D$2:$D$185,Input!$D99),0)</f>
        <v>38.723175765153513</v>
      </c>
      <c r="AD99">
        <f>MAX(SUMIFS('intermediary sheet'!AD$2:AD$185,'intermediary sheet'!$C$2:$C$185,Input!$C99,'intermediary sheet'!$D$2:$D$185,"total")*SUMIFS('Market shares starting point Fe'!AD$2:AD$185,'Market shares starting point Fe'!$C$2:$C$185,Input!$C99,'Market shares starting point Fe'!$D$2:$D$185,Input!$D99),0)</f>
        <v>41.570130825664805</v>
      </c>
      <c r="AE99">
        <f>MAX(SUMIFS('intermediary sheet'!AE$2:AE$185,'intermediary sheet'!$C$2:$C$185,Input!$C99,'intermediary sheet'!$D$2:$D$185,"total")*SUMIFS('Market shares starting point Fe'!AE$2:AE$185,'Market shares starting point Fe'!$C$2:$C$185,Input!$C99,'Market shares starting point Fe'!$D$2:$D$185,Input!$D99),0)</f>
        <v>44.256594038306154</v>
      </c>
      <c r="AF99">
        <f>MAX(SUMIFS('intermediary sheet'!AF$2:AF$185,'intermediary sheet'!$C$2:$C$185,Input!$C99,'intermediary sheet'!$D$2:$D$185,"total")*SUMIFS('Market shares starting point Fe'!AF$2:AF$185,'Market shares starting point Fe'!$C$2:$C$185,Input!$C99,'Market shares starting point Fe'!$D$2:$D$185,Input!$D99),0)</f>
        <v>46.910316874915331</v>
      </c>
      <c r="AG99">
        <f>MAX(SUMIFS('intermediary sheet'!AG$2:AG$185,'intermediary sheet'!$C$2:$C$185,Input!$C99,'intermediary sheet'!$D$2:$D$185,"total")*SUMIFS('Market shares starting point Fe'!AG$2:AG$185,'Market shares starting point Fe'!$C$2:$C$185,Input!$C99,'Market shares starting point Fe'!$D$2:$D$185,Input!$D99),0)</f>
        <v>49.274221320667344</v>
      </c>
      <c r="AH99">
        <f>MAX(SUMIFS('intermediary sheet'!AH$2:AH$185,'intermediary sheet'!$C$2:$C$185,Input!$C99,'intermediary sheet'!$D$2:$D$185,"total")*SUMIFS('Market shares starting point Fe'!AH$2:AH$185,'Market shares starting point Fe'!$C$2:$C$185,Input!$C99,'Market shares starting point Fe'!$D$2:$D$185,Input!$D99),0)</f>
        <v>51.74773565502948</v>
      </c>
      <c r="AI99">
        <f>MAX(SUMIFS('intermediary sheet'!AI$2:AI$185,'intermediary sheet'!$C$2:$C$185,Input!$C99,'intermediary sheet'!$D$2:$D$185,"total")*SUMIFS('Market shares starting point Fe'!AI$2:AI$185,'Market shares starting point Fe'!$C$2:$C$185,Input!$C99,'Market shares starting point Fe'!$D$2:$D$185,Input!$D99),0)</f>
        <v>54.060095206281325</v>
      </c>
      <c r="AJ99">
        <f>MAX(SUMIFS('intermediary sheet'!AJ$2:AJ$185,'intermediary sheet'!$C$2:$C$185,Input!$C99,'intermediary sheet'!$D$2:$D$185,"total")*SUMIFS('Market shares starting point Fe'!AJ$2:AJ$185,'Market shares starting point Fe'!$C$2:$C$185,Input!$C99,'Market shares starting point Fe'!$D$2:$D$185,Input!$D99),0)</f>
        <v>56.339182017576313</v>
      </c>
      <c r="AK99">
        <f>MAX(SUMIFS('intermediary sheet'!AK$2:AK$185,'intermediary sheet'!$C$2:$C$185,Input!$C99,'intermediary sheet'!$D$2:$D$185,"total")*SUMIFS('Market shares starting point Fe'!AK$2:AK$185,'Market shares starting point Fe'!$C$2:$C$185,Input!$C99,'Market shares starting point Fe'!$D$2:$D$185,Input!$D99),0)</f>
        <v>58.781884900330844</v>
      </c>
      <c r="AL99">
        <f>MAX(SUMIFS('intermediary sheet'!AL$2:AL$185,'intermediary sheet'!$C$2:$C$185,Input!$C99,'intermediary sheet'!$D$2:$D$185,"total")*SUMIFS('Market shares starting point Fe'!AL$2:AL$185,'Market shares starting point Fe'!$C$2:$C$185,Input!$C99,'Market shares starting point Fe'!$D$2:$D$185,Input!$D99),0)</f>
        <v>61.215733106118201</v>
      </c>
      <c r="AM99">
        <f>MAX(SUMIFS('intermediary sheet'!AM$2:AM$185,'intermediary sheet'!$C$2:$C$185,Input!$C99,'intermediary sheet'!$D$2:$D$185,"total")*SUMIFS('Market shares starting point Fe'!AM$2:AM$185,'Market shares starting point Fe'!$C$2:$C$185,Input!$C99,'Market shares starting point Fe'!$D$2:$D$185,Input!$D99),0)</f>
        <v>63.820607031309514</v>
      </c>
      <c r="AN99">
        <f>MAX(SUMIFS('intermediary sheet'!AN$2:AN$185,'intermediary sheet'!$C$2:$C$185,Input!$C99,'intermediary sheet'!$D$2:$D$185,"total")*SUMIFS('Market shares starting point Fe'!AN$2:AN$185,'Market shares starting point Fe'!$C$2:$C$185,Input!$C99,'Market shares starting point Fe'!$D$2:$D$185,Input!$D99),0)</f>
        <v>66.941608607717242</v>
      </c>
      <c r="AO99">
        <f>MAX(SUMIFS('intermediary sheet'!AO$2:AO$185,'intermediary sheet'!$C$2:$C$185,Input!$C99,'intermediary sheet'!$D$2:$D$185,"total")*SUMIFS('Market shares starting point Fe'!AO$2:AO$185,'Market shares starting point Fe'!$C$2:$C$185,Input!$C99,'Market shares starting point Fe'!$D$2:$D$185,Input!$D99),0)</f>
        <v>70.338274078629993</v>
      </c>
      <c r="AP99">
        <f>MAX(SUMIFS('intermediary sheet'!AP$2:AP$185,'intermediary sheet'!$C$2:$C$185,Input!$C99,'intermediary sheet'!$D$2:$D$185,"total")*SUMIFS('Market shares starting point Fe'!AP$2:AP$185,'Market shares starting point Fe'!$C$2:$C$185,Input!$C99,'Market shares starting point Fe'!$D$2:$D$185,Input!$D99),0)</f>
        <v>74.058585446447879</v>
      </c>
      <c r="AQ99">
        <f>MAX(SUMIFS('intermediary sheet'!AQ$2:AQ$185,'intermediary sheet'!$C$2:$C$185,Input!$C99,'intermediary sheet'!$D$2:$D$185,"total")*SUMIFS('Market shares starting point Fe'!AQ$2:AQ$185,'Market shares starting point Fe'!$C$2:$C$185,Input!$C99,'Market shares starting point Fe'!$D$2:$D$185,Input!$D99),0)</f>
        <v>78.019208595558453</v>
      </c>
      <c r="AR99">
        <f>MAX(SUMIFS('intermediary sheet'!AR$2:AR$185,'intermediary sheet'!$C$2:$C$185,Input!$C99,'intermediary sheet'!$D$2:$D$185,"total")*SUMIFS('Market shares starting point Fe'!AR$2:AR$185,'Market shares starting point Fe'!$C$2:$C$185,Input!$C99,'Market shares starting point Fe'!$D$2:$D$185,Input!$D99),0)</f>
        <v>81.889809229773533</v>
      </c>
      <c r="AS99">
        <f>MAX(SUMIFS('intermediary sheet'!AS$2:AS$185,'intermediary sheet'!$C$2:$C$185,Input!$C99,'intermediary sheet'!$D$2:$D$185,"total")*SUMIFS('Market shares starting point Fe'!AS$2:AS$185,'Market shares starting point Fe'!$C$2:$C$185,Input!$C99,'Market shares starting point Fe'!$D$2:$D$185,Input!$D99),0)</f>
        <v>85.65485336008264</v>
      </c>
      <c r="AT99">
        <f>MAX(SUMIFS('intermediary sheet'!AT$2:AT$185,'intermediary sheet'!$C$2:$C$185,Input!$C99,'intermediary sheet'!$D$2:$D$185,"total")*SUMIFS('Market shares starting point Fe'!AT$2:AT$185,'Market shares starting point Fe'!$C$2:$C$185,Input!$C99,'Market shares starting point Fe'!$D$2:$D$185,Input!$D99),0)</f>
        <v>89.51396628294485</v>
      </c>
      <c r="AU99">
        <f>MAX(SUMIFS('intermediary sheet'!AU$2:AU$185,'intermediary sheet'!$C$2:$C$185,Input!$C99,'intermediary sheet'!$D$2:$D$185,"total")*SUMIFS('Market shares starting point Fe'!AU$2:AU$185,'Market shares starting point Fe'!$C$2:$C$185,Input!$C99,'Market shares starting point Fe'!$D$2:$D$185,Input!$D99),0)</f>
        <v>93.067374695661641</v>
      </c>
      <c r="AV99">
        <f>MAX(SUMIFS('intermediary sheet'!AV$2:AV$185,'intermediary sheet'!$C$2:$C$185,Input!$C99,'intermediary sheet'!$D$2:$D$185,"total")*SUMIFS('Market shares starting point Fe'!AV$2:AV$185,'Market shares starting point Fe'!$C$2:$C$185,Input!$C99,'Market shares starting point Fe'!$D$2:$D$185,Input!$D99),0)</f>
        <v>96.425342300175856</v>
      </c>
      <c r="AW99">
        <f>MAX(SUMIFS('intermediary sheet'!AW$2:AW$185,'intermediary sheet'!$C$2:$C$185,Input!$C99,'intermediary sheet'!$D$2:$D$185,"total")*SUMIFS('Market shares starting point Fe'!AW$2:AW$185,'Market shares starting point Fe'!$C$2:$C$185,Input!$C99,'Market shares starting point Fe'!$D$2:$D$185,Input!$D99),0)</f>
        <v>99.622898165763516</v>
      </c>
      <c r="AX99">
        <f>MAX(SUMIFS('intermediary sheet'!AX$2:AX$185,'intermediary sheet'!$C$2:$C$185,Input!$C99,'intermediary sheet'!$D$2:$D$185,"total")*SUMIFS('Market shares starting point Fe'!AX$2:AX$185,'Market shares starting point Fe'!$C$2:$C$185,Input!$C99,'Market shares starting point Fe'!$D$2:$D$185,Input!$D99),0)</f>
        <v>102.76925751123919</v>
      </c>
      <c r="AY99">
        <f>MAX(SUMIFS('intermediary sheet'!AY$2:AY$185,'intermediary sheet'!$C$2:$C$185,Input!$C99,'intermediary sheet'!$D$2:$D$185,"total")*SUMIFS('Market shares starting point Fe'!AY$2:AY$185,'Market shares starting point Fe'!$C$2:$C$185,Input!$C99,'Market shares starting point Fe'!$D$2:$D$185,Input!$D99),0)</f>
        <v>105.80402999293783</v>
      </c>
      <c r="AZ99">
        <f>MAX(SUMIFS('intermediary sheet'!AZ$2:AZ$185,'intermediary sheet'!$C$2:$C$185,Input!$C99,'intermediary sheet'!$D$2:$D$185,"total")*SUMIFS('Market shares starting point Fe'!AZ$2:AZ$185,'Market shares starting point Fe'!$C$2:$C$185,Input!$C99,'Market shares starting point Fe'!$D$2:$D$185,Input!$D99),0)</f>
        <v>108.66345749435602</v>
      </c>
      <c r="BA99">
        <f>MAX(SUMIFS('intermediary sheet'!BA$2:BA$185,'intermediary sheet'!$C$2:$C$185,Input!$C99,'intermediary sheet'!$D$2:$D$185,"total")*SUMIFS('Market shares starting point Fe'!BA$2:BA$185,'Market shares starting point Fe'!$C$2:$C$185,Input!$C99,'Market shares starting point Fe'!$D$2:$D$185,Input!$D99),0)</f>
        <v>111.49973167814851</v>
      </c>
      <c r="BB99">
        <f>MAX(SUMIFS('intermediary sheet'!BB$2:BB$185,'intermediary sheet'!$C$2:$C$185,Input!$C99,'intermediary sheet'!$D$2:$D$185,"total")*SUMIFS('Market shares starting point Fe'!BB$2:BB$185,'Market shares starting point Fe'!$C$2:$C$185,Input!$C99,'Market shares starting point Fe'!$D$2:$D$185,Input!$D99),0)</f>
        <v>114.17931245981356</v>
      </c>
      <c r="BC99">
        <f>MAX(SUMIFS('intermediary sheet'!BC$2:BC$185,'intermediary sheet'!$C$2:$C$185,Input!$C99,'intermediary sheet'!$D$2:$D$185,"total")*SUMIFS('Market shares starting point Fe'!BC$2:BC$185,'Market shares starting point Fe'!$C$2:$C$185,Input!$C99,'Market shares starting point Fe'!$D$2:$D$185,Input!$D99),0)</f>
        <v>116.74931342586383</v>
      </c>
      <c r="BD99">
        <f>MAX(SUMIFS('intermediary sheet'!BD$2:BD$185,'intermediary sheet'!$C$2:$C$185,Input!$C99,'intermediary sheet'!$D$2:$D$185,"total")*SUMIFS('Market shares starting point Fe'!BD$2:BD$185,'Market shares starting point Fe'!$C$2:$C$185,Input!$C99,'Market shares starting point Fe'!$D$2:$D$185,Input!$D99),0)</f>
        <v>119.05015006083636</v>
      </c>
      <c r="BE99">
        <f>MAX(SUMIFS('intermediary sheet'!BE$2:BE$185,'intermediary sheet'!$C$2:$C$185,Input!$C99,'intermediary sheet'!$D$2:$D$185,"total")*SUMIFS('Market shares starting point Fe'!BE$2:BE$185,'Market shares starting point Fe'!$C$2:$C$185,Input!$C99,'Market shares starting point Fe'!$D$2:$D$185,Input!$D99),0)</f>
        <v>121.22719880331769</v>
      </c>
      <c r="BF99">
        <f>MAX(SUMIFS('intermediary sheet'!BF$2:BF$185,'intermediary sheet'!$C$2:$C$185,Input!$C99,'intermediary sheet'!$D$2:$D$185,"total")*SUMIFS('Market shares starting point Fe'!BF$2:BF$185,'Market shares starting point Fe'!$C$2:$C$185,Input!$C99,'Market shares starting point Fe'!$D$2:$D$185,Input!$D99),0)</f>
        <v>132.25494507965863</v>
      </c>
      <c r="BG99">
        <f>MAX(SUMIFS('intermediary sheet'!BG$2:BG$185,'intermediary sheet'!$C$2:$C$185,Input!$C99,'intermediary sheet'!$D$2:$D$185,"total")*SUMIFS('Market shares starting point Fe'!BG$2:BG$185,'Market shares starting point Fe'!$C$2:$C$185,Input!$C99,'Market shares starting point Fe'!$D$2:$D$185,Input!$D99),0)</f>
        <v>144.68563768778509</v>
      </c>
      <c r="BH99">
        <f>MAX(SUMIFS('intermediary sheet'!BH$2:BH$185,'intermediary sheet'!$C$2:$C$185,Input!$C99,'intermediary sheet'!$D$2:$D$185,"total")*SUMIFS('Market shares starting point Fe'!BH$2:BH$185,'Market shares starting point Fe'!$C$2:$C$185,Input!$C99,'Market shares starting point Fe'!$D$2:$D$185,Input!$D99),0)</f>
        <v>158.81742034682171</v>
      </c>
    </row>
    <row r="100" spans="1:60" x14ac:dyDescent="0.3">
      <c r="A100" t="s">
        <v>9</v>
      </c>
      <c r="B100" t="s">
        <v>10</v>
      </c>
      <c r="C100" t="s">
        <v>31</v>
      </c>
      <c r="D100" t="s">
        <v>18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 s="8">
        <f>SUMIFS('Eurostat comsumption'!J$2:J$185,'Eurostat comsumption'!$C$2:$C$185,Input!$C100,'Eurostat comsumption'!$D$2:$D$185,Input!$D100)</f>
        <v>0</v>
      </c>
      <c r="K100" s="8">
        <f>SUMIFS('Eurostat comsumption'!K$2:K$185,'Eurostat comsumption'!$C$2:$C$185,Input!$C100,'Eurostat comsumption'!$D$2:$D$185,Input!$D100)</f>
        <v>0</v>
      </c>
      <c r="L100" s="8">
        <f>SUMIFS('Eurostat comsumption'!L$2:L$185,'Eurostat comsumption'!$C$2:$C$185,Input!$C100,'Eurostat comsumption'!$D$2:$D$185,Input!$D100)</f>
        <v>0</v>
      </c>
      <c r="M100" s="8">
        <f>SUMIFS('Eurostat comsumption'!M$2:M$185,'Eurostat comsumption'!$C$2:$C$185,Input!$C100,'Eurostat comsumption'!$D$2:$D$185,Input!$D100)</f>
        <v>0</v>
      </c>
      <c r="N100" s="8">
        <f>SUMIFS('Eurostat comsumption'!N$2:N$185,'Eurostat comsumption'!$C$2:$C$185,Input!$C100,'Eurostat comsumption'!$D$2:$D$185,Input!$D100)</f>
        <v>0</v>
      </c>
      <c r="O100" s="8">
        <f>SUMIFS('Eurostat comsumption'!O$2:O$185,'Eurostat comsumption'!$C$2:$C$185,Input!$C100,'Eurostat comsumption'!$D$2:$D$185,Input!$D100)</f>
        <v>0</v>
      </c>
      <c r="P100" s="8">
        <f>SUMIFS('Eurostat comsumption'!P$2:P$185,'Eurostat comsumption'!$C$2:$C$185,Input!$C100,'Eurostat comsumption'!$D$2:$D$185,Input!$D100)</f>
        <v>0</v>
      </c>
      <c r="Q100" s="8">
        <f>SUMIFS('Eurostat comsumption'!Q$2:Q$185,'Eurostat comsumption'!$C$2:$C$185,Input!$C100,'Eurostat comsumption'!$D$2:$D$185,Input!$D100)</f>
        <v>0</v>
      </c>
      <c r="R100" s="8">
        <f>SUMIFS('Eurostat comsumption'!R$2:R$185,'Eurostat comsumption'!$C$2:$C$185,Input!$C100,'Eurostat comsumption'!$D$2:$D$185,Input!$D100)</f>
        <v>0</v>
      </c>
      <c r="S100" s="8">
        <f>SUMIFS('Eurostat comsumption'!S$2:S$185,'Eurostat comsumption'!$C$2:$C$185,Input!$C100,'Eurostat comsumption'!$D$2:$D$185,Input!$D100)</f>
        <v>0</v>
      </c>
      <c r="T100" s="8">
        <f>SUMIFS('Eurostat comsumption'!T$2:T$185,'Eurostat comsumption'!$C$2:$C$185,Input!$C100,'Eurostat comsumption'!$D$2:$D$185,Input!$D100)</f>
        <v>0</v>
      </c>
      <c r="U100" s="8">
        <f>SUMIFS('Eurostat comsumption'!U$2:U$185,'Eurostat comsumption'!$C$2:$C$185,Input!$C100,'Eurostat comsumption'!$D$2:$D$185,Input!$D100)</f>
        <v>0</v>
      </c>
      <c r="V100" s="8">
        <f>SUMIFS('Eurostat comsumption'!V$2:V$185,'Eurostat comsumption'!$C$2:$C$185,Input!$C100,'Eurostat comsumption'!$D$2:$D$185,Input!$D100)</f>
        <v>0</v>
      </c>
      <c r="W100" s="8">
        <f>SUMIFS('Eurostat comsumption'!W$2:W$185,'Eurostat comsumption'!$C$2:$C$185,Input!$C100,'Eurostat comsumption'!$D$2:$D$185,Input!$D100)</f>
        <v>0</v>
      </c>
      <c r="X100" s="8">
        <f>SUMIFS('Eurostat comsumption'!X$2:X$185,'Eurostat comsumption'!$C$2:$C$185,Input!$C100,'Eurostat comsumption'!$D$2:$D$185,Input!$D100)</f>
        <v>0</v>
      </c>
      <c r="Y100" s="8">
        <f>SUMIFS('Eurostat comsumption'!Y$2:Y$185,'Eurostat comsumption'!$C$2:$C$185,Input!$C100,'Eurostat comsumption'!$D$2:$D$185,Input!$D100)</f>
        <v>0</v>
      </c>
      <c r="Z100" s="8">
        <f>SUMIFS('Eurostat comsumption'!Z$2:Z$185,'Eurostat comsumption'!$C$2:$C$185,Input!$C100,'Eurostat comsumption'!$D$2:$D$185,Input!$D100)</f>
        <v>0</v>
      </c>
      <c r="AA100">
        <f>MAX(SUMIFS('intermediary sheet'!AA$2:AA$185,'intermediary sheet'!$C$2:$C$185,Input!$C100,'intermediary sheet'!$D$2:$D$185,"total")*SUMIFS('Market shares starting point Fe'!AA$2:AA$185,'Market shares starting point Fe'!$C$2:$C$185,Input!$C100,'Market shares starting point Fe'!$D$2:$D$185,Input!$D100),0)</f>
        <v>0</v>
      </c>
      <c r="AB100">
        <f>MAX(SUMIFS('intermediary sheet'!AB$2:AB$185,'intermediary sheet'!$C$2:$C$185,Input!$C100,'intermediary sheet'!$D$2:$D$185,"total")*SUMIFS('Market shares starting point Fe'!AB$2:AB$185,'Market shares starting point Fe'!$C$2:$C$185,Input!$C100,'Market shares starting point Fe'!$D$2:$D$185,Input!$D100),0)</f>
        <v>0</v>
      </c>
      <c r="AC100">
        <f>MAX(SUMIFS('intermediary sheet'!AC$2:AC$185,'intermediary sheet'!$C$2:$C$185,Input!$C100,'intermediary sheet'!$D$2:$D$185,"total")*SUMIFS('Market shares starting point Fe'!AC$2:AC$185,'Market shares starting point Fe'!$C$2:$C$185,Input!$C100,'Market shares starting point Fe'!$D$2:$D$185,Input!$D100),0)</f>
        <v>0</v>
      </c>
      <c r="AD100">
        <f>MAX(SUMIFS('intermediary sheet'!AD$2:AD$185,'intermediary sheet'!$C$2:$C$185,Input!$C100,'intermediary sheet'!$D$2:$D$185,"total")*SUMIFS('Market shares starting point Fe'!AD$2:AD$185,'Market shares starting point Fe'!$C$2:$C$185,Input!$C100,'Market shares starting point Fe'!$D$2:$D$185,Input!$D100),0)</f>
        <v>0</v>
      </c>
      <c r="AE100">
        <f>MAX(SUMIFS('intermediary sheet'!AE$2:AE$185,'intermediary sheet'!$C$2:$C$185,Input!$C100,'intermediary sheet'!$D$2:$D$185,"total")*SUMIFS('Market shares starting point Fe'!AE$2:AE$185,'Market shares starting point Fe'!$C$2:$C$185,Input!$C100,'Market shares starting point Fe'!$D$2:$D$185,Input!$D100),0)</f>
        <v>0</v>
      </c>
      <c r="AF100">
        <f>MAX(SUMIFS('intermediary sheet'!AF$2:AF$185,'intermediary sheet'!$C$2:$C$185,Input!$C100,'intermediary sheet'!$D$2:$D$185,"total")*SUMIFS('Market shares starting point Fe'!AF$2:AF$185,'Market shares starting point Fe'!$C$2:$C$185,Input!$C100,'Market shares starting point Fe'!$D$2:$D$185,Input!$D100),0)</f>
        <v>0</v>
      </c>
      <c r="AG100">
        <f>MAX(SUMIFS('intermediary sheet'!AG$2:AG$185,'intermediary sheet'!$C$2:$C$185,Input!$C100,'intermediary sheet'!$D$2:$D$185,"total")*SUMIFS('Market shares starting point Fe'!AG$2:AG$185,'Market shares starting point Fe'!$C$2:$C$185,Input!$C100,'Market shares starting point Fe'!$D$2:$D$185,Input!$D100),0)</f>
        <v>0</v>
      </c>
      <c r="AH100">
        <f>MAX(SUMIFS('intermediary sheet'!AH$2:AH$185,'intermediary sheet'!$C$2:$C$185,Input!$C100,'intermediary sheet'!$D$2:$D$185,"total")*SUMIFS('Market shares starting point Fe'!AH$2:AH$185,'Market shares starting point Fe'!$C$2:$C$185,Input!$C100,'Market shares starting point Fe'!$D$2:$D$185,Input!$D100),0)</f>
        <v>0</v>
      </c>
      <c r="AI100">
        <f>MAX(SUMIFS('intermediary sheet'!AI$2:AI$185,'intermediary sheet'!$C$2:$C$185,Input!$C100,'intermediary sheet'!$D$2:$D$185,"total")*SUMIFS('Market shares starting point Fe'!AI$2:AI$185,'Market shares starting point Fe'!$C$2:$C$185,Input!$C100,'Market shares starting point Fe'!$D$2:$D$185,Input!$D100),0)</f>
        <v>0</v>
      </c>
      <c r="AJ100">
        <f>MAX(SUMIFS('intermediary sheet'!AJ$2:AJ$185,'intermediary sheet'!$C$2:$C$185,Input!$C100,'intermediary sheet'!$D$2:$D$185,"total")*SUMIFS('Market shares starting point Fe'!AJ$2:AJ$185,'Market shares starting point Fe'!$C$2:$C$185,Input!$C100,'Market shares starting point Fe'!$D$2:$D$185,Input!$D100),0)</f>
        <v>0</v>
      </c>
      <c r="AK100">
        <f>MAX(SUMIFS('intermediary sheet'!AK$2:AK$185,'intermediary sheet'!$C$2:$C$185,Input!$C100,'intermediary sheet'!$D$2:$D$185,"total")*SUMIFS('Market shares starting point Fe'!AK$2:AK$185,'Market shares starting point Fe'!$C$2:$C$185,Input!$C100,'Market shares starting point Fe'!$D$2:$D$185,Input!$D100),0)</f>
        <v>0</v>
      </c>
      <c r="AL100">
        <f>MAX(SUMIFS('intermediary sheet'!AL$2:AL$185,'intermediary sheet'!$C$2:$C$185,Input!$C100,'intermediary sheet'!$D$2:$D$185,"total")*SUMIFS('Market shares starting point Fe'!AL$2:AL$185,'Market shares starting point Fe'!$C$2:$C$185,Input!$C100,'Market shares starting point Fe'!$D$2:$D$185,Input!$D100),0)</f>
        <v>0</v>
      </c>
      <c r="AM100">
        <f>MAX(SUMIFS('intermediary sheet'!AM$2:AM$185,'intermediary sheet'!$C$2:$C$185,Input!$C100,'intermediary sheet'!$D$2:$D$185,"total")*SUMIFS('Market shares starting point Fe'!AM$2:AM$185,'Market shares starting point Fe'!$C$2:$C$185,Input!$C100,'Market shares starting point Fe'!$D$2:$D$185,Input!$D100),0)</f>
        <v>0</v>
      </c>
      <c r="AN100">
        <f>MAX(SUMIFS('intermediary sheet'!AN$2:AN$185,'intermediary sheet'!$C$2:$C$185,Input!$C100,'intermediary sheet'!$D$2:$D$185,"total")*SUMIFS('Market shares starting point Fe'!AN$2:AN$185,'Market shares starting point Fe'!$C$2:$C$185,Input!$C100,'Market shares starting point Fe'!$D$2:$D$185,Input!$D100),0)</f>
        <v>0</v>
      </c>
      <c r="AO100">
        <f>MAX(SUMIFS('intermediary sheet'!AO$2:AO$185,'intermediary sheet'!$C$2:$C$185,Input!$C100,'intermediary sheet'!$D$2:$D$185,"total")*SUMIFS('Market shares starting point Fe'!AO$2:AO$185,'Market shares starting point Fe'!$C$2:$C$185,Input!$C100,'Market shares starting point Fe'!$D$2:$D$185,Input!$D100),0)</f>
        <v>0</v>
      </c>
      <c r="AP100">
        <f>MAX(SUMIFS('intermediary sheet'!AP$2:AP$185,'intermediary sheet'!$C$2:$C$185,Input!$C100,'intermediary sheet'!$D$2:$D$185,"total")*SUMIFS('Market shares starting point Fe'!AP$2:AP$185,'Market shares starting point Fe'!$C$2:$C$185,Input!$C100,'Market shares starting point Fe'!$D$2:$D$185,Input!$D100),0)</f>
        <v>0</v>
      </c>
      <c r="AQ100">
        <f>MAX(SUMIFS('intermediary sheet'!AQ$2:AQ$185,'intermediary sheet'!$C$2:$C$185,Input!$C100,'intermediary sheet'!$D$2:$D$185,"total")*SUMIFS('Market shares starting point Fe'!AQ$2:AQ$185,'Market shares starting point Fe'!$C$2:$C$185,Input!$C100,'Market shares starting point Fe'!$D$2:$D$185,Input!$D100),0)</f>
        <v>0</v>
      </c>
      <c r="AR100">
        <f>MAX(SUMIFS('intermediary sheet'!AR$2:AR$185,'intermediary sheet'!$C$2:$C$185,Input!$C100,'intermediary sheet'!$D$2:$D$185,"total")*SUMIFS('Market shares starting point Fe'!AR$2:AR$185,'Market shares starting point Fe'!$C$2:$C$185,Input!$C100,'Market shares starting point Fe'!$D$2:$D$185,Input!$D100),0)</f>
        <v>0</v>
      </c>
      <c r="AS100">
        <f>MAX(SUMIFS('intermediary sheet'!AS$2:AS$185,'intermediary sheet'!$C$2:$C$185,Input!$C100,'intermediary sheet'!$D$2:$D$185,"total")*SUMIFS('Market shares starting point Fe'!AS$2:AS$185,'Market shares starting point Fe'!$C$2:$C$185,Input!$C100,'Market shares starting point Fe'!$D$2:$D$185,Input!$D100),0)</f>
        <v>0</v>
      </c>
      <c r="AT100">
        <f>MAX(SUMIFS('intermediary sheet'!AT$2:AT$185,'intermediary sheet'!$C$2:$C$185,Input!$C100,'intermediary sheet'!$D$2:$D$185,"total")*SUMIFS('Market shares starting point Fe'!AT$2:AT$185,'Market shares starting point Fe'!$C$2:$C$185,Input!$C100,'Market shares starting point Fe'!$D$2:$D$185,Input!$D100),0)</f>
        <v>0</v>
      </c>
      <c r="AU100">
        <f>MAX(SUMIFS('intermediary sheet'!AU$2:AU$185,'intermediary sheet'!$C$2:$C$185,Input!$C100,'intermediary sheet'!$D$2:$D$185,"total")*SUMIFS('Market shares starting point Fe'!AU$2:AU$185,'Market shares starting point Fe'!$C$2:$C$185,Input!$C100,'Market shares starting point Fe'!$D$2:$D$185,Input!$D100),0)</f>
        <v>0</v>
      </c>
      <c r="AV100">
        <f>MAX(SUMIFS('intermediary sheet'!AV$2:AV$185,'intermediary sheet'!$C$2:$C$185,Input!$C100,'intermediary sheet'!$D$2:$D$185,"total")*SUMIFS('Market shares starting point Fe'!AV$2:AV$185,'Market shares starting point Fe'!$C$2:$C$185,Input!$C100,'Market shares starting point Fe'!$D$2:$D$185,Input!$D100),0)</f>
        <v>0</v>
      </c>
      <c r="AW100">
        <f>MAX(SUMIFS('intermediary sheet'!AW$2:AW$185,'intermediary sheet'!$C$2:$C$185,Input!$C100,'intermediary sheet'!$D$2:$D$185,"total")*SUMIFS('Market shares starting point Fe'!AW$2:AW$185,'Market shares starting point Fe'!$C$2:$C$185,Input!$C100,'Market shares starting point Fe'!$D$2:$D$185,Input!$D100),0)</f>
        <v>0</v>
      </c>
      <c r="AX100">
        <f>MAX(SUMIFS('intermediary sheet'!AX$2:AX$185,'intermediary sheet'!$C$2:$C$185,Input!$C100,'intermediary sheet'!$D$2:$D$185,"total")*SUMIFS('Market shares starting point Fe'!AX$2:AX$185,'Market shares starting point Fe'!$C$2:$C$185,Input!$C100,'Market shares starting point Fe'!$D$2:$D$185,Input!$D100),0)</f>
        <v>0</v>
      </c>
      <c r="AY100">
        <f>MAX(SUMIFS('intermediary sheet'!AY$2:AY$185,'intermediary sheet'!$C$2:$C$185,Input!$C100,'intermediary sheet'!$D$2:$D$185,"total")*SUMIFS('Market shares starting point Fe'!AY$2:AY$185,'Market shares starting point Fe'!$C$2:$C$185,Input!$C100,'Market shares starting point Fe'!$D$2:$D$185,Input!$D100),0)</f>
        <v>0</v>
      </c>
      <c r="AZ100">
        <f>MAX(SUMIFS('intermediary sheet'!AZ$2:AZ$185,'intermediary sheet'!$C$2:$C$185,Input!$C100,'intermediary sheet'!$D$2:$D$185,"total")*SUMIFS('Market shares starting point Fe'!AZ$2:AZ$185,'Market shares starting point Fe'!$C$2:$C$185,Input!$C100,'Market shares starting point Fe'!$D$2:$D$185,Input!$D100),0)</f>
        <v>0</v>
      </c>
      <c r="BA100">
        <f>MAX(SUMIFS('intermediary sheet'!BA$2:BA$185,'intermediary sheet'!$C$2:$C$185,Input!$C100,'intermediary sheet'!$D$2:$D$185,"total")*SUMIFS('Market shares starting point Fe'!BA$2:BA$185,'Market shares starting point Fe'!$C$2:$C$185,Input!$C100,'Market shares starting point Fe'!$D$2:$D$185,Input!$D100),0)</f>
        <v>0</v>
      </c>
      <c r="BB100">
        <f>MAX(SUMIFS('intermediary sheet'!BB$2:BB$185,'intermediary sheet'!$C$2:$C$185,Input!$C100,'intermediary sheet'!$D$2:$D$185,"total")*SUMIFS('Market shares starting point Fe'!BB$2:BB$185,'Market shares starting point Fe'!$C$2:$C$185,Input!$C100,'Market shares starting point Fe'!$D$2:$D$185,Input!$D100),0)</f>
        <v>0</v>
      </c>
      <c r="BC100">
        <f>MAX(SUMIFS('intermediary sheet'!BC$2:BC$185,'intermediary sheet'!$C$2:$C$185,Input!$C100,'intermediary sheet'!$D$2:$D$185,"total")*SUMIFS('Market shares starting point Fe'!BC$2:BC$185,'Market shares starting point Fe'!$C$2:$C$185,Input!$C100,'Market shares starting point Fe'!$D$2:$D$185,Input!$D100),0)</f>
        <v>0</v>
      </c>
      <c r="BD100">
        <f>MAX(SUMIFS('intermediary sheet'!BD$2:BD$185,'intermediary sheet'!$C$2:$C$185,Input!$C100,'intermediary sheet'!$D$2:$D$185,"total")*SUMIFS('Market shares starting point Fe'!BD$2:BD$185,'Market shares starting point Fe'!$C$2:$C$185,Input!$C100,'Market shares starting point Fe'!$D$2:$D$185,Input!$D100),0)</f>
        <v>0</v>
      </c>
      <c r="BE100">
        <f>MAX(SUMIFS('intermediary sheet'!BE$2:BE$185,'intermediary sheet'!$C$2:$C$185,Input!$C100,'intermediary sheet'!$D$2:$D$185,"total")*SUMIFS('Market shares starting point Fe'!BE$2:BE$185,'Market shares starting point Fe'!$C$2:$C$185,Input!$C100,'Market shares starting point Fe'!$D$2:$D$185,Input!$D100),0)</f>
        <v>0</v>
      </c>
      <c r="BF100">
        <f>MAX(SUMIFS('intermediary sheet'!BF$2:BF$185,'intermediary sheet'!$C$2:$C$185,Input!$C100,'intermediary sheet'!$D$2:$D$185,"total")*SUMIFS('Market shares starting point Fe'!BF$2:BF$185,'Market shares starting point Fe'!$C$2:$C$185,Input!$C100,'Market shares starting point Fe'!$D$2:$D$185,Input!$D100),0)</f>
        <v>0</v>
      </c>
      <c r="BG100">
        <f>MAX(SUMIFS('intermediary sheet'!BG$2:BG$185,'intermediary sheet'!$C$2:$C$185,Input!$C100,'intermediary sheet'!$D$2:$D$185,"total")*SUMIFS('Market shares starting point Fe'!BG$2:BG$185,'Market shares starting point Fe'!$C$2:$C$185,Input!$C100,'Market shares starting point Fe'!$D$2:$D$185,Input!$D100),0)</f>
        <v>0</v>
      </c>
      <c r="BH100">
        <f>MAX(SUMIFS('intermediary sheet'!BH$2:BH$185,'intermediary sheet'!$C$2:$C$185,Input!$C100,'intermediary sheet'!$D$2:$D$185,"total")*SUMIFS('Market shares starting point Fe'!BH$2:BH$185,'Market shares starting point Fe'!$C$2:$C$185,Input!$C100,'Market shares starting point Fe'!$D$2:$D$185,Input!$D100),0)</f>
        <v>0</v>
      </c>
    </row>
    <row r="101" spans="1:60" x14ac:dyDescent="0.3">
      <c r="A101" t="s">
        <v>9</v>
      </c>
      <c r="B101" t="s">
        <v>10</v>
      </c>
      <c r="C101" t="s">
        <v>31</v>
      </c>
      <c r="D101" t="s">
        <v>19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 s="8">
        <f>SUMIFS('Eurostat comsumption'!J$2:J$185,'Eurostat comsumption'!$C$2:$C$185,Input!$C101,'Eurostat comsumption'!$D$2:$D$185,Input!$D101)</f>
        <v>87.3</v>
      </c>
      <c r="K101" s="8">
        <f>SUMIFS('Eurostat comsumption'!K$2:K$185,'Eurostat comsumption'!$C$2:$C$185,Input!$C101,'Eurostat comsumption'!$D$2:$D$185,Input!$D101)</f>
        <v>88.7</v>
      </c>
      <c r="L101" s="8">
        <f>SUMIFS('Eurostat comsumption'!L$2:L$185,'Eurostat comsumption'!$C$2:$C$185,Input!$C101,'Eurostat comsumption'!$D$2:$D$185,Input!$D101)</f>
        <v>87.3</v>
      </c>
      <c r="M101" s="8">
        <f>SUMIFS('Eurostat comsumption'!M$2:M$185,'Eurostat comsumption'!$C$2:$C$185,Input!$C101,'Eurostat comsumption'!$D$2:$D$185,Input!$D101)</f>
        <v>89.9</v>
      </c>
      <c r="N101" s="8">
        <f>SUMIFS('Eurostat comsumption'!N$2:N$185,'Eurostat comsumption'!$C$2:$C$185,Input!$C101,'Eurostat comsumption'!$D$2:$D$185,Input!$D101)</f>
        <v>94</v>
      </c>
      <c r="O101" s="8">
        <f>SUMIFS('Eurostat comsumption'!O$2:O$185,'Eurostat comsumption'!$C$2:$C$185,Input!$C101,'Eurostat comsumption'!$D$2:$D$185,Input!$D101)</f>
        <v>94.2</v>
      </c>
      <c r="P101" s="8">
        <f>SUMIFS('Eurostat comsumption'!P$2:P$185,'Eurostat comsumption'!$C$2:$C$185,Input!$C101,'Eurostat comsumption'!$D$2:$D$185,Input!$D101)</f>
        <v>103.1</v>
      </c>
      <c r="Q101" s="8">
        <f>SUMIFS('Eurostat comsumption'!Q$2:Q$185,'Eurostat comsumption'!$C$2:$C$185,Input!$C101,'Eurostat comsumption'!$D$2:$D$185,Input!$D101)</f>
        <v>105.1</v>
      </c>
      <c r="R101" s="8">
        <f>SUMIFS('Eurostat comsumption'!R$2:R$185,'Eurostat comsumption'!$C$2:$C$185,Input!$C101,'Eurostat comsumption'!$D$2:$D$185,Input!$D101)</f>
        <v>102.7</v>
      </c>
      <c r="S101" s="8">
        <f>SUMIFS('Eurostat comsumption'!S$2:S$185,'Eurostat comsumption'!$C$2:$C$185,Input!$C101,'Eurostat comsumption'!$D$2:$D$185,Input!$D101)</f>
        <v>103.3</v>
      </c>
      <c r="T101" s="8">
        <f>SUMIFS('Eurostat comsumption'!T$2:T$185,'Eurostat comsumption'!$C$2:$C$185,Input!$C101,'Eurostat comsumption'!$D$2:$D$185,Input!$D101)</f>
        <v>95.1</v>
      </c>
      <c r="U101" s="8">
        <f>SUMIFS('Eurostat comsumption'!U$2:U$185,'Eurostat comsumption'!$C$2:$C$185,Input!$C101,'Eurostat comsumption'!$D$2:$D$185,Input!$D101)</f>
        <v>96</v>
      </c>
      <c r="V101" s="8">
        <f>SUMIFS('Eurostat comsumption'!V$2:V$185,'Eurostat comsumption'!$C$2:$C$185,Input!$C101,'Eurostat comsumption'!$D$2:$D$185,Input!$D101)</f>
        <v>84.5</v>
      </c>
      <c r="W101" s="8">
        <f>SUMIFS('Eurostat comsumption'!W$2:W$185,'Eurostat comsumption'!$C$2:$C$185,Input!$C101,'Eurostat comsumption'!$D$2:$D$185,Input!$D101)</f>
        <v>105.5</v>
      </c>
      <c r="X101" s="8">
        <f>SUMIFS('Eurostat comsumption'!X$2:X$185,'Eurostat comsumption'!$C$2:$C$185,Input!$C101,'Eurostat comsumption'!$D$2:$D$185,Input!$D101)</f>
        <v>99.4</v>
      </c>
      <c r="Y101" s="8">
        <f>SUMIFS('Eurostat comsumption'!Y$2:Y$185,'Eurostat comsumption'!$C$2:$C$185,Input!$C101,'Eurostat comsumption'!$D$2:$D$185,Input!$D101)</f>
        <v>100.7</v>
      </c>
      <c r="Z101" s="8">
        <f>SUMIFS('Eurostat comsumption'!Z$2:Z$185,'Eurostat comsumption'!$C$2:$C$185,Input!$C101,'Eurostat comsumption'!$D$2:$D$185,Input!$D101)</f>
        <v>101.2</v>
      </c>
      <c r="AA101">
        <f>MAX(SUMIFS('intermediary sheet'!AA$2:AA$185,'intermediary sheet'!$C$2:$C$185,Input!$C101,'intermediary sheet'!$D$2:$D$185,"total")*SUMIFS('Market shares starting point Fe'!AA$2:AA$185,'Market shares starting point Fe'!$C$2:$C$185,Input!$C101,'Market shares starting point Fe'!$D$2:$D$185,Input!$D101),0)</f>
        <v>77.230110289965197</v>
      </c>
      <c r="AB101">
        <f>MAX(SUMIFS('intermediary sheet'!AB$2:AB$185,'intermediary sheet'!$C$2:$C$185,Input!$C101,'intermediary sheet'!$D$2:$D$185,"total")*SUMIFS('Market shares starting point Fe'!AB$2:AB$185,'Market shares starting point Fe'!$C$2:$C$185,Input!$C101,'Market shares starting point Fe'!$D$2:$D$185,Input!$D101),0)</f>
        <v>80.06011634094375</v>
      </c>
      <c r="AC101">
        <f>MAX(SUMIFS('intermediary sheet'!AC$2:AC$185,'intermediary sheet'!$C$2:$C$185,Input!$C101,'intermediary sheet'!$D$2:$D$185,"total")*SUMIFS('Market shares starting point Fe'!AC$2:AC$185,'Market shares starting point Fe'!$C$2:$C$185,Input!$C101,'Market shares starting point Fe'!$D$2:$D$185,Input!$D101),0)</f>
        <v>83.597527828204065</v>
      </c>
      <c r="AD101">
        <f>MAX(SUMIFS('intermediary sheet'!AD$2:AD$185,'intermediary sheet'!$C$2:$C$185,Input!$C101,'intermediary sheet'!$D$2:$D$185,"total")*SUMIFS('Market shares starting point Fe'!AD$2:AD$185,'Market shares starting point Fe'!$C$2:$C$185,Input!$C101,'Market shares starting point Fe'!$D$2:$D$185,Input!$D101),0)</f>
        <v>87.764263709677437</v>
      </c>
      <c r="AE101">
        <f>MAX(SUMIFS('intermediary sheet'!AE$2:AE$185,'intermediary sheet'!$C$2:$C$185,Input!$C101,'intermediary sheet'!$D$2:$D$185,"total")*SUMIFS('Market shares starting point Fe'!AE$2:AE$185,'Market shares starting point Fe'!$C$2:$C$185,Input!$C101,'Market shares starting point Fe'!$D$2:$D$185,Input!$D101),0)</f>
        <v>91.916179968960734</v>
      </c>
      <c r="AF101">
        <f>MAX(SUMIFS('intermediary sheet'!AF$2:AF$185,'intermediary sheet'!$C$2:$C$185,Input!$C101,'intermediary sheet'!$D$2:$D$185,"total")*SUMIFS('Market shares starting point Fe'!AF$2:AF$185,'Market shares starting point Fe'!$C$2:$C$185,Input!$C101,'Market shares starting point Fe'!$D$2:$D$185,Input!$D101),0)</f>
        <v>96.488623765942563</v>
      </c>
      <c r="AG101">
        <f>MAX(SUMIFS('intermediary sheet'!AG$2:AG$185,'intermediary sheet'!$C$2:$C$185,Input!$C101,'intermediary sheet'!$D$2:$D$185,"total")*SUMIFS('Market shares starting point Fe'!AG$2:AG$185,'Market shares starting point Fe'!$C$2:$C$185,Input!$C101,'Market shares starting point Fe'!$D$2:$D$185,Input!$D101),0)</f>
        <v>101.46282744997423</v>
      </c>
      <c r="AH101">
        <f>MAX(SUMIFS('intermediary sheet'!AH$2:AH$185,'intermediary sheet'!$C$2:$C$185,Input!$C101,'intermediary sheet'!$D$2:$D$185,"total")*SUMIFS('Market shares starting point Fe'!AH$2:AH$185,'Market shares starting point Fe'!$C$2:$C$185,Input!$C101,'Market shares starting point Fe'!$D$2:$D$185,Input!$D101),0)</f>
        <v>107.15914849292436</v>
      </c>
      <c r="AI101">
        <f>MAX(SUMIFS('intermediary sheet'!AI$2:AI$185,'intermediary sheet'!$C$2:$C$185,Input!$C101,'intermediary sheet'!$D$2:$D$185,"total")*SUMIFS('Market shares starting point Fe'!AI$2:AI$185,'Market shares starting point Fe'!$C$2:$C$185,Input!$C101,'Market shares starting point Fe'!$D$2:$D$185,Input!$D101),0)</f>
        <v>113.31079970168555</v>
      </c>
      <c r="AJ101">
        <f>MAX(SUMIFS('intermediary sheet'!AJ$2:AJ$185,'intermediary sheet'!$C$2:$C$185,Input!$C101,'intermediary sheet'!$D$2:$D$185,"total")*SUMIFS('Market shares starting point Fe'!AJ$2:AJ$185,'Market shares starting point Fe'!$C$2:$C$185,Input!$C101,'Market shares starting point Fe'!$D$2:$D$185,Input!$D101),0)</f>
        <v>120.097816573217</v>
      </c>
      <c r="AK101">
        <f>MAX(SUMIFS('intermediary sheet'!AK$2:AK$185,'intermediary sheet'!$C$2:$C$185,Input!$C101,'intermediary sheet'!$D$2:$D$185,"total")*SUMIFS('Market shares starting point Fe'!AK$2:AK$185,'Market shares starting point Fe'!$C$2:$C$185,Input!$C101,'Market shares starting point Fe'!$D$2:$D$185,Input!$D101),0)</f>
        <v>128.20482741581051</v>
      </c>
      <c r="AL101">
        <f>MAX(SUMIFS('intermediary sheet'!AL$2:AL$185,'intermediary sheet'!$C$2:$C$185,Input!$C101,'intermediary sheet'!$D$2:$D$185,"total")*SUMIFS('Market shares starting point Fe'!AL$2:AL$185,'Market shares starting point Fe'!$C$2:$C$185,Input!$C101,'Market shares starting point Fe'!$D$2:$D$185,Input!$D101),0)</f>
        <v>138.50568317504636</v>
      </c>
      <c r="AM101">
        <f>MAX(SUMIFS('intermediary sheet'!AM$2:AM$185,'intermediary sheet'!$C$2:$C$185,Input!$C101,'intermediary sheet'!$D$2:$D$185,"total")*SUMIFS('Market shares starting point Fe'!AM$2:AM$185,'Market shares starting point Fe'!$C$2:$C$185,Input!$C101,'Market shares starting point Fe'!$D$2:$D$185,Input!$D101),0)</f>
        <v>151.38763123756004</v>
      </c>
      <c r="AN101">
        <f>MAX(SUMIFS('intermediary sheet'!AN$2:AN$185,'intermediary sheet'!$C$2:$C$185,Input!$C101,'intermediary sheet'!$D$2:$D$185,"total")*SUMIFS('Market shares starting point Fe'!AN$2:AN$185,'Market shares starting point Fe'!$C$2:$C$185,Input!$C101,'Market shares starting point Fe'!$D$2:$D$185,Input!$D101),0)</f>
        <v>168.5487961744098</v>
      </c>
      <c r="AO101">
        <f>MAX(SUMIFS('intermediary sheet'!AO$2:AO$185,'intermediary sheet'!$C$2:$C$185,Input!$C101,'intermediary sheet'!$D$2:$D$185,"total")*SUMIFS('Market shares starting point Fe'!AO$2:AO$185,'Market shares starting point Fe'!$C$2:$C$185,Input!$C101,'Market shares starting point Fe'!$D$2:$D$185,Input!$D101),0)</f>
        <v>186.90414142967919</v>
      </c>
      <c r="AP101">
        <f>MAX(SUMIFS('intermediary sheet'!AP$2:AP$185,'intermediary sheet'!$C$2:$C$185,Input!$C101,'intermediary sheet'!$D$2:$D$185,"total")*SUMIFS('Market shares starting point Fe'!AP$2:AP$185,'Market shares starting point Fe'!$C$2:$C$185,Input!$C101,'Market shares starting point Fe'!$D$2:$D$185,Input!$D101),0)</f>
        <v>205.84129842467885</v>
      </c>
      <c r="AQ101">
        <f>MAX(SUMIFS('intermediary sheet'!AQ$2:AQ$185,'intermediary sheet'!$C$2:$C$185,Input!$C101,'intermediary sheet'!$D$2:$D$185,"total")*SUMIFS('Market shares starting point Fe'!AQ$2:AQ$185,'Market shares starting point Fe'!$C$2:$C$185,Input!$C101,'Market shares starting point Fe'!$D$2:$D$185,Input!$D101),0)</f>
        <v>224.22688226199801</v>
      </c>
      <c r="AR101">
        <f>MAX(SUMIFS('intermediary sheet'!AR$2:AR$185,'intermediary sheet'!$C$2:$C$185,Input!$C101,'intermediary sheet'!$D$2:$D$185,"total")*SUMIFS('Market shares starting point Fe'!AR$2:AR$185,'Market shares starting point Fe'!$C$2:$C$185,Input!$C101,'Market shares starting point Fe'!$D$2:$D$185,Input!$D101),0)</f>
        <v>243.07454663674696</v>
      </c>
      <c r="AS101">
        <f>MAX(SUMIFS('intermediary sheet'!AS$2:AS$185,'intermediary sheet'!$C$2:$C$185,Input!$C101,'intermediary sheet'!$D$2:$D$185,"total")*SUMIFS('Market shares starting point Fe'!AS$2:AS$185,'Market shares starting point Fe'!$C$2:$C$185,Input!$C101,'Market shares starting point Fe'!$D$2:$D$185,Input!$D101),0)</f>
        <v>261.90569338194598</v>
      </c>
      <c r="AT101">
        <f>MAX(SUMIFS('intermediary sheet'!AT$2:AT$185,'intermediary sheet'!$C$2:$C$185,Input!$C101,'intermediary sheet'!$D$2:$D$185,"total")*SUMIFS('Market shares starting point Fe'!AT$2:AT$185,'Market shares starting point Fe'!$C$2:$C$185,Input!$C101,'Market shares starting point Fe'!$D$2:$D$185,Input!$D101),0)</f>
        <v>280.20420503283646</v>
      </c>
      <c r="AU101">
        <f>MAX(SUMIFS('intermediary sheet'!AU$2:AU$185,'intermediary sheet'!$C$2:$C$185,Input!$C101,'intermediary sheet'!$D$2:$D$185,"total")*SUMIFS('Market shares starting point Fe'!AU$2:AU$185,'Market shares starting point Fe'!$C$2:$C$185,Input!$C101,'Market shares starting point Fe'!$D$2:$D$185,Input!$D101),0)</f>
        <v>296.90593983699091</v>
      </c>
      <c r="AV101">
        <f>MAX(SUMIFS('intermediary sheet'!AV$2:AV$185,'intermediary sheet'!$C$2:$C$185,Input!$C101,'intermediary sheet'!$D$2:$D$185,"total")*SUMIFS('Market shares starting point Fe'!AV$2:AV$185,'Market shares starting point Fe'!$C$2:$C$185,Input!$C101,'Market shares starting point Fe'!$D$2:$D$185,Input!$D101),0)</f>
        <v>312.9054953273037</v>
      </c>
      <c r="AW101">
        <f>MAX(SUMIFS('intermediary sheet'!AW$2:AW$185,'intermediary sheet'!$C$2:$C$185,Input!$C101,'intermediary sheet'!$D$2:$D$185,"total")*SUMIFS('Market shares starting point Fe'!AW$2:AW$185,'Market shares starting point Fe'!$C$2:$C$185,Input!$C101,'Market shares starting point Fe'!$D$2:$D$185,Input!$D101),0)</f>
        <v>328.59198791168535</v>
      </c>
      <c r="AX101">
        <f>MAX(SUMIFS('intermediary sheet'!AX$2:AX$185,'intermediary sheet'!$C$2:$C$185,Input!$C101,'intermediary sheet'!$D$2:$D$185,"total")*SUMIFS('Market shares starting point Fe'!AX$2:AX$185,'Market shares starting point Fe'!$C$2:$C$185,Input!$C101,'Market shares starting point Fe'!$D$2:$D$185,Input!$D101),0)</f>
        <v>339.55448986011453</v>
      </c>
      <c r="AY101">
        <f>MAX(SUMIFS('intermediary sheet'!AY$2:AY$185,'intermediary sheet'!$C$2:$C$185,Input!$C101,'intermediary sheet'!$D$2:$D$185,"total")*SUMIFS('Market shares starting point Fe'!AY$2:AY$185,'Market shares starting point Fe'!$C$2:$C$185,Input!$C101,'Market shares starting point Fe'!$D$2:$D$185,Input!$D101),0)</f>
        <v>358.58801665347676</v>
      </c>
      <c r="AZ101">
        <f>MAX(SUMIFS('intermediary sheet'!AZ$2:AZ$185,'intermediary sheet'!$C$2:$C$185,Input!$C101,'intermediary sheet'!$D$2:$D$185,"total")*SUMIFS('Market shares starting point Fe'!AZ$2:AZ$185,'Market shares starting point Fe'!$C$2:$C$185,Input!$C101,'Market shares starting point Fe'!$D$2:$D$185,Input!$D101),0)</f>
        <v>371.85396361607593</v>
      </c>
      <c r="BA101">
        <f>MAX(SUMIFS('intermediary sheet'!BA$2:BA$185,'intermediary sheet'!$C$2:$C$185,Input!$C101,'intermediary sheet'!$D$2:$D$185,"total")*SUMIFS('Market shares starting point Fe'!BA$2:BA$185,'Market shares starting point Fe'!$C$2:$C$185,Input!$C101,'Market shares starting point Fe'!$D$2:$D$185,Input!$D101),0)</f>
        <v>385.67544844926954</v>
      </c>
      <c r="BB101">
        <f>MAX(SUMIFS('intermediary sheet'!BB$2:BB$185,'intermediary sheet'!$C$2:$C$185,Input!$C101,'intermediary sheet'!$D$2:$D$185,"total")*SUMIFS('Market shares starting point Fe'!BB$2:BB$185,'Market shares starting point Fe'!$C$2:$C$185,Input!$C101,'Market shares starting point Fe'!$D$2:$D$185,Input!$D101),0)</f>
        <v>398.93956644066208</v>
      </c>
      <c r="BC101">
        <f>MAX(SUMIFS('intermediary sheet'!BC$2:BC$185,'intermediary sheet'!$C$2:$C$185,Input!$C101,'intermediary sheet'!$D$2:$D$185,"total")*SUMIFS('Market shares starting point Fe'!BC$2:BC$185,'Market shares starting point Fe'!$C$2:$C$185,Input!$C101,'Market shares starting point Fe'!$D$2:$D$185,Input!$D101),0)</f>
        <v>411.79021379448136</v>
      </c>
      <c r="BD101">
        <f>MAX(SUMIFS('intermediary sheet'!BD$2:BD$185,'intermediary sheet'!$C$2:$C$185,Input!$C101,'intermediary sheet'!$D$2:$D$185,"total")*SUMIFS('Market shares starting point Fe'!BD$2:BD$185,'Market shares starting point Fe'!$C$2:$C$185,Input!$C101,'Market shares starting point Fe'!$D$2:$D$185,Input!$D101),0)</f>
        <v>423.54282437008578</v>
      </c>
      <c r="BE101">
        <f>MAX(SUMIFS('intermediary sheet'!BE$2:BE$185,'intermediary sheet'!$C$2:$C$185,Input!$C101,'intermediary sheet'!$D$2:$D$185,"total")*SUMIFS('Market shares starting point Fe'!BE$2:BE$185,'Market shares starting point Fe'!$C$2:$C$185,Input!$C101,'Market shares starting point Fe'!$D$2:$D$185,Input!$D101),0)</f>
        <v>434.82636236556897</v>
      </c>
      <c r="BF101">
        <f>MAX(SUMIFS('intermediary sheet'!BF$2:BF$185,'intermediary sheet'!$C$2:$C$185,Input!$C101,'intermediary sheet'!$D$2:$D$185,"total")*SUMIFS('Market shares starting point Fe'!BF$2:BF$185,'Market shares starting point Fe'!$C$2:$C$185,Input!$C101,'Market shares starting point Fe'!$D$2:$D$185,Input!$D101),0)</f>
        <v>478.02867539445606</v>
      </c>
      <c r="BG101">
        <f>MAX(SUMIFS('intermediary sheet'!BG$2:BG$185,'intermediary sheet'!$C$2:$C$185,Input!$C101,'intermediary sheet'!$D$2:$D$185,"total")*SUMIFS('Market shares starting point Fe'!BG$2:BG$185,'Market shares starting point Fe'!$C$2:$C$185,Input!$C101,'Market shares starting point Fe'!$D$2:$D$185,Input!$D101),0)</f>
        <v>526.71970194463404</v>
      </c>
      <c r="BH101">
        <f>MAX(SUMIFS('intermediary sheet'!BH$2:BH$185,'intermediary sheet'!$C$2:$C$185,Input!$C101,'intermediary sheet'!$D$2:$D$185,"total")*SUMIFS('Market shares starting point Fe'!BH$2:BH$185,'Market shares starting point Fe'!$C$2:$C$185,Input!$C101,'Market shares starting point Fe'!$D$2:$D$185,Input!$D101),0)</f>
        <v>582.0705033784036</v>
      </c>
    </row>
    <row r="102" spans="1:60" x14ac:dyDescent="0.3">
      <c r="A102" t="s">
        <v>9</v>
      </c>
      <c r="B102" t="s">
        <v>10</v>
      </c>
      <c r="C102" t="s">
        <v>31</v>
      </c>
      <c r="D102" t="s">
        <v>20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 s="8">
        <f>SUMIFS('Eurostat comsumption'!J$2:J$185,'Eurostat comsumption'!$C$2:$C$185,Input!$C102,'Eurostat comsumption'!$D$2:$D$185,Input!$D102)</f>
        <v>0</v>
      </c>
      <c r="K102" s="8">
        <f>SUMIFS('Eurostat comsumption'!K$2:K$185,'Eurostat comsumption'!$C$2:$C$185,Input!$C102,'Eurostat comsumption'!$D$2:$D$185,Input!$D102)</f>
        <v>0</v>
      </c>
      <c r="L102" s="8">
        <f>SUMIFS('Eurostat comsumption'!L$2:L$185,'Eurostat comsumption'!$C$2:$C$185,Input!$C102,'Eurostat comsumption'!$D$2:$D$185,Input!$D102)</f>
        <v>0</v>
      </c>
      <c r="M102" s="8">
        <f>SUMIFS('Eurostat comsumption'!M$2:M$185,'Eurostat comsumption'!$C$2:$C$185,Input!$C102,'Eurostat comsumption'!$D$2:$D$185,Input!$D102)</f>
        <v>0</v>
      </c>
      <c r="N102" s="8">
        <f>SUMIFS('Eurostat comsumption'!N$2:N$185,'Eurostat comsumption'!$C$2:$C$185,Input!$C102,'Eurostat comsumption'!$D$2:$D$185,Input!$D102)</f>
        <v>0</v>
      </c>
      <c r="O102" s="8">
        <f>SUMIFS('Eurostat comsumption'!O$2:O$185,'Eurostat comsumption'!$C$2:$C$185,Input!$C102,'Eurostat comsumption'!$D$2:$D$185,Input!$D102)</f>
        <v>2.6</v>
      </c>
      <c r="P102" s="8">
        <f>SUMIFS('Eurostat comsumption'!P$2:P$185,'Eurostat comsumption'!$C$2:$C$185,Input!$C102,'Eurostat comsumption'!$D$2:$D$185,Input!$D102)</f>
        <v>10.9</v>
      </c>
      <c r="Q102" s="8">
        <f>SUMIFS('Eurostat comsumption'!Q$2:Q$185,'Eurostat comsumption'!$C$2:$C$185,Input!$C102,'Eurostat comsumption'!$D$2:$D$185,Input!$D102)</f>
        <v>28.6</v>
      </c>
      <c r="R102" s="8">
        <f>SUMIFS('Eurostat comsumption'!R$2:R$185,'Eurostat comsumption'!$C$2:$C$185,Input!$C102,'Eurostat comsumption'!$D$2:$D$185,Input!$D102)</f>
        <v>164.6</v>
      </c>
      <c r="S102" s="8">
        <f>SUMIFS('Eurostat comsumption'!S$2:S$185,'Eurostat comsumption'!$C$2:$C$185,Input!$C102,'Eurostat comsumption'!$D$2:$D$185,Input!$D102)</f>
        <v>169.1</v>
      </c>
      <c r="T102" s="8">
        <f>SUMIFS('Eurostat comsumption'!T$2:T$185,'Eurostat comsumption'!$C$2:$C$185,Input!$C102,'Eurostat comsumption'!$D$2:$D$185,Input!$D102)</f>
        <v>174.8</v>
      </c>
      <c r="U102" s="8">
        <f>SUMIFS('Eurostat comsumption'!U$2:U$185,'Eurostat comsumption'!$C$2:$C$185,Input!$C102,'Eurostat comsumption'!$D$2:$D$185,Input!$D102)</f>
        <v>159.4</v>
      </c>
      <c r="V102" s="8">
        <f>SUMIFS('Eurostat comsumption'!V$2:V$185,'Eurostat comsumption'!$C$2:$C$185,Input!$C102,'Eurostat comsumption'!$D$2:$D$185,Input!$D102)</f>
        <v>153.80000000000001</v>
      </c>
      <c r="W102" s="8">
        <f>SUMIFS('Eurostat comsumption'!W$2:W$185,'Eurostat comsumption'!$C$2:$C$185,Input!$C102,'Eurostat comsumption'!$D$2:$D$185,Input!$D102)</f>
        <v>136.80000000000001</v>
      </c>
      <c r="X102" s="8">
        <f>SUMIFS('Eurostat comsumption'!X$2:X$185,'Eurostat comsumption'!$C$2:$C$185,Input!$C102,'Eurostat comsumption'!$D$2:$D$185,Input!$D102)</f>
        <v>188.4</v>
      </c>
      <c r="Y102" s="8">
        <f>SUMIFS('Eurostat comsumption'!Y$2:Y$185,'Eurostat comsumption'!$C$2:$C$185,Input!$C102,'Eurostat comsumption'!$D$2:$D$185,Input!$D102)</f>
        <v>175.1</v>
      </c>
      <c r="Z102" s="8">
        <f>SUMIFS('Eurostat comsumption'!Z$2:Z$185,'Eurostat comsumption'!$C$2:$C$185,Input!$C102,'Eurostat comsumption'!$D$2:$D$185,Input!$D102)</f>
        <v>187.1</v>
      </c>
      <c r="AA102">
        <f>MAX(SUMIFS('intermediary sheet'!AA$2:AA$185,'intermediary sheet'!$C$2:$C$185,Input!$C102,'intermediary sheet'!$D$2:$D$185,"total")*SUMIFS('Market shares starting point Fe'!AA$2:AA$185,'Market shares starting point Fe'!$C$2:$C$185,Input!$C102,'Market shares starting point Fe'!$D$2:$D$185,Input!$D102),0)</f>
        <v>176.96252192535897</v>
      </c>
      <c r="AB102">
        <f>MAX(SUMIFS('intermediary sheet'!AB$2:AB$185,'intermediary sheet'!$C$2:$C$185,Input!$C102,'intermediary sheet'!$D$2:$D$185,"total")*SUMIFS('Market shares starting point Fe'!AB$2:AB$185,'Market shares starting point Fe'!$C$2:$C$185,Input!$C102,'Market shares starting point Fe'!$D$2:$D$185,Input!$D102),0)</f>
        <v>172.56178890480314</v>
      </c>
      <c r="AC102">
        <f>MAX(SUMIFS('intermediary sheet'!AC$2:AC$185,'intermediary sheet'!$C$2:$C$185,Input!$C102,'intermediary sheet'!$D$2:$D$185,"total")*SUMIFS('Market shares starting point Fe'!AC$2:AC$185,'Market shares starting point Fe'!$C$2:$C$185,Input!$C102,'Market shares starting point Fe'!$D$2:$D$185,Input!$D102),0)</f>
        <v>168.3024169560781</v>
      </c>
      <c r="AD102">
        <f>MAX(SUMIFS('intermediary sheet'!AD$2:AD$185,'intermediary sheet'!$C$2:$C$185,Input!$C102,'intermediary sheet'!$D$2:$D$185,"total")*SUMIFS('Market shares starting point Fe'!AD$2:AD$185,'Market shares starting point Fe'!$C$2:$C$185,Input!$C102,'Market shares starting point Fe'!$D$2:$D$185,Input!$D102),0)</f>
        <v>164.20612963281081</v>
      </c>
      <c r="AE102">
        <f>MAX(SUMIFS('intermediary sheet'!AE$2:AE$185,'intermediary sheet'!$C$2:$C$185,Input!$C102,'intermediary sheet'!$D$2:$D$185,"total")*SUMIFS('Market shares starting point Fe'!AE$2:AE$185,'Market shares starting point Fe'!$C$2:$C$185,Input!$C102,'Market shares starting point Fe'!$D$2:$D$185,Input!$D102),0)</f>
        <v>160.05895446794247</v>
      </c>
      <c r="AF102">
        <f>MAX(SUMIFS('intermediary sheet'!AF$2:AF$185,'intermediary sheet'!$C$2:$C$185,Input!$C102,'intermediary sheet'!$D$2:$D$185,"total")*SUMIFS('Market shares starting point Fe'!AF$2:AF$185,'Market shares starting point Fe'!$C$2:$C$185,Input!$C102,'Market shares starting point Fe'!$D$2:$D$185,Input!$D102),0)</f>
        <v>156.01958207409865</v>
      </c>
      <c r="AG102">
        <f>MAX(SUMIFS('intermediary sheet'!AG$2:AG$185,'intermediary sheet'!$C$2:$C$185,Input!$C102,'intermediary sheet'!$D$2:$D$185,"total")*SUMIFS('Market shares starting point Fe'!AG$2:AG$185,'Market shares starting point Fe'!$C$2:$C$185,Input!$C102,'Market shares starting point Fe'!$D$2:$D$185,Input!$D102),0)</f>
        <v>152.03287073671362</v>
      </c>
      <c r="AH102">
        <f>MAX(SUMIFS('intermediary sheet'!AH$2:AH$185,'intermediary sheet'!$C$2:$C$185,Input!$C102,'intermediary sheet'!$D$2:$D$185,"total")*SUMIFS('Market shares starting point Fe'!AH$2:AH$185,'Market shares starting point Fe'!$C$2:$C$185,Input!$C102,'Market shares starting point Fe'!$D$2:$D$185,Input!$D102),0)</f>
        <v>147.7927700355861</v>
      </c>
      <c r="AI102">
        <f>MAX(SUMIFS('intermediary sheet'!AI$2:AI$185,'intermediary sheet'!$C$2:$C$185,Input!$C102,'intermediary sheet'!$D$2:$D$185,"total")*SUMIFS('Market shares starting point Fe'!AI$2:AI$185,'Market shares starting point Fe'!$C$2:$C$185,Input!$C102,'Market shares starting point Fe'!$D$2:$D$185,Input!$D102),0)</f>
        <v>143.2925203988419</v>
      </c>
      <c r="AJ102">
        <f>MAX(SUMIFS('intermediary sheet'!AJ$2:AJ$185,'intermediary sheet'!$C$2:$C$185,Input!$C102,'intermediary sheet'!$D$2:$D$185,"total")*SUMIFS('Market shares starting point Fe'!AJ$2:AJ$185,'Market shares starting point Fe'!$C$2:$C$185,Input!$C102,'Market shares starting point Fe'!$D$2:$D$185,Input!$D102),0)</f>
        <v>138.48442776582922</v>
      </c>
      <c r="AK102">
        <f>MAX(SUMIFS('intermediary sheet'!AK$2:AK$185,'intermediary sheet'!$C$2:$C$185,Input!$C102,'intermediary sheet'!$D$2:$D$185,"total")*SUMIFS('Market shares starting point Fe'!AK$2:AK$185,'Market shares starting point Fe'!$C$2:$C$185,Input!$C102,'Market shares starting point Fe'!$D$2:$D$185,Input!$D102),0)</f>
        <v>133.14212029230546</v>
      </c>
      <c r="AL102">
        <f>MAX(SUMIFS('intermediary sheet'!AL$2:AL$185,'intermediary sheet'!$C$2:$C$185,Input!$C102,'intermediary sheet'!$D$2:$D$185,"total")*SUMIFS('Market shares starting point Fe'!AL$2:AL$185,'Market shares starting point Fe'!$C$2:$C$185,Input!$C102,'Market shares starting point Fe'!$D$2:$D$185,Input!$D102),0)</f>
        <v>127.50519987322737</v>
      </c>
      <c r="AM102">
        <f>MAX(SUMIFS('intermediary sheet'!AM$2:AM$185,'intermediary sheet'!$C$2:$C$185,Input!$C102,'intermediary sheet'!$D$2:$D$185,"total")*SUMIFS('Market shares starting point Fe'!AM$2:AM$185,'Market shares starting point Fe'!$C$2:$C$185,Input!$C102,'Market shares starting point Fe'!$D$2:$D$185,Input!$D102),0)</f>
        <v>121.62338815465718</v>
      </c>
      <c r="AN102">
        <f>MAX(SUMIFS('intermediary sheet'!AN$2:AN$185,'intermediary sheet'!$C$2:$C$185,Input!$C102,'intermediary sheet'!$D$2:$D$185,"total")*SUMIFS('Market shares starting point Fe'!AN$2:AN$185,'Market shares starting point Fe'!$C$2:$C$185,Input!$C102,'Market shares starting point Fe'!$D$2:$D$185,Input!$D102),0)</f>
        <v>115.68019765027115</v>
      </c>
      <c r="AO102">
        <f>MAX(SUMIFS('intermediary sheet'!AO$2:AO$185,'intermediary sheet'!$C$2:$C$185,Input!$C102,'intermediary sheet'!$D$2:$D$185,"total")*SUMIFS('Market shares starting point Fe'!AO$2:AO$185,'Market shares starting point Fe'!$C$2:$C$185,Input!$C102,'Market shares starting point Fe'!$D$2:$D$185,Input!$D102),0)</f>
        <v>109.74706055068627</v>
      </c>
      <c r="AP102">
        <f>MAX(SUMIFS('intermediary sheet'!AP$2:AP$185,'intermediary sheet'!$C$2:$C$185,Input!$C102,'intermediary sheet'!$D$2:$D$185,"total")*SUMIFS('Market shares starting point Fe'!AP$2:AP$185,'Market shares starting point Fe'!$C$2:$C$185,Input!$C102,'Market shares starting point Fe'!$D$2:$D$185,Input!$D102),0)</f>
        <v>103.8266825451721</v>
      </c>
      <c r="AQ102">
        <f>MAX(SUMIFS('intermediary sheet'!AQ$2:AQ$185,'intermediary sheet'!$C$2:$C$185,Input!$C102,'intermediary sheet'!$D$2:$D$185,"total")*SUMIFS('Market shares starting point Fe'!AQ$2:AQ$185,'Market shares starting point Fe'!$C$2:$C$185,Input!$C102,'Market shares starting point Fe'!$D$2:$D$185,Input!$D102),0)</f>
        <v>98.015513799748561</v>
      </c>
      <c r="AR102">
        <f>MAX(SUMIFS('intermediary sheet'!AR$2:AR$185,'intermediary sheet'!$C$2:$C$185,Input!$C102,'intermediary sheet'!$D$2:$D$185,"total")*SUMIFS('Market shares starting point Fe'!AR$2:AR$185,'Market shares starting point Fe'!$C$2:$C$185,Input!$C102,'Market shares starting point Fe'!$D$2:$D$185,Input!$D102),0)</f>
        <v>92.501747714386454</v>
      </c>
      <c r="AS102">
        <f>MAX(SUMIFS('intermediary sheet'!AS$2:AS$185,'intermediary sheet'!$C$2:$C$185,Input!$C102,'intermediary sheet'!$D$2:$D$185,"total")*SUMIFS('Market shares starting point Fe'!AS$2:AS$185,'Market shares starting point Fe'!$C$2:$C$185,Input!$C102,'Market shares starting point Fe'!$D$2:$D$185,Input!$D102),0)</f>
        <v>87.09646126438787</v>
      </c>
      <c r="AT102">
        <f>MAX(SUMIFS('intermediary sheet'!AT$2:AT$185,'intermediary sheet'!$C$2:$C$185,Input!$C102,'intermediary sheet'!$D$2:$D$185,"total")*SUMIFS('Market shares starting point Fe'!AT$2:AT$185,'Market shares starting point Fe'!$C$2:$C$185,Input!$C102,'Market shares starting point Fe'!$D$2:$D$185,Input!$D102),0)</f>
        <v>81.88622062501841</v>
      </c>
      <c r="AU102">
        <f>MAX(SUMIFS('intermediary sheet'!AU$2:AU$185,'intermediary sheet'!$C$2:$C$185,Input!$C102,'intermediary sheet'!$D$2:$D$185,"total")*SUMIFS('Market shares starting point Fe'!AU$2:AU$185,'Market shares starting point Fe'!$C$2:$C$185,Input!$C102,'Market shares starting point Fe'!$D$2:$D$185,Input!$D102),0)</f>
        <v>76.840376954409209</v>
      </c>
      <c r="AV102">
        <f>MAX(SUMIFS('intermediary sheet'!AV$2:AV$185,'intermediary sheet'!$C$2:$C$185,Input!$C102,'intermediary sheet'!$D$2:$D$185,"total")*SUMIFS('Market shares starting point Fe'!AV$2:AV$185,'Market shares starting point Fe'!$C$2:$C$185,Input!$C102,'Market shares starting point Fe'!$D$2:$D$185,Input!$D102),0)</f>
        <v>71.87252720250477</v>
      </c>
      <c r="AW102">
        <f>MAX(SUMIFS('intermediary sheet'!AW$2:AW$185,'intermediary sheet'!$C$2:$C$185,Input!$C102,'intermediary sheet'!$D$2:$D$185,"total")*SUMIFS('Market shares starting point Fe'!AW$2:AW$185,'Market shares starting point Fe'!$C$2:$C$185,Input!$C102,'Market shares starting point Fe'!$D$2:$D$185,Input!$D102),0)</f>
        <v>66.969936389365188</v>
      </c>
      <c r="AX102">
        <f>MAX(SUMIFS('intermediary sheet'!AX$2:AX$185,'intermediary sheet'!$C$2:$C$185,Input!$C102,'intermediary sheet'!$D$2:$D$185,"total")*SUMIFS('Market shares starting point Fe'!AX$2:AX$185,'Market shares starting point Fe'!$C$2:$C$185,Input!$C102,'Market shares starting point Fe'!$D$2:$D$185,Input!$D102),0)</f>
        <v>62.302563251496039</v>
      </c>
      <c r="AY102">
        <f>MAX(SUMIFS('intermediary sheet'!AY$2:AY$185,'intermediary sheet'!$C$2:$C$185,Input!$C102,'intermediary sheet'!$D$2:$D$185,"total")*SUMIFS('Market shares starting point Fe'!AY$2:AY$185,'Market shares starting point Fe'!$C$2:$C$185,Input!$C102,'Market shares starting point Fe'!$D$2:$D$185,Input!$D102),0)</f>
        <v>57.22869763261783</v>
      </c>
      <c r="AZ102">
        <f>MAX(SUMIFS('intermediary sheet'!AZ$2:AZ$185,'intermediary sheet'!$C$2:$C$185,Input!$C102,'intermediary sheet'!$D$2:$D$185,"total")*SUMIFS('Market shares starting point Fe'!AZ$2:AZ$185,'Market shares starting point Fe'!$C$2:$C$185,Input!$C102,'Market shares starting point Fe'!$D$2:$D$185,Input!$D102),0)</f>
        <v>52.414029669955106</v>
      </c>
      <c r="BA102">
        <f>MAX(SUMIFS('intermediary sheet'!BA$2:BA$185,'intermediary sheet'!$C$2:$C$185,Input!$C102,'intermediary sheet'!$D$2:$D$185,"total")*SUMIFS('Market shares starting point Fe'!BA$2:BA$185,'Market shares starting point Fe'!$C$2:$C$185,Input!$C102,'Market shares starting point Fe'!$D$2:$D$185,Input!$D102),0)</f>
        <v>47.646527291290397</v>
      </c>
      <c r="BB102">
        <f>MAX(SUMIFS('intermediary sheet'!BB$2:BB$185,'intermediary sheet'!$C$2:$C$185,Input!$C102,'intermediary sheet'!$D$2:$D$185,"total")*SUMIFS('Market shares starting point Fe'!BB$2:BB$185,'Market shares starting point Fe'!$C$2:$C$185,Input!$C102,'Market shares starting point Fe'!$D$2:$D$185,Input!$D102),0)</f>
        <v>42.861555543027656</v>
      </c>
      <c r="BC102">
        <f>MAX(SUMIFS('intermediary sheet'!BC$2:BC$185,'intermediary sheet'!$C$2:$C$185,Input!$C102,'intermediary sheet'!$D$2:$D$185,"total")*SUMIFS('Market shares starting point Fe'!BC$2:BC$185,'Market shares starting point Fe'!$C$2:$C$185,Input!$C102,'Market shares starting point Fe'!$D$2:$D$185,Input!$D102),0)</f>
        <v>38.098973595726456</v>
      </c>
      <c r="BD102">
        <f>MAX(SUMIFS('intermediary sheet'!BD$2:BD$185,'intermediary sheet'!$C$2:$C$185,Input!$C102,'intermediary sheet'!$D$2:$D$185,"total")*SUMIFS('Market shares starting point Fe'!BD$2:BD$185,'Market shares starting point Fe'!$C$2:$C$185,Input!$C102,'Market shares starting point Fe'!$D$2:$D$185,Input!$D102),0)</f>
        <v>33.435144073763922</v>
      </c>
      <c r="BE102">
        <f>MAX(SUMIFS('intermediary sheet'!BE$2:BE$185,'intermediary sheet'!$C$2:$C$185,Input!$C102,'intermediary sheet'!$D$2:$D$185,"total")*SUMIFS('Market shares starting point Fe'!BE$2:BE$185,'Market shares starting point Fe'!$C$2:$C$185,Input!$C102,'Market shares starting point Fe'!$D$2:$D$185,Input!$D102),0)</f>
        <v>28.793304372020103</v>
      </c>
      <c r="BF102">
        <f>MAX(SUMIFS('intermediary sheet'!BF$2:BF$185,'intermediary sheet'!$C$2:$C$185,Input!$C102,'intermediary sheet'!$D$2:$D$185,"total")*SUMIFS('Market shares starting point Fe'!BF$2:BF$185,'Market shares starting point Fe'!$C$2:$C$185,Input!$C102,'Market shares starting point Fe'!$D$2:$D$185,Input!$D102),0)</f>
        <v>26.004261622138117</v>
      </c>
      <c r="BG102">
        <f>MAX(SUMIFS('intermediary sheet'!BG$2:BG$185,'intermediary sheet'!$C$2:$C$185,Input!$C102,'intermediary sheet'!$D$2:$D$185,"total")*SUMIFS('Market shares starting point Fe'!BG$2:BG$185,'Market shares starting point Fe'!$C$2:$C$185,Input!$C102,'Market shares starting point Fe'!$D$2:$D$185,Input!$D102),0)</f>
        <v>22.86394610854941</v>
      </c>
      <c r="BH102">
        <f>MAX(SUMIFS('intermediary sheet'!BH$2:BH$185,'intermediary sheet'!$C$2:$C$185,Input!$C102,'intermediary sheet'!$D$2:$D$185,"total")*SUMIFS('Market shares starting point Fe'!BH$2:BH$185,'Market shares starting point Fe'!$C$2:$C$185,Input!$C102,'Market shares starting point Fe'!$D$2:$D$185,Input!$D102),0)</f>
        <v>19.295084478379678</v>
      </c>
    </row>
    <row r="103" spans="1:60" x14ac:dyDescent="0.3">
      <c r="A103" t="s">
        <v>9</v>
      </c>
      <c r="B103" t="s">
        <v>10</v>
      </c>
      <c r="C103" t="s">
        <v>31</v>
      </c>
      <c r="D103" t="s">
        <v>21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 s="8">
        <f>SUMIFS('Eurostat comsumption'!J$2:J$185,'Eurostat comsumption'!$C$2:$C$185,Input!$C103,'Eurostat comsumption'!$D$2:$D$185,Input!$D103)</f>
        <v>1.8</v>
      </c>
      <c r="K103" s="8">
        <f>SUMIFS('Eurostat comsumption'!K$2:K$185,'Eurostat comsumption'!$C$2:$C$185,Input!$C103,'Eurostat comsumption'!$D$2:$D$185,Input!$D103)</f>
        <v>6.2</v>
      </c>
      <c r="L103" s="8">
        <f>SUMIFS('Eurostat comsumption'!L$2:L$185,'Eurostat comsumption'!$C$2:$C$185,Input!$C103,'Eurostat comsumption'!$D$2:$D$185,Input!$D103)</f>
        <v>6.6</v>
      </c>
      <c r="M103" s="8">
        <f>SUMIFS('Eurostat comsumption'!M$2:M$185,'Eurostat comsumption'!$C$2:$C$185,Input!$C103,'Eurostat comsumption'!$D$2:$D$185,Input!$D103)</f>
        <v>4.5</v>
      </c>
      <c r="N103" s="8">
        <f>SUMIFS('Eurostat comsumption'!N$2:N$185,'Eurostat comsumption'!$C$2:$C$185,Input!$C103,'Eurostat comsumption'!$D$2:$D$185,Input!$D103)</f>
        <v>4.5</v>
      </c>
      <c r="O103" s="8">
        <f>SUMIFS('Eurostat comsumption'!O$2:O$185,'Eurostat comsumption'!$C$2:$C$185,Input!$C103,'Eurostat comsumption'!$D$2:$D$185,Input!$D103)</f>
        <v>4.9000000000000004</v>
      </c>
      <c r="P103" s="8">
        <f>SUMIFS('Eurostat comsumption'!P$2:P$185,'Eurostat comsumption'!$C$2:$C$185,Input!$C103,'Eurostat comsumption'!$D$2:$D$185,Input!$D103)</f>
        <v>0</v>
      </c>
      <c r="Q103" s="8">
        <f>SUMIFS('Eurostat comsumption'!Q$2:Q$185,'Eurostat comsumption'!$C$2:$C$185,Input!$C103,'Eurostat comsumption'!$D$2:$D$185,Input!$D103)</f>
        <v>0</v>
      </c>
      <c r="R103" s="8">
        <f>SUMIFS('Eurostat comsumption'!R$2:R$185,'Eurostat comsumption'!$C$2:$C$185,Input!$C103,'Eurostat comsumption'!$D$2:$D$185,Input!$D103)</f>
        <v>0</v>
      </c>
      <c r="S103" s="8">
        <f>SUMIFS('Eurostat comsumption'!S$2:S$185,'Eurostat comsumption'!$C$2:$C$185,Input!$C103,'Eurostat comsumption'!$D$2:$D$185,Input!$D103)</f>
        <v>0</v>
      </c>
      <c r="T103" s="8">
        <f>SUMIFS('Eurostat comsumption'!T$2:T$185,'Eurostat comsumption'!$C$2:$C$185,Input!$C103,'Eurostat comsumption'!$D$2:$D$185,Input!$D103)</f>
        <v>0</v>
      </c>
      <c r="U103" s="8">
        <f>SUMIFS('Eurostat comsumption'!U$2:U$185,'Eurostat comsumption'!$C$2:$C$185,Input!$C103,'Eurostat comsumption'!$D$2:$D$185,Input!$D103)</f>
        <v>0</v>
      </c>
      <c r="V103" s="8">
        <f>SUMIFS('Eurostat comsumption'!V$2:V$185,'Eurostat comsumption'!$C$2:$C$185,Input!$C103,'Eurostat comsumption'!$D$2:$D$185,Input!$D103)</f>
        <v>0</v>
      </c>
      <c r="W103" s="8">
        <f>SUMIFS('Eurostat comsumption'!W$2:W$185,'Eurostat comsumption'!$C$2:$C$185,Input!$C103,'Eurostat comsumption'!$D$2:$D$185,Input!$D103)</f>
        <v>0</v>
      </c>
      <c r="X103" s="8">
        <f>SUMIFS('Eurostat comsumption'!X$2:X$185,'Eurostat comsumption'!$C$2:$C$185,Input!$C103,'Eurostat comsumption'!$D$2:$D$185,Input!$D103)</f>
        <v>0</v>
      </c>
      <c r="Y103" s="8">
        <f>SUMIFS('Eurostat comsumption'!Y$2:Y$185,'Eurostat comsumption'!$C$2:$C$185,Input!$C103,'Eurostat comsumption'!$D$2:$D$185,Input!$D103)</f>
        <v>0</v>
      </c>
      <c r="Z103" s="8">
        <f>SUMIFS('Eurostat comsumption'!Z$2:Z$185,'Eurostat comsumption'!$C$2:$C$185,Input!$C103,'Eurostat comsumption'!$D$2:$D$185,Input!$D103)</f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</row>
    <row r="104" spans="1:60" x14ac:dyDescent="0.3">
      <c r="A104" t="s">
        <v>9</v>
      </c>
      <c r="B104" t="s">
        <v>10</v>
      </c>
      <c r="C104" t="s">
        <v>31</v>
      </c>
      <c r="D104" t="s">
        <v>22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 s="8">
        <f>SUMIFS('Eurostat comsumption'!J$2:J$185,'Eurostat comsumption'!$C$2:$C$185,Input!$C104,'Eurostat comsumption'!$D$2:$D$185,Input!$D104)</f>
        <v>3220.4</v>
      </c>
      <c r="K104" s="8">
        <f>SUMIFS('Eurostat comsumption'!K$2:K$185,'Eurostat comsumption'!$C$2:$C$185,Input!$C104,'Eurostat comsumption'!$D$2:$D$185,Input!$D104)</f>
        <v>3357.3</v>
      </c>
      <c r="L104" s="8">
        <f>SUMIFS('Eurostat comsumption'!L$2:L$185,'Eurostat comsumption'!$C$2:$C$185,Input!$C104,'Eurostat comsumption'!$D$2:$D$185,Input!$D104)</f>
        <v>3545.4</v>
      </c>
      <c r="M104" s="8">
        <f>SUMIFS('Eurostat comsumption'!M$2:M$185,'Eurostat comsumption'!$C$2:$C$185,Input!$C104,'Eurostat comsumption'!$D$2:$D$185,Input!$D104)</f>
        <v>3696.6</v>
      </c>
      <c r="N104" s="8">
        <f>SUMIFS('Eurostat comsumption'!N$2:N$185,'Eurostat comsumption'!$C$2:$C$185,Input!$C104,'Eurostat comsumption'!$D$2:$D$185,Input!$D104)</f>
        <v>3877</v>
      </c>
      <c r="O104" s="8">
        <f>SUMIFS('Eurostat comsumption'!O$2:O$185,'Eurostat comsumption'!$C$2:$C$185,Input!$C104,'Eurostat comsumption'!$D$2:$D$185,Input!$D104)</f>
        <v>4208.3</v>
      </c>
      <c r="P104" s="8">
        <f>SUMIFS('Eurostat comsumption'!P$2:P$185,'Eurostat comsumption'!$C$2:$C$185,Input!$C104,'Eurostat comsumption'!$D$2:$D$185,Input!$D104)</f>
        <v>4482.5</v>
      </c>
      <c r="Q104" s="8">
        <f>SUMIFS('Eurostat comsumption'!Q$2:Q$185,'Eurostat comsumption'!$C$2:$C$185,Input!$C104,'Eurostat comsumption'!$D$2:$D$185,Input!$D104)</f>
        <v>4527.5</v>
      </c>
      <c r="R104" s="8">
        <f>SUMIFS('Eurostat comsumption'!R$2:R$185,'Eurostat comsumption'!$C$2:$C$185,Input!$C104,'Eurostat comsumption'!$D$2:$D$185,Input!$D104)</f>
        <v>4523.3999999999996</v>
      </c>
      <c r="S104" s="8">
        <f>SUMIFS('Eurostat comsumption'!S$2:S$185,'Eurostat comsumption'!$C$2:$C$185,Input!$C104,'Eurostat comsumption'!$D$2:$D$185,Input!$D104)</f>
        <v>4458.8999999999996</v>
      </c>
      <c r="T104" s="8">
        <f>SUMIFS('Eurostat comsumption'!T$2:T$185,'Eurostat comsumption'!$C$2:$C$185,Input!$C104,'Eurostat comsumption'!$D$2:$D$185,Input!$D104)</f>
        <v>4020.8</v>
      </c>
      <c r="U104" s="8">
        <f>SUMIFS('Eurostat comsumption'!U$2:U$185,'Eurostat comsumption'!$C$2:$C$185,Input!$C104,'Eurostat comsumption'!$D$2:$D$185,Input!$D104)</f>
        <v>3739.5</v>
      </c>
      <c r="V104" s="8">
        <f>SUMIFS('Eurostat comsumption'!V$2:V$185,'Eurostat comsumption'!$C$2:$C$185,Input!$C104,'Eurostat comsumption'!$D$2:$D$185,Input!$D104)</f>
        <v>3562.6</v>
      </c>
      <c r="W104" s="8">
        <f>SUMIFS('Eurostat comsumption'!W$2:W$185,'Eurostat comsumption'!$C$2:$C$185,Input!$C104,'Eurostat comsumption'!$D$2:$D$185,Input!$D104)</f>
        <v>3346.9</v>
      </c>
      <c r="X104" s="8">
        <f>SUMIFS('Eurostat comsumption'!X$2:X$185,'Eurostat comsumption'!$C$2:$C$185,Input!$C104,'Eurostat comsumption'!$D$2:$D$185,Input!$D104)</f>
        <v>3716.4</v>
      </c>
      <c r="Y104" s="8">
        <f>SUMIFS('Eurostat comsumption'!Y$2:Y$185,'Eurostat comsumption'!$C$2:$C$185,Input!$C104,'Eurostat comsumption'!$D$2:$D$185,Input!$D104)</f>
        <v>4047.2</v>
      </c>
      <c r="Z104" s="8">
        <f>SUMIFS('Eurostat comsumption'!Z$2:Z$185,'Eurostat comsumption'!$C$2:$C$185,Input!$C104,'Eurostat comsumption'!$D$2:$D$185,Input!$D104)</f>
        <v>4199.3999999999996</v>
      </c>
      <c r="AA104">
        <f>MAX(SUMIFS('intermediary sheet'!AA$2:AA$185,'intermediary sheet'!$C$2:$C$185,Input!$C104,'intermediary sheet'!$D$2:$D$185,"total")*SUMIFS('Market shares starting point Fe'!AA$2:AA$185,'Market shares starting point Fe'!$C$2:$C$185,Input!$C104,'Market shares starting point Fe'!$D$2:$D$185,Input!$D104),0)</f>
        <v>4209.1471579923309</v>
      </c>
      <c r="AB104">
        <f>MAX(SUMIFS('intermediary sheet'!AB$2:AB$185,'intermediary sheet'!$C$2:$C$185,Input!$C104,'intermediary sheet'!$D$2:$D$185,"total")*SUMIFS('Market shares starting point Fe'!AB$2:AB$185,'Market shares starting point Fe'!$C$2:$C$185,Input!$C104,'Market shares starting point Fe'!$D$2:$D$185,Input!$D104),0)</f>
        <v>4174.9138792155072</v>
      </c>
      <c r="AC104">
        <f>MAX(SUMIFS('intermediary sheet'!AC$2:AC$185,'intermediary sheet'!$C$2:$C$185,Input!$C104,'intermediary sheet'!$D$2:$D$185,"total")*SUMIFS('Market shares starting point Fe'!AC$2:AC$185,'Market shares starting point Fe'!$C$2:$C$185,Input!$C104,'Market shares starting point Fe'!$D$2:$D$185,Input!$D104),0)</f>
        <v>4135.3375845943747</v>
      </c>
      <c r="AD104">
        <f>MAX(SUMIFS('intermediary sheet'!AD$2:AD$185,'intermediary sheet'!$C$2:$C$185,Input!$C104,'intermediary sheet'!$D$2:$D$185,"total")*SUMIFS('Market shares starting point Fe'!AD$2:AD$185,'Market shares starting point Fe'!$C$2:$C$185,Input!$C104,'Market shares starting point Fe'!$D$2:$D$185,Input!$D104),0)</f>
        <v>4092.6460645920256</v>
      </c>
      <c r="AE104">
        <f>MAX(SUMIFS('intermediary sheet'!AE$2:AE$185,'intermediary sheet'!$C$2:$C$185,Input!$C104,'intermediary sheet'!$D$2:$D$185,"total")*SUMIFS('Market shares starting point Fe'!AE$2:AE$185,'Market shares starting point Fe'!$C$2:$C$185,Input!$C104,'Market shares starting point Fe'!$D$2:$D$185,Input!$D104),0)</f>
        <v>4040.9588708213582</v>
      </c>
      <c r="AF104">
        <f>MAX(SUMIFS('intermediary sheet'!AF$2:AF$185,'intermediary sheet'!$C$2:$C$185,Input!$C104,'intermediary sheet'!$D$2:$D$185,"total")*SUMIFS('Market shares starting point Fe'!AF$2:AF$185,'Market shares starting point Fe'!$C$2:$C$185,Input!$C104,'Market shares starting point Fe'!$D$2:$D$185,Input!$D104),0)</f>
        <v>3986.3401302273514</v>
      </c>
      <c r="AG104">
        <f>MAX(SUMIFS('intermediary sheet'!AG$2:AG$185,'intermediary sheet'!$C$2:$C$185,Input!$C104,'intermediary sheet'!$D$2:$D$185,"total")*SUMIFS('Market shares starting point Fe'!AG$2:AG$185,'Market shares starting point Fe'!$C$2:$C$185,Input!$C104,'Market shares starting point Fe'!$D$2:$D$185,Input!$D104),0)</f>
        <v>3928.0801477479663</v>
      </c>
      <c r="AH104">
        <f>MAX(SUMIFS('intermediary sheet'!AH$2:AH$185,'intermediary sheet'!$C$2:$C$185,Input!$C104,'intermediary sheet'!$D$2:$D$185,"total")*SUMIFS('Market shares starting point Fe'!AH$2:AH$185,'Market shares starting point Fe'!$C$2:$C$185,Input!$C104,'Market shares starting point Fe'!$D$2:$D$185,Input!$D104),0)</f>
        <v>3860.3199059561448</v>
      </c>
      <c r="AI104">
        <f>MAX(SUMIFS('intermediary sheet'!AI$2:AI$185,'intermediary sheet'!$C$2:$C$185,Input!$C104,'intermediary sheet'!$D$2:$D$185,"total")*SUMIFS('Market shares starting point Fe'!AI$2:AI$185,'Market shares starting point Fe'!$C$2:$C$185,Input!$C104,'Market shares starting point Fe'!$D$2:$D$185,Input!$D104),0)</f>
        <v>3782.1629689931651</v>
      </c>
      <c r="AJ104">
        <f>MAX(SUMIFS('intermediary sheet'!AJ$2:AJ$185,'intermediary sheet'!$C$2:$C$185,Input!$C104,'intermediary sheet'!$D$2:$D$185,"total")*SUMIFS('Market shares starting point Fe'!AJ$2:AJ$185,'Market shares starting point Fe'!$C$2:$C$185,Input!$C104,'Market shares starting point Fe'!$D$2:$D$185,Input!$D104),0)</f>
        <v>3692.633684135189</v>
      </c>
      <c r="AK104">
        <f>MAX(SUMIFS('intermediary sheet'!AK$2:AK$185,'intermediary sheet'!$C$2:$C$185,Input!$C104,'intermediary sheet'!$D$2:$D$185,"total")*SUMIFS('Market shares starting point Fe'!AK$2:AK$185,'Market shares starting point Fe'!$C$2:$C$185,Input!$C104,'Market shares starting point Fe'!$D$2:$D$185,Input!$D104),0)</f>
        <v>3584.9753776031316</v>
      </c>
      <c r="AL104">
        <f>MAX(SUMIFS('intermediary sheet'!AL$2:AL$185,'intermediary sheet'!$C$2:$C$185,Input!$C104,'intermediary sheet'!$D$2:$D$185,"total")*SUMIFS('Market shares starting point Fe'!AL$2:AL$185,'Market shares starting point Fe'!$C$2:$C$185,Input!$C104,'Market shares starting point Fe'!$D$2:$D$185,Input!$D104),0)</f>
        <v>3465.4721661514836</v>
      </c>
      <c r="AM104">
        <f>MAX(SUMIFS('intermediary sheet'!AM$2:AM$185,'intermediary sheet'!$C$2:$C$185,Input!$C104,'intermediary sheet'!$D$2:$D$185,"total")*SUMIFS('Market shares starting point Fe'!AM$2:AM$185,'Market shares starting point Fe'!$C$2:$C$185,Input!$C104,'Market shares starting point Fe'!$D$2:$D$185,Input!$D104),0)</f>
        <v>3335.710133517071</v>
      </c>
      <c r="AN104">
        <f>MAX(SUMIFS('intermediary sheet'!AN$2:AN$185,'intermediary sheet'!$C$2:$C$185,Input!$C104,'intermediary sheet'!$D$2:$D$185,"total")*SUMIFS('Market shares starting point Fe'!AN$2:AN$185,'Market shares starting point Fe'!$C$2:$C$185,Input!$C104,'Market shares starting point Fe'!$D$2:$D$185,Input!$D104),0)</f>
        <v>3199.3486157073448</v>
      </c>
      <c r="AO104">
        <f>MAX(SUMIFS('intermediary sheet'!AO$2:AO$185,'intermediary sheet'!$C$2:$C$185,Input!$C104,'intermediary sheet'!$D$2:$D$185,"total")*SUMIFS('Market shares starting point Fe'!AO$2:AO$185,'Market shares starting point Fe'!$C$2:$C$185,Input!$C104,'Market shares starting point Fe'!$D$2:$D$185,Input!$D104),0)</f>
        <v>3060.2655332427021</v>
      </c>
      <c r="AP104">
        <f>MAX(SUMIFS('intermediary sheet'!AP$2:AP$185,'intermediary sheet'!$C$2:$C$185,Input!$C104,'intermediary sheet'!$D$2:$D$185,"total")*SUMIFS('Market shares starting point Fe'!AP$2:AP$185,'Market shares starting point Fe'!$C$2:$C$185,Input!$C104,'Market shares starting point Fe'!$D$2:$D$185,Input!$D104),0)</f>
        <v>2920.2351976066889</v>
      </c>
      <c r="AQ104">
        <f>MAX(SUMIFS('intermediary sheet'!AQ$2:AQ$185,'intermediary sheet'!$C$2:$C$185,Input!$C104,'intermediary sheet'!$D$2:$D$185,"total")*SUMIFS('Market shares starting point Fe'!AQ$2:AQ$185,'Market shares starting point Fe'!$C$2:$C$185,Input!$C104,'Market shares starting point Fe'!$D$2:$D$185,Input!$D104),0)</f>
        <v>2781.0972466520648</v>
      </c>
      <c r="AR104">
        <f>MAX(SUMIFS('intermediary sheet'!AR$2:AR$185,'intermediary sheet'!$C$2:$C$185,Input!$C104,'intermediary sheet'!$D$2:$D$185,"total")*SUMIFS('Market shares starting point Fe'!AR$2:AR$185,'Market shares starting point Fe'!$C$2:$C$185,Input!$C104,'Market shares starting point Fe'!$D$2:$D$185,Input!$D104),0)</f>
        <v>2647.1216458905756</v>
      </c>
      <c r="AS104">
        <f>MAX(SUMIFS('intermediary sheet'!AS$2:AS$185,'intermediary sheet'!$C$2:$C$185,Input!$C104,'intermediary sheet'!$D$2:$D$185,"total")*SUMIFS('Market shares starting point Fe'!AS$2:AS$185,'Market shares starting point Fe'!$C$2:$C$185,Input!$C104,'Market shares starting point Fe'!$D$2:$D$185,Input!$D104),0)</f>
        <v>2515.4003519928442</v>
      </c>
      <c r="AT104">
        <f>MAX(SUMIFS('intermediary sheet'!AT$2:AT$185,'intermediary sheet'!$C$2:$C$185,Input!$C104,'intermediary sheet'!$D$2:$D$185,"total")*SUMIFS('Market shares starting point Fe'!AT$2:AT$185,'Market shares starting point Fe'!$C$2:$C$185,Input!$C104,'Market shares starting point Fe'!$D$2:$D$185,Input!$D104),0)</f>
        <v>2387.0735518406468</v>
      </c>
      <c r="AU104">
        <f>MAX(SUMIFS('intermediary sheet'!AU$2:AU$185,'intermediary sheet'!$C$2:$C$185,Input!$C104,'intermediary sheet'!$D$2:$D$185,"total")*SUMIFS('Market shares starting point Fe'!AU$2:AU$185,'Market shares starting point Fe'!$C$2:$C$185,Input!$C104,'Market shares starting point Fe'!$D$2:$D$185,Input!$D104),0)</f>
        <v>2260.4729763216137</v>
      </c>
      <c r="AV104">
        <f>MAX(SUMIFS('intermediary sheet'!AV$2:AV$185,'intermediary sheet'!$C$2:$C$185,Input!$C104,'intermediary sheet'!$D$2:$D$185,"total")*SUMIFS('Market shares starting point Fe'!AV$2:AV$185,'Market shares starting point Fe'!$C$2:$C$185,Input!$C104,'Market shares starting point Fe'!$D$2:$D$185,Input!$D104),0)</f>
        <v>2134.656721298632</v>
      </c>
      <c r="AW104">
        <f>MAX(SUMIFS('intermediary sheet'!AW$2:AW$185,'intermediary sheet'!$C$2:$C$185,Input!$C104,'intermediary sheet'!$D$2:$D$185,"total")*SUMIFS('Market shares starting point Fe'!AW$2:AW$185,'Market shares starting point Fe'!$C$2:$C$185,Input!$C104,'Market shares starting point Fe'!$D$2:$D$185,Input!$D104),0)</f>
        <v>2009.2052706823972</v>
      </c>
      <c r="AX104">
        <f>MAX(SUMIFS('intermediary sheet'!AX$2:AX$185,'intermediary sheet'!$C$2:$C$185,Input!$C104,'intermediary sheet'!$D$2:$D$185,"total")*SUMIFS('Market shares starting point Fe'!AX$2:AX$185,'Market shares starting point Fe'!$C$2:$C$185,Input!$C104,'Market shares starting point Fe'!$D$2:$D$185,Input!$D104),0)</f>
        <v>1888.6832359011275</v>
      </c>
      <c r="AY104">
        <f>MAX(SUMIFS('intermediary sheet'!AY$2:AY$185,'intermediary sheet'!$C$2:$C$185,Input!$C104,'intermediary sheet'!$D$2:$D$185,"total")*SUMIFS('Market shares starting point Fe'!AY$2:AY$185,'Market shares starting point Fe'!$C$2:$C$185,Input!$C104,'Market shares starting point Fe'!$D$2:$D$185,Input!$D104),0)</f>
        <v>1759.8414465353151</v>
      </c>
      <c r="AZ104">
        <f>MAX(SUMIFS('intermediary sheet'!AZ$2:AZ$185,'intermediary sheet'!$C$2:$C$185,Input!$C104,'intermediary sheet'!$D$2:$D$185,"total")*SUMIFS('Market shares starting point Fe'!AZ$2:AZ$185,'Market shares starting point Fe'!$C$2:$C$185,Input!$C104,'Market shares starting point Fe'!$D$2:$D$185,Input!$D104),0)</f>
        <v>1635.7795796628211</v>
      </c>
      <c r="BA104">
        <f>MAX(SUMIFS('intermediary sheet'!BA$2:BA$185,'intermediary sheet'!$C$2:$C$185,Input!$C104,'intermediary sheet'!$D$2:$D$185,"total")*SUMIFS('Market shares starting point Fe'!BA$2:BA$185,'Market shares starting point Fe'!$C$2:$C$185,Input!$C104,'Market shares starting point Fe'!$D$2:$D$185,Input!$D104),0)</f>
        <v>1513.0986704879435</v>
      </c>
      <c r="BB104">
        <f>MAX(SUMIFS('intermediary sheet'!BB$2:BB$185,'intermediary sheet'!$C$2:$C$185,Input!$C104,'intermediary sheet'!$D$2:$D$185,"total")*SUMIFS('Market shares starting point Fe'!BB$2:BB$185,'Market shares starting point Fe'!$C$2:$C$185,Input!$C104,'Market shares starting point Fe'!$D$2:$D$185,Input!$D104),0)</f>
        <v>1389.9426188552229</v>
      </c>
      <c r="BC104">
        <f>MAX(SUMIFS('intermediary sheet'!BC$2:BC$185,'intermediary sheet'!$C$2:$C$185,Input!$C104,'intermediary sheet'!$D$2:$D$185,"total")*SUMIFS('Market shares starting point Fe'!BC$2:BC$185,'Market shares starting point Fe'!$C$2:$C$185,Input!$C104,'Market shares starting point Fe'!$D$2:$D$185,Input!$D104),0)</f>
        <v>1267.3577495624049</v>
      </c>
      <c r="BD104">
        <f>MAX(SUMIFS('intermediary sheet'!BD$2:BD$185,'intermediary sheet'!$C$2:$C$185,Input!$C104,'intermediary sheet'!$D$2:$D$185,"total")*SUMIFS('Market shares starting point Fe'!BD$2:BD$185,'Market shares starting point Fe'!$C$2:$C$185,Input!$C104,'Market shares starting point Fe'!$D$2:$D$185,Input!$D104),0)</f>
        <v>1146.2953961931112</v>
      </c>
      <c r="BE104">
        <f>MAX(SUMIFS('intermediary sheet'!BE$2:BE$185,'intermediary sheet'!$C$2:$C$185,Input!$C104,'intermediary sheet'!$D$2:$D$185,"total")*SUMIFS('Market shares starting point Fe'!BE$2:BE$185,'Market shares starting point Fe'!$C$2:$C$185,Input!$C104,'Market shares starting point Fe'!$D$2:$D$185,Input!$D104),0)</f>
        <v>1025.9585620347968</v>
      </c>
      <c r="BF104">
        <f>MAX(SUMIFS('intermediary sheet'!BF$2:BF$185,'intermediary sheet'!$C$2:$C$185,Input!$C104,'intermediary sheet'!$D$2:$D$185,"total")*SUMIFS('Market shares starting point Fe'!BF$2:BF$185,'Market shares starting point Fe'!$C$2:$C$185,Input!$C104,'Market shares starting point Fe'!$D$2:$D$185,Input!$D104),0)</f>
        <v>973.78920292079192</v>
      </c>
      <c r="BG104">
        <f>MAX(SUMIFS('intermediary sheet'!BG$2:BG$185,'intermediary sheet'!$C$2:$C$185,Input!$C104,'intermediary sheet'!$D$2:$D$185,"total")*SUMIFS('Market shares starting point Fe'!BG$2:BG$185,'Market shares starting point Fe'!$C$2:$C$185,Input!$C104,'Market shares starting point Fe'!$D$2:$D$185,Input!$D104),0)</f>
        <v>914.98196035999831</v>
      </c>
      <c r="BH104">
        <f>MAX(SUMIFS('intermediary sheet'!BH$2:BH$185,'intermediary sheet'!$C$2:$C$185,Input!$C104,'intermediary sheet'!$D$2:$D$185,"total")*SUMIFS('Market shares starting point Fe'!BH$2:BH$185,'Market shares starting point Fe'!$C$2:$C$185,Input!$C104,'Market shares starting point Fe'!$D$2:$D$185,Input!$D104),0)</f>
        <v>848.12798396912945</v>
      </c>
    </row>
    <row r="105" spans="1:60" x14ac:dyDescent="0.3">
      <c r="A105" s="2" t="s">
        <v>9</v>
      </c>
      <c r="B105" s="2" t="s">
        <v>10</v>
      </c>
      <c r="C105" s="2" t="s">
        <v>31</v>
      </c>
      <c r="D105" s="2" t="s">
        <v>44</v>
      </c>
      <c r="E105" s="2" t="s">
        <v>13</v>
      </c>
      <c r="F105" s="2" t="s">
        <v>14</v>
      </c>
      <c r="G105" s="2" t="s">
        <v>14</v>
      </c>
      <c r="H105" s="2" t="s">
        <v>15</v>
      </c>
      <c r="I105" s="2" t="s">
        <v>16</v>
      </c>
      <c r="J105" s="8">
        <f>SUMIFS('Eurostat comsumption'!J$2:J$185,'Eurostat comsumption'!$C$2:$C$185,Input!$C105,'Eurostat comsumption'!$D$2:$D$185,Input!$D105)</f>
        <v>0</v>
      </c>
      <c r="K105" s="8">
        <f>SUMIFS('Eurostat comsumption'!K$2:K$185,'Eurostat comsumption'!$C$2:$C$185,Input!$C105,'Eurostat comsumption'!$D$2:$D$185,Input!$D105)</f>
        <v>0</v>
      </c>
      <c r="L105" s="8">
        <f>SUMIFS('Eurostat comsumption'!L$2:L$185,'Eurostat comsumption'!$C$2:$C$185,Input!$C105,'Eurostat comsumption'!$D$2:$D$185,Input!$D105)</f>
        <v>0</v>
      </c>
      <c r="M105" s="8">
        <f>SUMIFS('Eurostat comsumption'!M$2:M$185,'Eurostat comsumption'!$C$2:$C$185,Input!$C105,'Eurostat comsumption'!$D$2:$D$185,Input!$D105)</f>
        <v>0</v>
      </c>
      <c r="N105" s="8">
        <f>SUMIFS('Eurostat comsumption'!N$2:N$185,'Eurostat comsumption'!$C$2:$C$185,Input!$C105,'Eurostat comsumption'!$D$2:$D$185,Input!$D105)</f>
        <v>0</v>
      </c>
      <c r="O105" s="8">
        <f>SUMIFS('Eurostat comsumption'!O$2:O$185,'Eurostat comsumption'!$C$2:$C$185,Input!$C105,'Eurostat comsumption'!$D$2:$D$185,Input!$D105)</f>
        <v>0</v>
      </c>
      <c r="P105" s="8">
        <f>SUMIFS('Eurostat comsumption'!P$2:P$185,'Eurostat comsumption'!$C$2:$C$185,Input!$C105,'Eurostat comsumption'!$D$2:$D$185,Input!$D105)</f>
        <v>0</v>
      </c>
      <c r="Q105" s="8">
        <f>SUMIFS('Eurostat comsumption'!Q$2:Q$185,'Eurostat comsumption'!$C$2:$C$185,Input!$C105,'Eurostat comsumption'!$D$2:$D$185,Input!$D105)</f>
        <v>0</v>
      </c>
      <c r="R105" s="8">
        <f>SUMIFS('Eurostat comsumption'!R$2:R$185,'Eurostat comsumption'!$C$2:$C$185,Input!$C105,'Eurostat comsumption'!$D$2:$D$185,Input!$D105)</f>
        <v>0</v>
      </c>
      <c r="S105" s="8">
        <f>SUMIFS('Eurostat comsumption'!S$2:S$185,'Eurostat comsumption'!$C$2:$C$185,Input!$C105,'Eurostat comsumption'!$D$2:$D$185,Input!$D105)</f>
        <v>0</v>
      </c>
      <c r="T105" s="8">
        <f>SUMIFS('Eurostat comsumption'!T$2:T$185,'Eurostat comsumption'!$C$2:$C$185,Input!$C105,'Eurostat comsumption'!$D$2:$D$185,Input!$D105)</f>
        <v>0</v>
      </c>
      <c r="U105" s="8">
        <f>SUMIFS('Eurostat comsumption'!U$2:U$185,'Eurostat comsumption'!$C$2:$C$185,Input!$C105,'Eurostat comsumption'!$D$2:$D$185,Input!$D105)</f>
        <v>0</v>
      </c>
      <c r="V105" s="8">
        <f>SUMIFS('Eurostat comsumption'!V$2:V$185,'Eurostat comsumption'!$C$2:$C$185,Input!$C105,'Eurostat comsumption'!$D$2:$D$185,Input!$D105)</f>
        <v>0</v>
      </c>
      <c r="W105" s="8">
        <f>SUMIFS('Eurostat comsumption'!W$2:W$185,'Eurostat comsumption'!$C$2:$C$185,Input!$C105,'Eurostat comsumption'!$D$2:$D$185,Input!$D105)</f>
        <v>0</v>
      </c>
      <c r="X105" s="8">
        <f>SUMIFS('Eurostat comsumption'!X$2:X$185,'Eurostat comsumption'!$C$2:$C$185,Input!$C105,'Eurostat comsumption'!$D$2:$D$185,Input!$D105)</f>
        <v>0</v>
      </c>
      <c r="Y105" s="8">
        <f>SUMIFS('Eurostat comsumption'!Y$2:Y$185,'Eurostat comsumption'!$C$2:$C$185,Input!$C105,'Eurostat comsumption'!$D$2:$D$185,Input!$D105)</f>
        <v>0</v>
      </c>
      <c r="Z105" s="8">
        <f>SUMIFS('Eurostat comsumption'!Z$2:Z$185,'Eurostat comsumption'!$C$2:$C$185,Input!$C105,'Eurostat comsumption'!$D$2:$D$185,Input!$D105)</f>
        <v>0</v>
      </c>
      <c r="AA105">
        <f>MAX(SUMIFS('intermediary sheet'!AA$2:AA$185,'intermediary sheet'!$C$2:$C$185,Input!$C105,'intermediary sheet'!$D$2:$D$185,"total")*SUMIFS('Market shares starting point Fe'!AA$2:AA$185,'Market shares starting point Fe'!$C$2:$C$185,Input!$C105,'Market shares starting point Fe'!$D$2:$D$185,Input!$D105),0)</f>
        <v>4.6250731454664598</v>
      </c>
      <c r="AB105">
        <f>MAX(SUMIFS('intermediary sheet'!AB$2:AB$185,'intermediary sheet'!$C$2:$C$185,Input!$C105,'intermediary sheet'!$D$2:$D$185,"total")*SUMIFS('Market shares starting point Fe'!AB$2:AB$185,'Market shares starting point Fe'!$C$2:$C$185,Input!$C105,'Market shares starting point Fe'!$D$2:$D$185,Input!$D105),0)</f>
        <v>4.6415567806890952</v>
      </c>
      <c r="AC105">
        <f>MAX(SUMIFS('intermediary sheet'!AC$2:AC$185,'intermediary sheet'!$C$2:$C$185,Input!$C105,'intermediary sheet'!$D$2:$D$185,"total")*SUMIFS('Market shares starting point Fe'!AC$2:AC$185,'Market shares starting point Fe'!$C$2:$C$185,Input!$C105,'Market shares starting point Fe'!$D$2:$D$185,Input!$D105),0)</f>
        <v>4.6875973958607329</v>
      </c>
      <c r="AD105">
        <f>MAX(SUMIFS('intermediary sheet'!AD$2:AD$185,'intermediary sheet'!$C$2:$C$185,Input!$C105,'intermediary sheet'!$D$2:$D$185,"total")*SUMIFS('Market shares starting point Fe'!AD$2:AD$185,'Market shares starting point Fe'!$C$2:$C$185,Input!$C105,'Market shares starting point Fe'!$D$2:$D$185,Input!$D105),0)</f>
        <v>4.7942866770867338</v>
      </c>
      <c r="AE105">
        <f>MAX(SUMIFS('intermediary sheet'!AE$2:AE$185,'intermediary sheet'!$C$2:$C$185,Input!$C105,'intermediary sheet'!$D$2:$D$185,"total")*SUMIFS('Market shares starting point Fe'!AE$2:AE$185,'Market shares starting point Fe'!$C$2:$C$185,Input!$C105,'Market shares starting point Fe'!$D$2:$D$185,Input!$D105),0)</f>
        <v>4.7970398152565359</v>
      </c>
      <c r="AF105">
        <f>MAX(SUMIFS('intermediary sheet'!AF$2:AF$185,'intermediary sheet'!$C$2:$C$185,Input!$C105,'intermediary sheet'!$D$2:$D$185,"total")*SUMIFS('Market shares starting point Fe'!AF$2:AF$185,'Market shares starting point Fe'!$C$2:$C$185,Input!$C105,'Market shares starting point Fe'!$D$2:$D$185,Input!$D105),0)</f>
        <v>4.8048728550888429</v>
      </c>
      <c r="AG105">
        <f>MAX(SUMIFS('intermediary sheet'!AG$2:AG$185,'intermediary sheet'!$C$2:$C$185,Input!$C105,'intermediary sheet'!$D$2:$D$185,"total")*SUMIFS('Market shares starting point Fe'!AG$2:AG$185,'Market shares starting point Fe'!$C$2:$C$185,Input!$C105,'Market shares starting point Fe'!$D$2:$D$185,Input!$D105),0)</f>
        <v>4.8158796443038101</v>
      </c>
      <c r="AH105">
        <f>MAX(SUMIFS('intermediary sheet'!AH$2:AH$185,'intermediary sheet'!$C$2:$C$185,Input!$C105,'intermediary sheet'!$D$2:$D$185,"total")*SUMIFS('Market shares starting point Fe'!AH$2:AH$185,'Market shares starting point Fe'!$C$2:$C$185,Input!$C105,'Market shares starting point Fe'!$D$2:$D$185,Input!$D105),0)</f>
        <v>4.8285269896095873</v>
      </c>
      <c r="AI105">
        <f>MAX(SUMIFS('intermediary sheet'!AI$2:AI$185,'intermediary sheet'!$C$2:$C$185,Input!$C105,'intermediary sheet'!$D$2:$D$185,"total")*SUMIFS('Market shares starting point Fe'!AI$2:AI$185,'Market shares starting point Fe'!$C$2:$C$185,Input!$C105,'Market shares starting point Fe'!$D$2:$D$185,Input!$D105),0)</f>
        <v>4.834616928158721</v>
      </c>
      <c r="AJ105">
        <f>MAX(SUMIFS('intermediary sheet'!AJ$2:AJ$185,'intermediary sheet'!$C$2:$C$185,Input!$C105,'intermediary sheet'!$D$2:$D$185,"total")*SUMIFS('Market shares starting point Fe'!AJ$2:AJ$185,'Market shares starting point Fe'!$C$2:$C$185,Input!$C105,'Market shares starting point Fe'!$D$2:$D$185,Input!$D105),0)</f>
        <v>4.8330968729299109</v>
      </c>
      <c r="AK105">
        <f>MAX(SUMIFS('intermediary sheet'!AK$2:AK$185,'intermediary sheet'!$C$2:$C$185,Input!$C105,'intermediary sheet'!$D$2:$D$185,"total")*SUMIFS('Market shares starting point Fe'!AK$2:AK$185,'Market shares starting point Fe'!$C$2:$C$185,Input!$C105,'Market shares starting point Fe'!$D$2:$D$185,Input!$D105),0)</f>
        <v>4.8235383489367605</v>
      </c>
      <c r="AL105">
        <f>MAX(SUMIFS('intermediary sheet'!AL$2:AL$185,'intermediary sheet'!$C$2:$C$185,Input!$C105,'intermediary sheet'!$D$2:$D$185,"total")*SUMIFS('Market shares starting point Fe'!AL$2:AL$185,'Market shares starting point Fe'!$C$2:$C$185,Input!$C105,'Market shares starting point Fe'!$D$2:$D$185,Input!$D105),0)</f>
        <v>4.8172297784682589</v>
      </c>
      <c r="AM105">
        <f>MAX(SUMIFS('intermediary sheet'!AM$2:AM$185,'intermediary sheet'!$C$2:$C$185,Input!$C105,'intermediary sheet'!$D$2:$D$185,"total")*SUMIFS('Market shares starting point Fe'!AM$2:AM$185,'Market shares starting point Fe'!$C$2:$C$185,Input!$C105,'Market shares starting point Fe'!$D$2:$D$185,Input!$D105),0)</f>
        <v>4.8210453507996709</v>
      </c>
      <c r="AN105">
        <f>MAX(SUMIFS('intermediary sheet'!AN$2:AN$185,'intermediary sheet'!$C$2:$C$185,Input!$C105,'intermediary sheet'!$D$2:$D$185,"total")*SUMIFS('Market shares starting point Fe'!AN$2:AN$185,'Market shares starting point Fe'!$C$2:$C$185,Input!$C105,'Market shares starting point Fe'!$D$2:$D$185,Input!$D105),0)</f>
        <v>4.8511659081686762</v>
      </c>
      <c r="AO105">
        <f>MAX(SUMIFS('intermediary sheet'!AO$2:AO$185,'intermediary sheet'!$C$2:$C$185,Input!$C105,'intermediary sheet'!$D$2:$D$185,"total")*SUMIFS('Market shares starting point Fe'!AO$2:AO$185,'Market shares starting point Fe'!$C$2:$C$185,Input!$C105,'Market shares starting point Fe'!$D$2:$D$185,Input!$D105),0)</f>
        <v>4.8985431350295965</v>
      </c>
      <c r="AP105">
        <f>MAX(SUMIFS('intermediary sheet'!AP$2:AP$185,'intermediary sheet'!$C$2:$C$185,Input!$C105,'intermediary sheet'!$D$2:$D$185,"total")*SUMIFS('Market shares starting point Fe'!AP$2:AP$185,'Market shares starting point Fe'!$C$2:$C$185,Input!$C105,'Market shares starting point Fe'!$D$2:$D$185,Input!$D105),0)</f>
        <v>4.9648859870710123</v>
      </c>
      <c r="AQ105">
        <f>MAX(SUMIFS('intermediary sheet'!AQ$2:AQ$185,'intermediary sheet'!$C$2:$C$185,Input!$C105,'intermediary sheet'!$D$2:$D$185,"total")*SUMIFS('Market shares starting point Fe'!AQ$2:AQ$185,'Market shares starting point Fe'!$C$2:$C$185,Input!$C105,'Market shares starting point Fe'!$D$2:$D$185,Input!$D105),0)</f>
        <v>5.0443244625004207</v>
      </c>
      <c r="AR105">
        <f>MAX(SUMIFS('intermediary sheet'!AR$2:AR$185,'intermediary sheet'!$C$2:$C$185,Input!$C105,'intermediary sheet'!$D$2:$D$185,"total")*SUMIFS('Market shares starting point Fe'!AR$2:AR$185,'Market shares starting point Fe'!$C$2:$C$185,Input!$C105,'Market shares starting point Fe'!$D$2:$D$185,Input!$D105),0)</f>
        <v>5.1455399718259311</v>
      </c>
      <c r="AS105">
        <f>MAX(SUMIFS('intermediary sheet'!AS$2:AS$185,'intermediary sheet'!$C$2:$C$185,Input!$C105,'intermediary sheet'!$D$2:$D$185,"total")*SUMIFS('Market shares starting point Fe'!AS$2:AS$185,'Market shares starting point Fe'!$C$2:$C$185,Input!$C105,'Market shares starting point Fe'!$D$2:$D$185,Input!$D105),0)</f>
        <v>5.2638521565999064</v>
      </c>
      <c r="AT105">
        <f>MAX(SUMIFS('intermediary sheet'!AT$2:AT$185,'intermediary sheet'!$C$2:$C$185,Input!$C105,'intermediary sheet'!$D$2:$D$185,"total")*SUMIFS('Market shares starting point Fe'!AT$2:AT$185,'Market shares starting point Fe'!$C$2:$C$185,Input!$C105,'Market shares starting point Fe'!$D$2:$D$185,Input!$D105),0)</f>
        <v>5.4092230254484486</v>
      </c>
      <c r="AU105">
        <f>MAX(SUMIFS('intermediary sheet'!AU$2:AU$185,'intermediary sheet'!$C$2:$C$185,Input!$C105,'intermediary sheet'!$D$2:$D$185,"total")*SUMIFS('Market shares starting point Fe'!AU$2:AU$185,'Market shares starting point Fe'!$C$2:$C$185,Input!$C105,'Market shares starting point Fe'!$D$2:$D$185,Input!$D105),0)</f>
        <v>5.5669792868811481</v>
      </c>
      <c r="AV105">
        <f>MAX(SUMIFS('intermediary sheet'!AV$2:AV$185,'intermediary sheet'!$C$2:$C$185,Input!$C105,'intermediary sheet'!$D$2:$D$185,"total")*SUMIFS('Market shares starting point Fe'!AV$2:AV$185,'Market shares starting point Fe'!$C$2:$C$185,Input!$C105,'Market shares starting point Fe'!$D$2:$D$185,Input!$D105),0)</f>
        <v>5.7603947220948806</v>
      </c>
      <c r="AW105">
        <f>MAX(SUMIFS('intermediary sheet'!AW$2:AW$185,'intermediary sheet'!$C$2:$C$185,Input!$C105,'intermediary sheet'!$D$2:$D$185,"total")*SUMIFS('Market shares starting point Fe'!AW$2:AW$185,'Market shares starting point Fe'!$C$2:$C$185,Input!$C105,'Market shares starting point Fe'!$D$2:$D$185,Input!$D105),0)</f>
        <v>5.9976572923333737</v>
      </c>
      <c r="AX105">
        <f>MAX(SUMIFS('intermediary sheet'!AX$2:AX$185,'intermediary sheet'!$C$2:$C$185,Input!$C105,'intermediary sheet'!$D$2:$D$185,"total")*SUMIFS('Market shares starting point Fe'!AX$2:AX$185,'Market shares starting point Fe'!$C$2:$C$185,Input!$C105,'Market shares starting point Fe'!$D$2:$D$185,Input!$D105),0)</f>
        <v>6.29264698534773</v>
      </c>
      <c r="AY105">
        <f>MAX(SUMIFS('intermediary sheet'!AY$2:AY$185,'intermediary sheet'!$C$2:$C$185,Input!$C105,'intermediary sheet'!$D$2:$D$185,"total")*SUMIFS('Market shares starting point Fe'!AY$2:AY$185,'Market shares starting point Fe'!$C$2:$C$185,Input!$C105,'Market shares starting point Fe'!$D$2:$D$185,Input!$D105),0)</f>
        <v>6.4405621842373826</v>
      </c>
      <c r="AZ105">
        <f>MAX(SUMIFS('intermediary sheet'!AZ$2:AZ$185,'intermediary sheet'!$C$2:$C$185,Input!$C105,'intermediary sheet'!$D$2:$D$185,"total")*SUMIFS('Market shares starting point Fe'!AZ$2:AZ$185,'Market shares starting point Fe'!$C$2:$C$185,Input!$C105,'Market shares starting point Fe'!$D$2:$D$185,Input!$D105),0)</f>
        <v>6.6686406770683622</v>
      </c>
      <c r="BA105">
        <f>MAX(SUMIFS('intermediary sheet'!BA$2:BA$185,'intermediary sheet'!$C$2:$C$185,Input!$C105,'intermediary sheet'!$D$2:$D$185,"total")*SUMIFS('Market shares starting point Fe'!BA$2:BA$185,'Market shares starting point Fe'!$C$2:$C$185,Input!$C105,'Market shares starting point Fe'!$D$2:$D$185,Input!$D105),0)</f>
        <v>6.8862932717586496</v>
      </c>
      <c r="BB105">
        <f>MAX(SUMIFS('intermediary sheet'!BB$2:BB$185,'intermediary sheet'!$C$2:$C$185,Input!$C105,'intermediary sheet'!$D$2:$D$185,"total")*SUMIFS('Market shares starting point Fe'!BB$2:BB$185,'Market shares starting point Fe'!$C$2:$C$185,Input!$C105,'Market shares starting point Fe'!$D$2:$D$185,Input!$D105),0)</f>
        <v>7.0777778383812411</v>
      </c>
      <c r="BC105">
        <f>MAX(SUMIFS('intermediary sheet'!BC$2:BC$185,'intermediary sheet'!$C$2:$C$185,Input!$C105,'intermediary sheet'!$D$2:$D$185,"total")*SUMIFS('Market shares starting point Fe'!BC$2:BC$185,'Market shares starting point Fe'!$C$2:$C$185,Input!$C105,'Market shares starting point Fe'!$D$2:$D$185,Input!$D105),0)</f>
        <v>7.2529361990823746</v>
      </c>
      <c r="BD105">
        <f>MAX(SUMIFS('intermediary sheet'!BD$2:BD$185,'intermediary sheet'!$C$2:$C$185,Input!$C105,'intermediary sheet'!$D$2:$D$185,"total")*SUMIFS('Market shares starting point Fe'!BD$2:BD$185,'Market shares starting point Fe'!$C$2:$C$185,Input!$C105,'Market shares starting point Fe'!$D$2:$D$185,Input!$D105),0)</f>
        <v>7.4391444860308127</v>
      </c>
      <c r="BE105">
        <f>MAX(SUMIFS('intermediary sheet'!BE$2:BE$185,'intermediary sheet'!$C$2:$C$185,Input!$C105,'intermediary sheet'!$D$2:$D$185,"total")*SUMIFS('Market shares starting point Fe'!BE$2:BE$185,'Market shares starting point Fe'!$C$2:$C$185,Input!$C105,'Market shares starting point Fe'!$D$2:$D$185,Input!$D105),0)</f>
        <v>7.5976106028983192</v>
      </c>
      <c r="BF105">
        <f>MAX(SUMIFS('intermediary sheet'!BF$2:BF$185,'intermediary sheet'!$C$2:$C$185,Input!$C105,'intermediary sheet'!$D$2:$D$185,"total")*SUMIFS('Market shares starting point Fe'!BF$2:BF$185,'Market shares starting point Fe'!$C$2:$C$185,Input!$C105,'Market shares starting point Fe'!$D$2:$D$185,Input!$D105),0)</f>
        <v>8.3134803279324174</v>
      </c>
      <c r="BG105">
        <f>MAX(SUMIFS('intermediary sheet'!BG$2:BG$185,'intermediary sheet'!$C$2:$C$185,Input!$C105,'intermediary sheet'!$D$2:$D$185,"total")*SUMIFS('Market shares starting point Fe'!BG$2:BG$185,'Market shares starting point Fe'!$C$2:$C$185,Input!$C105,'Market shares starting point Fe'!$D$2:$D$185,Input!$D105),0)</f>
        <v>9.1252813071556105</v>
      </c>
      <c r="BH105">
        <f>MAX(SUMIFS('intermediary sheet'!BH$2:BH$185,'intermediary sheet'!$C$2:$C$185,Input!$C105,'intermediary sheet'!$D$2:$D$185,"total")*SUMIFS('Market shares starting point Fe'!BH$2:BH$185,'Market shares starting point Fe'!$C$2:$C$185,Input!$C105,'Market shares starting point Fe'!$D$2:$D$185,Input!$D105),0)</f>
        <v>10.049583980681216</v>
      </c>
    </row>
    <row r="106" spans="1:60" x14ac:dyDescent="0.3">
      <c r="A106" t="s">
        <v>9</v>
      </c>
      <c r="B106" t="s">
        <v>10</v>
      </c>
      <c r="C106" t="s">
        <v>32</v>
      </c>
      <c r="D106" t="s">
        <v>12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 s="8">
        <f>SUMIFS('Eurostat comsumption'!J$2:J$185,'Eurostat comsumption'!$C$2:$C$185,Input!$C106,'Eurostat comsumption'!$D$2:$D$185,Input!$D106)</f>
        <v>42519.4</v>
      </c>
      <c r="K106" s="8">
        <f>SUMIFS('Eurostat comsumption'!K$2:K$185,'Eurostat comsumption'!$C$2:$C$185,Input!$C106,'Eurostat comsumption'!$D$2:$D$185,Input!$D106)</f>
        <v>42939.9</v>
      </c>
      <c r="L106" s="8">
        <f>SUMIFS('Eurostat comsumption'!L$2:L$185,'Eurostat comsumption'!$C$2:$C$185,Input!$C106,'Eurostat comsumption'!$D$2:$D$185,Input!$D106)</f>
        <v>43661.4</v>
      </c>
      <c r="M106" s="8">
        <f>SUMIFS('Eurostat comsumption'!M$2:M$185,'Eurostat comsumption'!$C$2:$C$185,Input!$C106,'Eurostat comsumption'!$D$2:$D$185,Input!$D106)</f>
        <v>44311.8</v>
      </c>
      <c r="N106" s="8">
        <f>SUMIFS('Eurostat comsumption'!N$2:N$185,'Eurostat comsumption'!$C$2:$C$185,Input!$C106,'Eurostat comsumption'!$D$2:$D$185,Input!$D106)</f>
        <v>45186.7</v>
      </c>
      <c r="O106" s="8">
        <f>SUMIFS('Eurostat comsumption'!O$2:O$185,'Eurostat comsumption'!$C$2:$C$185,Input!$C106,'Eurostat comsumption'!$D$2:$D$185,Input!$D106)</f>
        <v>44835.8</v>
      </c>
      <c r="P106" s="8">
        <f>SUMIFS('Eurostat comsumption'!P$2:P$185,'Eurostat comsumption'!$C$2:$C$185,Input!$C106,'Eurostat comsumption'!$D$2:$D$185,Input!$D106)</f>
        <v>45428.2</v>
      </c>
      <c r="Q106" s="8">
        <f>SUMIFS('Eurostat comsumption'!Q$2:Q$185,'Eurostat comsumption'!$C$2:$C$185,Input!$C106,'Eurostat comsumption'!$D$2:$D$185,Input!$D106)</f>
        <v>45726.6</v>
      </c>
      <c r="R106" s="8">
        <f>SUMIFS('Eurostat comsumption'!R$2:R$185,'Eurostat comsumption'!$C$2:$C$185,Input!$C106,'Eurostat comsumption'!$D$2:$D$185,Input!$D106)</f>
        <v>44000.1</v>
      </c>
      <c r="S106" s="8">
        <f>SUMIFS('Eurostat comsumption'!S$2:S$185,'Eurostat comsumption'!$C$2:$C$185,Input!$C106,'Eurostat comsumption'!$D$2:$D$185,Input!$D106)</f>
        <v>42128.3</v>
      </c>
      <c r="T106" s="8">
        <f>SUMIFS('Eurostat comsumption'!T$2:T$185,'Eurostat comsumption'!$C$2:$C$185,Input!$C106,'Eurostat comsumption'!$D$2:$D$185,Input!$D106)</f>
        <v>41733.699999999997</v>
      </c>
      <c r="U106" s="8">
        <f>SUMIFS('Eurostat comsumption'!U$2:U$185,'Eurostat comsumption'!$C$2:$C$185,Input!$C106,'Eurostat comsumption'!$D$2:$D$185,Input!$D106)</f>
        <v>41821.599999999999</v>
      </c>
      <c r="V106" s="8">
        <f>SUMIFS('Eurostat comsumption'!V$2:V$185,'Eurostat comsumption'!$C$2:$C$185,Input!$C106,'Eurostat comsumption'!$D$2:$D$185,Input!$D106)</f>
        <v>39449.4</v>
      </c>
      <c r="W106" s="8">
        <f>SUMIFS('Eurostat comsumption'!W$2:W$185,'Eurostat comsumption'!$C$2:$C$185,Input!$C106,'Eurostat comsumption'!$D$2:$D$185,Input!$D106)</f>
        <v>38702.300000000003</v>
      </c>
      <c r="X106" s="8">
        <f>SUMIFS('Eurostat comsumption'!X$2:X$185,'Eurostat comsumption'!$C$2:$C$185,Input!$C106,'Eurostat comsumption'!$D$2:$D$185,Input!$D106)</f>
        <v>40085.300000000003</v>
      </c>
      <c r="Y106" s="8">
        <f>SUMIFS('Eurostat comsumption'!Y$2:Y$185,'Eurostat comsumption'!$C$2:$C$185,Input!$C106,'Eurostat comsumption'!$D$2:$D$185,Input!$D106)</f>
        <v>39540.699999999997</v>
      </c>
      <c r="Z106" s="8">
        <f>SUMIFS('Eurostat comsumption'!Z$2:Z$185,'Eurostat comsumption'!$C$2:$C$185,Input!$C106,'Eurostat comsumption'!$D$2:$D$185,Input!$D106)</f>
        <v>39110.300000000003</v>
      </c>
      <c r="AA106">
        <f t="shared" ref="AA106" si="410">SUM(AA107:AA113)</f>
        <v>38810.76097098754</v>
      </c>
      <c r="AB106">
        <f t="shared" ref="AB106" si="411">SUM(AB107:AB113)</f>
        <v>38636.451164473176</v>
      </c>
      <c r="AC106">
        <f t="shared" ref="AC106" si="412">SUM(AC107:AC113)</f>
        <v>38388.235482664131</v>
      </c>
      <c r="AD106">
        <f t="shared" ref="AD106" si="413">SUM(AD107:AD113)</f>
        <v>38107.450742008274</v>
      </c>
      <c r="AE106">
        <f t="shared" ref="AE106" si="414">SUM(AE107:AE113)</f>
        <v>37816.828827383069</v>
      </c>
      <c r="AF106">
        <f t="shared" ref="AF106" si="415">SUM(AF107:AF113)</f>
        <v>37493.736573434842</v>
      </c>
      <c r="AG106">
        <f t="shared" ref="AG106" si="416">SUM(AG107:AG113)</f>
        <v>37133.897767834518</v>
      </c>
      <c r="AH106">
        <f t="shared" ref="AH106" si="417">SUM(AH107:AH113)</f>
        <v>36752.876488768656</v>
      </c>
      <c r="AI106">
        <f t="shared" ref="AI106" si="418">SUM(AI107:AI113)</f>
        <v>36358.873890591356</v>
      </c>
      <c r="AJ106">
        <f t="shared" ref="AJ106" si="419">SUM(AJ107:AJ113)</f>
        <v>35917.239918663428</v>
      </c>
      <c r="AK106">
        <f t="shared" ref="AK106" si="420">SUM(AK107:AK113)</f>
        <v>35401.828092527991</v>
      </c>
      <c r="AL106">
        <f t="shared" ref="AL106" si="421">SUM(AL107:AL113)</f>
        <v>34835.475803666501</v>
      </c>
      <c r="AM106">
        <f t="shared" ref="AM106" si="422">SUM(AM107:AM113)</f>
        <v>34148.992530445175</v>
      </c>
      <c r="AN106">
        <f t="shared" ref="AN106" si="423">SUM(AN107:AN113)</f>
        <v>33194.829844107342</v>
      </c>
      <c r="AO106">
        <f t="shared" ref="AO106" si="424">SUM(AO107:AO113)</f>
        <v>32231.549429413906</v>
      </c>
      <c r="AP106">
        <f t="shared" ref="AP106" si="425">SUM(AP107:AP113)</f>
        <v>31220.53665953398</v>
      </c>
      <c r="AQ106">
        <f t="shared" ref="AQ106" si="426">SUM(AQ107:AQ113)</f>
        <v>30202.153726348683</v>
      </c>
      <c r="AR106">
        <f t="shared" ref="AR106" si="427">SUM(AR107:AR113)</f>
        <v>29191.93309649892</v>
      </c>
      <c r="AS106">
        <f t="shared" ref="AS106" si="428">SUM(AS107:AS113)</f>
        <v>28291.859162628218</v>
      </c>
      <c r="AT106">
        <f t="shared" ref="AT106" si="429">SUM(AT107:AT113)</f>
        <v>27349.33827527273</v>
      </c>
      <c r="AU106">
        <f t="shared" ref="AU106" si="430">SUM(AU107:AU113)</f>
        <v>26420.231476564979</v>
      </c>
      <c r="AV106">
        <f t="shared" ref="AV106" si="431">SUM(AV107:AV113)</f>
        <v>25445.728272241744</v>
      </c>
      <c r="AW106">
        <f t="shared" ref="AW106" si="432">SUM(AW107:AW113)</f>
        <v>24453.933390853475</v>
      </c>
      <c r="AX106">
        <f t="shared" ref="AX106" si="433">SUM(AX107:AX113)</f>
        <v>23481.52432410228</v>
      </c>
      <c r="AY106">
        <f t="shared" ref="AY106" si="434">SUM(AY107:AY113)</f>
        <v>22519.573351391075</v>
      </c>
      <c r="AZ106">
        <f t="shared" ref="AZ106" si="435">SUM(AZ107:AZ113)</f>
        <v>21534.542103484291</v>
      </c>
      <c r="BA106">
        <f t="shared" ref="BA106" si="436">SUM(BA107:BA113)</f>
        <v>20560.040575321404</v>
      </c>
      <c r="BB106">
        <f t="shared" ref="BB106" si="437">SUM(BB107:BB113)</f>
        <v>19589.492393525987</v>
      </c>
      <c r="BC106">
        <f t="shared" ref="BC106" si="438">SUM(BC107:BC113)</f>
        <v>18613.955558398146</v>
      </c>
      <c r="BD106">
        <f t="shared" ref="BD106" si="439">SUM(BD107:BD113)</f>
        <v>17636.635207641382</v>
      </c>
      <c r="BE106">
        <f t="shared" ref="BE106" si="440">SUM(BE107:BE113)</f>
        <v>16664.363525091678</v>
      </c>
      <c r="BF106">
        <f t="shared" ref="BF106" si="441">SUM(BF107:BF113)</f>
        <v>15689.634066092611</v>
      </c>
      <c r="BG106">
        <f t="shared" ref="BG106" si="442">SUM(BG107:BG113)</f>
        <v>14714.023543698009</v>
      </c>
      <c r="BH106">
        <f t="shared" ref="BH106" si="443">SUM(BH107:BH113)</f>
        <v>13739.662828899591</v>
      </c>
    </row>
    <row r="107" spans="1:60" x14ac:dyDescent="0.3">
      <c r="A107" t="s">
        <v>9</v>
      </c>
      <c r="B107" t="s">
        <v>10</v>
      </c>
      <c r="C107" t="s">
        <v>32</v>
      </c>
      <c r="D107" t="s">
        <v>17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 s="8">
        <f>SUMIFS('Eurostat comsumption'!J$2:J$185,'Eurostat comsumption'!$C$2:$C$185,Input!$C107,'Eurostat comsumption'!$D$2:$D$185,Input!$D107)</f>
        <v>326.8</v>
      </c>
      <c r="K107" s="8">
        <f>SUMIFS('Eurostat comsumption'!K$2:K$185,'Eurostat comsumption'!$C$2:$C$185,Input!$C107,'Eurostat comsumption'!$D$2:$D$185,Input!$D107)</f>
        <v>367.7</v>
      </c>
      <c r="L107" s="8">
        <f>SUMIFS('Eurostat comsumption'!L$2:L$185,'Eurostat comsumption'!$C$2:$C$185,Input!$C107,'Eurostat comsumption'!$D$2:$D$185,Input!$D107)</f>
        <v>362.1</v>
      </c>
      <c r="M107" s="8">
        <f>SUMIFS('Eurostat comsumption'!M$2:M$185,'Eurostat comsumption'!$C$2:$C$185,Input!$C107,'Eurostat comsumption'!$D$2:$D$185,Input!$D107)</f>
        <v>364.4</v>
      </c>
      <c r="N107" s="8">
        <f>SUMIFS('Eurostat comsumption'!N$2:N$185,'Eurostat comsumption'!$C$2:$C$185,Input!$C107,'Eurostat comsumption'!$D$2:$D$185,Input!$D107)</f>
        <v>355.6</v>
      </c>
      <c r="O107" s="8">
        <f>SUMIFS('Eurostat comsumption'!O$2:O$185,'Eurostat comsumption'!$C$2:$C$185,Input!$C107,'Eurostat comsumption'!$D$2:$D$185,Input!$D107)</f>
        <v>379.5</v>
      </c>
      <c r="P107" s="8">
        <f>SUMIFS('Eurostat comsumption'!P$2:P$185,'Eurostat comsumption'!$C$2:$C$185,Input!$C107,'Eurostat comsumption'!$D$2:$D$185,Input!$D107)</f>
        <v>435.7</v>
      </c>
      <c r="Q107" s="8">
        <f>SUMIFS('Eurostat comsumption'!Q$2:Q$185,'Eurostat comsumption'!$C$2:$C$185,Input!$C107,'Eurostat comsumption'!$D$2:$D$185,Input!$D107)</f>
        <v>484</v>
      </c>
      <c r="R107" s="8">
        <f>SUMIFS('Eurostat comsumption'!R$2:R$185,'Eurostat comsumption'!$C$2:$C$185,Input!$C107,'Eurostat comsumption'!$D$2:$D$185,Input!$D107)</f>
        <v>549.6</v>
      </c>
      <c r="S107" s="8">
        <f>SUMIFS('Eurostat comsumption'!S$2:S$185,'Eurostat comsumption'!$C$2:$C$185,Input!$C107,'Eurostat comsumption'!$D$2:$D$185,Input!$D107)</f>
        <v>601.1</v>
      </c>
      <c r="T107" s="8">
        <f>SUMIFS('Eurostat comsumption'!T$2:T$185,'Eurostat comsumption'!$C$2:$C$185,Input!$C107,'Eurostat comsumption'!$D$2:$D$185,Input!$D107)</f>
        <v>695.3</v>
      </c>
      <c r="U107" s="8">
        <f>SUMIFS('Eurostat comsumption'!U$2:U$185,'Eurostat comsumption'!$C$2:$C$185,Input!$C107,'Eurostat comsumption'!$D$2:$D$185,Input!$D107)</f>
        <v>852.4</v>
      </c>
      <c r="V107" s="8">
        <f>SUMIFS('Eurostat comsumption'!V$2:V$185,'Eurostat comsumption'!$C$2:$C$185,Input!$C107,'Eurostat comsumption'!$D$2:$D$185,Input!$D107)</f>
        <v>885.8</v>
      </c>
      <c r="W107" s="8">
        <f>SUMIFS('Eurostat comsumption'!W$2:W$185,'Eurostat comsumption'!$C$2:$C$185,Input!$C107,'Eurostat comsumption'!$D$2:$D$185,Input!$D107)</f>
        <v>1030.9000000000001</v>
      </c>
      <c r="X107" s="8">
        <f>SUMIFS('Eurostat comsumption'!X$2:X$185,'Eurostat comsumption'!$C$2:$C$185,Input!$C107,'Eurostat comsumption'!$D$2:$D$185,Input!$D107)</f>
        <v>1072.0999999999999</v>
      </c>
      <c r="Y107" s="8">
        <f>SUMIFS('Eurostat comsumption'!Y$2:Y$185,'Eurostat comsumption'!$C$2:$C$185,Input!$C107,'Eurostat comsumption'!$D$2:$D$185,Input!$D107)</f>
        <v>1087.4000000000001</v>
      </c>
      <c r="Z107" s="8">
        <f>SUMIFS('Eurostat comsumption'!Z$2:Z$185,'Eurostat comsumption'!$C$2:$C$185,Input!$C107,'Eurostat comsumption'!$D$2:$D$185,Input!$D107)</f>
        <v>1105.7</v>
      </c>
      <c r="AA107">
        <f>Z107+('RAW data extract'!X29-'RAW data extract'!W29)*1000</f>
        <v>1161.5509339706184</v>
      </c>
      <c r="AB107">
        <f>AA107+('RAW data extract'!Y29-'RAW data extract'!X29)*1000</f>
        <v>1213.7850058111314</v>
      </c>
      <c r="AC107">
        <f>AB107+('RAW data extract'!Z29-'RAW data extract'!Y29)*1000</f>
        <v>1268.5518668671771</v>
      </c>
      <c r="AD107">
        <f>AC107+('RAW data extract'!AA29-'RAW data extract'!Z29)*1000</f>
        <v>1319.903144642592</v>
      </c>
      <c r="AE107">
        <f>AD107+('RAW data extract'!AB29-'RAW data extract'!AA29)*1000</f>
        <v>1362.0279464527894</v>
      </c>
      <c r="AF107">
        <f>AE107+('RAW data extract'!AC29-'RAW data extract'!AB29)*1000</f>
        <v>1390.7444757135477</v>
      </c>
      <c r="AG107">
        <f>AF107+('RAW data extract'!AD29-'RAW data extract'!AC29)*1000</f>
        <v>1405.9888550551366</v>
      </c>
      <c r="AH107">
        <f>AG107+('RAW data extract'!AE29-'RAW data extract'!AD29)*1000</f>
        <v>1418.4013230944449</v>
      </c>
      <c r="AI107">
        <f>AH107+('RAW data extract'!AF29-'RAW data extract'!AE29)*1000</f>
        <v>1425.9417771845513</v>
      </c>
      <c r="AJ107">
        <f>AI107+('RAW data extract'!AG29-'RAW data extract'!AF29)*1000</f>
        <v>1437.9379382142195</v>
      </c>
      <c r="AK107">
        <f>AJ107+('RAW data extract'!AH29-'RAW data extract'!AG29)*1000</f>
        <v>1457.2370674520823</v>
      </c>
      <c r="AL107">
        <f>AK107+('RAW data extract'!AI29-'RAW data extract'!AH29)*1000</f>
        <v>1472.8806202828098</v>
      </c>
      <c r="AM107">
        <f>AL107+('RAW data extract'!AJ29-'RAW data extract'!AI29)*1000</f>
        <v>1485.4185753940076</v>
      </c>
      <c r="AN107">
        <f>AM107+('RAW data extract'!AK29-'RAW data extract'!AJ29)*1000</f>
        <v>1502.9589616160215</v>
      </c>
      <c r="AO107">
        <f>AN107+('RAW data extract'!AL29-'RAW data extract'!AK29)*1000</f>
        <v>1518.0184998628938</v>
      </c>
      <c r="AP107">
        <f>AO107+('RAW data extract'!AM29-'RAW data extract'!AL29)*1000</f>
        <v>1533.9517065053319</v>
      </c>
      <c r="AQ107">
        <f>AP107+('RAW data extract'!AN29-'RAW data extract'!AM29)*1000</f>
        <v>1558.4882302457934</v>
      </c>
      <c r="AR107">
        <f>AQ107+('RAW data extract'!AO29-'RAW data extract'!AN29)*1000</f>
        <v>1581.5431868043011</v>
      </c>
      <c r="AS107">
        <f>AR107+('RAW data extract'!AP29-'RAW data extract'!AO29)*1000</f>
        <v>1596.7558486042169</v>
      </c>
      <c r="AT107">
        <f>AS107+('RAW data extract'!AQ29-'RAW data extract'!AP29)*1000</f>
        <v>1610.0398489778413</v>
      </c>
      <c r="AU107">
        <f>AT107+('RAW data extract'!AR29-'RAW data extract'!AQ29)*1000</f>
        <v>1621.7915566377519</v>
      </c>
      <c r="AV107">
        <f>AU107+('RAW data extract'!AS29-'RAW data extract'!AR29)*1000</f>
        <v>1630.996520897259</v>
      </c>
      <c r="AW107">
        <f>AV107+('RAW data extract'!AT29-'RAW data extract'!AS29)*1000</f>
        <v>1639.2728743025887</v>
      </c>
      <c r="AX107">
        <f>AW107+('RAW data extract'!AU29-'RAW data extract'!AT29)*1000</f>
        <v>1647.9460248962525</v>
      </c>
      <c r="AY107">
        <f>AX107+('RAW data extract'!AV29-'RAW data extract'!AU29)*1000</f>
        <v>1657.9974659928355</v>
      </c>
      <c r="AZ107">
        <f>AY107+('RAW data extract'!AW29-'RAW data extract'!AV29)*1000</f>
        <v>1666.4092853580855</v>
      </c>
      <c r="BA107">
        <f>AZ107+('RAW data extract'!AX29-'RAW data extract'!AW29)*1000</f>
        <v>1675.3894704729753</v>
      </c>
      <c r="BB107">
        <f>BA107+('RAW data extract'!AY29-'RAW data extract'!AX29)*1000</f>
        <v>1684.6119600453308</v>
      </c>
      <c r="BC107">
        <f>BB107+('RAW data extract'!AZ29-'RAW data extract'!AY29)*1000</f>
        <v>1693.6880037865869</v>
      </c>
      <c r="BD107">
        <f>BC107+('RAW data extract'!BA29-'RAW data extract'!AZ29)*1000</f>
        <v>1702.4943622135852</v>
      </c>
      <c r="BE107">
        <f>BD107+('RAW data extract'!BB29-'RAW data extract'!BA29)*1000</f>
        <v>1711.6592224826945</v>
      </c>
      <c r="BF107">
        <f>BE107+('RAW data extract'!BC29-'RAW data extract'!BB29)*1000</f>
        <v>1720.6951756565409</v>
      </c>
      <c r="BG107">
        <f>BF107+('RAW data extract'!BD29-'RAW data extract'!BC29)*1000</f>
        <v>1729.6710398125049</v>
      </c>
      <c r="BH107">
        <f>BG107+('RAW data extract'!BE29-'RAW data extract'!BD29)*1000</f>
        <v>1738.6916264388217</v>
      </c>
    </row>
    <row r="108" spans="1:60" x14ac:dyDescent="0.3">
      <c r="A108" t="s">
        <v>9</v>
      </c>
      <c r="B108" t="s">
        <v>10</v>
      </c>
      <c r="C108" t="s">
        <v>32</v>
      </c>
      <c r="D108" t="s">
        <v>18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 s="8">
        <f>SUMIFS('Eurostat comsumption'!J$2:J$185,'Eurostat comsumption'!$C$2:$C$185,Input!$C108,'Eurostat comsumption'!$D$2:$D$185,Input!$D108)</f>
        <v>0</v>
      </c>
      <c r="K108" s="8">
        <f>SUMIFS('Eurostat comsumption'!K$2:K$185,'Eurostat comsumption'!$C$2:$C$185,Input!$C108,'Eurostat comsumption'!$D$2:$D$185,Input!$D108)</f>
        <v>0</v>
      </c>
      <c r="L108" s="8">
        <f>SUMIFS('Eurostat comsumption'!L$2:L$185,'Eurostat comsumption'!$C$2:$C$185,Input!$C108,'Eurostat comsumption'!$D$2:$D$185,Input!$D108)</f>
        <v>0</v>
      </c>
      <c r="M108" s="8">
        <f>SUMIFS('Eurostat comsumption'!M$2:M$185,'Eurostat comsumption'!$C$2:$C$185,Input!$C108,'Eurostat comsumption'!$D$2:$D$185,Input!$D108)</f>
        <v>0</v>
      </c>
      <c r="N108" s="8">
        <f>SUMIFS('Eurostat comsumption'!N$2:N$185,'Eurostat comsumption'!$C$2:$C$185,Input!$C108,'Eurostat comsumption'!$D$2:$D$185,Input!$D108)</f>
        <v>0</v>
      </c>
      <c r="O108" s="8">
        <f>SUMIFS('Eurostat comsumption'!O$2:O$185,'Eurostat comsumption'!$C$2:$C$185,Input!$C108,'Eurostat comsumption'!$D$2:$D$185,Input!$D108)</f>
        <v>0</v>
      </c>
      <c r="P108" s="8">
        <f>SUMIFS('Eurostat comsumption'!P$2:P$185,'Eurostat comsumption'!$C$2:$C$185,Input!$C108,'Eurostat comsumption'!$D$2:$D$185,Input!$D108)</f>
        <v>0</v>
      </c>
      <c r="Q108" s="8">
        <f>SUMIFS('Eurostat comsumption'!Q$2:Q$185,'Eurostat comsumption'!$C$2:$C$185,Input!$C108,'Eurostat comsumption'!$D$2:$D$185,Input!$D108)</f>
        <v>0</v>
      </c>
      <c r="R108" s="8">
        <f>SUMIFS('Eurostat comsumption'!R$2:R$185,'Eurostat comsumption'!$C$2:$C$185,Input!$C108,'Eurostat comsumption'!$D$2:$D$185,Input!$D108)</f>
        <v>0</v>
      </c>
      <c r="S108" s="8">
        <f>SUMIFS('Eurostat comsumption'!S$2:S$185,'Eurostat comsumption'!$C$2:$C$185,Input!$C108,'Eurostat comsumption'!$D$2:$D$185,Input!$D108)</f>
        <v>0</v>
      </c>
      <c r="T108" s="8">
        <f>SUMIFS('Eurostat comsumption'!T$2:T$185,'Eurostat comsumption'!$C$2:$C$185,Input!$C108,'Eurostat comsumption'!$D$2:$D$185,Input!$D108)</f>
        <v>0</v>
      </c>
      <c r="U108" s="8">
        <f>SUMIFS('Eurostat comsumption'!U$2:U$185,'Eurostat comsumption'!$C$2:$C$185,Input!$C108,'Eurostat comsumption'!$D$2:$D$185,Input!$D108)</f>
        <v>0</v>
      </c>
      <c r="V108" s="8">
        <f>SUMIFS('Eurostat comsumption'!V$2:V$185,'Eurostat comsumption'!$C$2:$C$185,Input!$C108,'Eurostat comsumption'!$D$2:$D$185,Input!$D108)</f>
        <v>0</v>
      </c>
      <c r="W108" s="8">
        <f>SUMIFS('Eurostat comsumption'!W$2:W$185,'Eurostat comsumption'!$C$2:$C$185,Input!$C108,'Eurostat comsumption'!$D$2:$D$185,Input!$D108)</f>
        <v>0</v>
      </c>
      <c r="X108" s="8">
        <f>SUMIFS('Eurostat comsumption'!X$2:X$185,'Eurostat comsumption'!$C$2:$C$185,Input!$C108,'Eurostat comsumption'!$D$2:$D$185,Input!$D108)</f>
        <v>0</v>
      </c>
      <c r="Y108" s="8">
        <f>SUMIFS('Eurostat comsumption'!Y$2:Y$185,'Eurostat comsumption'!$C$2:$C$185,Input!$C108,'Eurostat comsumption'!$D$2:$D$185,Input!$D108)</f>
        <v>0</v>
      </c>
      <c r="Z108" s="8">
        <f>SUMIFS('Eurostat comsumption'!Z$2:Z$185,'Eurostat comsumption'!$C$2:$C$185,Input!$C108,'Eurostat comsumption'!$D$2:$D$185,Input!$D108)</f>
        <v>0</v>
      </c>
      <c r="AA108">
        <f>MAX(SUMIFS('intermediary sheet'!AA$2:AA$185,'intermediary sheet'!$C$2:$C$185,Input!$C108,'intermediary sheet'!$D$2:$D$185,"total")*SUMIFS('Market shares starting point Fe'!AA$2:AA$185,'Market shares starting point Fe'!$C$2:$C$185,Input!$C108,'Market shares starting point Fe'!$D$2:$D$185,Input!$D108),0)</f>
        <v>0</v>
      </c>
      <c r="AB108">
        <f>MAX(SUMIFS('intermediary sheet'!AB$2:AB$185,'intermediary sheet'!$C$2:$C$185,Input!$C108,'intermediary sheet'!$D$2:$D$185,"total")*SUMIFS('Market shares starting point Fe'!AB$2:AB$185,'Market shares starting point Fe'!$C$2:$C$185,Input!$C108,'Market shares starting point Fe'!$D$2:$D$185,Input!$D108),0)</f>
        <v>0</v>
      </c>
      <c r="AC108">
        <f>MAX(SUMIFS('intermediary sheet'!AC$2:AC$185,'intermediary sheet'!$C$2:$C$185,Input!$C108,'intermediary sheet'!$D$2:$D$185,"total")*SUMIFS('Market shares starting point Fe'!AC$2:AC$185,'Market shares starting point Fe'!$C$2:$C$185,Input!$C108,'Market shares starting point Fe'!$D$2:$D$185,Input!$D108),0)</f>
        <v>0</v>
      </c>
      <c r="AD108">
        <f>MAX(SUMIFS('intermediary sheet'!AD$2:AD$185,'intermediary sheet'!$C$2:$C$185,Input!$C108,'intermediary sheet'!$D$2:$D$185,"total")*SUMIFS('Market shares starting point Fe'!AD$2:AD$185,'Market shares starting point Fe'!$C$2:$C$185,Input!$C108,'Market shares starting point Fe'!$D$2:$D$185,Input!$D108),0)</f>
        <v>0</v>
      </c>
      <c r="AE108">
        <f>MAX(SUMIFS('intermediary sheet'!AE$2:AE$185,'intermediary sheet'!$C$2:$C$185,Input!$C108,'intermediary sheet'!$D$2:$D$185,"total")*SUMIFS('Market shares starting point Fe'!AE$2:AE$185,'Market shares starting point Fe'!$C$2:$C$185,Input!$C108,'Market shares starting point Fe'!$D$2:$D$185,Input!$D108),0)</f>
        <v>0</v>
      </c>
      <c r="AF108">
        <f>MAX(SUMIFS('intermediary sheet'!AF$2:AF$185,'intermediary sheet'!$C$2:$C$185,Input!$C108,'intermediary sheet'!$D$2:$D$185,"total")*SUMIFS('Market shares starting point Fe'!AF$2:AF$185,'Market shares starting point Fe'!$C$2:$C$185,Input!$C108,'Market shares starting point Fe'!$D$2:$D$185,Input!$D108),0)</f>
        <v>0</v>
      </c>
      <c r="AG108">
        <f>MAX(SUMIFS('intermediary sheet'!AG$2:AG$185,'intermediary sheet'!$C$2:$C$185,Input!$C108,'intermediary sheet'!$D$2:$D$185,"total")*SUMIFS('Market shares starting point Fe'!AG$2:AG$185,'Market shares starting point Fe'!$C$2:$C$185,Input!$C108,'Market shares starting point Fe'!$D$2:$D$185,Input!$D108),0)</f>
        <v>0</v>
      </c>
      <c r="AH108">
        <f>MAX(SUMIFS('intermediary sheet'!AH$2:AH$185,'intermediary sheet'!$C$2:$C$185,Input!$C108,'intermediary sheet'!$D$2:$D$185,"total")*SUMIFS('Market shares starting point Fe'!AH$2:AH$185,'Market shares starting point Fe'!$C$2:$C$185,Input!$C108,'Market shares starting point Fe'!$D$2:$D$185,Input!$D108),0)</f>
        <v>0</v>
      </c>
      <c r="AI108">
        <f>MAX(SUMIFS('intermediary sheet'!AI$2:AI$185,'intermediary sheet'!$C$2:$C$185,Input!$C108,'intermediary sheet'!$D$2:$D$185,"total")*SUMIFS('Market shares starting point Fe'!AI$2:AI$185,'Market shares starting point Fe'!$C$2:$C$185,Input!$C108,'Market shares starting point Fe'!$D$2:$D$185,Input!$D108),0)</f>
        <v>0</v>
      </c>
      <c r="AJ108">
        <f>MAX(SUMIFS('intermediary sheet'!AJ$2:AJ$185,'intermediary sheet'!$C$2:$C$185,Input!$C108,'intermediary sheet'!$D$2:$D$185,"total")*SUMIFS('Market shares starting point Fe'!AJ$2:AJ$185,'Market shares starting point Fe'!$C$2:$C$185,Input!$C108,'Market shares starting point Fe'!$D$2:$D$185,Input!$D108),0)</f>
        <v>0</v>
      </c>
      <c r="AK108">
        <f>MAX(SUMIFS('intermediary sheet'!AK$2:AK$185,'intermediary sheet'!$C$2:$C$185,Input!$C108,'intermediary sheet'!$D$2:$D$185,"total")*SUMIFS('Market shares starting point Fe'!AK$2:AK$185,'Market shares starting point Fe'!$C$2:$C$185,Input!$C108,'Market shares starting point Fe'!$D$2:$D$185,Input!$D108),0)</f>
        <v>0</v>
      </c>
      <c r="AL108">
        <f>MAX(SUMIFS('intermediary sheet'!AL$2:AL$185,'intermediary sheet'!$C$2:$C$185,Input!$C108,'intermediary sheet'!$D$2:$D$185,"total")*SUMIFS('Market shares starting point Fe'!AL$2:AL$185,'Market shares starting point Fe'!$C$2:$C$185,Input!$C108,'Market shares starting point Fe'!$D$2:$D$185,Input!$D108),0)</f>
        <v>0</v>
      </c>
      <c r="AM108">
        <f>MAX(SUMIFS('intermediary sheet'!AM$2:AM$185,'intermediary sheet'!$C$2:$C$185,Input!$C108,'intermediary sheet'!$D$2:$D$185,"total")*SUMIFS('Market shares starting point Fe'!AM$2:AM$185,'Market shares starting point Fe'!$C$2:$C$185,Input!$C108,'Market shares starting point Fe'!$D$2:$D$185,Input!$D108),0)</f>
        <v>0</v>
      </c>
      <c r="AN108">
        <f>MAX(SUMIFS('intermediary sheet'!AN$2:AN$185,'intermediary sheet'!$C$2:$C$185,Input!$C108,'intermediary sheet'!$D$2:$D$185,"total")*SUMIFS('Market shares starting point Fe'!AN$2:AN$185,'Market shares starting point Fe'!$C$2:$C$185,Input!$C108,'Market shares starting point Fe'!$D$2:$D$185,Input!$D108),0)</f>
        <v>0</v>
      </c>
      <c r="AO108">
        <f>MAX(SUMIFS('intermediary sheet'!AO$2:AO$185,'intermediary sheet'!$C$2:$C$185,Input!$C108,'intermediary sheet'!$D$2:$D$185,"total")*SUMIFS('Market shares starting point Fe'!AO$2:AO$185,'Market shares starting point Fe'!$C$2:$C$185,Input!$C108,'Market shares starting point Fe'!$D$2:$D$185,Input!$D108),0)</f>
        <v>0</v>
      </c>
      <c r="AP108">
        <f>MAX(SUMIFS('intermediary sheet'!AP$2:AP$185,'intermediary sheet'!$C$2:$C$185,Input!$C108,'intermediary sheet'!$D$2:$D$185,"total")*SUMIFS('Market shares starting point Fe'!AP$2:AP$185,'Market shares starting point Fe'!$C$2:$C$185,Input!$C108,'Market shares starting point Fe'!$D$2:$D$185,Input!$D108),0)</f>
        <v>0</v>
      </c>
      <c r="AQ108">
        <f>MAX(SUMIFS('intermediary sheet'!AQ$2:AQ$185,'intermediary sheet'!$C$2:$C$185,Input!$C108,'intermediary sheet'!$D$2:$D$185,"total")*SUMIFS('Market shares starting point Fe'!AQ$2:AQ$185,'Market shares starting point Fe'!$C$2:$C$185,Input!$C108,'Market shares starting point Fe'!$D$2:$D$185,Input!$D108),0)</f>
        <v>0</v>
      </c>
      <c r="AR108">
        <f>MAX(SUMIFS('intermediary sheet'!AR$2:AR$185,'intermediary sheet'!$C$2:$C$185,Input!$C108,'intermediary sheet'!$D$2:$D$185,"total")*SUMIFS('Market shares starting point Fe'!AR$2:AR$185,'Market shares starting point Fe'!$C$2:$C$185,Input!$C108,'Market shares starting point Fe'!$D$2:$D$185,Input!$D108),0)</f>
        <v>0</v>
      </c>
      <c r="AS108">
        <f>MAX(SUMIFS('intermediary sheet'!AS$2:AS$185,'intermediary sheet'!$C$2:$C$185,Input!$C108,'intermediary sheet'!$D$2:$D$185,"total")*SUMIFS('Market shares starting point Fe'!AS$2:AS$185,'Market shares starting point Fe'!$C$2:$C$185,Input!$C108,'Market shares starting point Fe'!$D$2:$D$185,Input!$D108),0)</f>
        <v>0</v>
      </c>
      <c r="AT108">
        <f>MAX(SUMIFS('intermediary sheet'!AT$2:AT$185,'intermediary sheet'!$C$2:$C$185,Input!$C108,'intermediary sheet'!$D$2:$D$185,"total")*SUMIFS('Market shares starting point Fe'!AT$2:AT$185,'Market shares starting point Fe'!$C$2:$C$185,Input!$C108,'Market shares starting point Fe'!$D$2:$D$185,Input!$D108),0)</f>
        <v>0</v>
      </c>
      <c r="AU108">
        <f>MAX(SUMIFS('intermediary sheet'!AU$2:AU$185,'intermediary sheet'!$C$2:$C$185,Input!$C108,'intermediary sheet'!$D$2:$D$185,"total")*SUMIFS('Market shares starting point Fe'!AU$2:AU$185,'Market shares starting point Fe'!$C$2:$C$185,Input!$C108,'Market shares starting point Fe'!$D$2:$D$185,Input!$D108),0)</f>
        <v>0</v>
      </c>
      <c r="AV108">
        <f>MAX(SUMIFS('intermediary sheet'!AV$2:AV$185,'intermediary sheet'!$C$2:$C$185,Input!$C108,'intermediary sheet'!$D$2:$D$185,"total")*SUMIFS('Market shares starting point Fe'!AV$2:AV$185,'Market shares starting point Fe'!$C$2:$C$185,Input!$C108,'Market shares starting point Fe'!$D$2:$D$185,Input!$D108),0)</f>
        <v>0</v>
      </c>
      <c r="AW108">
        <f>MAX(SUMIFS('intermediary sheet'!AW$2:AW$185,'intermediary sheet'!$C$2:$C$185,Input!$C108,'intermediary sheet'!$D$2:$D$185,"total")*SUMIFS('Market shares starting point Fe'!AW$2:AW$185,'Market shares starting point Fe'!$C$2:$C$185,Input!$C108,'Market shares starting point Fe'!$D$2:$D$185,Input!$D108),0)</f>
        <v>0</v>
      </c>
      <c r="AX108">
        <f>MAX(SUMIFS('intermediary sheet'!AX$2:AX$185,'intermediary sheet'!$C$2:$C$185,Input!$C108,'intermediary sheet'!$D$2:$D$185,"total")*SUMIFS('Market shares starting point Fe'!AX$2:AX$185,'Market shares starting point Fe'!$C$2:$C$185,Input!$C108,'Market shares starting point Fe'!$D$2:$D$185,Input!$D108),0)</f>
        <v>0</v>
      </c>
      <c r="AY108">
        <f>MAX(SUMIFS('intermediary sheet'!AY$2:AY$185,'intermediary sheet'!$C$2:$C$185,Input!$C108,'intermediary sheet'!$D$2:$D$185,"total")*SUMIFS('Market shares starting point Fe'!AY$2:AY$185,'Market shares starting point Fe'!$C$2:$C$185,Input!$C108,'Market shares starting point Fe'!$D$2:$D$185,Input!$D108),0)</f>
        <v>0</v>
      </c>
      <c r="AZ108">
        <f>MAX(SUMIFS('intermediary sheet'!AZ$2:AZ$185,'intermediary sheet'!$C$2:$C$185,Input!$C108,'intermediary sheet'!$D$2:$D$185,"total")*SUMIFS('Market shares starting point Fe'!AZ$2:AZ$185,'Market shares starting point Fe'!$C$2:$C$185,Input!$C108,'Market shares starting point Fe'!$D$2:$D$185,Input!$D108),0)</f>
        <v>0</v>
      </c>
      <c r="BA108">
        <f>MAX(SUMIFS('intermediary sheet'!BA$2:BA$185,'intermediary sheet'!$C$2:$C$185,Input!$C108,'intermediary sheet'!$D$2:$D$185,"total")*SUMIFS('Market shares starting point Fe'!BA$2:BA$185,'Market shares starting point Fe'!$C$2:$C$185,Input!$C108,'Market shares starting point Fe'!$D$2:$D$185,Input!$D108),0)</f>
        <v>0</v>
      </c>
      <c r="BB108">
        <f>MAX(SUMIFS('intermediary sheet'!BB$2:BB$185,'intermediary sheet'!$C$2:$C$185,Input!$C108,'intermediary sheet'!$D$2:$D$185,"total")*SUMIFS('Market shares starting point Fe'!BB$2:BB$185,'Market shares starting point Fe'!$C$2:$C$185,Input!$C108,'Market shares starting point Fe'!$D$2:$D$185,Input!$D108),0)</f>
        <v>0</v>
      </c>
      <c r="BC108">
        <f>MAX(SUMIFS('intermediary sheet'!BC$2:BC$185,'intermediary sheet'!$C$2:$C$185,Input!$C108,'intermediary sheet'!$D$2:$D$185,"total")*SUMIFS('Market shares starting point Fe'!BC$2:BC$185,'Market shares starting point Fe'!$C$2:$C$185,Input!$C108,'Market shares starting point Fe'!$D$2:$D$185,Input!$D108),0)</f>
        <v>0</v>
      </c>
      <c r="BD108">
        <f>MAX(SUMIFS('intermediary sheet'!BD$2:BD$185,'intermediary sheet'!$C$2:$C$185,Input!$C108,'intermediary sheet'!$D$2:$D$185,"total")*SUMIFS('Market shares starting point Fe'!BD$2:BD$185,'Market shares starting point Fe'!$C$2:$C$185,Input!$C108,'Market shares starting point Fe'!$D$2:$D$185,Input!$D108),0)</f>
        <v>0</v>
      </c>
      <c r="BE108">
        <f>MAX(SUMIFS('intermediary sheet'!BE$2:BE$185,'intermediary sheet'!$C$2:$C$185,Input!$C108,'intermediary sheet'!$D$2:$D$185,"total")*SUMIFS('Market shares starting point Fe'!BE$2:BE$185,'Market shares starting point Fe'!$C$2:$C$185,Input!$C108,'Market shares starting point Fe'!$D$2:$D$185,Input!$D108),0)</f>
        <v>0</v>
      </c>
      <c r="BF108">
        <f>MAX(SUMIFS('intermediary sheet'!BF$2:BF$185,'intermediary sheet'!$C$2:$C$185,Input!$C108,'intermediary sheet'!$D$2:$D$185,"total")*SUMIFS('Market shares starting point Fe'!BF$2:BF$185,'Market shares starting point Fe'!$C$2:$C$185,Input!$C108,'Market shares starting point Fe'!$D$2:$D$185,Input!$D108),0)</f>
        <v>0</v>
      </c>
      <c r="BG108">
        <f>MAX(SUMIFS('intermediary sheet'!BG$2:BG$185,'intermediary sheet'!$C$2:$C$185,Input!$C108,'intermediary sheet'!$D$2:$D$185,"total")*SUMIFS('Market shares starting point Fe'!BG$2:BG$185,'Market shares starting point Fe'!$C$2:$C$185,Input!$C108,'Market shares starting point Fe'!$D$2:$D$185,Input!$D108),0)</f>
        <v>0</v>
      </c>
      <c r="BH108">
        <f>MAX(SUMIFS('intermediary sheet'!BH$2:BH$185,'intermediary sheet'!$C$2:$C$185,Input!$C108,'intermediary sheet'!$D$2:$D$185,"total")*SUMIFS('Market shares starting point Fe'!BH$2:BH$185,'Market shares starting point Fe'!$C$2:$C$185,Input!$C108,'Market shares starting point Fe'!$D$2:$D$185,Input!$D108),0)</f>
        <v>0</v>
      </c>
    </row>
    <row r="109" spans="1:60" x14ac:dyDescent="0.3">
      <c r="A109" t="s">
        <v>9</v>
      </c>
      <c r="B109" t="s">
        <v>10</v>
      </c>
      <c r="C109" t="s">
        <v>32</v>
      </c>
      <c r="D109" t="s">
        <v>19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 s="8">
        <f>SUMIFS('Eurostat comsumption'!J$2:J$185,'Eurostat comsumption'!$C$2:$C$185,Input!$C109,'Eurostat comsumption'!$D$2:$D$185,Input!$D109)</f>
        <v>732.1</v>
      </c>
      <c r="K109" s="8">
        <f>SUMIFS('Eurostat comsumption'!K$2:K$185,'Eurostat comsumption'!$C$2:$C$185,Input!$C109,'Eurostat comsumption'!$D$2:$D$185,Input!$D109)</f>
        <v>736.6</v>
      </c>
      <c r="L109" s="8">
        <f>SUMIFS('Eurostat comsumption'!L$2:L$185,'Eurostat comsumption'!$C$2:$C$185,Input!$C109,'Eurostat comsumption'!$D$2:$D$185,Input!$D109)</f>
        <v>771</v>
      </c>
      <c r="M109" s="8">
        <f>SUMIFS('Eurostat comsumption'!M$2:M$185,'Eurostat comsumption'!$C$2:$C$185,Input!$C109,'Eurostat comsumption'!$D$2:$D$185,Input!$D109)</f>
        <v>813.8</v>
      </c>
      <c r="N109" s="8">
        <f>SUMIFS('Eurostat comsumption'!N$2:N$185,'Eurostat comsumption'!$C$2:$C$185,Input!$C109,'Eurostat comsumption'!$D$2:$D$185,Input!$D109)</f>
        <v>825.6</v>
      </c>
      <c r="O109" s="8">
        <f>SUMIFS('Eurostat comsumption'!O$2:O$185,'Eurostat comsumption'!$C$2:$C$185,Input!$C109,'Eurostat comsumption'!$D$2:$D$185,Input!$D109)</f>
        <v>852.8</v>
      </c>
      <c r="P109" s="8">
        <f>SUMIFS('Eurostat comsumption'!P$2:P$185,'Eurostat comsumption'!$C$2:$C$185,Input!$C109,'Eurostat comsumption'!$D$2:$D$185,Input!$D109)</f>
        <v>878.7</v>
      </c>
      <c r="Q109" s="8">
        <f>SUMIFS('Eurostat comsumption'!Q$2:Q$185,'Eurostat comsumption'!$C$2:$C$185,Input!$C109,'Eurostat comsumption'!$D$2:$D$185,Input!$D109)</f>
        <v>894.6</v>
      </c>
      <c r="R109" s="8">
        <f>SUMIFS('Eurostat comsumption'!R$2:R$185,'Eurostat comsumption'!$C$2:$C$185,Input!$C109,'Eurostat comsumption'!$D$2:$D$185,Input!$D109)</f>
        <v>932</v>
      </c>
      <c r="S109" s="8">
        <f>SUMIFS('Eurostat comsumption'!S$2:S$185,'Eurostat comsumption'!$C$2:$C$185,Input!$C109,'Eurostat comsumption'!$D$2:$D$185,Input!$D109)</f>
        <v>905.8</v>
      </c>
      <c r="T109" s="8">
        <f>SUMIFS('Eurostat comsumption'!T$2:T$185,'Eurostat comsumption'!$C$2:$C$185,Input!$C109,'Eurostat comsumption'!$D$2:$D$185,Input!$D109)</f>
        <v>917.1</v>
      </c>
      <c r="U109" s="8">
        <f>SUMIFS('Eurostat comsumption'!U$2:U$185,'Eurostat comsumption'!$C$2:$C$185,Input!$C109,'Eurostat comsumption'!$D$2:$D$185,Input!$D109)</f>
        <v>928</v>
      </c>
      <c r="V109" s="8">
        <f>SUMIFS('Eurostat comsumption'!V$2:V$185,'Eurostat comsumption'!$C$2:$C$185,Input!$C109,'Eurostat comsumption'!$D$2:$D$185,Input!$D109)</f>
        <v>925.1</v>
      </c>
      <c r="W109" s="8">
        <f>SUMIFS('Eurostat comsumption'!W$2:W$185,'Eurostat comsumption'!$C$2:$C$185,Input!$C109,'Eurostat comsumption'!$D$2:$D$185,Input!$D109)</f>
        <v>926.5</v>
      </c>
      <c r="X109" s="8">
        <f>SUMIFS('Eurostat comsumption'!X$2:X$185,'Eurostat comsumption'!$C$2:$C$185,Input!$C109,'Eurostat comsumption'!$D$2:$D$185,Input!$D109)</f>
        <v>899.7</v>
      </c>
      <c r="Y109" s="8">
        <f>SUMIFS('Eurostat comsumption'!Y$2:Y$185,'Eurostat comsumption'!$C$2:$C$185,Input!$C109,'Eurostat comsumption'!$D$2:$D$185,Input!$D109)</f>
        <v>933.4</v>
      </c>
      <c r="Z109" s="8">
        <f>SUMIFS('Eurostat comsumption'!Z$2:Z$185,'Eurostat comsumption'!$C$2:$C$185,Input!$C109,'Eurostat comsumption'!$D$2:$D$185,Input!$D109)</f>
        <v>959.8</v>
      </c>
      <c r="AA109">
        <f>Z109+('RAW data extract'!X28-'RAW data extract'!W28)*1000</f>
        <v>965.84007837414322</v>
      </c>
      <c r="AB109">
        <f>AA109+('RAW data extract'!Y28-'RAW data extract'!X28)*1000</f>
        <v>975.08938799932707</v>
      </c>
      <c r="AC109">
        <f>AB109+('RAW data extract'!Z28-'RAW data extract'!Y28)*1000</f>
        <v>988.87510020385912</v>
      </c>
      <c r="AD109">
        <f>AC109+('RAW data extract'!AA28-'RAW data extract'!Z28)*1000</f>
        <v>1008.0570239006973</v>
      </c>
      <c r="AE109">
        <f>AD109+('RAW data extract'!AB28-'RAW data extract'!AA28)*1000</f>
        <v>1029.6100018575621</v>
      </c>
      <c r="AF109">
        <f>AE109+('RAW data extract'!AC28-'RAW data extract'!AB28)*1000</f>
        <v>1053.7459113048803</v>
      </c>
      <c r="AG109">
        <f>AF109+('RAW data extract'!AD28-'RAW data extract'!AC28)*1000</f>
        <v>1082.3166531916368</v>
      </c>
      <c r="AH109">
        <f>AG109+('RAW data extract'!AE28-'RAW data extract'!AD28)*1000</f>
        <v>1117.2295796154926</v>
      </c>
      <c r="AI109">
        <f>AH109+('RAW data extract'!AF28-'RAW data extract'!AE28)*1000</f>
        <v>1160.2274659820544</v>
      </c>
      <c r="AJ109">
        <f>AI109+('RAW data extract'!AG28-'RAW data extract'!AF28)*1000</f>
        <v>1214.7772375966847</v>
      </c>
      <c r="AK109">
        <f>AJ109+('RAW data extract'!AH28-'RAW data extract'!AG28)*1000</f>
        <v>1288.8933950972798</v>
      </c>
      <c r="AL109">
        <f>AK109+('RAW data extract'!AI28-'RAW data extract'!AH28)*1000</f>
        <v>1386.6914205004905</v>
      </c>
      <c r="AM109">
        <f>AL109+('RAW data extract'!AJ28-'RAW data extract'!AI28)*1000</f>
        <v>1524.5250234356874</v>
      </c>
      <c r="AN109">
        <f>AM109+('RAW data extract'!AK28-'RAW data extract'!AJ28)*1000</f>
        <v>1732.3876391012682</v>
      </c>
      <c r="AO109">
        <f>AN109+('RAW data extract'!AL28-'RAW data extract'!AK28)*1000</f>
        <v>1939.2925157500219</v>
      </c>
      <c r="AP109">
        <f>AO109+('RAW data extract'!AM28-'RAW data extract'!AL28)*1000</f>
        <v>2152.2160143897499</v>
      </c>
      <c r="AQ109">
        <f>AP109+('RAW data extract'!AN28-'RAW data extract'!AM28)*1000</f>
        <v>2359.5293969653121</v>
      </c>
      <c r="AR109">
        <f>AQ109+('RAW data extract'!AO28-'RAW data extract'!AN28)*1000</f>
        <v>2559.6634835166224</v>
      </c>
      <c r="AS109">
        <f>AR109+('RAW data extract'!AP28-'RAW data extract'!AO28)*1000</f>
        <v>2749.1610802105301</v>
      </c>
      <c r="AT109">
        <f>AS109+('RAW data extract'!AQ28-'RAW data extract'!AP28)*1000</f>
        <v>2939.7902166573817</v>
      </c>
      <c r="AU109">
        <f>AT109+('RAW data extract'!AR28-'RAW data extract'!AQ28)*1000</f>
        <v>3121.9765799659308</v>
      </c>
      <c r="AV109">
        <f>AU109+('RAW data extract'!AS28-'RAW data extract'!AR28)*1000</f>
        <v>3310.3891330708357</v>
      </c>
      <c r="AW109">
        <f>AV109+('RAW data extract'!AT28-'RAW data extract'!AS28)*1000</f>
        <v>3500.4098431477651</v>
      </c>
      <c r="AX109">
        <f>AW109+('RAW data extract'!AU28-'RAW data extract'!AT28)*1000</f>
        <v>3686.2838251520175</v>
      </c>
      <c r="AY109">
        <f>AX109+('RAW data extract'!AV28-'RAW data extract'!AU28)*1000</f>
        <v>3873.1960636500962</v>
      </c>
      <c r="AZ109">
        <f>AY109+('RAW data extract'!AW28-'RAW data extract'!AV28)*1000</f>
        <v>4061.951186832187</v>
      </c>
      <c r="BA109">
        <f>AZ109+('RAW data extract'!AX28-'RAW data extract'!AW28)*1000</f>
        <v>4249.2191087780611</v>
      </c>
      <c r="BB109">
        <f>BA109+('RAW data extract'!AY28-'RAW data extract'!AX28)*1000</f>
        <v>4436.197773394224</v>
      </c>
      <c r="BC109">
        <f>BB109+('RAW data extract'!AZ28-'RAW data extract'!AY28)*1000</f>
        <v>4624.1248740450483</v>
      </c>
      <c r="BD109">
        <f>BC109+('RAW data extract'!BA28-'RAW data extract'!AZ28)*1000</f>
        <v>4811.7690635455228</v>
      </c>
      <c r="BE109">
        <f>BD109+('RAW data extract'!BB28-'RAW data extract'!BA28)*1000</f>
        <v>4999.0148569271005</v>
      </c>
      <c r="BF109">
        <f>BE109+('RAW data extract'!BC28-'RAW data extract'!BB28)*1000</f>
        <v>5186.6139712727872</v>
      </c>
      <c r="BG109">
        <f>BF109+('RAW data extract'!BD28-'RAW data extract'!BC28)*1000</f>
        <v>5374.2608214286738</v>
      </c>
      <c r="BH109">
        <f>BG109+('RAW data extract'!BE28-'RAW data extract'!BD28)*1000</f>
        <v>5561.6917581921934</v>
      </c>
    </row>
    <row r="110" spans="1:60" x14ac:dyDescent="0.3">
      <c r="A110" t="s">
        <v>9</v>
      </c>
      <c r="B110" t="s">
        <v>10</v>
      </c>
      <c r="C110" t="s">
        <v>32</v>
      </c>
      <c r="D110" t="s">
        <v>20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 s="8">
        <f>SUMIFS('Eurostat comsumption'!J$2:J$185,'Eurostat comsumption'!$C$2:$C$185,Input!$C110,'Eurostat comsumption'!$D$2:$D$185,Input!$D110)</f>
        <v>0</v>
      </c>
      <c r="K110" s="8">
        <f>SUMIFS('Eurostat comsumption'!K$2:K$185,'Eurostat comsumption'!$C$2:$C$185,Input!$C110,'Eurostat comsumption'!$D$2:$D$185,Input!$D110)</f>
        <v>0</v>
      </c>
      <c r="L110" s="8">
        <f>SUMIFS('Eurostat comsumption'!L$2:L$185,'Eurostat comsumption'!$C$2:$C$185,Input!$C110,'Eurostat comsumption'!$D$2:$D$185,Input!$D110)</f>
        <v>0</v>
      </c>
      <c r="M110" s="8">
        <f>SUMIFS('Eurostat comsumption'!M$2:M$185,'Eurostat comsumption'!$C$2:$C$185,Input!$C110,'Eurostat comsumption'!$D$2:$D$185,Input!$D110)</f>
        <v>0</v>
      </c>
      <c r="N110" s="8">
        <f>SUMIFS('Eurostat comsumption'!N$2:N$185,'Eurostat comsumption'!$C$2:$C$185,Input!$C110,'Eurostat comsumption'!$D$2:$D$185,Input!$D110)</f>
        <v>252.7</v>
      </c>
      <c r="O110" s="8">
        <f>SUMIFS('Eurostat comsumption'!O$2:O$185,'Eurostat comsumption'!$C$2:$C$185,Input!$C110,'Eurostat comsumption'!$D$2:$D$185,Input!$D110)</f>
        <v>176.7</v>
      </c>
      <c r="P110" s="8">
        <f>SUMIFS('Eurostat comsumption'!P$2:P$185,'Eurostat comsumption'!$C$2:$C$185,Input!$C110,'Eurostat comsumption'!$D$2:$D$185,Input!$D110)</f>
        <v>159.1</v>
      </c>
      <c r="Q110" s="8">
        <f>SUMIFS('Eurostat comsumption'!Q$2:Q$185,'Eurostat comsumption'!$C$2:$C$185,Input!$C110,'Eurostat comsumption'!$D$2:$D$185,Input!$D110)</f>
        <v>139.6</v>
      </c>
      <c r="R110" s="8">
        <f>SUMIFS('Eurostat comsumption'!R$2:R$185,'Eurostat comsumption'!$C$2:$C$185,Input!$C110,'Eurostat comsumption'!$D$2:$D$185,Input!$D110)</f>
        <v>728.9</v>
      </c>
      <c r="S110" s="8">
        <f>SUMIFS('Eurostat comsumption'!S$2:S$185,'Eurostat comsumption'!$C$2:$C$185,Input!$C110,'Eurostat comsumption'!$D$2:$D$185,Input!$D110)</f>
        <v>1144.5</v>
      </c>
      <c r="T110" s="8">
        <f>SUMIFS('Eurostat comsumption'!T$2:T$185,'Eurostat comsumption'!$C$2:$C$185,Input!$C110,'Eurostat comsumption'!$D$2:$D$185,Input!$D110)</f>
        <v>1419.4</v>
      </c>
      <c r="U110" s="8">
        <f>SUMIFS('Eurostat comsumption'!U$2:U$185,'Eurostat comsumption'!$C$2:$C$185,Input!$C110,'Eurostat comsumption'!$D$2:$D$185,Input!$D110)</f>
        <v>1401</v>
      </c>
      <c r="V110" s="8">
        <f>SUMIFS('Eurostat comsumption'!V$2:V$185,'Eurostat comsumption'!$C$2:$C$185,Input!$C110,'Eurostat comsumption'!$D$2:$D$185,Input!$D110)</f>
        <v>1368</v>
      </c>
      <c r="W110" s="8">
        <f>SUMIFS('Eurostat comsumption'!W$2:W$185,'Eurostat comsumption'!$C$2:$C$185,Input!$C110,'Eurostat comsumption'!$D$2:$D$185,Input!$D110)</f>
        <v>1252.4000000000001</v>
      </c>
      <c r="X110" s="8">
        <f>SUMIFS('Eurostat comsumption'!X$2:X$185,'Eurostat comsumption'!$C$2:$C$185,Input!$C110,'Eurostat comsumption'!$D$2:$D$185,Input!$D110)</f>
        <v>1065.2</v>
      </c>
      <c r="Y110" s="8">
        <f>SUMIFS('Eurostat comsumption'!Y$2:Y$185,'Eurostat comsumption'!$C$2:$C$185,Input!$C110,'Eurostat comsumption'!$D$2:$D$185,Input!$D110)</f>
        <v>1166.5999999999999</v>
      </c>
      <c r="Z110" s="8">
        <f>SUMIFS('Eurostat comsumption'!Z$2:Z$185,'Eurostat comsumption'!$C$2:$C$185,Input!$C110,'Eurostat comsumption'!$D$2:$D$185,Input!$D110)</f>
        <v>1040.9000000000001</v>
      </c>
      <c r="AA110">
        <f>MAX(Z110+('RAW data extract'!X30-'RAW data extract'!W30)*1000,0)</f>
        <v>1028.4577342679818</v>
      </c>
      <c r="AB110">
        <f>MAX(AA110+('RAW data extract'!Y30-'RAW data extract'!X30)*1000,0)</f>
        <v>1020.0583630454224</v>
      </c>
      <c r="AC110">
        <f>MAX(AB110+('RAW data extract'!Z30-'RAW data extract'!Y30)*1000,0)</f>
        <v>1009.0113873893124</v>
      </c>
      <c r="AD110">
        <f>MAX(AC110+('RAW data extract'!AA30-'RAW data extract'!Z30)*1000,0)</f>
        <v>996.8209304881118</v>
      </c>
      <c r="AE110">
        <f>MAX(AD110+('RAW data extract'!AB30-'RAW data extract'!AA30)*1000,0)</f>
        <v>984.51651201701065</v>
      </c>
      <c r="AF110">
        <f>MAX(AE110+('RAW data extract'!AC30-'RAW data extract'!AB30)*1000,0)</f>
        <v>971.49562118732501</v>
      </c>
      <c r="AG110">
        <f>MAX(AF110+('RAW data extract'!AD30-'RAW data extract'!AC30)*1000,0)</f>
        <v>957.5580108696106</v>
      </c>
      <c r="AH110">
        <f>MAX(AG110+('RAW data extract'!AE30-'RAW data extract'!AD30)*1000,0)</f>
        <v>942.79215941546522</v>
      </c>
      <c r="AI110">
        <f>MAX(AH110+('RAW data extract'!AF30-'RAW data extract'!AE30)*1000,0)</f>
        <v>927.47241794613785</v>
      </c>
      <c r="AJ110">
        <f>MAX(AI110+('RAW data extract'!AG30-'RAW data extract'!AF30)*1000,0)</f>
        <v>910.05469282100455</v>
      </c>
      <c r="AK110">
        <f>MAX(AJ110+('RAW data extract'!AH30-'RAW data extract'!AG30)*1000,0)</f>
        <v>889.33157957017022</v>
      </c>
      <c r="AL110">
        <f>MAX(AK110+('RAW data extract'!AI30-'RAW data extract'!AH30)*1000,0)</f>
        <v>866.26805816165574</v>
      </c>
      <c r="AM110">
        <f>MAX(AL110+('RAW data extract'!AJ30-'RAW data extract'!AI30)*1000,0)</f>
        <v>838.06509367432284</v>
      </c>
      <c r="AN110">
        <f>MAX(AM110+('RAW data extract'!AK30-'RAW data extract'!AJ30)*1000,0)</f>
        <v>798.68632740599469</v>
      </c>
      <c r="AO110">
        <f>MAX(AN110+('RAW data extract'!AL30-'RAW data extract'!AK30)*1000,0)</f>
        <v>759.08215264693763</v>
      </c>
      <c r="AP110">
        <f>MAX(AO110+('RAW data extract'!AM30-'RAW data extract'!AL30)*1000,0)</f>
        <v>717.66185978865485</v>
      </c>
      <c r="AQ110">
        <f>MAX(AP110+('RAW data extract'!AN30-'RAW data extract'!AM30)*1000,0)</f>
        <v>675.85759969568767</v>
      </c>
      <c r="AR110">
        <f>MAX(AQ110+('RAW data extract'!AO30-'RAW data extract'!AN30)*1000,0)</f>
        <v>634.55204212760771</v>
      </c>
      <c r="AS110">
        <f>MAX(AR110+('RAW data extract'!AP30-'RAW data extract'!AO30)*1000,0)</f>
        <v>597.36266764559514</v>
      </c>
      <c r="AT110">
        <f>MAX(AS110+('RAW data extract'!AQ30-'RAW data extract'!AP30)*1000,0)</f>
        <v>558.75064230094176</v>
      </c>
      <c r="AU110">
        <f>MAX(AT110+('RAW data extract'!AR30-'RAW data extract'!AQ30)*1000,0)</f>
        <v>520.82156851885065</v>
      </c>
      <c r="AV110">
        <f>MAX(AU110+('RAW data extract'!AS30-'RAW data extract'!AR30)*1000,0)</f>
        <v>481.18226442307787</v>
      </c>
      <c r="AW110">
        <f>MAX(AV110+('RAW data extract'!AT30-'RAW data extract'!AS30)*1000,0)</f>
        <v>440.81963330330262</v>
      </c>
      <c r="AX110">
        <f>MAX(AW110+('RAW data extract'!AU30-'RAW data extract'!AT30)*1000,0)</f>
        <v>401.05046722309601</v>
      </c>
      <c r="AY110">
        <f>MAX(AX110+('RAW data extract'!AV30-'RAW data extract'!AU30)*1000,0)</f>
        <v>361.90422954248703</v>
      </c>
      <c r="AZ110">
        <f>MAX(AY110+('RAW data extract'!AW30-'RAW data extract'!AV30)*1000,0)</f>
        <v>321.76569005635059</v>
      </c>
      <c r="BA110">
        <f>MAX(AZ110+('RAW data extract'!AX30-'RAW data extract'!AW30)*1000,0)</f>
        <v>282.01989116139515</v>
      </c>
      <c r="BB110">
        <f>MAX(BA110+('RAW data extract'!AY30-'RAW data extract'!AX30)*1000,0)</f>
        <v>242.44670382215162</v>
      </c>
      <c r="BC110">
        <f>MAX(BB110+('RAW data extract'!AZ30-'RAW data extract'!AY30)*1000,0)</f>
        <v>202.70983680620503</v>
      </c>
      <c r="BD110">
        <f>MAX(BC110+('RAW data extract'!BA30-'RAW data extract'!AZ30)*1000,0)</f>
        <v>162.85693876568331</v>
      </c>
      <c r="BE110">
        <f>MAX(BD110+('RAW data extract'!BB30-'RAW data extract'!BA30)*1000,0)</f>
        <v>123.22154504140116</v>
      </c>
      <c r="BF110">
        <f>MAX(BE110+('RAW data extract'!BC30-'RAW data extract'!BB30)*1000,0)</f>
        <v>83.495045930431786</v>
      </c>
      <c r="BG110">
        <f>MAX(BF110+('RAW data extract'!BD30-'RAW data extract'!BC30)*1000,0)</f>
        <v>43.728531808694413</v>
      </c>
      <c r="BH110">
        <f>MAX(BG110+('RAW data extract'!BE30-'RAW data extract'!BD30)*1000,0)</f>
        <v>4.0050288214084162</v>
      </c>
    </row>
    <row r="111" spans="1:60" x14ac:dyDescent="0.3">
      <c r="A111" t="s">
        <v>9</v>
      </c>
      <c r="B111" t="s">
        <v>10</v>
      </c>
      <c r="C111" t="s">
        <v>32</v>
      </c>
      <c r="D111" t="s">
        <v>21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 s="8">
        <f>SUMIFS('Eurostat comsumption'!J$2:J$185,'Eurostat comsumption'!$C$2:$C$185,Input!$C111,'Eurostat comsumption'!$D$2:$D$185,Input!$D111)</f>
        <v>0</v>
      </c>
      <c r="K111" s="8">
        <f>SUMIFS('Eurostat comsumption'!K$2:K$185,'Eurostat comsumption'!$C$2:$C$185,Input!$C111,'Eurostat comsumption'!$D$2:$D$185,Input!$D111)</f>
        <v>0</v>
      </c>
      <c r="L111" s="8">
        <f>SUMIFS('Eurostat comsumption'!L$2:L$185,'Eurostat comsumption'!$C$2:$C$185,Input!$C111,'Eurostat comsumption'!$D$2:$D$185,Input!$D111)</f>
        <v>0</v>
      </c>
      <c r="M111" s="8">
        <f>SUMIFS('Eurostat comsumption'!M$2:M$185,'Eurostat comsumption'!$C$2:$C$185,Input!$C111,'Eurostat comsumption'!$D$2:$D$185,Input!$D111)</f>
        <v>0</v>
      </c>
      <c r="N111" s="8">
        <f>SUMIFS('Eurostat comsumption'!N$2:N$185,'Eurostat comsumption'!$C$2:$C$185,Input!$C111,'Eurostat comsumption'!$D$2:$D$185,Input!$D111)</f>
        <v>0</v>
      </c>
      <c r="O111" s="8">
        <f>SUMIFS('Eurostat comsumption'!O$2:O$185,'Eurostat comsumption'!$C$2:$C$185,Input!$C111,'Eurostat comsumption'!$D$2:$D$185,Input!$D111)</f>
        <v>0</v>
      </c>
      <c r="P111" s="8">
        <f>SUMIFS('Eurostat comsumption'!P$2:P$185,'Eurostat comsumption'!$C$2:$C$185,Input!$C111,'Eurostat comsumption'!$D$2:$D$185,Input!$D111)</f>
        <v>0</v>
      </c>
      <c r="Q111" s="8">
        <f>SUMIFS('Eurostat comsumption'!Q$2:Q$185,'Eurostat comsumption'!$C$2:$C$185,Input!$C111,'Eurostat comsumption'!$D$2:$D$185,Input!$D111)</f>
        <v>0</v>
      </c>
      <c r="R111" s="8">
        <f>SUMIFS('Eurostat comsumption'!R$2:R$185,'Eurostat comsumption'!$C$2:$C$185,Input!$C111,'Eurostat comsumption'!$D$2:$D$185,Input!$D111)</f>
        <v>0</v>
      </c>
      <c r="S111" s="8">
        <f>SUMIFS('Eurostat comsumption'!S$2:S$185,'Eurostat comsumption'!$C$2:$C$185,Input!$C111,'Eurostat comsumption'!$D$2:$D$185,Input!$D111)</f>
        <v>0</v>
      </c>
      <c r="T111" s="8">
        <f>SUMIFS('Eurostat comsumption'!T$2:T$185,'Eurostat comsumption'!$C$2:$C$185,Input!$C111,'Eurostat comsumption'!$D$2:$D$185,Input!$D111)</f>
        <v>0</v>
      </c>
      <c r="U111" s="8">
        <f>SUMIFS('Eurostat comsumption'!U$2:U$185,'Eurostat comsumption'!$C$2:$C$185,Input!$C111,'Eurostat comsumption'!$D$2:$D$185,Input!$D111)</f>
        <v>0</v>
      </c>
      <c r="V111" s="8">
        <f>SUMIFS('Eurostat comsumption'!V$2:V$185,'Eurostat comsumption'!$C$2:$C$185,Input!$C111,'Eurostat comsumption'!$D$2:$D$185,Input!$D111)</f>
        <v>0</v>
      </c>
      <c r="W111" s="8">
        <f>SUMIFS('Eurostat comsumption'!W$2:W$185,'Eurostat comsumption'!$C$2:$C$185,Input!$C111,'Eurostat comsumption'!$D$2:$D$185,Input!$D111)</f>
        <v>0</v>
      </c>
      <c r="X111" s="8">
        <f>SUMIFS('Eurostat comsumption'!X$2:X$185,'Eurostat comsumption'!$C$2:$C$185,Input!$C111,'Eurostat comsumption'!$D$2:$D$185,Input!$D111)</f>
        <v>0</v>
      </c>
      <c r="Y111" s="8">
        <f>SUMIFS('Eurostat comsumption'!Y$2:Y$185,'Eurostat comsumption'!$C$2:$C$185,Input!$C111,'Eurostat comsumption'!$D$2:$D$185,Input!$D111)</f>
        <v>0</v>
      </c>
      <c r="Z111" s="8">
        <f>SUMIFS('Eurostat comsumption'!Z$2:Z$185,'Eurostat comsumption'!$C$2:$C$185,Input!$C111,'Eurostat comsumption'!$D$2:$D$185,Input!$D111)</f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</row>
    <row r="112" spans="1:60" x14ac:dyDescent="0.3">
      <c r="A112" t="s">
        <v>9</v>
      </c>
      <c r="B112" t="s">
        <v>10</v>
      </c>
      <c r="C112" t="s">
        <v>32</v>
      </c>
      <c r="D112" t="s">
        <v>22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 s="8">
        <f>SUMIFS('Eurostat comsumption'!J$2:J$185,'Eurostat comsumption'!$C$2:$C$185,Input!$C112,'Eurostat comsumption'!$D$2:$D$185,Input!$D112)</f>
        <v>41460.6</v>
      </c>
      <c r="K112" s="8">
        <f>SUMIFS('Eurostat comsumption'!K$2:K$185,'Eurostat comsumption'!$C$2:$C$185,Input!$C112,'Eurostat comsumption'!$D$2:$D$185,Input!$D112)</f>
        <v>41835.599999999999</v>
      </c>
      <c r="L112" s="8">
        <f>SUMIFS('Eurostat comsumption'!L$2:L$185,'Eurostat comsumption'!$C$2:$C$185,Input!$C112,'Eurostat comsumption'!$D$2:$D$185,Input!$D112)</f>
        <v>42528.3</v>
      </c>
      <c r="M112" s="8">
        <f>SUMIFS('Eurostat comsumption'!M$2:M$185,'Eurostat comsumption'!$C$2:$C$185,Input!$C112,'Eurostat comsumption'!$D$2:$D$185,Input!$D112)</f>
        <v>43133.599999999999</v>
      </c>
      <c r="N112" s="8">
        <f>SUMIFS('Eurostat comsumption'!N$2:N$185,'Eurostat comsumption'!$C$2:$C$185,Input!$C112,'Eurostat comsumption'!$D$2:$D$185,Input!$D112)</f>
        <v>43752.7</v>
      </c>
      <c r="O112" s="8">
        <f>SUMIFS('Eurostat comsumption'!O$2:O$185,'Eurostat comsumption'!$C$2:$C$185,Input!$C112,'Eurostat comsumption'!$D$2:$D$185,Input!$D112)</f>
        <v>43426.7</v>
      </c>
      <c r="P112" s="8">
        <f>SUMIFS('Eurostat comsumption'!P$2:P$185,'Eurostat comsumption'!$C$2:$C$185,Input!$C112,'Eurostat comsumption'!$D$2:$D$185,Input!$D112)</f>
        <v>43954.8</v>
      </c>
      <c r="Q112" s="8">
        <f>SUMIFS('Eurostat comsumption'!Q$2:Q$185,'Eurostat comsumption'!$C$2:$C$185,Input!$C112,'Eurostat comsumption'!$D$2:$D$185,Input!$D112)</f>
        <v>44208.4</v>
      </c>
      <c r="R112" s="8">
        <f>SUMIFS('Eurostat comsumption'!R$2:R$185,'Eurostat comsumption'!$C$2:$C$185,Input!$C112,'Eurostat comsumption'!$D$2:$D$185,Input!$D112)</f>
        <v>41789.599999999999</v>
      </c>
      <c r="S112" s="8">
        <f>SUMIFS('Eurostat comsumption'!S$2:S$185,'Eurostat comsumption'!$C$2:$C$185,Input!$C112,'Eurostat comsumption'!$D$2:$D$185,Input!$D112)</f>
        <v>39476.800000000003</v>
      </c>
      <c r="T112" s="8">
        <f>SUMIFS('Eurostat comsumption'!T$2:T$185,'Eurostat comsumption'!$C$2:$C$185,Input!$C112,'Eurostat comsumption'!$D$2:$D$185,Input!$D112)</f>
        <v>38701.800000000003</v>
      </c>
      <c r="U112" s="8">
        <f>SUMIFS('Eurostat comsumption'!U$2:U$185,'Eurostat comsumption'!$C$2:$C$185,Input!$C112,'Eurostat comsumption'!$D$2:$D$185,Input!$D112)</f>
        <v>38640.199999999997</v>
      </c>
      <c r="V112" s="8">
        <f>SUMIFS('Eurostat comsumption'!V$2:V$185,'Eurostat comsumption'!$C$2:$C$185,Input!$C112,'Eurostat comsumption'!$D$2:$D$185,Input!$D112)</f>
        <v>36270.5</v>
      </c>
      <c r="W112" s="8">
        <f>SUMIFS('Eurostat comsumption'!W$2:W$185,'Eurostat comsumption'!$C$2:$C$185,Input!$C112,'Eurostat comsumption'!$D$2:$D$185,Input!$D112)</f>
        <v>35492.5</v>
      </c>
      <c r="X112" s="8">
        <f>SUMIFS('Eurostat comsumption'!X$2:X$185,'Eurostat comsumption'!$C$2:$C$185,Input!$C112,'Eurostat comsumption'!$D$2:$D$185,Input!$D112)</f>
        <v>37048.400000000001</v>
      </c>
      <c r="Y112" s="8">
        <f>SUMIFS('Eurostat comsumption'!Y$2:Y$185,'Eurostat comsumption'!$C$2:$C$185,Input!$C112,'Eurostat comsumption'!$D$2:$D$185,Input!$D112)</f>
        <v>36353.300000000003</v>
      </c>
      <c r="Z112" s="8">
        <f>SUMIFS('Eurostat comsumption'!Z$2:Z$185,'Eurostat comsumption'!$C$2:$C$185,Input!$C112,'Eurostat comsumption'!$D$2:$D$185,Input!$D112)</f>
        <v>36003.9</v>
      </c>
      <c r="AA112">
        <f>IFERROR(Z112*'RAW data extract'!X27/'RAW data extract'!W27,0)</f>
        <v>35654.865336186602</v>
      </c>
      <c r="AB112">
        <f>IFERROR(AA112*'RAW data extract'!Y27/'RAW data extract'!X27,0)</f>
        <v>35427.421488037187</v>
      </c>
      <c r="AC112">
        <f>IFERROR(AB112*'RAW data extract'!Z27/'RAW data extract'!Y27,0)</f>
        <v>35121.653150804785</v>
      </c>
      <c r="AD112">
        <f>IFERROR(AC112*'RAW data extract'!AA27/'RAW data extract'!Z27,0)</f>
        <v>34782.458588651141</v>
      </c>
      <c r="AE112">
        <f>IFERROR(AD112*'RAW data extract'!AB27/'RAW data extract'!AA27,0)</f>
        <v>34440.396355790857</v>
      </c>
      <c r="AF112">
        <f>IFERROR(AE112*'RAW data extract'!AC27/'RAW data extract'!AB27,0)</f>
        <v>34077.384213680431</v>
      </c>
      <c r="AG112">
        <f>IFERROR(AF112*'RAW data extract'!AD27/'RAW data extract'!AC27,0)</f>
        <v>33687.49982195691</v>
      </c>
      <c r="AH112">
        <f>IFERROR(AG112*'RAW data extract'!AE27/'RAW data extract'!AD27,0)</f>
        <v>33273.678644582076</v>
      </c>
      <c r="AI112">
        <f>IFERROR(AH112*'RAW data extract'!AF27/'RAW data extract'!AE27,0)</f>
        <v>32844.13962621901</v>
      </c>
      <c r="AJ112">
        <f>IFERROR(AI112*'RAW data extract'!AG27/'RAW data extract'!AF27,0)</f>
        <v>32352.985426991414</v>
      </c>
      <c r="AK112">
        <f>IFERROR(AJ112*'RAW data extract'!AH27/'RAW data extract'!AG27,0)</f>
        <v>31764.338260491601</v>
      </c>
      <c r="AL112">
        <f>IFERROR(AK112*'RAW data extract'!AI27/'RAW data extract'!AH27,0)</f>
        <v>31106.921872748146</v>
      </c>
      <c r="AM112">
        <f>IFERROR(AL112*'RAW data extract'!AJ27/'RAW data extract'!AI27,0)</f>
        <v>30297.396084621709</v>
      </c>
      <c r="AN112">
        <f>IFERROR(AM112*'RAW data extract'!AK27/'RAW data extract'!AJ27,0)</f>
        <v>29156.047766998574</v>
      </c>
      <c r="AO112">
        <f>IFERROR(AN112*'RAW data extract'!AL27/'RAW data extract'!AK27,0)</f>
        <v>28008.751360320144</v>
      </c>
      <c r="AP112">
        <f>IFERROR(AO112*'RAW data extract'!AM27/'RAW data extract'!AL27,0)</f>
        <v>26808.173906458818</v>
      </c>
      <c r="AQ112">
        <f>IFERROR(AP112*'RAW data extract'!AN27/'RAW data extract'!AM27,0)</f>
        <v>25597.091032003547</v>
      </c>
      <c r="AR112">
        <f>IFERROR(AQ112*'RAW data extract'!AO27/'RAW data extract'!AN27,0)</f>
        <v>24401.684744033868</v>
      </c>
      <c r="AS112">
        <f>IFERROR(AR112*'RAW data extract'!AP27/'RAW data extract'!AO27,0)</f>
        <v>23329.966109301971</v>
      </c>
      <c r="AT112">
        <f>IFERROR(AS112*'RAW data extract'!AQ27/'RAW data extract'!AP27,0)</f>
        <v>22216.685406738132</v>
      </c>
      <c r="AU112">
        <f>IFERROR(AT112*'RAW data extract'!AR27/'RAW data extract'!AQ27,0)</f>
        <v>21124.653499478089</v>
      </c>
      <c r="AV112">
        <f>IFERROR(AU112*'RAW data extract'!AS27/'RAW data extract'!AR27,0)</f>
        <v>19982.614570298247</v>
      </c>
      <c r="AW112">
        <f>IFERROR(AV112*'RAW data extract'!AT27/'RAW data extract'!AS27,0)</f>
        <v>18820.052887135556</v>
      </c>
      <c r="AX112">
        <f>IFERROR(AW112*'RAW data extract'!AU27/'RAW data extract'!AT27,0)</f>
        <v>17676.289432036367</v>
      </c>
      <c r="AY112">
        <f>IFERROR(AX112*'RAW data extract'!AV27/'RAW data extract'!AU27,0)</f>
        <v>16548.441390613232</v>
      </c>
      <c r="AZ112">
        <f>IFERROR(AY112*'RAW data extract'!AW27/'RAW data extract'!AV27,0)</f>
        <v>15392.785549114575</v>
      </c>
      <c r="BA112">
        <f>IFERROR(AZ112*'RAW data extract'!AX27/'RAW data extract'!AW27,0)</f>
        <v>14248.655904172732</v>
      </c>
      <c r="BB112">
        <f>IFERROR(BA112*'RAW data extract'!AY27/'RAW data extract'!AX27,0)</f>
        <v>13109.355677960415</v>
      </c>
      <c r="BC112">
        <f>IFERROR(BB112*'RAW data extract'!AZ27/'RAW data extract'!AY27,0)</f>
        <v>11965.009692401536</v>
      </c>
      <c r="BD112">
        <f>IFERROR(BC112*'RAW data extract'!BA27/'RAW data extract'!AZ27,0)</f>
        <v>10817.761662579678</v>
      </c>
      <c r="BE112">
        <f>IFERROR(BD112*'RAW data extract'!BB27/'RAW data extract'!BA27,0)</f>
        <v>9676.6055017936524</v>
      </c>
      <c r="BF112">
        <f>IFERROR(BE112*'RAW data extract'!BC27/'RAW data extract'!BB27,0)</f>
        <v>8532.7692417400558</v>
      </c>
      <c r="BG112">
        <f>IFERROR(BF112*'RAW data extract'!BD27/'RAW data extract'!BC27,0)</f>
        <v>7387.8272363805281</v>
      </c>
      <c r="BH112">
        <f>IFERROR(BG112*'RAW data extract'!BE27/'RAW data extract'!BD27,0)</f>
        <v>6244.1874671145169</v>
      </c>
    </row>
    <row r="113" spans="1:60" x14ac:dyDescent="0.3">
      <c r="A113" s="2" t="s">
        <v>9</v>
      </c>
      <c r="B113" s="2" t="s">
        <v>10</v>
      </c>
      <c r="C113" s="2" t="s">
        <v>32</v>
      </c>
      <c r="D113" s="2" t="s">
        <v>44</v>
      </c>
      <c r="E113" s="2" t="s">
        <v>13</v>
      </c>
      <c r="F113" s="2" t="s">
        <v>14</v>
      </c>
      <c r="G113" s="2" t="s">
        <v>14</v>
      </c>
      <c r="H113" s="2" t="s">
        <v>15</v>
      </c>
      <c r="I113" s="2" t="s">
        <v>16</v>
      </c>
      <c r="J113" s="8">
        <f>SUMIFS('Eurostat comsumption'!J$2:J$185,'Eurostat comsumption'!$C$2:$C$185,Input!$C113,'Eurostat comsumption'!$D$2:$D$185,Input!$D113)</f>
        <v>0</v>
      </c>
      <c r="K113" s="8">
        <f>SUMIFS('Eurostat comsumption'!K$2:K$185,'Eurostat comsumption'!$C$2:$C$185,Input!$C113,'Eurostat comsumption'!$D$2:$D$185,Input!$D113)</f>
        <v>0</v>
      </c>
      <c r="L113" s="8">
        <f>SUMIFS('Eurostat comsumption'!L$2:L$185,'Eurostat comsumption'!$C$2:$C$185,Input!$C113,'Eurostat comsumption'!$D$2:$D$185,Input!$D113)</f>
        <v>0</v>
      </c>
      <c r="M113" s="8">
        <f>SUMIFS('Eurostat comsumption'!M$2:M$185,'Eurostat comsumption'!$C$2:$C$185,Input!$C113,'Eurostat comsumption'!$D$2:$D$185,Input!$D113)</f>
        <v>0</v>
      </c>
      <c r="N113" s="8">
        <f>SUMIFS('Eurostat comsumption'!N$2:N$185,'Eurostat comsumption'!$C$2:$C$185,Input!$C113,'Eurostat comsumption'!$D$2:$D$185,Input!$D113)</f>
        <v>0</v>
      </c>
      <c r="O113" s="8">
        <f>SUMIFS('Eurostat comsumption'!O$2:O$185,'Eurostat comsumption'!$C$2:$C$185,Input!$C113,'Eurostat comsumption'!$D$2:$D$185,Input!$D113)</f>
        <v>0</v>
      </c>
      <c r="P113" s="8">
        <f>SUMIFS('Eurostat comsumption'!P$2:P$185,'Eurostat comsumption'!$C$2:$C$185,Input!$C113,'Eurostat comsumption'!$D$2:$D$185,Input!$D113)</f>
        <v>0</v>
      </c>
      <c r="Q113" s="8">
        <f>SUMIFS('Eurostat comsumption'!Q$2:Q$185,'Eurostat comsumption'!$C$2:$C$185,Input!$C113,'Eurostat comsumption'!$D$2:$D$185,Input!$D113)</f>
        <v>0</v>
      </c>
      <c r="R113" s="8">
        <f>SUMIFS('Eurostat comsumption'!R$2:R$185,'Eurostat comsumption'!$C$2:$C$185,Input!$C113,'Eurostat comsumption'!$D$2:$D$185,Input!$D113)</f>
        <v>0</v>
      </c>
      <c r="S113" s="8">
        <f>SUMIFS('Eurostat comsumption'!S$2:S$185,'Eurostat comsumption'!$C$2:$C$185,Input!$C113,'Eurostat comsumption'!$D$2:$D$185,Input!$D113)</f>
        <v>0</v>
      </c>
      <c r="T113" s="8">
        <f>SUMIFS('Eurostat comsumption'!T$2:T$185,'Eurostat comsumption'!$C$2:$C$185,Input!$C113,'Eurostat comsumption'!$D$2:$D$185,Input!$D113)</f>
        <v>0</v>
      </c>
      <c r="U113" s="8">
        <f>SUMIFS('Eurostat comsumption'!U$2:U$185,'Eurostat comsumption'!$C$2:$C$185,Input!$C113,'Eurostat comsumption'!$D$2:$D$185,Input!$D113)</f>
        <v>0</v>
      </c>
      <c r="V113" s="8">
        <f>SUMIFS('Eurostat comsumption'!V$2:V$185,'Eurostat comsumption'!$C$2:$C$185,Input!$C113,'Eurostat comsumption'!$D$2:$D$185,Input!$D113)</f>
        <v>0</v>
      </c>
      <c r="W113" s="8">
        <f>SUMIFS('Eurostat comsumption'!W$2:W$185,'Eurostat comsumption'!$C$2:$C$185,Input!$C113,'Eurostat comsumption'!$D$2:$D$185,Input!$D113)</f>
        <v>0</v>
      </c>
      <c r="X113" s="8">
        <f>SUMIFS('Eurostat comsumption'!X$2:X$185,'Eurostat comsumption'!$C$2:$C$185,Input!$C113,'Eurostat comsumption'!$D$2:$D$185,Input!$D113)</f>
        <v>0</v>
      </c>
      <c r="Y113" s="8">
        <f>SUMIFS('Eurostat comsumption'!Y$2:Y$185,'Eurostat comsumption'!$C$2:$C$185,Input!$C113,'Eurostat comsumption'!$D$2:$D$185,Input!$D113)</f>
        <v>0</v>
      </c>
      <c r="Z113" s="8">
        <f>SUMIFS('Eurostat comsumption'!Z$2:Z$185,'Eurostat comsumption'!$C$2:$C$185,Input!$C113,'Eurostat comsumption'!$D$2:$D$185,Input!$D113)</f>
        <v>0</v>
      </c>
      <c r="AA113">
        <f>Z113+('RAW data extract'!X33-'RAW data extract'!W33)*1000</f>
        <v>4.6888188199413844E-2</v>
      </c>
      <c r="AB113">
        <f>AA113+('RAW data extract'!Y33-'RAW data extract'!X33)*1000</f>
        <v>9.6919580111244991E-2</v>
      </c>
      <c r="AC113">
        <f>AB113+('RAW data extract'!Z33-'RAW data extract'!Y33)*1000</f>
        <v>0.14397739900162743</v>
      </c>
      <c r="AD113">
        <f>AC113+('RAW data extract'!AA33-'RAW data extract'!Z33)*1000</f>
        <v>0.21105432572673505</v>
      </c>
      <c r="AE113">
        <f>AD113+('RAW data extract'!AB33-'RAW data extract'!AA33)*1000</f>
        <v>0.27801126484486438</v>
      </c>
      <c r="AF113">
        <f>AE113+('RAW data extract'!AC33-'RAW data extract'!AB33)*1000</f>
        <v>0.36635154865754571</v>
      </c>
      <c r="AG113">
        <f>AF113+('RAW data extract'!AD33-'RAW data extract'!AC33)*1000</f>
        <v>0.53442676122642785</v>
      </c>
      <c r="AH113">
        <f>AG113+('RAW data extract'!AE33-'RAW data extract'!AD33)*1000</f>
        <v>0.77478206117400716</v>
      </c>
      <c r="AI113">
        <f>AH113+('RAW data extract'!AF33-'RAW data extract'!AE33)*1000</f>
        <v>1.0926032596016939</v>
      </c>
      <c r="AJ113">
        <f>AI113+('RAW data extract'!AG33-'RAW data extract'!AF33)*1000</f>
        <v>1.4846230401097433</v>
      </c>
      <c r="AK113">
        <f>AJ113+('RAW data extract'!AH33-'RAW data extract'!AG33)*1000</f>
        <v>2.0277899168544247</v>
      </c>
      <c r="AL113">
        <f>AK113+('RAW data extract'!AI33-'RAW data extract'!AH33)*1000</f>
        <v>2.7138319734010379</v>
      </c>
      <c r="AM113">
        <f>AL113+('RAW data extract'!AJ33-'RAW data extract'!AI33)*1000</f>
        <v>3.5877533194534763</v>
      </c>
      <c r="AN113">
        <f>AM113+('RAW data extract'!AK33-'RAW data extract'!AJ33)*1000</f>
        <v>4.7491489854856344</v>
      </c>
      <c r="AO113">
        <f>AN113+('RAW data extract'!AL33-'RAW data extract'!AK33)*1000</f>
        <v>6.4049008339069333</v>
      </c>
      <c r="AP113">
        <f>AO113+('RAW data extract'!AM33-'RAW data extract'!AL33)*1000</f>
        <v>8.5331723914233919</v>
      </c>
      <c r="AQ113">
        <f>AP113+('RAW data extract'!AN33-'RAW data extract'!AM33)*1000</f>
        <v>11.187467438344555</v>
      </c>
      <c r="AR113">
        <f>AQ113+('RAW data extract'!AO33-'RAW data extract'!AN33)*1000</f>
        <v>14.489640016519374</v>
      </c>
      <c r="AS113">
        <f>AR113+('RAW data extract'!AP33-'RAW data extract'!AO33)*1000</f>
        <v>18.613456865903416</v>
      </c>
      <c r="AT113">
        <f>AS113+('RAW data extract'!AQ33-'RAW data extract'!AP33)*1000</f>
        <v>24.072160598433534</v>
      </c>
      <c r="AU113">
        <f>AT113+('RAW data extract'!AR33-'RAW data extract'!AQ33)*1000</f>
        <v>30.988271964357541</v>
      </c>
      <c r="AV113">
        <f>AU113+('RAW data extract'!AS33-'RAW data extract'!AR33)*1000</f>
        <v>40.545783552328302</v>
      </c>
      <c r="AW113">
        <f>AV113+('RAW data extract'!AT33-'RAW data extract'!AS33)*1000</f>
        <v>53.378152964260991</v>
      </c>
      <c r="AX113">
        <f>AW113+('RAW data extract'!AU33-'RAW data extract'!AT33)*1000</f>
        <v>69.954574794549103</v>
      </c>
      <c r="AY113">
        <f>AX113+('RAW data extract'!AV33-'RAW data extract'!AU33)*1000</f>
        <v>78.034201592426243</v>
      </c>
      <c r="AZ113">
        <f>AY113+('RAW data extract'!AW33-'RAW data extract'!AV33)*1000</f>
        <v>91.630392123092761</v>
      </c>
      <c r="BA113">
        <f>AZ113+('RAW data extract'!AX33-'RAW data extract'!AW33)*1000</f>
        <v>104.75620073623948</v>
      </c>
      <c r="BB113">
        <f>BA113+('RAW data extract'!AY33-'RAW data extract'!AX33)*1000</f>
        <v>116.88027830386294</v>
      </c>
      <c r="BC113">
        <f>BB113+('RAW data extract'!AZ33-'RAW data extract'!AY33)*1000</f>
        <v>128.42315135876993</v>
      </c>
      <c r="BD113">
        <f>BC113+('RAW data extract'!BA33-'RAW data extract'!AZ33)*1000</f>
        <v>141.75318053691589</v>
      </c>
      <c r="BE113">
        <f>BD113+('RAW data extract'!BB33-'RAW data extract'!BA33)*1000</f>
        <v>153.86239884682885</v>
      </c>
      <c r="BF113">
        <f>BE113+('RAW data extract'!BC33-'RAW data extract'!BB33)*1000</f>
        <v>166.06063149279328</v>
      </c>
      <c r="BG113">
        <f>BF113+('RAW data extract'!BD33-'RAW data extract'!BC33)*1000</f>
        <v>178.53591426760863</v>
      </c>
      <c r="BH113">
        <f>BG113+('RAW data extract'!BE33-'RAW data extract'!BD33)*1000</f>
        <v>191.0869483326494</v>
      </c>
    </row>
    <row r="114" spans="1:60" x14ac:dyDescent="0.3">
      <c r="A114" t="s">
        <v>9</v>
      </c>
      <c r="B114" t="s">
        <v>10</v>
      </c>
      <c r="C114" t="s">
        <v>33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 s="8">
        <f>SUMIFS('Eurostat comsumption'!J$2:J$185,'Eurostat comsumption'!$C$2:$C$185,Input!$C114,'Eurostat comsumption'!$D$2:$D$185,Input!$D114)</f>
        <v>1914.2</v>
      </c>
      <c r="K114" s="8">
        <f>SUMIFS('Eurostat comsumption'!K$2:K$185,'Eurostat comsumption'!$C$2:$C$185,Input!$C114,'Eurostat comsumption'!$D$2:$D$185,Input!$D114)</f>
        <v>2017.8</v>
      </c>
      <c r="L114" s="8">
        <f>SUMIFS('Eurostat comsumption'!L$2:L$185,'Eurostat comsumption'!$C$2:$C$185,Input!$C114,'Eurostat comsumption'!$D$2:$D$185,Input!$D114)</f>
        <v>2113.6999999999998</v>
      </c>
      <c r="M114" s="8">
        <f>SUMIFS('Eurostat comsumption'!M$2:M$185,'Eurostat comsumption'!$C$2:$C$185,Input!$C114,'Eurostat comsumption'!$D$2:$D$185,Input!$D114)</f>
        <v>2306.6999999999998</v>
      </c>
      <c r="N114" s="8">
        <f>SUMIFS('Eurostat comsumption'!N$2:N$185,'Eurostat comsumption'!$C$2:$C$185,Input!$C114,'Eurostat comsumption'!$D$2:$D$185,Input!$D114)</f>
        <v>2655</v>
      </c>
      <c r="O114" s="8">
        <f>SUMIFS('Eurostat comsumption'!O$2:O$185,'Eurostat comsumption'!$C$2:$C$185,Input!$C114,'Eurostat comsumption'!$D$2:$D$185,Input!$D114)</f>
        <v>2780.8</v>
      </c>
      <c r="P114" s="8">
        <f>SUMIFS('Eurostat comsumption'!P$2:P$185,'Eurostat comsumption'!$C$2:$C$185,Input!$C114,'Eurostat comsumption'!$D$2:$D$185,Input!$D114)</f>
        <v>2652.2</v>
      </c>
      <c r="Q114" s="8">
        <f>SUMIFS('Eurostat comsumption'!Q$2:Q$185,'Eurostat comsumption'!$C$2:$C$185,Input!$C114,'Eurostat comsumption'!$D$2:$D$185,Input!$D114)</f>
        <v>2640.6</v>
      </c>
      <c r="R114" s="8">
        <f>SUMIFS('Eurostat comsumption'!R$2:R$185,'Eurostat comsumption'!$C$2:$C$185,Input!$C114,'Eurostat comsumption'!$D$2:$D$185,Input!$D114)</f>
        <v>2672.4</v>
      </c>
      <c r="S114" s="8">
        <f>SUMIFS('Eurostat comsumption'!S$2:S$185,'Eurostat comsumption'!$C$2:$C$185,Input!$C114,'Eurostat comsumption'!$D$2:$D$185,Input!$D114)</f>
        <v>2478.1</v>
      </c>
      <c r="T114" s="8">
        <f>SUMIFS('Eurostat comsumption'!T$2:T$185,'Eurostat comsumption'!$C$2:$C$185,Input!$C114,'Eurostat comsumption'!$D$2:$D$185,Input!$D114)</f>
        <v>2604.1999999999998</v>
      </c>
      <c r="U114" s="8">
        <f>SUMIFS('Eurostat comsumption'!U$2:U$185,'Eurostat comsumption'!$C$2:$C$185,Input!$C114,'Eurostat comsumption'!$D$2:$D$185,Input!$D114)</f>
        <v>2710.9</v>
      </c>
      <c r="V114" s="8">
        <f>SUMIFS('Eurostat comsumption'!V$2:V$185,'Eurostat comsumption'!$C$2:$C$185,Input!$C114,'Eurostat comsumption'!$D$2:$D$185,Input!$D114)</f>
        <v>2578.6</v>
      </c>
      <c r="W114" s="8">
        <f>SUMIFS('Eurostat comsumption'!W$2:W$185,'Eurostat comsumption'!$C$2:$C$185,Input!$C114,'Eurostat comsumption'!$D$2:$D$185,Input!$D114)</f>
        <v>2540.1</v>
      </c>
      <c r="X114" s="8">
        <f>SUMIFS('Eurostat comsumption'!X$2:X$185,'Eurostat comsumption'!$C$2:$C$185,Input!$C114,'Eurostat comsumption'!$D$2:$D$185,Input!$D114)</f>
        <v>2496.1999999999998</v>
      </c>
      <c r="Y114" s="8">
        <f>SUMIFS('Eurostat comsumption'!Y$2:Y$185,'Eurostat comsumption'!$C$2:$C$185,Input!$C114,'Eurostat comsumption'!$D$2:$D$185,Input!$D114)</f>
        <v>2419.5</v>
      </c>
      <c r="Z114" s="8">
        <f>SUMIFS('Eurostat comsumption'!Z$2:Z$185,'Eurostat comsumption'!$C$2:$C$185,Input!$C114,'Eurostat comsumption'!$D$2:$D$185,Input!$D114)</f>
        <v>2421.8000000000002</v>
      </c>
      <c r="AA114">
        <f t="shared" ref="AA114" si="444">SUM(AA115:AA121)</f>
        <v>2402.919825773939</v>
      </c>
      <c r="AB114">
        <f t="shared" ref="AB114" si="445">SUM(AB115:AB121)</f>
        <v>2385.2946890811286</v>
      </c>
      <c r="AC114">
        <f t="shared" ref="AC114" si="446">SUM(AC115:AC121)</f>
        <v>2365.656347081127</v>
      </c>
      <c r="AD114">
        <f t="shared" ref="AD114" si="447">SUM(AD115:AD121)</f>
        <v>2344.4767150522443</v>
      </c>
      <c r="AE114">
        <f t="shared" ref="AE114" si="448">SUM(AE115:AE121)</f>
        <v>2318.3177530757566</v>
      </c>
      <c r="AF114">
        <f t="shared" ref="AF114" si="449">SUM(AF115:AF121)</f>
        <v>2290.8608727845449</v>
      </c>
      <c r="AG114">
        <f t="shared" ref="AG114" si="450">SUM(AG115:AG121)</f>
        <v>2261.5494047800858</v>
      </c>
      <c r="AH114">
        <f t="shared" ref="AH114" si="451">SUM(AH115:AH121)</f>
        <v>2227.4751306075509</v>
      </c>
      <c r="AI114">
        <f t="shared" ref="AI114" si="452">SUM(AI115:AI121)</f>
        <v>2187.8644148274379</v>
      </c>
      <c r="AJ114">
        <f t="shared" ref="AJ114" si="453">SUM(AJ115:AJ121)</f>
        <v>2142.3347062471744</v>
      </c>
      <c r="AK114">
        <f t="shared" ref="AK114" si="454">SUM(AK115:AK121)</f>
        <v>2087.6279865655138</v>
      </c>
      <c r="AL114">
        <f t="shared" ref="AL114" si="455">SUM(AL115:AL121)</f>
        <v>2027.6079805251259</v>
      </c>
      <c r="AM114">
        <f t="shared" ref="AM114" si="456">SUM(AM115:AM121)</f>
        <v>1963.4545707162367</v>
      </c>
      <c r="AN114">
        <f t="shared" ref="AN114" si="457">SUM(AN115:AN121)</f>
        <v>1898.3191490116926</v>
      </c>
      <c r="AO114">
        <f t="shared" ref="AO114" si="458">SUM(AO115:AO121)</f>
        <v>1832.5299777969194</v>
      </c>
      <c r="AP114">
        <f t="shared" ref="AP114" si="459">SUM(AP115:AP121)</f>
        <v>1766.7354294709562</v>
      </c>
      <c r="AQ114">
        <f t="shared" ref="AQ114" si="460">SUM(AQ115:AQ121)</f>
        <v>1701.3164626051234</v>
      </c>
      <c r="AR114">
        <f t="shared" ref="AR114" si="461">SUM(AR115:AR121)</f>
        <v>1639.0229023267798</v>
      </c>
      <c r="AS114">
        <f t="shared" ref="AS114" si="462">SUM(AS115:AS121)</f>
        <v>1577.9348541820773</v>
      </c>
      <c r="AT114">
        <f t="shared" ref="AT114" si="463">SUM(AT115:AT121)</f>
        <v>1518.5436528446887</v>
      </c>
      <c r="AU114">
        <f t="shared" ref="AU114" si="464">SUM(AU115:AU121)</f>
        <v>1459.1527321610347</v>
      </c>
      <c r="AV114">
        <f t="shared" ref="AV114" si="465">SUM(AV115:AV121)</f>
        <v>1399.7620002037688</v>
      </c>
      <c r="AW114">
        <f t="shared" ref="AW114" si="466">SUM(AW115:AW121)</f>
        <v>1340.3715009522762</v>
      </c>
      <c r="AX114">
        <f t="shared" ref="AX114" si="467">SUM(AX115:AX121)</f>
        <v>1281.2197610654978</v>
      </c>
      <c r="AY114">
        <f t="shared" ref="AY114" si="468">SUM(AY115:AY121)</f>
        <v>1221.580071257986</v>
      </c>
      <c r="AZ114">
        <f t="shared" ref="AZ114" si="469">SUM(AZ115:AZ121)</f>
        <v>1161.5006145595235</v>
      </c>
      <c r="BA114">
        <f t="shared" ref="BA114" si="470">SUM(BA115:BA121)</f>
        <v>1102.4623652409446</v>
      </c>
      <c r="BB114">
        <f t="shared" ref="BB114" si="471">SUM(BB115:BB121)</f>
        <v>1042.7658655249015</v>
      </c>
      <c r="BC114">
        <f t="shared" ref="BC114" si="472">SUM(BC115:BC121)</f>
        <v>983.0983024060879</v>
      </c>
      <c r="BD114">
        <f t="shared" ref="BD114" si="473">SUM(BD115:BD121)</f>
        <v>923.57229331350493</v>
      </c>
      <c r="BE114">
        <f t="shared" ref="BE114" si="474">SUM(BE115:BE121)</f>
        <v>864.11404335749785</v>
      </c>
      <c r="BF114">
        <f t="shared" ref="BF114" si="475">SUM(BF115:BF121)</f>
        <v>864.10738373659922</v>
      </c>
      <c r="BG114">
        <f t="shared" ref="BG114" si="476">SUM(BG115:BG121)</f>
        <v>864.09988846002727</v>
      </c>
      <c r="BH114">
        <f t="shared" ref="BH114" si="477">SUM(BH115:BH121)</f>
        <v>864.09137160552564</v>
      </c>
    </row>
    <row r="115" spans="1:60" x14ac:dyDescent="0.3">
      <c r="A115" t="s">
        <v>9</v>
      </c>
      <c r="B115" t="s">
        <v>10</v>
      </c>
      <c r="C115" t="s">
        <v>33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 s="8">
        <f>SUMIFS('Eurostat comsumption'!J$2:J$185,'Eurostat comsumption'!$C$2:$C$185,Input!$C115,'Eurostat comsumption'!$D$2:$D$185,Input!$D115)</f>
        <v>0</v>
      </c>
      <c r="K115" s="8">
        <f>SUMIFS('Eurostat comsumption'!K$2:K$185,'Eurostat comsumption'!$C$2:$C$185,Input!$C115,'Eurostat comsumption'!$D$2:$D$185,Input!$D115)</f>
        <v>0</v>
      </c>
      <c r="L115" s="8">
        <f>SUMIFS('Eurostat comsumption'!L$2:L$185,'Eurostat comsumption'!$C$2:$C$185,Input!$C115,'Eurostat comsumption'!$D$2:$D$185,Input!$D115)</f>
        <v>0</v>
      </c>
      <c r="M115" s="8">
        <f>SUMIFS('Eurostat comsumption'!M$2:M$185,'Eurostat comsumption'!$C$2:$C$185,Input!$C115,'Eurostat comsumption'!$D$2:$D$185,Input!$D115)</f>
        <v>0</v>
      </c>
      <c r="N115" s="8">
        <f>SUMIFS('Eurostat comsumption'!N$2:N$185,'Eurostat comsumption'!$C$2:$C$185,Input!$C115,'Eurostat comsumption'!$D$2:$D$185,Input!$D115)</f>
        <v>0</v>
      </c>
      <c r="O115" s="8">
        <f>SUMIFS('Eurostat comsumption'!O$2:O$185,'Eurostat comsumption'!$C$2:$C$185,Input!$C115,'Eurostat comsumption'!$D$2:$D$185,Input!$D115)</f>
        <v>0</v>
      </c>
      <c r="P115" s="8">
        <f>SUMIFS('Eurostat comsumption'!P$2:P$185,'Eurostat comsumption'!$C$2:$C$185,Input!$C115,'Eurostat comsumption'!$D$2:$D$185,Input!$D115)</f>
        <v>0</v>
      </c>
      <c r="Q115" s="8">
        <f>SUMIFS('Eurostat comsumption'!Q$2:Q$185,'Eurostat comsumption'!$C$2:$C$185,Input!$C115,'Eurostat comsumption'!$D$2:$D$185,Input!$D115)</f>
        <v>0</v>
      </c>
      <c r="R115" s="8">
        <f>SUMIFS('Eurostat comsumption'!R$2:R$185,'Eurostat comsumption'!$C$2:$C$185,Input!$C115,'Eurostat comsumption'!$D$2:$D$185,Input!$D115)</f>
        <v>0</v>
      </c>
      <c r="S115" s="8">
        <f>SUMIFS('Eurostat comsumption'!S$2:S$185,'Eurostat comsumption'!$C$2:$C$185,Input!$C115,'Eurostat comsumption'!$D$2:$D$185,Input!$D115)</f>
        <v>0</v>
      </c>
      <c r="T115" s="8">
        <f>SUMIFS('Eurostat comsumption'!T$2:T$185,'Eurostat comsumption'!$C$2:$C$185,Input!$C115,'Eurostat comsumption'!$D$2:$D$185,Input!$D115)</f>
        <v>0</v>
      </c>
      <c r="U115" s="8">
        <f>SUMIFS('Eurostat comsumption'!U$2:U$185,'Eurostat comsumption'!$C$2:$C$185,Input!$C115,'Eurostat comsumption'!$D$2:$D$185,Input!$D115)</f>
        <v>0</v>
      </c>
      <c r="V115" s="8">
        <f>SUMIFS('Eurostat comsumption'!V$2:V$185,'Eurostat comsumption'!$C$2:$C$185,Input!$C115,'Eurostat comsumption'!$D$2:$D$185,Input!$D115)</f>
        <v>0</v>
      </c>
      <c r="W115" s="8">
        <f>SUMIFS('Eurostat comsumption'!W$2:W$185,'Eurostat comsumption'!$C$2:$C$185,Input!$C115,'Eurostat comsumption'!$D$2:$D$185,Input!$D115)</f>
        <v>0</v>
      </c>
      <c r="X115" s="8">
        <f>SUMIFS('Eurostat comsumption'!X$2:X$185,'Eurostat comsumption'!$C$2:$C$185,Input!$C115,'Eurostat comsumption'!$D$2:$D$185,Input!$D115)</f>
        <v>0</v>
      </c>
      <c r="Y115" s="8">
        <f>SUMIFS('Eurostat comsumption'!Y$2:Y$185,'Eurostat comsumption'!$C$2:$C$185,Input!$C115,'Eurostat comsumption'!$D$2:$D$185,Input!$D115)</f>
        <v>0</v>
      </c>
      <c r="Z115" s="8">
        <f>SUMIFS('Eurostat comsumption'!Z$2:Z$185,'Eurostat comsumption'!$C$2:$C$185,Input!$C115,'Eurostat comsumption'!$D$2:$D$185,Input!$D115)</f>
        <v>0</v>
      </c>
      <c r="AA115">
        <f>MAX(SUMIFS('intermediary sheet'!AA$2:AA$185,'intermediary sheet'!$C$2:$C$185,Input!$C115,'intermediary sheet'!$D$2:$D$185,"total")*SUMIFS('Market shares starting point Fe'!AA$2:AA$185,'Market shares starting point Fe'!$C$2:$C$185,Input!$C115,'Market shares starting point Fe'!$D$2:$D$185,Input!$D115),0)</f>
        <v>17.339044860188636</v>
      </c>
      <c r="AB115">
        <f>MAX(SUMIFS('intermediary sheet'!AB$2:AB$185,'intermediary sheet'!$C$2:$C$185,Input!$C115,'intermediary sheet'!$D$2:$D$185,"total")*SUMIFS('Market shares starting point Fe'!AB$2:AB$185,'Market shares starting point Fe'!$C$2:$C$185,Input!$C115,'Market shares starting point Fe'!$D$2:$D$185,Input!$D115),0)</f>
        <v>18.821942262543566</v>
      </c>
      <c r="AC115">
        <f>MAX(SUMIFS('intermediary sheet'!AC$2:AC$185,'intermediary sheet'!$C$2:$C$185,Input!$C115,'intermediary sheet'!$D$2:$D$185,"total")*SUMIFS('Market shares starting point Fe'!AC$2:AC$185,'Market shares starting point Fe'!$C$2:$C$185,Input!$C115,'Market shares starting point Fe'!$D$2:$D$185,Input!$D115),0)</f>
        <v>20.675467848681333</v>
      </c>
      <c r="AD115">
        <f>MAX(SUMIFS('intermediary sheet'!AD$2:AD$185,'intermediary sheet'!$C$2:$C$185,Input!$C115,'intermediary sheet'!$D$2:$D$185,"total")*SUMIFS('Market shares starting point Fe'!AD$2:AD$185,'Market shares starting point Fe'!$C$2:$C$185,Input!$C115,'Market shares starting point Fe'!$D$2:$D$185,Input!$D115),0)</f>
        <v>22.195542756205082</v>
      </c>
      <c r="AE115">
        <f>MAX(SUMIFS('intermediary sheet'!AE$2:AE$185,'intermediary sheet'!$C$2:$C$185,Input!$C115,'intermediary sheet'!$D$2:$D$185,"total")*SUMIFS('Market shares starting point Fe'!AE$2:AE$185,'Market shares starting point Fe'!$C$2:$C$185,Input!$C115,'Market shares starting point Fe'!$D$2:$D$185,Input!$D115),0)</f>
        <v>23.629926240568334</v>
      </c>
      <c r="AF115">
        <f>MAX(SUMIFS('intermediary sheet'!AF$2:AF$185,'intermediary sheet'!$C$2:$C$185,Input!$C115,'intermediary sheet'!$D$2:$D$185,"total")*SUMIFS('Market shares starting point Fe'!AF$2:AF$185,'Market shares starting point Fe'!$C$2:$C$185,Input!$C115,'Market shares starting point Fe'!$D$2:$D$185,Input!$D115),0)</f>
        <v>25.046828653747955</v>
      </c>
      <c r="AG115">
        <f>MAX(SUMIFS('intermediary sheet'!AG$2:AG$185,'intermediary sheet'!$C$2:$C$185,Input!$C115,'intermediary sheet'!$D$2:$D$185,"total")*SUMIFS('Market shares starting point Fe'!AG$2:AG$185,'Market shares starting point Fe'!$C$2:$C$185,Input!$C115,'Market shares starting point Fe'!$D$2:$D$185,Input!$D115),0)</f>
        <v>26.3089883139451</v>
      </c>
      <c r="AH115">
        <f>MAX(SUMIFS('intermediary sheet'!AH$2:AH$185,'intermediary sheet'!$C$2:$C$185,Input!$C115,'intermediary sheet'!$D$2:$D$185,"total")*SUMIFS('Market shares starting point Fe'!AH$2:AH$185,'Market shares starting point Fe'!$C$2:$C$185,Input!$C115,'Market shares starting point Fe'!$D$2:$D$185,Input!$D115),0)</f>
        <v>27.629671989362496</v>
      </c>
      <c r="AI115">
        <f>MAX(SUMIFS('intermediary sheet'!AI$2:AI$185,'intermediary sheet'!$C$2:$C$185,Input!$C115,'intermediary sheet'!$D$2:$D$185,"total")*SUMIFS('Market shares starting point Fe'!AI$2:AI$185,'Market shares starting point Fe'!$C$2:$C$185,Input!$C115,'Market shares starting point Fe'!$D$2:$D$185,Input!$D115),0)</f>
        <v>28.864310280561778</v>
      </c>
      <c r="AJ115">
        <f>MAX(SUMIFS('intermediary sheet'!AJ$2:AJ$185,'intermediary sheet'!$C$2:$C$185,Input!$C115,'intermediary sheet'!$D$2:$D$185,"total")*SUMIFS('Market shares starting point Fe'!AJ$2:AJ$185,'Market shares starting point Fe'!$C$2:$C$185,Input!$C115,'Market shares starting point Fe'!$D$2:$D$185,Input!$D115),0)</f>
        <v>30.081183255471213</v>
      </c>
      <c r="AK115">
        <f>MAX(SUMIFS('intermediary sheet'!AK$2:AK$185,'intermediary sheet'!$C$2:$C$185,Input!$C115,'intermediary sheet'!$D$2:$D$185,"total")*SUMIFS('Market shares starting point Fe'!AK$2:AK$185,'Market shares starting point Fe'!$C$2:$C$185,Input!$C115,'Market shares starting point Fe'!$D$2:$D$185,Input!$D115),0)</f>
        <v>31.385415770453122</v>
      </c>
      <c r="AL115">
        <f>MAX(SUMIFS('intermediary sheet'!AL$2:AL$185,'intermediary sheet'!$C$2:$C$185,Input!$C115,'intermediary sheet'!$D$2:$D$185,"total")*SUMIFS('Market shares starting point Fe'!AL$2:AL$185,'Market shares starting point Fe'!$C$2:$C$185,Input!$C115,'Market shares starting point Fe'!$D$2:$D$185,Input!$D115),0)</f>
        <v>32.684920507164577</v>
      </c>
      <c r="AM115">
        <f>MAX(SUMIFS('intermediary sheet'!AM$2:AM$185,'intermediary sheet'!$C$2:$C$185,Input!$C115,'intermediary sheet'!$D$2:$D$185,"total")*SUMIFS('Market shares starting point Fe'!AM$2:AM$185,'Market shares starting point Fe'!$C$2:$C$185,Input!$C115,'Market shares starting point Fe'!$D$2:$D$185,Input!$D115),0)</f>
        <v>34.075741017775343</v>
      </c>
      <c r="AN115">
        <f>MAX(SUMIFS('intermediary sheet'!AN$2:AN$185,'intermediary sheet'!$C$2:$C$185,Input!$C115,'intermediary sheet'!$D$2:$D$185,"total")*SUMIFS('Market shares starting point Fe'!AN$2:AN$185,'Market shares starting point Fe'!$C$2:$C$185,Input!$C115,'Market shares starting point Fe'!$D$2:$D$185,Input!$D115),0)</f>
        <v>35.742137600019767</v>
      </c>
      <c r="AO115">
        <f>MAX(SUMIFS('intermediary sheet'!AO$2:AO$185,'intermediary sheet'!$C$2:$C$185,Input!$C115,'intermediary sheet'!$D$2:$D$185,"total")*SUMIFS('Market shares starting point Fe'!AO$2:AO$185,'Market shares starting point Fe'!$C$2:$C$185,Input!$C115,'Market shares starting point Fe'!$D$2:$D$185,Input!$D115),0)</f>
        <v>37.555719424054452</v>
      </c>
      <c r="AP115">
        <f>MAX(SUMIFS('intermediary sheet'!AP$2:AP$185,'intermediary sheet'!$C$2:$C$185,Input!$C115,'intermediary sheet'!$D$2:$D$185,"total")*SUMIFS('Market shares starting point Fe'!AP$2:AP$185,'Market shares starting point Fe'!$C$2:$C$185,Input!$C115,'Market shares starting point Fe'!$D$2:$D$185,Input!$D115),0)</f>
        <v>39.542105523657909</v>
      </c>
      <c r="AQ115">
        <f>MAX(SUMIFS('intermediary sheet'!AQ$2:AQ$185,'intermediary sheet'!$C$2:$C$185,Input!$C115,'intermediary sheet'!$D$2:$D$185,"total")*SUMIFS('Market shares starting point Fe'!AQ$2:AQ$185,'Market shares starting point Fe'!$C$2:$C$185,Input!$C115,'Market shares starting point Fe'!$D$2:$D$185,Input!$D115),0)</f>
        <v>41.656801308859194</v>
      </c>
      <c r="AR115">
        <f>MAX(SUMIFS('intermediary sheet'!AR$2:AR$185,'intermediary sheet'!$C$2:$C$185,Input!$C115,'intermediary sheet'!$D$2:$D$185,"total")*SUMIFS('Market shares starting point Fe'!AR$2:AR$185,'Market shares starting point Fe'!$C$2:$C$185,Input!$C115,'Market shares starting point Fe'!$D$2:$D$185,Input!$D115),0)</f>
        <v>43.723431366609113</v>
      </c>
      <c r="AS115">
        <f>MAX(SUMIFS('intermediary sheet'!AS$2:AS$185,'intermediary sheet'!$C$2:$C$185,Input!$C115,'intermediary sheet'!$D$2:$D$185,"total")*SUMIFS('Market shares starting point Fe'!AS$2:AS$185,'Market shares starting point Fe'!$C$2:$C$185,Input!$C115,'Market shares starting point Fe'!$D$2:$D$185,Input!$D115),0)</f>
        <v>45.733701633107323</v>
      </c>
      <c r="AT115">
        <f>MAX(SUMIFS('intermediary sheet'!AT$2:AT$185,'intermediary sheet'!$C$2:$C$185,Input!$C115,'intermediary sheet'!$D$2:$D$185,"total")*SUMIFS('Market shares starting point Fe'!AT$2:AT$185,'Market shares starting point Fe'!$C$2:$C$185,Input!$C115,'Market shares starting point Fe'!$D$2:$D$185,Input!$D115),0)</f>
        <v>47.794198056359612</v>
      </c>
      <c r="AU115">
        <f>MAX(SUMIFS('intermediary sheet'!AU$2:AU$185,'intermediary sheet'!$C$2:$C$185,Input!$C115,'intermediary sheet'!$D$2:$D$185,"total")*SUMIFS('Market shares starting point Fe'!AU$2:AU$185,'Market shares starting point Fe'!$C$2:$C$185,Input!$C115,'Market shares starting point Fe'!$D$2:$D$185,Input!$D115),0)</f>
        <v>49.691469649886109</v>
      </c>
      <c r="AV115">
        <f>MAX(SUMIFS('intermediary sheet'!AV$2:AV$185,'intermediary sheet'!$C$2:$C$185,Input!$C115,'intermediary sheet'!$D$2:$D$185,"total")*SUMIFS('Market shares starting point Fe'!AV$2:AV$185,'Market shares starting point Fe'!$C$2:$C$185,Input!$C115,'Market shares starting point Fe'!$D$2:$D$185,Input!$D115),0)</f>
        <v>51.484389519503935</v>
      </c>
      <c r="AW115">
        <f>MAX(SUMIFS('intermediary sheet'!AW$2:AW$185,'intermediary sheet'!$C$2:$C$185,Input!$C115,'intermediary sheet'!$D$2:$D$185,"total")*SUMIFS('Market shares starting point Fe'!AW$2:AW$185,'Market shares starting point Fe'!$C$2:$C$185,Input!$C115,'Market shares starting point Fe'!$D$2:$D$185,Input!$D115),0)</f>
        <v>53.1916607385348</v>
      </c>
      <c r="AX115">
        <f>MAX(SUMIFS('intermediary sheet'!AX$2:AX$185,'intermediary sheet'!$C$2:$C$185,Input!$C115,'intermediary sheet'!$D$2:$D$185,"total")*SUMIFS('Market shares starting point Fe'!AX$2:AX$185,'Market shares starting point Fe'!$C$2:$C$185,Input!$C115,'Market shares starting point Fe'!$D$2:$D$185,Input!$D115),0)</f>
        <v>54.871596596128384</v>
      </c>
      <c r="AY115">
        <f>MAX(SUMIFS('intermediary sheet'!AY$2:AY$185,'intermediary sheet'!$C$2:$C$185,Input!$C115,'intermediary sheet'!$D$2:$D$185,"total")*SUMIFS('Market shares starting point Fe'!AY$2:AY$185,'Market shares starting point Fe'!$C$2:$C$185,Input!$C115,'Market shares starting point Fe'!$D$2:$D$185,Input!$D115),0)</f>
        <v>56.491952872017478</v>
      </c>
      <c r="AZ115">
        <f>MAX(SUMIFS('intermediary sheet'!AZ$2:AZ$185,'intermediary sheet'!$C$2:$C$185,Input!$C115,'intermediary sheet'!$D$2:$D$185,"total")*SUMIFS('Market shares starting point Fe'!AZ$2:AZ$185,'Market shares starting point Fe'!$C$2:$C$185,Input!$C115,'Market shares starting point Fe'!$D$2:$D$185,Input!$D115),0)</f>
        <v>58.01868719075609</v>
      </c>
      <c r="BA115">
        <f>MAX(SUMIFS('intermediary sheet'!BA$2:BA$185,'intermediary sheet'!$C$2:$C$185,Input!$C115,'intermediary sheet'!$D$2:$D$185,"total")*SUMIFS('Market shares starting point Fe'!BA$2:BA$185,'Market shares starting point Fe'!$C$2:$C$185,Input!$C115,'Market shares starting point Fe'!$D$2:$D$185,Input!$D115),0)</f>
        <v>59.533059257052805</v>
      </c>
      <c r="BB115">
        <f>MAX(SUMIFS('intermediary sheet'!BB$2:BB$185,'intermediary sheet'!$C$2:$C$185,Input!$C115,'intermediary sheet'!$D$2:$D$185,"total")*SUMIFS('Market shares starting point Fe'!BB$2:BB$185,'Market shares starting point Fe'!$C$2:$C$185,Input!$C115,'Market shares starting point Fe'!$D$2:$D$185,Input!$D115),0)</f>
        <v>60.963768004580565</v>
      </c>
      <c r="BC115">
        <f>MAX(SUMIFS('intermediary sheet'!BC$2:BC$185,'intermediary sheet'!$C$2:$C$185,Input!$C115,'intermediary sheet'!$D$2:$D$185,"total")*SUMIFS('Market shares starting point Fe'!BC$2:BC$185,'Market shares starting point Fe'!$C$2:$C$185,Input!$C115,'Market shares starting point Fe'!$D$2:$D$185,Input!$D115),0)</f>
        <v>62.335968793764515</v>
      </c>
      <c r="BD115">
        <f>MAX(SUMIFS('intermediary sheet'!BD$2:BD$185,'intermediary sheet'!$C$2:$C$185,Input!$C115,'intermediary sheet'!$D$2:$D$185,"total")*SUMIFS('Market shares starting point Fe'!BD$2:BD$185,'Market shares starting point Fe'!$C$2:$C$185,Input!$C115,'Market shares starting point Fe'!$D$2:$D$185,Input!$D115),0)</f>
        <v>63.564454653497407</v>
      </c>
      <c r="BE115">
        <f>MAX(SUMIFS('intermediary sheet'!BE$2:BE$185,'intermediary sheet'!$C$2:$C$185,Input!$C115,'intermediary sheet'!$D$2:$D$185,"total")*SUMIFS('Market shares starting point Fe'!BE$2:BE$185,'Market shares starting point Fe'!$C$2:$C$185,Input!$C115,'Market shares starting point Fe'!$D$2:$D$185,Input!$D115),0)</f>
        <v>64.726846435441345</v>
      </c>
      <c r="BF115">
        <f>MAX(SUMIFS('intermediary sheet'!BF$2:BF$185,'intermediary sheet'!$C$2:$C$185,Input!$C115,'intermediary sheet'!$D$2:$D$185,"total")*SUMIFS('Market shares starting point Fe'!BF$2:BF$185,'Market shares starting point Fe'!$C$2:$C$185,Input!$C115,'Market shares starting point Fe'!$D$2:$D$185,Input!$D115),0)</f>
        <v>70.614891748736142</v>
      </c>
      <c r="BG115">
        <f>MAX(SUMIFS('intermediary sheet'!BG$2:BG$185,'intermediary sheet'!$C$2:$C$185,Input!$C115,'intermediary sheet'!$D$2:$D$185,"total")*SUMIFS('Market shares starting point Fe'!BG$2:BG$185,'Market shares starting point Fe'!$C$2:$C$185,Input!$C115,'Market shares starting point Fe'!$D$2:$D$185,Input!$D115),0)</f>
        <v>77.252012291608537</v>
      </c>
      <c r="BH115">
        <f>MAX(SUMIFS('intermediary sheet'!BH$2:BH$185,'intermediary sheet'!$C$2:$C$185,Input!$C115,'intermediary sheet'!$D$2:$D$185,"total")*SUMIFS('Market shares starting point Fe'!BH$2:BH$185,'Market shares starting point Fe'!$C$2:$C$185,Input!$C115,'Market shares starting point Fe'!$D$2:$D$185,Input!$D115),0)</f>
        <v>84.797395960124547</v>
      </c>
    </row>
    <row r="116" spans="1:60" x14ac:dyDescent="0.3">
      <c r="A116" t="s">
        <v>9</v>
      </c>
      <c r="B116" t="s">
        <v>10</v>
      </c>
      <c r="C116" t="s">
        <v>33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 s="8">
        <f>SUMIFS('Eurostat comsumption'!J$2:J$185,'Eurostat comsumption'!$C$2:$C$185,Input!$C116,'Eurostat comsumption'!$D$2:$D$185,Input!$D116)</f>
        <v>0</v>
      </c>
      <c r="K116" s="8">
        <f>SUMIFS('Eurostat comsumption'!K$2:K$185,'Eurostat comsumption'!$C$2:$C$185,Input!$C116,'Eurostat comsumption'!$D$2:$D$185,Input!$D116)</f>
        <v>0</v>
      </c>
      <c r="L116" s="8">
        <f>SUMIFS('Eurostat comsumption'!L$2:L$185,'Eurostat comsumption'!$C$2:$C$185,Input!$C116,'Eurostat comsumption'!$D$2:$D$185,Input!$D116)</f>
        <v>0</v>
      </c>
      <c r="M116" s="8">
        <f>SUMIFS('Eurostat comsumption'!M$2:M$185,'Eurostat comsumption'!$C$2:$C$185,Input!$C116,'Eurostat comsumption'!$D$2:$D$185,Input!$D116)</f>
        <v>0</v>
      </c>
      <c r="N116" s="8">
        <f>SUMIFS('Eurostat comsumption'!N$2:N$185,'Eurostat comsumption'!$C$2:$C$185,Input!$C116,'Eurostat comsumption'!$D$2:$D$185,Input!$D116)</f>
        <v>0</v>
      </c>
      <c r="O116" s="8">
        <f>SUMIFS('Eurostat comsumption'!O$2:O$185,'Eurostat comsumption'!$C$2:$C$185,Input!$C116,'Eurostat comsumption'!$D$2:$D$185,Input!$D116)</f>
        <v>0</v>
      </c>
      <c r="P116" s="8">
        <f>SUMIFS('Eurostat comsumption'!P$2:P$185,'Eurostat comsumption'!$C$2:$C$185,Input!$C116,'Eurostat comsumption'!$D$2:$D$185,Input!$D116)</f>
        <v>0</v>
      </c>
      <c r="Q116" s="8">
        <f>SUMIFS('Eurostat comsumption'!Q$2:Q$185,'Eurostat comsumption'!$C$2:$C$185,Input!$C116,'Eurostat comsumption'!$D$2:$D$185,Input!$D116)</f>
        <v>0</v>
      </c>
      <c r="R116" s="8">
        <f>SUMIFS('Eurostat comsumption'!R$2:R$185,'Eurostat comsumption'!$C$2:$C$185,Input!$C116,'Eurostat comsumption'!$D$2:$D$185,Input!$D116)</f>
        <v>0</v>
      </c>
      <c r="S116" s="8">
        <f>SUMIFS('Eurostat comsumption'!S$2:S$185,'Eurostat comsumption'!$C$2:$C$185,Input!$C116,'Eurostat comsumption'!$D$2:$D$185,Input!$D116)</f>
        <v>0</v>
      </c>
      <c r="T116" s="8">
        <f>SUMIFS('Eurostat comsumption'!T$2:T$185,'Eurostat comsumption'!$C$2:$C$185,Input!$C116,'Eurostat comsumption'!$D$2:$D$185,Input!$D116)</f>
        <v>0</v>
      </c>
      <c r="U116" s="8">
        <f>SUMIFS('Eurostat comsumption'!U$2:U$185,'Eurostat comsumption'!$C$2:$C$185,Input!$C116,'Eurostat comsumption'!$D$2:$D$185,Input!$D116)</f>
        <v>0</v>
      </c>
      <c r="V116" s="8">
        <f>SUMIFS('Eurostat comsumption'!V$2:V$185,'Eurostat comsumption'!$C$2:$C$185,Input!$C116,'Eurostat comsumption'!$D$2:$D$185,Input!$D116)</f>
        <v>0</v>
      </c>
      <c r="W116" s="8">
        <f>SUMIFS('Eurostat comsumption'!W$2:W$185,'Eurostat comsumption'!$C$2:$C$185,Input!$C116,'Eurostat comsumption'!$D$2:$D$185,Input!$D116)</f>
        <v>0</v>
      </c>
      <c r="X116" s="8">
        <f>SUMIFS('Eurostat comsumption'!X$2:X$185,'Eurostat comsumption'!$C$2:$C$185,Input!$C116,'Eurostat comsumption'!$D$2:$D$185,Input!$D116)</f>
        <v>0</v>
      </c>
      <c r="Y116" s="8">
        <f>SUMIFS('Eurostat comsumption'!Y$2:Y$185,'Eurostat comsumption'!$C$2:$C$185,Input!$C116,'Eurostat comsumption'!$D$2:$D$185,Input!$D116)</f>
        <v>0</v>
      </c>
      <c r="Z116" s="8">
        <f>SUMIFS('Eurostat comsumption'!Z$2:Z$185,'Eurostat comsumption'!$C$2:$C$185,Input!$C116,'Eurostat comsumption'!$D$2:$D$185,Input!$D116)</f>
        <v>0</v>
      </c>
      <c r="AA116">
        <f>MAX(SUMIFS('intermediary sheet'!AA$2:AA$185,'intermediary sheet'!$C$2:$C$185,Input!$C116,'intermediary sheet'!$D$2:$D$185,"total")*SUMIFS('Market shares starting point Fe'!AA$2:AA$185,'Market shares starting point Fe'!$C$2:$C$185,Input!$C116,'Market shares starting point Fe'!$D$2:$D$185,Input!$D116),0)</f>
        <v>0</v>
      </c>
      <c r="AB116">
        <f>MAX(SUMIFS('intermediary sheet'!AB$2:AB$185,'intermediary sheet'!$C$2:$C$185,Input!$C116,'intermediary sheet'!$D$2:$D$185,"total")*SUMIFS('Market shares starting point Fe'!AB$2:AB$185,'Market shares starting point Fe'!$C$2:$C$185,Input!$C116,'Market shares starting point Fe'!$D$2:$D$185,Input!$D116),0)</f>
        <v>0</v>
      </c>
      <c r="AC116">
        <f>MAX(SUMIFS('intermediary sheet'!AC$2:AC$185,'intermediary sheet'!$C$2:$C$185,Input!$C116,'intermediary sheet'!$D$2:$D$185,"total")*SUMIFS('Market shares starting point Fe'!AC$2:AC$185,'Market shares starting point Fe'!$C$2:$C$185,Input!$C116,'Market shares starting point Fe'!$D$2:$D$185,Input!$D116),0)</f>
        <v>0</v>
      </c>
      <c r="AD116">
        <f>MAX(SUMIFS('intermediary sheet'!AD$2:AD$185,'intermediary sheet'!$C$2:$C$185,Input!$C116,'intermediary sheet'!$D$2:$D$185,"total")*SUMIFS('Market shares starting point Fe'!AD$2:AD$185,'Market shares starting point Fe'!$C$2:$C$185,Input!$C116,'Market shares starting point Fe'!$D$2:$D$185,Input!$D116),0)</f>
        <v>0</v>
      </c>
      <c r="AE116">
        <f>MAX(SUMIFS('intermediary sheet'!AE$2:AE$185,'intermediary sheet'!$C$2:$C$185,Input!$C116,'intermediary sheet'!$D$2:$D$185,"total")*SUMIFS('Market shares starting point Fe'!AE$2:AE$185,'Market shares starting point Fe'!$C$2:$C$185,Input!$C116,'Market shares starting point Fe'!$D$2:$D$185,Input!$D116),0)</f>
        <v>0</v>
      </c>
      <c r="AF116">
        <f>MAX(SUMIFS('intermediary sheet'!AF$2:AF$185,'intermediary sheet'!$C$2:$C$185,Input!$C116,'intermediary sheet'!$D$2:$D$185,"total")*SUMIFS('Market shares starting point Fe'!AF$2:AF$185,'Market shares starting point Fe'!$C$2:$C$185,Input!$C116,'Market shares starting point Fe'!$D$2:$D$185,Input!$D116),0)</f>
        <v>0</v>
      </c>
      <c r="AG116">
        <f>MAX(SUMIFS('intermediary sheet'!AG$2:AG$185,'intermediary sheet'!$C$2:$C$185,Input!$C116,'intermediary sheet'!$D$2:$D$185,"total")*SUMIFS('Market shares starting point Fe'!AG$2:AG$185,'Market shares starting point Fe'!$C$2:$C$185,Input!$C116,'Market shares starting point Fe'!$D$2:$D$185,Input!$D116),0)</f>
        <v>0</v>
      </c>
      <c r="AH116">
        <f>MAX(SUMIFS('intermediary sheet'!AH$2:AH$185,'intermediary sheet'!$C$2:$C$185,Input!$C116,'intermediary sheet'!$D$2:$D$185,"total")*SUMIFS('Market shares starting point Fe'!AH$2:AH$185,'Market shares starting point Fe'!$C$2:$C$185,Input!$C116,'Market shares starting point Fe'!$D$2:$D$185,Input!$D116),0)</f>
        <v>0</v>
      </c>
      <c r="AI116">
        <f>MAX(SUMIFS('intermediary sheet'!AI$2:AI$185,'intermediary sheet'!$C$2:$C$185,Input!$C116,'intermediary sheet'!$D$2:$D$185,"total")*SUMIFS('Market shares starting point Fe'!AI$2:AI$185,'Market shares starting point Fe'!$C$2:$C$185,Input!$C116,'Market shares starting point Fe'!$D$2:$D$185,Input!$D116),0)</f>
        <v>0</v>
      </c>
      <c r="AJ116">
        <f>MAX(SUMIFS('intermediary sheet'!AJ$2:AJ$185,'intermediary sheet'!$C$2:$C$185,Input!$C116,'intermediary sheet'!$D$2:$D$185,"total")*SUMIFS('Market shares starting point Fe'!AJ$2:AJ$185,'Market shares starting point Fe'!$C$2:$C$185,Input!$C116,'Market shares starting point Fe'!$D$2:$D$185,Input!$D116),0)</f>
        <v>0</v>
      </c>
      <c r="AK116">
        <f>MAX(SUMIFS('intermediary sheet'!AK$2:AK$185,'intermediary sheet'!$C$2:$C$185,Input!$C116,'intermediary sheet'!$D$2:$D$185,"total")*SUMIFS('Market shares starting point Fe'!AK$2:AK$185,'Market shares starting point Fe'!$C$2:$C$185,Input!$C116,'Market shares starting point Fe'!$D$2:$D$185,Input!$D116),0)</f>
        <v>0</v>
      </c>
      <c r="AL116">
        <f>MAX(SUMIFS('intermediary sheet'!AL$2:AL$185,'intermediary sheet'!$C$2:$C$185,Input!$C116,'intermediary sheet'!$D$2:$D$185,"total")*SUMIFS('Market shares starting point Fe'!AL$2:AL$185,'Market shares starting point Fe'!$C$2:$C$185,Input!$C116,'Market shares starting point Fe'!$D$2:$D$185,Input!$D116),0)</f>
        <v>0</v>
      </c>
      <c r="AM116">
        <f>MAX(SUMIFS('intermediary sheet'!AM$2:AM$185,'intermediary sheet'!$C$2:$C$185,Input!$C116,'intermediary sheet'!$D$2:$D$185,"total")*SUMIFS('Market shares starting point Fe'!AM$2:AM$185,'Market shares starting point Fe'!$C$2:$C$185,Input!$C116,'Market shares starting point Fe'!$D$2:$D$185,Input!$D116),0)</f>
        <v>0</v>
      </c>
      <c r="AN116">
        <f>MAX(SUMIFS('intermediary sheet'!AN$2:AN$185,'intermediary sheet'!$C$2:$C$185,Input!$C116,'intermediary sheet'!$D$2:$D$185,"total")*SUMIFS('Market shares starting point Fe'!AN$2:AN$185,'Market shares starting point Fe'!$C$2:$C$185,Input!$C116,'Market shares starting point Fe'!$D$2:$D$185,Input!$D116),0)</f>
        <v>0</v>
      </c>
      <c r="AO116">
        <f>MAX(SUMIFS('intermediary sheet'!AO$2:AO$185,'intermediary sheet'!$C$2:$C$185,Input!$C116,'intermediary sheet'!$D$2:$D$185,"total")*SUMIFS('Market shares starting point Fe'!AO$2:AO$185,'Market shares starting point Fe'!$C$2:$C$185,Input!$C116,'Market shares starting point Fe'!$D$2:$D$185,Input!$D116),0)</f>
        <v>0</v>
      </c>
      <c r="AP116">
        <f>MAX(SUMIFS('intermediary sheet'!AP$2:AP$185,'intermediary sheet'!$C$2:$C$185,Input!$C116,'intermediary sheet'!$D$2:$D$185,"total")*SUMIFS('Market shares starting point Fe'!AP$2:AP$185,'Market shares starting point Fe'!$C$2:$C$185,Input!$C116,'Market shares starting point Fe'!$D$2:$D$185,Input!$D116),0)</f>
        <v>0</v>
      </c>
      <c r="AQ116">
        <f>MAX(SUMIFS('intermediary sheet'!AQ$2:AQ$185,'intermediary sheet'!$C$2:$C$185,Input!$C116,'intermediary sheet'!$D$2:$D$185,"total")*SUMIFS('Market shares starting point Fe'!AQ$2:AQ$185,'Market shares starting point Fe'!$C$2:$C$185,Input!$C116,'Market shares starting point Fe'!$D$2:$D$185,Input!$D116),0)</f>
        <v>0</v>
      </c>
      <c r="AR116">
        <f>MAX(SUMIFS('intermediary sheet'!AR$2:AR$185,'intermediary sheet'!$C$2:$C$185,Input!$C116,'intermediary sheet'!$D$2:$D$185,"total")*SUMIFS('Market shares starting point Fe'!AR$2:AR$185,'Market shares starting point Fe'!$C$2:$C$185,Input!$C116,'Market shares starting point Fe'!$D$2:$D$185,Input!$D116),0)</f>
        <v>0</v>
      </c>
      <c r="AS116">
        <f>MAX(SUMIFS('intermediary sheet'!AS$2:AS$185,'intermediary sheet'!$C$2:$C$185,Input!$C116,'intermediary sheet'!$D$2:$D$185,"total")*SUMIFS('Market shares starting point Fe'!AS$2:AS$185,'Market shares starting point Fe'!$C$2:$C$185,Input!$C116,'Market shares starting point Fe'!$D$2:$D$185,Input!$D116),0)</f>
        <v>0</v>
      </c>
      <c r="AT116">
        <f>MAX(SUMIFS('intermediary sheet'!AT$2:AT$185,'intermediary sheet'!$C$2:$C$185,Input!$C116,'intermediary sheet'!$D$2:$D$185,"total")*SUMIFS('Market shares starting point Fe'!AT$2:AT$185,'Market shares starting point Fe'!$C$2:$C$185,Input!$C116,'Market shares starting point Fe'!$D$2:$D$185,Input!$D116),0)</f>
        <v>0</v>
      </c>
      <c r="AU116">
        <f>MAX(SUMIFS('intermediary sheet'!AU$2:AU$185,'intermediary sheet'!$C$2:$C$185,Input!$C116,'intermediary sheet'!$D$2:$D$185,"total")*SUMIFS('Market shares starting point Fe'!AU$2:AU$185,'Market shares starting point Fe'!$C$2:$C$185,Input!$C116,'Market shares starting point Fe'!$D$2:$D$185,Input!$D116),0)</f>
        <v>0</v>
      </c>
      <c r="AV116">
        <f>MAX(SUMIFS('intermediary sheet'!AV$2:AV$185,'intermediary sheet'!$C$2:$C$185,Input!$C116,'intermediary sheet'!$D$2:$D$185,"total")*SUMIFS('Market shares starting point Fe'!AV$2:AV$185,'Market shares starting point Fe'!$C$2:$C$185,Input!$C116,'Market shares starting point Fe'!$D$2:$D$185,Input!$D116),0)</f>
        <v>0</v>
      </c>
      <c r="AW116">
        <f>MAX(SUMIFS('intermediary sheet'!AW$2:AW$185,'intermediary sheet'!$C$2:$C$185,Input!$C116,'intermediary sheet'!$D$2:$D$185,"total")*SUMIFS('Market shares starting point Fe'!AW$2:AW$185,'Market shares starting point Fe'!$C$2:$C$185,Input!$C116,'Market shares starting point Fe'!$D$2:$D$185,Input!$D116),0)</f>
        <v>0</v>
      </c>
      <c r="AX116">
        <f>MAX(SUMIFS('intermediary sheet'!AX$2:AX$185,'intermediary sheet'!$C$2:$C$185,Input!$C116,'intermediary sheet'!$D$2:$D$185,"total")*SUMIFS('Market shares starting point Fe'!AX$2:AX$185,'Market shares starting point Fe'!$C$2:$C$185,Input!$C116,'Market shares starting point Fe'!$D$2:$D$185,Input!$D116),0)</f>
        <v>0</v>
      </c>
      <c r="AY116">
        <f>MAX(SUMIFS('intermediary sheet'!AY$2:AY$185,'intermediary sheet'!$C$2:$C$185,Input!$C116,'intermediary sheet'!$D$2:$D$185,"total")*SUMIFS('Market shares starting point Fe'!AY$2:AY$185,'Market shares starting point Fe'!$C$2:$C$185,Input!$C116,'Market shares starting point Fe'!$D$2:$D$185,Input!$D116),0)</f>
        <v>0</v>
      </c>
      <c r="AZ116">
        <f>MAX(SUMIFS('intermediary sheet'!AZ$2:AZ$185,'intermediary sheet'!$C$2:$C$185,Input!$C116,'intermediary sheet'!$D$2:$D$185,"total")*SUMIFS('Market shares starting point Fe'!AZ$2:AZ$185,'Market shares starting point Fe'!$C$2:$C$185,Input!$C116,'Market shares starting point Fe'!$D$2:$D$185,Input!$D116),0)</f>
        <v>0</v>
      </c>
      <c r="BA116">
        <f>MAX(SUMIFS('intermediary sheet'!BA$2:BA$185,'intermediary sheet'!$C$2:$C$185,Input!$C116,'intermediary sheet'!$D$2:$D$185,"total")*SUMIFS('Market shares starting point Fe'!BA$2:BA$185,'Market shares starting point Fe'!$C$2:$C$185,Input!$C116,'Market shares starting point Fe'!$D$2:$D$185,Input!$D116),0)</f>
        <v>0</v>
      </c>
      <c r="BB116">
        <f>MAX(SUMIFS('intermediary sheet'!BB$2:BB$185,'intermediary sheet'!$C$2:$C$185,Input!$C116,'intermediary sheet'!$D$2:$D$185,"total")*SUMIFS('Market shares starting point Fe'!BB$2:BB$185,'Market shares starting point Fe'!$C$2:$C$185,Input!$C116,'Market shares starting point Fe'!$D$2:$D$185,Input!$D116),0)</f>
        <v>0</v>
      </c>
      <c r="BC116">
        <f>MAX(SUMIFS('intermediary sheet'!BC$2:BC$185,'intermediary sheet'!$C$2:$C$185,Input!$C116,'intermediary sheet'!$D$2:$D$185,"total")*SUMIFS('Market shares starting point Fe'!BC$2:BC$185,'Market shares starting point Fe'!$C$2:$C$185,Input!$C116,'Market shares starting point Fe'!$D$2:$D$185,Input!$D116),0)</f>
        <v>0</v>
      </c>
      <c r="BD116">
        <f>MAX(SUMIFS('intermediary sheet'!BD$2:BD$185,'intermediary sheet'!$C$2:$C$185,Input!$C116,'intermediary sheet'!$D$2:$D$185,"total")*SUMIFS('Market shares starting point Fe'!BD$2:BD$185,'Market shares starting point Fe'!$C$2:$C$185,Input!$C116,'Market shares starting point Fe'!$D$2:$D$185,Input!$D116),0)</f>
        <v>0</v>
      </c>
      <c r="BE116">
        <f>MAX(SUMIFS('intermediary sheet'!BE$2:BE$185,'intermediary sheet'!$C$2:$C$185,Input!$C116,'intermediary sheet'!$D$2:$D$185,"total")*SUMIFS('Market shares starting point Fe'!BE$2:BE$185,'Market shares starting point Fe'!$C$2:$C$185,Input!$C116,'Market shares starting point Fe'!$D$2:$D$185,Input!$D116),0)</f>
        <v>0</v>
      </c>
      <c r="BF116">
        <f>MAX(SUMIFS('intermediary sheet'!BF$2:BF$185,'intermediary sheet'!$C$2:$C$185,Input!$C116,'intermediary sheet'!$D$2:$D$185,"total")*SUMIFS('Market shares starting point Fe'!BF$2:BF$185,'Market shares starting point Fe'!$C$2:$C$185,Input!$C116,'Market shares starting point Fe'!$D$2:$D$185,Input!$D116),0)</f>
        <v>0</v>
      </c>
      <c r="BG116">
        <f>MAX(SUMIFS('intermediary sheet'!BG$2:BG$185,'intermediary sheet'!$C$2:$C$185,Input!$C116,'intermediary sheet'!$D$2:$D$185,"total")*SUMIFS('Market shares starting point Fe'!BG$2:BG$185,'Market shares starting point Fe'!$C$2:$C$185,Input!$C116,'Market shares starting point Fe'!$D$2:$D$185,Input!$D116),0)</f>
        <v>0</v>
      </c>
      <c r="BH116">
        <f>MAX(SUMIFS('intermediary sheet'!BH$2:BH$185,'intermediary sheet'!$C$2:$C$185,Input!$C116,'intermediary sheet'!$D$2:$D$185,"total")*SUMIFS('Market shares starting point Fe'!BH$2:BH$185,'Market shares starting point Fe'!$C$2:$C$185,Input!$C116,'Market shares starting point Fe'!$D$2:$D$185,Input!$D116),0)</f>
        <v>0</v>
      </c>
    </row>
    <row r="117" spans="1:60" x14ac:dyDescent="0.3">
      <c r="A117" t="s">
        <v>9</v>
      </c>
      <c r="B117" t="s">
        <v>10</v>
      </c>
      <c r="C117" t="s">
        <v>33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 s="8">
        <f>SUMIFS('Eurostat comsumption'!J$2:J$185,'Eurostat comsumption'!$C$2:$C$185,Input!$C117,'Eurostat comsumption'!$D$2:$D$185,Input!$D117)</f>
        <v>5.2</v>
      </c>
      <c r="K117" s="8">
        <f>SUMIFS('Eurostat comsumption'!K$2:K$185,'Eurostat comsumption'!$C$2:$C$185,Input!$C117,'Eurostat comsumption'!$D$2:$D$185,Input!$D117)</f>
        <v>5.9</v>
      </c>
      <c r="L117" s="8">
        <f>SUMIFS('Eurostat comsumption'!L$2:L$185,'Eurostat comsumption'!$C$2:$C$185,Input!$C117,'Eurostat comsumption'!$D$2:$D$185,Input!$D117)</f>
        <v>6.1</v>
      </c>
      <c r="M117" s="8">
        <f>SUMIFS('Eurostat comsumption'!M$2:M$185,'Eurostat comsumption'!$C$2:$C$185,Input!$C117,'Eurostat comsumption'!$D$2:$D$185,Input!$D117)</f>
        <v>6</v>
      </c>
      <c r="N117" s="8">
        <f>SUMIFS('Eurostat comsumption'!N$2:N$185,'Eurostat comsumption'!$C$2:$C$185,Input!$C117,'Eurostat comsumption'!$D$2:$D$185,Input!$D117)</f>
        <v>6.4</v>
      </c>
      <c r="O117" s="8">
        <f>SUMIFS('Eurostat comsumption'!O$2:O$185,'Eurostat comsumption'!$C$2:$C$185,Input!$C117,'Eurostat comsumption'!$D$2:$D$185,Input!$D117)</f>
        <v>8.1</v>
      </c>
      <c r="P117" s="8">
        <f>SUMIFS('Eurostat comsumption'!P$2:P$185,'Eurostat comsumption'!$C$2:$C$185,Input!$C117,'Eurostat comsumption'!$D$2:$D$185,Input!$D117)</f>
        <v>9.5</v>
      </c>
      <c r="Q117" s="8">
        <f>SUMIFS('Eurostat comsumption'!Q$2:Q$185,'Eurostat comsumption'!$C$2:$C$185,Input!$C117,'Eurostat comsumption'!$D$2:$D$185,Input!$D117)</f>
        <v>10.1</v>
      </c>
      <c r="R117" s="8">
        <f>SUMIFS('Eurostat comsumption'!R$2:R$185,'Eurostat comsumption'!$C$2:$C$185,Input!$C117,'Eurostat comsumption'!$D$2:$D$185,Input!$D117)</f>
        <v>9.6999999999999993</v>
      </c>
      <c r="S117" s="8">
        <f>SUMIFS('Eurostat comsumption'!S$2:S$185,'Eurostat comsumption'!$C$2:$C$185,Input!$C117,'Eurostat comsumption'!$D$2:$D$185,Input!$D117)</f>
        <v>9.6</v>
      </c>
      <c r="T117" s="8">
        <f>SUMIFS('Eurostat comsumption'!T$2:T$185,'Eurostat comsumption'!$C$2:$C$185,Input!$C117,'Eurostat comsumption'!$D$2:$D$185,Input!$D117)</f>
        <v>10.3</v>
      </c>
      <c r="U117" s="8">
        <f>SUMIFS('Eurostat comsumption'!U$2:U$185,'Eurostat comsumption'!$C$2:$C$185,Input!$C117,'Eurostat comsumption'!$D$2:$D$185,Input!$D117)</f>
        <v>11.1</v>
      </c>
      <c r="V117" s="8">
        <f>SUMIFS('Eurostat comsumption'!V$2:V$185,'Eurostat comsumption'!$C$2:$C$185,Input!$C117,'Eurostat comsumption'!$D$2:$D$185,Input!$D117)</f>
        <v>11.1</v>
      </c>
      <c r="W117" s="8">
        <f>SUMIFS('Eurostat comsumption'!W$2:W$185,'Eurostat comsumption'!$C$2:$C$185,Input!$C117,'Eurostat comsumption'!$D$2:$D$185,Input!$D117)</f>
        <v>11.1</v>
      </c>
      <c r="X117" s="8">
        <f>SUMIFS('Eurostat comsumption'!X$2:X$185,'Eurostat comsumption'!$C$2:$C$185,Input!$C117,'Eurostat comsumption'!$D$2:$D$185,Input!$D117)</f>
        <v>10.7</v>
      </c>
      <c r="Y117" s="8">
        <f>SUMIFS('Eurostat comsumption'!Y$2:Y$185,'Eurostat comsumption'!$C$2:$C$185,Input!$C117,'Eurostat comsumption'!$D$2:$D$185,Input!$D117)</f>
        <v>10.7</v>
      </c>
      <c r="Z117" s="8">
        <f>SUMIFS('Eurostat comsumption'!Z$2:Z$185,'Eurostat comsumption'!$C$2:$C$185,Input!$C117,'Eurostat comsumption'!$D$2:$D$185,Input!$D117)</f>
        <v>13</v>
      </c>
      <c r="AA117">
        <f>MAX(SUMIFS('intermediary sheet'!AA$2:AA$185,'intermediary sheet'!$C$2:$C$185,Input!$C117,'intermediary sheet'!$D$2:$D$185,"total")*SUMIFS('Market shares starting point Fe'!AA$2:AA$185,'Market shares starting point Fe'!$C$2:$C$185,Input!$C117,'Market shares starting point Fe'!$D$2:$D$185,Input!$D117),0)</f>
        <v>41.235477997318597</v>
      </c>
      <c r="AB117">
        <f>MAX(SUMIFS('intermediary sheet'!AB$2:AB$185,'intermediary sheet'!$C$2:$C$185,Input!$C117,'intermediary sheet'!$D$2:$D$185,"total")*SUMIFS('Market shares starting point Fe'!AB$2:AB$185,'Market shares starting point Fe'!$C$2:$C$185,Input!$C117,'Market shares starting point Fe'!$D$2:$D$185,Input!$D117),0)</f>
        <v>42.746503319039107</v>
      </c>
      <c r="AC117">
        <f>MAX(SUMIFS('intermediary sheet'!AC$2:AC$185,'intermediary sheet'!$C$2:$C$185,Input!$C117,'intermediary sheet'!$D$2:$D$185,"total")*SUMIFS('Market shares starting point Fe'!AC$2:AC$185,'Market shares starting point Fe'!$C$2:$C$185,Input!$C117,'Market shares starting point Fe'!$D$2:$D$185,Input!$D117),0)</f>
        <v>44.635233673077423</v>
      </c>
      <c r="AD117">
        <f>MAX(SUMIFS('intermediary sheet'!AD$2:AD$185,'intermediary sheet'!$C$2:$C$185,Input!$C117,'intermediary sheet'!$D$2:$D$185,"total")*SUMIFS('Market shares starting point Fe'!AD$2:AD$185,'Market shares starting point Fe'!$C$2:$C$185,Input!$C117,'Market shares starting point Fe'!$D$2:$D$185,Input!$D117),0)</f>
        <v>46.859979243374227</v>
      </c>
      <c r="AE117">
        <f>MAX(SUMIFS('intermediary sheet'!AE$2:AE$185,'intermediary sheet'!$C$2:$C$185,Input!$C117,'intermediary sheet'!$D$2:$D$185,"total")*SUMIFS('Market shares starting point Fe'!AE$2:AE$185,'Market shares starting point Fe'!$C$2:$C$185,Input!$C117,'Market shares starting point Fe'!$D$2:$D$185,Input!$D117),0)</f>
        <v>49.076812171795297</v>
      </c>
      <c r="AF117">
        <f>MAX(SUMIFS('intermediary sheet'!AF$2:AF$185,'intermediary sheet'!$C$2:$C$185,Input!$C117,'intermediary sheet'!$D$2:$D$185,"total")*SUMIFS('Market shares starting point Fe'!AF$2:AF$185,'Market shares starting point Fe'!$C$2:$C$185,Input!$C117,'Market shares starting point Fe'!$D$2:$D$185,Input!$D117),0)</f>
        <v>51.518177396789923</v>
      </c>
      <c r="AG117">
        <f>MAX(SUMIFS('intermediary sheet'!AG$2:AG$185,'intermediary sheet'!$C$2:$C$185,Input!$C117,'intermediary sheet'!$D$2:$D$185,"total")*SUMIFS('Market shares starting point Fe'!AG$2:AG$185,'Market shares starting point Fe'!$C$2:$C$185,Input!$C117,'Market shares starting point Fe'!$D$2:$D$185,Input!$D117),0)</f>
        <v>54.174054305381105</v>
      </c>
      <c r="AH117">
        <f>MAX(SUMIFS('intermediary sheet'!AH$2:AH$185,'intermediary sheet'!$C$2:$C$185,Input!$C117,'intermediary sheet'!$D$2:$D$185,"total")*SUMIFS('Market shares starting point Fe'!AH$2:AH$185,'Market shares starting point Fe'!$C$2:$C$185,Input!$C117,'Market shares starting point Fe'!$D$2:$D$185,Input!$D117),0)</f>
        <v>57.215491384136037</v>
      </c>
      <c r="AI117">
        <f>MAX(SUMIFS('intermediary sheet'!AI$2:AI$185,'intermediary sheet'!$C$2:$C$185,Input!$C117,'intermediary sheet'!$D$2:$D$185,"total")*SUMIFS('Market shares starting point Fe'!AI$2:AI$185,'Market shares starting point Fe'!$C$2:$C$185,Input!$C117,'Market shares starting point Fe'!$D$2:$D$185,Input!$D117),0)</f>
        <v>60.500042929040539</v>
      </c>
      <c r="AJ117">
        <f>MAX(SUMIFS('intermediary sheet'!AJ$2:AJ$185,'intermediary sheet'!$C$2:$C$185,Input!$C117,'intermediary sheet'!$D$2:$D$185,"total")*SUMIFS('Market shares starting point Fe'!AJ$2:AJ$185,'Market shares starting point Fe'!$C$2:$C$185,Input!$C117,'Market shares starting point Fe'!$D$2:$D$185,Input!$D117),0)</f>
        <v>64.123835305131834</v>
      </c>
      <c r="AK117">
        <f>MAX(SUMIFS('intermediary sheet'!AK$2:AK$185,'intermediary sheet'!$C$2:$C$185,Input!$C117,'intermediary sheet'!$D$2:$D$185,"total")*SUMIFS('Market shares starting point Fe'!AK$2:AK$185,'Market shares starting point Fe'!$C$2:$C$185,Input!$C117,'Market shares starting point Fe'!$D$2:$D$185,Input!$D117),0)</f>
        <v>68.452412151243436</v>
      </c>
      <c r="AL117">
        <f>MAX(SUMIFS('intermediary sheet'!AL$2:AL$185,'intermediary sheet'!$C$2:$C$185,Input!$C117,'intermediary sheet'!$D$2:$D$185,"total")*SUMIFS('Market shares starting point Fe'!AL$2:AL$185,'Market shares starting point Fe'!$C$2:$C$185,Input!$C117,'Market shares starting point Fe'!$D$2:$D$185,Input!$D117),0)</f>
        <v>73.95234876170187</v>
      </c>
      <c r="AM117">
        <f>MAX(SUMIFS('intermediary sheet'!AM$2:AM$185,'intermediary sheet'!$C$2:$C$185,Input!$C117,'intermediary sheet'!$D$2:$D$185,"total")*SUMIFS('Market shares starting point Fe'!AM$2:AM$185,'Market shares starting point Fe'!$C$2:$C$185,Input!$C117,'Market shares starting point Fe'!$D$2:$D$185,Input!$D117),0)</f>
        <v>80.830408159778415</v>
      </c>
      <c r="AN117">
        <f>MAX(SUMIFS('intermediary sheet'!AN$2:AN$185,'intermediary sheet'!$C$2:$C$185,Input!$C117,'intermediary sheet'!$D$2:$D$185,"total")*SUMIFS('Market shares starting point Fe'!AN$2:AN$185,'Market shares starting point Fe'!$C$2:$C$185,Input!$C117,'Market shares starting point Fe'!$D$2:$D$185,Input!$D117),0)</f>
        <v>89.99327011225931</v>
      </c>
      <c r="AO117">
        <f>MAX(SUMIFS('intermediary sheet'!AO$2:AO$185,'intermediary sheet'!$C$2:$C$185,Input!$C117,'intermediary sheet'!$D$2:$D$185,"total")*SUMIFS('Market shares starting point Fe'!AO$2:AO$185,'Market shares starting point Fe'!$C$2:$C$185,Input!$C117,'Market shares starting point Fe'!$D$2:$D$185,Input!$D117),0)</f>
        <v>99.793740842717312</v>
      </c>
      <c r="AP117">
        <f>MAX(SUMIFS('intermediary sheet'!AP$2:AP$185,'intermediary sheet'!$C$2:$C$185,Input!$C117,'intermediary sheet'!$D$2:$D$185,"total")*SUMIFS('Market shares starting point Fe'!AP$2:AP$185,'Market shares starting point Fe'!$C$2:$C$185,Input!$C117,'Market shares starting point Fe'!$D$2:$D$185,Input!$D117),0)</f>
        <v>109.90485835462044</v>
      </c>
      <c r="AQ117">
        <f>MAX(SUMIFS('intermediary sheet'!AQ$2:AQ$185,'intermediary sheet'!$C$2:$C$185,Input!$C117,'intermediary sheet'!$D$2:$D$185,"total")*SUMIFS('Market shares starting point Fe'!AQ$2:AQ$185,'Market shares starting point Fe'!$C$2:$C$185,Input!$C117,'Market shares starting point Fe'!$D$2:$D$185,Input!$D117),0)</f>
        <v>119.72147437323227</v>
      </c>
      <c r="AR117">
        <f>MAX(SUMIFS('intermediary sheet'!AR$2:AR$185,'intermediary sheet'!$C$2:$C$185,Input!$C117,'intermediary sheet'!$D$2:$D$185,"total")*SUMIFS('Market shares starting point Fe'!AR$2:AR$185,'Market shares starting point Fe'!$C$2:$C$185,Input!$C117,'Market shares starting point Fe'!$D$2:$D$185,Input!$D117),0)</f>
        <v>129.78480908436748</v>
      </c>
      <c r="AS117">
        <f>MAX(SUMIFS('intermediary sheet'!AS$2:AS$185,'intermediary sheet'!$C$2:$C$185,Input!$C117,'intermediary sheet'!$D$2:$D$185,"total")*SUMIFS('Market shares starting point Fe'!AS$2:AS$185,'Market shares starting point Fe'!$C$2:$C$185,Input!$C117,'Market shares starting point Fe'!$D$2:$D$185,Input!$D117),0)</f>
        <v>139.83932453644275</v>
      </c>
      <c r="AT117">
        <f>MAX(SUMIFS('intermediary sheet'!AT$2:AT$185,'intermediary sheet'!$C$2:$C$185,Input!$C117,'intermediary sheet'!$D$2:$D$185,"total")*SUMIFS('Market shares starting point Fe'!AT$2:AT$185,'Market shares starting point Fe'!$C$2:$C$185,Input!$C117,'Market shares starting point Fe'!$D$2:$D$185,Input!$D117),0)</f>
        <v>149.60945009668055</v>
      </c>
      <c r="AU117">
        <f>MAX(SUMIFS('intermediary sheet'!AU$2:AU$185,'intermediary sheet'!$C$2:$C$185,Input!$C117,'intermediary sheet'!$D$2:$D$185,"total")*SUMIFS('Market shares starting point Fe'!AU$2:AU$185,'Market shares starting point Fe'!$C$2:$C$185,Input!$C117,'Market shares starting point Fe'!$D$2:$D$185,Input!$D117),0)</f>
        <v>158.52700848741674</v>
      </c>
      <c r="AV117">
        <f>MAX(SUMIFS('intermediary sheet'!AV$2:AV$185,'intermediary sheet'!$C$2:$C$185,Input!$C117,'intermediary sheet'!$D$2:$D$185,"total")*SUMIFS('Market shares starting point Fe'!AV$2:AV$185,'Market shares starting point Fe'!$C$2:$C$185,Input!$C117,'Market shares starting point Fe'!$D$2:$D$185,Input!$D117),0)</f>
        <v>167.0696522297421</v>
      </c>
      <c r="AW117">
        <f>MAX(SUMIFS('intermediary sheet'!AW$2:AW$185,'intermediary sheet'!$C$2:$C$185,Input!$C117,'intermediary sheet'!$D$2:$D$185,"total")*SUMIFS('Market shares starting point Fe'!AW$2:AW$185,'Market shares starting point Fe'!$C$2:$C$185,Input!$C117,'Market shares starting point Fe'!$D$2:$D$185,Input!$D117),0)</f>
        <v>175.44514227358343</v>
      </c>
      <c r="AX117">
        <f>MAX(SUMIFS('intermediary sheet'!AX$2:AX$185,'intermediary sheet'!$C$2:$C$185,Input!$C117,'intermediary sheet'!$D$2:$D$185,"total")*SUMIFS('Market shares starting point Fe'!AX$2:AX$185,'Market shares starting point Fe'!$C$2:$C$185,Input!$C117,'Market shares starting point Fe'!$D$2:$D$185,Input!$D117),0)</f>
        <v>181.29835167847469</v>
      </c>
      <c r="AY117">
        <f>MAX(SUMIFS('intermediary sheet'!AY$2:AY$185,'intermediary sheet'!$C$2:$C$185,Input!$C117,'intermediary sheet'!$D$2:$D$185,"total")*SUMIFS('Market shares starting point Fe'!AY$2:AY$185,'Market shares starting point Fe'!$C$2:$C$185,Input!$C117,'Market shares starting point Fe'!$D$2:$D$185,Input!$D117),0)</f>
        <v>191.46092392331894</v>
      </c>
      <c r="AZ117">
        <f>MAX(SUMIFS('intermediary sheet'!AZ$2:AZ$185,'intermediary sheet'!$C$2:$C$185,Input!$C117,'intermediary sheet'!$D$2:$D$185,"total")*SUMIFS('Market shares starting point Fe'!AZ$2:AZ$185,'Market shares starting point Fe'!$C$2:$C$185,Input!$C117,'Market shares starting point Fe'!$D$2:$D$185,Input!$D117),0)</f>
        <v>198.54401188002399</v>
      </c>
      <c r="BA117">
        <f>MAX(SUMIFS('intermediary sheet'!BA$2:BA$185,'intermediary sheet'!$C$2:$C$185,Input!$C117,'intermediary sheet'!$D$2:$D$185,"total")*SUMIFS('Market shares starting point Fe'!BA$2:BA$185,'Market shares starting point Fe'!$C$2:$C$185,Input!$C117,'Market shares starting point Fe'!$D$2:$D$185,Input!$D117),0)</f>
        <v>205.92371820945394</v>
      </c>
      <c r="BB117">
        <f>MAX(SUMIFS('intermediary sheet'!BB$2:BB$185,'intermediary sheet'!$C$2:$C$185,Input!$C117,'intermediary sheet'!$D$2:$D$185,"total")*SUMIFS('Market shares starting point Fe'!BB$2:BB$185,'Market shares starting point Fe'!$C$2:$C$185,Input!$C117,'Market shares starting point Fe'!$D$2:$D$185,Input!$D117),0)</f>
        <v>213.00582962343921</v>
      </c>
      <c r="BC117">
        <f>MAX(SUMIFS('intermediary sheet'!BC$2:BC$185,'intermediary sheet'!$C$2:$C$185,Input!$C117,'intermediary sheet'!$D$2:$D$185,"total")*SUMIFS('Market shares starting point Fe'!BC$2:BC$185,'Market shares starting point Fe'!$C$2:$C$185,Input!$C117,'Market shares starting point Fe'!$D$2:$D$185,Input!$D117),0)</f>
        <v>219.86717663201094</v>
      </c>
      <c r="BD117">
        <f>MAX(SUMIFS('intermediary sheet'!BD$2:BD$185,'intermediary sheet'!$C$2:$C$185,Input!$C117,'intermediary sheet'!$D$2:$D$185,"total")*SUMIFS('Market shares starting point Fe'!BD$2:BD$185,'Market shares starting point Fe'!$C$2:$C$185,Input!$C117,'Market shares starting point Fe'!$D$2:$D$185,Input!$D117),0)</f>
        <v>226.14224878951319</v>
      </c>
      <c r="BE117">
        <f>MAX(SUMIFS('intermediary sheet'!BE$2:BE$185,'intermediary sheet'!$C$2:$C$185,Input!$C117,'intermediary sheet'!$D$2:$D$185,"total")*SUMIFS('Market shares starting point Fe'!BE$2:BE$185,'Market shares starting point Fe'!$C$2:$C$185,Input!$C117,'Market shares starting point Fe'!$D$2:$D$185,Input!$D117),0)</f>
        <v>232.16686899266617</v>
      </c>
      <c r="BF117">
        <f>MAX(SUMIFS('intermediary sheet'!BF$2:BF$185,'intermediary sheet'!$C$2:$C$185,Input!$C117,'intermediary sheet'!$D$2:$D$185,"total")*SUMIFS('Market shares starting point Fe'!BF$2:BF$185,'Market shares starting point Fe'!$C$2:$C$185,Input!$C117,'Market shares starting point Fe'!$D$2:$D$185,Input!$D117),0)</f>
        <v>255.23388290275011</v>
      </c>
      <c r="BG117">
        <f>MAX(SUMIFS('intermediary sheet'!BG$2:BG$185,'intermediary sheet'!$C$2:$C$185,Input!$C117,'intermediary sheet'!$D$2:$D$185,"total")*SUMIFS('Market shares starting point Fe'!BG$2:BG$185,'Market shares starting point Fe'!$C$2:$C$185,Input!$C117,'Market shares starting point Fe'!$D$2:$D$185,Input!$D117),0)</f>
        <v>281.23148599354357</v>
      </c>
      <c r="BH117">
        <f>MAX(SUMIFS('intermediary sheet'!BH$2:BH$185,'intermediary sheet'!$C$2:$C$185,Input!$C117,'intermediary sheet'!$D$2:$D$185,"total")*SUMIFS('Market shares starting point Fe'!BH$2:BH$185,'Market shares starting point Fe'!$C$2:$C$185,Input!$C117,'Market shares starting point Fe'!$D$2:$D$185,Input!$D117),0)</f>
        <v>310.78494313722348</v>
      </c>
    </row>
    <row r="118" spans="1:60" x14ac:dyDescent="0.3">
      <c r="A118" t="s">
        <v>9</v>
      </c>
      <c r="B118" t="s">
        <v>10</v>
      </c>
      <c r="C118" t="s">
        <v>33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 s="8">
        <f>SUMIFS('Eurostat comsumption'!J$2:J$185,'Eurostat comsumption'!$C$2:$C$185,Input!$C118,'Eurostat comsumption'!$D$2:$D$185,Input!$D118)</f>
        <v>0</v>
      </c>
      <c r="K118" s="8">
        <f>SUMIFS('Eurostat comsumption'!K$2:K$185,'Eurostat comsumption'!$C$2:$C$185,Input!$C118,'Eurostat comsumption'!$D$2:$D$185,Input!$D118)</f>
        <v>0</v>
      </c>
      <c r="L118" s="8">
        <f>SUMIFS('Eurostat comsumption'!L$2:L$185,'Eurostat comsumption'!$C$2:$C$185,Input!$C118,'Eurostat comsumption'!$D$2:$D$185,Input!$D118)</f>
        <v>0</v>
      </c>
      <c r="M118" s="8">
        <f>SUMIFS('Eurostat comsumption'!M$2:M$185,'Eurostat comsumption'!$C$2:$C$185,Input!$C118,'Eurostat comsumption'!$D$2:$D$185,Input!$D118)</f>
        <v>0</v>
      </c>
      <c r="N118" s="8">
        <f>SUMIFS('Eurostat comsumption'!N$2:N$185,'Eurostat comsumption'!$C$2:$C$185,Input!$C118,'Eurostat comsumption'!$D$2:$D$185,Input!$D118)</f>
        <v>0.5</v>
      </c>
      <c r="O118" s="8">
        <f>SUMIFS('Eurostat comsumption'!O$2:O$185,'Eurostat comsumption'!$C$2:$C$185,Input!$C118,'Eurostat comsumption'!$D$2:$D$185,Input!$D118)</f>
        <v>0.5</v>
      </c>
      <c r="P118" s="8">
        <f>SUMIFS('Eurostat comsumption'!P$2:P$185,'Eurostat comsumption'!$C$2:$C$185,Input!$C118,'Eurostat comsumption'!$D$2:$D$185,Input!$D118)</f>
        <v>0.5</v>
      </c>
      <c r="Q118" s="8">
        <f>SUMIFS('Eurostat comsumption'!Q$2:Q$185,'Eurostat comsumption'!$C$2:$C$185,Input!$C118,'Eurostat comsumption'!$D$2:$D$185,Input!$D118)</f>
        <v>44.9</v>
      </c>
      <c r="R118" s="8">
        <f>SUMIFS('Eurostat comsumption'!R$2:R$185,'Eurostat comsumption'!$C$2:$C$185,Input!$C118,'Eurostat comsumption'!$D$2:$D$185,Input!$D118)</f>
        <v>44.9</v>
      </c>
      <c r="S118" s="8">
        <f>SUMIFS('Eurostat comsumption'!S$2:S$185,'Eurostat comsumption'!$C$2:$C$185,Input!$C118,'Eurostat comsumption'!$D$2:$D$185,Input!$D118)</f>
        <v>42.2</v>
      </c>
      <c r="T118" s="8">
        <f>SUMIFS('Eurostat comsumption'!T$2:T$185,'Eurostat comsumption'!$C$2:$C$185,Input!$C118,'Eurostat comsumption'!$D$2:$D$185,Input!$D118)</f>
        <v>42</v>
      </c>
      <c r="U118" s="8">
        <f>SUMIFS('Eurostat comsumption'!U$2:U$185,'Eurostat comsumption'!$C$2:$C$185,Input!$C118,'Eurostat comsumption'!$D$2:$D$185,Input!$D118)</f>
        <v>45.7</v>
      </c>
      <c r="V118" s="8">
        <f>SUMIFS('Eurostat comsumption'!V$2:V$185,'Eurostat comsumption'!$C$2:$C$185,Input!$C118,'Eurostat comsumption'!$D$2:$D$185,Input!$D118)</f>
        <v>48.9</v>
      </c>
      <c r="W118" s="8">
        <f>SUMIFS('Eurostat comsumption'!W$2:W$185,'Eurostat comsumption'!$C$2:$C$185,Input!$C118,'Eurostat comsumption'!$D$2:$D$185,Input!$D118)</f>
        <v>55.5</v>
      </c>
      <c r="X118" s="8">
        <f>SUMIFS('Eurostat comsumption'!X$2:X$185,'Eurostat comsumption'!$C$2:$C$185,Input!$C118,'Eurostat comsumption'!$D$2:$D$185,Input!$D118)</f>
        <v>71.599999999999994</v>
      </c>
      <c r="Y118" s="8">
        <f>SUMIFS('Eurostat comsumption'!Y$2:Y$185,'Eurostat comsumption'!$C$2:$C$185,Input!$C118,'Eurostat comsumption'!$D$2:$D$185,Input!$D118)</f>
        <v>82.7</v>
      </c>
      <c r="Z118" s="8">
        <f>SUMIFS('Eurostat comsumption'!Z$2:Z$185,'Eurostat comsumption'!$C$2:$C$185,Input!$C118,'Eurostat comsumption'!$D$2:$D$185,Input!$D118)</f>
        <v>90.1</v>
      </c>
      <c r="AA118">
        <f>MAX(SUMIFS('intermediary sheet'!AA$2:AA$185,'intermediary sheet'!$C$2:$C$185,Input!$C118,'intermediary sheet'!$D$2:$D$185,"total")*SUMIFS('Market shares starting point Fe'!AA$2:AA$185,'Market shares starting point Fe'!$C$2:$C$185,Input!$C118,'Market shares starting point Fe'!$D$2:$D$185,Input!$D118),0)</f>
        <v>94.485611270081222</v>
      </c>
      <c r="AB118">
        <f>MAX(SUMIFS('intermediary sheet'!AB$2:AB$185,'intermediary sheet'!$C$2:$C$185,Input!$C118,'intermediary sheet'!$D$2:$D$185,"total")*SUMIFS('Market shares starting point Fe'!AB$2:AB$185,'Market shares starting point Fe'!$C$2:$C$185,Input!$C118,'Market shares starting point Fe'!$D$2:$D$185,Input!$D118),0)</f>
        <v>92.135927591527903</v>
      </c>
      <c r="AC118">
        <f>MAX(SUMIFS('intermediary sheet'!AC$2:AC$185,'intermediary sheet'!$C$2:$C$185,Input!$C118,'intermediary sheet'!$D$2:$D$185,"total")*SUMIFS('Market shares starting point Fe'!AC$2:AC$185,'Market shares starting point Fe'!$C$2:$C$185,Input!$C118,'Market shares starting point Fe'!$D$2:$D$185,Input!$D118),0)</f>
        <v>89.861720839593886</v>
      </c>
      <c r="AD118">
        <f>MAX(SUMIFS('intermediary sheet'!AD$2:AD$185,'intermediary sheet'!$C$2:$C$185,Input!$C118,'intermediary sheet'!$D$2:$D$185,"total")*SUMIFS('Market shares starting point Fe'!AD$2:AD$185,'Market shares starting point Fe'!$C$2:$C$185,Input!$C118,'Market shares starting point Fe'!$D$2:$D$185,Input!$D118),0)</f>
        <v>87.674589872732753</v>
      </c>
      <c r="AE118">
        <f>MAX(SUMIFS('intermediary sheet'!AE$2:AE$185,'intermediary sheet'!$C$2:$C$185,Input!$C118,'intermediary sheet'!$D$2:$D$185,"total")*SUMIFS('Market shares starting point Fe'!AE$2:AE$185,'Market shares starting point Fe'!$C$2:$C$185,Input!$C118,'Market shares starting point Fe'!$D$2:$D$185,Input!$D118),0)</f>
        <v>85.460288357172516</v>
      </c>
      <c r="AF118">
        <f>MAX(SUMIFS('intermediary sheet'!AF$2:AF$185,'intermediary sheet'!$C$2:$C$185,Input!$C118,'intermediary sheet'!$D$2:$D$185,"total")*SUMIFS('Market shares starting point Fe'!AF$2:AF$185,'Market shares starting point Fe'!$C$2:$C$185,Input!$C118,'Market shares starting point Fe'!$D$2:$D$185,Input!$D118),0)</f>
        <v>83.303545982418143</v>
      </c>
      <c r="AG118">
        <f>MAX(SUMIFS('intermediary sheet'!AG$2:AG$185,'intermediary sheet'!$C$2:$C$185,Input!$C118,'intermediary sheet'!$D$2:$D$185,"total")*SUMIFS('Market shares starting point Fe'!AG$2:AG$185,'Market shares starting point Fe'!$C$2:$C$185,Input!$C118,'Market shares starting point Fe'!$D$2:$D$185,Input!$D118),0)</f>
        <v>81.174920929091471</v>
      </c>
      <c r="AH118">
        <f>MAX(SUMIFS('intermediary sheet'!AH$2:AH$185,'intermediary sheet'!$C$2:$C$185,Input!$C118,'intermediary sheet'!$D$2:$D$185,"total")*SUMIFS('Market shares starting point Fe'!AH$2:AH$185,'Market shares starting point Fe'!$C$2:$C$185,Input!$C118,'Market shares starting point Fe'!$D$2:$D$185,Input!$D118),0)</f>
        <v>78.911003675687311</v>
      </c>
      <c r="AI118">
        <f>MAX(SUMIFS('intermediary sheet'!AI$2:AI$185,'intermediary sheet'!$C$2:$C$185,Input!$C118,'intermediary sheet'!$D$2:$D$185,"total")*SUMIFS('Market shares starting point Fe'!AI$2:AI$185,'Market shares starting point Fe'!$C$2:$C$185,Input!$C118,'Market shares starting point Fe'!$D$2:$D$185,Input!$D118),0)</f>
        <v>76.50818508353882</v>
      </c>
      <c r="AJ118">
        <f>MAX(SUMIFS('intermediary sheet'!AJ$2:AJ$185,'intermediary sheet'!$C$2:$C$185,Input!$C118,'intermediary sheet'!$D$2:$D$185,"total")*SUMIFS('Market shares starting point Fe'!AJ$2:AJ$185,'Market shares starting point Fe'!$C$2:$C$185,Input!$C118,'Market shares starting point Fe'!$D$2:$D$185,Input!$D118),0)</f>
        <v>73.940999859624611</v>
      </c>
      <c r="AK118">
        <f>MAX(SUMIFS('intermediary sheet'!AK$2:AK$185,'intermediary sheet'!$C$2:$C$185,Input!$C118,'intermediary sheet'!$D$2:$D$185,"total")*SUMIFS('Market shares starting point Fe'!AK$2:AK$185,'Market shares starting point Fe'!$C$2:$C$185,Input!$C118,'Market shares starting point Fe'!$D$2:$D$185,Input!$D118),0)</f>
        <v>71.088581269876414</v>
      </c>
      <c r="AL118">
        <f>MAX(SUMIFS('intermediary sheet'!AL$2:AL$185,'intermediary sheet'!$C$2:$C$185,Input!$C118,'intermediary sheet'!$D$2:$D$185,"total")*SUMIFS('Market shares starting point Fe'!AL$2:AL$185,'Market shares starting point Fe'!$C$2:$C$185,Input!$C118,'Market shares starting point Fe'!$D$2:$D$185,Input!$D118),0)</f>
        <v>68.078859970232841</v>
      </c>
      <c r="AM118">
        <f>MAX(SUMIFS('intermediary sheet'!AM$2:AM$185,'intermediary sheet'!$C$2:$C$185,Input!$C118,'intermediary sheet'!$D$2:$D$185,"total")*SUMIFS('Market shares starting point Fe'!AM$2:AM$185,'Market shares starting point Fe'!$C$2:$C$185,Input!$C118,'Market shares starting point Fe'!$D$2:$D$185,Input!$D118),0)</f>
        <v>64.938383842530271</v>
      </c>
      <c r="AN118">
        <f>MAX(SUMIFS('intermediary sheet'!AN$2:AN$185,'intermediary sheet'!$C$2:$C$185,Input!$C118,'intermediary sheet'!$D$2:$D$185,"total")*SUMIFS('Market shares starting point Fe'!AN$2:AN$185,'Market shares starting point Fe'!$C$2:$C$185,Input!$C118,'Market shares starting point Fe'!$D$2:$D$185,Input!$D118),0)</f>
        <v>61.765135735576244</v>
      </c>
      <c r="AO118">
        <f>MAX(SUMIFS('intermediary sheet'!AO$2:AO$185,'intermediary sheet'!$C$2:$C$185,Input!$C118,'intermediary sheet'!$D$2:$D$185,"total")*SUMIFS('Market shares starting point Fe'!AO$2:AO$185,'Market shares starting point Fe'!$C$2:$C$185,Input!$C118,'Market shares starting point Fe'!$D$2:$D$185,Input!$D118),0)</f>
        <v>58.597255443725928</v>
      </c>
      <c r="AP118">
        <f>MAX(SUMIFS('intermediary sheet'!AP$2:AP$185,'intermediary sheet'!$C$2:$C$185,Input!$C118,'intermediary sheet'!$D$2:$D$185,"total")*SUMIFS('Market shares starting point Fe'!AP$2:AP$185,'Market shares starting point Fe'!$C$2:$C$185,Input!$C118,'Market shares starting point Fe'!$D$2:$D$185,Input!$D118),0)</f>
        <v>55.436187615833568</v>
      </c>
      <c r="AQ118">
        <f>MAX(SUMIFS('intermediary sheet'!AQ$2:AQ$185,'intermediary sheet'!$C$2:$C$185,Input!$C118,'intermediary sheet'!$D$2:$D$185,"total")*SUMIFS('Market shares starting point Fe'!AQ$2:AQ$185,'Market shares starting point Fe'!$C$2:$C$185,Input!$C118,'Market shares starting point Fe'!$D$2:$D$185,Input!$D118),0)</f>
        <v>52.333429895548996</v>
      </c>
      <c r="AR118">
        <f>MAX(SUMIFS('intermediary sheet'!AR$2:AR$185,'intermediary sheet'!$C$2:$C$185,Input!$C118,'intermediary sheet'!$D$2:$D$185,"total")*SUMIFS('Market shares starting point Fe'!AR$2:AR$185,'Market shares starting point Fe'!$C$2:$C$185,Input!$C118,'Market shares starting point Fe'!$D$2:$D$185,Input!$D118),0)</f>
        <v>49.389464397614795</v>
      </c>
      <c r="AS118">
        <f>MAX(SUMIFS('intermediary sheet'!AS$2:AS$185,'intermediary sheet'!$C$2:$C$185,Input!$C118,'intermediary sheet'!$D$2:$D$185,"total")*SUMIFS('Market shares starting point Fe'!AS$2:AS$185,'Market shares starting point Fe'!$C$2:$C$185,Input!$C118,'Market shares starting point Fe'!$D$2:$D$185,Input!$D118),0)</f>
        <v>46.503419438708633</v>
      </c>
      <c r="AT118">
        <f>MAX(SUMIFS('intermediary sheet'!AT$2:AT$185,'intermediary sheet'!$C$2:$C$185,Input!$C118,'intermediary sheet'!$D$2:$D$185,"total")*SUMIFS('Market shares starting point Fe'!AT$2:AT$185,'Market shares starting point Fe'!$C$2:$C$185,Input!$C118,'Market shares starting point Fe'!$D$2:$D$185,Input!$D118),0)</f>
        <v>43.721515302630117</v>
      </c>
      <c r="AU118">
        <f>MAX(SUMIFS('intermediary sheet'!AU$2:AU$185,'intermediary sheet'!$C$2:$C$185,Input!$C118,'intermediary sheet'!$D$2:$D$185,"total")*SUMIFS('Market shares starting point Fe'!AU$2:AU$185,'Market shares starting point Fe'!$C$2:$C$185,Input!$C118,'Market shares starting point Fe'!$D$2:$D$185,Input!$D118),0)</f>
        <v>41.027387651172511</v>
      </c>
      <c r="AV118">
        <f>MAX(SUMIFS('intermediary sheet'!AV$2:AV$185,'intermediary sheet'!$C$2:$C$185,Input!$C118,'intermediary sheet'!$D$2:$D$185,"total")*SUMIFS('Market shares starting point Fe'!AV$2:AV$185,'Market shares starting point Fe'!$C$2:$C$185,Input!$C118,'Market shares starting point Fe'!$D$2:$D$185,Input!$D118),0)</f>
        <v>38.37490329799067</v>
      </c>
      <c r="AW118">
        <f>MAX(SUMIFS('intermediary sheet'!AW$2:AW$185,'intermediary sheet'!$C$2:$C$185,Input!$C118,'intermediary sheet'!$D$2:$D$185,"total")*SUMIFS('Market shares starting point Fe'!AW$2:AW$185,'Market shares starting point Fe'!$C$2:$C$185,Input!$C118,'Market shares starting point Fe'!$D$2:$D$185,Input!$D118),0)</f>
        <v>35.757262654386139</v>
      </c>
      <c r="AX118">
        <f>MAX(SUMIFS('intermediary sheet'!AX$2:AX$185,'intermediary sheet'!$C$2:$C$185,Input!$C118,'intermediary sheet'!$D$2:$D$185,"total")*SUMIFS('Market shares starting point Fe'!AX$2:AX$185,'Market shares starting point Fe'!$C$2:$C$185,Input!$C118,'Market shares starting point Fe'!$D$2:$D$185,Input!$D118),0)</f>
        <v>33.2652118000073</v>
      </c>
      <c r="AY118">
        <f>MAX(SUMIFS('intermediary sheet'!AY$2:AY$185,'intermediary sheet'!$C$2:$C$185,Input!$C118,'intermediary sheet'!$D$2:$D$185,"total")*SUMIFS('Market shares starting point Fe'!AY$2:AY$185,'Market shares starting point Fe'!$C$2:$C$185,Input!$C118,'Market shares starting point Fe'!$D$2:$D$185,Input!$D118),0)</f>
        <v>30.556122387819983</v>
      </c>
      <c r="AZ118">
        <f>MAX(SUMIFS('intermediary sheet'!AZ$2:AZ$185,'intermediary sheet'!$C$2:$C$185,Input!$C118,'intermediary sheet'!$D$2:$D$185,"total")*SUMIFS('Market shares starting point Fe'!AZ$2:AZ$185,'Market shares starting point Fe'!$C$2:$C$185,Input!$C118,'Market shares starting point Fe'!$D$2:$D$185,Input!$D118),0)</f>
        <v>27.985426397702124</v>
      </c>
      <c r="BA118">
        <f>MAX(SUMIFS('intermediary sheet'!BA$2:BA$185,'intermediary sheet'!$C$2:$C$185,Input!$C118,'intermediary sheet'!$D$2:$D$185,"total")*SUMIFS('Market shares starting point Fe'!BA$2:BA$185,'Market shares starting point Fe'!$C$2:$C$185,Input!$C118,'Market shares starting point Fe'!$D$2:$D$185,Input!$D118),0)</f>
        <v>25.439913531030275</v>
      </c>
      <c r="BB118">
        <f>MAX(SUMIFS('intermediary sheet'!BB$2:BB$185,'intermediary sheet'!$C$2:$C$185,Input!$C118,'intermediary sheet'!$D$2:$D$185,"total")*SUMIFS('Market shares starting point Fe'!BB$2:BB$185,'Market shares starting point Fe'!$C$2:$C$185,Input!$C118,'Market shares starting point Fe'!$D$2:$D$185,Input!$D118),0)</f>
        <v>22.885073242670398</v>
      </c>
      <c r="BC118">
        <f>MAX(SUMIFS('intermediary sheet'!BC$2:BC$185,'intermediary sheet'!$C$2:$C$185,Input!$C118,'intermediary sheet'!$D$2:$D$185,"total")*SUMIFS('Market shares starting point Fe'!BC$2:BC$185,'Market shares starting point Fe'!$C$2:$C$185,Input!$C118,'Market shares starting point Fe'!$D$2:$D$185,Input!$D118),0)</f>
        <v>20.342187542248414</v>
      </c>
      <c r="BD118">
        <f>MAX(SUMIFS('intermediary sheet'!BD$2:BD$185,'intermediary sheet'!$C$2:$C$185,Input!$C118,'intermediary sheet'!$D$2:$D$185,"total")*SUMIFS('Market shares starting point Fe'!BD$2:BD$185,'Market shares starting point Fe'!$C$2:$C$185,Input!$C118,'Market shares starting point Fe'!$D$2:$D$185,Input!$D118),0)</f>
        <v>17.852028730949662</v>
      </c>
      <c r="BE118">
        <f>MAX(SUMIFS('intermediary sheet'!BE$2:BE$185,'intermediary sheet'!$C$2:$C$185,Input!$C118,'intermediary sheet'!$D$2:$D$185,"total")*SUMIFS('Market shares starting point Fe'!BE$2:BE$185,'Market shares starting point Fe'!$C$2:$C$185,Input!$C118,'Market shares starting point Fe'!$D$2:$D$185,Input!$D118),0)</f>
        <v>15.373610945843799</v>
      </c>
      <c r="BF118">
        <f>MAX(SUMIFS('intermediary sheet'!BF$2:BF$185,'intermediary sheet'!$C$2:$C$185,Input!$C118,'intermediary sheet'!$D$2:$D$185,"total")*SUMIFS('Market shares starting point Fe'!BF$2:BF$185,'Market shares starting point Fe'!$C$2:$C$185,Input!$C118,'Market shares starting point Fe'!$D$2:$D$185,Input!$D118),0)</f>
        <v>13.884457162241304</v>
      </c>
      <c r="BG118">
        <f>MAX(SUMIFS('intermediary sheet'!BG$2:BG$185,'intermediary sheet'!$C$2:$C$185,Input!$C118,'intermediary sheet'!$D$2:$D$185,"total")*SUMIFS('Market shares starting point Fe'!BG$2:BG$185,'Market shares starting point Fe'!$C$2:$C$185,Input!$C118,'Market shares starting point Fe'!$D$2:$D$185,Input!$D118),0)</f>
        <v>12.207748288214862</v>
      </c>
      <c r="BH118">
        <f>MAX(SUMIFS('intermediary sheet'!BH$2:BH$185,'intermediary sheet'!$C$2:$C$185,Input!$C118,'intermediary sheet'!$D$2:$D$185,"total")*SUMIFS('Market shares starting point Fe'!BH$2:BH$185,'Market shares starting point Fe'!$C$2:$C$185,Input!$C118,'Market shares starting point Fe'!$D$2:$D$185,Input!$D118),0)</f>
        <v>10.302225757251183</v>
      </c>
    </row>
    <row r="119" spans="1:60" x14ac:dyDescent="0.3">
      <c r="A119" t="s">
        <v>9</v>
      </c>
      <c r="B119" t="s">
        <v>10</v>
      </c>
      <c r="C119" t="s">
        <v>33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 s="8">
        <f>SUMIFS('Eurostat comsumption'!J$2:J$185,'Eurostat comsumption'!$C$2:$C$185,Input!$C119,'Eurostat comsumption'!$D$2:$D$185,Input!$D119)</f>
        <v>0</v>
      </c>
      <c r="K119" s="8">
        <f>SUMIFS('Eurostat comsumption'!K$2:K$185,'Eurostat comsumption'!$C$2:$C$185,Input!$C119,'Eurostat comsumption'!$D$2:$D$185,Input!$D119)</f>
        <v>0</v>
      </c>
      <c r="L119" s="8">
        <f>SUMIFS('Eurostat comsumption'!L$2:L$185,'Eurostat comsumption'!$C$2:$C$185,Input!$C119,'Eurostat comsumption'!$D$2:$D$185,Input!$D119)</f>
        <v>0</v>
      </c>
      <c r="M119" s="8">
        <f>SUMIFS('Eurostat comsumption'!M$2:M$185,'Eurostat comsumption'!$C$2:$C$185,Input!$C119,'Eurostat comsumption'!$D$2:$D$185,Input!$D119)</f>
        <v>0</v>
      </c>
      <c r="N119" s="8">
        <f>SUMIFS('Eurostat comsumption'!N$2:N$185,'Eurostat comsumption'!$C$2:$C$185,Input!$C119,'Eurostat comsumption'!$D$2:$D$185,Input!$D119)</f>
        <v>0</v>
      </c>
      <c r="O119" s="8">
        <f>SUMIFS('Eurostat comsumption'!O$2:O$185,'Eurostat comsumption'!$C$2:$C$185,Input!$C119,'Eurostat comsumption'!$D$2:$D$185,Input!$D119)</f>
        <v>0</v>
      </c>
      <c r="P119" s="8">
        <f>SUMIFS('Eurostat comsumption'!P$2:P$185,'Eurostat comsumption'!$C$2:$C$185,Input!$C119,'Eurostat comsumption'!$D$2:$D$185,Input!$D119)</f>
        <v>0</v>
      </c>
      <c r="Q119" s="8">
        <f>SUMIFS('Eurostat comsumption'!Q$2:Q$185,'Eurostat comsumption'!$C$2:$C$185,Input!$C119,'Eurostat comsumption'!$D$2:$D$185,Input!$D119)</f>
        <v>0</v>
      </c>
      <c r="R119" s="8">
        <f>SUMIFS('Eurostat comsumption'!R$2:R$185,'Eurostat comsumption'!$C$2:$C$185,Input!$C119,'Eurostat comsumption'!$D$2:$D$185,Input!$D119)</f>
        <v>0</v>
      </c>
      <c r="S119" s="8">
        <f>SUMIFS('Eurostat comsumption'!S$2:S$185,'Eurostat comsumption'!$C$2:$C$185,Input!$C119,'Eurostat comsumption'!$D$2:$D$185,Input!$D119)</f>
        <v>0</v>
      </c>
      <c r="T119" s="8">
        <f>SUMIFS('Eurostat comsumption'!T$2:T$185,'Eurostat comsumption'!$C$2:$C$185,Input!$C119,'Eurostat comsumption'!$D$2:$D$185,Input!$D119)</f>
        <v>0</v>
      </c>
      <c r="U119" s="8">
        <f>SUMIFS('Eurostat comsumption'!U$2:U$185,'Eurostat comsumption'!$C$2:$C$185,Input!$C119,'Eurostat comsumption'!$D$2:$D$185,Input!$D119)</f>
        <v>0</v>
      </c>
      <c r="V119" s="8">
        <f>SUMIFS('Eurostat comsumption'!V$2:V$185,'Eurostat comsumption'!$C$2:$C$185,Input!$C119,'Eurostat comsumption'!$D$2:$D$185,Input!$D119)</f>
        <v>0</v>
      </c>
      <c r="W119" s="8">
        <f>SUMIFS('Eurostat comsumption'!W$2:W$185,'Eurostat comsumption'!$C$2:$C$185,Input!$C119,'Eurostat comsumption'!$D$2:$D$185,Input!$D119)</f>
        <v>0</v>
      </c>
      <c r="X119" s="8">
        <f>SUMIFS('Eurostat comsumption'!X$2:X$185,'Eurostat comsumption'!$C$2:$C$185,Input!$C119,'Eurostat comsumption'!$D$2:$D$185,Input!$D119)</f>
        <v>0</v>
      </c>
      <c r="Y119" s="8">
        <f>SUMIFS('Eurostat comsumption'!Y$2:Y$185,'Eurostat comsumption'!$C$2:$C$185,Input!$C119,'Eurostat comsumption'!$D$2:$D$185,Input!$D119)</f>
        <v>0</v>
      </c>
      <c r="Z119" s="8">
        <f>SUMIFS('Eurostat comsumption'!Z$2:Z$185,'Eurostat comsumption'!$C$2:$C$185,Input!$C119,'Eurostat comsumption'!$D$2:$D$185,Input!$D119)</f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</row>
    <row r="120" spans="1:60" x14ac:dyDescent="0.3">
      <c r="A120" t="s">
        <v>9</v>
      </c>
      <c r="B120" t="s">
        <v>10</v>
      </c>
      <c r="C120" t="s">
        <v>33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 s="8">
        <f>SUMIFS('Eurostat comsumption'!J$2:J$185,'Eurostat comsumption'!$C$2:$C$185,Input!$C120,'Eurostat comsumption'!$D$2:$D$185,Input!$D120)</f>
        <v>1909.1</v>
      </c>
      <c r="K120" s="8">
        <f>SUMIFS('Eurostat comsumption'!K$2:K$185,'Eurostat comsumption'!$C$2:$C$185,Input!$C120,'Eurostat comsumption'!$D$2:$D$185,Input!$D120)</f>
        <v>2011.9</v>
      </c>
      <c r="L120" s="8">
        <f>SUMIFS('Eurostat comsumption'!L$2:L$185,'Eurostat comsumption'!$C$2:$C$185,Input!$C120,'Eurostat comsumption'!$D$2:$D$185,Input!$D120)</f>
        <v>2107.6</v>
      </c>
      <c r="M120" s="8">
        <f>SUMIFS('Eurostat comsumption'!M$2:M$185,'Eurostat comsumption'!$C$2:$C$185,Input!$C120,'Eurostat comsumption'!$D$2:$D$185,Input!$D120)</f>
        <v>2300.6999999999998</v>
      </c>
      <c r="N120" s="8">
        <f>SUMIFS('Eurostat comsumption'!N$2:N$185,'Eurostat comsumption'!$C$2:$C$185,Input!$C120,'Eurostat comsumption'!$D$2:$D$185,Input!$D120)</f>
        <v>2648</v>
      </c>
      <c r="O120" s="8">
        <f>SUMIFS('Eurostat comsumption'!O$2:O$185,'Eurostat comsumption'!$C$2:$C$185,Input!$C120,'Eurostat comsumption'!$D$2:$D$185,Input!$D120)</f>
        <v>2772.2</v>
      </c>
      <c r="P120" s="8">
        <f>SUMIFS('Eurostat comsumption'!P$2:P$185,'Eurostat comsumption'!$C$2:$C$185,Input!$C120,'Eurostat comsumption'!$D$2:$D$185,Input!$D120)</f>
        <v>2642.1</v>
      </c>
      <c r="Q120" s="8">
        <f>SUMIFS('Eurostat comsumption'!Q$2:Q$185,'Eurostat comsumption'!$C$2:$C$185,Input!$C120,'Eurostat comsumption'!$D$2:$D$185,Input!$D120)</f>
        <v>2585.6</v>
      </c>
      <c r="R120" s="8">
        <f>SUMIFS('Eurostat comsumption'!R$2:R$185,'Eurostat comsumption'!$C$2:$C$185,Input!$C120,'Eurostat comsumption'!$D$2:$D$185,Input!$D120)</f>
        <v>2617.8000000000002</v>
      </c>
      <c r="S120" s="8">
        <f>SUMIFS('Eurostat comsumption'!S$2:S$185,'Eurostat comsumption'!$C$2:$C$185,Input!$C120,'Eurostat comsumption'!$D$2:$D$185,Input!$D120)</f>
        <v>2426.3000000000002</v>
      </c>
      <c r="T120" s="8">
        <f>SUMIFS('Eurostat comsumption'!T$2:T$185,'Eurostat comsumption'!$C$2:$C$185,Input!$C120,'Eurostat comsumption'!$D$2:$D$185,Input!$D120)</f>
        <v>2551.9</v>
      </c>
      <c r="U120" s="8">
        <f>SUMIFS('Eurostat comsumption'!U$2:U$185,'Eurostat comsumption'!$C$2:$C$185,Input!$C120,'Eurostat comsumption'!$D$2:$D$185,Input!$D120)</f>
        <v>2654.1</v>
      </c>
      <c r="V120" s="8">
        <f>SUMIFS('Eurostat comsumption'!V$2:V$185,'Eurostat comsumption'!$C$2:$C$185,Input!$C120,'Eurostat comsumption'!$D$2:$D$185,Input!$D120)</f>
        <v>2518.6</v>
      </c>
      <c r="W120" s="8">
        <f>SUMIFS('Eurostat comsumption'!W$2:W$185,'Eurostat comsumption'!$C$2:$C$185,Input!$C120,'Eurostat comsumption'!$D$2:$D$185,Input!$D120)</f>
        <v>2473.5</v>
      </c>
      <c r="X120" s="8">
        <f>SUMIFS('Eurostat comsumption'!X$2:X$185,'Eurostat comsumption'!$C$2:$C$185,Input!$C120,'Eurostat comsumption'!$D$2:$D$185,Input!$D120)</f>
        <v>2413.9</v>
      </c>
      <c r="Y120" s="8">
        <f>SUMIFS('Eurostat comsumption'!Y$2:Y$185,'Eurostat comsumption'!$C$2:$C$185,Input!$C120,'Eurostat comsumption'!$D$2:$D$185,Input!$D120)</f>
        <v>2326.1</v>
      </c>
      <c r="Z120" s="8">
        <f>SUMIFS('Eurostat comsumption'!Z$2:Z$185,'Eurostat comsumption'!$C$2:$C$185,Input!$C120,'Eurostat comsumption'!$D$2:$D$185,Input!$D120)</f>
        <v>2318.6999999999998</v>
      </c>
      <c r="AA120">
        <f>MAX(SUMIFS('intermediary sheet'!AA$2:AA$185,'intermediary sheet'!$C$2:$C$185,Input!$C120,'intermediary sheet'!$D$2:$D$185,"total")*SUMIFS('Market shares starting point Fe'!AA$2:AA$185,'Market shares starting point Fe'!$C$2:$C$185,Input!$C120,'Market shares starting point Fe'!$D$2:$D$185,Input!$D120),0)</f>
        <v>2247.3902260297691</v>
      </c>
      <c r="AB120">
        <f>MAX(SUMIFS('intermediary sheet'!AB$2:AB$185,'intermediary sheet'!$C$2:$C$185,Input!$C120,'intermediary sheet'!$D$2:$D$185,"total")*SUMIFS('Market shares starting point Fe'!AB$2:AB$185,'Market shares starting point Fe'!$C$2:$C$185,Input!$C120,'Market shares starting point Fe'!$D$2:$D$185,Input!$D120),0)</f>
        <v>2229.1120491829702</v>
      </c>
      <c r="AC120">
        <f>MAX(SUMIFS('intermediary sheet'!AC$2:AC$185,'intermediary sheet'!$C$2:$C$185,Input!$C120,'intermediary sheet'!$D$2:$D$185,"total")*SUMIFS('Market shares starting point Fe'!AC$2:AC$185,'Market shares starting point Fe'!$C$2:$C$185,Input!$C120,'Market shares starting point Fe'!$D$2:$D$185,Input!$D120),0)</f>
        <v>2207.9810755259614</v>
      </c>
      <c r="AD120">
        <f>MAX(SUMIFS('intermediary sheet'!AD$2:AD$185,'intermediary sheet'!$C$2:$C$185,Input!$C120,'intermediary sheet'!$D$2:$D$185,"total")*SUMIFS('Market shares starting point Fe'!AD$2:AD$185,'Market shares starting point Fe'!$C$2:$C$185,Input!$C120,'Market shares starting point Fe'!$D$2:$D$185,Input!$D120),0)</f>
        <v>2185.1867893709968</v>
      </c>
      <c r="AE120">
        <f>MAX(SUMIFS('intermediary sheet'!AE$2:AE$185,'intermediary sheet'!$C$2:$C$185,Input!$C120,'intermediary sheet'!$D$2:$D$185,"total")*SUMIFS('Market shares starting point Fe'!AE$2:AE$185,'Market shares starting point Fe'!$C$2:$C$185,Input!$C120,'Market shares starting point Fe'!$D$2:$D$185,Input!$D120),0)</f>
        <v>2157.5894425140364</v>
      </c>
      <c r="AF120">
        <f>MAX(SUMIFS('intermediary sheet'!AF$2:AF$185,'intermediary sheet'!$C$2:$C$185,Input!$C120,'intermediary sheet'!$D$2:$D$185,"total")*SUMIFS('Market shares starting point Fe'!AF$2:AF$185,'Market shares starting point Fe'!$C$2:$C$185,Input!$C120,'Market shares starting point Fe'!$D$2:$D$185,Input!$D120),0)</f>
        <v>2128.4268546639187</v>
      </c>
      <c r="AG120">
        <f>MAX(SUMIFS('intermediary sheet'!AG$2:AG$185,'intermediary sheet'!$C$2:$C$185,Input!$C120,'intermediary sheet'!$D$2:$D$185,"total")*SUMIFS('Market shares starting point Fe'!AG$2:AG$185,'Market shares starting point Fe'!$C$2:$C$185,Input!$C120,'Market shares starting point Fe'!$D$2:$D$185,Input!$D120),0)</f>
        <v>2097.32009828829</v>
      </c>
      <c r="AH120">
        <f>MAX(SUMIFS('intermediary sheet'!AH$2:AH$185,'intermediary sheet'!$C$2:$C$185,Input!$C120,'intermediary sheet'!$D$2:$D$185,"total")*SUMIFS('Market shares starting point Fe'!AH$2:AH$185,'Market shares starting point Fe'!$C$2:$C$185,Input!$C120,'Market shares starting point Fe'!$D$2:$D$185,Input!$D120),0)</f>
        <v>2061.1408678170542</v>
      </c>
      <c r="AI120">
        <f>MAX(SUMIFS('intermediary sheet'!AI$2:AI$185,'intermediary sheet'!$C$2:$C$185,Input!$C120,'intermediary sheet'!$D$2:$D$185,"total")*SUMIFS('Market shares starting point Fe'!AI$2:AI$185,'Market shares starting point Fe'!$C$2:$C$185,Input!$C120,'Market shares starting point Fe'!$D$2:$D$185,Input!$D120),0)</f>
        <v>2019.4105291916858</v>
      </c>
      <c r="AJ120">
        <f>MAX(SUMIFS('intermediary sheet'!AJ$2:AJ$185,'intermediary sheet'!$C$2:$C$185,Input!$C120,'intermediary sheet'!$D$2:$D$185,"total")*SUMIFS('Market shares starting point Fe'!AJ$2:AJ$185,'Market shares starting point Fe'!$C$2:$C$185,Input!$C120,'Market shares starting point Fe'!$D$2:$D$185,Input!$D120),0)</f>
        <v>1971.6081520875266</v>
      </c>
      <c r="AK120">
        <f>MAX(SUMIFS('intermediary sheet'!AK$2:AK$185,'intermediary sheet'!$C$2:$C$185,Input!$C120,'intermediary sheet'!$D$2:$D$185,"total")*SUMIFS('Market shares starting point Fe'!AK$2:AK$185,'Market shares starting point Fe'!$C$2:$C$185,Input!$C120,'Market shares starting point Fe'!$D$2:$D$185,Input!$D120),0)</f>
        <v>1914.1261452178812</v>
      </c>
      <c r="AL120">
        <f>MAX(SUMIFS('intermediary sheet'!AL$2:AL$185,'intermediary sheet'!$C$2:$C$185,Input!$C120,'intermediary sheet'!$D$2:$D$185,"total")*SUMIFS('Market shares starting point Fe'!AL$2:AL$185,'Market shares starting point Fe'!$C$2:$C$185,Input!$C120,'Market shares starting point Fe'!$D$2:$D$185,Input!$D120),0)</f>
        <v>1850.3197874654229</v>
      </c>
      <c r="AM120">
        <f>MAX(SUMIFS('intermediary sheet'!AM$2:AM$185,'intermediary sheet'!$C$2:$C$185,Input!$C120,'intermediary sheet'!$D$2:$D$185,"total")*SUMIFS('Market shares starting point Fe'!AM$2:AM$185,'Market shares starting point Fe'!$C$2:$C$185,Input!$C120,'Market shares starting point Fe'!$D$2:$D$185,Input!$D120),0)</f>
        <v>1781.0359366267567</v>
      </c>
      <c r="AN120">
        <f>MAX(SUMIFS('intermediary sheet'!AN$2:AN$185,'intermediary sheet'!$C$2:$C$185,Input!$C120,'intermediary sheet'!$D$2:$D$185,"total")*SUMIFS('Market shares starting point Fe'!AN$2:AN$185,'Market shares starting point Fe'!$C$2:$C$185,Input!$C120,'Market shares starting point Fe'!$D$2:$D$185,Input!$D120),0)</f>
        <v>1708.2284222232131</v>
      </c>
      <c r="AO120">
        <f>MAX(SUMIFS('intermediary sheet'!AO$2:AO$185,'intermediary sheet'!$C$2:$C$185,Input!$C120,'intermediary sheet'!$D$2:$D$185,"total")*SUMIFS('Market shares starting point Fe'!AO$2:AO$185,'Market shares starting point Fe'!$C$2:$C$185,Input!$C120,'Market shares starting point Fe'!$D$2:$D$185,Input!$D120),0)</f>
        <v>1633.9677826198636</v>
      </c>
      <c r="AP120">
        <f>MAX(SUMIFS('intermediary sheet'!AP$2:AP$185,'intermediary sheet'!$C$2:$C$185,Input!$C120,'intermediary sheet'!$D$2:$D$185,"total")*SUMIFS('Market shares starting point Fe'!AP$2:AP$185,'Market shares starting point Fe'!$C$2:$C$185,Input!$C120,'Market shares starting point Fe'!$D$2:$D$185,Input!$D120),0)</f>
        <v>1559.2013760668199</v>
      </c>
      <c r="AQ120">
        <f>MAX(SUMIFS('intermediary sheet'!AQ$2:AQ$185,'intermediary sheet'!$C$2:$C$185,Input!$C120,'intermediary sheet'!$D$2:$D$185,"total")*SUMIFS('Market shares starting point Fe'!AQ$2:AQ$185,'Market shares starting point Fe'!$C$2:$C$185,Input!$C120,'Market shares starting point Fe'!$D$2:$D$185,Input!$D120),0)</f>
        <v>1484.9114405269133</v>
      </c>
      <c r="AR120">
        <f>MAX(SUMIFS('intermediary sheet'!AR$2:AR$185,'intermediary sheet'!$C$2:$C$185,Input!$C120,'intermediary sheet'!$D$2:$D$185,"total")*SUMIFS('Market shares starting point Fe'!AR$2:AR$185,'Market shares starting point Fe'!$C$2:$C$185,Input!$C120,'Market shares starting point Fe'!$D$2:$D$185,Input!$D120),0)</f>
        <v>1413.3778389738961</v>
      </c>
      <c r="AS120">
        <f>MAX(SUMIFS('intermediary sheet'!AS$2:AS$185,'intermediary sheet'!$C$2:$C$185,Input!$C120,'intermediary sheet'!$D$2:$D$185,"total")*SUMIFS('Market shares starting point Fe'!AS$2:AS$185,'Market shares starting point Fe'!$C$2:$C$185,Input!$C120,'Market shares starting point Fe'!$D$2:$D$185,Input!$D120),0)</f>
        <v>1343.0478796367283</v>
      </c>
      <c r="AT120">
        <f>MAX(SUMIFS('intermediary sheet'!AT$2:AT$185,'intermediary sheet'!$C$2:$C$185,Input!$C120,'intermediary sheet'!$D$2:$D$185,"total")*SUMIFS('Market shares starting point Fe'!AT$2:AT$185,'Market shares starting point Fe'!$C$2:$C$185,Input!$C120,'Market shares starting point Fe'!$D$2:$D$185,Input!$D120),0)</f>
        <v>1274.530342574117</v>
      </c>
      <c r="AU120">
        <f>MAX(SUMIFS('intermediary sheet'!AU$2:AU$185,'intermediary sheet'!$C$2:$C$185,Input!$C120,'intermediary sheet'!$D$2:$D$185,"total")*SUMIFS('Market shares starting point Fe'!AU$2:AU$185,'Market shares starting point Fe'!$C$2:$C$185,Input!$C120,'Market shares starting point Fe'!$D$2:$D$185,Input!$D120),0)</f>
        <v>1206.9344887463481</v>
      </c>
      <c r="AV120">
        <f>MAX(SUMIFS('intermediary sheet'!AV$2:AV$185,'intermediary sheet'!$C$2:$C$185,Input!$C120,'intermediary sheet'!$D$2:$D$185,"total")*SUMIFS('Market shares starting point Fe'!AV$2:AV$185,'Market shares starting point Fe'!$C$2:$C$185,Input!$C120,'Market shares starting point Fe'!$D$2:$D$185,Input!$D120),0)</f>
        <v>1139.7574072139487</v>
      </c>
      <c r="AW120">
        <f>MAX(SUMIFS('intermediary sheet'!AW$2:AW$185,'intermediary sheet'!$C$2:$C$185,Input!$C120,'intermediary sheet'!$D$2:$D$185,"total")*SUMIFS('Market shares starting point Fe'!AW$2:AW$185,'Market shares starting point Fe'!$C$2:$C$185,Input!$C120,'Market shares starting point Fe'!$D$2:$D$185,Input!$D120),0)</f>
        <v>1072.7751057230546</v>
      </c>
      <c r="AX120">
        <f>MAX(SUMIFS('intermediary sheet'!AX$2:AX$185,'intermediary sheet'!$C$2:$C$185,Input!$C120,'intermediary sheet'!$D$2:$D$185,"total")*SUMIFS('Market shares starting point Fe'!AX$2:AX$185,'Market shares starting point Fe'!$C$2:$C$185,Input!$C120,'Market shares starting point Fe'!$D$2:$D$185,Input!$D120),0)</f>
        <v>1008.4247675614779</v>
      </c>
      <c r="AY120">
        <f>MAX(SUMIFS('intermediary sheet'!AY$2:AY$185,'intermediary sheet'!$C$2:$C$185,Input!$C120,'intermediary sheet'!$D$2:$D$185,"total")*SUMIFS('Market shares starting point Fe'!AY$2:AY$185,'Market shares starting point Fe'!$C$2:$C$185,Input!$C120,'Market shares starting point Fe'!$D$2:$D$185,Input!$D120),0)</f>
        <v>939.63226227329835</v>
      </c>
      <c r="AZ120">
        <f>MAX(SUMIFS('intermediary sheet'!AZ$2:AZ$185,'intermediary sheet'!$C$2:$C$185,Input!$C120,'intermediary sheet'!$D$2:$D$185,"total")*SUMIFS('Market shares starting point Fe'!AZ$2:AZ$185,'Market shares starting point Fe'!$C$2:$C$185,Input!$C120,'Market shares starting point Fe'!$D$2:$D$185,Input!$D120),0)</f>
        <v>873.39190132444571</v>
      </c>
      <c r="BA120">
        <f>MAX(SUMIFS('intermediary sheet'!BA$2:BA$185,'intermediary sheet'!$C$2:$C$185,Input!$C120,'intermediary sheet'!$D$2:$D$185,"total")*SUMIFS('Market shares starting point Fe'!BA$2:BA$185,'Market shares starting point Fe'!$C$2:$C$185,Input!$C120,'Market shares starting point Fe'!$D$2:$D$185,Input!$D120),0)</f>
        <v>807.88887521224535</v>
      </c>
      <c r="BB120">
        <f>MAX(SUMIFS('intermediary sheet'!BB$2:BB$185,'intermediary sheet'!$C$2:$C$185,Input!$C120,'intermediary sheet'!$D$2:$D$185,"total")*SUMIFS('Market shares starting point Fe'!BB$2:BB$185,'Market shares starting point Fe'!$C$2:$C$185,Input!$C120,'Market shares starting point Fe'!$D$2:$D$185,Input!$D120),0)</f>
        <v>742.13215625547411</v>
      </c>
      <c r="BC120">
        <f>MAX(SUMIFS('intermediary sheet'!BC$2:BC$185,'intermediary sheet'!$C$2:$C$185,Input!$C120,'intermediary sheet'!$D$2:$D$185,"total")*SUMIFS('Market shares starting point Fe'!BC$2:BC$185,'Market shares starting point Fe'!$C$2:$C$185,Input!$C120,'Market shares starting point Fe'!$D$2:$D$185,Input!$D120),0)</f>
        <v>676.68040872398103</v>
      </c>
      <c r="BD120">
        <f>MAX(SUMIFS('intermediary sheet'!BD$2:BD$185,'intermediary sheet'!$C$2:$C$185,Input!$C120,'intermediary sheet'!$D$2:$D$185,"total")*SUMIFS('Market shares starting point Fe'!BD$2:BD$185,'Market shares starting point Fe'!$C$2:$C$185,Input!$C120,'Market shares starting point Fe'!$D$2:$D$185,Input!$D120),0)</f>
        <v>612.04157822224909</v>
      </c>
      <c r="BE120">
        <f>MAX(SUMIFS('intermediary sheet'!BE$2:BE$185,'intermediary sheet'!$C$2:$C$185,Input!$C120,'intermediary sheet'!$D$2:$D$185,"total")*SUMIFS('Market shares starting point Fe'!BE$2:BE$185,'Market shares starting point Fe'!$C$2:$C$185,Input!$C120,'Market shares starting point Fe'!$D$2:$D$185,Input!$D120),0)</f>
        <v>547.7901242417812</v>
      </c>
      <c r="BF120">
        <f>MAX(SUMIFS('intermediary sheet'!BF$2:BF$185,'intermediary sheet'!$C$2:$C$185,Input!$C120,'intermediary sheet'!$D$2:$D$185,"total")*SUMIFS('Market shares starting point Fe'!BF$2:BF$185,'Market shares starting point Fe'!$C$2:$C$185,Input!$C120,'Market shares starting point Fe'!$D$2:$D$185,Input!$D120),0)</f>
        <v>519.93533481052395</v>
      </c>
      <c r="BG120">
        <f>MAX(SUMIFS('intermediary sheet'!BG$2:BG$185,'intermediary sheet'!$C$2:$C$185,Input!$C120,'intermediary sheet'!$D$2:$D$185,"total")*SUMIFS('Market shares starting point Fe'!BG$2:BG$185,'Market shares starting point Fe'!$C$2:$C$185,Input!$C120,'Market shares starting point Fe'!$D$2:$D$185,Input!$D120),0)</f>
        <v>488.53637982270925</v>
      </c>
      <c r="BH120">
        <f>MAX(SUMIFS('intermediary sheet'!BH$2:BH$185,'intermediary sheet'!$C$2:$C$185,Input!$C120,'intermediary sheet'!$D$2:$D$185,"total")*SUMIFS('Market shares starting point Fe'!BH$2:BH$185,'Market shares starting point Fe'!$C$2:$C$185,Input!$C120,'Market shares starting point Fe'!$D$2:$D$185,Input!$D120),0)</f>
        <v>452.84103169814324</v>
      </c>
    </row>
    <row r="121" spans="1:60" x14ac:dyDescent="0.3">
      <c r="A121" s="2" t="s">
        <v>9</v>
      </c>
      <c r="B121" s="2" t="s">
        <v>10</v>
      </c>
      <c r="C121" s="2" t="s">
        <v>33</v>
      </c>
      <c r="D121" s="2" t="s">
        <v>44</v>
      </c>
      <c r="E121" s="2" t="s">
        <v>13</v>
      </c>
      <c r="F121" s="2" t="s">
        <v>14</v>
      </c>
      <c r="G121" s="2" t="s">
        <v>14</v>
      </c>
      <c r="H121" s="2" t="s">
        <v>15</v>
      </c>
      <c r="I121" s="2" t="s">
        <v>16</v>
      </c>
      <c r="J121" s="8">
        <f>SUMIFS('Eurostat comsumption'!J$2:J$185,'Eurostat comsumption'!$C$2:$C$185,Input!$C121,'Eurostat comsumption'!$D$2:$D$185,Input!$D121)</f>
        <v>0</v>
      </c>
      <c r="K121" s="8">
        <f>SUMIFS('Eurostat comsumption'!K$2:K$185,'Eurostat comsumption'!$C$2:$C$185,Input!$C121,'Eurostat comsumption'!$D$2:$D$185,Input!$D121)</f>
        <v>0</v>
      </c>
      <c r="L121" s="8">
        <f>SUMIFS('Eurostat comsumption'!L$2:L$185,'Eurostat comsumption'!$C$2:$C$185,Input!$C121,'Eurostat comsumption'!$D$2:$D$185,Input!$D121)</f>
        <v>0</v>
      </c>
      <c r="M121" s="8">
        <f>SUMIFS('Eurostat comsumption'!M$2:M$185,'Eurostat comsumption'!$C$2:$C$185,Input!$C121,'Eurostat comsumption'!$D$2:$D$185,Input!$D121)</f>
        <v>0</v>
      </c>
      <c r="N121" s="8">
        <f>SUMIFS('Eurostat comsumption'!N$2:N$185,'Eurostat comsumption'!$C$2:$C$185,Input!$C121,'Eurostat comsumption'!$D$2:$D$185,Input!$D121)</f>
        <v>0</v>
      </c>
      <c r="O121" s="8">
        <f>SUMIFS('Eurostat comsumption'!O$2:O$185,'Eurostat comsumption'!$C$2:$C$185,Input!$C121,'Eurostat comsumption'!$D$2:$D$185,Input!$D121)</f>
        <v>0</v>
      </c>
      <c r="P121" s="8">
        <f>SUMIFS('Eurostat comsumption'!P$2:P$185,'Eurostat comsumption'!$C$2:$C$185,Input!$C121,'Eurostat comsumption'!$D$2:$D$185,Input!$D121)</f>
        <v>0</v>
      </c>
      <c r="Q121" s="8">
        <f>SUMIFS('Eurostat comsumption'!Q$2:Q$185,'Eurostat comsumption'!$C$2:$C$185,Input!$C121,'Eurostat comsumption'!$D$2:$D$185,Input!$D121)</f>
        <v>0</v>
      </c>
      <c r="R121" s="8">
        <f>SUMIFS('Eurostat comsumption'!R$2:R$185,'Eurostat comsumption'!$C$2:$C$185,Input!$C121,'Eurostat comsumption'!$D$2:$D$185,Input!$D121)</f>
        <v>0</v>
      </c>
      <c r="S121" s="8">
        <f>SUMIFS('Eurostat comsumption'!S$2:S$185,'Eurostat comsumption'!$C$2:$C$185,Input!$C121,'Eurostat comsumption'!$D$2:$D$185,Input!$D121)</f>
        <v>0</v>
      </c>
      <c r="T121" s="8">
        <f>SUMIFS('Eurostat comsumption'!T$2:T$185,'Eurostat comsumption'!$C$2:$C$185,Input!$C121,'Eurostat comsumption'!$D$2:$D$185,Input!$D121)</f>
        <v>0</v>
      </c>
      <c r="U121" s="8">
        <f>SUMIFS('Eurostat comsumption'!U$2:U$185,'Eurostat comsumption'!$C$2:$C$185,Input!$C121,'Eurostat comsumption'!$D$2:$D$185,Input!$D121)</f>
        <v>0</v>
      </c>
      <c r="V121" s="8">
        <f>SUMIFS('Eurostat comsumption'!V$2:V$185,'Eurostat comsumption'!$C$2:$C$185,Input!$C121,'Eurostat comsumption'!$D$2:$D$185,Input!$D121)</f>
        <v>0</v>
      </c>
      <c r="W121" s="8">
        <f>SUMIFS('Eurostat comsumption'!W$2:W$185,'Eurostat comsumption'!$C$2:$C$185,Input!$C121,'Eurostat comsumption'!$D$2:$D$185,Input!$D121)</f>
        <v>0</v>
      </c>
      <c r="X121" s="8">
        <f>SUMIFS('Eurostat comsumption'!X$2:X$185,'Eurostat comsumption'!$C$2:$C$185,Input!$C121,'Eurostat comsumption'!$D$2:$D$185,Input!$D121)</f>
        <v>0</v>
      </c>
      <c r="Y121" s="8">
        <f>SUMIFS('Eurostat comsumption'!Y$2:Y$185,'Eurostat comsumption'!$C$2:$C$185,Input!$C121,'Eurostat comsumption'!$D$2:$D$185,Input!$D121)</f>
        <v>0</v>
      </c>
      <c r="Z121" s="8">
        <f>SUMIFS('Eurostat comsumption'!Z$2:Z$185,'Eurostat comsumption'!$C$2:$C$185,Input!$C121,'Eurostat comsumption'!$D$2:$D$185,Input!$D121)</f>
        <v>0</v>
      </c>
      <c r="AA121">
        <f>MAX(SUMIFS('intermediary sheet'!AA$2:AA$185,'intermediary sheet'!$C$2:$C$185,Input!$C121,'intermediary sheet'!$D$2:$D$185,"total")*SUMIFS('Market shares starting point Fe'!AA$2:AA$185,'Market shares starting point Fe'!$C$2:$C$185,Input!$C121,'Market shares starting point Fe'!$D$2:$D$185,Input!$D121),0)</f>
        <v>2.4694656165815672</v>
      </c>
      <c r="AB121">
        <f>MAX(SUMIFS('intermediary sheet'!AB$2:AB$185,'intermediary sheet'!$C$2:$C$185,Input!$C121,'intermediary sheet'!$D$2:$D$185,"total")*SUMIFS('Market shares starting point Fe'!AB$2:AB$185,'Market shares starting point Fe'!$C$2:$C$185,Input!$C121,'Market shares starting point Fe'!$D$2:$D$185,Input!$D121),0)</f>
        <v>2.4782667250480293</v>
      </c>
      <c r="AC121">
        <f>MAX(SUMIFS('intermediary sheet'!AC$2:AC$185,'intermediary sheet'!$C$2:$C$185,Input!$C121,'intermediary sheet'!$D$2:$D$185,"total")*SUMIFS('Market shares starting point Fe'!AC$2:AC$185,'Market shares starting point Fe'!$C$2:$C$185,Input!$C121,'Market shares starting point Fe'!$D$2:$D$185,Input!$D121),0)</f>
        <v>2.5028491938126733</v>
      </c>
      <c r="AD121">
        <f>MAX(SUMIFS('intermediary sheet'!AD$2:AD$185,'intermediary sheet'!$C$2:$C$185,Input!$C121,'intermediary sheet'!$D$2:$D$185,"total")*SUMIFS('Market shares starting point Fe'!AD$2:AD$185,'Market shares starting point Fe'!$C$2:$C$185,Input!$C121,'Market shares starting point Fe'!$D$2:$D$185,Input!$D121),0)</f>
        <v>2.559813808935282</v>
      </c>
      <c r="AE121">
        <f>MAX(SUMIFS('intermediary sheet'!AE$2:AE$185,'intermediary sheet'!$C$2:$C$185,Input!$C121,'intermediary sheet'!$D$2:$D$185,"total")*SUMIFS('Market shares starting point Fe'!AE$2:AE$185,'Market shares starting point Fe'!$C$2:$C$185,Input!$C121,'Market shares starting point Fe'!$D$2:$D$185,Input!$D121),0)</f>
        <v>2.5612837921840206</v>
      </c>
      <c r="AF121">
        <f>MAX(SUMIFS('intermediary sheet'!AF$2:AF$185,'intermediary sheet'!$C$2:$C$185,Input!$C121,'intermediary sheet'!$D$2:$D$185,"total")*SUMIFS('Market shares starting point Fe'!AF$2:AF$185,'Market shares starting point Fe'!$C$2:$C$185,Input!$C121,'Market shares starting point Fe'!$D$2:$D$185,Input!$D121),0)</f>
        <v>2.565466087670127</v>
      </c>
      <c r="AG121">
        <f>MAX(SUMIFS('intermediary sheet'!AG$2:AG$185,'intermediary sheet'!$C$2:$C$185,Input!$C121,'intermediary sheet'!$D$2:$D$185,"total")*SUMIFS('Market shares starting point Fe'!AG$2:AG$185,'Market shares starting point Fe'!$C$2:$C$185,Input!$C121,'Market shares starting point Fe'!$D$2:$D$185,Input!$D121),0)</f>
        <v>2.5713429433782284</v>
      </c>
      <c r="AH121">
        <f>MAX(SUMIFS('intermediary sheet'!AH$2:AH$185,'intermediary sheet'!$C$2:$C$185,Input!$C121,'intermediary sheet'!$D$2:$D$185,"total")*SUMIFS('Market shares starting point Fe'!AH$2:AH$185,'Market shares starting point Fe'!$C$2:$C$185,Input!$C121,'Market shares starting point Fe'!$D$2:$D$185,Input!$D121),0)</f>
        <v>2.5780957413105736</v>
      </c>
      <c r="AI121">
        <f>MAX(SUMIFS('intermediary sheet'!AI$2:AI$185,'intermediary sheet'!$C$2:$C$185,Input!$C121,'intermediary sheet'!$D$2:$D$185,"total")*SUMIFS('Market shares starting point Fe'!AI$2:AI$185,'Market shares starting point Fe'!$C$2:$C$185,Input!$C121,'Market shares starting point Fe'!$D$2:$D$185,Input!$D121),0)</f>
        <v>2.5813473426109597</v>
      </c>
      <c r="AJ121">
        <f>MAX(SUMIFS('intermediary sheet'!AJ$2:AJ$185,'intermediary sheet'!$C$2:$C$185,Input!$C121,'intermediary sheet'!$D$2:$D$185,"total")*SUMIFS('Market shares starting point Fe'!AJ$2:AJ$185,'Market shares starting point Fe'!$C$2:$C$185,Input!$C121,'Market shares starting point Fe'!$D$2:$D$185,Input!$D121),0)</f>
        <v>2.5805357394200938</v>
      </c>
      <c r="AK121">
        <f>MAX(SUMIFS('intermediary sheet'!AK$2:AK$185,'intermediary sheet'!$C$2:$C$185,Input!$C121,'intermediary sheet'!$D$2:$D$185,"total")*SUMIFS('Market shares starting point Fe'!AK$2:AK$185,'Market shares starting point Fe'!$C$2:$C$185,Input!$C121,'Market shares starting point Fe'!$D$2:$D$185,Input!$D121),0)</f>
        <v>2.5754321560595814</v>
      </c>
      <c r="AL121">
        <f>MAX(SUMIFS('intermediary sheet'!AL$2:AL$185,'intermediary sheet'!$C$2:$C$185,Input!$C121,'intermediary sheet'!$D$2:$D$185,"total")*SUMIFS('Market shares starting point Fe'!AL$2:AL$185,'Market shares starting point Fe'!$C$2:$C$185,Input!$C121,'Market shares starting point Fe'!$D$2:$D$185,Input!$D121),0)</f>
        <v>2.5720638206037374</v>
      </c>
      <c r="AM121">
        <f>MAX(SUMIFS('intermediary sheet'!AM$2:AM$185,'intermediary sheet'!$C$2:$C$185,Input!$C121,'intermediary sheet'!$D$2:$D$185,"total")*SUMIFS('Market shares starting point Fe'!AM$2:AM$185,'Market shares starting point Fe'!$C$2:$C$185,Input!$C121,'Market shares starting point Fe'!$D$2:$D$185,Input!$D121),0)</f>
        <v>2.5741010693960589</v>
      </c>
      <c r="AN121">
        <f>MAX(SUMIFS('intermediary sheet'!AN$2:AN$185,'intermediary sheet'!$C$2:$C$185,Input!$C121,'intermediary sheet'!$D$2:$D$185,"total")*SUMIFS('Market shares starting point Fe'!AN$2:AN$185,'Market shares starting point Fe'!$C$2:$C$185,Input!$C121,'Market shares starting point Fe'!$D$2:$D$185,Input!$D121),0)</f>
        <v>2.5901833406241241</v>
      </c>
      <c r="AO121">
        <f>MAX(SUMIFS('intermediary sheet'!AO$2:AO$185,'intermediary sheet'!$C$2:$C$185,Input!$C121,'intermediary sheet'!$D$2:$D$185,"total")*SUMIFS('Market shares starting point Fe'!AO$2:AO$185,'Market shares starting point Fe'!$C$2:$C$185,Input!$C121,'Market shares starting point Fe'!$D$2:$D$185,Input!$D121),0)</f>
        <v>2.6154794665581993</v>
      </c>
      <c r="AP121">
        <f>MAX(SUMIFS('intermediary sheet'!AP$2:AP$185,'intermediary sheet'!$C$2:$C$185,Input!$C121,'intermediary sheet'!$D$2:$D$185,"total")*SUMIFS('Market shares starting point Fe'!AP$2:AP$185,'Market shares starting point Fe'!$C$2:$C$185,Input!$C121,'Market shares starting point Fe'!$D$2:$D$185,Input!$D121),0)</f>
        <v>2.6509019100243796</v>
      </c>
      <c r="AQ121">
        <f>MAX(SUMIFS('intermediary sheet'!AQ$2:AQ$185,'intermediary sheet'!$C$2:$C$185,Input!$C121,'intermediary sheet'!$D$2:$D$185,"total")*SUMIFS('Market shares starting point Fe'!AQ$2:AQ$185,'Market shares starting point Fe'!$C$2:$C$185,Input!$C121,'Market shares starting point Fe'!$D$2:$D$185,Input!$D121),0)</f>
        <v>2.6933165005695847</v>
      </c>
      <c r="AR121">
        <f>MAX(SUMIFS('intermediary sheet'!AR$2:AR$185,'intermediary sheet'!$C$2:$C$185,Input!$C121,'intermediary sheet'!$D$2:$D$185,"total")*SUMIFS('Market shares starting point Fe'!AR$2:AR$185,'Market shares starting point Fe'!$C$2:$C$185,Input!$C121,'Market shares starting point Fe'!$D$2:$D$185,Input!$D121),0)</f>
        <v>2.7473585042920861</v>
      </c>
      <c r="AS121">
        <f>MAX(SUMIFS('intermediary sheet'!AS$2:AS$185,'intermediary sheet'!$C$2:$C$185,Input!$C121,'intermediary sheet'!$D$2:$D$185,"total")*SUMIFS('Market shares starting point Fe'!AS$2:AS$185,'Market shares starting point Fe'!$C$2:$C$185,Input!$C121,'Market shares starting point Fe'!$D$2:$D$185,Input!$D121),0)</f>
        <v>2.8105289370901838</v>
      </c>
      <c r="AT121">
        <f>MAX(SUMIFS('intermediary sheet'!AT$2:AT$185,'intermediary sheet'!$C$2:$C$185,Input!$C121,'intermediary sheet'!$D$2:$D$185,"total")*SUMIFS('Market shares starting point Fe'!AT$2:AT$185,'Market shares starting point Fe'!$C$2:$C$185,Input!$C121,'Market shares starting point Fe'!$D$2:$D$185,Input!$D121),0)</f>
        <v>2.8881468149016842</v>
      </c>
      <c r="AU121">
        <f>MAX(SUMIFS('intermediary sheet'!AU$2:AU$185,'intermediary sheet'!$C$2:$C$185,Input!$C121,'intermediary sheet'!$D$2:$D$185,"total")*SUMIFS('Market shares starting point Fe'!AU$2:AU$185,'Market shares starting point Fe'!$C$2:$C$185,Input!$C121,'Market shares starting point Fe'!$D$2:$D$185,Input!$D121),0)</f>
        <v>2.9723776262112018</v>
      </c>
      <c r="AV121">
        <f>MAX(SUMIFS('intermediary sheet'!AV$2:AV$185,'intermediary sheet'!$C$2:$C$185,Input!$C121,'intermediary sheet'!$D$2:$D$185,"total")*SUMIFS('Market shares starting point Fe'!AV$2:AV$185,'Market shares starting point Fe'!$C$2:$C$185,Input!$C121,'Market shares starting point Fe'!$D$2:$D$185,Input!$D121),0)</f>
        <v>3.0756479425833119</v>
      </c>
      <c r="AW121">
        <f>MAX(SUMIFS('intermediary sheet'!AW$2:AW$185,'intermediary sheet'!$C$2:$C$185,Input!$C121,'intermediary sheet'!$D$2:$D$185,"total")*SUMIFS('Market shares starting point Fe'!AW$2:AW$185,'Market shares starting point Fe'!$C$2:$C$185,Input!$C121,'Market shares starting point Fe'!$D$2:$D$185,Input!$D121),0)</f>
        <v>3.2023295627172641</v>
      </c>
      <c r="AX121">
        <f>MAX(SUMIFS('intermediary sheet'!AX$2:AX$185,'intermediary sheet'!$C$2:$C$185,Input!$C121,'intermediary sheet'!$D$2:$D$185,"total")*SUMIFS('Market shares starting point Fe'!AX$2:AX$185,'Market shares starting point Fe'!$C$2:$C$185,Input!$C121,'Market shares starting point Fe'!$D$2:$D$185,Input!$D121),0)</f>
        <v>3.3598334294093952</v>
      </c>
      <c r="AY121">
        <f>MAX(SUMIFS('intermediary sheet'!AY$2:AY$185,'intermediary sheet'!$C$2:$C$185,Input!$C121,'intermediary sheet'!$D$2:$D$185,"total")*SUMIFS('Market shares starting point Fe'!AY$2:AY$185,'Market shares starting point Fe'!$C$2:$C$185,Input!$C121,'Market shares starting point Fe'!$D$2:$D$185,Input!$D121),0)</f>
        <v>3.4388098015313937</v>
      </c>
      <c r="AZ121">
        <f>MAX(SUMIFS('intermediary sheet'!AZ$2:AZ$185,'intermediary sheet'!$C$2:$C$185,Input!$C121,'intermediary sheet'!$D$2:$D$185,"total")*SUMIFS('Market shares starting point Fe'!AZ$2:AZ$185,'Market shares starting point Fe'!$C$2:$C$185,Input!$C121,'Market shares starting point Fe'!$D$2:$D$185,Input!$D121),0)</f>
        <v>3.5605877665955648</v>
      </c>
      <c r="BA121">
        <f>MAX(SUMIFS('intermediary sheet'!BA$2:BA$185,'intermediary sheet'!$C$2:$C$185,Input!$C121,'intermediary sheet'!$D$2:$D$185,"total")*SUMIFS('Market shares starting point Fe'!BA$2:BA$185,'Market shares starting point Fe'!$C$2:$C$185,Input!$C121,'Market shares starting point Fe'!$D$2:$D$185,Input!$D121),0)</f>
        <v>3.6767990311621106</v>
      </c>
      <c r="BB121">
        <f>MAX(SUMIFS('intermediary sheet'!BB$2:BB$185,'intermediary sheet'!$C$2:$C$185,Input!$C121,'intermediary sheet'!$D$2:$D$185,"total")*SUMIFS('Market shares starting point Fe'!BB$2:BB$185,'Market shares starting point Fe'!$C$2:$C$185,Input!$C121,'Market shares starting point Fe'!$D$2:$D$185,Input!$D121),0)</f>
        <v>3.7790383987370899</v>
      </c>
      <c r="BC121">
        <f>MAX(SUMIFS('intermediary sheet'!BC$2:BC$185,'intermediary sheet'!$C$2:$C$185,Input!$C121,'intermediary sheet'!$D$2:$D$185,"total")*SUMIFS('Market shares starting point Fe'!BC$2:BC$185,'Market shares starting point Fe'!$C$2:$C$185,Input!$C121,'Market shares starting point Fe'!$D$2:$D$185,Input!$D121),0)</f>
        <v>3.8725607140830061</v>
      </c>
      <c r="BD121">
        <f>MAX(SUMIFS('intermediary sheet'!BD$2:BD$185,'intermediary sheet'!$C$2:$C$185,Input!$C121,'intermediary sheet'!$D$2:$D$185,"total")*SUMIFS('Market shares starting point Fe'!BD$2:BD$185,'Market shares starting point Fe'!$C$2:$C$185,Input!$C121,'Market shares starting point Fe'!$D$2:$D$185,Input!$D121),0)</f>
        <v>3.9719829172956098</v>
      </c>
      <c r="BE121">
        <f>MAX(SUMIFS('intermediary sheet'!BE$2:BE$185,'intermediary sheet'!$C$2:$C$185,Input!$C121,'intermediary sheet'!$D$2:$D$185,"total")*SUMIFS('Market shares starting point Fe'!BE$2:BE$185,'Market shares starting point Fe'!$C$2:$C$185,Input!$C121,'Market shares starting point Fe'!$D$2:$D$185,Input!$D121),0)</f>
        <v>4.0565927417653231</v>
      </c>
      <c r="BF121">
        <f>MAX(SUMIFS('intermediary sheet'!BF$2:BF$185,'intermediary sheet'!$C$2:$C$185,Input!$C121,'intermediary sheet'!$D$2:$D$185,"total")*SUMIFS('Market shares starting point Fe'!BF$2:BF$185,'Market shares starting point Fe'!$C$2:$C$185,Input!$C121,'Market shares starting point Fe'!$D$2:$D$185,Input!$D121),0)</f>
        <v>4.4388171123477074</v>
      </c>
      <c r="BG121">
        <f>MAX(SUMIFS('intermediary sheet'!BG$2:BG$185,'intermediary sheet'!$C$2:$C$185,Input!$C121,'intermediary sheet'!$D$2:$D$185,"total")*SUMIFS('Market shares starting point Fe'!BG$2:BG$185,'Market shares starting point Fe'!$C$2:$C$185,Input!$C121,'Market shares starting point Fe'!$D$2:$D$185,Input!$D121),0)</f>
        <v>4.8722620639511138</v>
      </c>
      <c r="BH121">
        <f>MAX(SUMIFS('intermediary sheet'!BH$2:BH$185,'intermediary sheet'!$C$2:$C$185,Input!$C121,'intermediary sheet'!$D$2:$D$185,"total")*SUMIFS('Market shares starting point Fe'!BH$2:BH$185,'Market shares starting point Fe'!$C$2:$C$185,Input!$C121,'Market shares starting point Fe'!$D$2:$D$185,Input!$D121),0)</f>
        <v>5.3657750527831416</v>
      </c>
    </row>
    <row r="122" spans="1:60" x14ac:dyDescent="0.3">
      <c r="A122" t="s">
        <v>9</v>
      </c>
      <c r="B122" t="s">
        <v>10</v>
      </c>
      <c r="C122" t="s">
        <v>34</v>
      </c>
      <c r="D122" t="s">
        <v>12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 s="8">
        <f>SUMIFS('Eurostat comsumption'!J$2:J$185,'Eurostat comsumption'!$C$2:$C$185,Input!$C122,'Eurostat comsumption'!$D$2:$D$185,Input!$D122)</f>
        <v>13943.9</v>
      </c>
      <c r="K122" s="8">
        <f>SUMIFS('Eurostat comsumption'!K$2:K$185,'Eurostat comsumption'!$C$2:$C$185,Input!$C122,'Eurostat comsumption'!$D$2:$D$185,Input!$D122)</f>
        <v>13935.5</v>
      </c>
      <c r="L122" s="8">
        <f>SUMIFS('Eurostat comsumption'!L$2:L$185,'Eurostat comsumption'!$C$2:$C$185,Input!$C122,'Eurostat comsumption'!$D$2:$D$185,Input!$D122)</f>
        <v>14319.4</v>
      </c>
      <c r="M122" s="8">
        <f>SUMIFS('Eurostat comsumption'!M$2:M$185,'Eurostat comsumption'!$C$2:$C$185,Input!$C122,'Eurostat comsumption'!$D$2:$D$185,Input!$D122)</f>
        <v>14434.9</v>
      </c>
      <c r="N122" s="8">
        <f>SUMIFS('Eurostat comsumption'!N$2:N$185,'Eurostat comsumption'!$C$2:$C$185,Input!$C122,'Eurostat comsumption'!$D$2:$D$185,Input!$D122)</f>
        <v>14849.9</v>
      </c>
      <c r="O122" s="8">
        <f>SUMIFS('Eurostat comsumption'!O$2:O$185,'Eurostat comsumption'!$C$2:$C$185,Input!$C122,'Eurostat comsumption'!$D$2:$D$185,Input!$D122)</f>
        <v>15025.3</v>
      </c>
      <c r="P122" s="8">
        <f>SUMIFS('Eurostat comsumption'!P$2:P$185,'Eurostat comsumption'!$C$2:$C$185,Input!$C122,'Eurostat comsumption'!$D$2:$D$185,Input!$D122)</f>
        <v>15421.7</v>
      </c>
      <c r="Q122" s="8">
        <f>SUMIFS('Eurostat comsumption'!Q$2:Q$185,'Eurostat comsumption'!$C$2:$C$185,Input!$C122,'Eurostat comsumption'!$D$2:$D$185,Input!$D122)</f>
        <v>15567.9</v>
      </c>
      <c r="R122" s="8">
        <f>SUMIFS('Eurostat comsumption'!R$2:R$185,'Eurostat comsumption'!$C$2:$C$185,Input!$C122,'Eurostat comsumption'!$D$2:$D$185,Input!$D122)</f>
        <v>15731.6</v>
      </c>
      <c r="S122" s="8">
        <f>SUMIFS('Eurostat comsumption'!S$2:S$185,'Eurostat comsumption'!$C$2:$C$185,Input!$C122,'Eurostat comsumption'!$D$2:$D$185,Input!$D122)</f>
        <v>15090.7</v>
      </c>
      <c r="T122" s="8">
        <f>SUMIFS('Eurostat comsumption'!T$2:T$185,'Eurostat comsumption'!$C$2:$C$185,Input!$C122,'Eurostat comsumption'!$D$2:$D$185,Input!$D122)</f>
        <v>15066.4</v>
      </c>
      <c r="U122" s="8">
        <f>SUMIFS('Eurostat comsumption'!U$2:U$185,'Eurostat comsumption'!$C$2:$C$185,Input!$C122,'Eurostat comsumption'!$D$2:$D$185,Input!$D122)</f>
        <v>15335.4</v>
      </c>
      <c r="V122" s="8">
        <f>SUMIFS('Eurostat comsumption'!V$2:V$185,'Eurostat comsumption'!$C$2:$C$185,Input!$C122,'Eurostat comsumption'!$D$2:$D$185,Input!$D122)</f>
        <v>14689.3</v>
      </c>
      <c r="W122" s="8">
        <f>SUMIFS('Eurostat comsumption'!W$2:W$185,'Eurostat comsumption'!$C$2:$C$185,Input!$C122,'Eurostat comsumption'!$D$2:$D$185,Input!$D122)</f>
        <v>14469.3</v>
      </c>
      <c r="X122" s="8">
        <f>SUMIFS('Eurostat comsumption'!X$2:X$185,'Eurostat comsumption'!$C$2:$C$185,Input!$C122,'Eurostat comsumption'!$D$2:$D$185,Input!$D122)</f>
        <v>13878.5</v>
      </c>
      <c r="Y122" s="8">
        <f>SUMIFS('Eurostat comsumption'!Y$2:Y$185,'Eurostat comsumption'!$C$2:$C$185,Input!$C122,'Eurostat comsumption'!$D$2:$D$185,Input!$D122)</f>
        <v>14254.1</v>
      </c>
      <c r="Z122" s="8">
        <f>SUMIFS('Eurostat comsumption'!Z$2:Z$185,'Eurostat comsumption'!$C$2:$C$185,Input!$C122,'Eurostat comsumption'!$D$2:$D$185,Input!$D122)</f>
        <v>14295.4</v>
      </c>
      <c r="AA122">
        <f t="shared" ref="AA122" si="478">SUM(AA123:AA129)</f>
        <v>14043.350603467947</v>
      </c>
      <c r="AB122">
        <f t="shared" ref="AB122" si="479">SUM(AB123:AB129)</f>
        <v>13737.288378305117</v>
      </c>
      <c r="AC122">
        <f t="shared" ref="AC122" si="480">SUM(AC123:AC129)</f>
        <v>13452.278277797364</v>
      </c>
      <c r="AD122">
        <f t="shared" ref="AD122" si="481">SUM(AD123:AD129)</f>
        <v>13204.251233195877</v>
      </c>
      <c r="AE122">
        <f t="shared" ref="AE122" si="482">SUM(AE123:AE129)</f>
        <v>12948.04397630409</v>
      </c>
      <c r="AF122">
        <f t="shared" ref="AF122" si="483">SUM(AF123:AF129)</f>
        <v>12672.496762764818</v>
      </c>
      <c r="AG122">
        <f t="shared" ref="AG122" si="484">SUM(AG123:AG129)</f>
        <v>12402.987485125379</v>
      </c>
      <c r="AH122">
        <f t="shared" ref="AH122" si="485">SUM(AH123:AH129)</f>
        <v>12122.627450578404</v>
      </c>
      <c r="AI122">
        <f t="shared" ref="AI122" si="486">SUM(AI123:AI129)</f>
        <v>11832.672117100034</v>
      </c>
      <c r="AJ122">
        <f t="shared" ref="AJ122" si="487">SUM(AJ123:AJ129)</f>
        <v>11545.311629599457</v>
      </c>
      <c r="AK122">
        <f t="shared" ref="AK122" si="488">SUM(AK123:AK129)</f>
        <v>11256.591582449428</v>
      </c>
      <c r="AL122">
        <f t="shared" ref="AL122" si="489">SUM(AL123:AL129)</f>
        <v>10936.821425683736</v>
      </c>
      <c r="AM122">
        <f t="shared" ref="AM122" si="490">SUM(AM123:AM129)</f>
        <v>10614.869045416164</v>
      </c>
      <c r="AN122">
        <f t="shared" ref="AN122" si="491">SUM(AN123:AN129)</f>
        <v>10271.703321948302</v>
      </c>
      <c r="AO122">
        <f t="shared" ref="AO122" si="492">SUM(AO123:AO129)</f>
        <v>9906.017922662013</v>
      </c>
      <c r="AP122">
        <f t="shared" ref="AP122" si="493">SUM(AP123:AP129)</f>
        <v>9526.8020151194378</v>
      </c>
      <c r="AQ122">
        <f t="shared" ref="AQ122" si="494">SUM(AQ123:AQ129)</f>
        <v>9150.0203035612703</v>
      </c>
      <c r="AR122">
        <f t="shared" ref="AR122" si="495">SUM(AR123:AR129)</f>
        <v>8760.406462783727</v>
      </c>
      <c r="AS122">
        <f t="shared" ref="AS122" si="496">SUM(AS123:AS129)</f>
        <v>8363.004969848831</v>
      </c>
      <c r="AT122">
        <f t="shared" ref="AT122" si="497">SUM(AT123:AT129)</f>
        <v>7962.2867621927098</v>
      </c>
      <c r="AU122">
        <f t="shared" ref="AU122" si="498">SUM(AU123:AU129)</f>
        <v>7564.7524001763559</v>
      </c>
      <c r="AV122">
        <f t="shared" ref="AV122" si="499">SUM(AV123:AV129)</f>
        <v>7178.7406339013805</v>
      </c>
      <c r="AW122">
        <f t="shared" ref="AW122" si="500">SUM(AW123:AW129)</f>
        <v>6798.1183099268501</v>
      </c>
      <c r="AX122">
        <f t="shared" ref="AX122" si="501">SUM(AX123:AX129)</f>
        <v>6429.468088575788</v>
      </c>
      <c r="AY122">
        <f t="shared" ref="AY122" si="502">SUM(AY123:AY129)</f>
        <v>6036.9918077095272</v>
      </c>
      <c r="AZ122">
        <f t="shared" ref="AZ122" si="503">SUM(AZ123:AZ129)</f>
        <v>5660.1761289801962</v>
      </c>
      <c r="BA122">
        <f t="shared" ref="BA122" si="504">SUM(BA123:BA129)</f>
        <v>5281.2223402007694</v>
      </c>
      <c r="BB122">
        <f t="shared" ref="BB122" si="505">SUM(BB123:BB129)</f>
        <v>4900.2701653643717</v>
      </c>
      <c r="BC122">
        <f t="shared" ref="BC122" si="506">SUM(BC123:BC129)</f>
        <v>4522.4257961187759</v>
      </c>
      <c r="BD122">
        <f t="shared" ref="BD122" si="507">SUM(BD123:BD129)</f>
        <v>4154.2369911717706</v>
      </c>
      <c r="BE122">
        <f t="shared" ref="BE122" si="508">SUM(BE123:BE129)</f>
        <v>3782.6937226006912</v>
      </c>
      <c r="BF122">
        <f t="shared" ref="BF122" si="509">SUM(BF123:BF129)</f>
        <v>3411.5513155645799</v>
      </c>
      <c r="BG122">
        <f t="shared" ref="BG122" si="510">SUM(BG123:BG129)</f>
        <v>3040.9983298716047</v>
      </c>
      <c r="BH122">
        <f t="shared" ref="BH122" si="511">SUM(BH123:BH129)</f>
        <v>2670.7190486349259</v>
      </c>
    </row>
    <row r="123" spans="1:60" x14ac:dyDescent="0.3">
      <c r="A123" t="s">
        <v>9</v>
      </c>
      <c r="B123" t="s">
        <v>10</v>
      </c>
      <c r="C123" t="s">
        <v>34</v>
      </c>
      <c r="D123" t="s">
        <v>17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 s="8">
        <f>SUMIFS('Eurostat comsumption'!J$2:J$185,'Eurostat comsumption'!$C$2:$C$185,Input!$C123,'Eurostat comsumption'!$D$2:$D$185,Input!$D123)</f>
        <v>0.2</v>
      </c>
      <c r="K123" s="8">
        <f>SUMIFS('Eurostat comsumption'!K$2:K$185,'Eurostat comsumption'!$C$2:$C$185,Input!$C123,'Eurostat comsumption'!$D$2:$D$185,Input!$D123)</f>
        <v>0.2</v>
      </c>
      <c r="L123" s="8">
        <f>SUMIFS('Eurostat comsumption'!L$2:L$185,'Eurostat comsumption'!$C$2:$C$185,Input!$C123,'Eurostat comsumption'!$D$2:$D$185,Input!$D123)</f>
        <v>0.4</v>
      </c>
      <c r="M123" s="8">
        <f>SUMIFS('Eurostat comsumption'!M$2:M$185,'Eurostat comsumption'!$C$2:$C$185,Input!$C123,'Eurostat comsumption'!$D$2:$D$185,Input!$D123)</f>
        <v>0.5</v>
      </c>
      <c r="N123" s="8">
        <f>SUMIFS('Eurostat comsumption'!N$2:N$185,'Eurostat comsumption'!$C$2:$C$185,Input!$C123,'Eurostat comsumption'!$D$2:$D$185,Input!$D123)</f>
        <v>0.7</v>
      </c>
      <c r="O123" s="8">
        <f>SUMIFS('Eurostat comsumption'!O$2:O$185,'Eurostat comsumption'!$C$2:$C$185,Input!$C123,'Eurostat comsumption'!$D$2:$D$185,Input!$D123)</f>
        <v>0.7</v>
      </c>
      <c r="P123" s="8">
        <f>SUMIFS('Eurostat comsumption'!P$2:P$185,'Eurostat comsumption'!$C$2:$C$185,Input!$C123,'Eurostat comsumption'!$D$2:$D$185,Input!$D123)</f>
        <v>1.3</v>
      </c>
      <c r="Q123" s="8">
        <f>SUMIFS('Eurostat comsumption'!Q$2:Q$185,'Eurostat comsumption'!$C$2:$C$185,Input!$C123,'Eurostat comsumption'!$D$2:$D$185,Input!$D123)</f>
        <v>2.1</v>
      </c>
      <c r="R123" s="8">
        <f>SUMIFS('Eurostat comsumption'!R$2:R$185,'Eurostat comsumption'!$C$2:$C$185,Input!$C123,'Eurostat comsumption'!$D$2:$D$185,Input!$D123)</f>
        <v>3.1</v>
      </c>
      <c r="S123" s="8">
        <f>SUMIFS('Eurostat comsumption'!S$2:S$185,'Eurostat comsumption'!$C$2:$C$185,Input!$C123,'Eurostat comsumption'!$D$2:$D$185,Input!$D123)</f>
        <v>6.3</v>
      </c>
      <c r="T123" s="8">
        <f>SUMIFS('Eurostat comsumption'!T$2:T$185,'Eurostat comsumption'!$C$2:$C$185,Input!$C123,'Eurostat comsumption'!$D$2:$D$185,Input!$D123)</f>
        <v>9.3000000000000007</v>
      </c>
      <c r="U123" s="8">
        <f>SUMIFS('Eurostat comsumption'!U$2:U$185,'Eurostat comsumption'!$C$2:$C$185,Input!$C123,'Eurostat comsumption'!$D$2:$D$185,Input!$D123)</f>
        <v>17.3</v>
      </c>
      <c r="V123" s="8">
        <f>SUMIFS('Eurostat comsumption'!V$2:V$185,'Eurostat comsumption'!$C$2:$C$185,Input!$C123,'Eurostat comsumption'!$D$2:$D$185,Input!$D123)</f>
        <v>23.7</v>
      </c>
      <c r="W123" s="8">
        <f>SUMIFS('Eurostat comsumption'!W$2:W$185,'Eurostat comsumption'!$C$2:$C$185,Input!$C123,'Eurostat comsumption'!$D$2:$D$185,Input!$D123)</f>
        <v>26.2</v>
      </c>
      <c r="X123" s="8">
        <f>SUMIFS('Eurostat comsumption'!X$2:X$185,'Eurostat comsumption'!$C$2:$C$185,Input!$C123,'Eurostat comsumption'!$D$2:$D$185,Input!$D123)</f>
        <v>30.5</v>
      </c>
      <c r="Y123" s="8">
        <f>SUMIFS('Eurostat comsumption'!Y$2:Y$185,'Eurostat comsumption'!$C$2:$C$185,Input!$C123,'Eurostat comsumption'!$D$2:$D$185,Input!$D123)</f>
        <v>36.4</v>
      </c>
      <c r="Z123" s="8">
        <f>SUMIFS('Eurostat comsumption'!Z$2:Z$185,'Eurostat comsumption'!$C$2:$C$185,Input!$C123,'Eurostat comsumption'!$D$2:$D$185,Input!$D123)</f>
        <v>42.6</v>
      </c>
      <c r="AA123">
        <f>Z123+('RAW data extract'!X37-'RAW data extract'!W37)*1000</f>
        <v>45.294504984419603</v>
      </c>
      <c r="AB123">
        <f>AA123+('RAW data extract'!Y37-'RAW data extract'!X37)*1000</f>
        <v>49.53584878595376</v>
      </c>
      <c r="AC123">
        <f>AB123+('RAW data extract'!Z37-'RAW data extract'!Y37)*1000</f>
        <v>54.540100313609621</v>
      </c>
      <c r="AD123">
        <f>AC123+('RAW data extract'!AA37-'RAW data extract'!Z37)*1000</f>
        <v>58.685703074798901</v>
      </c>
      <c r="AE123">
        <f>AD123+('RAW data extract'!AB37-'RAW data extract'!AA37)*1000</f>
        <v>63.788480682821174</v>
      </c>
      <c r="AF123">
        <f>AE123+('RAW data extract'!AC37-'RAW data extract'!AB37)*1000</f>
        <v>69.870103969132686</v>
      </c>
      <c r="AG123">
        <f>AF123+('RAW data extract'!AD37-'RAW data extract'!AC37)*1000</f>
        <v>75.382681203783392</v>
      </c>
      <c r="AH123">
        <f>AG123+('RAW data extract'!AE37-'RAW data extract'!AD37)*1000</f>
        <v>81.280808694786217</v>
      </c>
      <c r="AI123">
        <f>AH123+('RAW data extract'!AF37-'RAW data extract'!AE37)*1000</f>
        <v>87.165502478508714</v>
      </c>
      <c r="AJ123">
        <f>AI123+('RAW data extract'!AG37-'RAW data extract'!AF37)*1000</f>
        <v>93.383025274982828</v>
      </c>
      <c r="AK123">
        <f>AJ123+('RAW data extract'!AH37-'RAW data extract'!AG37)*1000</f>
        <v>99.782566316648953</v>
      </c>
      <c r="AL123">
        <f>AK123+('RAW data extract'!AI37-'RAW data extract'!AH37)*1000</f>
        <v>105.70771667430614</v>
      </c>
      <c r="AM123">
        <f>AL123+('RAW data extract'!AJ37-'RAW data extract'!AI37)*1000</f>
        <v>110.90553500530784</v>
      </c>
      <c r="AN123">
        <f>AM123+('RAW data extract'!AK37-'RAW data extract'!AJ37)*1000</f>
        <v>115.70704495468324</v>
      </c>
      <c r="AO123">
        <f>AN123+('RAW data extract'!AL37-'RAW data extract'!AK37)*1000</f>
        <v>120.44513677325435</v>
      </c>
      <c r="AP123">
        <f>AO123+('RAW data extract'!AM37-'RAW data extract'!AL37)*1000</f>
        <v>125.88062042447592</v>
      </c>
      <c r="AQ123">
        <f>AP123+('RAW data extract'!AN37-'RAW data extract'!AM37)*1000</f>
        <v>132.72105460911294</v>
      </c>
      <c r="AR123">
        <f>AQ123+('RAW data extract'!AO37-'RAW data extract'!AN37)*1000</f>
        <v>140.25433699393307</v>
      </c>
      <c r="AS123">
        <f>AR123+('RAW data extract'!AP37-'RAW data extract'!AO37)*1000</f>
        <v>149.10975797039637</v>
      </c>
      <c r="AT123">
        <f>AS123+('RAW data extract'!AQ37-'RAW data extract'!AP37)*1000</f>
        <v>159.38027476435016</v>
      </c>
      <c r="AU123">
        <f>AT123+('RAW data extract'!AR37-'RAW data extract'!AQ37)*1000</f>
        <v>170.35859762449027</v>
      </c>
      <c r="AV123">
        <f>AU123+('RAW data extract'!AS37-'RAW data extract'!AR37)*1000</f>
        <v>181.28344273099154</v>
      </c>
      <c r="AW123">
        <f>AV123+('RAW data extract'!AT37-'RAW data extract'!AS37)*1000</f>
        <v>192.52544896661985</v>
      </c>
      <c r="AX123">
        <f>AW123+('RAW data extract'!AU37-'RAW data extract'!AT37)*1000</f>
        <v>203.72275818179693</v>
      </c>
      <c r="AY123">
        <f>AX123+('RAW data extract'!AV37-'RAW data extract'!AU37)*1000</f>
        <v>214.70964990675424</v>
      </c>
      <c r="AZ123">
        <f>AY123+('RAW data extract'!AW37-'RAW data extract'!AV37)*1000</f>
        <v>225.86240548673243</v>
      </c>
      <c r="BA123">
        <f>AZ123+('RAW data extract'!AX37-'RAW data extract'!AW37)*1000</f>
        <v>237.02337899006221</v>
      </c>
      <c r="BB123">
        <f>BA123+('RAW data extract'!AY37-'RAW data extract'!AX37)*1000</f>
        <v>248.10938051193699</v>
      </c>
      <c r="BC123">
        <f>BB123+('RAW data extract'!AZ37-'RAW data extract'!AY37)*1000</f>
        <v>259.21160673853103</v>
      </c>
      <c r="BD123">
        <f>BC123+('RAW data extract'!BA37-'RAW data extract'!AZ37)*1000</f>
        <v>270.3585509334294</v>
      </c>
      <c r="BE123">
        <f>BD123+('RAW data extract'!BB37-'RAW data extract'!BA37)*1000</f>
        <v>281.46722012469547</v>
      </c>
      <c r="BF123">
        <f>BE123+('RAW data extract'!BC37-'RAW data extract'!BB37)*1000</f>
        <v>292.57508326695978</v>
      </c>
      <c r="BG123">
        <f>BF123+('RAW data extract'!BD37-'RAW data extract'!BC37)*1000</f>
        <v>303.70047398397571</v>
      </c>
      <c r="BH123">
        <f>BG123+('RAW data extract'!BE37-'RAW data extract'!BD37)*1000</f>
        <v>314.82086705684065</v>
      </c>
    </row>
    <row r="124" spans="1:60" x14ac:dyDescent="0.3">
      <c r="A124" t="s">
        <v>9</v>
      </c>
      <c r="B124" t="s">
        <v>10</v>
      </c>
      <c r="C124" t="s">
        <v>34</v>
      </c>
      <c r="D124" t="s">
        <v>18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 s="8">
        <f>SUMIFS('Eurostat comsumption'!J$2:J$185,'Eurostat comsumption'!$C$2:$C$185,Input!$C124,'Eurostat comsumption'!$D$2:$D$185,Input!$D124)</f>
        <v>0</v>
      </c>
      <c r="K124" s="8">
        <f>SUMIFS('Eurostat comsumption'!K$2:K$185,'Eurostat comsumption'!$C$2:$C$185,Input!$C124,'Eurostat comsumption'!$D$2:$D$185,Input!$D124)</f>
        <v>0</v>
      </c>
      <c r="L124" s="8">
        <f>SUMIFS('Eurostat comsumption'!L$2:L$185,'Eurostat comsumption'!$C$2:$C$185,Input!$C124,'Eurostat comsumption'!$D$2:$D$185,Input!$D124)</f>
        <v>0</v>
      </c>
      <c r="M124" s="8">
        <f>SUMIFS('Eurostat comsumption'!M$2:M$185,'Eurostat comsumption'!$C$2:$C$185,Input!$C124,'Eurostat comsumption'!$D$2:$D$185,Input!$D124)</f>
        <v>0</v>
      </c>
      <c r="N124" s="8">
        <f>SUMIFS('Eurostat comsumption'!N$2:N$185,'Eurostat comsumption'!$C$2:$C$185,Input!$C124,'Eurostat comsumption'!$D$2:$D$185,Input!$D124)</f>
        <v>0</v>
      </c>
      <c r="O124" s="8">
        <f>SUMIFS('Eurostat comsumption'!O$2:O$185,'Eurostat comsumption'!$C$2:$C$185,Input!$C124,'Eurostat comsumption'!$D$2:$D$185,Input!$D124)</f>
        <v>0</v>
      </c>
      <c r="P124" s="8">
        <f>SUMIFS('Eurostat comsumption'!P$2:P$185,'Eurostat comsumption'!$C$2:$C$185,Input!$C124,'Eurostat comsumption'!$D$2:$D$185,Input!$D124)</f>
        <v>0</v>
      </c>
      <c r="Q124" s="8">
        <f>SUMIFS('Eurostat comsumption'!Q$2:Q$185,'Eurostat comsumption'!$C$2:$C$185,Input!$C124,'Eurostat comsumption'!$D$2:$D$185,Input!$D124)</f>
        <v>0</v>
      </c>
      <c r="R124" s="8">
        <f>SUMIFS('Eurostat comsumption'!R$2:R$185,'Eurostat comsumption'!$C$2:$C$185,Input!$C124,'Eurostat comsumption'!$D$2:$D$185,Input!$D124)</f>
        <v>0</v>
      </c>
      <c r="S124" s="8">
        <f>SUMIFS('Eurostat comsumption'!S$2:S$185,'Eurostat comsumption'!$C$2:$C$185,Input!$C124,'Eurostat comsumption'!$D$2:$D$185,Input!$D124)</f>
        <v>0</v>
      </c>
      <c r="T124" s="8">
        <f>SUMIFS('Eurostat comsumption'!T$2:T$185,'Eurostat comsumption'!$C$2:$C$185,Input!$C124,'Eurostat comsumption'!$D$2:$D$185,Input!$D124)</f>
        <v>0</v>
      </c>
      <c r="U124" s="8">
        <f>SUMIFS('Eurostat comsumption'!U$2:U$185,'Eurostat comsumption'!$C$2:$C$185,Input!$C124,'Eurostat comsumption'!$D$2:$D$185,Input!$D124)</f>
        <v>0</v>
      </c>
      <c r="V124" s="8">
        <f>SUMIFS('Eurostat comsumption'!V$2:V$185,'Eurostat comsumption'!$C$2:$C$185,Input!$C124,'Eurostat comsumption'!$D$2:$D$185,Input!$D124)</f>
        <v>0</v>
      </c>
      <c r="W124" s="8">
        <f>SUMIFS('Eurostat comsumption'!W$2:W$185,'Eurostat comsumption'!$C$2:$C$185,Input!$C124,'Eurostat comsumption'!$D$2:$D$185,Input!$D124)</f>
        <v>0</v>
      </c>
      <c r="X124" s="8">
        <f>SUMIFS('Eurostat comsumption'!X$2:X$185,'Eurostat comsumption'!$C$2:$C$185,Input!$C124,'Eurostat comsumption'!$D$2:$D$185,Input!$D124)</f>
        <v>0</v>
      </c>
      <c r="Y124" s="8">
        <f>SUMIFS('Eurostat comsumption'!Y$2:Y$185,'Eurostat comsumption'!$C$2:$C$185,Input!$C124,'Eurostat comsumption'!$D$2:$D$185,Input!$D124)</f>
        <v>0</v>
      </c>
      <c r="Z124" s="8">
        <f>SUMIFS('Eurostat comsumption'!Z$2:Z$185,'Eurostat comsumption'!$C$2:$C$185,Input!$C124,'Eurostat comsumption'!$D$2:$D$185,Input!$D124)</f>
        <v>0</v>
      </c>
      <c r="AA124">
        <f>MAX(SUMIFS('intermediary sheet'!AA$2:AA$185,'intermediary sheet'!$C$2:$C$185,Input!$C124,'intermediary sheet'!$D$2:$D$185,"total")*SUMIFS('Market shares starting point Fe'!AA$2:AA$185,'Market shares starting point Fe'!$C$2:$C$185,Input!$C124,'Market shares starting point Fe'!$D$2:$D$185,Input!$D124),0)</f>
        <v>0</v>
      </c>
      <c r="AB124">
        <f>MAX(SUMIFS('intermediary sheet'!AB$2:AB$185,'intermediary sheet'!$C$2:$C$185,Input!$C124,'intermediary sheet'!$D$2:$D$185,"total")*SUMIFS('Market shares starting point Fe'!AB$2:AB$185,'Market shares starting point Fe'!$C$2:$C$185,Input!$C124,'Market shares starting point Fe'!$D$2:$D$185,Input!$D124),0)</f>
        <v>0</v>
      </c>
      <c r="AC124">
        <f>MAX(SUMIFS('intermediary sheet'!AC$2:AC$185,'intermediary sheet'!$C$2:$C$185,Input!$C124,'intermediary sheet'!$D$2:$D$185,"total")*SUMIFS('Market shares starting point Fe'!AC$2:AC$185,'Market shares starting point Fe'!$C$2:$C$185,Input!$C124,'Market shares starting point Fe'!$D$2:$D$185,Input!$D124),0)</f>
        <v>0</v>
      </c>
      <c r="AD124">
        <f>MAX(SUMIFS('intermediary sheet'!AD$2:AD$185,'intermediary sheet'!$C$2:$C$185,Input!$C124,'intermediary sheet'!$D$2:$D$185,"total")*SUMIFS('Market shares starting point Fe'!AD$2:AD$185,'Market shares starting point Fe'!$C$2:$C$185,Input!$C124,'Market shares starting point Fe'!$D$2:$D$185,Input!$D124),0)</f>
        <v>0</v>
      </c>
      <c r="AE124">
        <f>MAX(SUMIFS('intermediary sheet'!AE$2:AE$185,'intermediary sheet'!$C$2:$C$185,Input!$C124,'intermediary sheet'!$D$2:$D$185,"total")*SUMIFS('Market shares starting point Fe'!AE$2:AE$185,'Market shares starting point Fe'!$C$2:$C$185,Input!$C124,'Market shares starting point Fe'!$D$2:$D$185,Input!$D124),0)</f>
        <v>0</v>
      </c>
      <c r="AF124">
        <f>MAX(SUMIFS('intermediary sheet'!AF$2:AF$185,'intermediary sheet'!$C$2:$C$185,Input!$C124,'intermediary sheet'!$D$2:$D$185,"total")*SUMIFS('Market shares starting point Fe'!AF$2:AF$185,'Market shares starting point Fe'!$C$2:$C$185,Input!$C124,'Market shares starting point Fe'!$D$2:$D$185,Input!$D124),0)</f>
        <v>0</v>
      </c>
      <c r="AG124">
        <f>MAX(SUMIFS('intermediary sheet'!AG$2:AG$185,'intermediary sheet'!$C$2:$C$185,Input!$C124,'intermediary sheet'!$D$2:$D$185,"total")*SUMIFS('Market shares starting point Fe'!AG$2:AG$185,'Market shares starting point Fe'!$C$2:$C$185,Input!$C124,'Market shares starting point Fe'!$D$2:$D$185,Input!$D124),0)</f>
        <v>0</v>
      </c>
      <c r="AH124">
        <f>MAX(SUMIFS('intermediary sheet'!AH$2:AH$185,'intermediary sheet'!$C$2:$C$185,Input!$C124,'intermediary sheet'!$D$2:$D$185,"total")*SUMIFS('Market shares starting point Fe'!AH$2:AH$185,'Market shares starting point Fe'!$C$2:$C$185,Input!$C124,'Market shares starting point Fe'!$D$2:$D$185,Input!$D124),0)</f>
        <v>0</v>
      </c>
      <c r="AI124">
        <f>MAX(SUMIFS('intermediary sheet'!AI$2:AI$185,'intermediary sheet'!$C$2:$C$185,Input!$C124,'intermediary sheet'!$D$2:$D$185,"total")*SUMIFS('Market shares starting point Fe'!AI$2:AI$185,'Market shares starting point Fe'!$C$2:$C$185,Input!$C124,'Market shares starting point Fe'!$D$2:$D$185,Input!$D124),0)</f>
        <v>0</v>
      </c>
      <c r="AJ124">
        <f>MAX(SUMIFS('intermediary sheet'!AJ$2:AJ$185,'intermediary sheet'!$C$2:$C$185,Input!$C124,'intermediary sheet'!$D$2:$D$185,"total")*SUMIFS('Market shares starting point Fe'!AJ$2:AJ$185,'Market shares starting point Fe'!$C$2:$C$185,Input!$C124,'Market shares starting point Fe'!$D$2:$D$185,Input!$D124),0)</f>
        <v>0</v>
      </c>
      <c r="AK124">
        <f>MAX(SUMIFS('intermediary sheet'!AK$2:AK$185,'intermediary sheet'!$C$2:$C$185,Input!$C124,'intermediary sheet'!$D$2:$D$185,"total")*SUMIFS('Market shares starting point Fe'!AK$2:AK$185,'Market shares starting point Fe'!$C$2:$C$185,Input!$C124,'Market shares starting point Fe'!$D$2:$D$185,Input!$D124),0)</f>
        <v>0</v>
      </c>
      <c r="AL124">
        <f>MAX(SUMIFS('intermediary sheet'!AL$2:AL$185,'intermediary sheet'!$C$2:$C$185,Input!$C124,'intermediary sheet'!$D$2:$D$185,"total")*SUMIFS('Market shares starting point Fe'!AL$2:AL$185,'Market shares starting point Fe'!$C$2:$C$185,Input!$C124,'Market shares starting point Fe'!$D$2:$D$185,Input!$D124),0)</f>
        <v>0</v>
      </c>
      <c r="AM124">
        <f>MAX(SUMIFS('intermediary sheet'!AM$2:AM$185,'intermediary sheet'!$C$2:$C$185,Input!$C124,'intermediary sheet'!$D$2:$D$185,"total")*SUMIFS('Market shares starting point Fe'!AM$2:AM$185,'Market shares starting point Fe'!$C$2:$C$185,Input!$C124,'Market shares starting point Fe'!$D$2:$D$185,Input!$D124),0)</f>
        <v>0</v>
      </c>
      <c r="AN124">
        <f>MAX(SUMIFS('intermediary sheet'!AN$2:AN$185,'intermediary sheet'!$C$2:$C$185,Input!$C124,'intermediary sheet'!$D$2:$D$185,"total")*SUMIFS('Market shares starting point Fe'!AN$2:AN$185,'Market shares starting point Fe'!$C$2:$C$185,Input!$C124,'Market shares starting point Fe'!$D$2:$D$185,Input!$D124),0)</f>
        <v>0</v>
      </c>
      <c r="AO124">
        <f>MAX(SUMIFS('intermediary sheet'!AO$2:AO$185,'intermediary sheet'!$C$2:$C$185,Input!$C124,'intermediary sheet'!$D$2:$D$185,"total")*SUMIFS('Market shares starting point Fe'!AO$2:AO$185,'Market shares starting point Fe'!$C$2:$C$185,Input!$C124,'Market shares starting point Fe'!$D$2:$D$185,Input!$D124),0)</f>
        <v>0</v>
      </c>
      <c r="AP124">
        <f>MAX(SUMIFS('intermediary sheet'!AP$2:AP$185,'intermediary sheet'!$C$2:$C$185,Input!$C124,'intermediary sheet'!$D$2:$D$185,"total")*SUMIFS('Market shares starting point Fe'!AP$2:AP$185,'Market shares starting point Fe'!$C$2:$C$185,Input!$C124,'Market shares starting point Fe'!$D$2:$D$185,Input!$D124),0)</f>
        <v>0</v>
      </c>
      <c r="AQ124">
        <f>MAX(SUMIFS('intermediary sheet'!AQ$2:AQ$185,'intermediary sheet'!$C$2:$C$185,Input!$C124,'intermediary sheet'!$D$2:$D$185,"total")*SUMIFS('Market shares starting point Fe'!AQ$2:AQ$185,'Market shares starting point Fe'!$C$2:$C$185,Input!$C124,'Market shares starting point Fe'!$D$2:$D$185,Input!$D124),0)</f>
        <v>0</v>
      </c>
      <c r="AR124">
        <f>MAX(SUMIFS('intermediary sheet'!AR$2:AR$185,'intermediary sheet'!$C$2:$C$185,Input!$C124,'intermediary sheet'!$D$2:$D$185,"total")*SUMIFS('Market shares starting point Fe'!AR$2:AR$185,'Market shares starting point Fe'!$C$2:$C$185,Input!$C124,'Market shares starting point Fe'!$D$2:$D$185,Input!$D124),0)</f>
        <v>0</v>
      </c>
      <c r="AS124">
        <f>MAX(SUMIFS('intermediary sheet'!AS$2:AS$185,'intermediary sheet'!$C$2:$C$185,Input!$C124,'intermediary sheet'!$D$2:$D$185,"total")*SUMIFS('Market shares starting point Fe'!AS$2:AS$185,'Market shares starting point Fe'!$C$2:$C$185,Input!$C124,'Market shares starting point Fe'!$D$2:$D$185,Input!$D124),0)</f>
        <v>0</v>
      </c>
      <c r="AT124">
        <f>MAX(SUMIFS('intermediary sheet'!AT$2:AT$185,'intermediary sheet'!$C$2:$C$185,Input!$C124,'intermediary sheet'!$D$2:$D$185,"total")*SUMIFS('Market shares starting point Fe'!AT$2:AT$185,'Market shares starting point Fe'!$C$2:$C$185,Input!$C124,'Market shares starting point Fe'!$D$2:$D$185,Input!$D124),0)</f>
        <v>0</v>
      </c>
      <c r="AU124">
        <f>MAX(SUMIFS('intermediary sheet'!AU$2:AU$185,'intermediary sheet'!$C$2:$C$185,Input!$C124,'intermediary sheet'!$D$2:$D$185,"total")*SUMIFS('Market shares starting point Fe'!AU$2:AU$185,'Market shares starting point Fe'!$C$2:$C$185,Input!$C124,'Market shares starting point Fe'!$D$2:$D$185,Input!$D124),0)</f>
        <v>0</v>
      </c>
      <c r="AV124">
        <f>MAX(SUMIFS('intermediary sheet'!AV$2:AV$185,'intermediary sheet'!$C$2:$C$185,Input!$C124,'intermediary sheet'!$D$2:$D$185,"total")*SUMIFS('Market shares starting point Fe'!AV$2:AV$185,'Market shares starting point Fe'!$C$2:$C$185,Input!$C124,'Market shares starting point Fe'!$D$2:$D$185,Input!$D124),0)</f>
        <v>0</v>
      </c>
      <c r="AW124">
        <f>MAX(SUMIFS('intermediary sheet'!AW$2:AW$185,'intermediary sheet'!$C$2:$C$185,Input!$C124,'intermediary sheet'!$D$2:$D$185,"total")*SUMIFS('Market shares starting point Fe'!AW$2:AW$185,'Market shares starting point Fe'!$C$2:$C$185,Input!$C124,'Market shares starting point Fe'!$D$2:$D$185,Input!$D124),0)</f>
        <v>0</v>
      </c>
      <c r="AX124">
        <f>MAX(SUMIFS('intermediary sheet'!AX$2:AX$185,'intermediary sheet'!$C$2:$C$185,Input!$C124,'intermediary sheet'!$D$2:$D$185,"total")*SUMIFS('Market shares starting point Fe'!AX$2:AX$185,'Market shares starting point Fe'!$C$2:$C$185,Input!$C124,'Market shares starting point Fe'!$D$2:$D$185,Input!$D124),0)</f>
        <v>0</v>
      </c>
      <c r="AY124">
        <f>MAX(SUMIFS('intermediary sheet'!AY$2:AY$185,'intermediary sheet'!$C$2:$C$185,Input!$C124,'intermediary sheet'!$D$2:$D$185,"total")*SUMIFS('Market shares starting point Fe'!AY$2:AY$185,'Market shares starting point Fe'!$C$2:$C$185,Input!$C124,'Market shares starting point Fe'!$D$2:$D$185,Input!$D124),0)</f>
        <v>0</v>
      </c>
      <c r="AZ124">
        <f>MAX(SUMIFS('intermediary sheet'!AZ$2:AZ$185,'intermediary sheet'!$C$2:$C$185,Input!$C124,'intermediary sheet'!$D$2:$D$185,"total")*SUMIFS('Market shares starting point Fe'!AZ$2:AZ$185,'Market shares starting point Fe'!$C$2:$C$185,Input!$C124,'Market shares starting point Fe'!$D$2:$D$185,Input!$D124),0)</f>
        <v>0</v>
      </c>
      <c r="BA124">
        <f>MAX(SUMIFS('intermediary sheet'!BA$2:BA$185,'intermediary sheet'!$C$2:$C$185,Input!$C124,'intermediary sheet'!$D$2:$D$185,"total")*SUMIFS('Market shares starting point Fe'!BA$2:BA$185,'Market shares starting point Fe'!$C$2:$C$185,Input!$C124,'Market shares starting point Fe'!$D$2:$D$185,Input!$D124),0)</f>
        <v>0</v>
      </c>
      <c r="BB124">
        <f>MAX(SUMIFS('intermediary sheet'!BB$2:BB$185,'intermediary sheet'!$C$2:$C$185,Input!$C124,'intermediary sheet'!$D$2:$D$185,"total")*SUMIFS('Market shares starting point Fe'!BB$2:BB$185,'Market shares starting point Fe'!$C$2:$C$185,Input!$C124,'Market shares starting point Fe'!$D$2:$D$185,Input!$D124),0)</f>
        <v>0</v>
      </c>
      <c r="BC124">
        <f>MAX(SUMIFS('intermediary sheet'!BC$2:BC$185,'intermediary sheet'!$C$2:$C$185,Input!$C124,'intermediary sheet'!$D$2:$D$185,"total")*SUMIFS('Market shares starting point Fe'!BC$2:BC$185,'Market shares starting point Fe'!$C$2:$C$185,Input!$C124,'Market shares starting point Fe'!$D$2:$D$185,Input!$D124),0)</f>
        <v>0</v>
      </c>
      <c r="BD124">
        <f>MAX(SUMIFS('intermediary sheet'!BD$2:BD$185,'intermediary sheet'!$C$2:$C$185,Input!$C124,'intermediary sheet'!$D$2:$D$185,"total")*SUMIFS('Market shares starting point Fe'!BD$2:BD$185,'Market shares starting point Fe'!$C$2:$C$185,Input!$C124,'Market shares starting point Fe'!$D$2:$D$185,Input!$D124),0)</f>
        <v>0</v>
      </c>
      <c r="BE124">
        <f>MAX(SUMIFS('intermediary sheet'!BE$2:BE$185,'intermediary sheet'!$C$2:$C$185,Input!$C124,'intermediary sheet'!$D$2:$D$185,"total")*SUMIFS('Market shares starting point Fe'!BE$2:BE$185,'Market shares starting point Fe'!$C$2:$C$185,Input!$C124,'Market shares starting point Fe'!$D$2:$D$185,Input!$D124),0)</f>
        <v>0</v>
      </c>
      <c r="BF124">
        <f>MAX(SUMIFS('intermediary sheet'!BF$2:BF$185,'intermediary sheet'!$C$2:$C$185,Input!$C124,'intermediary sheet'!$D$2:$D$185,"total")*SUMIFS('Market shares starting point Fe'!BF$2:BF$185,'Market shares starting point Fe'!$C$2:$C$185,Input!$C124,'Market shares starting point Fe'!$D$2:$D$185,Input!$D124),0)</f>
        <v>0</v>
      </c>
      <c r="BG124">
        <f>MAX(SUMIFS('intermediary sheet'!BG$2:BG$185,'intermediary sheet'!$C$2:$C$185,Input!$C124,'intermediary sheet'!$D$2:$D$185,"total")*SUMIFS('Market shares starting point Fe'!BG$2:BG$185,'Market shares starting point Fe'!$C$2:$C$185,Input!$C124,'Market shares starting point Fe'!$D$2:$D$185,Input!$D124),0)</f>
        <v>0</v>
      </c>
      <c r="BH124">
        <f>MAX(SUMIFS('intermediary sheet'!BH$2:BH$185,'intermediary sheet'!$C$2:$C$185,Input!$C124,'intermediary sheet'!$D$2:$D$185,"total")*SUMIFS('Market shares starting point Fe'!BH$2:BH$185,'Market shares starting point Fe'!$C$2:$C$185,Input!$C124,'Market shares starting point Fe'!$D$2:$D$185,Input!$D124),0)</f>
        <v>0</v>
      </c>
    </row>
    <row r="125" spans="1:60" x14ac:dyDescent="0.3">
      <c r="A125" t="s">
        <v>9</v>
      </c>
      <c r="B125" t="s">
        <v>10</v>
      </c>
      <c r="C125" t="s">
        <v>34</v>
      </c>
      <c r="D125" t="s">
        <v>19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 s="8">
        <f>SUMIFS('Eurostat comsumption'!J$2:J$185,'Eurostat comsumption'!$C$2:$C$185,Input!$C125,'Eurostat comsumption'!$D$2:$D$185,Input!$D125)</f>
        <v>140.9</v>
      </c>
      <c r="K125" s="8">
        <f>SUMIFS('Eurostat comsumption'!K$2:K$185,'Eurostat comsumption'!$C$2:$C$185,Input!$C125,'Eurostat comsumption'!$D$2:$D$185,Input!$D125)</f>
        <v>136.4</v>
      </c>
      <c r="L125" s="8">
        <f>SUMIFS('Eurostat comsumption'!L$2:L$185,'Eurostat comsumption'!$C$2:$C$185,Input!$C125,'Eurostat comsumption'!$D$2:$D$185,Input!$D125)</f>
        <v>134.69999999999999</v>
      </c>
      <c r="M125" s="8">
        <f>SUMIFS('Eurostat comsumption'!M$2:M$185,'Eurostat comsumption'!$C$2:$C$185,Input!$C125,'Eurostat comsumption'!$D$2:$D$185,Input!$D125)</f>
        <v>137.1</v>
      </c>
      <c r="N125" s="8">
        <f>SUMIFS('Eurostat comsumption'!N$2:N$185,'Eurostat comsumption'!$C$2:$C$185,Input!$C125,'Eurostat comsumption'!$D$2:$D$185,Input!$D125)</f>
        <v>142.5</v>
      </c>
      <c r="O125" s="8">
        <f>SUMIFS('Eurostat comsumption'!O$2:O$185,'Eurostat comsumption'!$C$2:$C$185,Input!$C125,'Eurostat comsumption'!$D$2:$D$185,Input!$D125)</f>
        <v>139.1</v>
      </c>
      <c r="P125" s="8">
        <f>SUMIFS('Eurostat comsumption'!P$2:P$185,'Eurostat comsumption'!$C$2:$C$185,Input!$C125,'Eurostat comsumption'!$D$2:$D$185,Input!$D125)</f>
        <v>138.80000000000001</v>
      </c>
      <c r="Q125" s="8">
        <f>SUMIFS('Eurostat comsumption'!Q$2:Q$185,'Eurostat comsumption'!$C$2:$C$185,Input!$C125,'Eurostat comsumption'!$D$2:$D$185,Input!$D125)</f>
        <v>136.69999999999999</v>
      </c>
      <c r="R125" s="8">
        <f>SUMIFS('Eurostat comsumption'!R$2:R$185,'Eurostat comsumption'!$C$2:$C$185,Input!$C125,'Eurostat comsumption'!$D$2:$D$185,Input!$D125)</f>
        <v>139.6</v>
      </c>
      <c r="S125" s="8">
        <f>SUMIFS('Eurostat comsumption'!S$2:S$185,'Eurostat comsumption'!$C$2:$C$185,Input!$C125,'Eurostat comsumption'!$D$2:$D$185,Input!$D125)</f>
        <v>144.30000000000001</v>
      </c>
      <c r="T125" s="8">
        <f>SUMIFS('Eurostat comsumption'!T$2:T$185,'Eurostat comsumption'!$C$2:$C$185,Input!$C125,'Eurostat comsumption'!$D$2:$D$185,Input!$D125)</f>
        <v>151</v>
      </c>
      <c r="U125" s="8">
        <f>SUMIFS('Eurostat comsumption'!U$2:U$185,'Eurostat comsumption'!$C$2:$C$185,Input!$C125,'Eurostat comsumption'!$D$2:$D$185,Input!$D125)</f>
        <v>149.69999999999999</v>
      </c>
      <c r="V125" s="8">
        <f>SUMIFS('Eurostat comsumption'!V$2:V$185,'Eurostat comsumption'!$C$2:$C$185,Input!$C125,'Eurostat comsumption'!$D$2:$D$185,Input!$D125)</f>
        <v>151.6</v>
      </c>
      <c r="W125" s="8">
        <f>SUMIFS('Eurostat comsumption'!W$2:W$185,'Eurostat comsumption'!$C$2:$C$185,Input!$C125,'Eurostat comsumption'!$D$2:$D$185,Input!$D125)</f>
        <v>150.5</v>
      </c>
      <c r="X125" s="8">
        <f>SUMIFS('Eurostat comsumption'!X$2:X$185,'Eurostat comsumption'!$C$2:$C$185,Input!$C125,'Eurostat comsumption'!$D$2:$D$185,Input!$D125)</f>
        <v>147.5</v>
      </c>
      <c r="Y125" s="8">
        <f>SUMIFS('Eurostat comsumption'!Y$2:Y$185,'Eurostat comsumption'!$C$2:$C$185,Input!$C125,'Eurostat comsumption'!$D$2:$D$185,Input!$D125)</f>
        <v>150.6</v>
      </c>
      <c r="Z125" s="8">
        <f>SUMIFS('Eurostat comsumption'!Z$2:Z$185,'Eurostat comsumption'!$C$2:$C$185,Input!$C125,'Eurostat comsumption'!$D$2:$D$185,Input!$D125)</f>
        <v>160.9</v>
      </c>
      <c r="AA125">
        <f>Z125+('RAW data extract'!X36-'RAW data extract'!W36)*1000</f>
        <v>167.10378146480727</v>
      </c>
      <c r="AB125">
        <f>AA125+('RAW data extract'!Y36-'RAW data extract'!X36)*1000</f>
        <v>176.94179839069267</v>
      </c>
      <c r="AC125">
        <f>AB125+('RAW data extract'!Z36-'RAW data extract'!Y36)*1000</f>
        <v>188.23295147204462</v>
      </c>
      <c r="AD125">
        <f>AC125+('RAW data extract'!AA36-'RAW data extract'!Z36)*1000</f>
        <v>201.00356709145197</v>
      </c>
      <c r="AE125">
        <f>AD125+('RAW data extract'!AB36-'RAW data extract'!AA36)*1000</f>
        <v>215.54167548079334</v>
      </c>
      <c r="AF125">
        <f>AE125+('RAW data extract'!AC36-'RAW data extract'!AB36)*1000</f>
        <v>232.05750565568889</v>
      </c>
      <c r="AG125">
        <f>AF125+('RAW data extract'!AD36-'RAW data extract'!AC36)*1000</f>
        <v>249.94141772880681</v>
      </c>
      <c r="AH125">
        <f>AG125+('RAW data extract'!AE36-'RAW data extract'!AD36)*1000</f>
        <v>269.96821352356329</v>
      </c>
      <c r="AI125">
        <f>AH125+('RAW data extract'!AF36-'RAW data extract'!AE36)*1000</f>
        <v>292.37439548896032</v>
      </c>
      <c r="AJ125">
        <f>AI125+('RAW data extract'!AG36-'RAW data extract'!AF36)*1000</f>
        <v>316.46721209124047</v>
      </c>
      <c r="AK125">
        <f>AJ125+('RAW data extract'!AH36-'RAW data extract'!AG36)*1000</f>
        <v>343.8430743323666</v>
      </c>
      <c r="AL125">
        <f>AK125+('RAW data extract'!AI36-'RAW data extract'!AH36)*1000</f>
        <v>378.73397920978368</v>
      </c>
      <c r="AM125">
        <f>AL125+('RAW data extract'!AJ36-'RAW data extract'!AI36)*1000</f>
        <v>417.73935398074985</v>
      </c>
      <c r="AN125">
        <f>AM125+('RAW data extract'!AK36-'RAW data extract'!AJ36)*1000</f>
        <v>463.262988693176</v>
      </c>
      <c r="AO125">
        <f>AN125+('RAW data extract'!AL36-'RAW data extract'!AK36)*1000</f>
        <v>511.86764653310064</v>
      </c>
      <c r="AP125">
        <f>AO125+('RAW data extract'!AM36-'RAW data extract'!AL36)*1000</f>
        <v>561.13362142054257</v>
      </c>
      <c r="AQ125">
        <f>AP125+('RAW data extract'!AN36-'RAW data extract'!AM36)*1000</f>
        <v>607.12756747646358</v>
      </c>
      <c r="AR125">
        <f>AQ125+('RAW data extract'!AO36-'RAW data extract'!AN36)*1000</f>
        <v>654.52928424716481</v>
      </c>
      <c r="AS125">
        <f>AR125+('RAW data extract'!AP36-'RAW data extract'!AO36)*1000</f>
        <v>701.54745490065943</v>
      </c>
      <c r="AT125">
        <f>AS125+('RAW data extract'!AQ36-'RAW data extract'!AP36)*1000</f>
        <v>746.6230982216216</v>
      </c>
      <c r="AU125">
        <f>AT125+('RAW data extract'!AR36-'RAW data extract'!AQ36)*1000</f>
        <v>790.55407239504723</v>
      </c>
      <c r="AV125">
        <f>AU125+('RAW data extract'!AS36-'RAW data extract'!AR36)*1000</f>
        <v>833.1222227240612</v>
      </c>
      <c r="AW125">
        <f>AV125+('RAW data extract'!AT36-'RAW data extract'!AS36)*1000</f>
        <v>875.55734093327214</v>
      </c>
      <c r="AX125">
        <f>AW125+('RAW data extract'!AU36-'RAW data extract'!AT36)*1000</f>
        <v>918.171424619096</v>
      </c>
      <c r="AY125">
        <f>AX125+('RAW data extract'!AV36-'RAW data extract'!AU36)*1000</f>
        <v>961.23560817855741</v>
      </c>
      <c r="AZ125">
        <f>AY125+('RAW data extract'!AW36-'RAW data extract'!AV36)*1000</f>
        <v>1003.6518158086405</v>
      </c>
      <c r="BA125">
        <f>AZ125+('RAW data extract'!AX36-'RAW data extract'!AW36)*1000</f>
        <v>1046.3689184770597</v>
      </c>
      <c r="BB125">
        <f>BA125+('RAW data extract'!AY36-'RAW data extract'!AX36)*1000</f>
        <v>1089.1280854864528</v>
      </c>
      <c r="BC125">
        <f>BB125+('RAW data extract'!AZ36-'RAW data extract'!AY36)*1000</f>
        <v>1131.8251601239122</v>
      </c>
      <c r="BD125">
        <f>BC125+('RAW data extract'!BA36-'RAW data extract'!AZ36)*1000</f>
        <v>1174.4385296854769</v>
      </c>
      <c r="BE125">
        <f>BD125+('RAW data extract'!BB36-'RAW data extract'!BA36)*1000</f>
        <v>1217.1914027364633</v>
      </c>
      <c r="BF125">
        <f>BE125+('RAW data extract'!BC36-'RAW data extract'!BB36)*1000</f>
        <v>1259.8770431172165</v>
      </c>
      <c r="BG125">
        <f>BF125+('RAW data extract'!BD36-'RAW data extract'!BC36)*1000</f>
        <v>1302.5512915921263</v>
      </c>
      <c r="BH125">
        <f>BG125+('RAW data extract'!BE36-'RAW data extract'!BD36)*1000</f>
        <v>1345.2439183614922</v>
      </c>
    </row>
    <row r="126" spans="1:60" x14ac:dyDescent="0.3">
      <c r="A126" t="s">
        <v>9</v>
      </c>
      <c r="B126" t="s">
        <v>10</v>
      </c>
      <c r="C126" t="s">
        <v>34</v>
      </c>
      <c r="D126" t="s">
        <v>20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 s="8">
        <f>SUMIFS('Eurostat comsumption'!J$2:J$185,'Eurostat comsumption'!$C$2:$C$185,Input!$C126,'Eurostat comsumption'!$D$2:$D$185,Input!$D126)</f>
        <v>0</v>
      </c>
      <c r="K126" s="8">
        <f>SUMIFS('Eurostat comsumption'!K$2:K$185,'Eurostat comsumption'!$C$2:$C$185,Input!$C126,'Eurostat comsumption'!$D$2:$D$185,Input!$D126)</f>
        <v>0</v>
      </c>
      <c r="L126" s="8">
        <f>SUMIFS('Eurostat comsumption'!L$2:L$185,'Eurostat comsumption'!$C$2:$C$185,Input!$C126,'Eurostat comsumption'!$D$2:$D$185,Input!$D126)</f>
        <v>0</v>
      </c>
      <c r="M126" s="8">
        <f>SUMIFS('Eurostat comsumption'!M$2:M$185,'Eurostat comsumption'!$C$2:$C$185,Input!$C126,'Eurostat comsumption'!$D$2:$D$185,Input!$D126)</f>
        <v>0</v>
      </c>
      <c r="N126" s="8">
        <f>SUMIFS('Eurostat comsumption'!N$2:N$185,'Eurostat comsumption'!$C$2:$C$185,Input!$C126,'Eurostat comsumption'!$D$2:$D$185,Input!$D126)</f>
        <v>0</v>
      </c>
      <c r="O126" s="8">
        <f>SUMIFS('Eurostat comsumption'!O$2:O$185,'Eurostat comsumption'!$C$2:$C$185,Input!$C126,'Eurostat comsumption'!$D$2:$D$185,Input!$D126)</f>
        <v>0</v>
      </c>
      <c r="P126" s="8">
        <f>SUMIFS('Eurostat comsumption'!P$2:P$185,'Eurostat comsumption'!$C$2:$C$185,Input!$C126,'Eurostat comsumption'!$D$2:$D$185,Input!$D126)</f>
        <v>40.799999999999997</v>
      </c>
      <c r="Q126" s="8">
        <f>SUMIFS('Eurostat comsumption'!Q$2:Q$185,'Eurostat comsumption'!$C$2:$C$185,Input!$C126,'Eurostat comsumption'!$D$2:$D$185,Input!$D126)</f>
        <v>330.4</v>
      </c>
      <c r="R126" s="8">
        <f>SUMIFS('Eurostat comsumption'!R$2:R$185,'Eurostat comsumption'!$C$2:$C$185,Input!$C126,'Eurostat comsumption'!$D$2:$D$185,Input!$D126)</f>
        <v>287.2</v>
      </c>
      <c r="S126" s="8">
        <f>SUMIFS('Eurostat comsumption'!S$2:S$185,'Eurostat comsumption'!$C$2:$C$185,Input!$C126,'Eurostat comsumption'!$D$2:$D$185,Input!$D126)</f>
        <v>373.4</v>
      </c>
      <c r="T126" s="8">
        <f>SUMIFS('Eurostat comsumption'!T$2:T$185,'Eurostat comsumption'!$C$2:$C$185,Input!$C126,'Eurostat comsumption'!$D$2:$D$185,Input!$D126)</f>
        <v>228.7</v>
      </c>
      <c r="U126" s="8">
        <f>SUMIFS('Eurostat comsumption'!U$2:U$185,'Eurostat comsumption'!$C$2:$C$185,Input!$C126,'Eurostat comsumption'!$D$2:$D$185,Input!$D126)</f>
        <v>321.3</v>
      </c>
      <c r="V126" s="8">
        <f>SUMIFS('Eurostat comsumption'!V$2:V$185,'Eurostat comsumption'!$C$2:$C$185,Input!$C126,'Eurostat comsumption'!$D$2:$D$185,Input!$D126)</f>
        <v>312.7</v>
      </c>
      <c r="W126" s="8">
        <f>SUMIFS('Eurostat comsumption'!W$2:W$185,'Eurostat comsumption'!$C$2:$C$185,Input!$C126,'Eurostat comsumption'!$D$2:$D$185,Input!$D126)</f>
        <v>299.2</v>
      </c>
      <c r="X126" s="8">
        <f>SUMIFS('Eurostat comsumption'!X$2:X$185,'Eurostat comsumption'!$C$2:$C$185,Input!$C126,'Eurostat comsumption'!$D$2:$D$185,Input!$D126)</f>
        <v>349.3</v>
      </c>
      <c r="Y126" s="8">
        <f>SUMIFS('Eurostat comsumption'!Y$2:Y$185,'Eurostat comsumption'!$C$2:$C$185,Input!$C126,'Eurostat comsumption'!$D$2:$D$185,Input!$D126)</f>
        <v>297.39999999999998</v>
      </c>
      <c r="Z126" s="8">
        <f>SUMIFS('Eurostat comsumption'!Z$2:Z$185,'Eurostat comsumption'!$C$2:$C$185,Input!$C126,'Eurostat comsumption'!$D$2:$D$185,Input!$D126)</f>
        <v>241.7</v>
      </c>
      <c r="AA126">
        <f>MAX(Z126+('RAW data extract'!X38-'RAW data extract'!W38)*1000,0)</f>
        <v>235.85521704329017</v>
      </c>
      <c r="AB126">
        <f>MAX(AA126+('RAW data extract'!Y38-'RAW data extract'!X38)*1000,0)</f>
        <v>228.67673569816327</v>
      </c>
      <c r="AC126">
        <f>MAX(AB126+('RAW data extract'!Z38-'RAW data extract'!Y38)*1000,0)</f>
        <v>221.91409611703406</v>
      </c>
      <c r="AD126">
        <f>MAX(AC126+('RAW data extract'!AA38-'RAW data extract'!Z38)*1000,0)</f>
        <v>215.9616488558942</v>
      </c>
      <c r="AE126">
        <f>MAX(AD126+('RAW data extract'!AB38-'RAW data extract'!AA38)*1000,0)</f>
        <v>209.76145326260769</v>
      </c>
      <c r="AF126">
        <f>MAX(AE126+('RAW data extract'!AC38-'RAW data extract'!AB38)*1000,0)</f>
        <v>203.05967208069126</v>
      </c>
      <c r="AG126">
        <f>MAX(AF126+('RAW data extract'!AD38-'RAW data extract'!AC38)*1000,0)</f>
        <v>196.47591495234619</v>
      </c>
      <c r="AH126">
        <f>MAX(AG126+('RAW data extract'!AE38-'RAW data extract'!AD38)*1000,0)</f>
        <v>189.59114225893561</v>
      </c>
      <c r="AI126">
        <f>MAX(AH126+('RAW data extract'!AF38-'RAW data extract'!AE38)*1000,0)</f>
        <v>182.43669421895376</v>
      </c>
      <c r="AJ126">
        <f>MAX(AI126+('RAW data extract'!AG38-'RAW data extract'!AF38)*1000,0)</f>
        <v>175.29355203059581</v>
      </c>
      <c r="AK126">
        <f>MAX(AJ126+('RAW data extract'!AH38-'RAW data extract'!AG38)*1000,0)</f>
        <v>168.03914882234679</v>
      </c>
      <c r="AL126">
        <f>MAX(AK126+('RAW data extract'!AI38-'RAW data extract'!AH38)*1000,0)</f>
        <v>159.92449909684234</v>
      </c>
      <c r="AM126">
        <f>MAX(AL126+('RAW data extract'!AJ38-'RAW data extract'!AI38)*1000,0)</f>
        <v>151.68166278249322</v>
      </c>
      <c r="AN126">
        <f>MAX(AM126+('RAW data extract'!AK38-'RAW data extract'!AJ38)*1000,0)</f>
        <v>142.82023630812984</v>
      </c>
      <c r="AO126">
        <f>MAX(AN126+('RAW data extract'!AL38-'RAW data extract'!AK38)*1000,0)</f>
        <v>133.38350250477521</v>
      </c>
      <c r="AP126">
        <f>MAX(AO126+('RAW data extract'!AM38-'RAW data extract'!AL38)*1000,0)</f>
        <v>123.6115140600173</v>
      </c>
      <c r="AQ126">
        <f>MAX(AP126+('RAW data extract'!AN38-'RAW data extract'!AM38)*1000,0)</f>
        <v>113.93715498554515</v>
      </c>
      <c r="AR126">
        <f>MAX(AQ126+('RAW data extract'!AO38-'RAW data extract'!AN38)*1000,0)</f>
        <v>103.92612574292144</v>
      </c>
      <c r="AS126">
        <f>MAX(AR126+('RAW data extract'!AP38-'RAW data extract'!AO38)*1000,0)</f>
        <v>93.718696079603916</v>
      </c>
      <c r="AT126">
        <f>MAX(AS126+('RAW data extract'!AQ38-'RAW data extract'!AP38)*1000,0)</f>
        <v>83.449105409192669</v>
      </c>
      <c r="AU126">
        <f>MAX(AT126+('RAW data extract'!AR38-'RAW data extract'!AQ38)*1000,0)</f>
        <v>73.261092720624575</v>
      </c>
      <c r="AV126">
        <f>MAX(AU126+('RAW data extract'!AS38-'RAW data extract'!AR38)*1000,0)</f>
        <v>63.364509156250541</v>
      </c>
      <c r="AW126">
        <f>MAX(AV126+('RAW data extract'!AT38-'RAW data extract'!AS38)*1000,0)</f>
        <v>53.584465396937581</v>
      </c>
      <c r="AX126">
        <f>MAX(AW126+('RAW data extract'!AU38-'RAW data extract'!AT38)*1000,0)</f>
        <v>44.069641445679906</v>
      </c>
      <c r="AY126">
        <f>MAX(AX126+('RAW data extract'!AV38-'RAW data extract'!AU38)*1000,0)</f>
        <v>34.015096250520202</v>
      </c>
      <c r="AZ126">
        <f>MAX(AY126+('RAW data extract'!AW38-'RAW data extract'!AV38)*1000,0)</f>
        <v>24.322902798768439</v>
      </c>
      <c r="BA126">
        <f>MAX(AZ126+('RAW data extract'!AX38-'RAW data extract'!AW38)*1000,0)</f>
        <v>14.575548451218964</v>
      </c>
      <c r="BB126">
        <f>MAX(BA126+('RAW data extract'!AY38-'RAW data extract'!AX38)*1000,0)</f>
        <v>4.7841591071243386</v>
      </c>
      <c r="BC126">
        <f>MAX(BB126+('RAW data extract'!AZ38-'RAW data extract'!AY38)*1000,0)</f>
        <v>0</v>
      </c>
      <c r="BD126">
        <f>MAX(BC126+('RAW data extract'!BA38-'RAW data extract'!AZ38)*1000,0)</f>
        <v>0</v>
      </c>
      <c r="BE126">
        <f>MAX(BD126+('RAW data extract'!BB38-'RAW data extract'!BA38)*1000,0)</f>
        <v>0</v>
      </c>
      <c r="BF126">
        <f>MAX(BE126+('RAW data extract'!BC38-'RAW data extract'!BB38)*1000,0)</f>
        <v>0</v>
      </c>
      <c r="BG126">
        <f>MAX(BF126+('RAW data extract'!BD38-'RAW data extract'!BC38)*1000,0)</f>
        <v>0</v>
      </c>
      <c r="BH126">
        <f>MAX(BG126+('RAW data extract'!BE38-'RAW data extract'!BD38)*1000,0)</f>
        <v>0</v>
      </c>
    </row>
    <row r="127" spans="1:60" x14ac:dyDescent="0.3">
      <c r="A127" t="s">
        <v>9</v>
      </c>
      <c r="B127" t="s">
        <v>10</v>
      </c>
      <c r="C127" t="s">
        <v>34</v>
      </c>
      <c r="D127" t="s">
        <v>21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 s="8">
        <f>SUMIFS('Eurostat comsumption'!J$2:J$185,'Eurostat comsumption'!$C$2:$C$185,Input!$C127,'Eurostat comsumption'!$D$2:$D$185,Input!$D127)</f>
        <v>0</v>
      </c>
      <c r="K127" s="8">
        <f>SUMIFS('Eurostat comsumption'!K$2:K$185,'Eurostat comsumption'!$C$2:$C$185,Input!$C127,'Eurostat comsumption'!$D$2:$D$185,Input!$D127)</f>
        <v>0</v>
      </c>
      <c r="L127" s="8">
        <f>SUMIFS('Eurostat comsumption'!L$2:L$185,'Eurostat comsumption'!$C$2:$C$185,Input!$C127,'Eurostat comsumption'!$D$2:$D$185,Input!$D127)</f>
        <v>0</v>
      </c>
      <c r="M127" s="8">
        <f>SUMIFS('Eurostat comsumption'!M$2:M$185,'Eurostat comsumption'!$C$2:$C$185,Input!$C127,'Eurostat comsumption'!$D$2:$D$185,Input!$D127)</f>
        <v>0</v>
      </c>
      <c r="N127" s="8">
        <f>SUMIFS('Eurostat comsumption'!N$2:N$185,'Eurostat comsumption'!$C$2:$C$185,Input!$C127,'Eurostat comsumption'!$D$2:$D$185,Input!$D127)</f>
        <v>0</v>
      </c>
      <c r="O127" s="8">
        <f>SUMIFS('Eurostat comsumption'!O$2:O$185,'Eurostat comsumption'!$C$2:$C$185,Input!$C127,'Eurostat comsumption'!$D$2:$D$185,Input!$D127)</f>
        <v>0</v>
      </c>
      <c r="P127" s="8">
        <f>SUMIFS('Eurostat comsumption'!P$2:P$185,'Eurostat comsumption'!$C$2:$C$185,Input!$C127,'Eurostat comsumption'!$D$2:$D$185,Input!$D127)</f>
        <v>0</v>
      </c>
      <c r="Q127" s="8">
        <f>SUMIFS('Eurostat comsumption'!Q$2:Q$185,'Eurostat comsumption'!$C$2:$C$185,Input!$C127,'Eurostat comsumption'!$D$2:$D$185,Input!$D127)</f>
        <v>0</v>
      </c>
      <c r="R127" s="8">
        <f>SUMIFS('Eurostat comsumption'!R$2:R$185,'Eurostat comsumption'!$C$2:$C$185,Input!$C127,'Eurostat comsumption'!$D$2:$D$185,Input!$D127)</f>
        <v>0</v>
      </c>
      <c r="S127" s="8">
        <f>SUMIFS('Eurostat comsumption'!S$2:S$185,'Eurostat comsumption'!$C$2:$C$185,Input!$C127,'Eurostat comsumption'!$D$2:$D$185,Input!$D127)</f>
        <v>0</v>
      </c>
      <c r="T127" s="8">
        <f>SUMIFS('Eurostat comsumption'!T$2:T$185,'Eurostat comsumption'!$C$2:$C$185,Input!$C127,'Eurostat comsumption'!$D$2:$D$185,Input!$D127)</f>
        <v>0</v>
      </c>
      <c r="U127" s="8">
        <f>SUMIFS('Eurostat comsumption'!U$2:U$185,'Eurostat comsumption'!$C$2:$C$185,Input!$C127,'Eurostat comsumption'!$D$2:$D$185,Input!$D127)</f>
        <v>0</v>
      </c>
      <c r="V127" s="8">
        <f>SUMIFS('Eurostat comsumption'!V$2:V$185,'Eurostat comsumption'!$C$2:$C$185,Input!$C127,'Eurostat comsumption'!$D$2:$D$185,Input!$D127)</f>
        <v>0</v>
      </c>
      <c r="W127" s="8">
        <f>SUMIFS('Eurostat comsumption'!W$2:W$185,'Eurostat comsumption'!$C$2:$C$185,Input!$C127,'Eurostat comsumption'!$D$2:$D$185,Input!$D127)</f>
        <v>0</v>
      </c>
      <c r="X127" s="8">
        <f>SUMIFS('Eurostat comsumption'!X$2:X$185,'Eurostat comsumption'!$C$2:$C$185,Input!$C127,'Eurostat comsumption'!$D$2:$D$185,Input!$D127)</f>
        <v>0</v>
      </c>
      <c r="Y127" s="8">
        <f>SUMIFS('Eurostat comsumption'!Y$2:Y$185,'Eurostat comsumption'!$C$2:$C$185,Input!$C127,'Eurostat comsumption'!$D$2:$D$185,Input!$D127)</f>
        <v>0</v>
      </c>
      <c r="Z127" s="8">
        <f>SUMIFS('Eurostat comsumption'!Z$2:Z$185,'Eurostat comsumption'!$C$2:$C$185,Input!$C127,'Eurostat comsumption'!$D$2:$D$185,Input!$D127)</f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</row>
    <row r="128" spans="1:60" x14ac:dyDescent="0.3">
      <c r="A128" t="s">
        <v>9</v>
      </c>
      <c r="B128" t="s">
        <v>10</v>
      </c>
      <c r="C128" t="s">
        <v>34</v>
      </c>
      <c r="D128" t="s">
        <v>22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 s="8">
        <f>SUMIFS('Eurostat comsumption'!J$2:J$185,'Eurostat comsumption'!$C$2:$C$185,Input!$C128,'Eurostat comsumption'!$D$2:$D$185,Input!$D128)</f>
        <v>13802.8</v>
      </c>
      <c r="K128" s="8">
        <f>SUMIFS('Eurostat comsumption'!K$2:K$185,'Eurostat comsumption'!$C$2:$C$185,Input!$C128,'Eurostat comsumption'!$D$2:$D$185,Input!$D128)</f>
        <v>13798.9</v>
      </c>
      <c r="L128" s="8">
        <f>SUMIFS('Eurostat comsumption'!L$2:L$185,'Eurostat comsumption'!$C$2:$C$185,Input!$C128,'Eurostat comsumption'!$D$2:$D$185,Input!$D128)</f>
        <v>14184.3</v>
      </c>
      <c r="M128" s="8">
        <f>SUMIFS('Eurostat comsumption'!M$2:M$185,'Eurostat comsumption'!$C$2:$C$185,Input!$C128,'Eurostat comsumption'!$D$2:$D$185,Input!$D128)</f>
        <v>14297.2</v>
      </c>
      <c r="N128" s="8">
        <f>SUMIFS('Eurostat comsumption'!N$2:N$185,'Eurostat comsumption'!$C$2:$C$185,Input!$C128,'Eurostat comsumption'!$D$2:$D$185,Input!$D128)</f>
        <v>14706.8</v>
      </c>
      <c r="O128" s="8">
        <f>SUMIFS('Eurostat comsumption'!O$2:O$185,'Eurostat comsumption'!$C$2:$C$185,Input!$C128,'Eurostat comsumption'!$D$2:$D$185,Input!$D128)</f>
        <v>14885.5</v>
      </c>
      <c r="P128" s="8">
        <f>SUMIFS('Eurostat comsumption'!P$2:P$185,'Eurostat comsumption'!$C$2:$C$185,Input!$C128,'Eurostat comsumption'!$D$2:$D$185,Input!$D128)</f>
        <v>15240.8</v>
      </c>
      <c r="Q128" s="8">
        <f>SUMIFS('Eurostat comsumption'!Q$2:Q$185,'Eurostat comsumption'!$C$2:$C$185,Input!$C128,'Eurostat comsumption'!$D$2:$D$185,Input!$D128)</f>
        <v>15098.7</v>
      </c>
      <c r="R128" s="8">
        <f>SUMIFS('Eurostat comsumption'!R$2:R$185,'Eurostat comsumption'!$C$2:$C$185,Input!$C128,'Eurostat comsumption'!$D$2:$D$185,Input!$D128)</f>
        <v>15301.6</v>
      </c>
      <c r="S128" s="8">
        <f>SUMIFS('Eurostat comsumption'!S$2:S$185,'Eurostat comsumption'!$C$2:$C$185,Input!$C128,'Eurostat comsumption'!$D$2:$D$185,Input!$D128)</f>
        <v>14566.7</v>
      </c>
      <c r="T128" s="8">
        <f>SUMIFS('Eurostat comsumption'!T$2:T$185,'Eurostat comsumption'!$C$2:$C$185,Input!$C128,'Eurostat comsumption'!$D$2:$D$185,Input!$D128)</f>
        <v>14677.5</v>
      </c>
      <c r="U128" s="8">
        <f>SUMIFS('Eurostat comsumption'!U$2:U$185,'Eurostat comsumption'!$C$2:$C$185,Input!$C128,'Eurostat comsumption'!$D$2:$D$185,Input!$D128)</f>
        <v>14847.1</v>
      </c>
      <c r="V128" s="8">
        <f>SUMIFS('Eurostat comsumption'!V$2:V$185,'Eurostat comsumption'!$C$2:$C$185,Input!$C128,'Eurostat comsumption'!$D$2:$D$185,Input!$D128)</f>
        <v>14201.3</v>
      </c>
      <c r="W128" s="8">
        <f>SUMIFS('Eurostat comsumption'!W$2:W$185,'Eurostat comsumption'!$C$2:$C$185,Input!$C128,'Eurostat comsumption'!$D$2:$D$185,Input!$D128)</f>
        <v>13993.5</v>
      </c>
      <c r="X128" s="8">
        <f>SUMIFS('Eurostat comsumption'!X$2:X$185,'Eurostat comsumption'!$C$2:$C$185,Input!$C128,'Eurostat comsumption'!$D$2:$D$185,Input!$D128)</f>
        <v>13351.2</v>
      </c>
      <c r="Y128" s="8">
        <f>SUMIFS('Eurostat comsumption'!Y$2:Y$185,'Eurostat comsumption'!$C$2:$C$185,Input!$C128,'Eurostat comsumption'!$D$2:$D$185,Input!$D128)</f>
        <v>13769.6</v>
      </c>
      <c r="Z128" s="8">
        <f>SUMIFS('Eurostat comsumption'!Z$2:Z$185,'Eurostat comsumption'!$C$2:$C$185,Input!$C128,'Eurostat comsumption'!$D$2:$D$185,Input!$D128)</f>
        <v>13850.3</v>
      </c>
      <c r="AA128">
        <f>IFERROR(Z128*'RAW data extract'!X35/'RAW data extract'!W35,0)</f>
        <v>13595.085521614083</v>
      </c>
      <c r="AB128">
        <f>IFERROR(AA128*'RAW data extract'!Y35/'RAW data extract'!X35,0)</f>
        <v>13282.10748297272</v>
      </c>
      <c r="AC128">
        <f>IFERROR(AB128*'RAW data extract'!Z35/'RAW data extract'!Y35,0)</f>
        <v>12987.547419622266</v>
      </c>
      <c r="AD128">
        <f>IFERROR(AC128*'RAW data extract'!AA35/'RAW data extract'!Z35,0)</f>
        <v>12728.543148004865</v>
      </c>
      <c r="AE128">
        <f>IFERROR(AD128*'RAW data extract'!AB35/'RAW data extract'!AA35,0)</f>
        <v>12458.878187966431</v>
      </c>
      <c r="AF128">
        <f>IFERROR(AE128*'RAW data extract'!AC35/'RAW data extract'!AB35,0)</f>
        <v>12167.417424995116</v>
      </c>
      <c r="AG128">
        <f>IFERROR(AF128*'RAW data extract'!AD35/'RAW data extract'!AC35,0)</f>
        <v>11881.075737309959</v>
      </c>
      <c r="AH128">
        <f>IFERROR(AG128*'RAW data extract'!AE35/'RAW data extract'!AD35,0)</f>
        <v>11581.656442913214</v>
      </c>
      <c r="AI128">
        <f>IFERROR(AH128*'RAW data extract'!AF35/'RAW data extract'!AE35,0)</f>
        <v>11270.539911458991</v>
      </c>
      <c r="AJ128">
        <f>IFERROR(AI128*'RAW data extract'!AG35/'RAW data extract'!AF35,0)</f>
        <v>10959.984993280474</v>
      </c>
      <c r="AK128">
        <f>IFERROR(AJ128*'RAW data extract'!AH35/'RAW data extract'!AG35,0)</f>
        <v>10644.717101387459</v>
      </c>
      <c r="AL128">
        <f>IFERROR(AK128*'RAW data extract'!AI35/'RAW data extract'!AH35,0)</f>
        <v>10292.22059995101</v>
      </c>
      <c r="AM128">
        <f>IFERROR(AL128*'RAW data extract'!AJ35/'RAW data extract'!AI35,0)</f>
        <v>9934.2750774553806</v>
      </c>
      <c r="AN128">
        <f>IFERROR(AM128*'RAW data extract'!AK35/'RAW data extract'!AJ35,0)</f>
        <v>9549.6005302020658</v>
      </c>
      <c r="AO128">
        <f>IFERROR(AN128*'RAW data extract'!AL35/'RAW data extract'!AK35,0)</f>
        <v>9139.9577148815388</v>
      </c>
      <c r="AP128">
        <f>IFERROR(AO128*'RAW data extract'!AM35/'RAW data extract'!AL35,0)</f>
        <v>8715.7475073531423</v>
      </c>
      <c r="AQ128">
        <f>IFERROR(AP128*'RAW data extract'!AN35/'RAW data extract'!AM35,0)</f>
        <v>8295.7187980840317</v>
      </c>
      <c r="AR128">
        <f>IFERROR(AQ128*'RAW data extract'!AO35/'RAW data extract'!AN35,0)</f>
        <v>7861.0901730716123</v>
      </c>
      <c r="AS128">
        <f>IFERROR(AR128*'RAW data extract'!AP35/'RAW data extract'!AO35,0)</f>
        <v>7417.9329841950585</v>
      </c>
      <c r="AT128">
        <f>IFERROR(AS128*'RAW data extract'!AQ35/'RAW data extract'!AP35,0)</f>
        <v>6972.0435823818516</v>
      </c>
      <c r="AU128">
        <f>IFERROR(AT128*'RAW data extract'!AR35/'RAW data extract'!AQ35,0)</f>
        <v>6529.6948899319787</v>
      </c>
      <c r="AV128">
        <f>IFERROR(AU128*'RAW data extract'!AS35/'RAW data extract'!AR35,0)</f>
        <v>6099.9998277345085</v>
      </c>
      <c r="AW128">
        <f>IFERROR(AV128*'RAW data extract'!AT35/'RAW data extract'!AS35,0)</f>
        <v>5675.3946608050737</v>
      </c>
      <c r="AX128">
        <f>IFERROR(AW128*'RAW data extract'!AU35/'RAW data extract'!AT35,0)</f>
        <v>5262.3605086930211</v>
      </c>
      <c r="AY128">
        <f>IFERROR(AX128*'RAW data extract'!AV35/'RAW data extract'!AU35,0)</f>
        <v>4825.7987809578517</v>
      </c>
      <c r="AZ128">
        <f>IFERROR(AY128*'RAW data extract'!AW35/'RAW data extract'!AV35,0)</f>
        <v>4405.0202725275358</v>
      </c>
      <c r="BA128">
        <f>IFERROR(AZ128*'RAW data extract'!AX35/'RAW data extract'!AW35,0)</f>
        <v>3981.8483130651753</v>
      </c>
      <c r="BB128">
        <f>IFERROR(BA128*'RAW data extract'!AY35/'RAW data extract'!AX35,0)</f>
        <v>3556.7546277162251</v>
      </c>
      <c r="BC128">
        <f>IFERROR(BB128*'RAW data extract'!AZ35/'RAW data extract'!AY35,0)</f>
        <v>3129.8078316379592</v>
      </c>
      <c r="BD128">
        <f>IFERROR(BC128*'RAW data extract'!BA35/'RAW data extract'!AZ35,0)</f>
        <v>2707.7717021455883</v>
      </c>
      <c r="BE128">
        <f>IFERROR(BD128*'RAW data extract'!BB35/'RAW data extract'!BA35,0)</f>
        <v>2282.2792627611307</v>
      </c>
      <c r="BF128">
        <f>IFERROR(BE128*'RAW data extract'!BC35/'RAW data extract'!BB35,0)</f>
        <v>1857.2560396115332</v>
      </c>
      <c r="BG128">
        <f>IFERROR(BF128*'RAW data extract'!BD35/'RAW data extract'!BC35,0)</f>
        <v>1432.8161692486401</v>
      </c>
      <c r="BH128">
        <f>IFERROR(BG128*'RAW data extract'!BE35/'RAW data extract'!BD35,0)</f>
        <v>1008.6365048870651</v>
      </c>
    </row>
    <row r="129" spans="1:60" x14ac:dyDescent="0.3">
      <c r="A129" s="2" t="s">
        <v>9</v>
      </c>
      <c r="B129" s="2" t="s">
        <v>10</v>
      </c>
      <c r="C129" s="2" t="s">
        <v>34</v>
      </c>
      <c r="D129" s="2" t="s">
        <v>44</v>
      </c>
      <c r="E129" s="2" t="s">
        <v>13</v>
      </c>
      <c r="F129" s="2" t="s">
        <v>14</v>
      </c>
      <c r="G129" s="2" t="s">
        <v>14</v>
      </c>
      <c r="H129" s="2" t="s">
        <v>15</v>
      </c>
      <c r="I129" s="2" t="s">
        <v>16</v>
      </c>
      <c r="J129" s="8">
        <f>SUMIFS('Eurostat comsumption'!J$2:J$185,'Eurostat comsumption'!$C$2:$C$185,Input!$C129,'Eurostat comsumption'!$D$2:$D$185,Input!$D129)</f>
        <v>0</v>
      </c>
      <c r="K129" s="8">
        <f>SUMIFS('Eurostat comsumption'!K$2:K$185,'Eurostat comsumption'!$C$2:$C$185,Input!$C129,'Eurostat comsumption'!$D$2:$D$185,Input!$D129)</f>
        <v>0</v>
      </c>
      <c r="L129" s="8">
        <f>SUMIFS('Eurostat comsumption'!L$2:L$185,'Eurostat comsumption'!$C$2:$C$185,Input!$C129,'Eurostat comsumption'!$D$2:$D$185,Input!$D129)</f>
        <v>0</v>
      </c>
      <c r="M129" s="8">
        <f>SUMIFS('Eurostat comsumption'!M$2:M$185,'Eurostat comsumption'!$C$2:$C$185,Input!$C129,'Eurostat comsumption'!$D$2:$D$185,Input!$D129)</f>
        <v>0</v>
      </c>
      <c r="N129" s="8">
        <f>SUMIFS('Eurostat comsumption'!N$2:N$185,'Eurostat comsumption'!$C$2:$C$185,Input!$C129,'Eurostat comsumption'!$D$2:$D$185,Input!$D129)</f>
        <v>0</v>
      </c>
      <c r="O129" s="8">
        <f>SUMIFS('Eurostat comsumption'!O$2:O$185,'Eurostat comsumption'!$C$2:$C$185,Input!$C129,'Eurostat comsumption'!$D$2:$D$185,Input!$D129)</f>
        <v>0</v>
      </c>
      <c r="P129" s="8">
        <f>SUMIFS('Eurostat comsumption'!P$2:P$185,'Eurostat comsumption'!$C$2:$C$185,Input!$C129,'Eurostat comsumption'!$D$2:$D$185,Input!$D129)</f>
        <v>0</v>
      </c>
      <c r="Q129" s="8">
        <f>SUMIFS('Eurostat comsumption'!Q$2:Q$185,'Eurostat comsumption'!$C$2:$C$185,Input!$C129,'Eurostat comsumption'!$D$2:$D$185,Input!$D129)</f>
        <v>0</v>
      </c>
      <c r="R129" s="8">
        <f>SUMIFS('Eurostat comsumption'!R$2:R$185,'Eurostat comsumption'!$C$2:$C$185,Input!$C129,'Eurostat comsumption'!$D$2:$D$185,Input!$D129)</f>
        <v>0</v>
      </c>
      <c r="S129" s="8">
        <f>SUMIFS('Eurostat comsumption'!S$2:S$185,'Eurostat comsumption'!$C$2:$C$185,Input!$C129,'Eurostat comsumption'!$D$2:$D$185,Input!$D129)</f>
        <v>0</v>
      </c>
      <c r="T129" s="8">
        <f>SUMIFS('Eurostat comsumption'!T$2:T$185,'Eurostat comsumption'!$C$2:$C$185,Input!$C129,'Eurostat comsumption'!$D$2:$D$185,Input!$D129)</f>
        <v>0</v>
      </c>
      <c r="U129" s="8">
        <f>SUMIFS('Eurostat comsumption'!U$2:U$185,'Eurostat comsumption'!$C$2:$C$185,Input!$C129,'Eurostat comsumption'!$D$2:$D$185,Input!$D129)</f>
        <v>0</v>
      </c>
      <c r="V129" s="8">
        <f>SUMIFS('Eurostat comsumption'!V$2:V$185,'Eurostat comsumption'!$C$2:$C$185,Input!$C129,'Eurostat comsumption'!$D$2:$D$185,Input!$D129)</f>
        <v>0</v>
      </c>
      <c r="W129" s="8">
        <f>SUMIFS('Eurostat comsumption'!W$2:W$185,'Eurostat comsumption'!$C$2:$C$185,Input!$C129,'Eurostat comsumption'!$D$2:$D$185,Input!$D129)</f>
        <v>0</v>
      </c>
      <c r="X129" s="8">
        <f>SUMIFS('Eurostat comsumption'!X$2:X$185,'Eurostat comsumption'!$C$2:$C$185,Input!$C129,'Eurostat comsumption'!$D$2:$D$185,Input!$D129)</f>
        <v>0</v>
      </c>
      <c r="Y129" s="8">
        <f>SUMIFS('Eurostat comsumption'!Y$2:Y$185,'Eurostat comsumption'!$C$2:$C$185,Input!$C129,'Eurostat comsumption'!$D$2:$D$185,Input!$D129)</f>
        <v>0</v>
      </c>
      <c r="Z129" s="8">
        <f>SUMIFS('Eurostat comsumption'!Z$2:Z$185,'Eurostat comsumption'!$C$2:$C$185,Input!$C129,'Eurostat comsumption'!$D$2:$D$185,Input!$D129)</f>
        <v>0</v>
      </c>
      <c r="AA129">
        <f>Z129+('RAW data extract'!X41-'RAW data extract'!W41)*1000</f>
        <v>1.1578361348157474E-2</v>
      </c>
      <c r="AB129">
        <f>AA129+('RAW data extract'!Y41-'RAW data extract'!X41)*1000</f>
        <v>2.651245758769559E-2</v>
      </c>
      <c r="AC129">
        <f>AB129+('RAW data extract'!Z41-'RAW data extract'!Y41)*1000</f>
        <v>4.3710272409676905E-2</v>
      </c>
      <c r="AD129">
        <f>AC129+('RAW data extract'!AA41-'RAW data extract'!Z41)*1000</f>
        <v>5.7166168865883438E-2</v>
      </c>
      <c r="AE129">
        <f>AD129+('RAW data extract'!AB41-'RAW data extract'!AA41)*1000</f>
        <v>7.417891143665116E-2</v>
      </c>
      <c r="AF129">
        <f>AE129+('RAW data extract'!AC41-'RAW data extract'!AB41)*1000</f>
        <v>9.205606419026563E-2</v>
      </c>
      <c r="AG129">
        <f>AF129+('RAW data extract'!AD41-'RAW data extract'!AC41)*1000</f>
        <v>0.11173393048433675</v>
      </c>
      <c r="AH129">
        <f>AG129+('RAW data extract'!AE41-'RAW data extract'!AD41)*1000</f>
        <v>0.13084318790378058</v>
      </c>
      <c r="AI129">
        <f>AH129+('RAW data extract'!AF41-'RAW data extract'!AE41)*1000</f>
        <v>0.15561345462112347</v>
      </c>
      <c r="AJ129">
        <f>AI129+('RAW data extract'!AG41-'RAW data extract'!AF41)*1000</f>
        <v>0.18284692216412463</v>
      </c>
      <c r="AK129">
        <f>AJ129+('RAW data extract'!AH41-'RAW data extract'!AG41)*1000</f>
        <v>0.20969159060630879</v>
      </c>
      <c r="AL129">
        <f>AK129+('RAW data extract'!AI41-'RAW data extract'!AH41)*1000</f>
        <v>0.23463075179423448</v>
      </c>
      <c r="AM129">
        <f>AL129+('RAW data extract'!AJ41-'RAW data extract'!AI41)*1000</f>
        <v>0.26741619223260771</v>
      </c>
      <c r="AN129">
        <f>AM129+('RAW data extract'!AK41-'RAW data extract'!AJ41)*1000</f>
        <v>0.31252179024664362</v>
      </c>
      <c r="AO129">
        <f>AN129+('RAW data extract'!AL41-'RAW data extract'!AK41)*1000</f>
        <v>0.36392196934335158</v>
      </c>
      <c r="AP129">
        <f>AO129+('RAW data extract'!AM41-'RAW data extract'!AL41)*1000</f>
        <v>0.428751861259556</v>
      </c>
      <c r="AQ129">
        <f>AP129+('RAW data extract'!AN41-'RAW data extract'!AM41)*1000</f>
        <v>0.51572840611757498</v>
      </c>
      <c r="AR129">
        <f>AQ129+('RAW data extract'!AO41-'RAW data extract'!AN41)*1000</f>
        <v>0.60654272809590526</v>
      </c>
      <c r="AS129">
        <f>AR129+('RAW data extract'!AP41-'RAW data extract'!AO41)*1000</f>
        <v>0.6960767031123386</v>
      </c>
      <c r="AT129">
        <f>AS129+('RAW data extract'!AQ41-'RAW data extract'!AP41)*1000</f>
        <v>0.79070141569373831</v>
      </c>
      <c r="AU129">
        <f>AT129+('RAW data extract'!AR41-'RAW data extract'!AQ41)*1000</f>
        <v>0.8837475042144386</v>
      </c>
      <c r="AV129">
        <f>AU129+('RAW data extract'!AS41-'RAW data extract'!AR41)*1000</f>
        <v>0.97063155556887559</v>
      </c>
      <c r="AW129">
        <f>AV129+('RAW data extract'!AT41-'RAW data extract'!AS41)*1000</f>
        <v>1.0563938249470362</v>
      </c>
      <c r="AX129">
        <f>AW129+('RAW data extract'!AU41-'RAW data extract'!AT41)*1000</f>
        <v>1.1437556361939423</v>
      </c>
      <c r="AY129">
        <f>AX129+('RAW data extract'!AV41-'RAW data extract'!AU41)*1000</f>
        <v>1.232672415843477</v>
      </c>
      <c r="AZ129">
        <f>AY129+('RAW data extract'!AW41-'RAW data extract'!AV41)*1000</f>
        <v>1.3187323585184978</v>
      </c>
      <c r="BA129">
        <f>AZ129+('RAW data extract'!AX41-'RAW data extract'!AW41)*1000</f>
        <v>1.4061812172530712</v>
      </c>
      <c r="BB129">
        <f>BA129+('RAW data extract'!AY41-'RAW data extract'!AX41)*1000</f>
        <v>1.4939125426321913</v>
      </c>
      <c r="BC129">
        <f>BB129+('RAW data extract'!AZ41-'RAW data extract'!AY41)*1000</f>
        <v>1.5811976183740688</v>
      </c>
      <c r="BD129">
        <f>BC129+('RAW data extract'!BA41-'RAW data extract'!AZ41)*1000</f>
        <v>1.6682084072767049</v>
      </c>
      <c r="BE129">
        <f>BD129+('RAW data extract'!BB41-'RAW data extract'!BA41)*1000</f>
        <v>1.7558369784021082</v>
      </c>
      <c r="BF129">
        <f>BE129+('RAW data extract'!BC41-'RAW data extract'!BB41)*1000</f>
        <v>1.8431495688704274</v>
      </c>
      <c r="BG129">
        <f>BF129+('RAW data extract'!BD41-'RAW data extract'!BC41)*1000</f>
        <v>1.930395046862448</v>
      </c>
      <c r="BH129">
        <f>BG129+('RAW data extract'!BE41-'RAW data extract'!BD41)*1000</f>
        <v>2.0177583295282902</v>
      </c>
    </row>
    <row r="130" spans="1:60" x14ac:dyDescent="0.3">
      <c r="A130" t="s">
        <v>9</v>
      </c>
      <c r="B130" t="s">
        <v>10</v>
      </c>
      <c r="C130" t="s">
        <v>35</v>
      </c>
      <c r="D130" t="s">
        <v>12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 s="8">
        <f>SUMIFS('Eurostat comsumption'!J$2:J$185,'Eurostat comsumption'!$C$2:$C$185,Input!$C130,'Eurostat comsumption'!$D$2:$D$185,Input!$D130)</f>
        <v>4425.7</v>
      </c>
      <c r="K130" s="8">
        <f>SUMIFS('Eurostat comsumption'!K$2:K$185,'Eurostat comsumption'!$C$2:$C$185,Input!$C130,'Eurostat comsumption'!$D$2:$D$185,Input!$D130)</f>
        <v>4501.2</v>
      </c>
      <c r="L130" s="8">
        <f>SUMIFS('Eurostat comsumption'!L$2:L$185,'Eurostat comsumption'!$C$2:$C$185,Input!$C130,'Eurostat comsumption'!$D$2:$D$185,Input!$D130)</f>
        <v>4537</v>
      </c>
      <c r="M130" s="8">
        <f>SUMIFS('Eurostat comsumption'!M$2:M$185,'Eurostat comsumption'!$C$2:$C$185,Input!$C130,'Eurostat comsumption'!$D$2:$D$185,Input!$D130)</f>
        <v>4501.8999999999996</v>
      </c>
      <c r="N130" s="8">
        <f>SUMIFS('Eurostat comsumption'!N$2:N$185,'Eurostat comsumption'!$C$2:$C$185,Input!$C130,'Eurostat comsumption'!$D$2:$D$185,Input!$D130)</f>
        <v>4654</v>
      </c>
      <c r="O130" s="8">
        <f>SUMIFS('Eurostat comsumption'!O$2:O$185,'Eurostat comsumption'!$C$2:$C$185,Input!$C130,'Eurostat comsumption'!$D$2:$D$185,Input!$D130)</f>
        <v>4746.5</v>
      </c>
      <c r="P130" s="8">
        <f>SUMIFS('Eurostat comsumption'!P$2:P$185,'Eurostat comsumption'!$C$2:$C$185,Input!$C130,'Eurostat comsumption'!$D$2:$D$185,Input!$D130)</f>
        <v>5038.3999999999996</v>
      </c>
      <c r="Q130" s="8">
        <f>SUMIFS('Eurostat comsumption'!Q$2:Q$185,'Eurostat comsumption'!$C$2:$C$185,Input!$C130,'Eurostat comsumption'!$D$2:$D$185,Input!$D130)</f>
        <v>5227.2</v>
      </c>
      <c r="R130" s="8">
        <f>SUMIFS('Eurostat comsumption'!R$2:R$185,'Eurostat comsumption'!$C$2:$C$185,Input!$C130,'Eurostat comsumption'!$D$2:$D$185,Input!$D130)</f>
        <v>5168.8</v>
      </c>
      <c r="S130" s="8">
        <f>SUMIFS('Eurostat comsumption'!S$2:S$185,'Eurostat comsumption'!$C$2:$C$185,Input!$C130,'Eurostat comsumption'!$D$2:$D$185,Input!$D130)</f>
        <v>5052.8</v>
      </c>
      <c r="T130" s="8">
        <f>SUMIFS('Eurostat comsumption'!T$2:T$185,'Eurostat comsumption'!$C$2:$C$185,Input!$C130,'Eurostat comsumption'!$D$2:$D$185,Input!$D130)</f>
        <v>5351.3</v>
      </c>
      <c r="U130" s="8">
        <f>SUMIFS('Eurostat comsumption'!U$2:U$185,'Eurostat comsumption'!$C$2:$C$185,Input!$C130,'Eurostat comsumption'!$D$2:$D$185,Input!$D130)</f>
        <v>5437.1</v>
      </c>
      <c r="V130" s="8">
        <f>SUMIFS('Eurostat comsumption'!V$2:V$185,'Eurostat comsumption'!$C$2:$C$185,Input!$C130,'Eurostat comsumption'!$D$2:$D$185,Input!$D130)</f>
        <v>5509.5</v>
      </c>
      <c r="W130" s="8">
        <f>SUMIFS('Eurostat comsumption'!W$2:W$185,'Eurostat comsumption'!$C$2:$C$185,Input!$C130,'Eurostat comsumption'!$D$2:$D$185,Input!$D130)</f>
        <v>5456.5</v>
      </c>
      <c r="X130" s="8">
        <f>SUMIFS('Eurostat comsumption'!X$2:X$185,'Eurostat comsumption'!$C$2:$C$185,Input!$C130,'Eurostat comsumption'!$D$2:$D$185,Input!$D130)</f>
        <v>5429.4</v>
      </c>
      <c r="Y130" s="8">
        <f>SUMIFS('Eurostat comsumption'!Y$2:Y$185,'Eurostat comsumption'!$C$2:$C$185,Input!$C130,'Eurostat comsumption'!$D$2:$D$185,Input!$D130)</f>
        <v>5380.1</v>
      </c>
      <c r="Z130" s="8">
        <f>SUMIFS('Eurostat comsumption'!Z$2:Z$185,'Eurostat comsumption'!$C$2:$C$185,Input!$C130,'Eurostat comsumption'!$D$2:$D$185,Input!$D130)</f>
        <v>5360.3</v>
      </c>
      <c r="AA130">
        <f t="shared" ref="AA130" si="512">SUM(AA131:AA137)</f>
        <v>5318.5114964472887</v>
      </c>
      <c r="AB130">
        <f t="shared" ref="AB130" si="513">SUM(AB131:AB137)</f>
        <v>5279.5008348672773</v>
      </c>
      <c r="AC130">
        <f t="shared" ref="AC130" si="514">SUM(AC131:AC137)</f>
        <v>5236.0342378639689</v>
      </c>
      <c r="AD130">
        <f t="shared" ref="AD130" si="515">SUM(AD131:AD137)</f>
        <v>5189.1562208665209</v>
      </c>
      <c r="AE130">
        <f t="shared" ref="AE130" si="516">SUM(AE131:AE137)</f>
        <v>5131.2571854868165</v>
      </c>
      <c r="AF130">
        <f t="shared" ref="AF130" si="517">SUM(AF131:AF137)</f>
        <v>5070.4853977979155</v>
      </c>
      <c r="AG130">
        <f t="shared" ref="AG130" si="518">SUM(AG131:AG137)</f>
        <v>5005.60875152477</v>
      </c>
      <c r="AH130">
        <f t="shared" ref="AH130" si="519">SUM(AH131:AH137)</f>
        <v>4930.1903305787628</v>
      </c>
      <c r="AI130">
        <f t="shared" ref="AI130" si="520">SUM(AI131:AI137)</f>
        <v>4842.5178060944372</v>
      </c>
      <c r="AJ130">
        <f t="shared" ref="AJ130" si="521">SUM(AJ131:AJ137)</f>
        <v>4741.7444569727986</v>
      </c>
      <c r="AK130">
        <f t="shared" ref="AK130" si="522">SUM(AK131:AK137)</f>
        <v>4620.6591363395464</v>
      </c>
      <c r="AL130">
        <f t="shared" ref="AL130" si="523">SUM(AL131:AL137)</f>
        <v>4487.8136336645575</v>
      </c>
      <c r="AM130">
        <f t="shared" ref="AM130" si="524">SUM(AM131:AM137)</f>
        <v>4345.8194464490198</v>
      </c>
      <c r="AN130">
        <f t="shared" ref="AN130" si="525">SUM(AN131:AN137)</f>
        <v>4201.6517195670021</v>
      </c>
      <c r="AO130">
        <f t="shared" ref="AO130" si="526">SUM(AO131:AO137)</f>
        <v>4056.0370137851264</v>
      </c>
      <c r="AP130">
        <f t="shared" ref="AP130" si="527">SUM(AP131:AP137)</f>
        <v>3910.4104065542806</v>
      </c>
      <c r="AQ130">
        <f t="shared" ref="AQ130" si="528">SUM(AQ131:AQ137)</f>
        <v>3765.6150939393156</v>
      </c>
      <c r="AR130">
        <f t="shared" ref="AR130" si="529">SUM(AR131:AR137)</f>
        <v>3627.7374115708267</v>
      </c>
      <c r="AS130">
        <f t="shared" ref="AS130" si="530">SUM(AS131:AS137)</f>
        <v>3492.5279539483772</v>
      </c>
      <c r="AT130">
        <f t="shared" ref="AT130" si="531">SUM(AT131:AT137)</f>
        <v>3361.074218491774</v>
      </c>
      <c r="AU130">
        <f t="shared" ref="AU130" si="532">SUM(AU131:AU137)</f>
        <v>3229.6211042211526</v>
      </c>
      <c r="AV130">
        <f t="shared" ref="AV130" si="533">SUM(AV131:AV137)</f>
        <v>3098.1684076687811</v>
      </c>
      <c r="AW130">
        <f t="shared" ref="AW130" si="534">SUM(AW131:AW137)</f>
        <v>2966.7162261765961</v>
      </c>
      <c r="AX130">
        <f t="shared" ref="AX130" si="535">SUM(AX131:AX137)</f>
        <v>2835.7925036086308</v>
      </c>
      <c r="AY130">
        <f t="shared" ref="AY130" si="536">SUM(AY131:AY137)</f>
        <v>2703.7887752763149</v>
      </c>
      <c r="AZ130">
        <f t="shared" ref="AZ130" si="537">SUM(AZ131:AZ137)</f>
        <v>2570.811687267078</v>
      </c>
      <c r="BA130">
        <f t="shared" ref="BA130" si="538">SUM(BA131:BA137)</f>
        <v>2440.1391594685897</v>
      </c>
      <c r="BB130">
        <f t="shared" ref="BB130" si="539">SUM(BB131:BB137)</f>
        <v>2308.0096907148095</v>
      </c>
      <c r="BC130">
        <f t="shared" ref="BC130" si="540">SUM(BC131:BC137)</f>
        <v>2175.9442688856839</v>
      </c>
      <c r="BD130">
        <f t="shared" ref="BD130" si="541">SUM(BD131:BD137)</f>
        <v>2044.1921561848117</v>
      </c>
      <c r="BE130">
        <f t="shared" ref="BE130" si="542">SUM(BE131:BE137)</f>
        <v>1912.5900184198501</v>
      </c>
      <c r="BF130">
        <f t="shared" ref="BF130" si="543">SUM(BF131:BF137)</f>
        <v>1912.5752783232676</v>
      </c>
      <c r="BG130">
        <f t="shared" ref="BG130" si="544">SUM(BG131:BG137)</f>
        <v>1912.5586886251058</v>
      </c>
      <c r="BH130">
        <f t="shared" ref="BH130" si="545">SUM(BH131:BH137)</f>
        <v>1912.5398378136492</v>
      </c>
    </row>
    <row r="131" spans="1:60" x14ac:dyDescent="0.3">
      <c r="A131" t="s">
        <v>9</v>
      </c>
      <c r="B131" t="s">
        <v>10</v>
      </c>
      <c r="C131" t="s">
        <v>35</v>
      </c>
      <c r="D131" t="s">
        <v>17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 s="8">
        <f>SUMIFS('Eurostat comsumption'!J$2:J$185,'Eurostat comsumption'!$C$2:$C$185,Input!$C131,'Eurostat comsumption'!$D$2:$D$185,Input!$D131)</f>
        <v>1.7</v>
      </c>
      <c r="K131" s="8">
        <f>SUMIFS('Eurostat comsumption'!K$2:K$185,'Eurostat comsumption'!$C$2:$C$185,Input!$C131,'Eurostat comsumption'!$D$2:$D$185,Input!$D131)</f>
        <v>2.4</v>
      </c>
      <c r="L131" s="8">
        <f>SUMIFS('Eurostat comsumption'!L$2:L$185,'Eurostat comsumption'!$C$2:$C$185,Input!$C131,'Eurostat comsumption'!$D$2:$D$185,Input!$D131)</f>
        <v>3.1</v>
      </c>
      <c r="M131" s="8">
        <f>SUMIFS('Eurostat comsumption'!M$2:M$185,'Eurostat comsumption'!$C$2:$C$185,Input!$C131,'Eurostat comsumption'!$D$2:$D$185,Input!$D131)</f>
        <v>6.7</v>
      </c>
      <c r="N131" s="8">
        <f>SUMIFS('Eurostat comsumption'!N$2:N$185,'Eurostat comsumption'!$C$2:$C$185,Input!$C131,'Eurostat comsumption'!$D$2:$D$185,Input!$D131)</f>
        <v>9.1</v>
      </c>
      <c r="O131" s="8">
        <f>SUMIFS('Eurostat comsumption'!O$2:O$185,'Eurostat comsumption'!$C$2:$C$185,Input!$C131,'Eurostat comsumption'!$D$2:$D$185,Input!$D131)</f>
        <v>9.6999999999999993</v>
      </c>
      <c r="P131" s="8">
        <f>SUMIFS('Eurostat comsumption'!P$2:P$185,'Eurostat comsumption'!$C$2:$C$185,Input!$C131,'Eurostat comsumption'!$D$2:$D$185,Input!$D131)</f>
        <v>10.5</v>
      </c>
      <c r="Q131" s="8">
        <f>SUMIFS('Eurostat comsumption'!Q$2:Q$185,'Eurostat comsumption'!$C$2:$C$185,Input!$C131,'Eurostat comsumption'!$D$2:$D$185,Input!$D131)</f>
        <v>40.5</v>
      </c>
      <c r="R131" s="8">
        <f>SUMIFS('Eurostat comsumption'!R$2:R$185,'Eurostat comsumption'!$C$2:$C$185,Input!$C131,'Eurostat comsumption'!$D$2:$D$185,Input!$D131)</f>
        <v>47.9</v>
      </c>
      <c r="S131" s="8">
        <f>SUMIFS('Eurostat comsumption'!S$2:S$185,'Eurostat comsumption'!$C$2:$C$185,Input!$C131,'Eurostat comsumption'!$D$2:$D$185,Input!$D131)</f>
        <v>51</v>
      </c>
      <c r="T131" s="8">
        <f>SUMIFS('Eurostat comsumption'!T$2:T$185,'Eurostat comsumption'!$C$2:$C$185,Input!$C131,'Eurostat comsumption'!$D$2:$D$185,Input!$D131)</f>
        <v>54.4</v>
      </c>
      <c r="U131" s="8">
        <f>SUMIFS('Eurostat comsumption'!U$2:U$185,'Eurostat comsumption'!$C$2:$C$185,Input!$C131,'Eurostat comsumption'!$D$2:$D$185,Input!$D131)</f>
        <v>64.900000000000006</v>
      </c>
      <c r="V131" s="8">
        <f>SUMIFS('Eurostat comsumption'!V$2:V$185,'Eurostat comsumption'!$C$2:$C$185,Input!$C131,'Eurostat comsumption'!$D$2:$D$185,Input!$D131)</f>
        <v>88.3</v>
      </c>
      <c r="W131" s="8">
        <f>SUMIFS('Eurostat comsumption'!W$2:W$185,'Eurostat comsumption'!$C$2:$C$185,Input!$C131,'Eurostat comsumption'!$D$2:$D$185,Input!$D131)</f>
        <v>104</v>
      </c>
      <c r="X131" s="8">
        <f>SUMIFS('Eurostat comsumption'!X$2:X$185,'Eurostat comsumption'!$C$2:$C$185,Input!$C131,'Eurostat comsumption'!$D$2:$D$185,Input!$D131)</f>
        <v>119.6</v>
      </c>
      <c r="Y131" s="8">
        <f>SUMIFS('Eurostat comsumption'!Y$2:Y$185,'Eurostat comsumption'!$C$2:$C$185,Input!$C131,'Eurostat comsumption'!$D$2:$D$185,Input!$D131)</f>
        <v>137.79999999999998</v>
      </c>
      <c r="Z131" s="8">
        <f>SUMIFS('Eurostat comsumption'!Z$2:Z$185,'Eurostat comsumption'!$C$2:$C$185,Input!$C131,'Eurostat comsumption'!$D$2:$D$185,Input!$D131)</f>
        <v>127.89999999999999</v>
      </c>
      <c r="AA131">
        <f>MAX(SUMIFS('intermediary sheet'!AA$2:AA$185,'intermediary sheet'!$C$2:$C$185,Input!$C131,'intermediary sheet'!$D$2:$D$185,"total")*SUMIFS('Market shares starting point Fe'!AA$2:AA$185,'Market shares starting point Fe'!$C$2:$C$185,Input!$C131,'Market shares starting point Fe'!$D$2:$D$185,Input!$D131),0)</f>
        <v>38.377439162634865</v>
      </c>
      <c r="AB131">
        <f>MAX(SUMIFS('intermediary sheet'!AB$2:AB$185,'intermediary sheet'!$C$2:$C$185,Input!$C131,'intermediary sheet'!$D$2:$D$185,"total")*SUMIFS('Market shares starting point Fe'!AB$2:AB$185,'Market shares starting point Fe'!$C$2:$C$185,Input!$C131,'Market shares starting point Fe'!$D$2:$D$185,Input!$D131),0)</f>
        <v>41.659615620576531</v>
      </c>
      <c r="AC131">
        <f>MAX(SUMIFS('intermediary sheet'!AC$2:AC$185,'intermediary sheet'!$C$2:$C$185,Input!$C131,'intermediary sheet'!$D$2:$D$185,"total")*SUMIFS('Market shares starting point Fe'!AC$2:AC$185,'Market shares starting point Fe'!$C$2:$C$185,Input!$C131,'Market shares starting point Fe'!$D$2:$D$185,Input!$D131),0)</f>
        <v>45.762123341847591</v>
      </c>
      <c r="AD131">
        <f>MAX(SUMIFS('intermediary sheet'!AD$2:AD$185,'intermediary sheet'!$C$2:$C$185,Input!$C131,'intermediary sheet'!$D$2:$D$185,"total")*SUMIFS('Market shares starting point Fe'!AD$2:AD$185,'Market shares starting point Fe'!$C$2:$C$185,Input!$C131,'Market shares starting point Fe'!$D$2:$D$185,Input!$D131),0)</f>
        <v>49.126586768554823</v>
      </c>
      <c r="AE131">
        <f>MAX(SUMIFS('intermediary sheet'!AE$2:AE$185,'intermediary sheet'!$C$2:$C$185,Input!$C131,'intermediary sheet'!$D$2:$D$185,"total")*SUMIFS('Market shares starting point Fe'!AE$2:AE$185,'Market shares starting point Fe'!$C$2:$C$185,Input!$C131,'Market shares starting point Fe'!$D$2:$D$185,Input!$D131),0)</f>
        <v>52.301384766421009</v>
      </c>
      <c r="AF131">
        <f>MAX(SUMIFS('intermediary sheet'!AF$2:AF$185,'intermediary sheet'!$C$2:$C$185,Input!$C131,'intermediary sheet'!$D$2:$D$185,"total")*SUMIFS('Market shares starting point Fe'!AF$2:AF$185,'Market shares starting point Fe'!$C$2:$C$185,Input!$C131,'Market shares starting point Fe'!$D$2:$D$185,Input!$D131),0)</f>
        <v>55.437490970635523</v>
      </c>
      <c r="AG131">
        <f>MAX(SUMIFS('intermediary sheet'!AG$2:AG$185,'intermediary sheet'!$C$2:$C$185,Input!$C131,'intermediary sheet'!$D$2:$D$185,"total")*SUMIFS('Market shares starting point Fe'!AG$2:AG$185,'Market shares starting point Fe'!$C$2:$C$185,Input!$C131,'Market shares starting point Fe'!$D$2:$D$185,Input!$D131),0)</f>
        <v>58.231096729391304</v>
      </c>
      <c r="AH131">
        <f>MAX(SUMIFS('intermediary sheet'!AH$2:AH$185,'intermediary sheet'!$C$2:$C$185,Input!$C131,'intermediary sheet'!$D$2:$D$185,"total")*SUMIFS('Market shares starting point Fe'!AH$2:AH$185,'Market shares starting point Fe'!$C$2:$C$185,Input!$C131,'Market shares starting point Fe'!$D$2:$D$185,Input!$D131),0)</f>
        <v>61.154236833999391</v>
      </c>
      <c r="AI131">
        <f>MAX(SUMIFS('intermediary sheet'!AI$2:AI$185,'intermediary sheet'!$C$2:$C$185,Input!$C131,'intermediary sheet'!$D$2:$D$185,"total")*SUMIFS('Market shares starting point Fe'!AI$2:AI$185,'Market shares starting point Fe'!$C$2:$C$185,Input!$C131,'Market shares starting point Fe'!$D$2:$D$185,Input!$D131),0)</f>
        <v>63.886928068748546</v>
      </c>
      <c r="AJ131">
        <f>MAX(SUMIFS('intermediary sheet'!AJ$2:AJ$185,'intermediary sheet'!$C$2:$C$185,Input!$C131,'intermediary sheet'!$D$2:$D$185,"total")*SUMIFS('Market shares starting point Fe'!AJ$2:AJ$185,'Market shares starting point Fe'!$C$2:$C$185,Input!$C131,'Market shares starting point Fe'!$D$2:$D$185,Input!$D131),0)</f>
        <v>66.580298374887377</v>
      </c>
      <c r="AK131">
        <f>MAX(SUMIFS('intermediary sheet'!AK$2:AK$185,'intermediary sheet'!$C$2:$C$185,Input!$C131,'intermediary sheet'!$D$2:$D$185,"total")*SUMIFS('Market shares starting point Fe'!AK$2:AK$185,'Market shares starting point Fe'!$C$2:$C$185,Input!$C131,'Market shares starting point Fe'!$D$2:$D$185,Input!$D131),0)</f>
        <v>69.467026242612818</v>
      </c>
      <c r="AL131">
        <f>MAX(SUMIFS('intermediary sheet'!AL$2:AL$185,'intermediary sheet'!$C$2:$C$185,Input!$C131,'intermediary sheet'!$D$2:$D$185,"total")*SUMIFS('Market shares starting point Fe'!AL$2:AL$185,'Market shares starting point Fe'!$C$2:$C$185,Input!$C131,'Market shares starting point Fe'!$D$2:$D$185,Input!$D131),0)</f>
        <v>72.343289864792368</v>
      </c>
      <c r="AM131">
        <f>MAX(SUMIFS('intermediary sheet'!AM$2:AM$185,'intermediary sheet'!$C$2:$C$185,Input!$C131,'intermediary sheet'!$D$2:$D$185,"total")*SUMIFS('Market shares starting point Fe'!AM$2:AM$185,'Market shares starting point Fe'!$C$2:$C$185,Input!$C131,'Market shares starting point Fe'!$D$2:$D$185,Input!$D131),0)</f>
        <v>75.421667593352481</v>
      </c>
      <c r="AN131">
        <f>MAX(SUMIFS('intermediary sheet'!AN$2:AN$185,'intermediary sheet'!$C$2:$C$185,Input!$C131,'intermediary sheet'!$D$2:$D$185,"total")*SUMIFS('Market shares starting point Fe'!AN$2:AN$185,'Market shares starting point Fe'!$C$2:$C$185,Input!$C131,'Market shares starting point Fe'!$D$2:$D$185,Input!$D131),0)</f>
        <v>79.109992640757199</v>
      </c>
      <c r="AO131">
        <f>MAX(SUMIFS('intermediary sheet'!AO$2:AO$185,'intermediary sheet'!$C$2:$C$185,Input!$C131,'intermediary sheet'!$D$2:$D$185,"total")*SUMIFS('Market shares starting point Fe'!AO$2:AO$185,'Market shares starting point Fe'!$C$2:$C$185,Input!$C131,'Market shares starting point Fe'!$D$2:$D$185,Input!$D131),0)</f>
        <v>83.124090688231433</v>
      </c>
      <c r="AP131">
        <f>MAX(SUMIFS('intermediary sheet'!AP$2:AP$185,'intermediary sheet'!$C$2:$C$185,Input!$C131,'intermediary sheet'!$D$2:$D$185,"total")*SUMIFS('Market shares starting point Fe'!AP$2:AP$185,'Market shares starting point Fe'!$C$2:$C$185,Input!$C131,'Market shares starting point Fe'!$D$2:$D$185,Input!$D131),0)</f>
        <v>87.520665719078082</v>
      </c>
      <c r="AQ131">
        <f>MAX(SUMIFS('intermediary sheet'!AQ$2:AQ$185,'intermediary sheet'!$C$2:$C$185,Input!$C131,'intermediary sheet'!$D$2:$D$185,"total")*SUMIFS('Market shares starting point Fe'!AQ$2:AQ$185,'Market shares starting point Fe'!$C$2:$C$185,Input!$C131,'Market shares starting point Fe'!$D$2:$D$185,Input!$D131),0)</f>
        <v>92.201235467783363</v>
      </c>
      <c r="AR131">
        <f>MAX(SUMIFS('intermediary sheet'!AR$2:AR$185,'intermediary sheet'!$C$2:$C$185,Input!$C131,'intermediary sheet'!$D$2:$D$185,"total")*SUMIFS('Market shares starting point Fe'!AR$2:AR$185,'Market shares starting point Fe'!$C$2:$C$185,Input!$C131,'Market shares starting point Fe'!$D$2:$D$185,Input!$D131),0)</f>
        <v>96.775418760605575</v>
      </c>
      <c r="AS131">
        <f>MAX(SUMIFS('intermediary sheet'!AS$2:AS$185,'intermediary sheet'!$C$2:$C$185,Input!$C131,'intermediary sheet'!$D$2:$D$185,"total")*SUMIFS('Market shares starting point Fe'!AS$2:AS$185,'Market shares starting point Fe'!$C$2:$C$185,Input!$C131,'Market shares starting point Fe'!$D$2:$D$185,Input!$D131),0)</f>
        <v>101.22485790071225</v>
      </c>
      <c r="AT131">
        <f>MAX(SUMIFS('intermediary sheet'!AT$2:AT$185,'intermediary sheet'!$C$2:$C$185,Input!$C131,'intermediary sheet'!$D$2:$D$185,"total")*SUMIFS('Market shares starting point Fe'!AT$2:AT$185,'Market shares starting point Fe'!$C$2:$C$185,Input!$C131,'Market shares starting point Fe'!$D$2:$D$185,Input!$D131),0)</f>
        <v>105.78546529090104</v>
      </c>
      <c r="AU131">
        <f>MAX(SUMIFS('intermediary sheet'!AU$2:AU$185,'intermediary sheet'!$C$2:$C$185,Input!$C131,'intermediary sheet'!$D$2:$D$185,"total")*SUMIFS('Market shares starting point Fe'!AU$2:AU$185,'Market shares starting point Fe'!$C$2:$C$185,Input!$C131,'Market shares starting point Fe'!$D$2:$D$185,Input!$D131),0)</f>
        <v>109.98479839965492</v>
      </c>
      <c r="AV131">
        <f>MAX(SUMIFS('intermediary sheet'!AV$2:AV$185,'intermediary sheet'!$C$2:$C$185,Input!$C131,'intermediary sheet'!$D$2:$D$185,"total")*SUMIFS('Market shares starting point Fe'!AV$2:AV$185,'Market shares starting point Fe'!$C$2:$C$185,Input!$C131,'Market shares starting point Fe'!$D$2:$D$185,Input!$D131),0)</f>
        <v>113.95316423379168</v>
      </c>
      <c r="AW131">
        <f>MAX(SUMIFS('intermediary sheet'!AW$2:AW$185,'intermediary sheet'!$C$2:$C$185,Input!$C131,'intermediary sheet'!$D$2:$D$185,"total")*SUMIFS('Market shares starting point Fe'!AW$2:AW$185,'Market shares starting point Fe'!$C$2:$C$185,Input!$C131,'Market shares starting point Fe'!$D$2:$D$185,Input!$D131),0)</f>
        <v>117.73195930992148</v>
      </c>
      <c r="AX131">
        <f>MAX(SUMIFS('intermediary sheet'!AX$2:AX$185,'intermediary sheet'!$C$2:$C$185,Input!$C131,'intermediary sheet'!$D$2:$D$185,"total")*SUMIFS('Market shares starting point Fe'!AX$2:AX$185,'Market shares starting point Fe'!$C$2:$C$185,Input!$C131,'Market shares starting point Fe'!$D$2:$D$185,Input!$D131),0)</f>
        <v>121.45025156256781</v>
      </c>
      <c r="AY131">
        <f>MAX(SUMIFS('intermediary sheet'!AY$2:AY$185,'intermediary sheet'!$C$2:$C$185,Input!$C131,'intermediary sheet'!$D$2:$D$185,"total")*SUMIFS('Market shares starting point Fe'!AY$2:AY$185,'Market shares starting point Fe'!$C$2:$C$185,Input!$C131,'Market shares starting point Fe'!$D$2:$D$185,Input!$D131),0)</f>
        <v>125.03667312737429</v>
      </c>
      <c r="AZ131">
        <f>MAX(SUMIFS('intermediary sheet'!AZ$2:AZ$185,'intermediary sheet'!$C$2:$C$185,Input!$C131,'intermediary sheet'!$D$2:$D$185,"total")*SUMIFS('Market shares starting point Fe'!AZ$2:AZ$185,'Market shares starting point Fe'!$C$2:$C$185,Input!$C131,'Market shares starting point Fe'!$D$2:$D$185,Input!$D131),0)</f>
        <v>128.41587618655944</v>
      </c>
      <c r="BA131">
        <f>MAX(SUMIFS('intermediary sheet'!BA$2:BA$185,'intermediary sheet'!$C$2:$C$185,Input!$C131,'intermediary sheet'!$D$2:$D$185,"total")*SUMIFS('Market shares starting point Fe'!BA$2:BA$185,'Market shares starting point Fe'!$C$2:$C$185,Input!$C131,'Market shares starting point Fe'!$D$2:$D$185,Input!$D131),0)</f>
        <v>131.76771720851431</v>
      </c>
      <c r="BB131">
        <f>MAX(SUMIFS('intermediary sheet'!BB$2:BB$185,'intermediary sheet'!$C$2:$C$185,Input!$C131,'intermediary sheet'!$D$2:$D$185,"total")*SUMIFS('Market shares starting point Fe'!BB$2:BB$185,'Market shares starting point Fe'!$C$2:$C$185,Input!$C131,'Market shares starting point Fe'!$D$2:$D$185,Input!$D131),0)</f>
        <v>134.93438171399498</v>
      </c>
      <c r="BC131">
        <f>MAX(SUMIFS('intermediary sheet'!BC$2:BC$185,'intermediary sheet'!$C$2:$C$185,Input!$C131,'intermediary sheet'!$D$2:$D$185,"total")*SUMIFS('Market shares starting point Fe'!BC$2:BC$185,'Market shares starting point Fe'!$C$2:$C$185,Input!$C131,'Market shares starting point Fe'!$D$2:$D$185,Input!$D131),0)</f>
        <v>137.97154741317027</v>
      </c>
      <c r="BD131">
        <f>MAX(SUMIFS('intermediary sheet'!BD$2:BD$185,'intermediary sheet'!$C$2:$C$185,Input!$C131,'intermediary sheet'!$D$2:$D$185,"total")*SUMIFS('Market shares starting point Fe'!BD$2:BD$185,'Market shares starting point Fe'!$C$2:$C$185,Input!$C131,'Market shares starting point Fe'!$D$2:$D$185,Input!$D131),0)</f>
        <v>140.69062114094555</v>
      </c>
      <c r="BE131">
        <f>MAX(SUMIFS('intermediary sheet'!BE$2:BE$185,'intermediary sheet'!$C$2:$C$185,Input!$C131,'intermediary sheet'!$D$2:$D$185,"total")*SUMIFS('Market shares starting point Fe'!BE$2:BE$185,'Market shares starting point Fe'!$C$2:$C$185,Input!$C131,'Market shares starting point Fe'!$D$2:$D$185,Input!$D131),0)</f>
        <v>143.26340529684367</v>
      </c>
      <c r="BF131">
        <f>MAX(SUMIFS('intermediary sheet'!BF$2:BF$185,'intermediary sheet'!$C$2:$C$185,Input!$C131,'intermediary sheet'!$D$2:$D$185,"total")*SUMIFS('Market shares starting point Fe'!BF$2:BF$185,'Market shares starting point Fe'!$C$2:$C$185,Input!$C131,'Market shares starting point Fe'!$D$2:$D$185,Input!$D131),0)</f>
        <v>156.29573219950041</v>
      </c>
      <c r="BG131">
        <f>MAX(SUMIFS('intermediary sheet'!BG$2:BG$185,'intermediary sheet'!$C$2:$C$185,Input!$C131,'intermediary sheet'!$D$2:$D$185,"total")*SUMIFS('Market shares starting point Fe'!BG$2:BG$185,'Market shares starting point Fe'!$C$2:$C$185,Input!$C131,'Market shares starting point Fe'!$D$2:$D$185,Input!$D131),0)</f>
        <v>170.98602753600997</v>
      </c>
      <c r="BH131">
        <f>MAX(SUMIFS('intermediary sheet'!BH$2:BH$185,'intermediary sheet'!$C$2:$C$185,Input!$C131,'intermediary sheet'!$D$2:$D$185,"total")*SUMIFS('Market shares starting point Fe'!BH$2:BH$185,'Market shares starting point Fe'!$C$2:$C$185,Input!$C131,'Market shares starting point Fe'!$D$2:$D$185,Input!$D131),0)</f>
        <v>187.68663042573925</v>
      </c>
    </row>
    <row r="132" spans="1:60" x14ac:dyDescent="0.3">
      <c r="A132" t="s">
        <v>9</v>
      </c>
      <c r="B132" t="s">
        <v>10</v>
      </c>
      <c r="C132" t="s">
        <v>35</v>
      </c>
      <c r="D132" t="s">
        <v>18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 s="8">
        <f>SUMIFS('Eurostat comsumption'!J$2:J$185,'Eurostat comsumption'!$C$2:$C$185,Input!$C132,'Eurostat comsumption'!$D$2:$D$185,Input!$D132)</f>
        <v>0</v>
      </c>
      <c r="K132" s="8">
        <f>SUMIFS('Eurostat comsumption'!K$2:K$185,'Eurostat comsumption'!$C$2:$C$185,Input!$C132,'Eurostat comsumption'!$D$2:$D$185,Input!$D132)</f>
        <v>0</v>
      </c>
      <c r="L132" s="8">
        <f>SUMIFS('Eurostat comsumption'!L$2:L$185,'Eurostat comsumption'!$C$2:$C$185,Input!$C132,'Eurostat comsumption'!$D$2:$D$185,Input!$D132)</f>
        <v>0</v>
      </c>
      <c r="M132" s="8">
        <f>SUMIFS('Eurostat comsumption'!M$2:M$185,'Eurostat comsumption'!$C$2:$C$185,Input!$C132,'Eurostat comsumption'!$D$2:$D$185,Input!$D132)</f>
        <v>0</v>
      </c>
      <c r="N132" s="8">
        <f>SUMIFS('Eurostat comsumption'!N$2:N$185,'Eurostat comsumption'!$C$2:$C$185,Input!$C132,'Eurostat comsumption'!$D$2:$D$185,Input!$D132)</f>
        <v>0</v>
      </c>
      <c r="O132" s="8">
        <f>SUMIFS('Eurostat comsumption'!O$2:O$185,'Eurostat comsumption'!$C$2:$C$185,Input!$C132,'Eurostat comsumption'!$D$2:$D$185,Input!$D132)</f>
        <v>0</v>
      </c>
      <c r="P132" s="8">
        <f>SUMIFS('Eurostat comsumption'!P$2:P$185,'Eurostat comsumption'!$C$2:$C$185,Input!$C132,'Eurostat comsumption'!$D$2:$D$185,Input!$D132)</f>
        <v>0</v>
      </c>
      <c r="Q132" s="8">
        <f>SUMIFS('Eurostat comsumption'!Q$2:Q$185,'Eurostat comsumption'!$C$2:$C$185,Input!$C132,'Eurostat comsumption'!$D$2:$D$185,Input!$D132)</f>
        <v>0</v>
      </c>
      <c r="R132" s="8">
        <f>SUMIFS('Eurostat comsumption'!R$2:R$185,'Eurostat comsumption'!$C$2:$C$185,Input!$C132,'Eurostat comsumption'!$D$2:$D$185,Input!$D132)</f>
        <v>0</v>
      </c>
      <c r="S132" s="8">
        <f>SUMIFS('Eurostat comsumption'!S$2:S$185,'Eurostat comsumption'!$C$2:$C$185,Input!$C132,'Eurostat comsumption'!$D$2:$D$185,Input!$D132)</f>
        <v>0</v>
      </c>
      <c r="T132" s="8">
        <f>SUMIFS('Eurostat comsumption'!T$2:T$185,'Eurostat comsumption'!$C$2:$C$185,Input!$C132,'Eurostat comsumption'!$D$2:$D$185,Input!$D132)</f>
        <v>0</v>
      </c>
      <c r="U132" s="8">
        <f>SUMIFS('Eurostat comsumption'!U$2:U$185,'Eurostat comsumption'!$C$2:$C$185,Input!$C132,'Eurostat comsumption'!$D$2:$D$185,Input!$D132)</f>
        <v>0</v>
      </c>
      <c r="V132" s="8">
        <f>SUMIFS('Eurostat comsumption'!V$2:V$185,'Eurostat comsumption'!$C$2:$C$185,Input!$C132,'Eurostat comsumption'!$D$2:$D$185,Input!$D132)</f>
        <v>0</v>
      </c>
      <c r="W132" s="8">
        <f>SUMIFS('Eurostat comsumption'!W$2:W$185,'Eurostat comsumption'!$C$2:$C$185,Input!$C132,'Eurostat comsumption'!$D$2:$D$185,Input!$D132)</f>
        <v>0</v>
      </c>
      <c r="X132" s="8">
        <f>SUMIFS('Eurostat comsumption'!X$2:X$185,'Eurostat comsumption'!$C$2:$C$185,Input!$C132,'Eurostat comsumption'!$D$2:$D$185,Input!$D132)</f>
        <v>0</v>
      </c>
      <c r="Y132" s="8">
        <f>SUMIFS('Eurostat comsumption'!Y$2:Y$185,'Eurostat comsumption'!$C$2:$C$185,Input!$C132,'Eurostat comsumption'!$D$2:$D$185,Input!$D132)</f>
        <v>0</v>
      </c>
      <c r="Z132" s="8">
        <f>SUMIFS('Eurostat comsumption'!Z$2:Z$185,'Eurostat comsumption'!$C$2:$C$185,Input!$C132,'Eurostat comsumption'!$D$2:$D$185,Input!$D132)</f>
        <v>0</v>
      </c>
      <c r="AA132">
        <f>MAX(SUMIFS('intermediary sheet'!AA$2:AA$185,'intermediary sheet'!$C$2:$C$185,Input!$C132,'intermediary sheet'!$D$2:$D$185,"total")*SUMIFS('Market shares starting point Fe'!AA$2:AA$185,'Market shares starting point Fe'!$C$2:$C$185,Input!$C132,'Market shares starting point Fe'!$D$2:$D$185,Input!$D132),0)</f>
        <v>0</v>
      </c>
      <c r="AB132">
        <f>MAX(SUMIFS('intermediary sheet'!AB$2:AB$185,'intermediary sheet'!$C$2:$C$185,Input!$C132,'intermediary sheet'!$D$2:$D$185,"total")*SUMIFS('Market shares starting point Fe'!AB$2:AB$185,'Market shares starting point Fe'!$C$2:$C$185,Input!$C132,'Market shares starting point Fe'!$D$2:$D$185,Input!$D132),0)</f>
        <v>0</v>
      </c>
      <c r="AC132">
        <f>MAX(SUMIFS('intermediary sheet'!AC$2:AC$185,'intermediary sheet'!$C$2:$C$185,Input!$C132,'intermediary sheet'!$D$2:$D$185,"total")*SUMIFS('Market shares starting point Fe'!AC$2:AC$185,'Market shares starting point Fe'!$C$2:$C$185,Input!$C132,'Market shares starting point Fe'!$D$2:$D$185,Input!$D132),0)</f>
        <v>0</v>
      </c>
      <c r="AD132">
        <f>MAX(SUMIFS('intermediary sheet'!AD$2:AD$185,'intermediary sheet'!$C$2:$C$185,Input!$C132,'intermediary sheet'!$D$2:$D$185,"total")*SUMIFS('Market shares starting point Fe'!AD$2:AD$185,'Market shares starting point Fe'!$C$2:$C$185,Input!$C132,'Market shares starting point Fe'!$D$2:$D$185,Input!$D132),0)</f>
        <v>0</v>
      </c>
      <c r="AE132">
        <f>MAX(SUMIFS('intermediary sheet'!AE$2:AE$185,'intermediary sheet'!$C$2:$C$185,Input!$C132,'intermediary sheet'!$D$2:$D$185,"total")*SUMIFS('Market shares starting point Fe'!AE$2:AE$185,'Market shares starting point Fe'!$C$2:$C$185,Input!$C132,'Market shares starting point Fe'!$D$2:$D$185,Input!$D132),0)</f>
        <v>0</v>
      </c>
      <c r="AF132">
        <f>MAX(SUMIFS('intermediary sheet'!AF$2:AF$185,'intermediary sheet'!$C$2:$C$185,Input!$C132,'intermediary sheet'!$D$2:$D$185,"total")*SUMIFS('Market shares starting point Fe'!AF$2:AF$185,'Market shares starting point Fe'!$C$2:$C$185,Input!$C132,'Market shares starting point Fe'!$D$2:$D$185,Input!$D132),0)</f>
        <v>0</v>
      </c>
      <c r="AG132">
        <f>MAX(SUMIFS('intermediary sheet'!AG$2:AG$185,'intermediary sheet'!$C$2:$C$185,Input!$C132,'intermediary sheet'!$D$2:$D$185,"total")*SUMIFS('Market shares starting point Fe'!AG$2:AG$185,'Market shares starting point Fe'!$C$2:$C$185,Input!$C132,'Market shares starting point Fe'!$D$2:$D$185,Input!$D132),0)</f>
        <v>0</v>
      </c>
      <c r="AH132">
        <f>MAX(SUMIFS('intermediary sheet'!AH$2:AH$185,'intermediary sheet'!$C$2:$C$185,Input!$C132,'intermediary sheet'!$D$2:$D$185,"total")*SUMIFS('Market shares starting point Fe'!AH$2:AH$185,'Market shares starting point Fe'!$C$2:$C$185,Input!$C132,'Market shares starting point Fe'!$D$2:$D$185,Input!$D132),0)</f>
        <v>0</v>
      </c>
      <c r="AI132">
        <f>MAX(SUMIFS('intermediary sheet'!AI$2:AI$185,'intermediary sheet'!$C$2:$C$185,Input!$C132,'intermediary sheet'!$D$2:$D$185,"total")*SUMIFS('Market shares starting point Fe'!AI$2:AI$185,'Market shares starting point Fe'!$C$2:$C$185,Input!$C132,'Market shares starting point Fe'!$D$2:$D$185,Input!$D132),0)</f>
        <v>0</v>
      </c>
      <c r="AJ132">
        <f>MAX(SUMIFS('intermediary sheet'!AJ$2:AJ$185,'intermediary sheet'!$C$2:$C$185,Input!$C132,'intermediary sheet'!$D$2:$D$185,"total")*SUMIFS('Market shares starting point Fe'!AJ$2:AJ$185,'Market shares starting point Fe'!$C$2:$C$185,Input!$C132,'Market shares starting point Fe'!$D$2:$D$185,Input!$D132),0)</f>
        <v>0</v>
      </c>
      <c r="AK132">
        <f>MAX(SUMIFS('intermediary sheet'!AK$2:AK$185,'intermediary sheet'!$C$2:$C$185,Input!$C132,'intermediary sheet'!$D$2:$D$185,"total")*SUMIFS('Market shares starting point Fe'!AK$2:AK$185,'Market shares starting point Fe'!$C$2:$C$185,Input!$C132,'Market shares starting point Fe'!$D$2:$D$185,Input!$D132),0)</f>
        <v>0</v>
      </c>
      <c r="AL132">
        <f>MAX(SUMIFS('intermediary sheet'!AL$2:AL$185,'intermediary sheet'!$C$2:$C$185,Input!$C132,'intermediary sheet'!$D$2:$D$185,"total")*SUMIFS('Market shares starting point Fe'!AL$2:AL$185,'Market shares starting point Fe'!$C$2:$C$185,Input!$C132,'Market shares starting point Fe'!$D$2:$D$185,Input!$D132),0)</f>
        <v>0</v>
      </c>
      <c r="AM132">
        <f>MAX(SUMIFS('intermediary sheet'!AM$2:AM$185,'intermediary sheet'!$C$2:$C$185,Input!$C132,'intermediary sheet'!$D$2:$D$185,"total")*SUMIFS('Market shares starting point Fe'!AM$2:AM$185,'Market shares starting point Fe'!$C$2:$C$185,Input!$C132,'Market shares starting point Fe'!$D$2:$D$185,Input!$D132),0)</f>
        <v>0</v>
      </c>
      <c r="AN132">
        <f>MAX(SUMIFS('intermediary sheet'!AN$2:AN$185,'intermediary sheet'!$C$2:$C$185,Input!$C132,'intermediary sheet'!$D$2:$D$185,"total")*SUMIFS('Market shares starting point Fe'!AN$2:AN$185,'Market shares starting point Fe'!$C$2:$C$185,Input!$C132,'Market shares starting point Fe'!$D$2:$D$185,Input!$D132),0)</f>
        <v>0</v>
      </c>
      <c r="AO132">
        <f>MAX(SUMIFS('intermediary sheet'!AO$2:AO$185,'intermediary sheet'!$C$2:$C$185,Input!$C132,'intermediary sheet'!$D$2:$D$185,"total")*SUMIFS('Market shares starting point Fe'!AO$2:AO$185,'Market shares starting point Fe'!$C$2:$C$185,Input!$C132,'Market shares starting point Fe'!$D$2:$D$185,Input!$D132),0)</f>
        <v>0</v>
      </c>
      <c r="AP132">
        <f>MAX(SUMIFS('intermediary sheet'!AP$2:AP$185,'intermediary sheet'!$C$2:$C$185,Input!$C132,'intermediary sheet'!$D$2:$D$185,"total")*SUMIFS('Market shares starting point Fe'!AP$2:AP$185,'Market shares starting point Fe'!$C$2:$C$185,Input!$C132,'Market shares starting point Fe'!$D$2:$D$185,Input!$D132),0)</f>
        <v>0</v>
      </c>
      <c r="AQ132">
        <f>MAX(SUMIFS('intermediary sheet'!AQ$2:AQ$185,'intermediary sheet'!$C$2:$C$185,Input!$C132,'intermediary sheet'!$D$2:$D$185,"total")*SUMIFS('Market shares starting point Fe'!AQ$2:AQ$185,'Market shares starting point Fe'!$C$2:$C$185,Input!$C132,'Market shares starting point Fe'!$D$2:$D$185,Input!$D132),0)</f>
        <v>0</v>
      </c>
      <c r="AR132">
        <f>MAX(SUMIFS('intermediary sheet'!AR$2:AR$185,'intermediary sheet'!$C$2:$C$185,Input!$C132,'intermediary sheet'!$D$2:$D$185,"total")*SUMIFS('Market shares starting point Fe'!AR$2:AR$185,'Market shares starting point Fe'!$C$2:$C$185,Input!$C132,'Market shares starting point Fe'!$D$2:$D$185,Input!$D132),0)</f>
        <v>0</v>
      </c>
      <c r="AS132">
        <f>MAX(SUMIFS('intermediary sheet'!AS$2:AS$185,'intermediary sheet'!$C$2:$C$185,Input!$C132,'intermediary sheet'!$D$2:$D$185,"total")*SUMIFS('Market shares starting point Fe'!AS$2:AS$185,'Market shares starting point Fe'!$C$2:$C$185,Input!$C132,'Market shares starting point Fe'!$D$2:$D$185,Input!$D132),0)</f>
        <v>0</v>
      </c>
      <c r="AT132">
        <f>MAX(SUMIFS('intermediary sheet'!AT$2:AT$185,'intermediary sheet'!$C$2:$C$185,Input!$C132,'intermediary sheet'!$D$2:$D$185,"total")*SUMIFS('Market shares starting point Fe'!AT$2:AT$185,'Market shares starting point Fe'!$C$2:$C$185,Input!$C132,'Market shares starting point Fe'!$D$2:$D$185,Input!$D132),0)</f>
        <v>0</v>
      </c>
      <c r="AU132">
        <f>MAX(SUMIFS('intermediary sheet'!AU$2:AU$185,'intermediary sheet'!$C$2:$C$185,Input!$C132,'intermediary sheet'!$D$2:$D$185,"total")*SUMIFS('Market shares starting point Fe'!AU$2:AU$185,'Market shares starting point Fe'!$C$2:$C$185,Input!$C132,'Market shares starting point Fe'!$D$2:$D$185,Input!$D132),0)</f>
        <v>0</v>
      </c>
      <c r="AV132">
        <f>MAX(SUMIFS('intermediary sheet'!AV$2:AV$185,'intermediary sheet'!$C$2:$C$185,Input!$C132,'intermediary sheet'!$D$2:$D$185,"total")*SUMIFS('Market shares starting point Fe'!AV$2:AV$185,'Market shares starting point Fe'!$C$2:$C$185,Input!$C132,'Market shares starting point Fe'!$D$2:$D$185,Input!$D132),0)</f>
        <v>0</v>
      </c>
      <c r="AW132">
        <f>MAX(SUMIFS('intermediary sheet'!AW$2:AW$185,'intermediary sheet'!$C$2:$C$185,Input!$C132,'intermediary sheet'!$D$2:$D$185,"total")*SUMIFS('Market shares starting point Fe'!AW$2:AW$185,'Market shares starting point Fe'!$C$2:$C$185,Input!$C132,'Market shares starting point Fe'!$D$2:$D$185,Input!$D132),0)</f>
        <v>0</v>
      </c>
      <c r="AX132">
        <f>MAX(SUMIFS('intermediary sheet'!AX$2:AX$185,'intermediary sheet'!$C$2:$C$185,Input!$C132,'intermediary sheet'!$D$2:$D$185,"total")*SUMIFS('Market shares starting point Fe'!AX$2:AX$185,'Market shares starting point Fe'!$C$2:$C$185,Input!$C132,'Market shares starting point Fe'!$D$2:$D$185,Input!$D132),0)</f>
        <v>0</v>
      </c>
      <c r="AY132">
        <f>MAX(SUMIFS('intermediary sheet'!AY$2:AY$185,'intermediary sheet'!$C$2:$C$185,Input!$C132,'intermediary sheet'!$D$2:$D$185,"total")*SUMIFS('Market shares starting point Fe'!AY$2:AY$185,'Market shares starting point Fe'!$C$2:$C$185,Input!$C132,'Market shares starting point Fe'!$D$2:$D$185,Input!$D132),0)</f>
        <v>0</v>
      </c>
      <c r="AZ132">
        <f>MAX(SUMIFS('intermediary sheet'!AZ$2:AZ$185,'intermediary sheet'!$C$2:$C$185,Input!$C132,'intermediary sheet'!$D$2:$D$185,"total")*SUMIFS('Market shares starting point Fe'!AZ$2:AZ$185,'Market shares starting point Fe'!$C$2:$C$185,Input!$C132,'Market shares starting point Fe'!$D$2:$D$185,Input!$D132),0)</f>
        <v>0</v>
      </c>
      <c r="BA132">
        <f>MAX(SUMIFS('intermediary sheet'!BA$2:BA$185,'intermediary sheet'!$C$2:$C$185,Input!$C132,'intermediary sheet'!$D$2:$D$185,"total")*SUMIFS('Market shares starting point Fe'!BA$2:BA$185,'Market shares starting point Fe'!$C$2:$C$185,Input!$C132,'Market shares starting point Fe'!$D$2:$D$185,Input!$D132),0)</f>
        <v>0</v>
      </c>
      <c r="BB132">
        <f>MAX(SUMIFS('intermediary sheet'!BB$2:BB$185,'intermediary sheet'!$C$2:$C$185,Input!$C132,'intermediary sheet'!$D$2:$D$185,"total")*SUMIFS('Market shares starting point Fe'!BB$2:BB$185,'Market shares starting point Fe'!$C$2:$C$185,Input!$C132,'Market shares starting point Fe'!$D$2:$D$185,Input!$D132),0)</f>
        <v>0</v>
      </c>
      <c r="BC132">
        <f>MAX(SUMIFS('intermediary sheet'!BC$2:BC$185,'intermediary sheet'!$C$2:$C$185,Input!$C132,'intermediary sheet'!$D$2:$D$185,"total")*SUMIFS('Market shares starting point Fe'!BC$2:BC$185,'Market shares starting point Fe'!$C$2:$C$185,Input!$C132,'Market shares starting point Fe'!$D$2:$D$185,Input!$D132),0)</f>
        <v>0</v>
      </c>
      <c r="BD132">
        <f>MAX(SUMIFS('intermediary sheet'!BD$2:BD$185,'intermediary sheet'!$C$2:$C$185,Input!$C132,'intermediary sheet'!$D$2:$D$185,"total")*SUMIFS('Market shares starting point Fe'!BD$2:BD$185,'Market shares starting point Fe'!$C$2:$C$185,Input!$C132,'Market shares starting point Fe'!$D$2:$D$185,Input!$D132),0)</f>
        <v>0</v>
      </c>
      <c r="BE132">
        <f>MAX(SUMIFS('intermediary sheet'!BE$2:BE$185,'intermediary sheet'!$C$2:$C$185,Input!$C132,'intermediary sheet'!$D$2:$D$185,"total")*SUMIFS('Market shares starting point Fe'!BE$2:BE$185,'Market shares starting point Fe'!$C$2:$C$185,Input!$C132,'Market shares starting point Fe'!$D$2:$D$185,Input!$D132),0)</f>
        <v>0</v>
      </c>
      <c r="BF132">
        <f>MAX(SUMIFS('intermediary sheet'!BF$2:BF$185,'intermediary sheet'!$C$2:$C$185,Input!$C132,'intermediary sheet'!$D$2:$D$185,"total")*SUMIFS('Market shares starting point Fe'!BF$2:BF$185,'Market shares starting point Fe'!$C$2:$C$185,Input!$C132,'Market shares starting point Fe'!$D$2:$D$185,Input!$D132),0)</f>
        <v>0</v>
      </c>
      <c r="BG132">
        <f>MAX(SUMIFS('intermediary sheet'!BG$2:BG$185,'intermediary sheet'!$C$2:$C$185,Input!$C132,'intermediary sheet'!$D$2:$D$185,"total")*SUMIFS('Market shares starting point Fe'!BG$2:BG$185,'Market shares starting point Fe'!$C$2:$C$185,Input!$C132,'Market shares starting point Fe'!$D$2:$D$185,Input!$D132),0)</f>
        <v>0</v>
      </c>
      <c r="BH132">
        <f>MAX(SUMIFS('intermediary sheet'!BH$2:BH$185,'intermediary sheet'!$C$2:$C$185,Input!$C132,'intermediary sheet'!$D$2:$D$185,"total")*SUMIFS('Market shares starting point Fe'!BH$2:BH$185,'Market shares starting point Fe'!$C$2:$C$185,Input!$C132,'Market shares starting point Fe'!$D$2:$D$185,Input!$D132),0)</f>
        <v>0</v>
      </c>
    </row>
    <row r="133" spans="1:60" x14ac:dyDescent="0.3">
      <c r="A133" t="s">
        <v>9</v>
      </c>
      <c r="B133" t="s">
        <v>10</v>
      </c>
      <c r="C133" t="s">
        <v>35</v>
      </c>
      <c r="D133" t="s">
        <v>19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 s="8">
        <f>SUMIFS('Eurostat comsumption'!J$2:J$185,'Eurostat comsumption'!$C$2:$C$185,Input!$C133,'Eurostat comsumption'!$D$2:$D$185,Input!$D133)</f>
        <v>53.7</v>
      </c>
      <c r="K133" s="8">
        <f>SUMIFS('Eurostat comsumption'!K$2:K$185,'Eurostat comsumption'!$C$2:$C$185,Input!$C133,'Eurostat comsumption'!$D$2:$D$185,Input!$D133)</f>
        <v>54.7</v>
      </c>
      <c r="L133" s="8">
        <f>SUMIFS('Eurostat comsumption'!L$2:L$185,'Eurostat comsumption'!$C$2:$C$185,Input!$C133,'Eurostat comsumption'!$D$2:$D$185,Input!$D133)</f>
        <v>54.2</v>
      </c>
      <c r="M133" s="8">
        <f>SUMIFS('Eurostat comsumption'!M$2:M$185,'Eurostat comsumption'!$C$2:$C$185,Input!$C133,'Eurostat comsumption'!$D$2:$D$185,Input!$D133)</f>
        <v>53.3</v>
      </c>
      <c r="N133" s="8">
        <f>SUMIFS('Eurostat comsumption'!N$2:N$185,'Eurostat comsumption'!$C$2:$C$185,Input!$C133,'Eurostat comsumption'!$D$2:$D$185,Input!$D133)</f>
        <v>50.8</v>
      </c>
      <c r="O133" s="8">
        <f>SUMIFS('Eurostat comsumption'!O$2:O$185,'Eurostat comsumption'!$C$2:$C$185,Input!$C133,'Eurostat comsumption'!$D$2:$D$185,Input!$D133)</f>
        <v>51.7</v>
      </c>
      <c r="P133" s="8">
        <f>SUMIFS('Eurostat comsumption'!P$2:P$185,'Eurostat comsumption'!$C$2:$C$185,Input!$C133,'Eurostat comsumption'!$D$2:$D$185,Input!$D133)</f>
        <v>55.7</v>
      </c>
      <c r="Q133" s="8">
        <f>SUMIFS('Eurostat comsumption'!Q$2:Q$185,'Eurostat comsumption'!$C$2:$C$185,Input!$C133,'Eurostat comsumption'!$D$2:$D$185,Input!$D133)</f>
        <v>54.9</v>
      </c>
      <c r="R133" s="8">
        <f>SUMIFS('Eurostat comsumption'!R$2:R$185,'Eurostat comsumption'!$C$2:$C$185,Input!$C133,'Eurostat comsumption'!$D$2:$D$185,Input!$D133)</f>
        <v>58.8</v>
      </c>
      <c r="S133" s="8">
        <f>SUMIFS('Eurostat comsumption'!S$2:S$185,'Eurostat comsumption'!$C$2:$C$185,Input!$C133,'Eurostat comsumption'!$D$2:$D$185,Input!$D133)</f>
        <v>56.7</v>
      </c>
      <c r="T133" s="8">
        <f>SUMIFS('Eurostat comsumption'!T$2:T$185,'Eurostat comsumption'!$C$2:$C$185,Input!$C133,'Eurostat comsumption'!$D$2:$D$185,Input!$D133)</f>
        <v>49</v>
      </c>
      <c r="U133" s="8">
        <f>SUMIFS('Eurostat comsumption'!U$2:U$185,'Eurostat comsumption'!$C$2:$C$185,Input!$C133,'Eurostat comsumption'!$D$2:$D$185,Input!$D133)</f>
        <v>46.9</v>
      </c>
      <c r="V133" s="8">
        <f>SUMIFS('Eurostat comsumption'!V$2:V$185,'Eurostat comsumption'!$C$2:$C$185,Input!$C133,'Eurostat comsumption'!$D$2:$D$185,Input!$D133)</f>
        <v>53.5</v>
      </c>
      <c r="W133" s="8">
        <f>SUMIFS('Eurostat comsumption'!W$2:W$185,'Eurostat comsumption'!$C$2:$C$185,Input!$C133,'Eurostat comsumption'!$D$2:$D$185,Input!$D133)</f>
        <v>54.3</v>
      </c>
      <c r="X133" s="8">
        <f>SUMIFS('Eurostat comsumption'!X$2:X$185,'Eurostat comsumption'!$C$2:$C$185,Input!$C133,'Eurostat comsumption'!$D$2:$D$185,Input!$D133)</f>
        <v>56.2</v>
      </c>
      <c r="Y133" s="8">
        <f>SUMIFS('Eurostat comsumption'!Y$2:Y$185,'Eurostat comsumption'!$C$2:$C$185,Input!$C133,'Eurostat comsumption'!$D$2:$D$185,Input!$D133)</f>
        <v>70.599999999999994</v>
      </c>
      <c r="Z133" s="8">
        <f>SUMIFS('Eurostat comsumption'!Z$2:Z$185,'Eurostat comsumption'!$C$2:$C$185,Input!$C133,'Eurostat comsumption'!$D$2:$D$185,Input!$D133)</f>
        <v>83.4</v>
      </c>
      <c r="AA133">
        <f>MAX(SUMIFS('intermediary sheet'!AA$2:AA$185,'intermediary sheet'!$C$2:$C$185,Input!$C133,'intermediary sheet'!$D$2:$D$185,"total")*SUMIFS('Market shares starting point Fe'!AA$2:AA$185,'Market shares starting point Fe'!$C$2:$C$185,Input!$C133,'Market shares starting point Fe'!$D$2:$D$185,Input!$D133),0)</f>
        <v>91.26869795566391</v>
      </c>
      <c r="AB133">
        <f>MAX(SUMIFS('intermediary sheet'!AB$2:AB$185,'intermediary sheet'!$C$2:$C$185,Input!$C133,'intermediary sheet'!$D$2:$D$185,"total")*SUMIFS('Market shares starting point Fe'!AB$2:AB$185,'Market shares starting point Fe'!$C$2:$C$185,Input!$C133,'Market shares starting point Fe'!$D$2:$D$185,Input!$D133),0)</f>
        <v>94.613131448115141</v>
      </c>
      <c r="AC133">
        <f>MAX(SUMIFS('intermediary sheet'!AC$2:AC$185,'intermediary sheet'!$C$2:$C$185,Input!$C133,'intermediary sheet'!$D$2:$D$185,"total")*SUMIFS('Market shares starting point Fe'!AC$2:AC$185,'Market shares starting point Fe'!$C$2:$C$185,Input!$C133,'Market shares starting point Fe'!$D$2:$D$185,Input!$D133),0)</f>
        <v>98.793559772812301</v>
      </c>
      <c r="AD133">
        <f>MAX(SUMIFS('intermediary sheet'!AD$2:AD$185,'intermediary sheet'!$C$2:$C$185,Input!$C133,'intermediary sheet'!$D$2:$D$185,"total")*SUMIFS('Market shares starting point Fe'!AD$2:AD$185,'Market shares starting point Fe'!$C$2:$C$185,Input!$C133,'Market shares starting point Fe'!$D$2:$D$185,Input!$D133),0)</f>
        <v>103.71770862096737</v>
      </c>
      <c r="AE133">
        <f>MAX(SUMIFS('intermediary sheet'!AE$2:AE$185,'intermediary sheet'!$C$2:$C$185,Input!$C133,'intermediary sheet'!$D$2:$D$185,"total")*SUMIFS('Market shares starting point Fe'!AE$2:AE$185,'Market shares starting point Fe'!$C$2:$C$185,Input!$C133,'Market shares starting point Fe'!$D$2:$D$185,Input!$D133),0)</f>
        <v>108.62434399391951</v>
      </c>
      <c r="AF133">
        <f>MAX(SUMIFS('intermediary sheet'!AF$2:AF$185,'intermediary sheet'!$C$2:$C$185,Input!$C133,'intermediary sheet'!$D$2:$D$185,"total")*SUMIFS('Market shares starting point Fe'!AF$2:AF$185,'Market shares starting point Fe'!$C$2:$C$185,Input!$C133,'Market shares starting point Fe'!$D$2:$D$185,Input!$D133),0)</f>
        <v>114.02794875712813</v>
      </c>
      <c r="AG133">
        <f>MAX(SUMIFS('intermediary sheet'!AG$2:AG$185,'intermediary sheet'!$C$2:$C$185,Input!$C133,'intermediary sheet'!$D$2:$D$185,"total")*SUMIFS('Market shares starting point Fe'!AG$2:AG$185,'Market shares starting point Fe'!$C$2:$C$185,Input!$C133,'Market shares starting point Fe'!$D$2:$D$185,Input!$D133),0)</f>
        <v>119.90634374974574</v>
      </c>
      <c r="AH133">
        <f>MAX(SUMIFS('intermediary sheet'!AH$2:AH$185,'intermediary sheet'!$C$2:$C$185,Input!$C133,'intermediary sheet'!$D$2:$D$185,"total")*SUMIFS('Market shares starting point Fe'!AH$2:AH$185,'Market shares starting point Fe'!$C$2:$C$185,Input!$C133,'Market shares starting point Fe'!$D$2:$D$185,Input!$D133),0)</f>
        <v>126.63811977305487</v>
      </c>
      <c r="AI133">
        <f>MAX(SUMIFS('intermediary sheet'!AI$2:AI$185,'intermediary sheet'!$C$2:$C$185,Input!$C133,'intermediary sheet'!$D$2:$D$185,"total")*SUMIFS('Market shares starting point Fe'!AI$2:AI$185,'Market shares starting point Fe'!$C$2:$C$185,Input!$C133,'Market shares starting point Fe'!$D$2:$D$185,Input!$D133),0)</f>
        <v>133.90799410047728</v>
      </c>
      <c r="AJ133">
        <f>MAX(SUMIFS('intermediary sheet'!AJ$2:AJ$185,'intermediary sheet'!$C$2:$C$185,Input!$C133,'intermediary sheet'!$D$2:$D$185,"total")*SUMIFS('Market shares starting point Fe'!AJ$2:AJ$185,'Market shares starting point Fe'!$C$2:$C$185,Input!$C133,'Market shares starting point Fe'!$D$2:$D$185,Input!$D133),0)</f>
        <v>141.92872837810637</v>
      </c>
      <c r="AK133">
        <f>MAX(SUMIFS('intermediary sheet'!AK$2:AK$185,'intermediary sheet'!$C$2:$C$185,Input!$C133,'intermediary sheet'!$D$2:$D$185,"total")*SUMIFS('Market shares starting point Fe'!AK$2:AK$185,'Market shares starting point Fe'!$C$2:$C$185,Input!$C133,'Market shares starting point Fe'!$D$2:$D$185,Input!$D133),0)</f>
        <v>151.50939997287551</v>
      </c>
      <c r="AL133">
        <f>MAX(SUMIFS('intermediary sheet'!AL$2:AL$185,'intermediary sheet'!$C$2:$C$185,Input!$C133,'intermediary sheet'!$D$2:$D$185,"total")*SUMIFS('Market shares starting point Fe'!AL$2:AL$185,'Market shares starting point Fe'!$C$2:$C$185,Input!$C133,'Market shares starting point Fe'!$D$2:$D$185,Input!$D133),0)</f>
        <v>163.68270504061039</v>
      </c>
      <c r="AM133">
        <f>MAX(SUMIFS('intermediary sheet'!AM$2:AM$185,'intermediary sheet'!$C$2:$C$185,Input!$C133,'intermediary sheet'!$D$2:$D$185,"total")*SUMIFS('Market shares starting point Fe'!AM$2:AM$185,'Market shares starting point Fe'!$C$2:$C$185,Input!$C133,'Market shares starting point Fe'!$D$2:$D$185,Input!$D133),0)</f>
        <v>178.90628328468904</v>
      </c>
      <c r="AN133">
        <f>MAX(SUMIFS('intermediary sheet'!AN$2:AN$185,'intermediary sheet'!$C$2:$C$185,Input!$C133,'intermediary sheet'!$D$2:$D$185,"total")*SUMIFS('Market shares starting point Fe'!AN$2:AN$185,'Market shares starting point Fe'!$C$2:$C$185,Input!$C133,'Market shares starting point Fe'!$D$2:$D$185,Input!$D133),0)</f>
        <v>199.18693772513961</v>
      </c>
      <c r="AO133">
        <f>MAX(SUMIFS('intermediary sheet'!AO$2:AO$185,'intermediary sheet'!$C$2:$C$185,Input!$C133,'intermediary sheet'!$D$2:$D$185,"total")*SUMIFS('Market shares starting point Fe'!AO$2:AO$185,'Market shares starting point Fe'!$C$2:$C$185,Input!$C133,'Market shares starting point Fe'!$D$2:$D$185,Input!$D133),0)</f>
        <v>220.87884591593738</v>
      </c>
      <c r="AP133">
        <f>MAX(SUMIFS('intermediary sheet'!AP$2:AP$185,'intermediary sheet'!$C$2:$C$185,Input!$C133,'intermediary sheet'!$D$2:$D$185,"total")*SUMIFS('Market shares starting point Fe'!AP$2:AP$185,'Market shares starting point Fe'!$C$2:$C$185,Input!$C133,'Market shares starting point Fe'!$D$2:$D$185,Input!$D133),0)</f>
        <v>243.25832531103782</v>
      </c>
      <c r="AQ133">
        <f>MAX(SUMIFS('intermediary sheet'!AQ$2:AQ$185,'intermediary sheet'!$C$2:$C$185,Input!$C133,'intermediary sheet'!$D$2:$D$185,"total")*SUMIFS('Market shares starting point Fe'!AQ$2:AQ$185,'Market shares starting point Fe'!$C$2:$C$185,Input!$C133,'Market shares starting point Fe'!$D$2:$D$185,Input!$D133),0)</f>
        <v>264.98596873517067</v>
      </c>
      <c r="AR133">
        <f>MAX(SUMIFS('intermediary sheet'!AR$2:AR$185,'intermediary sheet'!$C$2:$C$185,Input!$C133,'intermediary sheet'!$D$2:$D$185,"total")*SUMIFS('Market shares starting point Fe'!AR$2:AR$185,'Market shares starting point Fe'!$C$2:$C$185,Input!$C133,'Market shares starting point Fe'!$D$2:$D$185,Input!$D133),0)</f>
        <v>287.25968789121077</v>
      </c>
      <c r="AS133">
        <f>MAX(SUMIFS('intermediary sheet'!AS$2:AS$185,'intermediary sheet'!$C$2:$C$185,Input!$C133,'intermediary sheet'!$D$2:$D$185,"total")*SUMIFS('Market shares starting point Fe'!AS$2:AS$185,'Market shares starting point Fe'!$C$2:$C$185,Input!$C133,'Market shares starting point Fe'!$D$2:$D$185,Input!$D133),0)</f>
        <v>309.51388690754533</v>
      </c>
      <c r="AT133">
        <f>MAX(SUMIFS('intermediary sheet'!AT$2:AT$185,'intermediary sheet'!$C$2:$C$185,Input!$C133,'intermediary sheet'!$D$2:$D$185,"total")*SUMIFS('Market shares starting point Fe'!AT$2:AT$185,'Market shares starting point Fe'!$C$2:$C$185,Input!$C133,'Market shares starting point Fe'!$D$2:$D$185,Input!$D133),0)</f>
        <v>331.13863050344202</v>
      </c>
      <c r="AU133">
        <f>MAX(SUMIFS('intermediary sheet'!AU$2:AU$185,'intermediary sheet'!$C$2:$C$185,Input!$C133,'intermediary sheet'!$D$2:$D$185,"total")*SUMIFS('Market shares starting point Fe'!AU$2:AU$185,'Market shares starting point Fe'!$C$2:$C$185,Input!$C133,'Market shares starting point Fe'!$D$2:$D$185,Input!$D133),0)</f>
        <v>350.8763413969358</v>
      </c>
      <c r="AV133">
        <f>MAX(SUMIFS('intermediary sheet'!AV$2:AV$185,'intermediary sheet'!$C$2:$C$185,Input!$C133,'intermediary sheet'!$D$2:$D$185,"total")*SUMIFS('Market shares starting point Fe'!AV$2:AV$185,'Market shares starting point Fe'!$C$2:$C$185,Input!$C133,'Market shares starting point Fe'!$D$2:$D$185,Input!$D133),0)</f>
        <v>369.7842335647394</v>
      </c>
      <c r="AW133">
        <f>MAX(SUMIFS('intermediary sheet'!AW$2:AW$185,'intermediary sheet'!$C$2:$C$185,Input!$C133,'intermediary sheet'!$D$2:$D$185,"total")*SUMIFS('Market shares starting point Fe'!AW$2:AW$185,'Market shares starting point Fe'!$C$2:$C$185,Input!$C133,'Market shares starting point Fe'!$D$2:$D$185,Input!$D133),0)</f>
        <v>388.32215547488994</v>
      </c>
      <c r="AX133">
        <f>MAX(SUMIFS('intermediary sheet'!AX$2:AX$185,'intermediary sheet'!$C$2:$C$185,Input!$C133,'intermediary sheet'!$D$2:$D$185,"total")*SUMIFS('Market shares starting point Fe'!AX$2:AX$185,'Market shares starting point Fe'!$C$2:$C$185,Input!$C133,'Market shares starting point Fe'!$D$2:$D$185,Input!$D133),0)</f>
        <v>401.27737819065447</v>
      </c>
      <c r="AY133">
        <f>MAX(SUMIFS('intermediary sheet'!AY$2:AY$185,'intermediary sheet'!$C$2:$C$185,Input!$C133,'intermediary sheet'!$D$2:$D$185,"total")*SUMIFS('Market shares starting point Fe'!AY$2:AY$185,'Market shares starting point Fe'!$C$2:$C$185,Input!$C133,'Market shares starting point Fe'!$D$2:$D$185,Input!$D133),0)</f>
        <v>423.7707451094912</v>
      </c>
      <c r="AZ133">
        <f>MAX(SUMIFS('intermediary sheet'!AZ$2:AZ$185,'intermediary sheet'!$C$2:$C$185,Input!$C133,'intermediary sheet'!$D$2:$D$185,"total")*SUMIFS('Market shares starting point Fe'!AZ$2:AZ$185,'Market shares starting point Fe'!$C$2:$C$185,Input!$C133,'Market shares starting point Fe'!$D$2:$D$185,Input!$D133),0)</f>
        <v>439.44812407320666</v>
      </c>
      <c r="BA133">
        <f>MAX(SUMIFS('intermediary sheet'!BA$2:BA$185,'intermediary sheet'!$C$2:$C$185,Input!$C133,'intermediary sheet'!$D$2:$D$185,"total")*SUMIFS('Market shares starting point Fe'!BA$2:BA$185,'Market shares starting point Fe'!$C$2:$C$185,Input!$C133,'Market shares starting point Fe'!$D$2:$D$185,Input!$D133),0)</f>
        <v>455.7820244108247</v>
      </c>
      <c r="BB133">
        <f>MAX(SUMIFS('intermediary sheet'!BB$2:BB$185,'intermediary sheet'!$C$2:$C$185,Input!$C133,'intermediary sheet'!$D$2:$D$185,"total")*SUMIFS('Market shares starting point Fe'!BB$2:BB$185,'Market shares starting point Fe'!$C$2:$C$185,Input!$C133,'Market shares starting point Fe'!$D$2:$D$185,Input!$D133),0)</f>
        <v>471.45724194009438</v>
      </c>
      <c r="BC133">
        <f>MAX(SUMIFS('intermediary sheet'!BC$2:BC$185,'intermediary sheet'!$C$2:$C$185,Input!$C133,'intermediary sheet'!$D$2:$D$185,"total")*SUMIFS('Market shares starting point Fe'!BC$2:BC$185,'Market shares starting point Fe'!$C$2:$C$185,Input!$C133,'Market shares starting point Fe'!$D$2:$D$185,Input!$D133),0)</f>
        <v>486.64382975496221</v>
      </c>
      <c r="BD133">
        <f>MAX(SUMIFS('intermediary sheet'!BD$2:BD$185,'intermediary sheet'!$C$2:$C$185,Input!$C133,'intermediary sheet'!$D$2:$D$185,"total")*SUMIFS('Market shares starting point Fe'!BD$2:BD$185,'Market shares starting point Fe'!$C$2:$C$185,Input!$C133,'Market shares starting point Fe'!$D$2:$D$185,Input!$D133),0)</f>
        <v>500.53278395673743</v>
      </c>
      <c r="BE133">
        <f>MAX(SUMIFS('intermediary sheet'!BE$2:BE$185,'intermediary sheet'!$C$2:$C$185,Input!$C133,'intermediary sheet'!$D$2:$D$185,"total")*SUMIFS('Market shares starting point Fe'!BE$2:BE$185,'Market shares starting point Fe'!$C$2:$C$185,Input!$C133,'Market shares starting point Fe'!$D$2:$D$185,Input!$D133),0)</f>
        <v>513.86739939771564</v>
      </c>
      <c r="BF133">
        <f>MAX(SUMIFS('intermediary sheet'!BF$2:BF$185,'intermediary sheet'!$C$2:$C$185,Input!$C133,'intermediary sheet'!$D$2:$D$185,"total")*SUMIFS('Market shares starting point Fe'!BF$2:BF$185,'Market shares starting point Fe'!$C$2:$C$185,Input!$C133,'Market shares starting point Fe'!$D$2:$D$185,Input!$D133),0)</f>
        <v>564.92286007251244</v>
      </c>
      <c r="BG133">
        <f>MAX(SUMIFS('intermediary sheet'!BG$2:BG$185,'intermediary sheet'!$C$2:$C$185,Input!$C133,'intermediary sheet'!$D$2:$D$185,"total")*SUMIFS('Market shares starting point Fe'!BG$2:BG$185,'Market shares starting point Fe'!$C$2:$C$185,Input!$C133,'Market shares starting point Fe'!$D$2:$D$185,Input!$D133),0)</f>
        <v>622.46475116491479</v>
      </c>
      <c r="BH133">
        <f>MAX(SUMIFS('intermediary sheet'!BH$2:BH$185,'intermediary sheet'!$C$2:$C$185,Input!$C133,'intermediary sheet'!$D$2:$D$185,"total")*SUMIFS('Market shares starting point Fe'!BH$2:BH$185,'Market shares starting point Fe'!$C$2:$C$185,Input!$C133,'Market shares starting point Fe'!$D$2:$D$185,Input!$D133),0)</f>
        <v>687.87700499564698</v>
      </c>
    </row>
    <row r="134" spans="1:60" x14ac:dyDescent="0.3">
      <c r="A134" t="s">
        <v>9</v>
      </c>
      <c r="B134" t="s">
        <v>10</v>
      </c>
      <c r="C134" t="s">
        <v>35</v>
      </c>
      <c r="D134" t="s">
        <v>20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 s="8">
        <f>SUMIFS('Eurostat comsumption'!J$2:J$185,'Eurostat comsumption'!$C$2:$C$185,Input!$C134,'Eurostat comsumption'!$D$2:$D$185,Input!$D134)</f>
        <v>0</v>
      </c>
      <c r="K134" s="8">
        <f>SUMIFS('Eurostat comsumption'!K$2:K$185,'Eurostat comsumption'!$C$2:$C$185,Input!$C134,'Eurostat comsumption'!$D$2:$D$185,Input!$D134)</f>
        <v>0</v>
      </c>
      <c r="L134" s="8">
        <f>SUMIFS('Eurostat comsumption'!L$2:L$185,'Eurostat comsumption'!$C$2:$C$185,Input!$C134,'Eurostat comsumption'!$D$2:$D$185,Input!$D134)</f>
        <v>0</v>
      </c>
      <c r="M134" s="8">
        <f>SUMIFS('Eurostat comsumption'!M$2:M$185,'Eurostat comsumption'!$C$2:$C$185,Input!$C134,'Eurostat comsumption'!$D$2:$D$185,Input!$D134)</f>
        <v>0</v>
      </c>
      <c r="N134" s="8">
        <f>SUMIFS('Eurostat comsumption'!N$2:N$185,'Eurostat comsumption'!$C$2:$C$185,Input!$C134,'Eurostat comsumption'!$D$2:$D$185,Input!$D134)</f>
        <v>0</v>
      </c>
      <c r="O134" s="8">
        <f>SUMIFS('Eurostat comsumption'!O$2:O$185,'Eurostat comsumption'!$C$2:$C$185,Input!$C134,'Eurostat comsumption'!$D$2:$D$185,Input!$D134)</f>
        <v>0</v>
      </c>
      <c r="P134" s="8">
        <f>SUMIFS('Eurostat comsumption'!P$2:P$185,'Eurostat comsumption'!$C$2:$C$185,Input!$C134,'Eurostat comsumption'!$D$2:$D$185,Input!$D134)</f>
        <v>5.2</v>
      </c>
      <c r="Q134" s="8">
        <f>SUMIFS('Eurostat comsumption'!Q$2:Q$185,'Eurostat comsumption'!$C$2:$C$185,Input!$C134,'Eurostat comsumption'!$D$2:$D$185,Input!$D134)</f>
        <v>30.1</v>
      </c>
      <c r="R134" s="8">
        <f>SUMIFS('Eurostat comsumption'!R$2:R$185,'Eurostat comsumption'!$C$2:$C$185,Input!$C134,'Eurostat comsumption'!$D$2:$D$185,Input!$D134)</f>
        <v>81.099999999999994</v>
      </c>
      <c r="S134" s="8">
        <f>SUMIFS('Eurostat comsumption'!S$2:S$185,'Eurostat comsumption'!$C$2:$C$185,Input!$C134,'Eurostat comsumption'!$D$2:$D$185,Input!$D134)</f>
        <v>94.9</v>
      </c>
      <c r="T134" s="8">
        <f>SUMIFS('Eurostat comsumption'!T$2:T$185,'Eurostat comsumption'!$C$2:$C$185,Input!$C134,'Eurostat comsumption'!$D$2:$D$185,Input!$D134)</f>
        <v>116.1</v>
      </c>
      <c r="U134" s="8">
        <f>SUMIFS('Eurostat comsumption'!U$2:U$185,'Eurostat comsumption'!$C$2:$C$185,Input!$C134,'Eurostat comsumption'!$D$2:$D$185,Input!$D134)</f>
        <v>114.3</v>
      </c>
      <c r="V134" s="8">
        <f>SUMIFS('Eurostat comsumption'!V$2:V$185,'Eurostat comsumption'!$C$2:$C$185,Input!$C134,'Eurostat comsumption'!$D$2:$D$185,Input!$D134)</f>
        <v>130.69999999999999</v>
      </c>
      <c r="W134" s="8">
        <f>SUMIFS('Eurostat comsumption'!W$2:W$185,'Eurostat comsumption'!$C$2:$C$185,Input!$C134,'Eurostat comsumption'!$D$2:$D$185,Input!$D134)</f>
        <v>125.9</v>
      </c>
      <c r="X134" s="8">
        <f>SUMIFS('Eurostat comsumption'!X$2:X$185,'Eurostat comsumption'!$C$2:$C$185,Input!$C134,'Eurostat comsumption'!$D$2:$D$185,Input!$D134)</f>
        <v>126.1</v>
      </c>
      <c r="Y134" s="8">
        <f>SUMIFS('Eurostat comsumption'!Y$2:Y$185,'Eurostat comsumption'!$C$2:$C$185,Input!$C134,'Eurostat comsumption'!$D$2:$D$185,Input!$D134)</f>
        <v>139.20000000000002</v>
      </c>
      <c r="Z134" s="8">
        <f>SUMIFS('Eurostat comsumption'!Z$2:Z$185,'Eurostat comsumption'!$C$2:$C$185,Input!$C134,'Eurostat comsumption'!$D$2:$D$185,Input!$D134)</f>
        <v>335.59999999999997</v>
      </c>
      <c r="AA134">
        <f>MAX(SUMIFS('intermediary sheet'!AA$2:AA$185,'intermediary sheet'!$C$2:$C$185,Input!$C134,'intermediary sheet'!$D$2:$D$185,"total")*SUMIFS('Market shares starting point Fe'!AA$2:AA$185,'Market shares starting point Fe'!$C$2:$C$185,Input!$C134,'Market shares starting point Fe'!$D$2:$D$185,Input!$D134),0)</f>
        <v>209.1300776657925</v>
      </c>
      <c r="AB134">
        <f>MAX(SUMIFS('intermediary sheet'!AB$2:AB$185,'intermediary sheet'!$C$2:$C$185,Input!$C134,'intermediary sheet'!$D$2:$D$185,"total")*SUMIFS('Market shares starting point Fe'!AB$2:AB$185,'Market shares starting point Fe'!$C$2:$C$185,Input!$C134,'Market shares starting point Fe'!$D$2:$D$185,Input!$D134),0)</f>
        <v>203.929396592975</v>
      </c>
      <c r="AC134">
        <f>MAX(SUMIFS('intermediary sheet'!AC$2:AC$185,'intermediary sheet'!$C$2:$C$185,Input!$C134,'intermediary sheet'!$D$2:$D$185,"total")*SUMIFS('Market shares starting point Fe'!AC$2:AC$185,'Market shares starting point Fe'!$C$2:$C$185,Input!$C134,'Market shares starting point Fe'!$D$2:$D$185,Input!$D134),0)</f>
        <v>198.89577265524608</v>
      </c>
      <c r="AD134">
        <f>MAX(SUMIFS('intermediary sheet'!AD$2:AD$185,'intermediary sheet'!$C$2:$C$185,Input!$C134,'intermediary sheet'!$D$2:$D$185,"total")*SUMIFS('Market shares starting point Fe'!AD$2:AD$185,'Market shares starting point Fe'!$C$2:$C$185,Input!$C134,'Market shares starting point Fe'!$D$2:$D$185,Input!$D134),0)</f>
        <v>194.05487822892445</v>
      </c>
      <c r="AE134">
        <f>MAX(SUMIFS('intermediary sheet'!AE$2:AE$185,'intermediary sheet'!$C$2:$C$185,Input!$C134,'intermediary sheet'!$D$2:$D$185,"total")*SUMIFS('Market shares starting point Fe'!AE$2:AE$185,'Market shares starting point Fe'!$C$2:$C$185,Input!$C134,'Market shares starting point Fe'!$D$2:$D$185,Input!$D134),0)</f>
        <v>189.15384576800383</v>
      </c>
      <c r="AF134">
        <f>MAX(SUMIFS('intermediary sheet'!AF$2:AF$185,'intermediary sheet'!$C$2:$C$185,Input!$C134,'intermediary sheet'!$D$2:$D$185,"total")*SUMIFS('Market shares starting point Fe'!AF$2:AF$185,'Market shares starting point Fe'!$C$2:$C$185,Input!$C134,'Market shares starting point Fe'!$D$2:$D$185,Input!$D134),0)</f>
        <v>184.38021204457667</v>
      </c>
      <c r="AG134">
        <f>MAX(SUMIFS('intermediary sheet'!AG$2:AG$185,'intermediary sheet'!$C$2:$C$185,Input!$C134,'intermediary sheet'!$D$2:$D$185,"total")*SUMIFS('Market shares starting point Fe'!AG$2:AG$185,'Market shares starting point Fe'!$C$2:$C$185,Input!$C134,'Market shares starting point Fe'!$D$2:$D$185,Input!$D134),0)</f>
        <v>179.66881189867405</v>
      </c>
      <c r="AH134">
        <f>MAX(SUMIFS('intermediary sheet'!AH$2:AH$185,'intermediary sheet'!$C$2:$C$185,Input!$C134,'intermediary sheet'!$D$2:$D$185,"total")*SUMIFS('Market shares starting point Fe'!AH$2:AH$185,'Market shares starting point Fe'!$C$2:$C$185,Input!$C134,'Market shares starting point Fe'!$D$2:$D$185,Input!$D134),0)</f>
        <v>174.65796226062702</v>
      </c>
      <c r="AI134">
        <f>MAX(SUMIFS('intermediary sheet'!AI$2:AI$185,'intermediary sheet'!$C$2:$C$185,Input!$C134,'intermediary sheet'!$D$2:$D$185,"total")*SUMIFS('Market shares starting point Fe'!AI$2:AI$185,'Market shares starting point Fe'!$C$2:$C$185,Input!$C134,'Market shares starting point Fe'!$D$2:$D$185,Input!$D134),0)</f>
        <v>169.33967482999955</v>
      </c>
      <c r="AJ134">
        <f>MAX(SUMIFS('intermediary sheet'!AJ$2:AJ$185,'intermediary sheet'!$C$2:$C$185,Input!$C134,'intermediary sheet'!$D$2:$D$185,"total")*SUMIFS('Market shares starting point Fe'!AJ$2:AJ$185,'Market shares starting point Fe'!$C$2:$C$185,Input!$C134,'Market shares starting point Fe'!$D$2:$D$185,Input!$D134),0)</f>
        <v>163.65758590616301</v>
      </c>
      <c r="AK134">
        <f>MAX(SUMIFS('intermediary sheet'!AK$2:AK$185,'intermediary sheet'!$C$2:$C$185,Input!$C134,'intermediary sheet'!$D$2:$D$185,"total")*SUMIFS('Market shares starting point Fe'!AK$2:AK$185,'Market shares starting point Fe'!$C$2:$C$185,Input!$C134,'Market shares starting point Fe'!$D$2:$D$185,Input!$D134),0)</f>
        <v>157.34417465559429</v>
      </c>
      <c r="AL134">
        <f>MAX(SUMIFS('intermediary sheet'!AL$2:AL$185,'intermediary sheet'!$C$2:$C$185,Input!$C134,'intermediary sheet'!$D$2:$D$185,"total")*SUMIFS('Market shares starting point Fe'!AL$2:AL$185,'Market shares starting point Fe'!$C$2:$C$185,Input!$C134,'Market shares starting point Fe'!$D$2:$D$185,Input!$D134),0)</f>
        <v>150.68259686945197</v>
      </c>
      <c r="AM134">
        <f>MAX(SUMIFS('intermediary sheet'!AM$2:AM$185,'intermediary sheet'!$C$2:$C$185,Input!$C134,'intermediary sheet'!$D$2:$D$185,"total")*SUMIFS('Market shares starting point Fe'!AM$2:AM$185,'Market shares starting point Fe'!$C$2:$C$185,Input!$C134,'Market shares starting point Fe'!$D$2:$D$185,Input!$D134),0)</f>
        <v>143.73161240032815</v>
      </c>
      <c r="AN134">
        <f>MAX(SUMIFS('intermediary sheet'!AN$2:AN$185,'intermediary sheet'!$C$2:$C$185,Input!$C134,'intermediary sheet'!$D$2:$D$185,"total")*SUMIFS('Market shares starting point Fe'!AN$2:AN$185,'Market shares starting point Fe'!$C$2:$C$185,Input!$C134,'Market shares starting point Fe'!$D$2:$D$185,Input!$D134),0)</f>
        <v>136.70809194954541</v>
      </c>
      <c r="AO134">
        <f>MAX(SUMIFS('intermediary sheet'!AO$2:AO$185,'intermediary sheet'!$C$2:$C$185,Input!$C134,'intermediary sheet'!$D$2:$D$185,"total")*SUMIFS('Market shares starting point Fe'!AO$2:AO$185,'Market shares starting point Fe'!$C$2:$C$185,Input!$C134,'Market shares starting point Fe'!$D$2:$D$185,Input!$D134),0)</f>
        <v>129.69645237220408</v>
      </c>
      <c r="AP134">
        <f>MAX(SUMIFS('intermediary sheet'!AP$2:AP$185,'intermediary sheet'!$C$2:$C$185,Input!$C134,'intermediary sheet'!$D$2:$D$185,"total")*SUMIFS('Market shares starting point Fe'!AP$2:AP$185,'Market shares starting point Fe'!$C$2:$C$185,Input!$C134,'Market shares starting point Fe'!$D$2:$D$185,Input!$D134),0)</f>
        <v>122.69989118719646</v>
      </c>
      <c r="AQ134">
        <f>MAX(SUMIFS('intermediary sheet'!AQ$2:AQ$185,'intermediary sheet'!$C$2:$C$185,Input!$C134,'intermediary sheet'!$D$2:$D$185,"total")*SUMIFS('Market shares starting point Fe'!AQ$2:AQ$185,'Market shares starting point Fe'!$C$2:$C$185,Input!$C134,'Market shares starting point Fe'!$D$2:$D$185,Input!$D134),0)</f>
        <v>115.83239089483484</v>
      </c>
      <c r="AR134">
        <f>MAX(SUMIFS('intermediary sheet'!AR$2:AR$185,'intermediary sheet'!$C$2:$C$185,Input!$C134,'intermediary sheet'!$D$2:$D$185,"total")*SUMIFS('Market shares starting point Fe'!AR$2:AR$185,'Market shares starting point Fe'!$C$2:$C$185,Input!$C134,'Market shares starting point Fe'!$D$2:$D$185,Input!$D134),0)</f>
        <v>109.31635395595603</v>
      </c>
      <c r="AS134">
        <f>MAX(SUMIFS('intermediary sheet'!AS$2:AS$185,'intermediary sheet'!$C$2:$C$185,Input!$C134,'intermediary sheet'!$D$2:$D$185,"total")*SUMIFS('Market shares starting point Fe'!AS$2:AS$185,'Market shares starting point Fe'!$C$2:$C$185,Input!$C134,'Market shares starting point Fe'!$D$2:$D$185,Input!$D134),0)</f>
        <v>102.92851565666432</v>
      </c>
      <c r="AT134">
        <f>MAX(SUMIFS('intermediary sheet'!AT$2:AT$185,'intermediary sheet'!$C$2:$C$185,Input!$C134,'intermediary sheet'!$D$2:$D$185,"total")*SUMIFS('Market shares starting point Fe'!AT$2:AT$185,'Market shares starting point Fe'!$C$2:$C$185,Input!$C134,'Market shares starting point Fe'!$D$2:$D$185,Input!$D134),0)</f>
        <v>96.77117783330084</v>
      </c>
      <c r="AU134">
        <f>MAX(SUMIFS('intermediary sheet'!AU$2:AU$185,'intermediary sheet'!$C$2:$C$185,Input!$C134,'intermediary sheet'!$D$2:$D$185,"total")*SUMIFS('Market shares starting point Fe'!AU$2:AU$185,'Market shares starting point Fe'!$C$2:$C$185,Input!$C134,'Market shares starting point Fe'!$D$2:$D$185,Input!$D134),0)</f>
        <v>90.808120417284584</v>
      </c>
      <c r="AV134">
        <f>MAX(SUMIFS('intermediary sheet'!AV$2:AV$185,'intermediary sheet'!$C$2:$C$185,Input!$C134,'intermediary sheet'!$D$2:$D$185,"total")*SUMIFS('Market shares starting point Fe'!AV$2:AV$185,'Market shares starting point Fe'!$C$2:$C$185,Input!$C134,'Market shares starting point Fe'!$D$2:$D$185,Input!$D134),0)</f>
        <v>84.937234349747797</v>
      </c>
      <c r="AW134">
        <f>MAX(SUMIFS('intermediary sheet'!AW$2:AW$185,'intermediary sheet'!$C$2:$C$185,Input!$C134,'intermediary sheet'!$D$2:$D$185,"total")*SUMIFS('Market shares starting point Fe'!AW$2:AW$185,'Market shares starting point Fe'!$C$2:$C$185,Input!$C134,'Market shares starting point Fe'!$D$2:$D$185,Input!$D134),0)</f>
        <v>79.143469735860052</v>
      </c>
      <c r="AX134">
        <f>MAX(SUMIFS('intermediary sheet'!AX$2:AX$185,'intermediary sheet'!$C$2:$C$185,Input!$C134,'intermediary sheet'!$D$2:$D$185,"total")*SUMIFS('Market shares starting point Fe'!AX$2:AX$185,'Market shares starting point Fe'!$C$2:$C$185,Input!$C134,'Market shares starting point Fe'!$D$2:$D$185,Input!$D134),0)</f>
        <v>73.627679747121562</v>
      </c>
      <c r="AY134">
        <f>MAX(SUMIFS('intermediary sheet'!AY$2:AY$185,'intermediary sheet'!$C$2:$C$185,Input!$C134,'intermediary sheet'!$D$2:$D$185,"total")*SUMIFS('Market shares starting point Fe'!AY$2:AY$185,'Market shares starting point Fe'!$C$2:$C$185,Input!$C134,'Market shares starting point Fe'!$D$2:$D$185,Input!$D134),0)</f>
        <v>67.631506662577976</v>
      </c>
      <c r="AZ134">
        <f>MAX(SUMIFS('intermediary sheet'!AZ$2:AZ$185,'intermediary sheet'!$C$2:$C$185,Input!$C134,'intermediary sheet'!$D$2:$D$185,"total")*SUMIFS('Market shares starting point Fe'!AZ$2:AZ$185,'Market shares starting point Fe'!$C$2:$C$185,Input!$C134,'Market shares starting point Fe'!$D$2:$D$185,Input!$D134),0)</f>
        <v>61.941647171361218</v>
      </c>
      <c r="BA134">
        <f>MAX(SUMIFS('intermediary sheet'!BA$2:BA$185,'intermediary sheet'!$C$2:$C$185,Input!$C134,'intermediary sheet'!$D$2:$D$185,"total")*SUMIFS('Market shares starting point Fe'!BA$2:BA$185,'Market shares starting point Fe'!$C$2:$C$185,Input!$C134,'Market shares starting point Fe'!$D$2:$D$185,Input!$D134),0)</f>
        <v>56.307526839698362</v>
      </c>
      <c r="BB134">
        <f>MAX(SUMIFS('intermediary sheet'!BB$2:BB$185,'intermediary sheet'!$C$2:$C$185,Input!$C134,'intermediary sheet'!$D$2:$D$185,"total")*SUMIFS('Market shares starting point Fe'!BB$2:BB$185,'Market shares starting point Fe'!$C$2:$C$185,Input!$C134,'Market shares starting point Fe'!$D$2:$D$185,Input!$D134),0)</f>
        <v>50.652761624694882</v>
      </c>
      <c r="BC134">
        <f>MAX(SUMIFS('intermediary sheet'!BC$2:BC$185,'intermediary sheet'!$C$2:$C$185,Input!$C134,'intermediary sheet'!$D$2:$D$185,"total")*SUMIFS('Market shares starting point Fe'!BC$2:BC$185,'Market shares starting point Fe'!$C$2:$C$185,Input!$C134,'Market shares starting point Fe'!$D$2:$D$185,Input!$D134),0)</f>
        <v>45.024456141181808</v>
      </c>
      <c r="BD134">
        <f>MAX(SUMIFS('intermediary sheet'!BD$2:BD$185,'intermediary sheet'!$C$2:$C$185,Input!$C134,'intermediary sheet'!$D$2:$D$185,"total")*SUMIFS('Market shares starting point Fe'!BD$2:BD$185,'Market shares starting point Fe'!$C$2:$C$185,Input!$C134,'Market shares starting point Fe'!$D$2:$D$185,Input!$D134),0)</f>
        <v>39.512853913002481</v>
      </c>
      <c r="BE134">
        <f>MAX(SUMIFS('intermediary sheet'!BE$2:BE$185,'intermediary sheet'!$C$2:$C$185,Input!$C134,'intermediary sheet'!$D$2:$D$185,"total")*SUMIFS('Market shares starting point Fe'!BE$2:BE$185,'Market shares starting point Fe'!$C$2:$C$185,Input!$C134,'Market shares starting point Fe'!$D$2:$D$185,Input!$D134),0)</f>
        <v>34.027238728634259</v>
      </c>
      <c r="BF134">
        <f>MAX(SUMIFS('intermediary sheet'!BF$2:BF$185,'intermediary sheet'!$C$2:$C$185,Input!$C134,'intermediary sheet'!$D$2:$D$185,"total")*SUMIFS('Market shares starting point Fe'!BF$2:BF$185,'Market shares starting point Fe'!$C$2:$C$185,Input!$C134,'Market shares starting point Fe'!$D$2:$D$185,Input!$D134),0)</f>
        <v>30.731214686085561</v>
      </c>
      <c r="BG134">
        <f>MAX(SUMIFS('intermediary sheet'!BG$2:BG$185,'intermediary sheet'!$C$2:$C$185,Input!$C134,'intermediary sheet'!$D$2:$D$185,"total")*SUMIFS('Market shares starting point Fe'!BG$2:BG$185,'Market shares starting point Fe'!$C$2:$C$185,Input!$C134,'Market shares starting point Fe'!$D$2:$D$185,Input!$D134),0)</f>
        <v>27.020064889469847</v>
      </c>
      <c r="BH134">
        <f>MAX(SUMIFS('intermediary sheet'!BH$2:BH$185,'intermediary sheet'!$C$2:$C$185,Input!$C134,'intermediary sheet'!$D$2:$D$185,"total")*SUMIFS('Market shares starting point Fe'!BH$2:BH$185,'Market shares starting point Fe'!$C$2:$C$185,Input!$C134,'Market shares starting point Fe'!$D$2:$D$185,Input!$D134),0)</f>
        <v>22.802469537779121</v>
      </c>
    </row>
    <row r="135" spans="1:60" x14ac:dyDescent="0.3">
      <c r="A135" t="s">
        <v>9</v>
      </c>
      <c r="B135" t="s">
        <v>10</v>
      </c>
      <c r="C135" t="s">
        <v>35</v>
      </c>
      <c r="D135" t="s">
        <v>21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 s="8">
        <f>SUMIFS('Eurostat comsumption'!J$2:J$185,'Eurostat comsumption'!$C$2:$C$185,Input!$C135,'Eurostat comsumption'!$D$2:$D$185,Input!$D135)</f>
        <v>0</v>
      </c>
      <c r="K135" s="8">
        <f>SUMIFS('Eurostat comsumption'!K$2:K$185,'Eurostat comsumption'!$C$2:$C$185,Input!$C135,'Eurostat comsumption'!$D$2:$D$185,Input!$D135)</f>
        <v>0</v>
      </c>
      <c r="L135" s="8">
        <f>SUMIFS('Eurostat comsumption'!L$2:L$185,'Eurostat comsumption'!$C$2:$C$185,Input!$C135,'Eurostat comsumption'!$D$2:$D$185,Input!$D135)</f>
        <v>0</v>
      </c>
      <c r="M135" s="8">
        <f>SUMIFS('Eurostat comsumption'!M$2:M$185,'Eurostat comsumption'!$C$2:$C$185,Input!$C135,'Eurostat comsumption'!$D$2:$D$185,Input!$D135)</f>
        <v>0</v>
      </c>
      <c r="N135" s="8">
        <f>SUMIFS('Eurostat comsumption'!N$2:N$185,'Eurostat comsumption'!$C$2:$C$185,Input!$C135,'Eurostat comsumption'!$D$2:$D$185,Input!$D135)</f>
        <v>0</v>
      </c>
      <c r="O135" s="8">
        <f>SUMIFS('Eurostat comsumption'!O$2:O$185,'Eurostat comsumption'!$C$2:$C$185,Input!$C135,'Eurostat comsumption'!$D$2:$D$185,Input!$D135)</f>
        <v>0</v>
      </c>
      <c r="P135" s="8">
        <f>SUMIFS('Eurostat comsumption'!P$2:P$185,'Eurostat comsumption'!$C$2:$C$185,Input!$C135,'Eurostat comsumption'!$D$2:$D$185,Input!$D135)</f>
        <v>0</v>
      </c>
      <c r="Q135" s="8">
        <f>SUMIFS('Eurostat comsumption'!Q$2:Q$185,'Eurostat comsumption'!$C$2:$C$185,Input!$C135,'Eurostat comsumption'!$D$2:$D$185,Input!$D135)</f>
        <v>0</v>
      </c>
      <c r="R135" s="8">
        <f>SUMIFS('Eurostat comsumption'!R$2:R$185,'Eurostat comsumption'!$C$2:$C$185,Input!$C135,'Eurostat comsumption'!$D$2:$D$185,Input!$D135)</f>
        <v>0</v>
      </c>
      <c r="S135" s="8">
        <f>SUMIFS('Eurostat comsumption'!S$2:S$185,'Eurostat comsumption'!$C$2:$C$185,Input!$C135,'Eurostat comsumption'!$D$2:$D$185,Input!$D135)</f>
        <v>0</v>
      </c>
      <c r="T135" s="8">
        <f>SUMIFS('Eurostat comsumption'!T$2:T$185,'Eurostat comsumption'!$C$2:$C$185,Input!$C135,'Eurostat comsumption'!$D$2:$D$185,Input!$D135)</f>
        <v>0</v>
      </c>
      <c r="U135" s="8">
        <f>SUMIFS('Eurostat comsumption'!U$2:U$185,'Eurostat comsumption'!$C$2:$C$185,Input!$C135,'Eurostat comsumption'!$D$2:$D$185,Input!$D135)</f>
        <v>0</v>
      </c>
      <c r="V135" s="8">
        <f>SUMIFS('Eurostat comsumption'!V$2:V$185,'Eurostat comsumption'!$C$2:$C$185,Input!$C135,'Eurostat comsumption'!$D$2:$D$185,Input!$D135)</f>
        <v>0</v>
      </c>
      <c r="W135" s="8">
        <f>SUMIFS('Eurostat comsumption'!W$2:W$185,'Eurostat comsumption'!$C$2:$C$185,Input!$C135,'Eurostat comsumption'!$D$2:$D$185,Input!$D135)</f>
        <v>0</v>
      </c>
      <c r="X135" s="8">
        <f>SUMIFS('Eurostat comsumption'!X$2:X$185,'Eurostat comsumption'!$C$2:$C$185,Input!$C135,'Eurostat comsumption'!$D$2:$D$185,Input!$D135)</f>
        <v>0</v>
      </c>
      <c r="Y135" s="8">
        <f>SUMIFS('Eurostat comsumption'!Y$2:Y$185,'Eurostat comsumption'!$C$2:$C$185,Input!$C135,'Eurostat comsumption'!$D$2:$D$185,Input!$D135)</f>
        <v>0</v>
      </c>
      <c r="Z135" s="8">
        <f>SUMIFS('Eurostat comsumption'!Z$2:Z$185,'Eurostat comsumption'!$C$2:$C$185,Input!$C135,'Eurostat comsumption'!$D$2:$D$185,Input!$D135)</f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</row>
    <row r="136" spans="1:60" x14ac:dyDescent="0.3">
      <c r="A136" t="s">
        <v>9</v>
      </c>
      <c r="B136" t="s">
        <v>10</v>
      </c>
      <c r="C136" t="s">
        <v>35</v>
      </c>
      <c r="D136" t="s">
        <v>22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 s="8">
        <f>SUMIFS('Eurostat comsumption'!J$2:J$185,'Eurostat comsumption'!$C$2:$C$185,Input!$C136,'Eurostat comsumption'!$D$2:$D$185,Input!$D136)</f>
        <v>4370.3999999999996</v>
      </c>
      <c r="K136" s="8">
        <f>SUMIFS('Eurostat comsumption'!K$2:K$185,'Eurostat comsumption'!$C$2:$C$185,Input!$C136,'Eurostat comsumption'!$D$2:$D$185,Input!$D136)</f>
        <v>4444.1000000000004</v>
      </c>
      <c r="L136" s="8">
        <f>SUMIFS('Eurostat comsumption'!L$2:L$185,'Eurostat comsumption'!$C$2:$C$185,Input!$C136,'Eurostat comsumption'!$D$2:$D$185,Input!$D136)</f>
        <v>4479.8</v>
      </c>
      <c r="M136" s="8">
        <f>SUMIFS('Eurostat comsumption'!M$2:M$185,'Eurostat comsumption'!$C$2:$C$185,Input!$C136,'Eurostat comsumption'!$D$2:$D$185,Input!$D136)</f>
        <v>4442</v>
      </c>
      <c r="N136" s="8">
        <f>SUMIFS('Eurostat comsumption'!N$2:N$185,'Eurostat comsumption'!$C$2:$C$185,Input!$C136,'Eurostat comsumption'!$D$2:$D$185,Input!$D136)</f>
        <v>4594.1000000000004</v>
      </c>
      <c r="O136" s="8">
        <f>SUMIFS('Eurostat comsumption'!O$2:O$185,'Eurostat comsumption'!$C$2:$C$185,Input!$C136,'Eurostat comsumption'!$D$2:$D$185,Input!$D136)</f>
        <v>4685.2</v>
      </c>
      <c r="P136" s="8">
        <f>SUMIFS('Eurostat comsumption'!P$2:P$185,'Eurostat comsumption'!$C$2:$C$185,Input!$C136,'Eurostat comsumption'!$D$2:$D$185,Input!$D136)</f>
        <v>4967</v>
      </c>
      <c r="Q136" s="8">
        <f>SUMIFS('Eurostat comsumption'!Q$2:Q$185,'Eurostat comsumption'!$C$2:$C$185,Input!$C136,'Eurostat comsumption'!$D$2:$D$185,Input!$D136)</f>
        <v>5101.7</v>
      </c>
      <c r="R136" s="8">
        <f>SUMIFS('Eurostat comsumption'!R$2:R$185,'Eurostat comsumption'!$C$2:$C$185,Input!$C136,'Eurostat comsumption'!$D$2:$D$185,Input!$D136)</f>
        <v>4980.8999999999996</v>
      </c>
      <c r="S136" s="8">
        <f>SUMIFS('Eurostat comsumption'!S$2:S$185,'Eurostat comsumption'!$C$2:$C$185,Input!$C136,'Eurostat comsumption'!$D$2:$D$185,Input!$D136)</f>
        <v>4850.1000000000004</v>
      </c>
      <c r="T136" s="8">
        <f>SUMIFS('Eurostat comsumption'!T$2:T$185,'Eurostat comsumption'!$C$2:$C$185,Input!$C136,'Eurostat comsumption'!$D$2:$D$185,Input!$D136)</f>
        <v>5131.7</v>
      </c>
      <c r="U136" s="8">
        <f>SUMIFS('Eurostat comsumption'!U$2:U$185,'Eurostat comsumption'!$C$2:$C$185,Input!$C136,'Eurostat comsumption'!$D$2:$D$185,Input!$D136)</f>
        <v>5211.1000000000004</v>
      </c>
      <c r="V136" s="8">
        <f>SUMIFS('Eurostat comsumption'!V$2:V$185,'Eurostat comsumption'!$C$2:$C$185,Input!$C136,'Eurostat comsumption'!$D$2:$D$185,Input!$D136)</f>
        <v>5237</v>
      </c>
      <c r="W136" s="8">
        <f>SUMIFS('Eurostat comsumption'!W$2:W$185,'Eurostat comsumption'!$C$2:$C$185,Input!$C136,'Eurostat comsumption'!$D$2:$D$185,Input!$D136)</f>
        <v>5172.3</v>
      </c>
      <c r="X136" s="8">
        <f>SUMIFS('Eurostat comsumption'!X$2:X$185,'Eurostat comsumption'!$C$2:$C$185,Input!$C136,'Eurostat comsumption'!$D$2:$D$185,Input!$D136)</f>
        <v>5127.3999999999996</v>
      </c>
      <c r="Y136" s="8">
        <f>SUMIFS('Eurostat comsumption'!Y$2:Y$185,'Eurostat comsumption'!$C$2:$C$185,Input!$C136,'Eurostat comsumption'!$D$2:$D$185,Input!$D136)</f>
        <v>5032.5</v>
      </c>
      <c r="Z136" s="8">
        <f>SUMIFS('Eurostat comsumption'!Z$2:Z$185,'Eurostat comsumption'!$C$2:$C$185,Input!$C136,'Eurostat comsumption'!$D$2:$D$185,Input!$D136)</f>
        <v>4813.5</v>
      </c>
      <c r="AA136">
        <f>MAX(SUMIFS('intermediary sheet'!AA$2:AA$185,'intermediary sheet'!$C$2:$C$185,Input!$C136,'intermediary sheet'!$D$2:$D$185,"total")*SUMIFS('Market shares starting point Fe'!AA$2:AA$185,'Market shares starting point Fe'!$C$2:$C$185,Input!$C136,'Market shares starting point Fe'!$D$2:$D$185,Input!$D136),0)</f>
        <v>4974.2694807941898</v>
      </c>
      <c r="AB136">
        <f>MAX(SUMIFS('intermediary sheet'!AB$2:AB$185,'intermediary sheet'!$C$2:$C$185,Input!$C136,'intermediary sheet'!$D$2:$D$185,"total")*SUMIFS('Market shares starting point Fe'!AB$2:AB$185,'Market shares starting point Fe'!$C$2:$C$185,Input!$C136,'Market shares starting point Fe'!$D$2:$D$185,Input!$D136),0)</f>
        <v>4933.8134103705806</v>
      </c>
      <c r="AC136">
        <f>MAX(SUMIFS('intermediary sheet'!AC$2:AC$185,'intermediary sheet'!$C$2:$C$185,Input!$C136,'intermediary sheet'!$D$2:$D$185,"total")*SUMIFS('Market shares starting point Fe'!AC$2:AC$185,'Market shares starting point Fe'!$C$2:$C$185,Input!$C136,'Market shares starting point Fe'!$D$2:$D$185,Input!$D136),0)</f>
        <v>4887.0430915607431</v>
      </c>
      <c r="AD136">
        <f>MAX(SUMIFS('intermediary sheet'!AD$2:AD$185,'intermediary sheet'!$C$2:$C$185,Input!$C136,'intermediary sheet'!$D$2:$D$185,"total")*SUMIFS('Market shares starting point Fe'!AD$2:AD$185,'Market shares starting point Fe'!$C$2:$C$185,Input!$C136,'Market shares starting point Fe'!$D$2:$D$185,Input!$D136),0)</f>
        <v>4836.5912738728839</v>
      </c>
      <c r="AE136">
        <f>MAX(SUMIFS('intermediary sheet'!AE$2:AE$185,'intermediary sheet'!$C$2:$C$185,Input!$C136,'intermediary sheet'!$D$2:$D$185,"total")*SUMIFS('Market shares starting point Fe'!AE$2:AE$185,'Market shares starting point Fe'!$C$2:$C$185,Input!$C136,'Market shares starting point Fe'!$D$2:$D$185,Input!$D136),0)</f>
        <v>4775.5085839904141</v>
      </c>
      <c r="AF136">
        <f>MAX(SUMIFS('intermediary sheet'!AF$2:AF$185,'intermediary sheet'!$C$2:$C$185,Input!$C136,'intermediary sheet'!$D$2:$D$185,"total")*SUMIFS('Market shares starting point Fe'!AF$2:AF$185,'Market shares starting point Fe'!$C$2:$C$185,Input!$C136,'Market shares starting point Fe'!$D$2:$D$185,Input!$D136),0)</f>
        <v>4710.9614621583114</v>
      </c>
      <c r="AG136">
        <f>MAX(SUMIFS('intermediary sheet'!AG$2:AG$185,'intermediary sheet'!$C$2:$C$185,Input!$C136,'intermediary sheet'!$D$2:$D$185,"total")*SUMIFS('Market shares starting point Fe'!AG$2:AG$185,'Market shares starting point Fe'!$C$2:$C$185,Input!$C136,'Market shares starting point Fe'!$D$2:$D$185,Input!$D136),0)</f>
        <v>4642.1112077193475</v>
      </c>
      <c r="AH136">
        <f>MAX(SUMIFS('intermediary sheet'!AH$2:AH$185,'intermediary sheet'!$C$2:$C$185,Input!$C136,'intermediary sheet'!$D$2:$D$185,"total")*SUMIFS('Market shares starting point Fe'!AH$2:AH$185,'Market shares starting point Fe'!$C$2:$C$185,Input!$C136,'Market shares starting point Fe'!$D$2:$D$185,Input!$D136),0)</f>
        <v>4562.0337739531551</v>
      </c>
      <c r="AI136">
        <f>MAX(SUMIFS('intermediary sheet'!AI$2:AI$185,'intermediary sheet'!$C$2:$C$185,Input!$C136,'intermediary sheet'!$D$2:$D$185,"total")*SUMIFS('Market shares starting point Fe'!AI$2:AI$185,'Market shares starting point Fe'!$C$2:$C$185,Input!$C136,'Market shares starting point Fe'!$D$2:$D$185,Input!$D136),0)</f>
        <v>4469.6697743935038</v>
      </c>
      <c r="AJ136">
        <f>MAX(SUMIFS('intermediary sheet'!AJ$2:AJ$185,'intermediary sheet'!$C$2:$C$185,Input!$C136,'intermediary sheet'!$D$2:$D$185,"total")*SUMIFS('Market shares starting point Fe'!AJ$2:AJ$185,'Market shares starting point Fe'!$C$2:$C$185,Input!$C136,'Market shares starting point Fe'!$D$2:$D$185,Input!$D136),0)</f>
        <v>4363.8662059768612</v>
      </c>
      <c r="AK136">
        <f>MAX(SUMIFS('intermediary sheet'!AK$2:AK$185,'intermediary sheet'!$C$2:$C$185,Input!$C136,'intermediary sheet'!$D$2:$D$185,"total")*SUMIFS('Market shares starting point Fe'!AK$2:AK$185,'Market shares starting point Fe'!$C$2:$C$185,Input!$C136,'Market shares starting point Fe'!$D$2:$D$185,Input!$D136),0)</f>
        <v>4236.6381931668184</v>
      </c>
      <c r="AL136">
        <f>MAX(SUMIFS('intermediary sheet'!AL$2:AL$185,'intermediary sheet'!$C$2:$C$185,Input!$C136,'intermediary sheet'!$D$2:$D$185,"total")*SUMIFS('Market shares starting point Fe'!AL$2:AL$185,'Market shares starting point Fe'!$C$2:$C$185,Input!$C136,'Market shares starting point Fe'!$D$2:$D$185,Input!$D136),0)</f>
        <v>4095.4121549058132</v>
      </c>
      <c r="AM136">
        <f>MAX(SUMIFS('intermediary sheet'!AM$2:AM$185,'intermediary sheet'!$C$2:$C$185,Input!$C136,'intermediary sheet'!$D$2:$D$185,"total")*SUMIFS('Market shares starting point Fe'!AM$2:AM$185,'Market shares starting point Fe'!$C$2:$C$185,Input!$C136,'Market shares starting point Fe'!$D$2:$D$185,Input!$D136),0)</f>
        <v>3942.062487034601</v>
      </c>
      <c r="AN136">
        <f>MAX(SUMIFS('intermediary sheet'!AN$2:AN$185,'intermediary sheet'!$C$2:$C$185,Input!$C136,'intermediary sheet'!$D$2:$D$185,"total")*SUMIFS('Market shares starting point Fe'!AN$2:AN$185,'Market shares starting point Fe'!$C$2:$C$185,Input!$C136,'Market shares starting point Fe'!$D$2:$D$185,Input!$D136),0)</f>
        <v>3780.913705360922</v>
      </c>
      <c r="AO136">
        <f>MAX(SUMIFS('intermediary sheet'!AO$2:AO$185,'intermediary sheet'!$C$2:$C$185,Input!$C136,'intermediary sheet'!$D$2:$D$185,"total")*SUMIFS('Market shares starting point Fe'!AO$2:AO$185,'Market shares starting point Fe'!$C$2:$C$185,Input!$C136,'Market shares starting point Fe'!$D$2:$D$185,Input!$D136),0)</f>
        <v>3616.548643644086</v>
      </c>
      <c r="AP136">
        <f>MAX(SUMIFS('intermediary sheet'!AP$2:AP$185,'intermediary sheet'!$C$2:$C$185,Input!$C136,'intermediary sheet'!$D$2:$D$185,"total")*SUMIFS('Market shares starting point Fe'!AP$2:AP$185,'Market shares starting point Fe'!$C$2:$C$185,Input!$C136,'Market shares starting point Fe'!$D$2:$D$185,Input!$D136),0)</f>
        <v>3451.0641407758553</v>
      </c>
      <c r="AQ136">
        <f>MAX(SUMIFS('intermediary sheet'!AQ$2:AQ$185,'intermediary sheet'!$C$2:$C$185,Input!$C136,'intermediary sheet'!$D$2:$D$185,"total")*SUMIFS('Market shares starting point Fe'!AQ$2:AQ$185,'Market shares starting point Fe'!$C$2:$C$185,Input!$C136,'Market shares starting point Fe'!$D$2:$D$185,Input!$D136),0)</f>
        <v>3286.6342367893326</v>
      </c>
      <c r="AR136">
        <f>MAX(SUMIFS('intermediary sheet'!AR$2:AR$185,'intermediary sheet'!$C$2:$C$185,Input!$C136,'intermediary sheet'!$D$2:$D$185,"total")*SUMIFS('Market shares starting point Fe'!AR$2:AR$185,'Market shares starting point Fe'!$C$2:$C$185,Input!$C136,'Market shares starting point Fe'!$D$2:$D$185,Input!$D136),0)</f>
        <v>3128.3050748417572</v>
      </c>
      <c r="AS136">
        <f>MAX(SUMIFS('intermediary sheet'!AS$2:AS$185,'intermediary sheet'!$C$2:$C$185,Input!$C136,'intermediary sheet'!$D$2:$D$185,"total")*SUMIFS('Market shares starting point Fe'!AS$2:AS$185,'Market shares starting point Fe'!$C$2:$C$185,Input!$C136,'Market shares starting point Fe'!$D$2:$D$185,Input!$D136),0)</f>
        <v>2972.6399988507505</v>
      </c>
      <c r="AT136">
        <f>MAX(SUMIFS('intermediary sheet'!AT$2:AT$185,'intermediary sheet'!$C$2:$C$185,Input!$C136,'intermediary sheet'!$D$2:$D$185,"total")*SUMIFS('Market shares starting point Fe'!AT$2:AT$185,'Market shares starting point Fe'!$C$2:$C$185,Input!$C136,'Market shares starting point Fe'!$D$2:$D$185,Input!$D136),0)</f>
        <v>2820.9864544140855</v>
      </c>
      <c r="AU136">
        <f>MAX(SUMIFS('intermediary sheet'!AU$2:AU$185,'intermediary sheet'!$C$2:$C$185,Input!$C136,'intermediary sheet'!$D$2:$D$185,"total")*SUMIFS('Market shares starting point Fe'!AU$2:AU$185,'Market shares starting point Fe'!$C$2:$C$185,Input!$C136,'Market shares starting point Fe'!$D$2:$D$185,Input!$D136),0)</f>
        <v>2671.3729209790417</v>
      </c>
      <c r="AV136">
        <f>MAX(SUMIFS('intermediary sheet'!AV$2:AV$185,'intermediary sheet'!$C$2:$C$185,Input!$C136,'intermediary sheet'!$D$2:$D$185,"total")*SUMIFS('Market shares starting point Fe'!AV$2:AV$185,'Market shares starting point Fe'!$C$2:$C$185,Input!$C136,'Market shares starting point Fe'!$D$2:$D$185,Input!$D136),0)</f>
        <v>2522.6862787550267</v>
      </c>
      <c r="AW136">
        <f>MAX(SUMIFS('intermediary sheet'!AW$2:AW$185,'intermediary sheet'!$C$2:$C$185,Input!$C136,'intermediary sheet'!$D$2:$D$185,"total")*SUMIFS('Market shares starting point Fe'!AW$2:AW$185,'Market shares starting point Fe'!$C$2:$C$185,Input!$C136,'Market shares starting point Fe'!$D$2:$D$185,Input!$D136),0)</f>
        <v>2374.4307536573147</v>
      </c>
      <c r="AX136">
        <f>MAX(SUMIFS('intermediary sheet'!AX$2:AX$185,'intermediary sheet'!$C$2:$C$185,Input!$C136,'intermediary sheet'!$D$2:$D$185,"total")*SUMIFS('Market shares starting point Fe'!AX$2:AX$185,'Market shares starting point Fe'!$C$2:$C$185,Input!$C136,'Market shares starting point Fe'!$D$2:$D$185,Input!$D136),0)</f>
        <v>2232.0006943429621</v>
      </c>
      <c r="AY136">
        <f>MAX(SUMIFS('intermediary sheet'!AY$2:AY$185,'intermediary sheet'!$C$2:$C$185,Input!$C136,'intermediary sheet'!$D$2:$D$185,"total")*SUMIFS('Market shares starting point Fe'!AY$2:AY$185,'Market shares starting point Fe'!$C$2:$C$185,Input!$C136,'Market shares starting point Fe'!$D$2:$D$185,Input!$D136),0)</f>
        <v>2079.7385479657933</v>
      </c>
      <c r="AZ136">
        <f>MAX(SUMIFS('intermediary sheet'!AZ$2:AZ$185,'intermediary sheet'!$C$2:$C$185,Input!$C136,'intermediary sheet'!$D$2:$D$185,"total")*SUMIFS('Market shares starting point Fe'!AZ$2:AZ$185,'Market shares starting point Fe'!$C$2:$C$185,Input!$C136,'Market shares starting point Fe'!$D$2:$D$185,Input!$D136),0)</f>
        <v>1933.1251997148497</v>
      </c>
      <c r="BA136">
        <f>MAX(SUMIFS('intermediary sheet'!BA$2:BA$185,'intermediary sheet'!$C$2:$C$185,Input!$C136,'intermediary sheet'!$D$2:$D$185,"total")*SUMIFS('Market shares starting point Fe'!BA$2:BA$185,'Market shares starting point Fe'!$C$2:$C$185,Input!$C136,'Market shares starting point Fe'!$D$2:$D$185,Input!$D136),0)</f>
        <v>1788.1438342555934</v>
      </c>
      <c r="BB136">
        <f>MAX(SUMIFS('intermediary sheet'!BB$2:BB$185,'intermediary sheet'!$C$2:$C$185,Input!$C136,'intermediary sheet'!$D$2:$D$185,"total")*SUMIFS('Market shares starting point Fe'!BB$2:BB$185,'Market shares starting point Fe'!$C$2:$C$185,Input!$C136,'Market shares starting point Fe'!$D$2:$D$185,Input!$D136),0)</f>
        <v>1642.6009567991641</v>
      </c>
      <c r="BC136">
        <f>MAX(SUMIFS('intermediary sheet'!BC$2:BC$185,'intermediary sheet'!$C$2:$C$185,Input!$C136,'intermediary sheet'!$D$2:$D$185,"total")*SUMIFS('Market shares starting point Fe'!BC$2:BC$185,'Market shares starting point Fe'!$C$2:$C$185,Input!$C136,'Market shares starting point Fe'!$D$2:$D$185,Input!$D136),0)</f>
        <v>1497.7330889764444</v>
      </c>
      <c r="BD136">
        <f>MAX(SUMIFS('intermediary sheet'!BD$2:BD$185,'intermediary sheet'!$C$2:$C$185,Input!$C136,'intermediary sheet'!$D$2:$D$185,"total")*SUMIFS('Market shares starting point Fe'!BD$2:BD$185,'Market shares starting point Fe'!$C$2:$C$185,Input!$C136,'Market shares starting point Fe'!$D$2:$D$185,Input!$D136),0)</f>
        <v>1354.6644940724748</v>
      </c>
      <c r="BE136">
        <f>MAX(SUMIFS('intermediary sheet'!BE$2:BE$185,'intermediary sheet'!$C$2:$C$185,Input!$C136,'intermediary sheet'!$D$2:$D$185,"total")*SUMIFS('Market shares starting point Fe'!BE$2:BE$185,'Market shares starting point Fe'!$C$2:$C$185,Input!$C136,'Market shares starting point Fe'!$D$2:$D$185,Input!$D136),0)</f>
        <v>1212.4533004266323</v>
      </c>
      <c r="BF136">
        <f>MAX(SUMIFS('intermediary sheet'!BF$2:BF$185,'intermediary sheet'!$C$2:$C$185,Input!$C136,'intermediary sheet'!$D$2:$D$185,"total")*SUMIFS('Market shares starting point Fe'!BF$2:BF$185,'Market shares starting point Fe'!$C$2:$C$185,Input!$C136,'Market shares starting point Fe'!$D$2:$D$185,Input!$D136),0)</f>
        <v>1150.8007990688122</v>
      </c>
      <c r="BG136">
        <f>MAX(SUMIFS('intermediary sheet'!BG$2:BG$185,'intermediary sheet'!$C$2:$C$185,Input!$C136,'intermediary sheet'!$D$2:$D$185,"total")*SUMIFS('Market shares starting point Fe'!BG$2:BG$185,'Market shares starting point Fe'!$C$2:$C$185,Input!$C136,'Market shares starting point Fe'!$D$2:$D$185,Input!$D136),0)</f>
        <v>1081.303805749305</v>
      </c>
      <c r="BH136">
        <f>MAX(SUMIFS('intermediary sheet'!BH$2:BH$185,'intermediary sheet'!$C$2:$C$185,Input!$C136,'intermediary sheet'!$D$2:$D$185,"total")*SUMIFS('Market shares starting point Fe'!BH$2:BH$185,'Market shares starting point Fe'!$C$2:$C$185,Input!$C136,'Market shares starting point Fe'!$D$2:$D$185,Input!$D136),0)</f>
        <v>1002.2973747673449</v>
      </c>
    </row>
    <row r="137" spans="1:60" x14ac:dyDescent="0.3">
      <c r="A137" s="2" t="s">
        <v>9</v>
      </c>
      <c r="B137" s="2" t="s">
        <v>10</v>
      </c>
      <c r="C137" s="2" t="s">
        <v>35</v>
      </c>
      <c r="D137" s="2" t="s">
        <v>44</v>
      </c>
      <c r="E137" s="2" t="s">
        <v>13</v>
      </c>
      <c r="F137" s="2" t="s">
        <v>14</v>
      </c>
      <c r="G137" s="2" t="s">
        <v>14</v>
      </c>
      <c r="H137" s="2" t="s">
        <v>15</v>
      </c>
      <c r="I137" s="2" t="s">
        <v>16</v>
      </c>
      <c r="J137" s="8">
        <f>SUMIFS('Eurostat comsumption'!J$2:J$185,'Eurostat comsumption'!$C$2:$C$185,Input!$C137,'Eurostat comsumption'!$D$2:$D$185,Input!$D137)</f>
        <v>0</v>
      </c>
      <c r="K137" s="8">
        <f>SUMIFS('Eurostat comsumption'!K$2:K$185,'Eurostat comsumption'!$C$2:$C$185,Input!$C137,'Eurostat comsumption'!$D$2:$D$185,Input!$D137)</f>
        <v>0</v>
      </c>
      <c r="L137" s="8">
        <f>SUMIFS('Eurostat comsumption'!L$2:L$185,'Eurostat comsumption'!$C$2:$C$185,Input!$C137,'Eurostat comsumption'!$D$2:$D$185,Input!$D137)</f>
        <v>0</v>
      </c>
      <c r="M137" s="8">
        <f>SUMIFS('Eurostat comsumption'!M$2:M$185,'Eurostat comsumption'!$C$2:$C$185,Input!$C137,'Eurostat comsumption'!$D$2:$D$185,Input!$D137)</f>
        <v>0</v>
      </c>
      <c r="N137" s="8">
        <f>SUMIFS('Eurostat comsumption'!N$2:N$185,'Eurostat comsumption'!$C$2:$C$185,Input!$C137,'Eurostat comsumption'!$D$2:$D$185,Input!$D137)</f>
        <v>0</v>
      </c>
      <c r="O137" s="8">
        <f>SUMIFS('Eurostat comsumption'!O$2:O$185,'Eurostat comsumption'!$C$2:$C$185,Input!$C137,'Eurostat comsumption'!$D$2:$D$185,Input!$D137)</f>
        <v>0</v>
      </c>
      <c r="P137" s="8">
        <f>SUMIFS('Eurostat comsumption'!P$2:P$185,'Eurostat comsumption'!$C$2:$C$185,Input!$C137,'Eurostat comsumption'!$D$2:$D$185,Input!$D137)</f>
        <v>0</v>
      </c>
      <c r="Q137" s="8">
        <f>SUMIFS('Eurostat comsumption'!Q$2:Q$185,'Eurostat comsumption'!$C$2:$C$185,Input!$C137,'Eurostat comsumption'!$D$2:$D$185,Input!$D137)</f>
        <v>0</v>
      </c>
      <c r="R137" s="8">
        <f>SUMIFS('Eurostat comsumption'!R$2:R$185,'Eurostat comsumption'!$C$2:$C$185,Input!$C137,'Eurostat comsumption'!$D$2:$D$185,Input!$D137)</f>
        <v>0</v>
      </c>
      <c r="S137" s="8">
        <f>SUMIFS('Eurostat comsumption'!S$2:S$185,'Eurostat comsumption'!$C$2:$C$185,Input!$C137,'Eurostat comsumption'!$D$2:$D$185,Input!$D137)</f>
        <v>0</v>
      </c>
      <c r="T137" s="8">
        <f>SUMIFS('Eurostat comsumption'!T$2:T$185,'Eurostat comsumption'!$C$2:$C$185,Input!$C137,'Eurostat comsumption'!$D$2:$D$185,Input!$D137)</f>
        <v>0</v>
      </c>
      <c r="U137" s="8">
        <f>SUMIFS('Eurostat comsumption'!U$2:U$185,'Eurostat comsumption'!$C$2:$C$185,Input!$C137,'Eurostat comsumption'!$D$2:$D$185,Input!$D137)</f>
        <v>0</v>
      </c>
      <c r="V137" s="8">
        <f>SUMIFS('Eurostat comsumption'!V$2:V$185,'Eurostat comsumption'!$C$2:$C$185,Input!$C137,'Eurostat comsumption'!$D$2:$D$185,Input!$D137)</f>
        <v>0</v>
      </c>
      <c r="W137" s="8">
        <f>SUMIFS('Eurostat comsumption'!W$2:W$185,'Eurostat comsumption'!$C$2:$C$185,Input!$C137,'Eurostat comsumption'!$D$2:$D$185,Input!$D137)</f>
        <v>0</v>
      </c>
      <c r="X137" s="8">
        <f>SUMIFS('Eurostat comsumption'!X$2:X$185,'Eurostat comsumption'!$C$2:$C$185,Input!$C137,'Eurostat comsumption'!$D$2:$D$185,Input!$D137)</f>
        <v>0</v>
      </c>
      <c r="Y137" s="8">
        <f>SUMIFS('Eurostat comsumption'!Y$2:Y$185,'Eurostat comsumption'!$C$2:$C$185,Input!$C137,'Eurostat comsumption'!$D$2:$D$185,Input!$D137)</f>
        <v>0</v>
      </c>
      <c r="Z137" s="8">
        <f>SUMIFS('Eurostat comsumption'!Z$2:Z$185,'Eurostat comsumption'!$C$2:$C$185,Input!$C137,'Eurostat comsumption'!$D$2:$D$185,Input!$D137)</f>
        <v>0</v>
      </c>
      <c r="AA137">
        <f>MAX(SUMIFS('intermediary sheet'!AA$2:AA$185,'intermediary sheet'!$C$2:$C$185,Input!$C137,'intermediary sheet'!$D$2:$D$185,"total")*SUMIFS('Market shares starting point Fe'!AA$2:AA$185,'Market shares starting point Fe'!$C$2:$C$185,Input!$C137,'Market shares starting point Fe'!$D$2:$D$185,Input!$D137),0)</f>
        <v>5.4658008690074205</v>
      </c>
      <c r="AB137">
        <f>MAX(SUMIFS('intermediary sheet'!AB$2:AB$185,'intermediary sheet'!$C$2:$C$185,Input!$C137,'intermediary sheet'!$D$2:$D$185,"total")*SUMIFS('Market shares starting point Fe'!AB$2:AB$185,'Market shares starting point Fe'!$C$2:$C$185,Input!$C137,'Market shares starting point Fe'!$D$2:$D$185,Input!$D137),0)</f>
        <v>5.485280835029708</v>
      </c>
      <c r="AC137">
        <f>MAX(SUMIFS('intermediary sheet'!AC$2:AC$185,'intermediary sheet'!$C$2:$C$185,Input!$C137,'intermediary sheet'!$D$2:$D$185,"total")*SUMIFS('Market shares starting point Fe'!AC$2:AC$185,'Market shares starting point Fe'!$C$2:$C$185,Input!$C137,'Market shares starting point Fe'!$D$2:$D$185,Input!$D137),0)</f>
        <v>5.5396905333198729</v>
      </c>
      <c r="AD137">
        <f>MAX(SUMIFS('intermediary sheet'!AD$2:AD$185,'intermediary sheet'!$C$2:$C$185,Input!$C137,'intermediary sheet'!$D$2:$D$185,"total")*SUMIFS('Market shares starting point Fe'!AD$2:AD$185,'Market shares starting point Fe'!$C$2:$C$185,Input!$C137,'Market shares starting point Fe'!$D$2:$D$185,Input!$D137),0)</f>
        <v>5.665773375190267</v>
      </c>
      <c r="AE137">
        <f>MAX(SUMIFS('intermediary sheet'!AE$2:AE$185,'intermediary sheet'!$C$2:$C$185,Input!$C137,'intermediary sheet'!$D$2:$D$185,"total")*SUMIFS('Market shares starting point Fe'!AE$2:AE$185,'Market shares starting point Fe'!$C$2:$C$185,Input!$C137,'Market shares starting point Fe'!$D$2:$D$185,Input!$D137),0)</f>
        <v>5.6690269680584695</v>
      </c>
      <c r="AF137">
        <f>MAX(SUMIFS('intermediary sheet'!AF$2:AF$185,'intermediary sheet'!$C$2:$C$185,Input!$C137,'intermediary sheet'!$D$2:$D$185,"total")*SUMIFS('Market shares starting point Fe'!AF$2:AF$185,'Market shares starting point Fe'!$C$2:$C$185,Input!$C137,'Market shares starting point Fe'!$D$2:$D$185,Input!$D137),0)</f>
        <v>5.6782838672632652</v>
      </c>
      <c r="AG137">
        <f>MAX(SUMIFS('intermediary sheet'!AG$2:AG$185,'intermediary sheet'!$C$2:$C$185,Input!$C137,'intermediary sheet'!$D$2:$D$185,"total")*SUMIFS('Market shares starting point Fe'!AG$2:AG$185,'Market shares starting point Fe'!$C$2:$C$185,Input!$C137,'Market shares starting point Fe'!$D$2:$D$185,Input!$D137),0)</f>
        <v>5.6912914276118229</v>
      </c>
      <c r="AH137">
        <f>MAX(SUMIFS('intermediary sheet'!AH$2:AH$185,'intermediary sheet'!$C$2:$C$185,Input!$C137,'intermediary sheet'!$D$2:$D$185,"total")*SUMIFS('Market shares starting point Fe'!AH$2:AH$185,'Market shares starting point Fe'!$C$2:$C$185,Input!$C137,'Market shares starting point Fe'!$D$2:$D$185,Input!$D137),0)</f>
        <v>5.7062377579267745</v>
      </c>
      <c r="AI137">
        <f>MAX(SUMIFS('intermediary sheet'!AI$2:AI$185,'intermediary sheet'!$C$2:$C$185,Input!$C137,'intermediary sheet'!$D$2:$D$185,"total")*SUMIFS('Market shares starting point Fe'!AI$2:AI$185,'Market shares starting point Fe'!$C$2:$C$185,Input!$C137,'Market shares starting point Fe'!$D$2:$D$185,Input!$D137),0)</f>
        <v>5.7134347017084481</v>
      </c>
      <c r="AJ137">
        <f>MAX(SUMIFS('intermediary sheet'!AJ$2:AJ$185,'intermediary sheet'!$C$2:$C$185,Input!$C137,'intermediary sheet'!$D$2:$D$185,"total")*SUMIFS('Market shares starting point Fe'!AJ$2:AJ$185,'Market shares starting point Fe'!$C$2:$C$185,Input!$C137,'Market shares starting point Fe'!$D$2:$D$185,Input!$D137),0)</f>
        <v>5.7116383367798829</v>
      </c>
      <c r="AK137">
        <f>MAX(SUMIFS('intermediary sheet'!AK$2:AK$185,'intermediary sheet'!$C$2:$C$185,Input!$C137,'intermediary sheet'!$D$2:$D$185,"total")*SUMIFS('Market shares starting point Fe'!AK$2:AK$185,'Market shares starting point Fe'!$C$2:$C$185,Input!$C137,'Market shares starting point Fe'!$D$2:$D$185,Input!$D137),0)</f>
        <v>5.70034230164595</v>
      </c>
      <c r="AL137">
        <f>MAX(SUMIFS('intermediary sheet'!AL$2:AL$185,'intermediary sheet'!$C$2:$C$185,Input!$C137,'intermediary sheet'!$D$2:$D$185,"total")*SUMIFS('Market shares starting point Fe'!AL$2:AL$185,'Market shares starting point Fe'!$C$2:$C$185,Input!$C137,'Market shares starting point Fe'!$D$2:$D$185,Input!$D137),0)</f>
        <v>5.6928869838889273</v>
      </c>
      <c r="AM137">
        <f>MAX(SUMIFS('intermediary sheet'!AM$2:AM$185,'intermediary sheet'!$C$2:$C$185,Input!$C137,'intermediary sheet'!$D$2:$D$185,"total")*SUMIFS('Market shares starting point Fe'!AM$2:AM$185,'Market shares starting point Fe'!$C$2:$C$185,Input!$C137,'Market shares starting point Fe'!$D$2:$D$185,Input!$D137),0)</f>
        <v>5.6973961360490888</v>
      </c>
      <c r="AN137">
        <f>MAX(SUMIFS('intermediary sheet'!AN$2:AN$185,'intermediary sheet'!$C$2:$C$185,Input!$C137,'intermediary sheet'!$D$2:$D$185,"total")*SUMIFS('Market shares starting point Fe'!AN$2:AN$185,'Market shares starting point Fe'!$C$2:$C$185,Input!$C137,'Market shares starting point Fe'!$D$2:$D$185,Input!$D137),0)</f>
        <v>5.7329918906381536</v>
      </c>
      <c r="AO137">
        <f>MAX(SUMIFS('intermediary sheet'!AO$2:AO$185,'intermediary sheet'!$C$2:$C$185,Input!$C137,'intermediary sheet'!$D$2:$D$185,"total")*SUMIFS('Market shares starting point Fe'!AO$2:AO$185,'Market shares starting point Fe'!$C$2:$C$185,Input!$C137,'Market shares starting point Fe'!$D$2:$D$185,Input!$D137),0)</f>
        <v>5.7889811646675629</v>
      </c>
      <c r="AP137">
        <f>MAX(SUMIFS('intermediary sheet'!AP$2:AP$185,'intermediary sheet'!$C$2:$C$185,Input!$C137,'intermediary sheet'!$D$2:$D$185,"total")*SUMIFS('Market shares starting point Fe'!AP$2:AP$185,'Market shares starting point Fe'!$C$2:$C$185,Input!$C137,'Market shares starting point Fe'!$D$2:$D$185,Input!$D137),0)</f>
        <v>5.8673835611130842</v>
      </c>
      <c r="AQ137">
        <f>MAX(SUMIFS('intermediary sheet'!AQ$2:AQ$185,'intermediary sheet'!$C$2:$C$185,Input!$C137,'intermediary sheet'!$D$2:$D$185,"total")*SUMIFS('Market shares starting point Fe'!AQ$2:AQ$185,'Market shares starting point Fe'!$C$2:$C$185,Input!$C137,'Market shares starting point Fe'!$D$2:$D$185,Input!$D137),0)</f>
        <v>5.9612620521938773</v>
      </c>
      <c r="AR137">
        <f>MAX(SUMIFS('intermediary sheet'!AR$2:AR$185,'intermediary sheet'!$C$2:$C$185,Input!$C137,'intermediary sheet'!$D$2:$D$185,"total")*SUMIFS('Market shares starting point Fe'!AR$2:AR$185,'Market shares starting point Fe'!$C$2:$C$185,Input!$C137,'Market shares starting point Fe'!$D$2:$D$185,Input!$D137),0)</f>
        <v>6.0808761212969094</v>
      </c>
      <c r="AS137">
        <f>MAX(SUMIFS('intermediary sheet'!AS$2:AS$185,'intermediary sheet'!$C$2:$C$185,Input!$C137,'intermediary sheet'!$D$2:$D$185,"total")*SUMIFS('Market shares starting point Fe'!AS$2:AS$185,'Market shares starting point Fe'!$C$2:$C$185,Input!$C137,'Market shares starting point Fe'!$D$2:$D$185,Input!$D137),0)</f>
        <v>6.2206946327048058</v>
      </c>
      <c r="AT137">
        <f>MAX(SUMIFS('intermediary sheet'!AT$2:AT$185,'intermediary sheet'!$C$2:$C$185,Input!$C137,'intermediary sheet'!$D$2:$D$185,"total")*SUMIFS('Market shares starting point Fe'!AT$2:AT$185,'Market shares starting point Fe'!$C$2:$C$185,Input!$C137,'Market shares starting point Fe'!$D$2:$D$185,Input!$D137),0)</f>
        <v>6.3924904500443809</v>
      </c>
      <c r="AU137">
        <f>MAX(SUMIFS('intermediary sheet'!AU$2:AU$185,'intermediary sheet'!$C$2:$C$185,Input!$C137,'intermediary sheet'!$D$2:$D$185,"total")*SUMIFS('Market shares starting point Fe'!AU$2:AU$185,'Market shares starting point Fe'!$C$2:$C$185,Input!$C137,'Market shares starting point Fe'!$D$2:$D$185,Input!$D137),0)</f>
        <v>6.5789230282351516</v>
      </c>
      <c r="AV137">
        <f>MAX(SUMIFS('intermediary sheet'!AV$2:AV$185,'intermediary sheet'!$C$2:$C$185,Input!$C137,'intermediary sheet'!$D$2:$D$185,"total")*SUMIFS('Market shares starting point Fe'!AV$2:AV$185,'Market shares starting point Fe'!$C$2:$C$185,Input!$C137,'Market shares starting point Fe'!$D$2:$D$185,Input!$D137),0)</f>
        <v>6.8074967654758085</v>
      </c>
      <c r="AW137">
        <f>MAX(SUMIFS('intermediary sheet'!AW$2:AW$185,'intermediary sheet'!$C$2:$C$185,Input!$C137,'intermediary sheet'!$D$2:$D$185,"total")*SUMIFS('Market shares starting point Fe'!AW$2:AW$185,'Market shares starting point Fe'!$C$2:$C$185,Input!$C137,'Market shares starting point Fe'!$D$2:$D$185,Input!$D137),0)</f>
        <v>7.0878879986098511</v>
      </c>
      <c r="AX137">
        <f>MAX(SUMIFS('intermediary sheet'!AX$2:AX$185,'intermediary sheet'!$C$2:$C$185,Input!$C137,'intermediary sheet'!$D$2:$D$185,"total")*SUMIFS('Market shares starting point Fe'!AX$2:AX$185,'Market shares starting point Fe'!$C$2:$C$185,Input!$C137,'Market shares starting point Fe'!$D$2:$D$185,Input!$D137),0)</f>
        <v>7.436499765324621</v>
      </c>
      <c r="AY137">
        <f>MAX(SUMIFS('intermediary sheet'!AY$2:AY$185,'intermediary sheet'!$C$2:$C$185,Input!$C137,'intermediary sheet'!$D$2:$D$185,"total")*SUMIFS('Market shares starting point Fe'!AY$2:AY$185,'Market shares starting point Fe'!$C$2:$C$185,Input!$C137,'Market shares starting point Fe'!$D$2:$D$185,Input!$D137),0)</f>
        <v>7.6113024110780065</v>
      </c>
      <c r="AZ137">
        <f>MAX(SUMIFS('intermediary sheet'!AZ$2:AZ$185,'intermediary sheet'!$C$2:$C$185,Input!$C137,'intermediary sheet'!$D$2:$D$185,"total")*SUMIFS('Market shares starting point Fe'!AZ$2:AZ$185,'Market shares starting point Fe'!$C$2:$C$185,Input!$C137,'Market shares starting point Fe'!$D$2:$D$185,Input!$D137),0)</f>
        <v>7.8808401211009134</v>
      </c>
      <c r="BA137">
        <f>MAX(SUMIFS('intermediary sheet'!BA$2:BA$185,'intermediary sheet'!$C$2:$C$185,Input!$C137,'intermediary sheet'!$D$2:$D$185,"total")*SUMIFS('Market shares starting point Fe'!BA$2:BA$185,'Market shares starting point Fe'!$C$2:$C$185,Input!$C137,'Market shares starting point Fe'!$D$2:$D$185,Input!$D137),0)</f>
        <v>8.1380567539591429</v>
      </c>
      <c r="BB137">
        <f>MAX(SUMIFS('intermediary sheet'!BB$2:BB$185,'intermediary sheet'!$C$2:$C$185,Input!$C137,'intermediary sheet'!$D$2:$D$185,"total")*SUMIFS('Market shares starting point Fe'!BB$2:BB$185,'Market shares starting point Fe'!$C$2:$C$185,Input!$C137,'Market shares starting point Fe'!$D$2:$D$185,Input!$D137),0)</f>
        <v>8.3643486368611839</v>
      </c>
      <c r="BC137">
        <f>MAX(SUMIFS('intermediary sheet'!BC$2:BC$185,'intermediary sheet'!$C$2:$C$185,Input!$C137,'intermediary sheet'!$D$2:$D$185,"total")*SUMIFS('Market shares starting point Fe'!BC$2:BC$185,'Market shares starting point Fe'!$C$2:$C$185,Input!$C137,'Market shares starting point Fe'!$D$2:$D$185,Input!$D137),0)</f>
        <v>8.5713465999253131</v>
      </c>
      <c r="BD137">
        <f>MAX(SUMIFS('intermediary sheet'!BD$2:BD$185,'intermediary sheet'!$C$2:$C$185,Input!$C137,'intermediary sheet'!$D$2:$D$185,"total")*SUMIFS('Market shares starting point Fe'!BD$2:BD$185,'Market shares starting point Fe'!$C$2:$C$185,Input!$C137,'Market shares starting point Fe'!$D$2:$D$185,Input!$D137),0)</f>
        <v>8.7914031016515164</v>
      </c>
      <c r="BE137">
        <f>MAX(SUMIFS('intermediary sheet'!BE$2:BE$185,'intermediary sheet'!$C$2:$C$185,Input!$C137,'intermediary sheet'!$D$2:$D$185,"total")*SUMIFS('Market shares starting point Fe'!BE$2:BE$185,'Market shares starting point Fe'!$C$2:$C$185,Input!$C137,'Market shares starting point Fe'!$D$2:$D$185,Input!$D137),0)</f>
        <v>8.9786745700242179</v>
      </c>
      <c r="BF137">
        <f>MAX(SUMIFS('intermediary sheet'!BF$2:BF$185,'intermediary sheet'!$C$2:$C$185,Input!$C137,'intermediary sheet'!$D$2:$D$185,"total")*SUMIFS('Market shares starting point Fe'!BF$2:BF$185,'Market shares starting point Fe'!$C$2:$C$185,Input!$C137,'Market shares starting point Fe'!$D$2:$D$185,Input!$D137),0)</f>
        <v>9.8246722963570079</v>
      </c>
      <c r="BG137">
        <f>MAX(SUMIFS('intermediary sheet'!BG$2:BG$185,'intermediary sheet'!$C$2:$C$185,Input!$C137,'intermediary sheet'!$D$2:$D$185,"total")*SUMIFS('Market shares starting point Fe'!BG$2:BG$185,'Market shares starting point Fe'!$C$2:$C$185,Input!$C137,'Market shares starting point Fe'!$D$2:$D$185,Input!$D137),0)</f>
        <v>10.784039285406365</v>
      </c>
      <c r="BH137">
        <f>MAX(SUMIFS('intermediary sheet'!BH$2:BH$185,'intermediary sheet'!$C$2:$C$185,Input!$C137,'intermediary sheet'!$D$2:$D$185,"total")*SUMIFS('Market shares starting point Fe'!BH$2:BH$185,'Market shares starting point Fe'!$C$2:$C$185,Input!$C137,'Market shares starting point Fe'!$D$2:$D$185,Input!$D137),0)</f>
        <v>11.876358087139092</v>
      </c>
    </row>
    <row r="138" spans="1:60" x14ac:dyDescent="0.3">
      <c r="A138" t="s">
        <v>9</v>
      </c>
      <c r="B138" t="s">
        <v>10</v>
      </c>
      <c r="C138" t="s">
        <v>36</v>
      </c>
      <c r="D138" t="s">
        <v>12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 s="8">
        <f>SUMIFS('Eurostat comsumption'!J$2:J$185,'Eurostat comsumption'!$C$2:$C$185,Input!$C138,'Eurostat comsumption'!$D$2:$D$185,Input!$D138)</f>
        <v>9918.9</v>
      </c>
      <c r="K138" s="8">
        <f>SUMIFS('Eurostat comsumption'!K$2:K$185,'Eurostat comsumption'!$C$2:$C$185,Input!$C138,'Eurostat comsumption'!$D$2:$D$185,Input!$D138)</f>
        <v>9859</v>
      </c>
      <c r="L138" s="8">
        <f>SUMIFS('Eurostat comsumption'!L$2:L$185,'Eurostat comsumption'!$C$2:$C$185,Input!$C138,'Eurostat comsumption'!$D$2:$D$185,Input!$D138)</f>
        <v>9565.1</v>
      </c>
      <c r="M138" s="8">
        <f>SUMIFS('Eurostat comsumption'!M$2:M$185,'Eurostat comsumption'!$C$2:$C$185,Input!$C138,'Eurostat comsumption'!$D$2:$D$185,Input!$D138)</f>
        <v>10440.700000000001</v>
      </c>
      <c r="N138" s="8">
        <f>SUMIFS('Eurostat comsumption'!N$2:N$185,'Eurostat comsumption'!$C$2:$C$185,Input!$C138,'Eurostat comsumption'!$D$2:$D$185,Input!$D138)</f>
        <v>11670.8</v>
      </c>
      <c r="O138" s="8">
        <f>SUMIFS('Eurostat comsumption'!O$2:O$185,'Eurostat comsumption'!$C$2:$C$185,Input!$C138,'Eurostat comsumption'!$D$2:$D$185,Input!$D138)</f>
        <v>12539.1</v>
      </c>
      <c r="P138" s="8">
        <f>SUMIFS('Eurostat comsumption'!P$2:P$185,'Eurostat comsumption'!$C$2:$C$185,Input!$C138,'Eurostat comsumption'!$D$2:$D$185,Input!$D138)</f>
        <v>13913.7</v>
      </c>
      <c r="Q138" s="8">
        <f>SUMIFS('Eurostat comsumption'!Q$2:Q$185,'Eurostat comsumption'!$C$2:$C$185,Input!$C138,'Eurostat comsumption'!$D$2:$D$185,Input!$D138)</f>
        <v>15270.4</v>
      </c>
      <c r="R138" s="8">
        <f>SUMIFS('Eurostat comsumption'!R$2:R$185,'Eurostat comsumption'!$C$2:$C$185,Input!$C138,'Eurostat comsumption'!$D$2:$D$185,Input!$D138)</f>
        <v>16319.9</v>
      </c>
      <c r="S138" s="8">
        <f>SUMIFS('Eurostat comsumption'!S$2:S$185,'Eurostat comsumption'!$C$2:$C$185,Input!$C138,'Eurostat comsumption'!$D$2:$D$185,Input!$D138)</f>
        <v>16644.8</v>
      </c>
      <c r="T138" s="8">
        <f>SUMIFS('Eurostat comsumption'!T$2:T$185,'Eurostat comsumption'!$C$2:$C$185,Input!$C138,'Eurostat comsumption'!$D$2:$D$185,Input!$D138)</f>
        <v>17695.7</v>
      </c>
      <c r="U138" s="8">
        <f>SUMIFS('Eurostat comsumption'!U$2:U$185,'Eurostat comsumption'!$C$2:$C$185,Input!$C138,'Eurostat comsumption'!$D$2:$D$185,Input!$D138)</f>
        <v>17906.599999999999</v>
      </c>
      <c r="V138" s="8">
        <f>SUMIFS('Eurostat comsumption'!V$2:V$185,'Eurostat comsumption'!$C$2:$C$185,Input!$C138,'Eurostat comsumption'!$D$2:$D$185,Input!$D138)</f>
        <v>17218.5</v>
      </c>
      <c r="W138" s="8">
        <f>SUMIFS('Eurostat comsumption'!W$2:W$185,'Eurostat comsumption'!$C$2:$C$185,Input!$C138,'Eurostat comsumption'!$D$2:$D$185,Input!$D138)</f>
        <v>16269.9</v>
      </c>
      <c r="X138" s="8">
        <f>SUMIFS('Eurostat comsumption'!X$2:X$185,'Eurostat comsumption'!$C$2:$C$185,Input!$C138,'Eurostat comsumption'!$D$2:$D$185,Input!$D138)</f>
        <v>16389.3</v>
      </c>
      <c r="Y138" s="8">
        <f>SUMIFS('Eurostat comsumption'!Y$2:Y$185,'Eurostat comsumption'!$C$2:$C$185,Input!$C138,'Eurostat comsumption'!$D$2:$D$185,Input!$D138)</f>
        <v>17210.2</v>
      </c>
      <c r="Z138" s="8">
        <f>SUMIFS('Eurostat comsumption'!Z$2:Z$185,'Eurostat comsumption'!$C$2:$C$185,Input!$C138,'Eurostat comsumption'!$D$2:$D$185,Input!$D138)</f>
        <v>19240.2</v>
      </c>
      <c r="AA138">
        <f t="shared" ref="AA138" si="546">SUM(AA139:AA145)</f>
        <v>19687.969704973992</v>
      </c>
      <c r="AB138">
        <f t="shared" ref="AB138" si="547">SUM(AB139:AB145)</f>
        <v>20025.794865477485</v>
      </c>
      <c r="AC138">
        <f t="shared" ref="AC138" si="548">SUM(AC139:AC145)</f>
        <v>20191.532795316973</v>
      </c>
      <c r="AD138">
        <f t="shared" ref="AD138" si="549">SUM(AD139:AD145)</f>
        <v>20287.687852019841</v>
      </c>
      <c r="AE138">
        <f t="shared" ref="AE138" si="550">SUM(AE139:AE145)</f>
        <v>20405.027287958052</v>
      </c>
      <c r="AF138">
        <f t="shared" ref="AF138" si="551">SUM(AF139:AF145)</f>
        <v>20490.064319643476</v>
      </c>
      <c r="AG138">
        <f t="shared" ref="AG138" si="552">SUM(AG139:AG145)</f>
        <v>20544.988130314887</v>
      </c>
      <c r="AH138">
        <f t="shared" ref="AH138" si="553">SUM(AH139:AH145)</f>
        <v>20366.004867963351</v>
      </c>
      <c r="AI138">
        <f t="shared" ref="AI138" si="554">SUM(AI139:AI145)</f>
        <v>20108.104917524761</v>
      </c>
      <c r="AJ138">
        <f t="shared" ref="AJ138" si="555">SUM(AJ139:AJ145)</f>
        <v>19791.485287128202</v>
      </c>
      <c r="AK138">
        <f t="shared" ref="AK138" si="556">SUM(AK139:AK145)</f>
        <v>19436.812870246446</v>
      </c>
      <c r="AL138">
        <f t="shared" ref="AL138" si="557">SUM(AL139:AL145)</f>
        <v>19031.055175696536</v>
      </c>
      <c r="AM138">
        <f t="shared" ref="AM138" si="558">SUM(AM139:AM145)</f>
        <v>18568.233897769569</v>
      </c>
      <c r="AN138">
        <f t="shared" ref="AN138" si="559">SUM(AN139:AN145)</f>
        <v>18026.685626346203</v>
      </c>
      <c r="AO138">
        <f t="shared" ref="AO138" si="560">SUM(AO139:AO145)</f>
        <v>17399.012672719018</v>
      </c>
      <c r="AP138">
        <f t="shared" ref="AP138" si="561">SUM(AP139:AP145)</f>
        <v>16674.573512283885</v>
      </c>
      <c r="AQ138">
        <f t="shared" ref="AQ138" si="562">SUM(AQ139:AQ145)</f>
        <v>15911.436751925878</v>
      </c>
      <c r="AR138">
        <f t="shared" ref="AR138" si="563">SUM(AR139:AR145)</f>
        <v>15277.879228997324</v>
      </c>
      <c r="AS138">
        <f t="shared" ref="AS138" si="564">SUM(AS139:AS145)</f>
        <v>14649.309505810164</v>
      </c>
      <c r="AT138">
        <f t="shared" ref="AT138" si="565">SUM(AT139:AT145)</f>
        <v>14032.142800740963</v>
      </c>
      <c r="AU138">
        <f t="shared" ref="AU138" si="566">SUM(AU139:AU145)</f>
        <v>13436.795125312236</v>
      </c>
      <c r="AV138">
        <f t="shared" ref="AV138" si="567">SUM(AV139:AV145)</f>
        <v>12861.765358889852</v>
      </c>
      <c r="AW138">
        <f t="shared" ref="AW138" si="568">SUM(AW139:AW145)</f>
        <v>12308.815459937119</v>
      </c>
      <c r="AX138">
        <f t="shared" ref="AX138" si="569">SUM(AX139:AX145)</f>
        <v>11777.296212755553</v>
      </c>
      <c r="AY138">
        <f t="shared" ref="AY138" si="570">SUM(AY139:AY145)</f>
        <v>11192.061139123241</v>
      </c>
      <c r="AZ138">
        <f t="shared" ref="AZ138" si="571">SUM(AZ139:AZ145)</f>
        <v>10643.165523649826</v>
      </c>
      <c r="BA138">
        <f t="shared" ref="BA138" si="572">SUM(BA139:BA145)</f>
        <v>10090.434541483095</v>
      </c>
      <c r="BB138">
        <f t="shared" ref="BB138" si="573">SUM(BB139:BB145)</f>
        <v>9531.0868175856103</v>
      </c>
      <c r="BC138">
        <f t="shared" ref="BC138" si="574">SUM(BC139:BC145)</f>
        <v>8968.5952305254214</v>
      </c>
      <c r="BD138">
        <f t="shared" ref="BD138" si="575">SUM(BD139:BD145)</f>
        <v>8419.4730852814537</v>
      </c>
      <c r="BE138">
        <f t="shared" ref="BE138" si="576">SUM(BE139:BE145)</f>
        <v>7883.6770658829346</v>
      </c>
      <c r="BF138">
        <f t="shared" ref="BF138" si="577">SUM(BF139:BF145)</f>
        <v>7348.6227152611127</v>
      </c>
      <c r="BG138">
        <f t="shared" ref="BG138" si="578">SUM(BG139:BG145)</f>
        <v>6815.3273536457991</v>
      </c>
      <c r="BH138">
        <f t="shared" ref="BH138" si="579">SUM(BH139:BH145)</f>
        <v>6282.38001492896</v>
      </c>
    </row>
    <row r="139" spans="1:60" x14ac:dyDescent="0.3">
      <c r="A139" t="s">
        <v>9</v>
      </c>
      <c r="B139" t="s">
        <v>10</v>
      </c>
      <c r="C139" t="s">
        <v>36</v>
      </c>
      <c r="D139" t="s">
        <v>17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 s="8">
        <f>SUMIFS('Eurostat comsumption'!J$2:J$185,'Eurostat comsumption'!$C$2:$C$185,Input!$C139,'Eurostat comsumption'!$D$2:$D$185,Input!$D139)</f>
        <v>59.7</v>
      </c>
      <c r="K139" s="8">
        <f>SUMIFS('Eurostat comsumption'!K$2:K$185,'Eurostat comsumption'!$C$2:$C$185,Input!$C139,'Eurostat comsumption'!$D$2:$D$185,Input!$D139)</f>
        <v>77.900000000000006</v>
      </c>
      <c r="L139" s="8">
        <f>SUMIFS('Eurostat comsumption'!L$2:L$185,'Eurostat comsumption'!$C$2:$C$185,Input!$C139,'Eurostat comsumption'!$D$2:$D$185,Input!$D139)</f>
        <v>83.6</v>
      </c>
      <c r="M139" s="8">
        <f>SUMIFS('Eurostat comsumption'!M$2:M$185,'Eurostat comsumption'!$C$2:$C$185,Input!$C139,'Eurostat comsumption'!$D$2:$D$185,Input!$D139)</f>
        <v>125.6</v>
      </c>
      <c r="N139" s="8">
        <f>SUMIFS('Eurostat comsumption'!N$2:N$185,'Eurostat comsumption'!$C$2:$C$185,Input!$C139,'Eurostat comsumption'!$D$2:$D$185,Input!$D139)</f>
        <v>176.3</v>
      </c>
      <c r="O139" s="8">
        <f>SUMIFS('Eurostat comsumption'!O$2:O$185,'Eurostat comsumption'!$C$2:$C$185,Input!$C139,'Eurostat comsumption'!$D$2:$D$185,Input!$D139)</f>
        <v>235.6</v>
      </c>
      <c r="P139" s="8">
        <f>SUMIFS('Eurostat comsumption'!P$2:P$185,'Eurostat comsumption'!$C$2:$C$185,Input!$C139,'Eurostat comsumption'!$D$2:$D$185,Input!$D139)</f>
        <v>308.39999999999998</v>
      </c>
      <c r="Q139" s="8">
        <f>SUMIFS('Eurostat comsumption'!Q$2:Q$185,'Eurostat comsumption'!$C$2:$C$185,Input!$C139,'Eurostat comsumption'!$D$2:$D$185,Input!$D139)</f>
        <v>282.5</v>
      </c>
      <c r="R139" s="8">
        <f>SUMIFS('Eurostat comsumption'!R$2:R$185,'Eurostat comsumption'!$C$2:$C$185,Input!$C139,'Eurostat comsumption'!$D$2:$D$185,Input!$D139)</f>
        <v>321</v>
      </c>
      <c r="S139" s="8">
        <f>SUMIFS('Eurostat comsumption'!S$2:S$185,'Eurostat comsumption'!$C$2:$C$185,Input!$C139,'Eurostat comsumption'!$D$2:$D$185,Input!$D139)</f>
        <v>264.7</v>
      </c>
      <c r="T139" s="8">
        <f>SUMIFS('Eurostat comsumption'!T$2:T$185,'Eurostat comsumption'!$C$2:$C$185,Input!$C139,'Eurostat comsumption'!$D$2:$D$185,Input!$D139)</f>
        <v>221.4</v>
      </c>
      <c r="U139" s="8">
        <f>SUMIFS('Eurostat comsumption'!U$2:U$185,'Eurostat comsumption'!$C$2:$C$185,Input!$C139,'Eurostat comsumption'!$D$2:$D$185,Input!$D139)</f>
        <v>222.1</v>
      </c>
      <c r="V139" s="8">
        <f>SUMIFS('Eurostat comsumption'!V$2:V$185,'Eurostat comsumption'!$C$2:$C$185,Input!$C139,'Eurostat comsumption'!$D$2:$D$185,Input!$D139)</f>
        <v>258.10000000000002</v>
      </c>
      <c r="W139" s="8">
        <f>SUMIFS('Eurostat comsumption'!W$2:W$185,'Eurostat comsumption'!$C$2:$C$185,Input!$C139,'Eurostat comsumption'!$D$2:$D$185,Input!$D139)</f>
        <v>368.3</v>
      </c>
      <c r="X139" s="8">
        <f>SUMIFS('Eurostat comsumption'!X$2:X$185,'Eurostat comsumption'!$C$2:$C$185,Input!$C139,'Eurostat comsumption'!$D$2:$D$185,Input!$D139)</f>
        <v>361.7</v>
      </c>
      <c r="Y139" s="8">
        <f>SUMIFS('Eurostat comsumption'!Y$2:Y$185,'Eurostat comsumption'!$C$2:$C$185,Input!$C139,'Eurostat comsumption'!$D$2:$D$185,Input!$D139)</f>
        <v>359.4</v>
      </c>
      <c r="Z139" s="8">
        <f>SUMIFS('Eurostat comsumption'!Z$2:Z$185,'Eurostat comsumption'!$C$2:$C$185,Input!$C139,'Eurostat comsumption'!$D$2:$D$185,Input!$D139)</f>
        <v>382.7</v>
      </c>
      <c r="AA139">
        <f>Z139+('RAW data extract'!X45-'RAW data extract'!W45)*1000</f>
        <v>388.05484644161936</v>
      </c>
      <c r="AB139">
        <f>AA139+('RAW data extract'!Y45-'RAW data extract'!X45)*1000</f>
        <v>396.66515257819526</v>
      </c>
      <c r="AC139">
        <f>AB139+('RAW data extract'!Z45-'RAW data extract'!Y45)*1000</f>
        <v>407.47811979773411</v>
      </c>
      <c r="AD139">
        <f>AC139+('RAW data extract'!AA45-'RAW data extract'!Z45)*1000</f>
        <v>417.93381516874598</v>
      </c>
      <c r="AE139">
        <f>AD139+('RAW data extract'!AB45-'RAW data extract'!AA45)*1000</f>
        <v>427.94346343768819</v>
      </c>
      <c r="AF139">
        <f>AE139+('RAW data extract'!AC45-'RAW data extract'!AB45)*1000</f>
        <v>438.86730226047598</v>
      </c>
      <c r="AG139">
        <f>AF139+('RAW data extract'!AD45-'RAW data extract'!AC45)*1000</f>
        <v>449.69919067685987</v>
      </c>
      <c r="AH139">
        <f>AG139+('RAW data extract'!AE45-'RAW data extract'!AD45)*1000</f>
        <v>469.62466070825747</v>
      </c>
      <c r="AI139">
        <f>AH139+('RAW data extract'!AF45-'RAW data extract'!AE45)*1000</f>
        <v>492.19092898007358</v>
      </c>
      <c r="AJ139">
        <f>AI139+('RAW data extract'!AG45-'RAW data extract'!AF45)*1000</f>
        <v>516.74543187097879</v>
      </c>
      <c r="AK139">
        <f>AJ139+('RAW data extract'!AH45-'RAW data extract'!AG45)*1000</f>
        <v>543.17347268383367</v>
      </c>
      <c r="AL139">
        <f>AK139+('RAW data extract'!AI45-'RAW data extract'!AH45)*1000</f>
        <v>570.63255959655442</v>
      </c>
      <c r="AM139">
        <f>AL139+('RAW data extract'!AJ45-'RAW data extract'!AI45)*1000</f>
        <v>598.2275864573096</v>
      </c>
      <c r="AN139">
        <f>AM139+('RAW data extract'!AK45-'RAW data extract'!AJ45)*1000</f>
        <v>627.6474996042798</v>
      </c>
      <c r="AO139">
        <f>AN139+('RAW data extract'!AL45-'RAW data extract'!AK45)*1000</f>
        <v>660.36946196113706</v>
      </c>
      <c r="AP139">
        <f>AO139+('RAW data extract'!AM45-'RAW data extract'!AL45)*1000</f>
        <v>696.89752432834632</v>
      </c>
      <c r="AQ139">
        <f>AP139+('RAW data extract'!AN45-'RAW data extract'!AM45)*1000</f>
        <v>736.51128809390002</v>
      </c>
      <c r="AR139">
        <f>AQ139+('RAW data extract'!AO45-'RAW data extract'!AN45)*1000</f>
        <v>766.08852955861471</v>
      </c>
      <c r="AS139">
        <f>AR139+('RAW data extract'!AP45-'RAW data extract'!AO45)*1000</f>
        <v>795.98829122315999</v>
      </c>
      <c r="AT139">
        <f>AS139+('RAW data extract'!AQ45-'RAW data extract'!AP45)*1000</f>
        <v>826.85919163958454</v>
      </c>
      <c r="AU139">
        <f>AT139+('RAW data extract'!AR45-'RAW data extract'!AQ45)*1000</f>
        <v>858.89093700851254</v>
      </c>
      <c r="AV139">
        <f>AU139+('RAW data extract'!AS45-'RAW data extract'!AR45)*1000</f>
        <v>892.38709176316274</v>
      </c>
      <c r="AW139">
        <f>AV139+('RAW data extract'!AT45-'RAW data extract'!AS45)*1000</f>
        <v>929.05239752344198</v>
      </c>
      <c r="AX139">
        <f>AW139+('RAW data extract'!AU45-'RAW data extract'!AT45)*1000</f>
        <v>970.15664607255678</v>
      </c>
      <c r="AY139">
        <f>AX139+('RAW data extract'!AV45-'RAW data extract'!AU45)*1000</f>
        <v>1002.4961636157175</v>
      </c>
      <c r="AZ139">
        <f>AY139+('RAW data extract'!AW45-'RAW data extract'!AV45)*1000</f>
        <v>1040.0906494538165</v>
      </c>
      <c r="BA139">
        <f>AZ139+('RAW data extract'!AX45-'RAW data extract'!AW45)*1000</f>
        <v>1077.4918541278143</v>
      </c>
      <c r="BB139">
        <f>BA139+('RAW data extract'!AY45-'RAW data extract'!AX45)*1000</f>
        <v>1113.9014171356653</v>
      </c>
      <c r="BC139">
        <f>BB139+('RAW data extract'!AZ45-'RAW data extract'!AY45)*1000</f>
        <v>1149.572915872611</v>
      </c>
      <c r="BD139">
        <f>BC139+('RAW data extract'!BA45-'RAW data extract'!AZ45)*1000</f>
        <v>1187.0998816998226</v>
      </c>
      <c r="BE139">
        <f>BD139+('RAW data extract'!BB45-'RAW data extract'!BA45)*1000</f>
        <v>1223.4612015289913</v>
      </c>
      <c r="BF139">
        <f>BE139+('RAW data extract'!BC45-'RAW data extract'!BB45)*1000</f>
        <v>1259.8466018829272</v>
      </c>
      <c r="BG139">
        <f>BF139+('RAW data extract'!BD45-'RAW data extract'!BC45)*1000</f>
        <v>1296.5100001692776</v>
      </c>
      <c r="BH139">
        <f>BG139+('RAW data extract'!BE45-'RAW data extract'!BD45)*1000</f>
        <v>1333.2843868636533</v>
      </c>
    </row>
    <row r="140" spans="1:60" x14ac:dyDescent="0.3">
      <c r="A140" t="s">
        <v>9</v>
      </c>
      <c r="B140" t="s">
        <v>10</v>
      </c>
      <c r="C140" t="s">
        <v>36</v>
      </c>
      <c r="D140" t="s">
        <v>18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 s="8">
        <f>SUMIFS('Eurostat comsumption'!J$2:J$185,'Eurostat comsumption'!$C$2:$C$185,Input!$C140,'Eurostat comsumption'!$D$2:$D$185,Input!$D140)</f>
        <v>0</v>
      </c>
      <c r="K140" s="8">
        <f>SUMIFS('Eurostat comsumption'!K$2:K$185,'Eurostat comsumption'!$C$2:$C$185,Input!$C140,'Eurostat comsumption'!$D$2:$D$185,Input!$D140)</f>
        <v>0</v>
      </c>
      <c r="L140" s="8">
        <f>SUMIFS('Eurostat comsumption'!L$2:L$185,'Eurostat comsumption'!$C$2:$C$185,Input!$C140,'Eurostat comsumption'!$D$2:$D$185,Input!$D140)</f>
        <v>0</v>
      </c>
      <c r="M140" s="8">
        <f>SUMIFS('Eurostat comsumption'!M$2:M$185,'Eurostat comsumption'!$C$2:$C$185,Input!$C140,'Eurostat comsumption'!$D$2:$D$185,Input!$D140)</f>
        <v>0</v>
      </c>
      <c r="N140" s="8">
        <f>SUMIFS('Eurostat comsumption'!N$2:N$185,'Eurostat comsumption'!$C$2:$C$185,Input!$C140,'Eurostat comsumption'!$D$2:$D$185,Input!$D140)</f>
        <v>0</v>
      </c>
      <c r="O140" s="8">
        <f>SUMIFS('Eurostat comsumption'!O$2:O$185,'Eurostat comsumption'!$C$2:$C$185,Input!$C140,'Eurostat comsumption'!$D$2:$D$185,Input!$D140)</f>
        <v>0</v>
      </c>
      <c r="P140" s="8">
        <f>SUMIFS('Eurostat comsumption'!P$2:P$185,'Eurostat comsumption'!$C$2:$C$185,Input!$C140,'Eurostat comsumption'!$D$2:$D$185,Input!$D140)</f>
        <v>0</v>
      </c>
      <c r="Q140" s="8">
        <f>SUMIFS('Eurostat comsumption'!Q$2:Q$185,'Eurostat comsumption'!$C$2:$C$185,Input!$C140,'Eurostat comsumption'!$D$2:$D$185,Input!$D140)</f>
        <v>0</v>
      </c>
      <c r="R140" s="8">
        <f>SUMIFS('Eurostat comsumption'!R$2:R$185,'Eurostat comsumption'!$C$2:$C$185,Input!$C140,'Eurostat comsumption'!$D$2:$D$185,Input!$D140)</f>
        <v>0</v>
      </c>
      <c r="S140" s="8">
        <f>SUMIFS('Eurostat comsumption'!S$2:S$185,'Eurostat comsumption'!$C$2:$C$185,Input!$C140,'Eurostat comsumption'!$D$2:$D$185,Input!$D140)</f>
        <v>0</v>
      </c>
      <c r="T140" s="8">
        <f>SUMIFS('Eurostat comsumption'!T$2:T$185,'Eurostat comsumption'!$C$2:$C$185,Input!$C140,'Eurostat comsumption'!$D$2:$D$185,Input!$D140)</f>
        <v>0</v>
      </c>
      <c r="U140" s="8">
        <f>SUMIFS('Eurostat comsumption'!U$2:U$185,'Eurostat comsumption'!$C$2:$C$185,Input!$C140,'Eurostat comsumption'!$D$2:$D$185,Input!$D140)</f>
        <v>0</v>
      </c>
      <c r="V140" s="8">
        <f>SUMIFS('Eurostat comsumption'!V$2:V$185,'Eurostat comsumption'!$C$2:$C$185,Input!$C140,'Eurostat comsumption'!$D$2:$D$185,Input!$D140)</f>
        <v>0</v>
      </c>
      <c r="W140" s="8">
        <f>SUMIFS('Eurostat comsumption'!W$2:W$185,'Eurostat comsumption'!$C$2:$C$185,Input!$C140,'Eurostat comsumption'!$D$2:$D$185,Input!$D140)</f>
        <v>0</v>
      </c>
      <c r="X140" s="8">
        <f>SUMIFS('Eurostat comsumption'!X$2:X$185,'Eurostat comsumption'!$C$2:$C$185,Input!$C140,'Eurostat comsumption'!$D$2:$D$185,Input!$D140)</f>
        <v>0</v>
      </c>
      <c r="Y140" s="8">
        <f>SUMIFS('Eurostat comsumption'!Y$2:Y$185,'Eurostat comsumption'!$C$2:$C$185,Input!$C140,'Eurostat comsumption'!$D$2:$D$185,Input!$D140)</f>
        <v>0</v>
      </c>
      <c r="Z140" s="8">
        <f>SUMIFS('Eurostat comsumption'!Z$2:Z$185,'Eurostat comsumption'!$C$2:$C$185,Input!$C140,'Eurostat comsumption'!$D$2:$D$185,Input!$D140)</f>
        <v>0</v>
      </c>
      <c r="AA140">
        <f>MAX(SUMIFS('intermediary sheet'!AA$2:AA$185,'intermediary sheet'!$C$2:$C$185,Input!$C140,'intermediary sheet'!$D$2:$D$185,"total")*SUMIFS('Market shares starting point Fe'!AA$2:AA$185,'Market shares starting point Fe'!$C$2:$C$185,Input!$C140,'Market shares starting point Fe'!$D$2:$D$185,Input!$D140),0)</f>
        <v>0</v>
      </c>
      <c r="AB140">
        <f>MAX(SUMIFS('intermediary sheet'!AB$2:AB$185,'intermediary sheet'!$C$2:$C$185,Input!$C140,'intermediary sheet'!$D$2:$D$185,"total")*SUMIFS('Market shares starting point Fe'!AB$2:AB$185,'Market shares starting point Fe'!$C$2:$C$185,Input!$C140,'Market shares starting point Fe'!$D$2:$D$185,Input!$D140),0)</f>
        <v>0</v>
      </c>
      <c r="AC140">
        <f>MAX(SUMIFS('intermediary sheet'!AC$2:AC$185,'intermediary sheet'!$C$2:$C$185,Input!$C140,'intermediary sheet'!$D$2:$D$185,"total")*SUMIFS('Market shares starting point Fe'!AC$2:AC$185,'Market shares starting point Fe'!$C$2:$C$185,Input!$C140,'Market shares starting point Fe'!$D$2:$D$185,Input!$D140),0)</f>
        <v>0</v>
      </c>
      <c r="AD140">
        <f>MAX(SUMIFS('intermediary sheet'!AD$2:AD$185,'intermediary sheet'!$C$2:$C$185,Input!$C140,'intermediary sheet'!$D$2:$D$185,"total")*SUMIFS('Market shares starting point Fe'!AD$2:AD$185,'Market shares starting point Fe'!$C$2:$C$185,Input!$C140,'Market shares starting point Fe'!$D$2:$D$185,Input!$D140),0)</f>
        <v>0</v>
      </c>
      <c r="AE140">
        <f>MAX(SUMIFS('intermediary sheet'!AE$2:AE$185,'intermediary sheet'!$C$2:$C$185,Input!$C140,'intermediary sheet'!$D$2:$D$185,"total")*SUMIFS('Market shares starting point Fe'!AE$2:AE$185,'Market shares starting point Fe'!$C$2:$C$185,Input!$C140,'Market shares starting point Fe'!$D$2:$D$185,Input!$D140),0)</f>
        <v>0</v>
      </c>
      <c r="AF140">
        <f>MAX(SUMIFS('intermediary sheet'!AF$2:AF$185,'intermediary sheet'!$C$2:$C$185,Input!$C140,'intermediary sheet'!$D$2:$D$185,"total")*SUMIFS('Market shares starting point Fe'!AF$2:AF$185,'Market shares starting point Fe'!$C$2:$C$185,Input!$C140,'Market shares starting point Fe'!$D$2:$D$185,Input!$D140),0)</f>
        <v>0</v>
      </c>
      <c r="AG140">
        <f>MAX(SUMIFS('intermediary sheet'!AG$2:AG$185,'intermediary sheet'!$C$2:$C$185,Input!$C140,'intermediary sheet'!$D$2:$D$185,"total")*SUMIFS('Market shares starting point Fe'!AG$2:AG$185,'Market shares starting point Fe'!$C$2:$C$185,Input!$C140,'Market shares starting point Fe'!$D$2:$D$185,Input!$D140),0)</f>
        <v>0</v>
      </c>
      <c r="AH140">
        <f>MAX(SUMIFS('intermediary sheet'!AH$2:AH$185,'intermediary sheet'!$C$2:$C$185,Input!$C140,'intermediary sheet'!$D$2:$D$185,"total")*SUMIFS('Market shares starting point Fe'!AH$2:AH$185,'Market shares starting point Fe'!$C$2:$C$185,Input!$C140,'Market shares starting point Fe'!$D$2:$D$185,Input!$D140),0)</f>
        <v>0</v>
      </c>
      <c r="AI140">
        <f>MAX(SUMIFS('intermediary sheet'!AI$2:AI$185,'intermediary sheet'!$C$2:$C$185,Input!$C140,'intermediary sheet'!$D$2:$D$185,"total")*SUMIFS('Market shares starting point Fe'!AI$2:AI$185,'Market shares starting point Fe'!$C$2:$C$185,Input!$C140,'Market shares starting point Fe'!$D$2:$D$185,Input!$D140),0)</f>
        <v>0</v>
      </c>
      <c r="AJ140">
        <f>MAX(SUMIFS('intermediary sheet'!AJ$2:AJ$185,'intermediary sheet'!$C$2:$C$185,Input!$C140,'intermediary sheet'!$D$2:$D$185,"total")*SUMIFS('Market shares starting point Fe'!AJ$2:AJ$185,'Market shares starting point Fe'!$C$2:$C$185,Input!$C140,'Market shares starting point Fe'!$D$2:$D$185,Input!$D140),0)</f>
        <v>0</v>
      </c>
      <c r="AK140">
        <f>MAX(SUMIFS('intermediary sheet'!AK$2:AK$185,'intermediary sheet'!$C$2:$C$185,Input!$C140,'intermediary sheet'!$D$2:$D$185,"total")*SUMIFS('Market shares starting point Fe'!AK$2:AK$185,'Market shares starting point Fe'!$C$2:$C$185,Input!$C140,'Market shares starting point Fe'!$D$2:$D$185,Input!$D140),0)</f>
        <v>0</v>
      </c>
      <c r="AL140">
        <f>MAX(SUMIFS('intermediary sheet'!AL$2:AL$185,'intermediary sheet'!$C$2:$C$185,Input!$C140,'intermediary sheet'!$D$2:$D$185,"total")*SUMIFS('Market shares starting point Fe'!AL$2:AL$185,'Market shares starting point Fe'!$C$2:$C$185,Input!$C140,'Market shares starting point Fe'!$D$2:$D$185,Input!$D140),0)</f>
        <v>0</v>
      </c>
      <c r="AM140">
        <f>MAX(SUMIFS('intermediary sheet'!AM$2:AM$185,'intermediary sheet'!$C$2:$C$185,Input!$C140,'intermediary sheet'!$D$2:$D$185,"total")*SUMIFS('Market shares starting point Fe'!AM$2:AM$185,'Market shares starting point Fe'!$C$2:$C$185,Input!$C140,'Market shares starting point Fe'!$D$2:$D$185,Input!$D140),0)</f>
        <v>0</v>
      </c>
      <c r="AN140">
        <f>MAX(SUMIFS('intermediary sheet'!AN$2:AN$185,'intermediary sheet'!$C$2:$C$185,Input!$C140,'intermediary sheet'!$D$2:$D$185,"total")*SUMIFS('Market shares starting point Fe'!AN$2:AN$185,'Market shares starting point Fe'!$C$2:$C$185,Input!$C140,'Market shares starting point Fe'!$D$2:$D$185,Input!$D140),0)</f>
        <v>0</v>
      </c>
      <c r="AO140">
        <f>MAX(SUMIFS('intermediary sheet'!AO$2:AO$185,'intermediary sheet'!$C$2:$C$185,Input!$C140,'intermediary sheet'!$D$2:$D$185,"total")*SUMIFS('Market shares starting point Fe'!AO$2:AO$185,'Market shares starting point Fe'!$C$2:$C$185,Input!$C140,'Market shares starting point Fe'!$D$2:$D$185,Input!$D140),0)</f>
        <v>0</v>
      </c>
      <c r="AP140">
        <f>MAX(SUMIFS('intermediary sheet'!AP$2:AP$185,'intermediary sheet'!$C$2:$C$185,Input!$C140,'intermediary sheet'!$D$2:$D$185,"total")*SUMIFS('Market shares starting point Fe'!AP$2:AP$185,'Market shares starting point Fe'!$C$2:$C$185,Input!$C140,'Market shares starting point Fe'!$D$2:$D$185,Input!$D140),0)</f>
        <v>0</v>
      </c>
      <c r="AQ140">
        <f>MAX(SUMIFS('intermediary sheet'!AQ$2:AQ$185,'intermediary sheet'!$C$2:$C$185,Input!$C140,'intermediary sheet'!$D$2:$D$185,"total")*SUMIFS('Market shares starting point Fe'!AQ$2:AQ$185,'Market shares starting point Fe'!$C$2:$C$185,Input!$C140,'Market shares starting point Fe'!$D$2:$D$185,Input!$D140),0)</f>
        <v>0</v>
      </c>
      <c r="AR140">
        <f>MAX(SUMIFS('intermediary sheet'!AR$2:AR$185,'intermediary sheet'!$C$2:$C$185,Input!$C140,'intermediary sheet'!$D$2:$D$185,"total")*SUMIFS('Market shares starting point Fe'!AR$2:AR$185,'Market shares starting point Fe'!$C$2:$C$185,Input!$C140,'Market shares starting point Fe'!$D$2:$D$185,Input!$D140),0)</f>
        <v>0</v>
      </c>
      <c r="AS140">
        <f>MAX(SUMIFS('intermediary sheet'!AS$2:AS$185,'intermediary sheet'!$C$2:$C$185,Input!$C140,'intermediary sheet'!$D$2:$D$185,"total")*SUMIFS('Market shares starting point Fe'!AS$2:AS$185,'Market shares starting point Fe'!$C$2:$C$185,Input!$C140,'Market shares starting point Fe'!$D$2:$D$185,Input!$D140),0)</f>
        <v>0</v>
      </c>
      <c r="AT140">
        <f>MAX(SUMIFS('intermediary sheet'!AT$2:AT$185,'intermediary sheet'!$C$2:$C$185,Input!$C140,'intermediary sheet'!$D$2:$D$185,"total")*SUMIFS('Market shares starting point Fe'!AT$2:AT$185,'Market shares starting point Fe'!$C$2:$C$185,Input!$C140,'Market shares starting point Fe'!$D$2:$D$185,Input!$D140),0)</f>
        <v>0</v>
      </c>
      <c r="AU140">
        <f>MAX(SUMIFS('intermediary sheet'!AU$2:AU$185,'intermediary sheet'!$C$2:$C$185,Input!$C140,'intermediary sheet'!$D$2:$D$185,"total")*SUMIFS('Market shares starting point Fe'!AU$2:AU$185,'Market shares starting point Fe'!$C$2:$C$185,Input!$C140,'Market shares starting point Fe'!$D$2:$D$185,Input!$D140),0)</f>
        <v>0</v>
      </c>
      <c r="AV140">
        <f>MAX(SUMIFS('intermediary sheet'!AV$2:AV$185,'intermediary sheet'!$C$2:$C$185,Input!$C140,'intermediary sheet'!$D$2:$D$185,"total")*SUMIFS('Market shares starting point Fe'!AV$2:AV$185,'Market shares starting point Fe'!$C$2:$C$185,Input!$C140,'Market shares starting point Fe'!$D$2:$D$185,Input!$D140),0)</f>
        <v>0</v>
      </c>
      <c r="AW140">
        <f>MAX(SUMIFS('intermediary sheet'!AW$2:AW$185,'intermediary sheet'!$C$2:$C$185,Input!$C140,'intermediary sheet'!$D$2:$D$185,"total")*SUMIFS('Market shares starting point Fe'!AW$2:AW$185,'Market shares starting point Fe'!$C$2:$C$185,Input!$C140,'Market shares starting point Fe'!$D$2:$D$185,Input!$D140),0)</f>
        <v>0</v>
      </c>
      <c r="AX140">
        <f>MAX(SUMIFS('intermediary sheet'!AX$2:AX$185,'intermediary sheet'!$C$2:$C$185,Input!$C140,'intermediary sheet'!$D$2:$D$185,"total")*SUMIFS('Market shares starting point Fe'!AX$2:AX$185,'Market shares starting point Fe'!$C$2:$C$185,Input!$C140,'Market shares starting point Fe'!$D$2:$D$185,Input!$D140),0)</f>
        <v>0</v>
      </c>
      <c r="AY140">
        <f>MAX(SUMIFS('intermediary sheet'!AY$2:AY$185,'intermediary sheet'!$C$2:$C$185,Input!$C140,'intermediary sheet'!$D$2:$D$185,"total")*SUMIFS('Market shares starting point Fe'!AY$2:AY$185,'Market shares starting point Fe'!$C$2:$C$185,Input!$C140,'Market shares starting point Fe'!$D$2:$D$185,Input!$D140),0)</f>
        <v>0</v>
      </c>
      <c r="AZ140">
        <f>MAX(SUMIFS('intermediary sheet'!AZ$2:AZ$185,'intermediary sheet'!$C$2:$C$185,Input!$C140,'intermediary sheet'!$D$2:$D$185,"total")*SUMIFS('Market shares starting point Fe'!AZ$2:AZ$185,'Market shares starting point Fe'!$C$2:$C$185,Input!$C140,'Market shares starting point Fe'!$D$2:$D$185,Input!$D140),0)</f>
        <v>0</v>
      </c>
      <c r="BA140">
        <f>MAX(SUMIFS('intermediary sheet'!BA$2:BA$185,'intermediary sheet'!$C$2:$C$185,Input!$C140,'intermediary sheet'!$D$2:$D$185,"total")*SUMIFS('Market shares starting point Fe'!BA$2:BA$185,'Market shares starting point Fe'!$C$2:$C$185,Input!$C140,'Market shares starting point Fe'!$D$2:$D$185,Input!$D140),0)</f>
        <v>0</v>
      </c>
      <c r="BB140">
        <f>MAX(SUMIFS('intermediary sheet'!BB$2:BB$185,'intermediary sheet'!$C$2:$C$185,Input!$C140,'intermediary sheet'!$D$2:$D$185,"total")*SUMIFS('Market shares starting point Fe'!BB$2:BB$185,'Market shares starting point Fe'!$C$2:$C$185,Input!$C140,'Market shares starting point Fe'!$D$2:$D$185,Input!$D140),0)</f>
        <v>0</v>
      </c>
      <c r="BC140">
        <f>MAX(SUMIFS('intermediary sheet'!BC$2:BC$185,'intermediary sheet'!$C$2:$C$185,Input!$C140,'intermediary sheet'!$D$2:$D$185,"total")*SUMIFS('Market shares starting point Fe'!BC$2:BC$185,'Market shares starting point Fe'!$C$2:$C$185,Input!$C140,'Market shares starting point Fe'!$D$2:$D$185,Input!$D140),0)</f>
        <v>0</v>
      </c>
      <c r="BD140">
        <f>MAX(SUMIFS('intermediary sheet'!BD$2:BD$185,'intermediary sheet'!$C$2:$C$185,Input!$C140,'intermediary sheet'!$D$2:$D$185,"total")*SUMIFS('Market shares starting point Fe'!BD$2:BD$185,'Market shares starting point Fe'!$C$2:$C$185,Input!$C140,'Market shares starting point Fe'!$D$2:$D$185,Input!$D140),0)</f>
        <v>0</v>
      </c>
      <c r="BE140">
        <f>MAX(SUMIFS('intermediary sheet'!BE$2:BE$185,'intermediary sheet'!$C$2:$C$185,Input!$C140,'intermediary sheet'!$D$2:$D$185,"total")*SUMIFS('Market shares starting point Fe'!BE$2:BE$185,'Market shares starting point Fe'!$C$2:$C$185,Input!$C140,'Market shares starting point Fe'!$D$2:$D$185,Input!$D140),0)</f>
        <v>0</v>
      </c>
      <c r="BF140">
        <f>MAX(SUMIFS('intermediary sheet'!BF$2:BF$185,'intermediary sheet'!$C$2:$C$185,Input!$C140,'intermediary sheet'!$D$2:$D$185,"total")*SUMIFS('Market shares starting point Fe'!BF$2:BF$185,'Market shares starting point Fe'!$C$2:$C$185,Input!$C140,'Market shares starting point Fe'!$D$2:$D$185,Input!$D140),0)</f>
        <v>0</v>
      </c>
      <c r="BG140">
        <f>MAX(SUMIFS('intermediary sheet'!BG$2:BG$185,'intermediary sheet'!$C$2:$C$185,Input!$C140,'intermediary sheet'!$D$2:$D$185,"total")*SUMIFS('Market shares starting point Fe'!BG$2:BG$185,'Market shares starting point Fe'!$C$2:$C$185,Input!$C140,'Market shares starting point Fe'!$D$2:$D$185,Input!$D140),0)</f>
        <v>0</v>
      </c>
      <c r="BH140">
        <f>MAX(SUMIFS('intermediary sheet'!BH$2:BH$185,'intermediary sheet'!$C$2:$C$185,Input!$C140,'intermediary sheet'!$D$2:$D$185,"total")*SUMIFS('Market shares starting point Fe'!BH$2:BH$185,'Market shares starting point Fe'!$C$2:$C$185,Input!$C140,'Market shares starting point Fe'!$D$2:$D$185,Input!$D140),0)</f>
        <v>0</v>
      </c>
    </row>
    <row r="141" spans="1:60" x14ac:dyDescent="0.3">
      <c r="A141" t="s">
        <v>9</v>
      </c>
      <c r="B141" t="s">
        <v>10</v>
      </c>
      <c r="C141" t="s">
        <v>36</v>
      </c>
      <c r="D141" t="s">
        <v>19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 s="8">
        <f>SUMIFS('Eurostat comsumption'!J$2:J$185,'Eurostat comsumption'!$C$2:$C$185,Input!$C141,'Eurostat comsumption'!$D$2:$D$185,Input!$D141)</f>
        <v>400.1</v>
      </c>
      <c r="K141" s="8">
        <f>SUMIFS('Eurostat comsumption'!K$2:K$185,'Eurostat comsumption'!$C$2:$C$185,Input!$C141,'Eurostat comsumption'!$D$2:$D$185,Input!$D141)</f>
        <v>398.8</v>
      </c>
      <c r="L141" s="8">
        <f>SUMIFS('Eurostat comsumption'!L$2:L$185,'Eurostat comsumption'!$C$2:$C$185,Input!$C141,'Eurostat comsumption'!$D$2:$D$185,Input!$D141)</f>
        <v>399.9</v>
      </c>
      <c r="M141" s="8">
        <f>SUMIFS('Eurostat comsumption'!M$2:M$185,'Eurostat comsumption'!$C$2:$C$185,Input!$C141,'Eurostat comsumption'!$D$2:$D$185,Input!$D141)</f>
        <v>409.6</v>
      </c>
      <c r="N141" s="8">
        <f>SUMIFS('Eurostat comsumption'!N$2:N$185,'Eurostat comsumption'!$C$2:$C$185,Input!$C141,'Eurostat comsumption'!$D$2:$D$185,Input!$D141)</f>
        <v>368.6</v>
      </c>
      <c r="O141" s="8">
        <f>SUMIFS('Eurostat comsumption'!O$2:O$185,'Eurostat comsumption'!$C$2:$C$185,Input!$C141,'Eurostat comsumption'!$D$2:$D$185,Input!$D141)</f>
        <v>343</v>
      </c>
      <c r="P141" s="8">
        <f>SUMIFS('Eurostat comsumption'!P$2:P$185,'Eurostat comsumption'!$C$2:$C$185,Input!$C141,'Eurostat comsumption'!$D$2:$D$185,Input!$D141)</f>
        <v>305</v>
      </c>
      <c r="Q141" s="8">
        <f>SUMIFS('Eurostat comsumption'!Q$2:Q$185,'Eurostat comsumption'!$C$2:$C$185,Input!$C141,'Eurostat comsumption'!$D$2:$D$185,Input!$D141)</f>
        <v>316.3</v>
      </c>
      <c r="R141" s="8">
        <f>SUMIFS('Eurostat comsumption'!R$2:R$185,'Eurostat comsumption'!$C$2:$C$185,Input!$C141,'Eurostat comsumption'!$D$2:$D$185,Input!$D141)</f>
        <v>304.7</v>
      </c>
      <c r="S141" s="8">
        <f>SUMIFS('Eurostat comsumption'!S$2:S$185,'Eurostat comsumption'!$C$2:$C$185,Input!$C141,'Eurostat comsumption'!$D$2:$D$185,Input!$D141)</f>
        <v>276.89999999999998</v>
      </c>
      <c r="T141" s="8">
        <f>SUMIFS('Eurostat comsumption'!T$2:T$185,'Eurostat comsumption'!$C$2:$C$185,Input!$C141,'Eurostat comsumption'!$D$2:$D$185,Input!$D141)</f>
        <v>287</v>
      </c>
      <c r="U141" s="8">
        <f>SUMIFS('Eurostat comsumption'!U$2:U$185,'Eurostat comsumption'!$C$2:$C$185,Input!$C141,'Eurostat comsumption'!$D$2:$D$185,Input!$D141)</f>
        <v>285.2</v>
      </c>
      <c r="V141" s="8">
        <f>SUMIFS('Eurostat comsumption'!V$2:V$185,'Eurostat comsumption'!$C$2:$C$185,Input!$C141,'Eurostat comsumption'!$D$2:$D$185,Input!$D141)</f>
        <v>275.2</v>
      </c>
      <c r="W141" s="8">
        <f>SUMIFS('Eurostat comsumption'!W$2:W$185,'Eurostat comsumption'!$C$2:$C$185,Input!$C141,'Eurostat comsumption'!$D$2:$D$185,Input!$D141)</f>
        <v>271.39999999999998</v>
      </c>
      <c r="X141" s="8">
        <f>SUMIFS('Eurostat comsumption'!X$2:X$185,'Eurostat comsumption'!$C$2:$C$185,Input!$C141,'Eurostat comsumption'!$D$2:$D$185,Input!$D141)</f>
        <v>258.60000000000002</v>
      </c>
      <c r="Y141" s="8">
        <f>SUMIFS('Eurostat comsumption'!Y$2:Y$185,'Eurostat comsumption'!$C$2:$C$185,Input!$C141,'Eurostat comsumption'!$D$2:$D$185,Input!$D141)</f>
        <v>267.2</v>
      </c>
      <c r="Z141" s="8">
        <f>SUMIFS('Eurostat comsumption'!Z$2:Z$185,'Eurostat comsumption'!$C$2:$C$185,Input!$C141,'Eurostat comsumption'!$D$2:$D$185,Input!$D141)</f>
        <v>282.60000000000002</v>
      </c>
      <c r="AA141">
        <f>Z141+('RAW data extract'!X44-'RAW data extract'!W44)*1000</f>
        <v>289.38855358980481</v>
      </c>
      <c r="AB141">
        <f>AA141+('RAW data extract'!Y44-'RAW data extract'!X44)*1000</f>
        <v>296.59467541406548</v>
      </c>
      <c r="AC141">
        <f>AB141+('RAW data extract'!Z44-'RAW data extract'!Y44)*1000</f>
        <v>304.29008024654729</v>
      </c>
      <c r="AD141">
        <f>AC141+('RAW data extract'!AA44-'RAW data extract'!Z44)*1000</f>
        <v>311.63246927022783</v>
      </c>
      <c r="AE141">
        <f>AD141+('RAW data extract'!AB44-'RAW data extract'!AA44)*1000</f>
        <v>318.66185660708891</v>
      </c>
      <c r="AF141">
        <f>AE141+('RAW data extract'!AC44-'RAW data extract'!AB44)*1000</f>
        <v>326.45836760226138</v>
      </c>
      <c r="AG141">
        <f>AF141+('RAW data extract'!AD44-'RAW data extract'!AC44)*1000</f>
        <v>335.21669052577573</v>
      </c>
      <c r="AH141">
        <f>AG141+('RAW data extract'!AE44-'RAW data extract'!AD44)*1000</f>
        <v>346.01575288246761</v>
      </c>
      <c r="AI141">
        <f>AH141+('RAW data extract'!AF44-'RAW data extract'!AE44)*1000</f>
        <v>358.05615333088446</v>
      </c>
      <c r="AJ141">
        <f>AI141+('RAW data extract'!AG44-'RAW data extract'!AF44)*1000</f>
        <v>370.93228285242213</v>
      </c>
      <c r="AK141">
        <f>AJ141+('RAW data extract'!AH44-'RAW data extract'!AG44)*1000</f>
        <v>384.27070208639964</v>
      </c>
      <c r="AL141">
        <f>AK141+('RAW data extract'!AI44-'RAW data extract'!AH44)*1000</f>
        <v>397.99399099270045</v>
      </c>
      <c r="AM141">
        <f>AL141+('RAW data extract'!AJ44-'RAW data extract'!AI44)*1000</f>
        <v>412.76108674935625</v>
      </c>
      <c r="AN141">
        <f>AM141+('RAW data extract'!AK44-'RAW data extract'!AJ44)*1000</f>
        <v>429.12292822918539</v>
      </c>
      <c r="AO141">
        <f>AN141+('RAW data extract'!AL44-'RAW data extract'!AK44)*1000</f>
        <v>447.59792804391566</v>
      </c>
      <c r="AP141">
        <f>AO141+('RAW data extract'!AM44-'RAW data extract'!AL44)*1000</f>
        <v>468.70047604192587</v>
      </c>
      <c r="AQ141">
        <f>AP141+('RAW data extract'!AN44-'RAW data extract'!AM44)*1000</f>
        <v>492.01295001324297</v>
      </c>
      <c r="AR141">
        <f>AQ141+('RAW data extract'!AO44-'RAW data extract'!AN44)*1000</f>
        <v>514.62475957052834</v>
      </c>
      <c r="AS141">
        <f>AR141+('RAW data extract'!AP44-'RAW data extract'!AO44)*1000</f>
        <v>537.81577147139615</v>
      </c>
      <c r="AT141">
        <f>AS141+('RAW data extract'!AQ44-'RAW data extract'!AP44)*1000</f>
        <v>561.54241876311835</v>
      </c>
      <c r="AU141">
        <f>AT141+('RAW data extract'!AR44-'RAW data extract'!AQ44)*1000</f>
        <v>585.80226168126489</v>
      </c>
      <c r="AV141">
        <f>AU141+('RAW data extract'!AS44-'RAW data extract'!AR44)*1000</f>
        <v>611.89455974645364</v>
      </c>
      <c r="AW141">
        <f>AV141+('RAW data extract'!AT44-'RAW data extract'!AS44)*1000</f>
        <v>640.34744215613421</v>
      </c>
      <c r="AX141">
        <f>AW141+('RAW data extract'!AU44-'RAW data extract'!AT44)*1000</f>
        <v>672.07777454336974</v>
      </c>
      <c r="AY141">
        <f>AX141+('RAW data extract'!AV44-'RAW data extract'!AU44)*1000</f>
        <v>697.01765898868098</v>
      </c>
      <c r="AZ141">
        <f>AY141+('RAW data extract'!AW44-'RAW data extract'!AV44)*1000</f>
        <v>726.21214224670518</v>
      </c>
      <c r="BA141">
        <f>AZ141+('RAW data extract'!AX44-'RAW data extract'!AW44)*1000</f>
        <v>755.10153008618249</v>
      </c>
      <c r="BB141">
        <f>BA141+('RAW data extract'!AY44-'RAW data extract'!AX44)*1000</f>
        <v>783.24407267324477</v>
      </c>
      <c r="BC141">
        <f>BB141+('RAW data extract'!AZ44-'RAW data extract'!AY44)*1000</f>
        <v>810.85557591481074</v>
      </c>
      <c r="BD141">
        <f>BC141+('RAW data extract'!BA44-'RAW data extract'!AZ44)*1000</f>
        <v>839.89852526555683</v>
      </c>
      <c r="BE141">
        <f>BD141+('RAW data extract'!BB44-'RAW data extract'!BA44)*1000</f>
        <v>868.00041279720449</v>
      </c>
      <c r="BF141">
        <f>BE141+('RAW data extract'!BC44-'RAW data extract'!BB44)*1000</f>
        <v>896.15568875170811</v>
      </c>
      <c r="BG141">
        <f>BF141+('RAW data extract'!BD44-'RAW data extract'!BC44)*1000</f>
        <v>924.5212757922975</v>
      </c>
      <c r="BH141">
        <f>BG141+('RAW data extract'!BE44-'RAW data extract'!BD44)*1000</f>
        <v>952.96286467664584</v>
      </c>
    </row>
    <row r="142" spans="1:60" x14ac:dyDescent="0.3">
      <c r="A142" t="s">
        <v>9</v>
      </c>
      <c r="B142" t="s">
        <v>10</v>
      </c>
      <c r="C142" t="s">
        <v>36</v>
      </c>
      <c r="D142" t="s">
        <v>20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 s="8">
        <f>SUMIFS('Eurostat comsumption'!J$2:J$185,'Eurostat comsumption'!$C$2:$C$185,Input!$C142,'Eurostat comsumption'!$D$2:$D$185,Input!$D142)</f>
        <v>0</v>
      </c>
      <c r="K142" s="8">
        <f>SUMIFS('Eurostat comsumption'!K$2:K$185,'Eurostat comsumption'!$C$2:$C$185,Input!$C142,'Eurostat comsumption'!$D$2:$D$185,Input!$D142)</f>
        <v>0</v>
      </c>
      <c r="L142" s="8">
        <f>SUMIFS('Eurostat comsumption'!L$2:L$185,'Eurostat comsumption'!$C$2:$C$185,Input!$C142,'Eurostat comsumption'!$D$2:$D$185,Input!$D142)</f>
        <v>0</v>
      </c>
      <c r="M142" s="8">
        <f>SUMIFS('Eurostat comsumption'!M$2:M$185,'Eurostat comsumption'!$C$2:$C$185,Input!$C142,'Eurostat comsumption'!$D$2:$D$185,Input!$D142)</f>
        <v>28.2</v>
      </c>
      <c r="N142" s="8">
        <f>SUMIFS('Eurostat comsumption'!N$2:N$185,'Eurostat comsumption'!$C$2:$C$185,Input!$C142,'Eurostat comsumption'!$D$2:$D$185,Input!$D142)</f>
        <v>13.4</v>
      </c>
      <c r="O142" s="8">
        <f>SUMIFS('Eurostat comsumption'!O$2:O$185,'Eurostat comsumption'!$C$2:$C$185,Input!$C142,'Eurostat comsumption'!$D$2:$D$185,Input!$D142)</f>
        <v>49.3</v>
      </c>
      <c r="P142" s="8">
        <f>SUMIFS('Eurostat comsumption'!P$2:P$185,'Eurostat comsumption'!$C$2:$C$185,Input!$C142,'Eurostat comsumption'!$D$2:$D$185,Input!$D142)</f>
        <v>90</v>
      </c>
      <c r="Q142" s="8">
        <f>SUMIFS('Eurostat comsumption'!Q$2:Q$185,'Eurostat comsumption'!$C$2:$C$185,Input!$C142,'Eurostat comsumption'!$D$2:$D$185,Input!$D142)</f>
        <v>96</v>
      </c>
      <c r="R142" s="8">
        <f>SUMIFS('Eurostat comsumption'!R$2:R$185,'Eurostat comsumption'!$C$2:$C$185,Input!$C142,'Eurostat comsumption'!$D$2:$D$185,Input!$D142)</f>
        <v>434.5</v>
      </c>
      <c r="S142" s="8">
        <f>SUMIFS('Eurostat comsumption'!S$2:S$185,'Eurostat comsumption'!$C$2:$C$185,Input!$C142,'Eurostat comsumption'!$D$2:$D$185,Input!$D142)</f>
        <v>635.9</v>
      </c>
      <c r="T142" s="8">
        <f>SUMIFS('Eurostat comsumption'!T$2:T$185,'Eurostat comsumption'!$C$2:$C$185,Input!$C142,'Eurostat comsumption'!$D$2:$D$185,Input!$D142)</f>
        <v>867.4</v>
      </c>
      <c r="U142" s="8">
        <f>SUMIFS('Eurostat comsumption'!U$2:U$185,'Eurostat comsumption'!$C$2:$C$185,Input!$C142,'Eurostat comsumption'!$D$2:$D$185,Input!$D142)</f>
        <v>915.5</v>
      </c>
      <c r="V142" s="8">
        <f>SUMIFS('Eurostat comsumption'!V$2:V$185,'Eurostat comsumption'!$C$2:$C$185,Input!$C142,'Eurostat comsumption'!$D$2:$D$185,Input!$D142)</f>
        <v>807.3</v>
      </c>
      <c r="W142" s="8">
        <f>SUMIFS('Eurostat comsumption'!W$2:W$185,'Eurostat comsumption'!$C$2:$C$185,Input!$C142,'Eurostat comsumption'!$D$2:$D$185,Input!$D142)</f>
        <v>747.5</v>
      </c>
      <c r="X142" s="8">
        <f>SUMIFS('Eurostat comsumption'!X$2:X$185,'Eurostat comsumption'!$C$2:$C$185,Input!$C142,'Eurostat comsumption'!$D$2:$D$185,Input!$D142)</f>
        <v>705.4</v>
      </c>
      <c r="Y142" s="8">
        <f>SUMIFS('Eurostat comsumption'!Y$2:Y$185,'Eurostat comsumption'!$C$2:$C$185,Input!$C142,'Eurostat comsumption'!$D$2:$D$185,Input!$D142)</f>
        <v>653.4</v>
      </c>
      <c r="Z142" s="8">
        <f>SUMIFS('Eurostat comsumption'!Z$2:Z$185,'Eurostat comsumption'!$C$2:$C$185,Input!$C142,'Eurostat comsumption'!$D$2:$D$185,Input!$D142)</f>
        <v>457.4</v>
      </c>
      <c r="AA142">
        <f>MAX(Z142+('RAW data extract'!X46-'RAW data extract'!W46)*1000,0)</f>
        <v>473.60516260201706</v>
      </c>
      <c r="AB142">
        <f>MAX(AA142+('RAW data extract'!Y46-'RAW data extract'!X46)*1000,0)</f>
        <v>485.56332678871013</v>
      </c>
      <c r="AC142">
        <f>MAX(AB142+('RAW data extract'!Z46-'RAW data extract'!Y46)*1000,0)</f>
        <v>490.98416494950391</v>
      </c>
      <c r="AD142">
        <f>MAX(AC142+('RAW data extract'!AA46-'RAW data extract'!Z46)*1000,0)</f>
        <v>493.83815227263995</v>
      </c>
      <c r="AE142">
        <f>MAX(AD142+('RAW data extract'!AB46-'RAW data extract'!AA46)*1000,0)</f>
        <v>497.51065848679286</v>
      </c>
      <c r="AF142">
        <f>MAX(AE142+('RAW data extract'!AC46-'RAW data extract'!AB46)*1000,0)</f>
        <v>499.90591489609602</v>
      </c>
      <c r="AG142">
        <f>MAX(AF142+('RAW data extract'!AD46-'RAW data extract'!AC46)*1000,0)</f>
        <v>501.13803268249353</v>
      </c>
      <c r="AH142">
        <f>MAX(AG142+('RAW data extract'!AE46-'RAW data extract'!AD46)*1000,0)</f>
        <v>493.18569144913045</v>
      </c>
      <c r="AI142">
        <f>MAX(AH142+('RAW data extract'!AF46-'RAW data extract'!AE46)*1000,0)</f>
        <v>482.13040059430949</v>
      </c>
      <c r="AJ142">
        <f>MAX(AI142+('RAW data extract'!AG46-'RAW data extract'!AF46)*1000,0)</f>
        <v>468.76920847835061</v>
      </c>
      <c r="AK142">
        <f>MAX(AJ142+('RAW data extract'!AH46-'RAW data extract'!AG46)*1000,0)</f>
        <v>453.89439535821953</v>
      </c>
      <c r="AL142">
        <f>MAX(AK142+('RAW data extract'!AI46-'RAW data extract'!AH46)*1000,0)</f>
        <v>437.05172147342046</v>
      </c>
      <c r="AM142">
        <f>MAX(AL142+('RAW data extract'!AJ46-'RAW data extract'!AI46)*1000,0)</f>
        <v>418.02559912623309</v>
      </c>
      <c r="AN142">
        <f>MAX(AM142+('RAW data extract'!AK46-'RAW data extract'!AJ46)*1000,0)</f>
        <v>395.92013429100729</v>
      </c>
      <c r="AO142">
        <f>MAX(AN142+('RAW data extract'!AL46-'RAW data extract'!AK46)*1000,0)</f>
        <v>370.38326061319628</v>
      </c>
      <c r="AP142">
        <f>MAX(AO142+('RAW data extract'!AM46-'RAW data extract'!AL46)*1000,0)</f>
        <v>340.97802117529579</v>
      </c>
      <c r="AQ142">
        <f>MAX(AP142+('RAW data extract'!AN46-'RAW data extract'!AM46)*1000,0)</f>
        <v>309.92338446366205</v>
      </c>
      <c r="AR142">
        <f>MAX(AQ142+('RAW data extract'!AO46-'RAW data extract'!AN46)*1000,0)</f>
        <v>284.12714387802271</v>
      </c>
      <c r="AS142">
        <f>MAX(AR142+('RAW data extract'!AP46-'RAW data extract'!AO46)*1000,0)</f>
        <v>258.48405429696805</v>
      </c>
      <c r="AT142">
        <f>MAX(AS142+('RAW data extract'!AQ46-'RAW data extract'!AP46)*1000,0)</f>
        <v>233.21201374106246</v>
      </c>
      <c r="AU142">
        <f>MAX(AT142+('RAW data extract'!AR46-'RAW data extract'!AQ46)*1000,0)</f>
        <v>208.6943474271595</v>
      </c>
      <c r="AV142">
        <f>MAX(AU142+('RAW data extract'!AS46-'RAW data extract'!AR46)*1000,0)</f>
        <v>184.81465019318352</v>
      </c>
      <c r="AW142">
        <f>MAX(AV142+('RAW data extract'!AT46-'RAW data extract'!AS46)*1000,0)</f>
        <v>161.55516015788143</v>
      </c>
      <c r="AX142">
        <f>MAX(AW142+('RAW data extract'!AU46-'RAW data extract'!AT46)*1000,0)</f>
        <v>138.80945233435719</v>
      </c>
      <c r="AY142">
        <f>MAX(AX142+('RAW data extract'!AV46-'RAW data extract'!AU46)*1000,0)</f>
        <v>114.63383174592666</v>
      </c>
      <c r="AZ142">
        <f>MAX(AY142+('RAW data extract'!AW46-'RAW data extract'!AV46)*1000,0)</f>
        <v>91.463619605313667</v>
      </c>
      <c r="BA142">
        <f>MAX(AZ142+('RAW data extract'!AX46-'RAW data extract'!AW46)*1000,0)</f>
        <v>68.168325931026047</v>
      </c>
      <c r="BB142">
        <f>MAX(BA142+('RAW data extract'!AY46-'RAW data extract'!AX46)*1000,0)</f>
        <v>44.690227600071225</v>
      </c>
      <c r="BC142">
        <f>MAX(BB142+('RAW data extract'!AZ46-'RAW data extract'!AY46)*1000,0)</f>
        <v>21.141904858296684</v>
      </c>
      <c r="BD142">
        <f>MAX(BC142+('RAW data extract'!BA46-'RAW data extract'!AZ46)*1000,0)</f>
        <v>0</v>
      </c>
      <c r="BE142">
        <f>MAX(BD142+('RAW data extract'!BB46-'RAW data extract'!BA46)*1000,0)</f>
        <v>0</v>
      </c>
      <c r="BF142">
        <f>MAX(BE142+('RAW data extract'!BC46-'RAW data extract'!BB46)*1000,0)</f>
        <v>0</v>
      </c>
      <c r="BG142">
        <f>MAX(BF142+('RAW data extract'!BD46-'RAW data extract'!BC46)*1000,0)</f>
        <v>0</v>
      </c>
      <c r="BH142">
        <f>MAX(BG142+('RAW data extract'!BE46-'RAW data extract'!BD46)*1000,0)</f>
        <v>0</v>
      </c>
    </row>
    <row r="143" spans="1:60" x14ac:dyDescent="0.3">
      <c r="A143" t="s">
        <v>9</v>
      </c>
      <c r="B143" t="s">
        <v>10</v>
      </c>
      <c r="C143" t="s">
        <v>36</v>
      </c>
      <c r="D143" t="s">
        <v>21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 s="8">
        <f>SUMIFS('Eurostat comsumption'!J$2:J$185,'Eurostat comsumption'!$C$2:$C$185,Input!$C143,'Eurostat comsumption'!$D$2:$D$185,Input!$D143)</f>
        <v>0</v>
      </c>
      <c r="K143" s="8">
        <f>SUMIFS('Eurostat comsumption'!K$2:K$185,'Eurostat comsumption'!$C$2:$C$185,Input!$C143,'Eurostat comsumption'!$D$2:$D$185,Input!$D143)</f>
        <v>0</v>
      </c>
      <c r="L143" s="8">
        <f>SUMIFS('Eurostat comsumption'!L$2:L$185,'Eurostat comsumption'!$C$2:$C$185,Input!$C143,'Eurostat comsumption'!$D$2:$D$185,Input!$D143)</f>
        <v>0</v>
      </c>
      <c r="M143" s="8">
        <f>SUMIFS('Eurostat comsumption'!M$2:M$185,'Eurostat comsumption'!$C$2:$C$185,Input!$C143,'Eurostat comsumption'!$D$2:$D$185,Input!$D143)</f>
        <v>0</v>
      </c>
      <c r="N143" s="8">
        <f>SUMIFS('Eurostat comsumption'!N$2:N$185,'Eurostat comsumption'!$C$2:$C$185,Input!$C143,'Eurostat comsumption'!$D$2:$D$185,Input!$D143)</f>
        <v>0</v>
      </c>
      <c r="O143" s="8">
        <f>SUMIFS('Eurostat comsumption'!O$2:O$185,'Eurostat comsumption'!$C$2:$C$185,Input!$C143,'Eurostat comsumption'!$D$2:$D$185,Input!$D143)</f>
        <v>0</v>
      </c>
      <c r="P143" s="8">
        <f>SUMIFS('Eurostat comsumption'!P$2:P$185,'Eurostat comsumption'!$C$2:$C$185,Input!$C143,'Eurostat comsumption'!$D$2:$D$185,Input!$D143)</f>
        <v>0</v>
      </c>
      <c r="Q143" s="8">
        <f>SUMIFS('Eurostat comsumption'!Q$2:Q$185,'Eurostat comsumption'!$C$2:$C$185,Input!$C143,'Eurostat comsumption'!$D$2:$D$185,Input!$D143)</f>
        <v>0</v>
      </c>
      <c r="R143" s="8">
        <f>SUMIFS('Eurostat comsumption'!R$2:R$185,'Eurostat comsumption'!$C$2:$C$185,Input!$C143,'Eurostat comsumption'!$D$2:$D$185,Input!$D143)</f>
        <v>0</v>
      </c>
      <c r="S143" s="8">
        <f>SUMIFS('Eurostat comsumption'!S$2:S$185,'Eurostat comsumption'!$C$2:$C$185,Input!$C143,'Eurostat comsumption'!$D$2:$D$185,Input!$D143)</f>
        <v>0</v>
      </c>
      <c r="T143" s="8">
        <f>SUMIFS('Eurostat comsumption'!T$2:T$185,'Eurostat comsumption'!$C$2:$C$185,Input!$C143,'Eurostat comsumption'!$D$2:$D$185,Input!$D143)</f>
        <v>0</v>
      </c>
      <c r="U143" s="8">
        <f>SUMIFS('Eurostat comsumption'!U$2:U$185,'Eurostat comsumption'!$C$2:$C$185,Input!$C143,'Eurostat comsumption'!$D$2:$D$185,Input!$D143)</f>
        <v>0</v>
      </c>
      <c r="V143" s="8">
        <f>SUMIFS('Eurostat comsumption'!V$2:V$185,'Eurostat comsumption'!$C$2:$C$185,Input!$C143,'Eurostat comsumption'!$D$2:$D$185,Input!$D143)</f>
        <v>0</v>
      </c>
      <c r="W143" s="8">
        <f>SUMIFS('Eurostat comsumption'!W$2:W$185,'Eurostat comsumption'!$C$2:$C$185,Input!$C143,'Eurostat comsumption'!$D$2:$D$185,Input!$D143)</f>
        <v>0</v>
      </c>
      <c r="X143" s="8">
        <f>SUMIFS('Eurostat comsumption'!X$2:X$185,'Eurostat comsumption'!$C$2:$C$185,Input!$C143,'Eurostat comsumption'!$D$2:$D$185,Input!$D143)</f>
        <v>0</v>
      </c>
      <c r="Y143" s="8">
        <f>SUMIFS('Eurostat comsumption'!Y$2:Y$185,'Eurostat comsumption'!$C$2:$C$185,Input!$C143,'Eurostat comsumption'!$D$2:$D$185,Input!$D143)</f>
        <v>0</v>
      </c>
      <c r="Z143" s="8">
        <f>SUMIFS('Eurostat comsumption'!Z$2:Z$185,'Eurostat comsumption'!$C$2:$C$185,Input!$C143,'Eurostat comsumption'!$D$2:$D$185,Input!$D143)</f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</row>
    <row r="144" spans="1:60" x14ac:dyDescent="0.3">
      <c r="A144" t="s">
        <v>9</v>
      </c>
      <c r="B144" t="s">
        <v>10</v>
      </c>
      <c r="C144" t="s">
        <v>36</v>
      </c>
      <c r="D144" t="s">
        <v>22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 s="8">
        <f>SUMIFS('Eurostat comsumption'!J$2:J$185,'Eurostat comsumption'!$C$2:$C$185,Input!$C144,'Eurostat comsumption'!$D$2:$D$185,Input!$D144)</f>
        <v>9459.2000000000007</v>
      </c>
      <c r="K144" s="8">
        <f>SUMIFS('Eurostat comsumption'!K$2:K$185,'Eurostat comsumption'!$C$2:$C$185,Input!$C144,'Eurostat comsumption'!$D$2:$D$185,Input!$D144)</f>
        <v>9382.2999999999993</v>
      </c>
      <c r="L144" s="8">
        <f>SUMIFS('Eurostat comsumption'!L$2:L$185,'Eurostat comsumption'!$C$2:$C$185,Input!$C144,'Eurostat comsumption'!$D$2:$D$185,Input!$D144)</f>
        <v>9081.5</v>
      </c>
      <c r="M144" s="8">
        <f>SUMIFS('Eurostat comsumption'!M$2:M$185,'Eurostat comsumption'!$C$2:$C$185,Input!$C144,'Eurostat comsumption'!$D$2:$D$185,Input!$D144)</f>
        <v>9877.2999999999993</v>
      </c>
      <c r="N144" s="8">
        <f>SUMIFS('Eurostat comsumption'!N$2:N$185,'Eurostat comsumption'!$C$2:$C$185,Input!$C144,'Eurostat comsumption'!$D$2:$D$185,Input!$D144)</f>
        <v>11112.4</v>
      </c>
      <c r="O144" s="8">
        <f>SUMIFS('Eurostat comsumption'!O$2:O$185,'Eurostat comsumption'!$C$2:$C$185,Input!$C144,'Eurostat comsumption'!$D$2:$D$185,Input!$D144)</f>
        <v>11911.1</v>
      </c>
      <c r="P144" s="8">
        <f>SUMIFS('Eurostat comsumption'!P$2:P$185,'Eurostat comsumption'!$C$2:$C$185,Input!$C144,'Eurostat comsumption'!$D$2:$D$185,Input!$D144)</f>
        <v>13210.3</v>
      </c>
      <c r="Q144" s="8">
        <f>SUMIFS('Eurostat comsumption'!Q$2:Q$185,'Eurostat comsumption'!$C$2:$C$185,Input!$C144,'Eurostat comsumption'!$D$2:$D$185,Input!$D144)</f>
        <v>14575.5</v>
      </c>
      <c r="R144" s="8">
        <f>SUMIFS('Eurostat comsumption'!R$2:R$185,'Eurostat comsumption'!$C$2:$C$185,Input!$C144,'Eurostat comsumption'!$D$2:$D$185,Input!$D144)</f>
        <v>15259.6</v>
      </c>
      <c r="S144" s="8">
        <f>SUMIFS('Eurostat comsumption'!S$2:S$185,'Eurostat comsumption'!$C$2:$C$185,Input!$C144,'Eurostat comsumption'!$D$2:$D$185,Input!$D144)</f>
        <v>15467.3</v>
      </c>
      <c r="T144" s="8">
        <f>SUMIFS('Eurostat comsumption'!T$2:T$185,'Eurostat comsumption'!$C$2:$C$185,Input!$C144,'Eurostat comsumption'!$D$2:$D$185,Input!$D144)</f>
        <v>16319.9</v>
      </c>
      <c r="U144" s="8">
        <f>SUMIFS('Eurostat comsumption'!U$2:U$185,'Eurostat comsumption'!$C$2:$C$185,Input!$C144,'Eurostat comsumption'!$D$2:$D$185,Input!$D144)</f>
        <v>16483.7</v>
      </c>
      <c r="V144" s="8">
        <f>SUMIFS('Eurostat comsumption'!V$2:V$185,'Eurostat comsumption'!$C$2:$C$185,Input!$C144,'Eurostat comsumption'!$D$2:$D$185,Input!$D144)</f>
        <v>15877.9</v>
      </c>
      <c r="W144" s="8">
        <f>SUMIFS('Eurostat comsumption'!W$2:W$185,'Eurostat comsumption'!$C$2:$C$185,Input!$C144,'Eurostat comsumption'!$D$2:$D$185,Input!$D144)</f>
        <v>14882.6</v>
      </c>
      <c r="X144" s="8">
        <f>SUMIFS('Eurostat comsumption'!X$2:X$185,'Eurostat comsumption'!$C$2:$C$185,Input!$C144,'Eurostat comsumption'!$D$2:$D$185,Input!$D144)</f>
        <v>15063.7</v>
      </c>
      <c r="Y144" s="8">
        <f>SUMIFS('Eurostat comsumption'!Y$2:Y$185,'Eurostat comsumption'!$C$2:$C$185,Input!$C144,'Eurostat comsumption'!$D$2:$D$185,Input!$D144)</f>
        <v>15930.2</v>
      </c>
      <c r="Z144" s="8">
        <f>SUMIFS('Eurostat comsumption'!Z$2:Z$185,'Eurostat comsumption'!$C$2:$C$185,Input!$C144,'Eurostat comsumption'!$D$2:$D$185,Input!$D144)</f>
        <v>18117.5</v>
      </c>
      <c r="AA144">
        <f>IFERROR(Z144*'RAW data extract'!X43/'RAW data extract'!W43,0)</f>
        <v>18536.903773605627</v>
      </c>
      <c r="AB144">
        <f>IFERROR(AA144*'RAW data extract'!Y43/'RAW data extract'!X43,0)</f>
        <v>18846.947347082365</v>
      </c>
      <c r="AC144">
        <f>IFERROR(AB144*'RAW data extract'!Z43/'RAW data extract'!Y43,0)</f>
        <v>18988.755311606361</v>
      </c>
      <c r="AD144">
        <f>IFERROR(AC144*'RAW data extract'!AA43/'RAW data extract'!Z43,0)</f>
        <v>19064.253707503711</v>
      </c>
      <c r="AE144">
        <f>IFERROR(AD144*'RAW data extract'!AB43/'RAW data extract'!AA43,0)</f>
        <v>19160.869353182308</v>
      </c>
      <c r="AF144">
        <f>IFERROR(AE144*'RAW data extract'!AC43/'RAW data extract'!AB43,0)</f>
        <v>19224.770099165882</v>
      </c>
      <c r="AG144">
        <f>IFERROR(AF144*'RAW data extract'!AD43/'RAW data extract'!AC43,0)</f>
        <v>19258.850550412179</v>
      </c>
      <c r="AH144">
        <f>IFERROR(AG144*'RAW data extract'!AE43/'RAW data extract'!AD43,0)</f>
        <v>19057.063366694343</v>
      </c>
      <c r="AI144">
        <f>IFERROR(AH144*'RAW data extract'!AF43/'RAW data extract'!AE43,0)</f>
        <v>18775.574044883113</v>
      </c>
      <c r="AJ144">
        <f>IFERROR(AI144*'RAW data extract'!AG43/'RAW data extract'!AF43,0)</f>
        <v>18434.84628876701</v>
      </c>
      <c r="AK144">
        <f>IFERROR(AJ144*'RAW data extract'!AH43/'RAW data extract'!AG43,0)</f>
        <v>18055.236154634316</v>
      </c>
      <c r="AL144">
        <f>IFERROR(AK144*'RAW data extract'!AI43/'RAW data extract'!AH43,0)</f>
        <v>17625.090478213107</v>
      </c>
      <c r="AM144">
        <f>IFERROR(AL144*'RAW data extract'!AJ43/'RAW data extract'!AI43,0)</f>
        <v>17138.882837634581</v>
      </c>
      <c r="AN144">
        <f>IFERROR(AM144*'RAW data extract'!AK43/'RAW data extract'!AJ43,0)</f>
        <v>16573.611510760529</v>
      </c>
      <c r="AO144">
        <f>IFERROR(AN144*'RAW data extract'!AL43/'RAW data extract'!AK43,0)</f>
        <v>15920.238203460876</v>
      </c>
      <c r="AP144">
        <f>IFERROR(AO144*'RAW data extract'!AM43/'RAW data extract'!AL43,0)</f>
        <v>15167.540189332787</v>
      </c>
      <c r="AQ144">
        <f>IFERROR(AP144*'RAW data extract'!AN43/'RAW data extract'!AM43,0)</f>
        <v>14372.502736986138</v>
      </c>
      <c r="AR144">
        <f>IFERROR(AQ144*'RAW data extract'!AO43/'RAW data extract'!AN43,0)</f>
        <v>13712.527480306881</v>
      </c>
      <c r="AS144">
        <f>IFERROR(AR144*'RAW data extract'!AP43/'RAW data extract'!AO43,0)</f>
        <v>13056.490866658545</v>
      </c>
      <c r="AT144">
        <f>IFERROR(AS144*'RAW data extract'!AQ43/'RAW data extract'!AP43,0)</f>
        <v>12409.983661705619</v>
      </c>
      <c r="AU144">
        <f>IFERROR(AT144*'RAW data extract'!AR43/'RAW data extract'!AQ43,0)</f>
        <v>11782.848073846568</v>
      </c>
      <c r="AV144">
        <f>IFERROR(AU144*'RAW data extract'!AS43/'RAW data extract'!AR43,0)</f>
        <v>11172.094674351294</v>
      </c>
      <c r="AW144">
        <f>IFERROR(AV144*'RAW data extract'!AT43/'RAW data extract'!AS43,0)</f>
        <v>10577.269365219448</v>
      </c>
      <c r="AX144">
        <f>IFERROR(AW144*'RAW data extract'!AU43/'RAW data extract'!AT43,0)</f>
        <v>9995.6418158524484</v>
      </c>
      <c r="AY144">
        <f>IFERROR(AX144*'RAW data extract'!AV43/'RAW data extract'!AU43,0)</f>
        <v>9377.2887980949072</v>
      </c>
      <c r="AZ144">
        <f>IFERROR(AY144*'RAW data extract'!AW43/'RAW data extract'!AV43,0)</f>
        <v>8784.7571224721996</v>
      </c>
      <c r="BA144">
        <f>IFERROR(AZ144*'RAW data extract'!AX43/'RAW data extract'!AW43,0)</f>
        <v>8189.0136539333926</v>
      </c>
      <c r="BB144">
        <f>IFERROR(BA144*'RAW data extract'!AY43/'RAW data extract'!AX43,0)</f>
        <v>7588.5753163287563</v>
      </c>
      <c r="BC144">
        <f>IFERROR(BB144*'RAW data extract'!AZ43/'RAW data extract'!AY43,0)</f>
        <v>6986.3328983736365</v>
      </c>
      <c r="BD144">
        <f>IFERROR(BC144*'RAW data extract'!BA43/'RAW data extract'!AZ43,0)</f>
        <v>6391.76547616473</v>
      </c>
      <c r="BE144">
        <f>IFERROR(BD144*'RAW data extract'!BB43/'RAW data extract'!BA43,0)</f>
        <v>5791.4896790022403</v>
      </c>
      <c r="BF144">
        <f>IFERROR(BE144*'RAW data extract'!BC43/'RAW data extract'!BB43,0)</f>
        <v>5191.878067752652</v>
      </c>
      <c r="BG144">
        <f>IFERROR(BF144*'RAW data extract'!BD43/'RAW data extract'!BC43,0)</f>
        <v>4593.5369725674009</v>
      </c>
      <c r="BH144">
        <f>IFERROR(BG144*'RAW data extract'!BE43/'RAW data extract'!BD43,0)</f>
        <v>3995.3568407649523</v>
      </c>
    </row>
    <row r="145" spans="1:60" x14ac:dyDescent="0.3">
      <c r="A145" s="2" t="s">
        <v>9</v>
      </c>
      <c r="B145" s="2" t="s">
        <v>10</v>
      </c>
      <c r="C145" s="2" t="s">
        <v>36</v>
      </c>
      <c r="D145" s="2" t="s">
        <v>44</v>
      </c>
      <c r="E145" s="2" t="s">
        <v>13</v>
      </c>
      <c r="F145" s="2" t="s">
        <v>14</v>
      </c>
      <c r="G145" s="2" t="s">
        <v>14</v>
      </c>
      <c r="H145" s="2" t="s">
        <v>15</v>
      </c>
      <c r="I145" s="2" t="s">
        <v>16</v>
      </c>
      <c r="J145" s="8">
        <f>SUMIFS('Eurostat comsumption'!J$2:J$185,'Eurostat comsumption'!$C$2:$C$185,Input!$C145,'Eurostat comsumption'!$D$2:$D$185,Input!$D145)</f>
        <v>0</v>
      </c>
      <c r="K145" s="8">
        <f>SUMIFS('Eurostat comsumption'!K$2:K$185,'Eurostat comsumption'!$C$2:$C$185,Input!$C145,'Eurostat comsumption'!$D$2:$D$185,Input!$D145)</f>
        <v>0</v>
      </c>
      <c r="L145" s="8">
        <f>SUMIFS('Eurostat comsumption'!L$2:L$185,'Eurostat comsumption'!$C$2:$C$185,Input!$C145,'Eurostat comsumption'!$D$2:$D$185,Input!$D145)</f>
        <v>0</v>
      </c>
      <c r="M145" s="8">
        <f>SUMIFS('Eurostat comsumption'!M$2:M$185,'Eurostat comsumption'!$C$2:$C$185,Input!$C145,'Eurostat comsumption'!$D$2:$D$185,Input!$D145)</f>
        <v>0</v>
      </c>
      <c r="N145" s="8">
        <f>SUMIFS('Eurostat comsumption'!N$2:N$185,'Eurostat comsumption'!$C$2:$C$185,Input!$C145,'Eurostat comsumption'!$D$2:$D$185,Input!$D145)</f>
        <v>0</v>
      </c>
      <c r="O145" s="8">
        <f>SUMIFS('Eurostat comsumption'!O$2:O$185,'Eurostat comsumption'!$C$2:$C$185,Input!$C145,'Eurostat comsumption'!$D$2:$D$185,Input!$D145)</f>
        <v>0</v>
      </c>
      <c r="P145" s="8">
        <f>SUMIFS('Eurostat comsumption'!P$2:P$185,'Eurostat comsumption'!$C$2:$C$185,Input!$C145,'Eurostat comsumption'!$D$2:$D$185,Input!$D145)</f>
        <v>0</v>
      </c>
      <c r="Q145" s="8">
        <f>SUMIFS('Eurostat comsumption'!Q$2:Q$185,'Eurostat comsumption'!$C$2:$C$185,Input!$C145,'Eurostat comsumption'!$D$2:$D$185,Input!$D145)</f>
        <v>0</v>
      </c>
      <c r="R145" s="8">
        <f>SUMIFS('Eurostat comsumption'!R$2:R$185,'Eurostat comsumption'!$C$2:$C$185,Input!$C145,'Eurostat comsumption'!$D$2:$D$185,Input!$D145)</f>
        <v>0</v>
      </c>
      <c r="S145" s="8">
        <f>SUMIFS('Eurostat comsumption'!S$2:S$185,'Eurostat comsumption'!$C$2:$C$185,Input!$C145,'Eurostat comsumption'!$D$2:$D$185,Input!$D145)</f>
        <v>0</v>
      </c>
      <c r="T145" s="8">
        <f>SUMIFS('Eurostat comsumption'!T$2:T$185,'Eurostat comsumption'!$C$2:$C$185,Input!$C145,'Eurostat comsumption'!$D$2:$D$185,Input!$D145)</f>
        <v>0</v>
      </c>
      <c r="U145" s="8">
        <f>SUMIFS('Eurostat comsumption'!U$2:U$185,'Eurostat comsumption'!$C$2:$C$185,Input!$C145,'Eurostat comsumption'!$D$2:$D$185,Input!$D145)</f>
        <v>0</v>
      </c>
      <c r="V145" s="8">
        <f>SUMIFS('Eurostat comsumption'!V$2:V$185,'Eurostat comsumption'!$C$2:$C$185,Input!$C145,'Eurostat comsumption'!$D$2:$D$185,Input!$D145)</f>
        <v>0</v>
      </c>
      <c r="W145" s="8">
        <f>SUMIFS('Eurostat comsumption'!W$2:W$185,'Eurostat comsumption'!$C$2:$C$185,Input!$C145,'Eurostat comsumption'!$D$2:$D$185,Input!$D145)</f>
        <v>0</v>
      </c>
      <c r="X145" s="8">
        <f>SUMIFS('Eurostat comsumption'!X$2:X$185,'Eurostat comsumption'!$C$2:$C$185,Input!$C145,'Eurostat comsumption'!$D$2:$D$185,Input!$D145)</f>
        <v>0</v>
      </c>
      <c r="Y145" s="8">
        <f>SUMIFS('Eurostat comsumption'!Y$2:Y$185,'Eurostat comsumption'!$C$2:$C$185,Input!$C145,'Eurostat comsumption'!$D$2:$D$185,Input!$D145)</f>
        <v>0</v>
      </c>
      <c r="Z145" s="8">
        <f>SUMIFS('Eurostat comsumption'!Z$2:Z$185,'Eurostat comsumption'!$C$2:$C$185,Input!$C145,'Eurostat comsumption'!$D$2:$D$185,Input!$D145)</f>
        <v>0</v>
      </c>
      <c r="AA145">
        <f>Z145+('RAW data extract'!X49-'RAW data extract'!W49)*1000</f>
        <v>1.7368734921953698E-2</v>
      </c>
      <c r="AB145">
        <f>AA145+('RAW data extract'!Y49-'RAW data extract'!X49)*1000</f>
        <v>2.4363614149200651E-2</v>
      </c>
      <c r="AC145">
        <f>AB145+('RAW data extract'!Z49-'RAW data extract'!Y49)*1000</f>
        <v>2.5118716825432534E-2</v>
      </c>
      <c r="AD145">
        <f>AC145+('RAW data extract'!AA49-'RAW data extract'!Z49)*1000</f>
        <v>2.9707804516310325E-2</v>
      </c>
      <c r="AE145">
        <f>AD145+('RAW data extract'!AB49-'RAW data extract'!AA49)*1000</f>
        <v>4.1956244175664438E-2</v>
      </c>
      <c r="AF145">
        <f>AE145+('RAW data extract'!AC49-'RAW data extract'!AB49)*1000</f>
        <v>6.263571876228842E-2</v>
      </c>
      <c r="AG145">
        <f>AF145+('RAW data extract'!AD49-'RAW data extract'!AC49)*1000</f>
        <v>8.3666017579014651E-2</v>
      </c>
      <c r="AH145">
        <f>AG145+('RAW data extract'!AE49-'RAW data extract'!AD49)*1000</f>
        <v>0.11539622915474564</v>
      </c>
      <c r="AI145">
        <f>AH145+('RAW data extract'!AF49-'RAW data extract'!AE49)*1000</f>
        <v>0.15338973638119771</v>
      </c>
      <c r="AJ145">
        <f>AI145+('RAW data extract'!AG49-'RAW data extract'!AF49)*1000</f>
        <v>0.19207515944069409</v>
      </c>
      <c r="AK145">
        <f>AJ145+('RAW data extract'!AH49-'RAW data extract'!AG49)*1000</f>
        <v>0.23814548367639188</v>
      </c>
      <c r="AL145">
        <f>AK145+('RAW data extract'!AI49-'RAW data extract'!AH49)*1000</f>
        <v>0.28642542075142807</v>
      </c>
      <c r="AM145">
        <f>AL145+('RAW data extract'!AJ49-'RAW data extract'!AI49)*1000</f>
        <v>0.33678780208735687</v>
      </c>
      <c r="AN145">
        <f>AM145+('RAW data extract'!AK49-'RAW data extract'!AJ49)*1000</f>
        <v>0.38355346120196615</v>
      </c>
      <c r="AO145">
        <f>AN145+('RAW data extract'!AL49-'RAW data extract'!AK49)*1000</f>
        <v>0.42381863989383495</v>
      </c>
      <c r="AP145">
        <f>AO145+('RAW data extract'!AM49-'RAW data extract'!AL49)*1000</f>
        <v>0.45730140553214643</v>
      </c>
      <c r="AQ145">
        <f>AP145+('RAW data extract'!AN49-'RAW data extract'!AM49)*1000</f>
        <v>0.48639236893355647</v>
      </c>
      <c r="AR145">
        <f>AQ145+('RAW data extract'!AO49-'RAW data extract'!AN49)*1000</f>
        <v>0.51131568327684973</v>
      </c>
      <c r="AS145">
        <f>AR145+('RAW data extract'!AP49-'RAW data extract'!AO49)*1000</f>
        <v>0.53052216009575381</v>
      </c>
      <c r="AT145">
        <f>AS145+('RAW data extract'!AQ49-'RAW data extract'!AP49)*1000</f>
        <v>0.54551489157969357</v>
      </c>
      <c r="AU145">
        <f>AT145+('RAW data extract'!AR49-'RAW data extract'!AQ49)*1000</f>
        <v>0.55950534873092328</v>
      </c>
      <c r="AV145">
        <f>AU145+('RAW data extract'!AS49-'RAW data extract'!AR49)*1000</f>
        <v>0.5743828357571461</v>
      </c>
      <c r="AW145">
        <f>AV145+('RAW data extract'!AT49-'RAW data extract'!AS49)*1000</f>
        <v>0.5910948802143422</v>
      </c>
      <c r="AX145">
        <f>AW145+('RAW data extract'!AU49-'RAW data extract'!AT49)*1000</f>
        <v>0.61052395282034633</v>
      </c>
      <c r="AY145">
        <f>AX145+('RAW data extract'!AV49-'RAW data extract'!AU49)*1000</f>
        <v>0.62468667800990596</v>
      </c>
      <c r="AZ145">
        <f>AY145+('RAW data extract'!AW49-'RAW data extract'!AV49)*1000</f>
        <v>0.64198987179287803</v>
      </c>
      <c r="BA145">
        <f>AZ145+('RAW data extract'!AX49-'RAW data extract'!AW49)*1000</f>
        <v>0.65917740467903174</v>
      </c>
      <c r="BB145">
        <f>BA145+('RAW data extract'!AY49-'RAW data extract'!AX49)*1000</f>
        <v>0.67578384787386914</v>
      </c>
      <c r="BC145">
        <f>BB145+('RAW data extract'!AZ49-'RAW data extract'!AY49)*1000</f>
        <v>0.69193550606805476</v>
      </c>
      <c r="BD145">
        <f>BC145+('RAW data extract'!BA49-'RAW data extract'!AZ49)*1000</f>
        <v>0.70920215134393105</v>
      </c>
      <c r="BE145">
        <f>BD145+('RAW data extract'!BB49-'RAW data extract'!BA49)*1000</f>
        <v>0.72577255449889233</v>
      </c>
      <c r="BF145">
        <f>BE145+('RAW data extract'!BC49-'RAW data extract'!BB49)*1000</f>
        <v>0.74235687382569349</v>
      </c>
      <c r="BG145">
        <f>BF145+('RAW data extract'!BD49-'RAW data extract'!BC49)*1000</f>
        <v>0.7591051168224312</v>
      </c>
      <c r="BH145">
        <f>BG145+('RAW data extract'!BE49-'RAW data extract'!BD49)*1000</f>
        <v>0.77592262370895237</v>
      </c>
    </row>
    <row r="146" spans="1:60" x14ac:dyDescent="0.3">
      <c r="A146" t="s">
        <v>9</v>
      </c>
      <c r="B146" t="s">
        <v>10</v>
      </c>
      <c r="C146" t="s">
        <v>37</v>
      </c>
      <c r="D146" t="s">
        <v>12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 s="8">
        <f>SUMIFS('Eurostat comsumption'!J$2:J$185,'Eurostat comsumption'!$C$2:$C$185,Input!$C146,'Eurostat comsumption'!$D$2:$D$185,Input!$D146)</f>
        <v>6635.6</v>
      </c>
      <c r="K146" s="8">
        <f>SUMIFS('Eurostat comsumption'!K$2:K$185,'Eurostat comsumption'!$C$2:$C$185,Input!$C146,'Eurostat comsumption'!$D$2:$D$185,Input!$D146)</f>
        <v>6681.3</v>
      </c>
      <c r="L146" s="8">
        <f>SUMIFS('Eurostat comsumption'!L$2:L$185,'Eurostat comsumption'!$C$2:$C$185,Input!$C146,'Eurostat comsumption'!$D$2:$D$185,Input!$D146)</f>
        <v>6880.8</v>
      </c>
      <c r="M146" s="8">
        <f>SUMIFS('Eurostat comsumption'!M$2:M$185,'Eurostat comsumption'!$C$2:$C$185,Input!$C146,'Eurostat comsumption'!$D$2:$D$185,Input!$D146)</f>
        <v>7236.8</v>
      </c>
      <c r="N146" s="8">
        <f>SUMIFS('Eurostat comsumption'!N$2:N$185,'Eurostat comsumption'!$C$2:$C$185,Input!$C146,'Eurostat comsumption'!$D$2:$D$185,Input!$D146)</f>
        <v>7438.3</v>
      </c>
      <c r="O146" s="8">
        <f>SUMIFS('Eurostat comsumption'!O$2:O$185,'Eurostat comsumption'!$C$2:$C$185,Input!$C146,'Eurostat comsumption'!$D$2:$D$185,Input!$D146)</f>
        <v>7188.2</v>
      </c>
      <c r="P146" s="8">
        <f>SUMIFS('Eurostat comsumption'!P$2:P$185,'Eurostat comsumption'!$C$2:$C$185,Input!$C146,'Eurostat comsumption'!$D$2:$D$185,Input!$D146)</f>
        <v>7278.3</v>
      </c>
      <c r="Q146" s="8">
        <f>SUMIFS('Eurostat comsumption'!Q$2:Q$185,'Eurostat comsumption'!$C$2:$C$185,Input!$C146,'Eurostat comsumption'!$D$2:$D$185,Input!$D146)</f>
        <v>7305</v>
      </c>
      <c r="R146" s="8">
        <f>SUMIFS('Eurostat comsumption'!R$2:R$185,'Eurostat comsumption'!$C$2:$C$185,Input!$C146,'Eurostat comsumption'!$D$2:$D$185,Input!$D146)</f>
        <v>7352</v>
      </c>
      <c r="S146" s="8">
        <f>SUMIFS('Eurostat comsumption'!S$2:S$185,'Eurostat comsumption'!$C$2:$C$185,Input!$C146,'Eurostat comsumption'!$D$2:$D$185,Input!$D146)</f>
        <v>7284.7</v>
      </c>
      <c r="T146" s="8">
        <f>SUMIFS('Eurostat comsumption'!T$2:T$185,'Eurostat comsumption'!$C$2:$C$185,Input!$C146,'Eurostat comsumption'!$D$2:$D$185,Input!$D146)</f>
        <v>7302.8</v>
      </c>
      <c r="U146" s="8">
        <f>SUMIFS('Eurostat comsumption'!U$2:U$185,'Eurostat comsumption'!$C$2:$C$185,Input!$C146,'Eurostat comsumption'!$D$2:$D$185,Input!$D146)</f>
        <v>6879</v>
      </c>
      <c r="V146" s="8">
        <f>SUMIFS('Eurostat comsumption'!V$2:V$185,'Eurostat comsumption'!$C$2:$C$185,Input!$C146,'Eurostat comsumption'!$D$2:$D$185,Input!$D146)</f>
        <v>6451.4</v>
      </c>
      <c r="W146" s="8">
        <f>SUMIFS('Eurostat comsumption'!W$2:W$185,'Eurostat comsumption'!$C$2:$C$185,Input!$C146,'Eurostat comsumption'!$D$2:$D$185,Input!$D146)</f>
        <v>6379.7</v>
      </c>
      <c r="X146" s="8">
        <f>SUMIFS('Eurostat comsumption'!X$2:X$185,'Eurostat comsumption'!$C$2:$C$185,Input!$C146,'Eurostat comsumption'!$D$2:$D$185,Input!$D146)</f>
        <v>6441.5</v>
      </c>
      <c r="Y146" s="8">
        <f>SUMIFS('Eurostat comsumption'!Y$2:Y$185,'Eurostat comsumption'!$C$2:$C$185,Input!$C146,'Eurostat comsumption'!$D$2:$D$185,Input!$D146)</f>
        <v>6612.6</v>
      </c>
      <c r="Z146" s="8">
        <f>SUMIFS('Eurostat comsumption'!Z$2:Z$185,'Eurostat comsumption'!$C$2:$C$185,Input!$C146,'Eurostat comsumption'!$D$2:$D$185,Input!$D146)</f>
        <v>6774.6</v>
      </c>
      <c r="AA146">
        <f t="shared" ref="AA146" si="580">SUM(AA147:AA153)</f>
        <v>6721.7857179321691</v>
      </c>
      <c r="AB146">
        <f t="shared" ref="AB146" si="581">SUM(AB147:AB153)</f>
        <v>6672.4822035878324</v>
      </c>
      <c r="AC146">
        <f t="shared" ref="AC146" si="582">SUM(AC147:AC153)</f>
        <v>6617.5470678568836</v>
      </c>
      <c r="AD146">
        <f t="shared" ref="AD146" si="583">SUM(AD147:AD153)</f>
        <v>6558.300418611334</v>
      </c>
      <c r="AE146">
        <f t="shared" ref="AE146" si="584">SUM(AE147:AE153)</f>
        <v>6485.1248864427353</v>
      </c>
      <c r="AF146">
        <f t="shared" ref="AF146" si="585">SUM(AF147:AF153)</f>
        <v>6408.3186343901934</v>
      </c>
      <c r="AG146">
        <f t="shared" ref="AG146" si="586">SUM(AG147:AG153)</f>
        <v>6326.3244684214906</v>
      </c>
      <c r="AH146">
        <f t="shared" ref="AH146" si="587">SUM(AH147:AH153)</f>
        <v>6231.0071103369</v>
      </c>
      <c r="AI146">
        <f t="shared" ref="AI146" si="588">SUM(AI147:AI153)</f>
        <v>6120.2024381410338</v>
      </c>
      <c r="AJ146">
        <f t="shared" ref="AJ146" si="589">SUM(AJ147:AJ153)</f>
        <v>5992.8403257668269</v>
      </c>
      <c r="AK146">
        <f t="shared" ref="AK146" si="590">SUM(AK147:AK153)</f>
        <v>5839.8069856250413</v>
      </c>
      <c r="AL146">
        <f t="shared" ref="AL146" si="591">SUM(AL147:AL153)</f>
        <v>5671.9105726589778</v>
      </c>
      <c r="AM146">
        <f t="shared" ref="AM146" si="592">SUM(AM147:AM153)</f>
        <v>5492.4516206021199</v>
      </c>
      <c r="AN146">
        <f t="shared" ref="AN146" si="593">SUM(AN147:AN153)</f>
        <v>5310.2456465829582</v>
      </c>
      <c r="AO146">
        <f t="shared" ref="AO146" si="594">SUM(AO147:AO153)</f>
        <v>5126.2109123722066</v>
      </c>
      <c r="AP146">
        <f t="shared" ref="AP146" si="595">SUM(AP147:AP153)</f>
        <v>4942.1611365488216</v>
      </c>
      <c r="AQ146">
        <f t="shared" ref="AQ146" si="596">SUM(AQ147:AQ153)</f>
        <v>4759.1619900754258</v>
      </c>
      <c r="AR146">
        <f t="shared" ref="AR146" si="597">SUM(AR147:AR153)</f>
        <v>4584.9056710310506</v>
      </c>
      <c r="AS146">
        <f t="shared" ref="AS146" si="598">SUM(AS147:AS153)</f>
        <v>4414.0215802881721</v>
      </c>
      <c r="AT146">
        <f t="shared" ref="AT146" si="599">SUM(AT147:AT153)</f>
        <v>4247.8841483861706</v>
      </c>
      <c r="AU146">
        <f t="shared" ref="AU146" si="600">SUM(AU147:AU153)</f>
        <v>4081.747501568314</v>
      </c>
      <c r="AV146">
        <f t="shared" ref="AV146" si="601">SUM(AV147:AV153)</f>
        <v>3915.6113826824885</v>
      </c>
      <c r="AW146">
        <f t="shared" ref="AW146" si="602">SUM(AW147:AW153)</f>
        <v>3749.4759147540208</v>
      </c>
      <c r="AX146">
        <f t="shared" ref="AX146" si="603">SUM(AX147:AX153)</f>
        <v>3584.0083381428358</v>
      </c>
      <c r="AY146">
        <f t="shared" ref="AY146" si="604">SUM(AY147:AY153)</f>
        <v>3417.17579929984</v>
      </c>
      <c r="AZ146">
        <f t="shared" ref="AZ146" si="605">SUM(AZ147:AZ153)</f>
        <v>3249.1130825811165</v>
      </c>
      <c r="BA146">
        <f t="shared" ref="BA146" si="606">SUM(BA147:BA153)</f>
        <v>3083.9629777691393</v>
      </c>
      <c r="BB146">
        <f t="shared" ref="BB146" si="607">SUM(BB147:BB153)</f>
        <v>2916.9715222499776</v>
      </c>
      <c r="BC146">
        <f t="shared" ref="BC146" si="608">SUM(BC147:BC153)</f>
        <v>2750.061012255464</v>
      </c>
      <c r="BD146">
        <f t="shared" ref="BD146" si="609">SUM(BD147:BD153)</f>
        <v>2583.5464771168836</v>
      </c>
      <c r="BE146">
        <f t="shared" ref="BE146" si="610">SUM(BE147:BE153)</f>
        <v>2417.2214873770358</v>
      </c>
      <c r="BF146">
        <f t="shared" ref="BF146" si="611">SUM(BF147:BF153)</f>
        <v>2417.2028581476443</v>
      </c>
      <c r="BG146">
        <f t="shared" ref="BG146" si="612">SUM(BG147:BG153)</f>
        <v>2417.1818913045258</v>
      </c>
      <c r="BH146">
        <f t="shared" ref="BH146" si="613">SUM(BH147:BH153)</f>
        <v>2417.1580667597627</v>
      </c>
    </row>
    <row r="147" spans="1:60" x14ac:dyDescent="0.3">
      <c r="A147" t="s">
        <v>9</v>
      </c>
      <c r="B147" t="s">
        <v>10</v>
      </c>
      <c r="C147" t="s">
        <v>37</v>
      </c>
      <c r="D147" t="s">
        <v>17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 s="8">
        <f>SUMIFS('Eurostat comsumption'!J$2:J$185,'Eurostat comsumption'!$C$2:$C$185,Input!$C147,'Eurostat comsumption'!$D$2:$D$185,Input!$D147)</f>
        <v>1.1000000000000001</v>
      </c>
      <c r="K147" s="8">
        <f>SUMIFS('Eurostat comsumption'!K$2:K$185,'Eurostat comsumption'!$C$2:$C$185,Input!$C147,'Eurostat comsumption'!$D$2:$D$185,Input!$D147)</f>
        <v>4.5</v>
      </c>
      <c r="L147" s="8">
        <f>SUMIFS('Eurostat comsumption'!L$2:L$185,'Eurostat comsumption'!$C$2:$C$185,Input!$C147,'Eurostat comsumption'!$D$2:$D$185,Input!$D147)</f>
        <v>6.9</v>
      </c>
      <c r="M147" s="8">
        <f>SUMIFS('Eurostat comsumption'!M$2:M$185,'Eurostat comsumption'!$C$2:$C$185,Input!$C147,'Eurostat comsumption'!$D$2:$D$185,Input!$D147)</f>
        <v>9</v>
      </c>
      <c r="N147" s="8">
        <f>SUMIFS('Eurostat comsumption'!N$2:N$185,'Eurostat comsumption'!$C$2:$C$185,Input!$C147,'Eurostat comsumption'!$D$2:$D$185,Input!$D147)</f>
        <v>9.4</v>
      </c>
      <c r="O147" s="8">
        <f>SUMIFS('Eurostat comsumption'!O$2:O$185,'Eurostat comsumption'!$C$2:$C$185,Input!$C147,'Eurostat comsumption'!$D$2:$D$185,Input!$D147)</f>
        <v>11.1</v>
      </c>
      <c r="P147" s="8">
        <f>SUMIFS('Eurostat comsumption'!P$2:P$185,'Eurostat comsumption'!$C$2:$C$185,Input!$C147,'Eurostat comsumption'!$D$2:$D$185,Input!$D147)</f>
        <v>10.4</v>
      </c>
      <c r="Q147" s="8">
        <f>SUMIFS('Eurostat comsumption'!Q$2:Q$185,'Eurostat comsumption'!$C$2:$C$185,Input!$C147,'Eurostat comsumption'!$D$2:$D$185,Input!$D147)</f>
        <v>11.5</v>
      </c>
      <c r="R147" s="8">
        <f>SUMIFS('Eurostat comsumption'!R$2:R$185,'Eurostat comsumption'!$C$2:$C$185,Input!$C147,'Eurostat comsumption'!$D$2:$D$185,Input!$D147)</f>
        <v>12</v>
      </c>
      <c r="S147" s="8">
        <f>SUMIFS('Eurostat comsumption'!S$2:S$185,'Eurostat comsumption'!$C$2:$C$185,Input!$C147,'Eurostat comsumption'!$D$2:$D$185,Input!$D147)</f>
        <v>12</v>
      </c>
      <c r="T147" s="8">
        <f>SUMIFS('Eurostat comsumption'!T$2:T$185,'Eurostat comsumption'!$C$2:$C$185,Input!$C147,'Eurostat comsumption'!$D$2:$D$185,Input!$D147)</f>
        <v>12.5</v>
      </c>
      <c r="U147" s="8">
        <f>SUMIFS('Eurostat comsumption'!U$2:U$185,'Eurostat comsumption'!$C$2:$C$185,Input!$C147,'Eurostat comsumption'!$D$2:$D$185,Input!$D147)</f>
        <v>12.6</v>
      </c>
      <c r="V147" s="8">
        <f>SUMIFS('Eurostat comsumption'!V$2:V$185,'Eurostat comsumption'!$C$2:$C$185,Input!$C147,'Eurostat comsumption'!$D$2:$D$185,Input!$D147)</f>
        <v>12</v>
      </c>
      <c r="W147" s="8">
        <f>SUMIFS('Eurostat comsumption'!W$2:W$185,'Eurostat comsumption'!$C$2:$C$185,Input!$C147,'Eurostat comsumption'!$D$2:$D$185,Input!$D147)</f>
        <v>12.4</v>
      </c>
      <c r="X147" s="8">
        <f>SUMIFS('Eurostat comsumption'!X$2:X$185,'Eurostat comsumption'!$C$2:$C$185,Input!$C147,'Eurostat comsumption'!$D$2:$D$185,Input!$D147)</f>
        <v>12.1</v>
      </c>
      <c r="Y147" s="8">
        <f>SUMIFS('Eurostat comsumption'!Y$2:Y$185,'Eurostat comsumption'!$C$2:$C$185,Input!$C147,'Eurostat comsumption'!$D$2:$D$185,Input!$D147)</f>
        <v>13</v>
      </c>
      <c r="Z147" s="8">
        <f>SUMIFS('Eurostat comsumption'!Z$2:Z$185,'Eurostat comsumption'!$C$2:$C$185,Input!$C147,'Eurostat comsumption'!$D$2:$D$185,Input!$D147)</f>
        <v>19.100000000000001</v>
      </c>
      <c r="AA147">
        <f>MAX(SUMIFS('intermediary sheet'!AA$2:AA$185,'intermediary sheet'!$C$2:$C$185,Input!$C147,'intermediary sheet'!$D$2:$D$185,"total")*SUMIFS('Market shares starting point Fe'!AA$2:AA$185,'Market shares starting point Fe'!$C$2:$C$185,Input!$C147,'Market shares starting point Fe'!$D$2:$D$185,Input!$D147),0)</f>
        <v>48.503217982423784</v>
      </c>
      <c r="AB147">
        <f>MAX(SUMIFS('intermediary sheet'!AB$2:AB$185,'intermediary sheet'!$C$2:$C$185,Input!$C147,'intermediary sheet'!$D$2:$D$185,"total")*SUMIFS('Market shares starting point Fe'!AB$2:AB$185,'Market shares starting point Fe'!$C$2:$C$185,Input!$C147,'Market shares starting point Fe'!$D$2:$D$185,Input!$D147),0)</f>
        <v>52.651387419203743</v>
      </c>
      <c r="AC147">
        <f>MAX(SUMIFS('intermediary sheet'!AC$2:AC$185,'intermediary sheet'!$C$2:$C$185,Input!$C147,'intermediary sheet'!$D$2:$D$185,"total")*SUMIFS('Market shares starting point Fe'!AC$2:AC$185,'Market shares starting point Fe'!$C$2:$C$185,Input!$C147,'Market shares starting point Fe'!$D$2:$D$185,Input!$D147),0)</f>
        <v>57.836330203846941</v>
      </c>
      <c r="AD147">
        <f>MAX(SUMIFS('intermediary sheet'!AD$2:AD$185,'intermediary sheet'!$C$2:$C$185,Input!$C147,'intermediary sheet'!$D$2:$D$185,"total")*SUMIFS('Market shares starting point Fe'!AD$2:AD$185,'Market shares starting point Fe'!$C$2:$C$185,Input!$C147,'Market shares starting point Fe'!$D$2:$D$185,Input!$D147),0)</f>
        <v>62.088497793454003</v>
      </c>
      <c r="AE147">
        <f>MAX(SUMIFS('intermediary sheet'!AE$2:AE$185,'intermediary sheet'!$C$2:$C$185,Input!$C147,'intermediary sheet'!$D$2:$D$185,"total")*SUMIFS('Market shares starting point Fe'!AE$2:AE$185,'Market shares starting point Fe'!$C$2:$C$185,Input!$C147,'Market shares starting point Fe'!$D$2:$D$185,Input!$D147),0)</f>
        <v>66.100957267055165</v>
      </c>
      <c r="AF147">
        <f>MAX(SUMIFS('intermediary sheet'!AF$2:AF$185,'intermediary sheet'!$C$2:$C$185,Input!$C147,'intermediary sheet'!$D$2:$D$185,"total")*SUMIFS('Market shares starting point Fe'!AF$2:AF$185,'Market shares starting point Fe'!$C$2:$C$185,Input!$C147,'Market shares starting point Fe'!$D$2:$D$185,Input!$D147),0)</f>
        <v>70.064516226641686</v>
      </c>
      <c r="AG147">
        <f>MAX(SUMIFS('intermediary sheet'!AG$2:AG$185,'intermediary sheet'!$C$2:$C$185,Input!$C147,'intermediary sheet'!$D$2:$D$185,"total")*SUMIFS('Market shares starting point Fe'!AG$2:AG$185,'Market shares starting point Fe'!$C$2:$C$185,Input!$C147,'Market shares starting point Fe'!$D$2:$D$185,Input!$D147),0)</f>
        <v>73.595206966575446</v>
      </c>
      <c r="AH147">
        <f>MAX(SUMIFS('intermediary sheet'!AH$2:AH$185,'intermediary sheet'!$C$2:$C$185,Input!$C147,'intermediary sheet'!$D$2:$D$185,"total")*SUMIFS('Market shares starting point Fe'!AH$2:AH$185,'Market shares starting point Fe'!$C$2:$C$185,Input!$C147,'Market shares starting point Fe'!$D$2:$D$185,Input!$D147),0)</f>
        <v>77.289609323286442</v>
      </c>
      <c r="AI147">
        <f>MAX(SUMIFS('intermediary sheet'!AI$2:AI$185,'intermediary sheet'!$C$2:$C$185,Input!$C147,'intermediary sheet'!$D$2:$D$185,"total")*SUMIFS('Market shares starting point Fe'!AI$2:AI$185,'Market shares starting point Fe'!$C$2:$C$185,Input!$C147,'Market shares starting point Fe'!$D$2:$D$185,Input!$D147),0)</f>
        <v>80.743313414276059</v>
      </c>
      <c r="AJ147">
        <f>MAX(SUMIFS('intermediary sheet'!AJ$2:AJ$185,'intermediary sheet'!$C$2:$C$185,Input!$C147,'intermediary sheet'!$D$2:$D$185,"total")*SUMIFS('Market shares starting point Fe'!AJ$2:AJ$185,'Market shares starting point Fe'!$C$2:$C$185,Input!$C147,'Market shares starting point Fe'!$D$2:$D$185,Input!$D147),0)</f>
        <v>84.147321860812298</v>
      </c>
      <c r="AK147">
        <f>MAX(SUMIFS('intermediary sheet'!AK$2:AK$185,'intermediary sheet'!$C$2:$C$185,Input!$C147,'intermediary sheet'!$D$2:$D$185,"total")*SUMIFS('Market shares starting point Fe'!AK$2:AK$185,'Market shares starting point Fe'!$C$2:$C$185,Input!$C147,'Market shares starting point Fe'!$D$2:$D$185,Input!$D147),0)</f>
        <v>87.795704714886298</v>
      </c>
      <c r="AL147">
        <f>MAX(SUMIFS('intermediary sheet'!AL$2:AL$185,'intermediary sheet'!$C$2:$C$185,Input!$C147,'intermediary sheet'!$D$2:$D$185,"total")*SUMIFS('Market shares starting point Fe'!AL$2:AL$185,'Market shares starting point Fe'!$C$2:$C$185,Input!$C147,'Market shares starting point Fe'!$D$2:$D$185,Input!$D147),0)</f>
        <v>91.430862361812316</v>
      </c>
      <c r="AM147">
        <f>MAX(SUMIFS('intermediary sheet'!AM$2:AM$185,'intermediary sheet'!$C$2:$C$185,Input!$C147,'intermediary sheet'!$D$2:$D$185,"total")*SUMIFS('Market shares starting point Fe'!AM$2:AM$185,'Market shares starting point Fe'!$C$2:$C$185,Input!$C147,'Market shares starting point Fe'!$D$2:$D$185,Input!$D147),0)</f>
        <v>95.321461350656847</v>
      </c>
      <c r="AN147">
        <f>MAX(SUMIFS('intermediary sheet'!AN$2:AN$185,'intermediary sheet'!$C$2:$C$185,Input!$C147,'intermediary sheet'!$D$2:$D$185,"total")*SUMIFS('Market shares starting point Fe'!AN$2:AN$185,'Market shares starting point Fe'!$C$2:$C$185,Input!$C147,'Market shares starting point Fe'!$D$2:$D$185,Input!$D147),0)</f>
        <v>99.982940533939143</v>
      </c>
      <c r="AO147">
        <f>MAX(SUMIFS('intermediary sheet'!AO$2:AO$185,'intermediary sheet'!$C$2:$C$185,Input!$C147,'intermediary sheet'!$D$2:$D$185,"total")*SUMIFS('Market shares starting point Fe'!AO$2:AO$185,'Market shares starting point Fe'!$C$2:$C$185,Input!$C147,'Market shares starting point Fe'!$D$2:$D$185,Input!$D147),0)</f>
        <v>105.056147002312</v>
      </c>
      <c r="AP147">
        <f>MAX(SUMIFS('intermediary sheet'!AP$2:AP$185,'intermediary sheet'!$C$2:$C$185,Input!$C147,'intermediary sheet'!$D$2:$D$185,"total")*SUMIFS('Market shares starting point Fe'!AP$2:AP$185,'Market shares starting point Fe'!$C$2:$C$185,Input!$C147,'Market shares starting point Fe'!$D$2:$D$185,Input!$D147),0)</f>
        <v>110.61274592475547</v>
      </c>
      <c r="AQ147">
        <f>MAX(SUMIFS('intermediary sheet'!AQ$2:AQ$185,'intermediary sheet'!$C$2:$C$185,Input!$C147,'intermediary sheet'!$D$2:$D$185,"total")*SUMIFS('Market shares starting point Fe'!AQ$2:AQ$185,'Market shares starting point Fe'!$C$2:$C$185,Input!$C147,'Market shares starting point Fe'!$D$2:$D$185,Input!$D147),0)</f>
        <v>116.52827076843563</v>
      </c>
      <c r="AR147">
        <f>MAX(SUMIFS('intermediary sheet'!AR$2:AR$185,'intermediary sheet'!$C$2:$C$185,Input!$C147,'intermediary sheet'!$D$2:$D$185,"total")*SUMIFS('Market shares starting point Fe'!AR$2:AR$185,'Market shares starting point Fe'!$C$2:$C$185,Input!$C147,'Market shares starting point Fe'!$D$2:$D$185,Input!$D147),0)</f>
        <v>122.30933939063092</v>
      </c>
      <c r="AS147">
        <f>MAX(SUMIFS('intermediary sheet'!AS$2:AS$185,'intermediary sheet'!$C$2:$C$185,Input!$C147,'intermediary sheet'!$D$2:$D$185,"total")*SUMIFS('Market shares starting point Fe'!AS$2:AS$185,'Market shares starting point Fe'!$C$2:$C$185,Input!$C147,'Market shares starting point Fe'!$D$2:$D$185,Input!$D147),0)</f>
        <v>127.93275046810172</v>
      </c>
      <c r="AT147">
        <f>MAX(SUMIFS('intermediary sheet'!AT$2:AT$185,'intermediary sheet'!$C$2:$C$185,Input!$C147,'intermediary sheet'!$D$2:$D$185,"total")*SUMIFS('Market shares starting point Fe'!AT$2:AT$185,'Market shares starting point Fe'!$C$2:$C$185,Input!$C147,'Market shares starting point Fe'!$D$2:$D$185,Input!$D147),0)</f>
        <v>133.69666122413648</v>
      </c>
      <c r="AU147">
        <f>MAX(SUMIFS('intermediary sheet'!AU$2:AU$185,'intermediary sheet'!$C$2:$C$185,Input!$C147,'intermediary sheet'!$D$2:$D$185,"total")*SUMIFS('Market shares starting point Fe'!AU$2:AU$185,'Market shares starting point Fe'!$C$2:$C$185,Input!$C147,'Market shares starting point Fe'!$D$2:$D$185,Input!$D147),0)</f>
        <v>139.00397650099859</v>
      </c>
      <c r="AV147">
        <f>MAX(SUMIFS('intermediary sheet'!AV$2:AV$185,'intermediary sheet'!$C$2:$C$185,Input!$C147,'intermediary sheet'!$D$2:$D$185,"total")*SUMIFS('Market shares starting point Fe'!AV$2:AV$185,'Market shares starting point Fe'!$C$2:$C$185,Input!$C147,'Market shares starting point Fe'!$D$2:$D$185,Input!$D147),0)</f>
        <v>144.01938444084206</v>
      </c>
      <c r="AW147">
        <f>MAX(SUMIFS('intermediary sheet'!AW$2:AW$185,'intermediary sheet'!$C$2:$C$185,Input!$C147,'intermediary sheet'!$D$2:$D$185,"total")*SUMIFS('Market shares starting point Fe'!AW$2:AW$185,'Market shares starting point Fe'!$C$2:$C$185,Input!$C147,'Market shares starting point Fe'!$D$2:$D$185,Input!$D147),0)</f>
        <v>148.79520391414559</v>
      </c>
      <c r="AX147">
        <f>MAX(SUMIFS('intermediary sheet'!AX$2:AX$185,'intermediary sheet'!$C$2:$C$185,Input!$C147,'intermediary sheet'!$D$2:$D$185,"total")*SUMIFS('Market shares starting point Fe'!AX$2:AX$185,'Market shares starting point Fe'!$C$2:$C$185,Input!$C147,'Market shares starting point Fe'!$D$2:$D$185,Input!$D147),0)</f>
        <v>153.49455706504719</v>
      </c>
      <c r="AY147">
        <f>MAX(SUMIFS('intermediary sheet'!AY$2:AY$185,'intermediary sheet'!$C$2:$C$185,Input!$C147,'intermediary sheet'!$D$2:$D$185,"total")*SUMIFS('Market shares starting point Fe'!AY$2:AY$185,'Market shares starting point Fe'!$C$2:$C$185,Input!$C147,'Market shares starting point Fe'!$D$2:$D$185,Input!$D147),0)</f>
        <v>158.02724581995605</v>
      </c>
      <c r="AZ147">
        <f>MAX(SUMIFS('intermediary sheet'!AZ$2:AZ$185,'intermediary sheet'!$C$2:$C$185,Input!$C147,'intermediary sheet'!$D$2:$D$185,"total")*SUMIFS('Market shares starting point Fe'!AZ$2:AZ$185,'Market shares starting point Fe'!$C$2:$C$185,Input!$C147,'Market shares starting point Fe'!$D$2:$D$185,Input!$D147),0)</f>
        <v>162.29804205239745</v>
      </c>
      <c r="BA147">
        <f>MAX(SUMIFS('intermediary sheet'!BA$2:BA$185,'intermediary sheet'!$C$2:$C$185,Input!$C147,'intermediary sheet'!$D$2:$D$185,"total")*SUMIFS('Market shares starting point Fe'!BA$2:BA$185,'Market shares starting point Fe'!$C$2:$C$185,Input!$C147,'Market shares starting point Fe'!$D$2:$D$185,Input!$D147),0)</f>
        <v>166.53425685144518</v>
      </c>
      <c r="BB147">
        <f>MAX(SUMIFS('intermediary sheet'!BB$2:BB$185,'intermediary sheet'!$C$2:$C$185,Input!$C147,'intermediary sheet'!$D$2:$D$185,"total")*SUMIFS('Market shares starting point Fe'!BB$2:BB$185,'Market shares starting point Fe'!$C$2:$C$185,Input!$C147,'Market shares starting point Fe'!$D$2:$D$185,Input!$D147),0)</f>
        <v>170.53643683369043</v>
      </c>
      <c r="BC147">
        <f>MAX(SUMIFS('intermediary sheet'!BC$2:BC$185,'intermediary sheet'!$C$2:$C$185,Input!$C147,'intermediary sheet'!$D$2:$D$185,"total")*SUMIFS('Market shares starting point Fe'!BC$2:BC$185,'Market shares starting point Fe'!$C$2:$C$185,Input!$C147,'Market shares starting point Fe'!$D$2:$D$185,Input!$D147),0)</f>
        <v>174.37495011571437</v>
      </c>
      <c r="BD147">
        <f>MAX(SUMIFS('intermediary sheet'!BD$2:BD$185,'intermediary sheet'!$C$2:$C$185,Input!$C147,'intermediary sheet'!$D$2:$D$185,"total")*SUMIFS('Market shares starting point Fe'!BD$2:BD$185,'Market shares starting point Fe'!$C$2:$C$185,Input!$C147,'Market shares starting point Fe'!$D$2:$D$185,Input!$D147),0)</f>
        <v>177.81144375901539</v>
      </c>
      <c r="BE147">
        <f>MAX(SUMIFS('intermediary sheet'!BE$2:BE$185,'intermediary sheet'!$C$2:$C$185,Input!$C147,'intermediary sheet'!$D$2:$D$185,"total")*SUMIFS('Market shares starting point Fe'!BE$2:BE$185,'Market shares starting point Fe'!$C$2:$C$185,Input!$C147,'Market shares starting point Fe'!$D$2:$D$185,Input!$D147),0)</f>
        <v>181.06304974049917</v>
      </c>
      <c r="BF147">
        <f>MAX(SUMIFS('intermediary sheet'!BF$2:BF$185,'intermediary sheet'!$C$2:$C$185,Input!$C147,'intermediary sheet'!$D$2:$D$185,"total")*SUMIFS('Market shares starting point Fe'!BF$2:BF$185,'Market shares starting point Fe'!$C$2:$C$185,Input!$C147,'Market shares starting point Fe'!$D$2:$D$185,Input!$D147),0)</f>
        <v>197.5339192505524</v>
      </c>
      <c r="BG147">
        <f>MAX(SUMIFS('intermediary sheet'!BG$2:BG$185,'intermediary sheet'!$C$2:$C$185,Input!$C147,'intermediary sheet'!$D$2:$D$185,"total")*SUMIFS('Market shares starting point Fe'!BG$2:BG$185,'Market shares starting point Fe'!$C$2:$C$185,Input!$C147,'Market shares starting point Fe'!$D$2:$D$185,Input!$D147),0)</f>
        <v>216.10020747821088</v>
      </c>
      <c r="BH147">
        <f>MAX(SUMIFS('intermediary sheet'!BH$2:BH$185,'intermediary sheet'!$C$2:$C$185,Input!$C147,'intermediary sheet'!$D$2:$D$185,"total")*SUMIFS('Market shares starting point Fe'!BH$2:BH$185,'Market shares starting point Fe'!$C$2:$C$185,Input!$C147,'Market shares starting point Fe'!$D$2:$D$185,Input!$D147),0)</f>
        <v>237.20721722332962</v>
      </c>
    </row>
    <row r="148" spans="1:60" x14ac:dyDescent="0.3">
      <c r="A148" t="s">
        <v>9</v>
      </c>
      <c r="B148" t="s">
        <v>10</v>
      </c>
      <c r="C148" t="s">
        <v>37</v>
      </c>
      <c r="D148" t="s">
        <v>18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 s="8">
        <f>SUMIFS('Eurostat comsumption'!J$2:J$185,'Eurostat comsumption'!$C$2:$C$185,Input!$C148,'Eurostat comsumption'!$D$2:$D$185,Input!$D148)</f>
        <v>0</v>
      </c>
      <c r="K148" s="8">
        <f>SUMIFS('Eurostat comsumption'!K$2:K$185,'Eurostat comsumption'!$C$2:$C$185,Input!$C148,'Eurostat comsumption'!$D$2:$D$185,Input!$D148)</f>
        <v>0</v>
      </c>
      <c r="L148" s="8">
        <f>SUMIFS('Eurostat comsumption'!L$2:L$185,'Eurostat comsumption'!$C$2:$C$185,Input!$C148,'Eurostat comsumption'!$D$2:$D$185,Input!$D148)</f>
        <v>0</v>
      </c>
      <c r="M148" s="8">
        <f>SUMIFS('Eurostat comsumption'!M$2:M$185,'Eurostat comsumption'!$C$2:$C$185,Input!$C148,'Eurostat comsumption'!$D$2:$D$185,Input!$D148)</f>
        <v>0</v>
      </c>
      <c r="N148" s="8">
        <f>SUMIFS('Eurostat comsumption'!N$2:N$185,'Eurostat comsumption'!$C$2:$C$185,Input!$C148,'Eurostat comsumption'!$D$2:$D$185,Input!$D148)</f>
        <v>0</v>
      </c>
      <c r="O148" s="8">
        <f>SUMIFS('Eurostat comsumption'!O$2:O$185,'Eurostat comsumption'!$C$2:$C$185,Input!$C148,'Eurostat comsumption'!$D$2:$D$185,Input!$D148)</f>
        <v>0</v>
      </c>
      <c r="P148" s="8">
        <f>SUMIFS('Eurostat comsumption'!P$2:P$185,'Eurostat comsumption'!$C$2:$C$185,Input!$C148,'Eurostat comsumption'!$D$2:$D$185,Input!$D148)</f>
        <v>0</v>
      </c>
      <c r="Q148" s="8">
        <f>SUMIFS('Eurostat comsumption'!Q$2:Q$185,'Eurostat comsumption'!$C$2:$C$185,Input!$C148,'Eurostat comsumption'!$D$2:$D$185,Input!$D148)</f>
        <v>0</v>
      </c>
      <c r="R148" s="8">
        <f>SUMIFS('Eurostat comsumption'!R$2:R$185,'Eurostat comsumption'!$C$2:$C$185,Input!$C148,'Eurostat comsumption'!$D$2:$D$185,Input!$D148)</f>
        <v>0</v>
      </c>
      <c r="S148" s="8">
        <f>SUMIFS('Eurostat comsumption'!S$2:S$185,'Eurostat comsumption'!$C$2:$C$185,Input!$C148,'Eurostat comsumption'!$D$2:$D$185,Input!$D148)</f>
        <v>0</v>
      </c>
      <c r="T148" s="8">
        <f>SUMIFS('Eurostat comsumption'!T$2:T$185,'Eurostat comsumption'!$C$2:$C$185,Input!$C148,'Eurostat comsumption'!$D$2:$D$185,Input!$D148)</f>
        <v>0</v>
      </c>
      <c r="U148" s="8">
        <f>SUMIFS('Eurostat comsumption'!U$2:U$185,'Eurostat comsumption'!$C$2:$C$185,Input!$C148,'Eurostat comsumption'!$D$2:$D$185,Input!$D148)</f>
        <v>0</v>
      </c>
      <c r="V148" s="8">
        <f>SUMIFS('Eurostat comsumption'!V$2:V$185,'Eurostat comsumption'!$C$2:$C$185,Input!$C148,'Eurostat comsumption'!$D$2:$D$185,Input!$D148)</f>
        <v>0</v>
      </c>
      <c r="W148" s="8">
        <f>SUMIFS('Eurostat comsumption'!W$2:W$185,'Eurostat comsumption'!$C$2:$C$185,Input!$C148,'Eurostat comsumption'!$D$2:$D$185,Input!$D148)</f>
        <v>0</v>
      </c>
      <c r="X148" s="8">
        <f>SUMIFS('Eurostat comsumption'!X$2:X$185,'Eurostat comsumption'!$C$2:$C$185,Input!$C148,'Eurostat comsumption'!$D$2:$D$185,Input!$D148)</f>
        <v>0</v>
      </c>
      <c r="Y148" s="8">
        <f>SUMIFS('Eurostat comsumption'!Y$2:Y$185,'Eurostat comsumption'!$C$2:$C$185,Input!$C148,'Eurostat comsumption'!$D$2:$D$185,Input!$D148)</f>
        <v>0</v>
      </c>
      <c r="Z148" s="8">
        <f>SUMIFS('Eurostat comsumption'!Z$2:Z$185,'Eurostat comsumption'!$C$2:$C$185,Input!$C148,'Eurostat comsumption'!$D$2:$D$185,Input!$D148)</f>
        <v>0</v>
      </c>
      <c r="AA148">
        <f>MAX(SUMIFS('intermediary sheet'!AA$2:AA$185,'intermediary sheet'!$C$2:$C$185,Input!$C148,'intermediary sheet'!$D$2:$D$185,"total")*SUMIFS('Market shares starting point Fe'!AA$2:AA$185,'Market shares starting point Fe'!$C$2:$C$185,Input!$C148,'Market shares starting point Fe'!$D$2:$D$185,Input!$D148),0)</f>
        <v>0</v>
      </c>
      <c r="AB148">
        <f>MAX(SUMIFS('intermediary sheet'!AB$2:AB$185,'intermediary sheet'!$C$2:$C$185,Input!$C148,'intermediary sheet'!$D$2:$D$185,"total")*SUMIFS('Market shares starting point Fe'!AB$2:AB$185,'Market shares starting point Fe'!$C$2:$C$185,Input!$C148,'Market shares starting point Fe'!$D$2:$D$185,Input!$D148),0)</f>
        <v>0</v>
      </c>
      <c r="AC148">
        <f>MAX(SUMIFS('intermediary sheet'!AC$2:AC$185,'intermediary sheet'!$C$2:$C$185,Input!$C148,'intermediary sheet'!$D$2:$D$185,"total")*SUMIFS('Market shares starting point Fe'!AC$2:AC$185,'Market shares starting point Fe'!$C$2:$C$185,Input!$C148,'Market shares starting point Fe'!$D$2:$D$185,Input!$D148),0)</f>
        <v>0</v>
      </c>
      <c r="AD148">
        <f>MAX(SUMIFS('intermediary sheet'!AD$2:AD$185,'intermediary sheet'!$C$2:$C$185,Input!$C148,'intermediary sheet'!$D$2:$D$185,"total")*SUMIFS('Market shares starting point Fe'!AD$2:AD$185,'Market shares starting point Fe'!$C$2:$C$185,Input!$C148,'Market shares starting point Fe'!$D$2:$D$185,Input!$D148),0)</f>
        <v>0</v>
      </c>
      <c r="AE148">
        <f>MAX(SUMIFS('intermediary sheet'!AE$2:AE$185,'intermediary sheet'!$C$2:$C$185,Input!$C148,'intermediary sheet'!$D$2:$D$185,"total")*SUMIFS('Market shares starting point Fe'!AE$2:AE$185,'Market shares starting point Fe'!$C$2:$C$185,Input!$C148,'Market shares starting point Fe'!$D$2:$D$185,Input!$D148),0)</f>
        <v>0</v>
      </c>
      <c r="AF148">
        <f>MAX(SUMIFS('intermediary sheet'!AF$2:AF$185,'intermediary sheet'!$C$2:$C$185,Input!$C148,'intermediary sheet'!$D$2:$D$185,"total")*SUMIFS('Market shares starting point Fe'!AF$2:AF$185,'Market shares starting point Fe'!$C$2:$C$185,Input!$C148,'Market shares starting point Fe'!$D$2:$D$185,Input!$D148),0)</f>
        <v>0</v>
      </c>
      <c r="AG148">
        <f>MAX(SUMIFS('intermediary sheet'!AG$2:AG$185,'intermediary sheet'!$C$2:$C$185,Input!$C148,'intermediary sheet'!$D$2:$D$185,"total")*SUMIFS('Market shares starting point Fe'!AG$2:AG$185,'Market shares starting point Fe'!$C$2:$C$185,Input!$C148,'Market shares starting point Fe'!$D$2:$D$185,Input!$D148),0)</f>
        <v>0</v>
      </c>
      <c r="AH148">
        <f>MAX(SUMIFS('intermediary sheet'!AH$2:AH$185,'intermediary sheet'!$C$2:$C$185,Input!$C148,'intermediary sheet'!$D$2:$D$185,"total")*SUMIFS('Market shares starting point Fe'!AH$2:AH$185,'Market shares starting point Fe'!$C$2:$C$185,Input!$C148,'Market shares starting point Fe'!$D$2:$D$185,Input!$D148),0)</f>
        <v>0</v>
      </c>
      <c r="AI148">
        <f>MAX(SUMIFS('intermediary sheet'!AI$2:AI$185,'intermediary sheet'!$C$2:$C$185,Input!$C148,'intermediary sheet'!$D$2:$D$185,"total")*SUMIFS('Market shares starting point Fe'!AI$2:AI$185,'Market shares starting point Fe'!$C$2:$C$185,Input!$C148,'Market shares starting point Fe'!$D$2:$D$185,Input!$D148),0)</f>
        <v>0</v>
      </c>
      <c r="AJ148">
        <f>MAX(SUMIFS('intermediary sheet'!AJ$2:AJ$185,'intermediary sheet'!$C$2:$C$185,Input!$C148,'intermediary sheet'!$D$2:$D$185,"total")*SUMIFS('Market shares starting point Fe'!AJ$2:AJ$185,'Market shares starting point Fe'!$C$2:$C$185,Input!$C148,'Market shares starting point Fe'!$D$2:$D$185,Input!$D148),0)</f>
        <v>0</v>
      </c>
      <c r="AK148">
        <f>MAX(SUMIFS('intermediary sheet'!AK$2:AK$185,'intermediary sheet'!$C$2:$C$185,Input!$C148,'intermediary sheet'!$D$2:$D$185,"total")*SUMIFS('Market shares starting point Fe'!AK$2:AK$185,'Market shares starting point Fe'!$C$2:$C$185,Input!$C148,'Market shares starting point Fe'!$D$2:$D$185,Input!$D148),0)</f>
        <v>0</v>
      </c>
      <c r="AL148">
        <f>MAX(SUMIFS('intermediary sheet'!AL$2:AL$185,'intermediary sheet'!$C$2:$C$185,Input!$C148,'intermediary sheet'!$D$2:$D$185,"total")*SUMIFS('Market shares starting point Fe'!AL$2:AL$185,'Market shares starting point Fe'!$C$2:$C$185,Input!$C148,'Market shares starting point Fe'!$D$2:$D$185,Input!$D148),0)</f>
        <v>0</v>
      </c>
      <c r="AM148">
        <f>MAX(SUMIFS('intermediary sheet'!AM$2:AM$185,'intermediary sheet'!$C$2:$C$185,Input!$C148,'intermediary sheet'!$D$2:$D$185,"total")*SUMIFS('Market shares starting point Fe'!AM$2:AM$185,'Market shares starting point Fe'!$C$2:$C$185,Input!$C148,'Market shares starting point Fe'!$D$2:$D$185,Input!$D148),0)</f>
        <v>0</v>
      </c>
      <c r="AN148">
        <f>MAX(SUMIFS('intermediary sheet'!AN$2:AN$185,'intermediary sheet'!$C$2:$C$185,Input!$C148,'intermediary sheet'!$D$2:$D$185,"total")*SUMIFS('Market shares starting point Fe'!AN$2:AN$185,'Market shares starting point Fe'!$C$2:$C$185,Input!$C148,'Market shares starting point Fe'!$D$2:$D$185,Input!$D148),0)</f>
        <v>0</v>
      </c>
      <c r="AO148">
        <f>MAX(SUMIFS('intermediary sheet'!AO$2:AO$185,'intermediary sheet'!$C$2:$C$185,Input!$C148,'intermediary sheet'!$D$2:$D$185,"total")*SUMIFS('Market shares starting point Fe'!AO$2:AO$185,'Market shares starting point Fe'!$C$2:$C$185,Input!$C148,'Market shares starting point Fe'!$D$2:$D$185,Input!$D148),0)</f>
        <v>0</v>
      </c>
      <c r="AP148">
        <f>MAX(SUMIFS('intermediary sheet'!AP$2:AP$185,'intermediary sheet'!$C$2:$C$185,Input!$C148,'intermediary sheet'!$D$2:$D$185,"total")*SUMIFS('Market shares starting point Fe'!AP$2:AP$185,'Market shares starting point Fe'!$C$2:$C$185,Input!$C148,'Market shares starting point Fe'!$D$2:$D$185,Input!$D148),0)</f>
        <v>0</v>
      </c>
      <c r="AQ148">
        <f>MAX(SUMIFS('intermediary sheet'!AQ$2:AQ$185,'intermediary sheet'!$C$2:$C$185,Input!$C148,'intermediary sheet'!$D$2:$D$185,"total")*SUMIFS('Market shares starting point Fe'!AQ$2:AQ$185,'Market shares starting point Fe'!$C$2:$C$185,Input!$C148,'Market shares starting point Fe'!$D$2:$D$185,Input!$D148),0)</f>
        <v>0</v>
      </c>
      <c r="AR148">
        <f>MAX(SUMIFS('intermediary sheet'!AR$2:AR$185,'intermediary sheet'!$C$2:$C$185,Input!$C148,'intermediary sheet'!$D$2:$D$185,"total")*SUMIFS('Market shares starting point Fe'!AR$2:AR$185,'Market shares starting point Fe'!$C$2:$C$185,Input!$C148,'Market shares starting point Fe'!$D$2:$D$185,Input!$D148),0)</f>
        <v>0</v>
      </c>
      <c r="AS148">
        <f>MAX(SUMIFS('intermediary sheet'!AS$2:AS$185,'intermediary sheet'!$C$2:$C$185,Input!$C148,'intermediary sheet'!$D$2:$D$185,"total")*SUMIFS('Market shares starting point Fe'!AS$2:AS$185,'Market shares starting point Fe'!$C$2:$C$185,Input!$C148,'Market shares starting point Fe'!$D$2:$D$185,Input!$D148),0)</f>
        <v>0</v>
      </c>
      <c r="AT148">
        <f>MAX(SUMIFS('intermediary sheet'!AT$2:AT$185,'intermediary sheet'!$C$2:$C$185,Input!$C148,'intermediary sheet'!$D$2:$D$185,"total")*SUMIFS('Market shares starting point Fe'!AT$2:AT$185,'Market shares starting point Fe'!$C$2:$C$185,Input!$C148,'Market shares starting point Fe'!$D$2:$D$185,Input!$D148),0)</f>
        <v>0</v>
      </c>
      <c r="AU148">
        <f>MAX(SUMIFS('intermediary sheet'!AU$2:AU$185,'intermediary sheet'!$C$2:$C$185,Input!$C148,'intermediary sheet'!$D$2:$D$185,"total")*SUMIFS('Market shares starting point Fe'!AU$2:AU$185,'Market shares starting point Fe'!$C$2:$C$185,Input!$C148,'Market shares starting point Fe'!$D$2:$D$185,Input!$D148),0)</f>
        <v>0</v>
      </c>
      <c r="AV148">
        <f>MAX(SUMIFS('intermediary sheet'!AV$2:AV$185,'intermediary sheet'!$C$2:$C$185,Input!$C148,'intermediary sheet'!$D$2:$D$185,"total")*SUMIFS('Market shares starting point Fe'!AV$2:AV$185,'Market shares starting point Fe'!$C$2:$C$185,Input!$C148,'Market shares starting point Fe'!$D$2:$D$185,Input!$D148),0)</f>
        <v>0</v>
      </c>
      <c r="AW148">
        <f>MAX(SUMIFS('intermediary sheet'!AW$2:AW$185,'intermediary sheet'!$C$2:$C$185,Input!$C148,'intermediary sheet'!$D$2:$D$185,"total")*SUMIFS('Market shares starting point Fe'!AW$2:AW$185,'Market shares starting point Fe'!$C$2:$C$185,Input!$C148,'Market shares starting point Fe'!$D$2:$D$185,Input!$D148),0)</f>
        <v>0</v>
      </c>
      <c r="AX148">
        <f>MAX(SUMIFS('intermediary sheet'!AX$2:AX$185,'intermediary sheet'!$C$2:$C$185,Input!$C148,'intermediary sheet'!$D$2:$D$185,"total")*SUMIFS('Market shares starting point Fe'!AX$2:AX$185,'Market shares starting point Fe'!$C$2:$C$185,Input!$C148,'Market shares starting point Fe'!$D$2:$D$185,Input!$D148),0)</f>
        <v>0</v>
      </c>
      <c r="AY148">
        <f>MAX(SUMIFS('intermediary sheet'!AY$2:AY$185,'intermediary sheet'!$C$2:$C$185,Input!$C148,'intermediary sheet'!$D$2:$D$185,"total")*SUMIFS('Market shares starting point Fe'!AY$2:AY$185,'Market shares starting point Fe'!$C$2:$C$185,Input!$C148,'Market shares starting point Fe'!$D$2:$D$185,Input!$D148),0)</f>
        <v>0</v>
      </c>
      <c r="AZ148">
        <f>MAX(SUMIFS('intermediary sheet'!AZ$2:AZ$185,'intermediary sheet'!$C$2:$C$185,Input!$C148,'intermediary sheet'!$D$2:$D$185,"total")*SUMIFS('Market shares starting point Fe'!AZ$2:AZ$185,'Market shares starting point Fe'!$C$2:$C$185,Input!$C148,'Market shares starting point Fe'!$D$2:$D$185,Input!$D148),0)</f>
        <v>0</v>
      </c>
      <c r="BA148">
        <f>MAX(SUMIFS('intermediary sheet'!BA$2:BA$185,'intermediary sheet'!$C$2:$C$185,Input!$C148,'intermediary sheet'!$D$2:$D$185,"total")*SUMIFS('Market shares starting point Fe'!BA$2:BA$185,'Market shares starting point Fe'!$C$2:$C$185,Input!$C148,'Market shares starting point Fe'!$D$2:$D$185,Input!$D148),0)</f>
        <v>0</v>
      </c>
      <c r="BB148">
        <f>MAX(SUMIFS('intermediary sheet'!BB$2:BB$185,'intermediary sheet'!$C$2:$C$185,Input!$C148,'intermediary sheet'!$D$2:$D$185,"total")*SUMIFS('Market shares starting point Fe'!BB$2:BB$185,'Market shares starting point Fe'!$C$2:$C$185,Input!$C148,'Market shares starting point Fe'!$D$2:$D$185,Input!$D148),0)</f>
        <v>0</v>
      </c>
      <c r="BC148">
        <f>MAX(SUMIFS('intermediary sheet'!BC$2:BC$185,'intermediary sheet'!$C$2:$C$185,Input!$C148,'intermediary sheet'!$D$2:$D$185,"total")*SUMIFS('Market shares starting point Fe'!BC$2:BC$185,'Market shares starting point Fe'!$C$2:$C$185,Input!$C148,'Market shares starting point Fe'!$D$2:$D$185,Input!$D148),0)</f>
        <v>0</v>
      </c>
      <c r="BD148">
        <f>MAX(SUMIFS('intermediary sheet'!BD$2:BD$185,'intermediary sheet'!$C$2:$C$185,Input!$C148,'intermediary sheet'!$D$2:$D$185,"total")*SUMIFS('Market shares starting point Fe'!BD$2:BD$185,'Market shares starting point Fe'!$C$2:$C$185,Input!$C148,'Market shares starting point Fe'!$D$2:$D$185,Input!$D148),0)</f>
        <v>0</v>
      </c>
      <c r="BE148">
        <f>MAX(SUMIFS('intermediary sheet'!BE$2:BE$185,'intermediary sheet'!$C$2:$C$185,Input!$C148,'intermediary sheet'!$D$2:$D$185,"total")*SUMIFS('Market shares starting point Fe'!BE$2:BE$185,'Market shares starting point Fe'!$C$2:$C$185,Input!$C148,'Market shares starting point Fe'!$D$2:$D$185,Input!$D148),0)</f>
        <v>0</v>
      </c>
      <c r="BF148">
        <f>MAX(SUMIFS('intermediary sheet'!BF$2:BF$185,'intermediary sheet'!$C$2:$C$185,Input!$C148,'intermediary sheet'!$D$2:$D$185,"total")*SUMIFS('Market shares starting point Fe'!BF$2:BF$185,'Market shares starting point Fe'!$C$2:$C$185,Input!$C148,'Market shares starting point Fe'!$D$2:$D$185,Input!$D148),0)</f>
        <v>0</v>
      </c>
      <c r="BG148">
        <f>MAX(SUMIFS('intermediary sheet'!BG$2:BG$185,'intermediary sheet'!$C$2:$C$185,Input!$C148,'intermediary sheet'!$D$2:$D$185,"total")*SUMIFS('Market shares starting point Fe'!BG$2:BG$185,'Market shares starting point Fe'!$C$2:$C$185,Input!$C148,'Market shares starting point Fe'!$D$2:$D$185,Input!$D148),0)</f>
        <v>0</v>
      </c>
      <c r="BH148">
        <f>MAX(SUMIFS('intermediary sheet'!BH$2:BH$185,'intermediary sheet'!$C$2:$C$185,Input!$C148,'intermediary sheet'!$D$2:$D$185,"total")*SUMIFS('Market shares starting point Fe'!BH$2:BH$185,'Market shares starting point Fe'!$C$2:$C$185,Input!$C148,'Market shares starting point Fe'!$D$2:$D$185,Input!$D148),0)</f>
        <v>0</v>
      </c>
    </row>
    <row r="149" spans="1:60" x14ac:dyDescent="0.3">
      <c r="A149" t="s">
        <v>9</v>
      </c>
      <c r="B149" t="s">
        <v>10</v>
      </c>
      <c r="C149" t="s">
        <v>37</v>
      </c>
      <c r="D149" t="s">
        <v>19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 s="8">
        <f>SUMIFS('Eurostat comsumption'!J$2:J$185,'Eurostat comsumption'!$C$2:$C$185,Input!$C149,'Eurostat comsumption'!$D$2:$D$185,Input!$D149)</f>
        <v>31</v>
      </c>
      <c r="K149" s="8">
        <f>SUMIFS('Eurostat comsumption'!K$2:K$185,'Eurostat comsumption'!$C$2:$C$185,Input!$C149,'Eurostat comsumption'!$D$2:$D$185,Input!$D149)</f>
        <v>30.8</v>
      </c>
      <c r="L149" s="8">
        <f>SUMIFS('Eurostat comsumption'!L$2:L$185,'Eurostat comsumption'!$C$2:$C$185,Input!$C149,'Eurostat comsumption'!$D$2:$D$185,Input!$D149)</f>
        <v>35.299999999999997</v>
      </c>
      <c r="M149" s="8">
        <f>SUMIFS('Eurostat comsumption'!M$2:M$185,'Eurostat comsumption'!$C$2:$C$185,Input!$C149,'Eurostat comsumption'!$D$2:$D$185,Input!$D149)</f>
        <v>37.4</v>
      </c>
      <c r="N149" s="8">
        <f>SUMIFS('Eurostat comsumption'!N$2:N$185,'Eurostat comsumption'!$C$2:$C$185,Input!$C149,'Eurostat comsumption'!$D$2:$D$185,Input!$D149)</f>
        <v>39.9</v>
      </c>
      <c r="O149" s="8">
        <f>SUMIFS('Eurostat comsumption'!O$2:O$185,'Eurostat comsumption'!$C$2:$C$185,Input!$C149,'Eurostat comsumption'!$D$2:$D$185,Input!$D149)</f>
        <v>40.6</v>
      </c>
      <c r="P149" s="8">
        <f>SUMIFS('Eurostat comsumption'!P$2:P$185,'Eurostat comsumption'!$C$2:$C$185,Input!$C149,'Eurostat comsumption'!$D$2:$D$185,Input!$D149)</f>
        <v>43.7</v>
      </c>
      <c r="Q149" s="8">
        <f>SUMIFS('Eurostat comsumption'!Q$2:Q$185,'Eurostat comsumption'!$C$2:$C$185,Input!$C149,'Eurostat comsumption'!$D$2:$D$185,Input!$D149)</f>
        <v>42.8</v>
      </c>
      <c r="R149" s="8">
        <f>SUMIFS('Eurostat comsumption'!R$2:R$185,'Eurostat comsumption'!$C$2:$C$185,Input!$C149,'Eurostat comsumption'!$D$2:$D$185,Input!$D149)</f>
        <v>43.2</v>
      </c>
      <c r="S149" s="8">
        <f>SUMIFS('Eurostat comsumption'!S$2:S$185,'Eurostat comsumption'!$C$2:$C$185,Input!$C149,'Eurostat comsumption'!$D$2:$D$185,Input!$D149)</f>
        <v>41.5</v>
      </c>
      <c r="T149" s="8">
        <f>SUMIFS('Eurostat comsumption'!T$2:T$185,'Eurostat comsumption'!$C$2:$C$185,Input!$C149,'Eurostat comsumption'!$D$2:$D$185,Input!$D149)</f>
        <v>40.799999999999997</v>
      </c>
      <c r="U149" s="8">
        <f>SUMIFS('Eurostat comsumption'!U$2:U$185,'Eurostat comsumption'!$C$2:$C$185,Input!$C149,'Eurostat comsumption'!$D$2:$D$185,Input!$D149)</f>
        <v>34.700000000000003</v>
      </c>
      <c r="V149" s="8">
        <f>SUMIFS('Eurostat comsumption'!V$2:V$185,'Eurostat comsumption'!$C$2:$C$185,Input!$C149,'Eurostat comsumption'!$D$2:$D$185,Input!$D149)</f>
        <v>34.5</v>
      </c>
      <c r="W149" s="8">
        <f>SUMIFS('Eurostat comsumption'!W$2:W$185,'Eurostat comsumption'!$C$2:$C$185,Input!$C149,'Eurostat comsumption'!$D$2:$D$185,Input!$D149)</f>
        <v>25.9</v>
      </c>
      <c r="X149" s="8">
        <f>SUMIFS('Eurostat comsumption'!X$2:X$185,'Eurostat comsumption'!$C$2:$C$185,Input!$C149,'Eurostat comsumption'!$D$2:$D$185,Input!$D149)</f>
        <v>26</v>
      </c>
      <c r="Y149" s="8">
        <f>SUMIFS('Eurostat comsumption'!Y$2:Y$185,'Eurostat comsumption'!$C$2:$C$185,Input!$C149,'Eurostat comsumption'!$D$2:$D$185,Input!$D149)</f>
        <v>26.5</v>
      </c>
      <c r="Z149" s="8">
        <f>SUMIFS('Eurostat comsumption'!Z$2:Z$185,'Eurostat comsumption'!$C$2:$C$185,Input!$C149,'Eurostat comsumption'!$D$2:$D$185,Input!$D149)</f>
        <v>33.1</v>
      </c>
      <c r="AA149">
        <f>MAX(SUMIFS('intermediary sheet'!AA$2:AA$185,'intermediary sheet'!$C$2:$C$185,Input!$C149,'intermediary sheet'!$D$2:$D$185,"total")*SUMIFS('Market shares starting point Fe'!AA$2:AA$185,'Market shares starting point Fe'!$C$2:$C$185,Input!$C149,'Market shares starting point Fe'!$D$2:$D$185,Input!$D149),0)</f>
        <v>115.34968587027606</v>
      </c>
      <c r="AB149">
        <f>MAX(SUMIFS('intermediary sheet'!AB$2:AB$185,'intermediary sheet'!$C$2:$C$185,Input!$C149,'intermediary sheet'!$D$2:$D$185,"total")*SUMIFS('Market shares starting point Fe'!AB$2:AB$185,'Market shares starting point Fe'!$C$2:$C$185,Input!$C149,'Market shares starting point Fe'!$D$2:$D$185,Input!$D149),0)</f>
        <v>119.57653868410367</v>
      </c>
      <c r="AC149">
        <f>MAX(SUMIFS('intermediary sheet'!AC$2:AC$185,'intermediary sheet'!$C$2:$C$185,Input!$C149,'intermediary sheet'!$D$2:$D$185,"total")*SUMIFS('Market shares starting point Fe'!AC$2:AC$185,'Market shares starting point Fe'!$C$2:$C$185,Input!$C149,'Market shares starting point Fe'!$D$2:$D$185,Input!$D149),0)</f>
        <v>124.85996120308459</v>
      </c>
      <c r="AD149">
        <f>MAX(SUMIFS('intermediary sheet'!AD$2:AD$185,'intermediary sheet'!$C$2:$C$185,Input!$C149,'intermediary sheet'!$D$2:$D$185,"total")*SUMIFS('Market shares starting point Fe'!AD$2:AD$185,'Market shares starting point Fe'!$C$2:$C$185,Input!$C149,'Market shares starting point Fe'!$D$2:$D$185,Input!$D149),0)</f>
        <v>131.08333280294119</v>
      </c>
      <c r="AE149">
        <f>MAX(SUMIFS('intermediary sheet'!AE$2:AE$185,'intermediary sheet'!$C$2:$C$185,Input!$C149,'intermediary sheet'!$D$2:$D$185,"total")*SUMIFS('Market shares starting point Fe'!AE$2:AE$185,'Market shares starting point Fe'!$C$2:$C$185,Input!$C149,'Market shares starting point Fe'!$D$2:$D$185,Input!$D149),0)</f>
        <v>137.2845700466778</v>
      </c>
      <c r="AF149">
        <f>MAX(SUMIFS('intermediary sheet'!AF$2:AF$185,'intermediary sheet'!$C$2:$C$185,Input!$C149,'intermediary sheet'!$D$2:$D$185,"total")*SUMIFS('Market shares starting point Fe'!AF$2:AF$185,'Market shares starting point Fe'!$C$2:$C$185,Input!$C149,'Market shares starting point Fe'!$D$2:$D$185,Input!$D149),0)</f>
        <v>144.11390064922492</v>
      </c>
      <c r="AG149">
        <f>MAX(SUMIFS('intermediary sheet'!AG$2:AG$185,'intermediary sheet'!$C$2:$C$185,Input!$C149,'intermediary sheet'!$D$2:$D$185,"total")*SUMIFS('Market shares starting point Fe'!AG$2:AG$185,'Market shares starting point Fe'!$C$2:$C$185,Input!$C149,'Market shares starting point Fe'!$D$2:$D$185,Input!$D149),0)</f>
        <v>151.54329354085172</v>
      </c>
      <c r="AH149">
        <f>MAX(SUMIFS('intermediary sheet'!AH$2:AH$185,'intermediary sheet'!$C$2:$C$185,Input!$C149,'intermediary sheet'!$D$2:$D$185,"total")*SUMIFS('Market shares starting point Fe'!AH$2:AH$185,'Market shares starting point Fe'!$C$2:$C$185,Input!$C149,'Market shares starting point Fe'!$D$2:$D$185,Input!$D149),0)</f>
        <v>160.0512296353819</v>
      </c>
      <c r="AI149">
        <f>MAX(SUMIFS('intermediary sheet'!AI$2:AI$185,'intermediary sheet'!$C$2:$C$185,Input!$C149,'intermediary sheet'!$D$2:$D$185,"total")*SUMIFS('Market shares starting point Fe'!AI$2:AI$185,'Market shares starting point Fe'!$C$2:$C$185,Input!$C149,'Market shares starting point Fe'!$D$2:$D$185,Input!$D149),0)</f>
        <v>169.23923975021799</v>
      </c>
      <c r="AJ149">
        <f>MAX(SUMIFS('intermediary sheet'!AJ$2:AJ$185,'intermediary sheet'!$C$2:$C$185,Input!$C149,'intermediary sheet'!$D$2:$D$185,"total")*SUMIFS('Market shares starting point Fe'!AJ$2:AJ$185,'Market shares starting point Fe'!$C$2:$C$185,Input!$C149,'Market shares starting point Fe'!$D$2:$D$185,Input!$D149),0)</f>
        <v>179.37622209024116</v>
      </c>
      <c r="AK149">
        <f>MAX(SUMIFS('intermediary sheet'!AK$2:AK$185,'intermediary sheet'!$C$2:$C$185,Input!$C149,'intermediary sheet'!$D$2:$D$185,"total")*SUMIFS('Market shares starting point Fe'!AK$2:AK$185,'Market shares starting point Fe'!$C$2:$C$185,Input!$C149,'Market shares starting point Fe'!$D$2:$D$185,Input!$D149),0)</f>
        <v>191.48472679817229</v>
      </c>
      <c r="AL149">
        <f>MAX(SUMIFS('intermediary sheet'!AL$2:AL$185,'intermediary sheet'!$C$2:$C$185,Input!$C149,'intermediary sheet'!$D$2:$D$185,"total")*SUMIFS('Market shares starting point Fe'!AL$2:AL$185,'Market shares starting point Fe'!$C$2:$C$185,Input!$C149,'Market shares starting point Fe'!$D$2:$D$185,Input!$D149),0)</f>
        <v>206.86992399084372</v>
      </c>
      <c r="AM149">
        <f>MAX(SUMIFS('intermediary sheet'!AM$2:AM$185,'intermediary sheet'!$C$2:$C$185,Input!$C149,'intermediary sheet'!$D$2:$D$185,"total")*SUMIFS('Market shares starting point Fe'!AM$2:AM$185,'Market shares starting point Fe'!$C$2:$C$185,Input!$C149,'Market shares starting point Fe'!$D$2:$D$185,Input!$D149),0)</f>
        <v>226.11020031350017</v>
      </c>
      <c r="AN149">
        <f>MAX(SUMIFS('intermediary sheet'!AN$2:AN$185,'intermediary sheet'!$C$2:$C$185,Input!$C149,'intermediary sheet'!$D$2:$D$185,"total")*SUMIFS('Market shares starting point Fe'!AN$2:AN$185,'Market shares starting point Fe'!$C$2:$C$185,Input!$C149,'Market shares starting point Fe'!$D$2:$D$185,Input!$D149),0)</f>
        <v>251.74184808923599</v>
      </c>
      <c r="AO149">
        <f>MAX(SUMIFS('intermediary sheet'!AO$2:AO$185,'intermediary sheet'!$C$2:$C$185,Input!$C149,'intermediary sheet'!$D$2:$D$185,"total")*SUMIFS('Market shares starting point Fe'!AO$2:AO$185,'Market shares starting point Fe'!$C$2:$C$185,Input!$C149,'Market shares starting point Fe'!$D$2:$D$185,Input!$D149),0)</f>
        <v>279.15710492735673</v>
      </c>
      <c r="AP149">
        <f>MAX(SUMIFS('intermediary sheet'!AP$2:AP$185,'intermediary sheet'!$C$2:$C$185,Input!$C149,'intermediary sheet'!$D$2:$D$185,"total")*SUMIFS('Market shares starting point Fe'!AP$2:AP$185,'Market shares starting point Fe'!$C$2:$C$185,Input!$C149,'Market shares starting point Fe'!$D$2:$D$185,Input!$D149),0)</f>
        <v>307.44134668808795</v>
      </c>
      <c r="AQ149">
        <f>MAX(SUMIFS('intermediary sheet'!AQ$2:AQ$185,'intermediary sheet'!$C$2:$C$185,Input!$C149,'intermediary sheet'!$D$2:$D$185,"total")*SUMIFS('Market shares starting point Fe'!AQ$2:AQ$185,'Market shares starting point Fe'!$C$2:$C$185,Input!$C149,'Market shares starting point Fe'!$D$2:$D$185,Input!$D149),0)</f>
        <v>334.90176739982621</v>
      </c>
      <c r="AR149">
        <f>MAX(SUMIFS('intermediary sheet'!AR$2:AR$185,'intermediary sheet'!$C$2:$C$185,Input!$C149,'intermediary sheet'!$D$2:$D$185,"total")*SUMIFS('Market shares starting point Fe'!AR$2:AR$185,'Market shares starting point Fe'!$C$2:$C$185,Input!$C149,'Market shares starting point Fe'!$D$2:$D$185,Input!$D149),0)</f>
        <v>363.05234438143344</v>
      </c>
      <c r="AS149">
        <f>MAX(SUMIFS('intermediary sheet'!AS$2:AS$185,'intermediary sheet'!$C$2:$C$185,Input!$C149,'intermediary sheet'!$D$2:$D$185,"total")*SUMIFS('Market shares starting point Fe'!AS$2:AS$185,'Market shares starting point Fe'!$C$2:$C$185,Input!$C149,'Market shares starting point Fe'!$D$2:$D$185,Input!$D149),0)</f>
        <v>391.17825088966248</v>
      </c>
      <c r="AT149">
        <f>MAX(SUMIFS('intermediary sheet'!AT$2:AT$185,'intermediary sheet'!$C$2:$C$185,Input!$C149,'intermediary sheet'!$D$2:$D$185,"total")*SUMIFS('Market shares starting point Fe'!AT$2:AT$185,'Market shares starting point Fe'!$C$2:$C$185,Input!$C149,'Market shares starting point Fe'!$D$2:$D$185,Input!$D149),0)</f>
        <v>418.50862194440981</v>
      </c>
      <c r="AU149">
        <f>MAX(SUMIFS('intermediary sheet'!AU$2:AU$185,'intermediary sheet'!$C$2:$C$185,Input!$C149,'intermediary sheet'!$D$2:$D$185,"total")*SUMIFS('Market shares starting point Fe'!AU$2:AU$185,'Market shares starting point Fe'!$C$2:$C$185,Input!$C149,'Market shares starting point Fe'!$D$2:$D$185,Input!$D149),0)</f>
        <v>443.45407205337068</v>
      </c>
      <c r="AV149">
        <f>MAX(SUMIFS('intermediary sheet'!AV$2:AV$185,'intermediary sheet'!$C$2:$C$185,Input!$C149,'intermediary sheet'!$D$2:$D$185,"total")*SUMIFS('Market shares starting point Fe'!AV$2:AV$185,'Market shares starting point Fe'!$C$2:$C$185,Input!$C149,'Market shares starting point Fe'!$D$2:$D$185,Input!$D149),0)</f>
        <v>467.35075811198726</v>
      </c>
      <c r="AW149">
        <f>MAX(SUMIFS('intermediary sheet'!AW$2:AW$185,'intermediary sheet'!$C$2:$C$185,Input!$C149,'intermediary sheet'!$D$2:$D$185,"total")*SUMIFS('Market shares starting point Fe'!AW$2:AW$185,'Market shares starting point Fe'!$C$2:$C$185,Input!$C149,'Market shares starting point Fe'!$D$2:$D$185,Input!$D149),0)</f>
        <v>490.77985830647367</v>
      </c>
      <c r="AX149">
        <f>MAX(SUMIFS('intermediary sheet'!AX$2:AX$185,'intermediary sheet'!$C$2:$C$185,Input!$C149,'intermediary sheet'!$D$2:$D$185,"total")*SUMIFS('Market shares starting point Fe'!AX$2:AX$185,'Market shares starting point Fe'!$C$2:$C$185,Input!$C149,'Market shares starting point Fe'!$D$2:$D$185,Input!$D149),0)</f>
        <v>507.15327990791741</v>
      </c>
      <c r="AY149">
        <f>MAX(SUMIFS('intermediary sheet'!AY$2:AY$185,'intermediary sheet'!$C$2:$C$185,Input!$C149,'intermediary sheet'!$D$2:$D$185,"total")*SUMIFS('Market shares starting point Fe'!AY$2:AY$185,'Market shares starting point Fe'!$C$2:$C$185,Input!$C149,'Market shares starting point Fe'!$D$2:$D$185,Input!$D149),0)</f>
        <v>535.58145809353232</v>
      </c>
      <c r="AZ149">
        <f>MAX(SUMIFS('intermediary sheet'!AZ$2:AZ$185,'intermediary sheet'!$C$2:$C$185,Input!$C149,'intermediary sheet'!$D$2:$D$185,"total")*SUMIFS('Market shares starting point Fe'!AZ$2:AZ$185,'Market shares starting point Fe'!$C$2:$C$185,Input!$C149,'Market shares starting point Fe'!$D$2:$D$185,Input!$D149),0)</f>
        <v>555.39526917268574</v>
      </c>
      <c r="BA149">
        <f>MAX(SUMIFS('intermediary sheet'!BA$2:BA$185,'intermediary sheet'!$C$2:$C$185,Input!$C149,'intermediary sheet'!$D$2:$D$185,"total")*SUMIFS('Market shares starting point Fe'!BA$2:BA$185,'Market shares starting point Fe'!$C$2:$C$185,Input!$C149,'Market shares starting point Fe'!$D$2:$D$185,Input!$D149),0)</f>
        <v>576.03882293408481</v>
      </c>
      <c r="BB149">
        <f>MAX(SUMIFS('intermediary sheet'!BB$2:BB$185,'intermediary sheet'!$C$2:$C$185,Input!$C149,'intermediary sheet'!$D$2:$D$185,"total")*SUMIFS('Market shares starting point Fe'!BB$2:BB$185,'Market shares starting point Fe'!$C$2:$C$185,Input!$C149,'Market shares starting point Fe'!$D$2:$D$185,Input!$D149),0)</f>
        <v>595.84990229042501</v>
      </c>
      <c r="BC149">
        <f>MAX(SUMIFS('intermediary sheet'!BC$2:BC$185,'intermediary sheet'!$C$2:$C$185,Input!$C149,'intermediary sheet'!$D$2:$D$185,"total")*SUMIFS('Market shares starting point Fe'!BC$2:BC$185,'Market shares starting point Fe'!$C$2:$C$185,Input!$C149,'Market shares starting point Fe'!$D$2:$D$185,Input!$D149),0)</f>
        <v>615.04342836370517</v>
      </c>
      <c r="BD149">
        <f>MAX(SUMIFS('intermediary sheet'!BD$2:BD$185,'intermediary sheet'!$C$2:$C$185,Input!$C149,'intermediary sheet'!$D$2:$D$185,"total")*SUMIFS('Market shares starting point Fe'!BD$2:BD$185,'Market shares starting point Fe'!$C$2:$C$185,Input!$C149,'Market shares starting point Fe'!$D$2:$D$185,Input!$D149),0)</f>
        <v>632.59694386383512</v>
      </c>
      <c r="BE149">
        <f>MAX(SUMIFS('intermediary sheet'!BE$2:BE$185,'intermediary sheet'!$C$2:$C$185,Input!$C149,'intermediary sheet'!$D$2:$D$185,"total")*SUMIFS('Market shares starting point Fe'!BE$2:BE$185,'Market shares starting point Fe'!$C$2:$C$185,Input!$C149,'Market shares starting point Fe'!$D$2:$D$185,Input!$D149),0)</f>
        <v>649.44985988839551</v>
      </c>
      <c r="BF149">
        <f>MAX(SUMIFS('intermediary sheet'!BF$2:BF$185,'intermediary sheet'!$C$2:$C$185,Input!$C149,'intermediary sheet'!$D$2:$D$185,"total")*SUMIFS('Market shares starting point Fe'!BF$2:BF$185,'Market shares starting point Fe'!$C$2:$C$185,Input!$C149,'Market shares starting point Fe'!$D$2:$D$185,Input!$D149),0)</f>
        <v>713.97615951481168</v>
      </c>
      <c r="BG149">
        <f>MAX(SUMIFS('intermediary sheet'!BG$2:BG$185,'intermediary sheet'!$C$2:$C$185,Input!$C149,'intermediary sheet'!$D$2:$D$185,"total")*SUMIFS('Market shares starting point Fe'!BG$2:BG$185,'Market shares starting point Fe'!$C$2:$C$185,Input!$C149,'Market shares starting point Fe'!$D$2:$D$185,Input!$D149),0)</f>
        <v>786.70031588564711</v>
      </c>
      <c r="BH149">
        <f>MAX(SUMIFS('intermediary sheet'!BH$2:BH$185,'intermediary sheet'!$C$2:$C$185,Input!$C149,'intermediary sheet'!$D$2:$D$185,"total")*SUMIFS('Market shares starting point Fe'!BH$2:BH$185,'Market shares starting point Fe'!$C$2:$C$185,Input!$C149,'Market shares starting point Fe'!$D$2:$D$185,Input!$D149),0)</f>
        <v>869.37140795170285</v>
      </c>
    </row>
    <row r="150" spans="1:60" x14ac:dyDescent="0.3">
      <c r="A150" t="s">
        <v>9</v>
      </c>
      <c r="B150" t="s">
        <v>10</v>
      </c>
      <c r="C150" t="s">
        <v>37</v>
      </c>
      <c r="D150" t="s">
        <v>20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 s="8">
        <f>SUMIFS('Eurostat comsumption'!J$2:J$185,'Eurostat comsumption'!$C$2:$C$185,Input!$C150,'Eurostat comsumption'!$D$2:$D$185,Input!$D150)</f>
        <v>0</v>
      </c>
      <c r="K150" s="8">
        <f>SUMIFS('Eurostat comsumption'!K$2:K$185,'Eurostat comsumption'!$C$2:$C$185,Input!$C150,'Eurostat comsumption'!$D$2:$D$185,Input!$D150)</f>
        <v>0</v>
      </c>
      <c r="L150" s="8">
        <f>SUMIFS('Eurostat comsumption'!L$2:L$185,'Eurostat comsumption'!$C$2:$C$185,Input!$C150,'Eurostat comsumption'!$D$2:$D$185,Input!$D150)</f>
        <v>0</v>
      </c>
      <c r="M150" s="8">
        <f>SUMIFS('Eurostat comsumption'!M$2:M$185,'Eurostat comsumption'!$C$2:$C$185,Input!$C150,'Eurostat comsumption'!$D$2:$D$185,Input!$D150)</f>
        <v>0</v>
      </c>
      <c r="N150" s="8">
        <f>SUMIFS('Eurostat comsumption'!N$2:N$185,'Eurostat comsumption'!$C$2:$C$185,Input!$C150,'Eurostat comsumption'!$D$2:$D$185,Input!$D150)</f>
        <v>0</v>
      </c>
      <c r="O150" s="8">
        <f>SUMIFS('Eurostat comsumption'!O$2:O$185,'Eurostat comsumption'!$C$2:$C$185,Input!$C150,'Eurostat comsumption'!$D$2:$D$185,Input!$D150)</f>
        <v>0</v>
      </c>
      <c r="P150" s="8">
        <f>SUMIFS('Eurostat comsumption'!P$2:P$185,'Eurostat comsumption'!$C$2:$C$185,Input!$C150,'Eurostat comsumption'!$D$2:$D$185,Input!$D150)</f>
        <v>70.7</v>
      </c>
      <c r="Q150" s="8">
        <f>SUMIFS('Eurostat comsumption'!Q$2:Q$185,'Eurostat comsumption'!$C$2:$C$185,Input!$C150,'Eurostat comsumption'!$D$2:$D$185,Input!$D150)</f>
        <v>121.9</v>
      </c>
      <c r="R150" s="8">
        <f>SUMIFS('Eurostat comsumption'!R$2:R$185,'Eurostat comsumption'!$C$2:$C$185,Input!$C150,'Eurostat comsumption'!$D$2:$D$185,Input!$D150)</f>
        <v>125.6</v>
      </c>
      <c r="S150" s="8">
        <f>SUMIFS('Eurostat comsumption'!S$2:S$185,'Eurostat comsumption'!$C$2:$C$185,Input!$C150,'Eurostat comsumption'!$D$2:$D$185,Input!$D150)</f>
        <v>208.1</v>
      </c>
      <c r="T150" s="8">
        <f>SUMIFS('Eurostat comsumption'!T$2:T$185,'Eurostat comsumption'!$C$2:$C$185,Input!$C150,'Eurostat comsumption'!$D$2:$D$185,Input!$D150)</f>
        <v>309.10000000000002</v>
      </c>
      <c r="U150" s="8">
        <f>SUMIFS('Eurostat comsumption'!U$2:U$185,'Eurostat comsumption'!$C$2:$C$185,Input!$C150,'Eurostat comsumption'!$D$2:$D$185,Input!$D150)</f>
        <v>293.10000000000002</v>
      </c>
      <c r="V150" s="8">
        <f>SUMIFS('Eurostat comsumption'!V$2:V$185,'Eurostat comsumption'!$C$2:$C$185,Input!$C150,'Eurostat comsumption'!$D$2:$D$185,Input!$D150)</f>
        <v>273.3</v>
      </c>
      <c r="W150" s="8">
        <f>SUMIFS('Eurostat comsumption'!W$2:W$185,'Eurostat comsumption'!$C$2:$C$185,Input!$C150,'Eurostat comsumption'!$D$2:$D$185,Input!$D150)</f>
        <v>261.39999999999998</v>
      </c>
      <c r="X150" s="8">
        <f>SUMIFS('Eurostat comsumption'!X$2:X$185,'Eurostat comsumption'!$C$2:$C$185,Input!$C150,'Eurostat comsumption'!$D$2:$D$185,Input!$D150)</f>
        <v>261.2</v>
      </c>
      <c r="Y150" s="8">
        <f>SUMIFS('Eurostat comsumption'!Y$2:Y$185,'Eurostat comsumption'!$C$2:$C$185,Input!$C150,'Eurostat comsumption'!$D$2:$D$185,Input!$D150)</f>
        <v>327.7</v>
      </c>
      <c r="Z150" s="8">
        <f>SUMIFS('Eurostat comsumption'!Z$2:Z$185,'Eurostat comsumption'!$C$2:$C$185,Input!$C150,'Eurostat comsumption'!$D$2:$D$185,Input!$D150)</f>
        <v>264.5</v>
      </c>
      <c r="AA150">
        <f>MAX(SUMIFS('intermediary sheet'!AA$2:AA$185,'intermediary sheet'!$C$2:$C$185,Input!$C150,'intermediary sheet'!$D$2:$D$185,"total")*SUMIFS('Market shares starting point Fe'!AA$2:AA$185,'Market shares starting point Fe'!$C$2:$C$185,Input!$C150,'Market shares starting point Fe'!$D$2:$D$185,Input!$D150),0)</f>
        <v>264.30845739131729</v>
      </c>
      <c r="AB150">
        <f>MAX(SUMIFS('intermediary sheet'!AB$2:AB$185,'intermediary sheet'!$C$2:$C$185,Input!$C150,'intermediary sheet'!$D$2:$D$185,"total")*SUMIFS('Market shares starting point Fe'!AB$2:AB$185,'Market shares starting point Fe'!$C$2:$C$185,Input!$C150,'Market shares starting point Fe'!$D$2:$D$185,Input!$D150),0)</f>
        <v>257.73559132115156</v>
      </c>
      <c r="AC150">
        <f>MAX(SUMIFS('intermediary sheet'!AC$2:AC$185,'intermediary sheet'!$C$2:$C$185,Input!$C150,'intermediary sheet'!$D$2:$D$185,"total")*SUMIFS('Market shares starting point Fe'!AC$2:AC$185,'Market shares starting point Fe'!$C$2:$C$185,Input!$C150,'Market shares starting point Fe'!$D$2:$D$185,Input!$D150),0)</f>
        <v>251.37385993885238</v>
      </c>
      <c r="AD150">
        <f>MAX(SUMIFS('intermediary sheet'!AD$2:AD$185,'intermediary sheet'!$C$2:$C$185,Input!$C150,'intermediary sheet'!$D$2:$D$185,"total")*SUMIFS('Market shares starting point Fe'!AD$2:AD$185,'Market shares starting point Fe'!$C$2:$C$185,Input!$C150,'Market shares starting point Fe'!$D$2:$D$185,Input!$D150),0)</f>
        <v>245.25570920464745</v>
      </c>
      <c r="AE150">
        <f>MAX(SUMIFS('intermediary sheet'!AE$2:AE$185,'intermediary sheet'!$C$2:$C$185,Input!$C150,'intermediary sheet'!$D$2:$D$185,"total")*SUMIFS('Market shares starting point Fe'!AE$2:AE$185,'Market shares starting point Fe'!$C$2:$C$185,Input!$C150,'Market shares starting point Fe'!$D$2:$D$185,Input!$D150),0)</f>
        <v>239.06155318544089</v>
      </c>
      <c r="AF150">
        <f>MAX(SUMIFS('intermediary sheet'!AF$2:AF$185,'intermediary sheet'!$C$2:$C$185,Input!$C150,'intermediary sheet'!$D$2:$D$185,"total")*SUMIFS('Market shares starting point Fe'!AF$2:AF$185,'Market shares starting point Fe'!$C$2:$C$185,Input!$C150,'Market shares starting point Fe'!$D$2:$D$185,Input!$D150),0)</f>
        <v>233.02840970042519</v>
      </c>
      <c r="AG150">
        <f>MAX(SUMIFS('intermediary sheet'!AG$2:AG$185,'intermediary sheet'!$C$2:$C$185,Input!$C150,'intermediary sheet'!$D$2:$D$185,"total")*SUMIFS('Market shares starting point Fe'!AG$2:AG$185,'Market shares starting point Fe'!$C$2:$C$185,Input!$C150,'Market shares starting point Fe'!$D$2:$D$185,Input!$D150),0)</f>
        <v>227.07391994641296</v>
      </c>
      <c r="AH150">
        <f>MAX(SUMIFS('intermediary sheet'!AH$2:AH$185,'intermediary sheet'!$C$2:$C$185,Input!$C150,'intermediary sheet'!$D$2:$D$185,"total")*SUMIFS('Market shares starting point Fe'!AH$2:AH$185,'Market shares starting point Fe'!$C$2:$C$185,Input!$C150,'Market shares starting point Fe'!$D$2:$D$185,Input!$D150),0)</f>
        <v>220.7409717983777</v>
      </c>
      <c r="AI150">
        <f>MAX(SUMIFS('intermediary sheet'!AI$2:AI$185,'intermediary sheet'!$C$2:$C$185,Input!$C150,'intermediary sheet'!$D$2:$D$185,"total")*SUMIFS('Market shares starting point Fe'!AI$2:AI$185,'Market shares starting point Fe'!$C$2:$C$185,Input!$C150,'Market shares starting point Fe'!$D$2:$D$185,Input!$D150),0)</f>
        <v>214.01946926539841</v>
      </c>
      <c r="AJ150">
        <f>MAX(SUMIFS('intermediary sheet'!AJ$2:AJ$185,'intermediary sheet'!$C$2:$C$185,Input!$C150,'intermediary sheet'!$D$2:$D$185,"total")*SUMIFS('Market shares starting point Fe'!AJ$2:AJ$185,'Market shares starting point Fe'!$C$2:$C$185,Input!$C150,'Market shares starting point Fe'!$D$2:$D$185,Input!$D150),0)</f>
        <v>206.83817724379085</v>
      </c>
      <c r="AK150">
        <f>MAX(SUMIFS('intermediary sheet'!AK$2:AK$185,'intermediary sheet'!$C$2:$C$185,Input!$C150,'intermediary sheet'!$D$2:$D$185,"total")*SUMIFS('Market shares starting point Fe'!AK$2:AK$185,'Market shares starting point Fe'!$C$2:$C$185,Input!$C150,'Market shares starting point Fe'!$D$2:$D$185,Input!$D150),0)</f>
        <v>198.85899028445974</v>
      </c>
      <c r="AL150">
        <f>MAX(SUMIFS('intermediary sheet'!AL$2:AL$185,'intermediary sheet'!$C$2:$C$185,Input!$C150,'intermediary sheet'!$D$2:$D$185,"total")*SUMIFS('Market shares starting point Fe'!AL$2:AL$185,'Market shares starting point Fe'!$C$2:$C$185,Input!$C150,'Market shares starting point Fe'!$D$2:$D$185,Input!$D150),0)</f>
        <v>190.43977403350365</v>
      </c>
      <c r="AM150">
        <f>MAX(SUMIFS('intermediary sheet'!AM$2:AM$185,'intermediary sheet'!$C$2:$C$185,Input!$C150,'intermediary sheet'!$D$2:$D$185,"total")*SUMIFS('Market shares starting point Fe'!AM$2:AM$185,'Market shares starting point Fe'!$C$2:$C$185,Input!$C150,'Market shares starting point Fe'!$D$2:$D$185,Input!$D150),0)</f>
        <v>181.65479196449144</v>
      </c>
      <c r="AN150">
        <f>MAX(SUMIFS('intermediary sheet'!AN$2:AN$185,'intermediary sheet'!$C$2:$C$185,Input!$C150,'intermediary sheet'!$D$2:$D$185,"total")*SUMIFS('Market shares starting point Fe'!AN$2:AN$185,'Market shares starting point Fe'!$C$2:$C$185,Input!$C150,'Market shares starting point Fe'!$D$2:$D$185,Input!$D150),0)</f>
        <v>172.77813550013821</v>
      </c>
      <c r="AO150">
        <f>MAX(SUMIFS('intermediary sheet'!AO$2:AO$185,'intermediary sheet'!$C$2:$C$185,Input!$C150,'intermediary sheet'!$D$2:$D$185,"total")*SUMIFS('Market shares starting point Fe'!AO$2:AO$185,'Market shares starting point Fe'!$C$2:$C$185,Input!$C150,'Market shares starting point Fe'!$D$2:$D$185,Input!$D150),0)</f>
        <v>163.91649464409346</v>
      </c>
      <c r="AP150">
        <f>MAX(SUMIFS('intermediary sheet'!AP$2:AP$185,'intermediary sheet'!$C$2:$C$185,Input!$C150,'intermediary sheet'!$D$2:$D$185,"total")*SUMIFS('Market shares starting point Fe'!AP$2:AP$185,'Market shares starting point Fe'!$C$2:$C$185,Input!$C150,'Market shares starting point Fe'!$D$2:$D$185,Input!$D150),0)</f>
        <v>155.07391057156909</v>
      </c>
      <c r="AQ150">
        <f>MAX(SUMIFS('intermediary sheet'!AQ$2:AQ$185,'intermediary sheet'!$C$2:$C$185,Input!$C150,'intermediary sheet'!$D$2:$D$185,"total")*SUMIFS('Market shares starting point Fe'!AQ$2:AQ$185,'Market shares starting point Fe'!$C$2:$C$185,Input!$C150,'Market shares starting point Fe'!$D$2:$D$185,Input!$D150),0)</f>
        <v>146.39443974332568</v>
      </c>
      <c r="AR150">
        <f>MAX(SUMIFS('intermediary sheet'!AR$2:AR$185,'intermediary sheet'!$C$2:$C$185,Input!$C150,'intermediary sheet'!$D$2:$D$185,"total")*SUMIFS('Market shares starting point Fe'!AR$2:AR$185,'Market shares starting point Fe'!$C$2:$C$185,Input!$C150,'Market shares starting point Fe'!$D$2:$D$185,Input!$D150),0)</f>
        <v>138.15916488070073</v>
      </c>
      <c r="AS150">
        <f>MAX(SUMIFS('intermediary sheet'!AS$2:AS$185,'intermediary sheet'!$C$2:$C$185,Input!$C150,'intermediary sheet'!$D$2:$D$185,"total")*SUMIFS('Market shares starting point Fe'!AS$2:AS$185,'Market shares starting point Fe'!$C$2:$C$185,Input!$C150,'Market shares starting point Fe'!$D$2:$D$185,Input!$D150),0)</f>
        <v>130.08591350626617</v>
      </c>
      <c r="AT150">
        <f>MAX(SUMIFS('intermediary sheet'!AT$2:AT$185,'intermediary sheet'!$C$2:$C$185,Input!$C150,'intermediary sheet'!$D$2:$D$185,"total")*SUMIFS('Market shares starting point Fe'!AT$2:AT$185,'Market shares starting point Fe'!$C$2:$C$185,Input!$C150,'Market shares starting point Fe'!$D$2:$D$185,Input!$D150),0)</f>
        <v>122.30397950664708</v>
      </c>
      <c r="AU150">
        <f>MAX(SUMIFS('intermediary sheet'!AU$2:AU$185,'intermediary sheet'!$C$2:$C$185,Input!$C150,'intermediary sheet'!$D$2:$D$185,"total")*SUMIFS('Market shares starting point Fe'!AU$2:AU$185,'Market shares starting point Fe'!$C$2:$C$185,Input!$C150,'Market shares starting point Fe'!$D$2:$D$185,Input!$D150),0)</f>
        <v>114.76758625057116</v>
      </c>
      <c r="AV150">
        <f>MAX(SUMIFS('intermediary sheet'!AV$2:AV$185,'intermediary sheet'!$C$2:$C$185,Input!$C150,'intermediary sheet'!$D$2:$D$185,"total")*SUMIFS('Market shares starting point Fe'!AV$2:AV$185,'Market shares starting point Fe'!$C$2:$C$185,Input!$C150,'Market shares starting point Fe'!$D$2:$D$185,Input!$D150),0)</f>
        <v>107.34768349267799</v>
      </c>
      <c r="AW150">
        <f>MAX(SUMIFS('intermediary sheet'!AW$2:AW$185,'intermediary sheet'!$C$2:$C$185,Input!$C150,'intermediary sheet'!$D$2:$D$185,"total")*SUMIFS('Market shares starting point Fe'!AW$2:AW$185,'Market shares starting point Fe'!$C$2:$C$185,Input!$C150,'Market shares starting point Fe'!$D$2:$D$185,Input!$D150),0)</f>
        <v>100.02525046593621</v>
      </c>
      <c r="AX150">
        <f>MAX(SUMIFS('intermediary sheet'!AX$2:AX$185,'intermediary sheet'!$C$2:$C$185,Input!$C150,'intermediary sheet'!$D$2:$D$185,"total")*SUMIFS('Market shares starting point Fe'!AX$2:AX$185,'Market shares starting point Fe'!$C$2:$C$185,Input!$C150,'Market shares starting point Fe'!$D$2:$D$185,Input!$D150),0)</f>
        <v>93.054134883280796</v>
      </c>
      <c r="AY150">
        <f>MAX(SUMIFS('intermediary sheet'!AY$2:AY$185,'intermediary sheet'!$C$2:$C$185,Input!$C150,'intermediary sheet'!$D$2:$D$185,"total")*SUMIFS('Market shares starting point Fe'!AY$2:AY$185,'Market shares starting point Fe'!$C$2:$C$185,Input!$C150,'Market shares starting point Fe'!$D$2:$D$185,Input!$D150),0)</f>
        <v>85.475888483163445</v>
      </c>
      <c r="AZ150">
        <f>MAX(SUMIFS('intermediary sheet'!AZ$2:AZ$185,'intermediary sheet'!$C$2:$C$185,Input!$C150,'intermediary sheet'!$D$2:$D$185,"total")*SUMIFS('Market shares starting point Fe'!AZ$2:AZ$185,'Market shares starting point Fe'!$C$2:$C$185,Input!$C150,'Market shares starting point Fe'!$D$2:$D$185,Input!$D150),0)</f>
        <v>78.284775651941857</v>
      </c>
      <c r="BA150">
        <f>MAX(SUMIFS('intermediary sheet'!BA$2:BA$185,'intermediary sheet'!$C$2:$C$185,Input!$C150,'intermediary sheet'!$D$2:$D$185,"total")*SUMIFS('Market shares starting point Fe'!BA$2:BA$185,'Market shares starting point Fe'!$C$2:$C$185,Input!$C150,'Market shares starting point Fe'!$D$2:$D$185,Input!$D150),0)</f>
        <v>71.164108599932973</v>
      </c>
      <c r="BB150">
        <f>MAX(SUMIFS('intermediary sheet'!BB$2:BB$185,'intermediary sheet'!$C$2:$C$185,Input!$C150,'intermediary sheet'!$D$2:$D$185,"total")*SUMIFS('Market shares starting point Fe'!BB$2:BB$185,'Market shares starting point Fe'!$C$2:$C$185,Input!$C150,'Market shares starting point Fe'!$D$2:$D$185,Input!$D150),0)</f>
        <v>64.017349570482651</v>
      </c>
      <c r="BC150">
        <f>MAX(SUMIFS('intermediary sheet'!BC$2:BC$185,'intermediary sheet'!$C$2:$C$185,Input!$C150,'intermediary sheet'!$D$2:$D$185,"total")*SUMIFS('Market shares starting point Fe'!BC$2:BC$185,'Market shares starting point Fe'!$C$2:$C$185,Input!$C150,'Market shares starting point Fe'!$D$2:$D$185,Input!$D150),0)</f>
        <v>56.904031597867743</v>
      </c>
      <c r="BD150">
        <f>MAX(SUMIFS('intermediary sheet'!BD$2:BD$185,'intermediary sheet'!$C$2:$C$185,Input!$C150,'intermediary sheet'!$D$2:$D$185,"total")*SUMIFS('Market shares starting point Fe'!BD$2:BD$185,'Market shares starting point Fe'!$C$2:$C$185,Input!$C150,'Market shares starting point Fe'!$D$2:$D$185,Input!$D150),0)</f>
        <v>49.938208704555109</v>
      </c>
      <c r="BE150">
        <f>MAX(SUMIFS('intermediary sheet'!BE$2:BE$185,'intermediary sheet'!$C$2:$C$185,Input!$C150,'intermediary sheet'!$D$2:$D$185,"total")*SUMIFS('Market shares starting point Fe'!BE$2:BE$185,'Market shares starting point Fe'!$C$2:$C$185,Input!$C150,'Market shares starting point Fe'!$D$2:$D$185,Input!$D150),0)</f>
        <v>43.005229463090835</v>
      </c>
      <c r="BF150">
        <f>MAX(SUMIFS('intermediary sheet'!BF$2:BF$185,'intermediary sheet'!$C$2:$C$185,Input!$C150,'intermediary sheet'!$D$2:$D$185,"total")*SUMIFS('Market shares starting point Fe'!BF$2:BF$185,'Market shares starting point Fe'!$C$2:$C$185,Input!$C150,'Market shares starting point Fe'!$D$2:$D$185,Input!$D150),0)</f>
        <v>38.839558795656096</v>
      </c>
      <c r="BG150">
        <f>MAX(SUMIFS('intermediary sheet'!BG$2:BG$185,'intermediary sheet'!$C$2:$C$185,Input!$C150,'intermediary sheet'!$D$2:$D$185,"total")*SUMIFS('Market shares starting point Fe'!BG$2:BG$185,'Market shares starting point Fe'!$C$2:$C$185,Input!$C150,'Market shares starting point Fe'!$D$2:$D$185,Input!$D150),0)</f>
        <v>34.149232617615162</v>
      </c>
      <c r="BH150">
        <f>MAX(SUMIFS('intermediary sheet'!BH$2:BH$185,'intermediary sheet'!$C$2:$C$185,Input!$C150,'intermediary sheet'!$D$2:$D$185,"total")*SUMIFS('Market shares starting point Fe'!BH$2:BH$185,'Market shares starting point Fe'!$C$2:$C$185,Input!$C150,'Market shares starting point Fe'!$D$2:$D$185,Input!$D150),0)</f>
        <v>28.818836656649541</v>
      </c>
    </row>
    <row r="151" spans="1:60" x14ac:dyDescent="0.3">
      <c r="A151" t="s">
        <v>9</v>
      </c>
      <c r="B151" t="s">
        <v>10</v>
      </c>
      <c r="C151" t="s">
        <v>37</v>
      </c>
      <c r="D151" t="s">
        <v>21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 s="8">
        <f>SUMIFS('Eurostat comsumption'!J$2:J$185,'Eurostat comsumption'!$C$2:$C$185,Input!$C151,'Eurostat comsumption'!$D$2:$D$185,Input!$D151)</f>
        <v>0</v>
      </c>
      <c r="K151" s="8">
        <f>SUMIFS('Eurostat comsumption'!K$2:K$185,'Eurostat comsumption'!$C$2:$C$185,Input!$C151,'Eurostat comsumption'!$D$2:$D$185,Input!$D151)</f>
        <v>0</v>
      </c>
      <c r="L151" s="8">
        <f>SUMIFS('Eurostat comsumption'!L$2:L$185,'Eurostat comsumption'!$C$2:$C$185,Input!$C151,'Eurostat comsumption'!$D$2:$D$185,Input!$D151)</f>
        <v>0</v>
      </c>
      <c r="M151" s="8">
        <f>SUMIFS('Eurostat comsumption'!M$2:M$185,'Eurostat comsumption'!$C$2:$C$185,Input!$C151,'Eurostat comsumption'!$D$2:$D$185,Input!$D151)</f>
        <v>0</v>
      </c>
      <c r="N151" s="8">
        <f>SUMIFS('Eurostat comsumption'!N$2:N$185,'Eurostat comsumption'!$C$2:$C$185,Input!$C151,'Eurostat comsumption'!$D$2:$D$185,Input!$D151)</f>
        <v>0</v>
      </c>
      <c r="O151" s="8">
        <f>SUMIFS('Eurostat comsumption'!O$2:O$185,'Eurostat comsumption'!$C$2:$C$185,Input!$C151,'Eurostat comsumption'!$D$2:$D$185,Input!$D151)</f>
        <v>0</v>
      </c>
      <c r="P151" s="8">
        <f>SUMIFS('Eurostat comsumption'!P$2:P$185,'Eurostat comsumption'!$C$2:$C$185,Input!$C151,'Eurostat comsumption'!$D$2:$D$185,Input!$D151)</f>
        <v>0</v>
      </c>
      <c r="Q151" s="8">
        <f>SUMIFS('Eurostat comsumption'!Q$2:Q$185,'Eurostat comsumption'!$C$2:$C$185,Input!$C151,'Eurostat comsumption'!$D$2:$D$185,Input!$D151)</f>
        <v>0</v>
      </c>
      <c r="R151" s="8">
        <f>SUMIFS('Eurostat comsumption'!R$2:R$185,'Eurostat comsumption'!$C$2:$C$185,Input!$C151,'Eurostat comsumption'!$D$2:$D$185,Input!$D151)</f>
        <v>0</v>
      </c>
      <c r="S151" s="8">
        <f>SUMIFS('Eurostat comsumption'!S$2:S$185,'Eurostat comsumption'!$C$2:$C$185,Input!$C151,'Eurostat comsumption'!$D$2:$D$185,Input!$D151)</f>
        <v>0</v>
      </c>
      <c r="T151" s="8">
        <f>SUMIFS('Eurostat comsumption'!T$2:T$185,'Eurostat comsumption'!$C$2:$C$185,Input!$C151,'Eurostat comsumption'!$D$2:$D$185,Input!$D151)</f>
        <v>0</v>
      </c>
      <c r="U151" s="8">
        <f>SUMIFS('Eurostat comsumption'!U$2:U$185,'Eurostat comsumption'!$C$2:$C$185,Input!$C151,'Eurostat comsumption'!$D$2:$D$185,Input!$D151)</f>
        <v>0</v>
      </c>
      <c r="V151" s="8">
        <f>SUMIFS('Eurostat comsumption'!V$2:V$185,'Eurostat comsumption'!$C$2:$C$185,Input!$C151,'Eurostat comsumption'!$D$2:$D$185,Input!$D151)</f>
        <v>0</v>
      </c>
      <c r="W151" s="8">
        <f>SUMIFS('Eurostat comsumption'!W$2:W$185,'Eurostat comsumption'!$C$2:$C$185,Input!$C151,'Eurostat comsumption'!$D$2:$D$185,Input!$D151)</f>
        <v>0</v>
      </c>
      <c r="X151" s="8">
        <f>SUMIFS('Eurostat comsumption'!X$2:X$185,'Eurostat comsumption'!$C$2:$C$185,Input!$C151,'Eurostat comsumption'!$D$2:$D$185,Input!$D151)</f>
        <v>0</v>
      </c>
      <c r="Y151" s="8">
        <f>SUMIFS('Eurostat comsumption'!Y$2:Y$185,'Eurostat comsumption'!$C$2:$C$185,Input!$C151,'Eurostat comsumption'!$D$2:$D$185,Input!$D151)</f>
        <v>0</v>
      </c>
      <c r="Z151" s="8">
        <f>SUMIFS('Eurostat comsumption'!Z$2:Z$185,'Eurostat comsumption'!$C$2:$C$185,Input!$C151,'Eurostat comsumption'!$D$2:$D$185,Input!$D151)</f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</row>
    <row r="152" spans="1:60" x14ac:dyDescent="0.3">
      <c r="A152" t="s">
        <v>9</v>
      </c>
      <c r="B152" t="s">
        <v>10</v>
      </c>
      <c r="C152" t="s">
        <v>37</v>
      </c>
      <c r="D152" t="s">
        <v>22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 s="8">
        <f>SUMIFS('Eurostat comsumption'!J$2:J$185,'Eurostat comsumption'!$C$2:$C$185,Input!$C152,'Eurostat comsumption'!$D$2:$D$185,Input!$D152)</f>
        <v>6603.5</v>
      </c>
      <c r="K152" s="8">
        <f>SUMIFS('Eurostat comsumption'!K$2:K$185,'Eurostat comsumption'!$C$2:$C$185,Input!$C152,'Eurostat comsumption'!$D$2:$D$185,Input!$D152)</f>
        <v>6646</v>
      </c>
      <c r="L152" s="8">
        <f>SUMIFS('Eurostat comsumption'!L$2:L$185,'Eurostat comsumption'!$C$2:$C$185,Input!$C152,'Eurostat comsumption'!$D$2:$D$185,Input!$D152)</f>
        <v>6838.6</v>
      </c>
      <c r="M152" s="8">
        <f>SUMIFS('Eurostat comsumption'!M$2:M$185,'Eurostat comsumption'!$C$2:$C$185,Input!$C152,'Eurostat comsumption'!$D$2:$D$185,Input!$D152)</f>
        <v>7190.4</v>
      </c>
      <c r="N152" s="8">
        <f>SUMIFS('Eurostat comsumption'!N$2:N$185,'Eurostat comsumption'!$C$2:$C$185,Input!$C152,'Eurostat comsumption'!$D$2:$D$185,Input!$D152)</f>
        <v>7389</v>
      </c>
      <c r="O152" s="8">
        <f>SUMIFS('Eurostat comsumption'!O$2:O$185,'Eurostat comsumption'!$C$2:$C$185,Input!$C152,'Eurostat comsumption'!$D$2:$D$185,Input!$D152)</f>
        <v>7136.5</v>
      </c>
      <c r="P152" s="8">
        <f>SUMIFS('Eurostat comsumption'!P$2:P$185,'Eurostat comsumption'!$C$2:$C$185,Input!$C152,'Eurostat comsumption'!$D$2:$D$185,Input!$D152)</f>
        <v>7153.5</v>
      </c>
      <c r="Q152" s="8">
        <f>SUMIFS('Eurostat comsumption'!Q$2:Q$185,'Eurostat comsumption'!$C$2:$C$185,Input!$C152,'Eurostat comsumption'!$D$2:$D$185,Input!$D152)</f>
        <v>7128.8</v>
      </c>
      <c r="R152" s="8">
        <f>SUMIFS('Eurostat comsumption'!R$2:R$185,'Eurostat comsumption'!$C$2:$C$185,Input!$C152,'Eurostat comsumption'!$D$2:$D$185,Input!$D152)</f>
        <v>7171.2</v>
      </c>
      <c r="S152" s="8">
        <f>SUMIFS('Eurostat comsumption'!S$2:S$185,'Eurostat comsumption'!$C$2:$C$185,Input!$C152,'Eurostat comsumption'!$D$2:$D$185,Input!$D152)</f>
        <v>7023.1</v>
      </c>
      <c r="T152" s="8">
        <f>SUMIFS('Eurostat comsumption'!T$2:T$185,'Eurostat comsumption'!$C$2:$C$185,Input!$C152,'Eurostat comsumption'!$D$2:$D$185,Input!$D152)</f>
        <v>6940.3</v>
      </c>
      <c r="U152" s="8">
        <f>SUMIFS('Eurostat comsumption'!U$2:U$185,'Eurostat comsumption'!$C$2:$C$185,Input!$C152,'Eurostat comsumption'!$D$2:$D$185,Input!$D152)</f>
        <v>6538.6</v>
      </c>
      <c r="V152" s="8">
        <f>SUMIFS('Eurostat comsumption'!V$2:V$185,'Eurostat comsumption'!$C$2:$C$185,Input!$C152,'Eurostat comsumption'!$D$2:$D$185,Input!$D152)</f>
        <v>6131.7</v>
      </c>
      <c r="W152" s="8">
        <f>SUMIFS('Eurostat comsumption'!W$2:W$185,'Eurostat comsumption'!$C$2:$C$185,Input!$C152,'Eurostat comsumption'!$D$2:$D$185,Input!$D152)</f>
        <v>6080</v>
      </c>
      <c r="X152" s="8">
        <f>SUMIFS('Eurostat comsumption'!X$2:X$185,'Eurostat comsumption'!$C$2:$C$185,Input!$C152,'Eurostat comsumption'!$D$2:$D$185,Input!$D152)</f>
        <v>6142.2</v>
      </c>
      <c r="Y152" s="8">
        <f>SUMIFS('Eurostat comsumption'!Y$2:Y$185,'Eurostat comsumption'!$C$2:$C$185,Input!$C152,'Eurostat comsumption'!$D$2:$D$185,Input!$D152)</f>
        <v>6245.3</v>
      </c>
      <c r="Z152" s="8">
        <f>SUMIFS('Eurostat comsumption'!Z$2:Z$185,'Eurostat comsumption'!$C$2:$C$185,Input!$C152,'Eurostat comsumption'!$D$2:$D$185,Input!$D152)</f>
        <v>6457.9</v>
      </c>
      <c r="AA152">
        <f>MAX(SUMIFS('intermediary sheet'!AA$2:AA$185,'intermediary sheet'!$C$2:$C$185,Input!$C152,'intermediary sheet'!$D$2:$D$185,"total")*SUMIFS('Market shares starting point Fe'!AA$2:AA$185,'Market shares starting point Fe'!$C$2:$C$185,Input!$C152,'Market shares starting point Fe'!$D$2:$D$185,Input!$D152),0)</f>
        <v>6286.716419713136</v>
      </c>
      <c r="AB152">
        <f>MAX(SUMIFS('intermediary sheet'!AB$2:AB$185,'intermediary sheet'!$C$2:$C$185,Input!$C152,'intermediary sheet'!$D$2:$D$185,"total")*SUMIFS('Market shares starting point Fe'!AB$2:AB$185,'Market shares starting point Fe'!$C$2:$C$185,Input!$C152,'Market shares starting point Fe'!$D$2:$D$185,Input!$D152),0)</f>
        <v>6235.5861294883753</v>
      </c>
      <c r="AC152">
        <f>MAX(SUMIFS('intermediary sheet'!AC$2:AC$185,'intermediary sheet'!$C$2:$C$185,Input!$C152,'intermediary sheet'!$D$2:$D$185,"total")*SUMIFS('Market shares starting point Fe'!AC$2:AC$185,'Market shares starting point Fe'!$C$2:$C$185,Input!$C152,'Market shares starting point Fe'!$D$2:$D$185,Input!$D152),0)</f>
        <v>6176.4755942927477</v>
      </c>
      <c r="AD152">
        <f>MAX(SUMIFS('intermediary sheet'!AD$2:AD$185,'intermediary sheet'!$C$2:$C$185,Input!$C152,'intermediary sheet'!$D$2:$D$185,"total")*SUMIFS('Market shares starting point Fe'!AD$2:AD$185,'Market shares starting point Fe'!$C$2:$C$185,Input!$C152,'Market shares starting point Fe'!$D$2:$D$185,Input!$D152),0)</f>
        <v>6112.712207148712</v>
      </c>
      <c r="AE152">
        <f>MAX(SUMIFS('intermediary sheet'!AE$2:AE$185,'intermediary sheet'!$C$2:$C$185,Input!$C152,'intermediary sheet'!$D$2:$D$185,"total")*SUMIFS('Market shares starting point Fe'!AE$2:AE$185,'Market shares starting point Fe'!$C$2:$C$185,Input!$C152,'Market shares starting point Fe'!$D$2:$D$185,Input!$D152),0)</f>
        <v>6035.5130222378339</v>
      </c>
      <c r="AF152">
        <f>MAX(SUMIFS('intermediary sheet'!AF$2:AF$185,'intermediary sheet'!$C$2:$C$185,Input!$C152,'intermediary sheet'!$D$2:$D$185,"total")*SUMIFS('Market shares starting point Fe'!AF$2:AF$185,'Market shares starting point Fe'!$C$2:$C$185,Input!$C152,'Market shares starting point Fe'!$D$2:$D$185,Input!$D152),0)</f>
        <v>5953.9353248022862</v>
      </c>
      <c r="AG152">
        <f>MAX(SUMIFS('intermediary sheet'!AG$2:AG$185,'intermediary sheet'!$C$2:$C$185,Input!$C152,'intermediary sheet'!$D$2:$D$185,"total")*SUMIFS('Market shares starting point Fe'!AG$2:AG$185,'Market shares starting point Fe'!$C$2:$C$185,Input!$C152,'Market shares starting point Fe'!$D$2:$D$185,Input!$D152),0)</f>
        <v>5866.9191253876643</v>
      </c>
      <c r="AH152">
        <f>MAX(SUMIFS('intermediary sheet'!AH$2:AH$185,'intermediary sheet'!$C$2:$C$185,Input!$C152,'intermediary sheet'!$D$2:$D$185,"total")*SUMIFS('Market shares starting point Fe'!AH$2:AH$185,'Market shares starting point Fe'!$C$2:$C$185,Input!$C152,'Market shares starting point Fe'!$D$2:$D$185,Input!$D152),0)</f>
        <v>5765.7134871225571</v>
      </c>
      <c r="AI152">
        <f>MAX(SUMIFS('intermediary sheet'!AI$2:AI$185,'intermediary sheet'!$C$2:$C$185,Input!$C152,'intermediary sheet'!$D$2:$D$185,"total")*SUMIFS('Market shares starting point Fe'!AI$2:AI$185,'Market shares starting point Fe'!$C$2:$C$185,Input!$C152,'Market shares starting point Fe'!$D$2:$D$185,Input!$D152),0)</f>
        <v>5648.9795074167932</v>
      </c>
      <c r="AJ152">
        <f>MAX(SUMIFS('intermediary sheet'!AJ$2:AJ$185,'intermediary sheet'!$C$2:$C$185,Input!$C152,'intermediary sheet'!$D$2:$D$185,"total")*SUMIFS('Market shares starting point Fe'!AJ$2:AJ$185,'Market shares starting point Fe'!$C$2:$C$185,Input!$C152,'Market shares starting point Fe'!$D$2:$D$185,Input!$D152),0)</f>
        <v>5515.2599666083706</v>
      </c>
      <c r="AK152">
        <f>MAX(SUMIFS('intermediary sheet'!AK$2:AK$185,'intermediary sheet'!$C$2:$C$185,Input!$C152,'intermediary sheet'!$D$2:$D$185,"total")*SUMIFS('Market shares starting point Fe'!AK$2:AK$185,'Market shares starting point Fe'!$C$2:$C$185,Input!$C152,'Market shares starting point Fe'!$D$2:$D$185,Input!$D152),0)</f>
        <v>5354.4632023259783</v>
      </c>
      <c r="AL152">
        <f>MAX(SUMIFS('intermediary sheet'!AL$2:AL$185,'intermediary sheet'!$C$2:$C$185,Input!$C152,'intermediary sheet'!$D$2:$D$185,"total")*SUMIFS('Market shares starting point Fe'!AL$2:AL$185,'Market shares starting point Fe'!$C$2:$C$185,Input!$C152,'Market shares starting point Fe'!$D$2:$D$185,Input!$D152),0)</f>
        <v>5175.9750731535423</v>
      </c>
      <c r="AM152">
        <f>MAX(SUMIFS('intermediary sheet'!AM$2:AM$185,'intermediary sheet'!$C$2:$C$185,Input!$C152,'intermediary sheet'!$D$2:$D$185,"total")*SUMIFS('Market shares starting point Fe'!AM$2:AM$185,'Market shares starting point Fe'!$C$2:$C$185,Input!$C152,'Market shares starting point Fe'!$D$2:$D$185,Input!$D152),0)</f>
        <v>4982.1645289749868</v>
      </c>
      <c r="AN152">
        <f>MAX(SUMIFS('intermediary sheet'!AN$2:AN$185,'intermediary sheet'!$C$2:$C$185,Input!$C152,'intermediary sheet'!$D$2:$D$185,"total")*SUMIFS('Market shares starting point Fe'!AN$2:AN$185,'Market shares starting point Fe'!$C$2:$C$185,Input!$C152,'Market shares starting point Fe'!$D$2:$D$185,Input!$D152),0)</f>
        <v>4778.4970968673615</v>
      </c>
      <c r="AO152">
        <f>MAX(SUMIFS('intermediary sheet'!AO$2:AO$185,'intermediary sheet'!$C$2:$C$185,Input!$C152,'intermediary sheet'!$D$2:$D$185,"total")*SUMIFS('Market shares starting point Fe'!AO$2:AO$185,'Market shares starting point Fe'!$C$2:$C$185,Input!$C152,'Market shares starting point Fe'!$D$2:$D$185,Input!$D152),0)</f>
        <v>4570.7647783204748</v>
      </c>
      <c r="AP152">
        <f>MAX(SUMIFS('intermediary sheet'!AP$2:AP$185,'intermediary sheet'!$C$2:$C$185,Input!$C152,'intermediary sheet'!$D$2:$D$185,"total")*SUMIFS('Market shares starting point Fe'!AP$2:AP$185,'Market shares starting point Fe'!$C$2:$C$185,Input!$C152,'Market shares starting point Fe'!$D$2:$D$185,Input!$D152),0)</f>
        <v>4361.617657239357</v>
      </c>
      <c r="AQ152">
        <f>MAX(SUMIFS('intermediary sheet'!AQ$2:AQ$185,'intermediary sheet'!$C$2:$C$185,Input!$C152,'intermediary sheet'!$D$2:$D$185,"total")*SUMIFS('Market shares starting point Fe'!AQ$2:AQ$185,'Market shares starting point Fe'!$C$2:$C$185,Input!$C152,'Market shares starting point Fe'!$D$2:$D$185,Input!$D152),0)</f>
        <v>4153.8033879732529</v>
      </c>
      <c r="AR152">
        <f>MAX(SUMIFS('intermediary sheet'!AR$2:AR$185,'intermediary sheet'!$C$2:$C$185,Input!$C152,'intermediary sheet'!$D$2:$D$185,"total")*SUMIFS('Market shares starting point Fe'!AR$2:AR$185,'Market shares starting point Fe'!$C$2:$C$185,Input!$C152,'Market shares starting point Fe'!$D$2:$D$185,Input!$D152),0)</f>
        <v>3953.6995242846451</v>
      </c>
      <c r="AS152">
        <f>MAX(SUMIFS('intermediary sheet'!AS$2:AS$185,'intermediary sheet'!$C$2:$C$185,Input!$C152,'intermediary sheet'!$D$2:$D$185,"total")*SUMIFS('Market shares starting point Fe'!AS$2:AS$185,'Market shares starting point Fe'!$C$2:$C$185,Input!$C152,'Market shares starting point Fe'!$D$2:$D$185,Input!$D152),0)</f>
        <v>3756.9626581001639</v>
      </c>
      <c r="AT152">
        <f>MAX(SUMIFS('intermediary sheet'!AT$2:AT$185,'intermediary sheet'!$C$2:$C$185,Input!$C152,'intermediary sheet'!$D$2:$D$185,"total")*SUMIFS('Market shares starting point Fe'!AT$2:AT$185,'Market shares starting point Fe'!$C$2:$C$185,Input!$C152,'Market shares starting point Fe'!$D$2:$D$185,Input!$D152),0)</f>
        <v>3565.2957547289661</v>
      </c>
      <c r="AU152">
        <f>MAX(SUMIFS('intermediary sheet'!AU$2:AU$185,'intermediary sheet'!$C$2:$C$185,Input!$C152,'intermediary sheet'!$D$2:$D$185,"total")*SUMIFS('Market shares starting point Fe'!AU$2:AU$185,'Market shares starting point Fe'!$C$2:$C$185,Input!$C152,'Market shares starting point Fe'!$D$2:$D$185,Input!$D152),0)</f>
        <v>3376.2071134945113</v>
      </c>
      <c r="AV152">
        <f>MAX(SUMIFS('intermediary sheet'!AV$2:AV$185,'intermediary sheet'!$C$2:$C$185,Input!$C152,'intermediary sheet'!$D$2:$D$185,"total")*SUMIFS('Market shares starting point Fe'!AV$2:AV$185,'Market shares starting point Fe'!$C$2:$C$185,Input!$C152,'Market shares starting point Fe'!$D$2:$D$185,Input!$D152),0)</f>
        <v>3188.2899210965461</v>
      </c>
      <c r="AW152">
        <f>MAX(SUMIFS('intermediary sheet'!AW$2:AW$185,'intermediary sheet'!$C$2:$C$185,Input!$C152,'intermediary sheet'!$D$2:$D$185,"total")*SUMIFS('Market shares starting point Fe'!AW$2:AW$185,'Market shares starting point Fe'!$C$2:$C$185,Input!$C152,'Market shares starting point Fe'!$D$2:$D$185,Input!$D152),0)</f>
        <v>3000.9175948597754</v>
      </c>
      <c r="AX152">
        <f>MAX(SUMIFS('intermediary sheet'!AX$2:AX$185,'intermediary sheet'!$C$2:$C$185,Input!$C152,'intermediary sheet'!$D$2:$D$185,"total")*SUMIFS('Market shares starting point Fe'!AX$2:AX$185,'Market shares starting point Fe'!$C$2:$C$185,Input!$C152,'Market shares starting point Fe'!$D$2:$D$185,Input!$D152),0)</f>
        <v>2820.9077670831562</v>
      </c>
      <c r="AY152">
        <f>MAX(SUMIFS('intermediary sheet'!AY$2:AY$185,'intermediary sheet'!$C$2:$C$185,Input!$C152,'intermediary sheet'!$D$2:$D$185,"total")*SUMIFS('Market shares starting point Fe'!AY$2:AY$185,'Market shares starting point Fe'!$C$2:$C$185,Input!$C152,'Market shares starting point Fe'!$D$2:$D$185,Input!$D152),0)</f>
        <v>2628.4716838701324</v>
      </c>
      <c r="AZ152">
        <f>MAX(SUMIFS('intermediary sheet'!AZ$2:AZ$185,'intermediary sheet'!$C$2:$C$185,Input!$C152,'intermediary sheet'!$D$2:$D$185,"total")*SUMIFS('Market shares starting point Fe'!AZ$2:AZ$185,'Market shares starting point Fe'!$C$2:$C$185,Input!$C152,'Market shares starting point Fe'!$D$2:$D$185,Input!$D152),0)</f>
        <v>2443.174818198278</v>
      </c>
      <c r="BA152">
        <f>MAX(SUMIFS('intermediary sheet'!BA$2:BA$185,'intermediary sheet'!$C$2:$C$185,Input!$C152,'intermediary sheet'!$D$2:$D$185,"total")*SUMIFS('Market shares starting point Fe'!BA$2:BA$185,'Market shares starting point Fe'!$C$2:$C$185,Input!$C152,'Market shares starting point Fe'!$D$2:$D$185,Input!$D152),0)</f>
        <v>2259.9405293636455</v>
      </c>
      <c r="BB152">
        <f>MAX(SUMIFS('intermediary sheet'!BB$2:BB$185,'intermediary sheet'!$C$2:$C$185,Input!$C152,'intermediary sheet'!$D$2:$D$185,"total")*SUMIFS('Market shares starting point Fe'!BB$2:BB$185,'Market shares starting point Fe'!$C$2:$C$185,Input!$C152,'Market shares starting point Fe'!$D$2:$D$185,Input!$D152),0)</f>
        <v>2075.9965751789305</v>
      </c>
      <c r="BC152">
        <f>MAX(SUMIFS('intermediary sheet'!BC$2:BC$185,'intermediary sheet'!$C$2:$C$185,Input!$C152,'intermediary sheet'!$D$2:$D$185,"total")*SUMIFS('Market shares starting point Fe'!BC$2:BC$185,'Market shares starting point Fe'!$C$2:$C$185,Input!$C152,'Market shares starting point Fe'!$D$2:$D$185,Input!$D152),0)</f>
        <v>1892.9057300113475</v>
      </c>
      <c r="BD152">
        <f>MAX(SUMIFS('intermediary sheet'!BD$2:BD$185,'intermediary sheet'!$C$2:$C$185,Input!$C152,'intermediary sheet'!$D$2:$D$185,"total")*SUMIFS('Market shares starting point Fe'!BD$2:BD$185,'Market shares starting point Fe'!$C$2:$C$185,Input!$C152,'Market shares starting point Fe'!$D$2:$D$185,Input!$D152),0)</f>
        <v>1712.088890835101</v>
      </c>
      <c r="BE152">
        <f>MAX(SUMIFS('intermediary sheet'!BE$2:BE$185,'intermediary sheet'!$C$2:$C$185,Input!$C152,'intermediary sheet'!$D$2:$D$185,"total")*SUMIFS('Market shares starting point Fe'!BE$2:BE$185,'Market shares starting point Fe'!$C$2:$C$185,Input!$C152,'Market shares starting point Fe'!$D$2:$D$185,Input!$D152),0)</f>
        <v>1532.3556758148366</v>
      </c>
      <c r="BF152">
        <f>MAX(SUMIFS('intermediary sheet'!BF$2:BF$185,'intermediary sheet'!$C$2:$C$185,Input!$C152,'intermediary sheet'!$D$2:$D$185,"total")*SUMIFS('Market shares starting point Fe'!BF$2:BF$185,'Market shares starting point Fe'!$C$2:$C$185,Input!$C152,'Market shares starting point Fe'!$D$2:$D$185,Input!$D152),0)</f>
        <v>1454.4363362818463</v>
      </c>
      <c r="BG152">
        <f>MAX(SUMIFS('intermediary sheet'!BG$2:BG$185,'intermediary sheet'!$C$2:$C$185,Input!$C152,'intermediary sheet'!$D$2:$D$185,"total")*SUMIFS('Market shares starting point Fe'!BG$2:BG$185,'Market shares starting point Fe'!$C$2:$C$185,Input!$C152,'Market shares starting point Fe'!$D$2:$D$185,Input!$D152),0)</f>
        <v>1366.6027577615516</v>
      </c>
      <c r="BH152">
        <f>MAX(SUMIFS('intermediary sheet'!BH$2:BH$185,'intermediary sheet'!$C$2:$C$185,Input!$C152,'intermediary sheet'!$D$2:$D$185,"total")*SUMIFS('Market shares starting point Fe'!BH$2:BH$185,'Market shares starting point Fe'!$C$2:$C$185,Input!$C152,'Market shares starting point Fe'!$D$2:$D$185,Input!$D152),0)</f>
        <v>1266.7507033372867</v>
      </c>
    </row>
    <row r="153" spans="1:60" x14ac:dyDescent="0.3">
      <c r="A153" s="2" t="s">
        <v>9</v>
      </c>
      <c r="B153" s="2" t="s">
        <v>10</v>
      </c>
      <c r="C153" s="2" t="s">
        <v>37</v>
      </c>
      <c r="D153" s="2" t="s">
        <v>44</v>
      </c>
      <c r="E153" s="2" t="s">
        <v>13</v>
      </c>
      <c r="F153" s="2" t="s">
        <v>14</v>
      </c>
      <c r="G153" s="2" t="s">
        <v>14</v>
      </c>
      <c r="H153" s="2" t="s">
        <v>15</v>
      </c>
      <c r="I153" s="2" t="s">
        <v>16</v>
      </c>
      <c r="J153" s="8">
        <f>SUMIFS('Eurostat comsumption'!J$2:J$185,'Eurostat comsumption'!$C$2:$C$185,Input!$C153,'Eurostat comsumption'!$D$2:$D$185,Input!$D153)</f>
        <v>0</v>
      </c>
      <c r="K153" s="8">
        <f>SUMIFS('Eurostat comsumption'!K$2:K$185,'Eurostat comsumption'!$C$2:$C$185,Input!$C153,'Eurostat comsumption'!$D$2:$D$185,Input!$D153)</f>
        <v>0</v>
      </c>
      <c r="L153" s="8">
        <f>SUMIFS('Eurostat comsumption'!L$2:L$185,'Eurostat comsumption'!$C$2:$C$185,Input!$C153,'Eurostat comsumption'!$D$2:$D$185,Input!$D153)</f>
        <v>0</v>
      </c>
      <c r="M153" s="8">
        <f>SUMIFS('Eurostat comsumption'!M$2:M$185,'Eurostat comsumption'!$C$2:$C$185,Input!$C153,'Eurostat comsumption'!$D$2:$D$185,Input!$D153)</f>
        <v>0</v>
      </c>
      <c r="N153" s="8">
        <f>SUMIFS('Eurostat comsumption'!N$2:N$185,'Eurostat comsumption'!$C$2:$C$185,Input!$C153,'Eurostat comsumption'!$D$2:$D$185,Input!$D153)</f>
        <v>0</v>
      </c>
      <c r="O153" s="8">
        <f>SUMIFS('Eurostat comsumption'!O$2:O$185,'Eurostat comsumption'!$C$2:$C$185,Input!$C153,'Eurostat comsumption'!$D$2:$D$185,Input!$D153)</f>
        <v>0</v>
      </c>
      <c r="P153" s="8">
        <f>SUMIFS('Eurostat comsumption'!P$2:P$185,'Eurostat comsumption'!$C$2:$C$185,Input!$C153,'Eurostat comsumption'!$D$2:$D$185,Input!$D153)</f>
        <v>0</v>
      </c>
      <c r="Q153" s="8">
        <f>SUMIFS('Eurostat comsumption'!Q$2:Q$185,'Eurostat comsumption'!$C$2:$C$185,Input!$C153,'Eurostat comsumption'!$D$2:$D$185,Input!$D153)</f>
        <v>0</v>
      </c>
      <c r="R153" s="8">
        <f>SUMIFS('Eurostat comsumption'!R$2:R$185,'Eurostat comsumption'!$C$2:$C$185,Input!$C153,'Eurostat comsumption'!$D$2:$D$185,Input!$D153)</f>
        <v>0</v>
      </c>
      <c r="S153" s="8">
        <f>SUMIFS('Eurostat comsumption'!S$2:S$185,'Eurostat comsumption'!$C$2:$C$185,Input!$C153,'Eurostat comsumption'!$D$2:$D$185,Input!$D153)</f>
        <v>0</v>
      </c>
      <c r="T153" s="8">
        <f>SUMIFS('Eurostat comsumption'!T$2:T$185,'Eurostat comsumption'!$C$2:$C$185,Input!$C153,'Eurostat comsumption'!$D$2:$D$185,Input!$D153)</f>
        <v>0</v>
      </c>
      <c r="U153" s="8">
        <f>SUMIFS('Eurostat comsumption'!U$2:U$185,'Eurostat comsumption'!$C$2:$C$185,Input!$C153,'Eurostat comsumption'!$D$2:$D$185,Input!$D153)</f>
        <v>0</v>
      </c>
      <c r="V153" s="8">
        <f>SUMIFS('Eurostat comsumption'!V$2:V$185,'Eurostat comsumption'!$C$2:$C$185,Input!$C153,'Eurostat comsumption'!$D$2:$D$185,Input!$D153)</f>
        <v>0</v>
      </c>
      <c r="W153" s="8">
        <f>SUMIFS('Eurostat comsumption'!W$2:W$185,'Eurostat comsumption'!$C$2:$C$185,Input!$C153,'Eurostat comsumption'!$D$2:$D$185,Input!$D153)</f>
        <v>0</v>
      </c>
      <c r="X153" s="8">
        <f>SUMIFS('Eurostat comsumption'!X$2:X$185,'Eurostat comsumption'!$C$2:$C$185,Input!$C153,'Eurostat comsumption'!$D$2:$D$185,Input!$D153)</f>
        <v>0</v>
      </c>
      <c r="Y153" s="8">
        <f>SUMIFS('Eurostat comsumption'!Y$2:Y$185,'Eurostat comsumption'!$C$2:$C$185,Input!$C153,'Eurostat comsumption'!$D$2:$D$185,Input!$D153)</f>
        <v>0</v>
      </c>
      <c r="Z153" s="8">
        <f>SUMIFS('Eurostat comsumption'!Z$2:Z$185,'Eurostat comsumption'!$C$2:$C$185,Input!$C153,'Eurostat comsumption'!$D$2:$D$185,Input!$D153)</f>
        <v>0</v>
      </c>
      <c r="AA153">
        <f>MAX(SUMIFS('intermediary sheet'!AA$2:AA$185,'intermediary sheet'!$C$2:$C$185,Input!$C153,'intermediary sheet'!$D$2:$D$185,"total")*SUMIFS('Market shares starting point Fe'!AA$2:AA$185,'Market shares starting point Fe'!$C$2:$C$185,Input!$C153,'Market shares starting point Fe'!$D$2:$D$185,Input!$D153),0)</f>
        <v>6.9079369750158905</v>
      </c>
      <c r="AB153">
        <f>MAX(SUMIFS('intermediary sheet'!AB$2:AB$185,'intermediary sheet'!$C$2:$C$185,Input!$C153,'intermediary sheet'!$D$2:$D$185,"total")*SUMIFS('Market shares starting point Fe'!AB$2:AB$185,'Market shares starting point Fe'!$C$2:$C$185,Input!$C153,'Market shares starting point Fe'!$D$2:$D$185,Input!$D153),0)</f>
        <v>6.9325566749980903</v>
      </c>
      <c r="AC153">
        <f>MAX(SUMIFS('intermediary sheet'!AC$2:AC$185,'intermediary sheet'!$C$2:$C$185,Input!$C153,'intermediary sheet'!$D$2:$D$185,"total")*SUMIFS('Market shares starting point Fe'!AC$2:AC$185,'Market shares starting point Fe'!$C$2:$C$185,Input!$C153,'Market shares starting point Fe'!$D$2:$D$185,Input!$D153),0)</f>
        <v>7.0013222183513646</v>
      </c>
      <c r="AD153">
        <f>MAX(SUMIFS('intermediary sheet'!AD$2:AD$185,'intermediary sheet'!$C$2:$C$185,Input!$C153,'intermediary sheet'!$D$2:$D$185,"total")*SUMIFS('Market shares starting point Fe'!AD$2:AD$185,'Market shares starting point Fe'!$C$2:$C$185,Input!$C153,'Market shares starting point Fe'!$D$2:$D$185,Input!$D153),0)</f>
        <v>7.1606716615793857</v>
      </c>
      <c r="AE153">
        <f>MAX(SUMIFS('intermediary sheet'!AE$2:AE$185,'intermediary sheet'!$C$2:$C$185,Input!$C153,'intermediary sheet'!$D$2:$D$185,"total")*SUMIFS('Market shares starting point Fe'!AE$2:AE$185,'Market shares starting point Fe'!$C$2:$C$185,Input!$C153,'Market shares starting point Fe'!$D$2:$D$185,Input!$D153),0)</f>
        <v>7.1647837057270873</v>
      </c>
      <c r="AF153">
        <f>MAX(SUMIFS('intermediary sheet'!AF$2:AF$185,'intermediary sheet'!$C$2:$C$185,Input!$C153,'intermediary sheet'!$D$2:$D$185,"total")*SUMIFS('Market shares starting point Fe'!AF$2:AF$185,'Market shares starting point Fe'!$C$2:$C$185,Input!$C153,'Market shares starting point Fe'!$D$2:$D$185,Input!$D153),0)</f>
        <v>7.1764830116153409</v>
      </c>
      <c r="AG153">
        <f>MAX(SUMIFS('intermediary sheet'!AG$2:AG$185,'intermediary sheet'!$C$2:$C$185,Input!$C153,'intermediary sheet'!$D$2:$D$185,"total")*SUMIFS('Market shares starting point Fe'!AG$2:AG$185,'Market shares starting point Fe'!$C$2:$C$185,Input!$C153,'Market shares starting point Fe'!$D$2:$D$185,Input!$D153),0)</f>
        <v>7.1929225799860195</v>
      </c>
      <c r="AH153">
        <f>MAX(SUMIFS('intermediary sheet'!AH$2:AH$185,'intermediary sheet'!$C$2:$C$185,Input!$C153,'intermediary sheet'!$D$2:$D$185,"total")*SUMIFS('Market shares starting point Fe'!AH$2:AH$185,'Market shares starting point Fe'!$C$2:$C$185,Input!$C153,'Market shares starting point Fe'!$D$2:$D$185,Input!$D153),0)</f>
        <v>7.2118124572973024</v>
      </c>
      <c r="AI153">
        <f>MAX(SUMIFS('intermediary sheet'!AI$2:AI$185,'intermediary sheet'!$C$2:$C$185,Input!$C153,'intermediary sheet'!$D$2:$D$185,"total")*SUMIFS('Market shares starting point Fe'!AI$2:AI$185,'Market shares starting point Fe'!$C$2:$C$185,Input!$C153,'Market shares starting point Fe'!$D$2:$D$185,Input!$D153),0)</f>
        <v>7.2209082943480887</v>
      </c>
      <c r="AJ153">
        <f>MAX(SUMIFS('intermediary sheet'!AJ$2:AJ$185,'intermediary sheet'!$C$2:$C$185,Input!$C153,'intermediary sheet'!$D$2:$D$185,"total")*SUMIFS('Market shares starting point Fe'!AJ$2:AJ$185,'Market shares starting point Fe'!$C$2:$C$185,Input!$C153,'Market shares starting point Fe'!$D$2:$D$185,Input!$D153),0)</f>
        <v>7.2186379636119256</v>
      </c>
      <c r="AK153">
        <f>MAX(SUMIFS('intermediary sheet'!AK$2:AK$185,'intermediary sheet'!$C$2:$C$185,Input!$C153,'intermediary sheet'!$D$2:$D$185,"total")*SUMIFS('Market shares starting point Fe'!AK$2:AK$185,'Market shares starting point Fe'!$C$2:$C$185,Input!$C153,'Market shares starting point Fe'!$D$2:$D$185,Input!$D153),0)</f>
        <v>7.204361501544815</v>
      </c>
      <c r="AL153">
        <f>MAX(SUMIFS('intermediary sheet'!AL$2:AL$185,'intermediary sheet'!$C$2:$C$185,Input!$C153,'intermediary sheet'!$D$2:$D$185,"total")*SUMIFS('Market shares starting point Fe'!AL$2:AL$185,'Market shares starting point Fe'!$C$2:$C$185,Input!$C153,'Market shares starting point Fe'!$D$2:$D$185,Input!$D153),0)</f>
        <v>7.1949391192757757</v>
      </c>
      <c r="AM153">
        <f>MAX(SUMIFS('intermediary sheet'!AM$2:AM$185,'intermediary sheet'!$C$2:$C$185,Input!$C153,'intermediary sheet'!$D$2:$D$185,"total")*SUMIFS('Market shares starting point Fe'!AM$2:AM$185,'Market shares starting point Fe'!$C$2:$C$185,Input!$C153,'Market shares starting point Fe'!$D$2:$D$185,Input!$D153),0)</f>
        <v>7.2006379984848188</v>
      </c>
      <c r="AN153">
        <f>MAX(SUMIFS('intermediary sheet'!AN$2:AN$185,'intermediary sheet'!$C$2:$C$185,Input!$C153,'intermediary sheet'!$D$2:$D$185,"total")*SUMIFS('Market shares starting point Fe'!AN$2:AN$185,'Market shares starting point Fe'!$C$2:$C$185,Input!$C153,'Market shares starting point Fe'!$D$2:$D$185,Input!$D153),0)</f>
        <v>7.2456255922835027</v>
      </c>
      <c r="AO153">
        <f>MAX(SUMIFS('intermediary sheet'!AO$2:AO$185,'intermediary sheet'!$C$2:$C$185,Input!$C153,'intermediary sheet'!$D$2:$D$185,"total")*SUMIFS('Market shares starting point Fe'!AO$2:AO$185,'Market shares starting point Fe'!$C$2:$C$185,Input!$C153,'Market shares starting point Fe'!$D$2:$D$185,Input!$D153),0)</f>
        <v>7.3163874779689371</v>
      </c>
      <c r="AP153">
        <f>MAX(SUMIFS('intermediary sheet'!AP$2:AP$185,'intermediary sheet'!$C$2:$C$185,Input!$C153,'intermediary sheet'!$D$2:$D$185,"total")*SUMIFS('Market shares starting point Fe'!AP$2:AP$185,'Market shares starting point Fe'!$C$2:$C$185,Input!$C153,'Market shares starting point Fe'!$D$2:$D$185,Input!$D153),0)</f>
        <v>7.4154761250520922</v>
      </c>
      <c r="AQ153">
        <f>MAX(SUMIFS('intermediary sheet'!AQ$2:AQ$185,'intermediary sheet'!$C$2:$C$185,Input!$C153,'intermediary sheet'!$D$2:$D$185,"total")*SUMIFS('Market shares starting point Fe'!AQ$2:AQ$185,'Market shares starting point Fe'!$C$2:$C$185,Input!$C153,'Market shares starting point Fe'!$D$2:$D$185,Input!$D153),0)</f>
        <v>7.5341241905849792</v>
      </c>
      <c r="AR153">
        <f>MAX(SUMIFS('intermediary sheet'!AR$2:AR$185,'intermediary sheet'!$C$2:$C$185,Input!$C153,'intermediary sheet'!$D$2:$D$185,"total")*SUMIFS('Market shares starting point Fe'!AR$2:AR$185,'Market shares starting point Fe'!$C$2:$C$185,Input!$C153,'Market shares starting point Fe'!$D$2:$D$185,Input!$D153),0)</f>
        <v>7.6852980936399202</v>
      </c>
      <c r="AS153">
        <f>MAX(SUMIFS('intermediary sheet'!AS$2:AS$185,'intermediary sheet'!$C$2:$C$185,Input!$C153,'intermediary sheet'!$D$2:$D$185,"total")*SUMIFS('Market shares starting point Fe'!AS$2:AS$185,'Market shares starting point Fe'!$C$2:$C$185,Input!$C153,'Market shares starting point Fe'!$D$2:$D$185,Input!$D153),0)</f>
        <v>7.8620073239785091</v>
      </c>
      <c r="AT153">
        <f>MAX(SUMIFS('intermediary sheet'!AT$2:AT$185,'intermediary sheet'!$C$2:$C$185,Input!$C153,'intermediary sheet'!$D$2:$D$185,"total")*SUMIFS('Market shares starting point Fe'!AT$2:AT$185,'Market shares starting point Fe'!$C$2:$C$185,Input!$C153,'Market shares starting point Fe'!$D$2:$D$185,Input!$D153),0)</f>
        <v>8.0791309820104651</v>
      </c>
      <c r="AU153">
        <f>MAX(SUMIFS('intermediary sheet'!AU$2:AU$185,'intermediary sheet'!$C$2:$C$185,Input!$C153,'intermediary sheet'!$D$2:$D$185,"total")*SUMIFS('Market shares starting point Fe'!AU$2:AU$185,'Market shares starting point Fe'!$C$2:$C$185,Input!$C153,'Market shares starting point Fe'!$D$2:$D$185,Input!$D153),0)</f>
        <v>8.3147532688621695</v>
      </c>
      <c r="AV153">
        <f>MAX(SUMIFS('intermediary sheet'!AV$2:AV$185,'intermediary sheet'!$C$2:$C$185,Input!$C153,'intermediary sheet'!$D$2:$D$185,"total")*SUMIFS('Market shares starting point Fe'!AV$2:AV$185,'Market shares starting point Fe'!$C$2:$C$185,Input!$C153,'Market shares starting point Fe'!$D$2:$D$185,Input!$D153),0)</f>
        <v>8.6036355404347606</v>
      </c>
      <c r="AW153">
        <f>MAX(SUMIFS('intermediary sheet'!AW$2:AW$185,'intermediary sheet'!$C$2:$C$185,Input!$C153,'intermediary sheet'!$D$2:$D$185,"total")*SUMIFS('Market shares starting point Fe'!AW$2:AW$185,'Market shares starting point Fe'!$C$2:$C$185,Input!$C153,'Market shares starting point Fe'!$D$2:$D$185,Input!$D153),0)</f>
        <v>8.9580072076903026</v>
      </c>
      <c r="AX153">
        <f>MAX(SUMIFS('intermediary sheet'!AX$2:AX$185,'intermediary sheet'!$C$2:$C$185,Input!$C153,'intermediary sheet'!$D$2:$D$185,"total")*SUMIFS('Market shares starting point Fe'!AX$2:AX$185,'Market shares starting point Fe'!$C$2:$C$185,Input!$C153,'Market shares starting point Fe'!$D$2:$D$185,Input!$D153),0)</f>
        <v>9.3985992034341752</v>
      </c>
      <c r="AY153">
        <f>MAX(SUMIFS('intermediary sheet'!AY$2:AY$185,'intermediary sheet'!$C$2:$C$185,Input!$C153,'intermediary sheet'!$D$2:$D$185,"total")*SUMIFS('Market shares starting point Fe'!AY$2:AY$185,'Market shares starting point Fe'!$C$2:$C$185,Input!$C153,'Market shares starting point Fe'!$D$2:$D$185,Input!$D153),0)</f>
        <v>9.6195230330558168</v>
      </c>
      <c r="AZ153">
        <f>MAX(SUMIFS('intermediary sheet'!AZ$2:AZ$185,'intermediary sheet'!$C$2:$C$185,Input!$C153,'intermediary sheet'!$D$2:$D$185,"total")*SUMIFS('Market shares starting point Fe'!AZ$2:AZ$185,'Market shares starting point Fe'!$C$2:$C$185,Input!$C153,'Market shares starting point Fe'!$D$2:$D$185,Input!$D153),0)</f>
        <v>9.9601775058131601</v>
      </c>
      <c r="BA153">
        <f>MAX(SUMIFS('intermediary sheet'!BA$2:BA$185,'intermediary sheet'!$C$2:$C$185,Input!$C153,'intermediary sheet'!$D$2:$D$185,"total")*SUMIFS('Market shares starting point Fe'!BA$2:BA$185,'Market shares starting point Fe'!$C$2:$C$185,Input!$C153,'Market shares starting point Fe'!$D$2:$D$185,Input!$D153),0)</f>
        <v>10.285260020030901</v>
      </c>
      <c r="BB153">
        <f>MAX(SUMIFS('intermediary sheet'!BB$2:BB$185,'intermediary sheet'!$C$2:$C$185,Input!$C153,'intermediary sheet'!$D$2:$D$185,"total")*SUMIFS('Market shares starting point Fe'!BB$2:BB$185,'Market shares starting point Fe'!$C$2:$C$185,Input!$C153,'Market shares starting point Fe'!$D$2:$D$185,Input!$D153),0)</f>
        <v>10.571258376449041</v>
      </c>
      <c r="BC153">
        <f>MAX(SUMIFS('intermediary sheet'!BC$2:BC$185,'intermediary sheet'!$C$2:$C$185,Input!$C153,'intermediary sheet'!$D$2:$D$185,"total")*SUMIFS('Market shares starting point Fe'!BC$2:BC$185,'Market shares starting point Fe'!$C$2:$C$185,Input!$C153,'Market shares starting point Fe'!$D$2:$D$185,Input!$D153),0)</f>
        <v>10.832872166829107</v>
      </c>
      <c r="BD153">
        <f>MAX(SUMIFS('intermediary sheet'!BD$2:BD$185,'intermediary sheet'!$C$2:$C$185,Input!$C153,'intermediary sheet'!$D$2:$D$185,"total")*SUMIFS('Market shares starting point Fe'!BD$2:BD$185,'Market shares starting point Fe'!$C$2:$C$185,Input!$C153,'Market shares starting point Fe'!$D$2:$D$185,Input!$D153),0)</f>
        <v>11.110989954377255</v>
      </c>
      <c r="BE153">
        <f>MAX(SUMIFS('intermediary sheet'!BE$2:BE$185,'intermediary sheet'!$C$2:$C$185,Input!$C153,'intermediary sheet'!$D$2:$D$185,"total")*SUMIFS('Market shares starting point Fe'!BE$2:BE$185,'Market shares starting point Fe'!$C$2:$C$185,Input!$C153,'Market shares starting point Fe'!$D$2:$D$185,Input!$D153),0)</f>
        <v>11.347672470213626</v>
      </c>
      <c r="BF153">
        <f>MAX(SUMIFS('intermediary sheet'!BF$2:BF$185,'intermediary sheet'!$C$2:$C$185,Input!$C153,'intermediary sheet'!$D$2:$D$185,"total")*SUMIFS('Market shares starting point Fe'!BF$2:BF$185,'Market shares starting point Fe'!$C$2:$C$185,Input!$C153,'Market shares starting point Fe'!$D$2:$D$185,Input!$D153),0)</f>
        <v>12.41688430477776</v>
      </c>
      <c r="BG153">
        <f>MAX(SUMIFS('intermediary sheet'!BG$2:BG$185,'intermediary sheet'!$C$2:$C$185,Input!$C153,'intermediary sheet'!$D$2:$D$185,"total")*SUMIFS('Market shares starting point Fe'!BG$2:BG$185,'Market shares starting point Fe'!$C$2:$C$185,Input!$C153,'Market shares starting point Fe'!$D$2:$D$185,Input!$D153),0)</f>
        <v>13.629377561501038</v>
      </c>
      <c r="BH153">
        <f>MAX(SUMIFS('intermediary sheet'!BH$2:BH$185,'intermediary sheet'!$C$2:$C$185,Input!$C153,'intermediary sheet'!$D$2:$D$185,"total")*SUMIFS('Market shares starting point Fe'!BH$2:BH$185,'Market shares starting point Fe'!$C$2:$C$185,Input!$C153,'Market shares starting point Fe'!$D$2:$D$185,Input!$D153),0)</f>
        <v>15.0099015907939</v>
      </c>
    </row>
    <row r="154" spans="1:60" x14ac:dyDescent="0.3">
      <c r="A154" t="s">
        <v>9</v>
      </c>
      <c r="B154" t="s">
        <v>10</v>
      </c>
      <c r="C154" t="s">
        <v>38</v>
      </c>
      <c r="D154" t="s">
        <v>12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 s="8">
        <f>SUMIFS('Eurostat comsumption'!J$2:J$185,'Eurostat comsumption'!$C$2:$C$185,Input!$C154,'Eurostat comsumption'!$D$2:$D$185,Input!$D154)</f>
        <v>3460.2</v>
      </c>
      <c r="K154" s="8">
        <f>SUMIFS('Eurostat comsumption'!K$2:K$185,'Eurostat comsumption'!$C$2:$C$185,Input!$C154,'Eurostat comsumption'!$D$2:$D$185,Input!$D154)</f>
        <v>4127</v>
      </c>
      <c r="L154" s="8">
        <f>SUMIFS('Eurostat comsumption'!L$2:L$185,'Eurostat comsumption'!$C$2:$C$185,Input!$C154,'Eurostat comsumption'!$D$2:$D$185,Input!$D154)</f>
        <v>4232.6000000000004</v>
      </c>
      <c r="M154" s="8">
        <f>SUMIFS('Eurostat comsumption'!M$2:M$185,'Eurostat comsumption'!$C$2:$C$185,Input!$C154,'Eurostat comsumption'!$D$2:$D$185,Input!$D154)</f>
        <v>4441.8999999999996</v>
      </c>
      <c r="N154" s="8">
        <f>SUMIFS('Eurostat comsumption'!N$2:N$185,'Eurostat comsumption'!$C$2:$C$185,Input!$C154,'Eurostat comsumption'!$D$2:$D$185,Input!$D154)</f>
        <v>4620</v>
      </c>
      <c r="O154" s="8">
        <f>SUMIFS('Eurostat comsumption'!O$2:O$185,'Eurostat comsumption'!$C$2:$C$185,Input!$C154,'Eurostat comsumption'!$D$2:$D$185,Input!$D154)</f>
        <v>4275.6000000000004</v>
      </c>
      <c r="P154" s="8">
        <f>SUMIFS('Eurostat comsumption'!P$2:P$185,'Eurostat comsumption'!$C$2:$C$185,Input!$C154,'Eurostat comsumption'!$D$2:$D$185,Input!$D154)</f>
        <v>4418.1000000000004</v>
      </c>
      <c r="Q154" s="8">
        <f>SUMIFS('Eurostat comsumption'!Q$2:Q$185,'Eurostat comsumption'!$C$2:$C$185,Input!$C154,'Eurostat comsumption'!$D$2:$D$185,Input!$D154)</f>
        <v>4695.8</v>
      </c>
      <c r="R154" s="8">
        <f>SUMIFS('Eurostat comsumption'!R$2:R$185,'Eurostat comsumption'!$C$2:$C$185,Input!$C154,'Eurostat comsumption'!$D$2:$D$185,Input!$D154)</f>
        <v>5287.5</v>
      </c>
      <c r="S154" s="8">
        <f>SUMIFS('Eurostat comsumption'!S$2:S$185,'Eurostat comsumption'!$C$2:$C$185,Input!$C154,'Eurostat comsumption'!$D$2:$D$185,Input!$D154)</f>
        <v>5409.3</v>
      </c>
      <c r="T154" s="8">
        <f>SUMIFS('Eurostat comsumption'!T$2:T$185,'Eurostat comsumption'!$C$2:$C$185,Input!$C154,'Eurostat comsumption'!$D$2:$D$185,Input!$D154)</f>
        <v>5123.8999999999996</v>
      </c>
      <c r="U154" s="8">
        <f>SUMIFS('Eurostat comsumption'!U$2:U$185,'Eurostat comsumption'!$C$2:$C$185,Input!$C154,'Eurostat comsumption'!$D$2:$D$185,Input!$D154)</f>
        <v>5348.9</v>
      </c>
      <c r="V154" s="8">
        <f>SUMIFS('Eurostat comsumption'!V$2:V$185,'Eurostat comsumption'!$C$2:$C$185,Input!$C154,'Eurostat comsumption'!$D$2:$D$185,Input!$D154)</f>
        <v>5447.9</v>
      </c>
      <c r="W154" s="8">
        <f>SUMIFS('Eurostat comsumption'!W$2:W$185,'Eurostat comsumption'!$C$2:$C$185,Input!$C154,'Eurostat comsumption'!$D$2:$D$185,Input!$D154)</f>
        <v>5354.1</v>
      </c>
      <c r="X154" s="8">
        <f>SUMIFS('Eurostat comsumption'!X$2:X$185,'Eurostat comsumption'!$C$2:$C$185,Input!$C154,'Eurostat comsumption'!$D$2:$D$185,Input!$D154)</f>
        <v>5473</v>
      </c>
      <c r="Y154" s="8">
        <f>SUMIFS('Eurostat comsumption'!Y$2:Y$185,'Eurostat comsumption'!$C$2:$C$185,Input!$C154,'Eurostat comsumption'!$D$2:$D$185,Input!$D154)</f>
        <v>5577</v>
      </c>
      <c r="Z154" s="8">
        <f>SUMIFS('Eurostat comsumption'!Z$2:Z$185,'Eurostat comsumption'!$C$2:$C$185,Input!$C154,'Eurostat comsumption'!$D$2:$D$185,Input!$D154)</f>
        <v>6028.6</v>
      </c>
      <c r="AA154">
        <f t="shared" ref="AA154" si="614">SUM(AA155:AA161)</f>
        <v>5981.6014789250839</v>
      </c>
      <c r="AB154">
        <f t="shared" ref="AB154" si="615">SUM(AB155:AB161)</f>
        <v>5937.7271296533536</v>
      </c>
      <c r="AC154">
        <f t="shared" ref="AC154" si="616">SUM(AC155:AC161)</f>
        <v>5888.8412973875957</v>
      </c>
      <c r="AD154">
        <f t="shared" ref="AD154" si="617">SUM(AD155:AD161)</f>
        <v>5836.1187234139707</v>
      </c>
      <c r="AE154">
        <f t="shared" ref="AE154" si="618">SUM(AE155:AE161)</f>
        <v>5771.0010761386166</v>
      </c>
      <c r="AF154">
        <f t="shared" ref="AF154" si="619">SUM(AF155:AF161)</f>
        <v>5702.652513695969</v>
      </c>
      <c r="AG154">
        <f t="shared" ref="AG154" si="620">SUM(AG155:AG161)</f>
        <v>5629.6873159043771</v>
      </c>
      <c r="AH154">
        <f t="shared" ref="AH154" si="621">SUM(AH155:AH161)</f>
        <v>5544.8660386409592</v>
      </c>
      <c r="AI154">
        <f t="shared" ref="AI154" si="622">SUM(AI155:AI161)</f>
        <v>5446.2628669703054</v>
      </c>
      <c r="AJ154">
        <f t="shared" ref="AJ154" si="623">SUM(AJ155:AJ161)</f>
        <v>5332.9255141141748</v>
      </c>
      <c r="AK154">
        <f t="shared" ref="AK154" si="624">SUM(AK155:AK161)</f>
        <v>5196.7437772767562</v>
      </c>
      <c r="AL154">
        <f t="shared" ref="AL154" si="625">SUM(AL155:AL161)</f>
        <v>5047.3356476149002</v>
      </c>
      <c r="AM154">
        <f t="shared" ref="AM154" si="626">SUM(AM155:AM161)</f>
        <v>4887.6382133206289</v>
      </c>
      <c r="AN154">
        <f t="shared" ref="AN154" si="627">SUM(AN155:AN161)</f>
        <v>4725.4962514377248</v>
      </c>
      <c r="AO154">
        <f t="shared" ref="AO154" si="628">SUM(AO155:AO161)</f>
        <v>4561.7269073195566</v>
      </c>
      <c r="AP154">
        <f t="shared" ref="AP154" si="629">SUM(AP155:AP161)</f>
        <v>4397.9441779290601</v>
      </c>
      <c r="AQ154">
        <f t="shared" ref="AQ154" si="630">SUM(AQ155:AQ161)</f>
        <v>4235.0963855236769</v>
      </c>
      <c r="AR154">
        <f t="shared" ref="AR154" si="631">SUM(AR155:AR161)</f>
        <v>4080.0286848489623</v>
      </c>
      <c r="AS154">
        <f t="shared" ref="AS154" si="632">SUM(AS155:AS161)</f>
        <v>3927.9618721290212</v>
      </c>
      <c r="AT154">
        <f t="shared" ref="AT154" si="633">SUM(AT155:AT161)</f>
        <v>3780.1190294572157</v>
      </c>
      <c r="AU154">
        <f t="shared" ref="AU154" si="634">SUM(AU155:AU161)</f>
        <v>3632.2768854182868</v>
      </c>
      <c r="AV154">
        <f t="shared" ref="AV154" si="635">SUM(AV155:AV161)</f>
        <v>3484.4352111769899</v>
      </c>
      <c r="AW154">
        <f t="shared" ref="AW154" si="636">SUM(AW155:AW161)</f>
        <v>3336.5941162114491</v>
      </c>
      <c r="AX154">
        <f t="shared" ref="AX154" si="637">SUM(AX155:AX161)</f>
        <v>3189.3473662397619</v>
      </c>
      <c r="AY154">
        <f t="shared" ref="AY154" si="638">SUM(AY155:AY161)</f>
        <v>3040.8859598587378</v>
      </c>
      <c r="AZ154">
        <f t="shared" ref="AZ154" si="639">SUM(AZ155:AZ161)</f>
        <v>2891.3298393482287</v>
      </c>
      <c r="BA154">
        <f t="shared" ref="BA154" si="640">SUM(BA155:BA161)</f>
        <v>2744.3656020693511</v>
      </c>
      <c r="BB154">
        <f t="shared" ref="BB154" si="641">SUM(BB155:BB161)</f>
        <v>2595.7627784719703</v>
      </c>
      <c r="BC154">
        <f t="shared" ref="BC154" si="642">SUM(BC155:BC161)</f>
        <v>2447.2319869045077</v>
      </c>
      <c r="BD154">
        <f t="shared" ref="BD154" si="643">SUM(BD155:BD161)</f>
        <v>2299.0535665495877</v>
      </c>
      <c r="BE154">
        <f t="shared" ref="BE154" si="644">SUM(BE155:BE161)</f>
        <v>2151.0438193843461</v>
      </c>
      <c r="BF154">
        <f t="shared" ref="BF154" si="645">SUM(BF155:BF161)</f>
        <v>2151.0272415535796</v>
      </c>
      <c r="BG154">
        <f t="shared" ref="BG154" si="646">SUM(BG155:BG161)</f>
        <v>2151.0085835205709</v>
      </c>
      <c r="BH154">
        <f t="shared" ref="BH154" si="647">SUM(BH155:BH161)</f>
        <v>2150.9873824680276</v>
      </c>
    </row>
    <row r="155" spans="1:60" x14ac:dyDescent="0.3">
      <c r="A155" t="s">
        <v>9</v>
      </c>
      <c r="B155" t="s">
        <v>10</v>
      </c>
      <c r="C155" t="s">
        <v>38</v>
      </c>
      <c r="D155" t="s">
        <v>17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 s="8">
        <f>SUMIFS('Eurostat comsumption'!J$2:J$185,'Eurostat comsumption'!$C$2:$C$185,Input!$C155,'Eurostat comsumption'!$D$2:$D$185,Input!$D155)</f>
        <v>26.8</v>
      </c>
      <c r="K155" s="8">
        <f>SUMIFS('Eurostat comsumption'!K$2:K$185,'Eurostat comsumption'!$C$2:$C$185,Input!$C155,'Eurostat comsumption'!$D$2:$D$185,Input!$D155)</f>
        <v>90.5</v>
      </c>
      <c r="L155" s="8">
        <f>SUMIFS('Eurostat comsumption'!L$2:L$185,'Eurostat comsumption'!$C$2:$C$185,Input!$C155,'Eurostat comsumption'!$D$2:$D$185,Input!$D155)</f>
        <v>54</v>
      </c>
      <c r="M155" s="8">
        <f>SUMIFS('Eurostat comsumption'!M$2:M$185,'Eurostat comsumption'!$C$2:$C$185,Input!$C155,'Eurostat comsumption'!$D$2:$D$185,Input!$D155)</f>
        <v>22</v>
      </c>
      <c r="N155" s="8">
        <f>SUMIFS('Eurostat comsumption'!N$2:N$185,'Eurostat comsumption'!$C$2:$C$185,Input!$C155,'Eurostat comsumption'!$D$2:$D$185,Input!$D155)</f>
        <v>24.6</v>
      </c>
      <c r="O155" s="8">
        <f>SUMIFS('Eurostat comsumption'!O$2:O$185,'Eurostat comsumption'!$C$2:$C$185,Input!$C155,'Eurostat comsumption'!$D$2:$D$185,Input!$D155)</f>
        <v>33.299999999999997</v>
      </c>
      <c r="P155" s="8">
        <f>SUMIFS('Eurostat comsumption'!P$2:P$185,'Eurostat comsumption'!$C$2:$C$185,Input!$C155,'Eurostat comsumption'!$D$2:$D$185,Input!$D155)</f>
        <v>31.1</v>
      </c>
      <c r="Q155" s="8">
        <f>SUMIFS('Eurostat comsumption'!Q$2:Q$185,'Eurostat comsumption'!$C$2:$C$185,Input!$C155,'Eurostat comsumption'!$D$2:$D$185,Input!$D155)</f>
        <v>38.200000000000003</v>
      </c>
      <c r="R155" s="8">
        <f>SUMIFS('Eurostat comsumption'!R$2:R$185,'Eurostat comsumption'!$C$2:$C$185,Input!$C155,'Eurostat comsumption'!$D$2:$D$185,Input!$D155)</f>
        <v>50.3</v>
      </c>
      <c r="S155" s="8">
        <f>SUMIFS('Eurostat comsumption'!S$2:S$185,'Eurostat comsumption'!$C$2:$C$185,Input!$C155,'Eurostat comsumption'!$D$2:$D$185,Input!$D155)</f>
        <v>53.8</v>
      </c>
      <c r="T155" s="8">
        <f>SUMIFS('Eurostat comsumption'!T$2:T$185,'Eurostat comsumption'!$C$2:$C$185,Input!$C155,'Eurostat comsumption'!$D$2:$D$185,Input!$D155)</f>
        <v>10.4</v>
      </c>
      <c r="U155" s="8">
        <f>SUMIFS('Eurostat comsumption'!U$2:U$185,'Eurostat comsumption'!$C$2:$C$185,Input!$C155,'Eurostat comsumption'!$D$2:$D$185,Input!$D155)</f>
        <v>9.3000000000000007</v>
      </c>
      <c r="V155" s="8">
        <f>SUMIFS('Eurostat comsumption'!V$2:V$185,'Eurostat comsumption'!$C$2:$C$185,Input!$C155,'Eurostat comsumption'!$D$2:$D$185,Input!$D155)</f>
        <v>9.5</v>
      </c>
      <c r="W155" s="8">
        <f>SUMIFS('Eurostat comsumption'!W$2:W$185,'Eurostat comsumption'!$C$2:$C$185,Input!$C155,'Eurostat comsumption'!$D$2:$D$185,Input!$D155)</f>
        <v>2.8</v>
      </c>
      <c r="X155" s="8">
        <f>SUMIFS('Eurostat comsumption'!X$2:X$185,'Eurostat comsumption'!$C$2:$C$185,Input!$C155,'Eurostat comsumption'!$D$2:$D$185,Input!$D155)</f>
        <v>3.4</v>
      </c>
      <c r="Y155" s="8">
        <f>SUMIFS('Eurostat comsumption'!Y$2:Y$185,'Eurostat comsumption'!$C$2:$C$185,Input!$C155,'Eurostat comsumption'!$D$2:$D$185,Input!$D155)</f>
        <v>1.2</v>
      </c>
      <c r="Z155" s="8">
        <f>SUMIFS('Eurostat comsumption'!Z$2:Z$185,'Eurostat comsumption'!$C$2:$C$185,Input!$C155,'Eurostat comsumption'!$D$2:$D$185,Input!$D155)</f>
        <v>0.9</v>
      </c>
      <c r="AA155">
        <f>MAX(SUMIFS('intermediary sheet'!AA$2:AA$185,'intermediary sheet'!$C$2:$C$185,Input!$C155,'intermediary sheet'!$D$2:$D$185,"total")*SUMIFS('Market shares starting point Fe'!AA$2:AA$185,'Market shares starting point Fe'!$C$2:$C$185,Input!$C155,'Market shares starting point Fe'!$D$2:$D$185,Input!$D155),0)</f>
        <v>43.162179306356094</v>
      </c>
      <c r="AB155">
        <f>MAX(SUMIFS('intermediary sheet'!AB$2:AB$185,'intermediary sheet'!$C$2:$C$185,Input!$C155,'intermediary sheet'!$D$2:$D$185,"total")*SUMIFS('Market shares starting point Fe'!AB$2:AB$185,'Market shares starting point Fe'!$C$2:$C$185,Input!$C155,'Market shares starting point Fe'!$D$2:$D$185,Input!$D155),0)</f>
        <v>46.853563929296442</v>
      </c>
      <c r="AC155">
        <f>MAX(SUMIFS('intermediary sheet'!AC$2:AC$185,'intermediary sheet'!$C$2:$C$185,Input!$C155,'intermediary sheet'!$D$2:$D$185,"total")*SUMIFS('Market shares starting point Fe'!AC$2:AC$185,'Market shares starting point Fe'!$C$2:$C$185,Input!$C155,'Market shares starting point Fe'!$D$2:$D$185,Input!$D155),0)</f>
        <v>51.467555319415411</v>
      </c>
      <c r="AD155">
        <f>MAX(SUMIFS('intermediary sheet'!AD$2:AD$185,'intermediary sheet'!$C$2:$C$185,Input!$C155,'intermediary sheet'!$D$2:$D$185,"total")*SUMIFS('Market shares starting point Fe'!AD$2:AD$185,'Market shares starting point Fe'!$C$2:$C$185,Input!$C155,'Market shares starting point Fe'!$D$2:$D$185,Input!$D155),0)</f>
        <v>55.251486109529246</v>
      </c>
      <c r="AE155">
        <f>MAX(SUMIFS('intermediary sheet'!AE$2:AE$185,'intermediary sheet'!$C$2:$C$185,Input!$C155,'intermediary sheet'!$D$2:$D$185,"total")*SUMIFS('Market shares starting point Fe'!AE$2:AE$185,'Market shares starting point Fe'!$C$2:$C$185,Input!$C155,'Market shares starting point Fe'!$D$2:$D$185,Input!$D155),0)</f>
        <v>58.822104770786282</v>
      </c>
      <c r="AF155">
        <f>MAX(SUMIFS('intermediary sheet'!AF$2:AF$185,'intermediary sheet'!$C$2:$C$185,Input!$C155,'intermediary sheet'!$D$2:$D$185,"total")*SUMIFS('Market shares starting point Fe'!AF$2:AF$185,'Market shares starting point Fe'!$C$2:$C$185,Input!$C155,'Market shares starting point Fe'!$D$2:$D$185,Input!$D155),0)</f>
        <v>62.349207705832377</v>
      </c>
      <c r="AG155">
        <f>MAX(SUMIFS('intermediary sheet'!AG$2:AG$185,'intermediary sheet'!$C$2:$C$185,Input!$C155,'intermediary sheet'!$D$2:$D$185,"total")*SUMIFS('Market shares starting point Fe'!AG$2:AG$185,'Market shares starting point Fe'!$C$2:$C$185,Input!$C155,'Market shares starting point Fe'!$D$2:$D$185,Input!$D155),0)</f>
        <v>65.491108658621428</v>
      </c>
      <c r="AH155">
        <f>MAX(SUMIFS('intermediary sheet'!AH$2:AH$185,'intermediary sheet'!$C$2:$C$185,Input!$C155,'intermediary sheet'!$D$2:$D$185,"total")*SUMIFS('Market shares starting point Fe'!AH$2:AH$185,'Market shares starting point Fe'!$C$2:$C$185,Input!$C155,'Market shares starting point Fe'!$D$2:$D$185,Input!$D155),0)</f>
        <v>68.778693762932804</v>
      </c>
      <c r="AI155">
        <f>MAX(SUMIFS('intermediary sheet'!AI$2:AI$185,'intermediary sheet'!$C$2:$C$185,Input!$C155,'intermediary sheet'!$D$2:$D$185,"total")*SUMIFS('Market shares starting point Fe'!AI$2:AI$185,'Market shares starting point Fe'!$C$2:$C$185,Input!$C155,'Market shares starting point Fe'!$D$2:$D$185,Input!$D155),0)</f>
        <v>71.85208562118865</v>
      </c>
      <c r="AJ155">
        <f>MAX(SUMIFS('intermediary sheet'!AJ$2:AJ$185,'intermediary sheet'!$C$2:$C$185,Input!$C155,'intermediary sheet'!$D$2:$D$185,"total")*SUMIFS('Market shares starting point Fe'!AJ$2:AJ$185,'Market shares starting point Fe'!$C$2:$C$185,Input!$C155,'Market shares starting point Fe'!$D$2:$D$185,Input!$D155),0)</f>
        <v>74.881254180334324</v>
      </c>
      <c r="AK155">
        <f>MAX(SUMIFS('intermediary sheet'!AK$2:AK$185,'intermediary sheet'!$C$2:$C$185,Input!$C155,'intermediary sheet'!$D$2:$D$185,"total")*SUMIFS('Market shares starting point Fe'!AK$2:AK$185,'Market shares starting point Fe'!$C$2:$C$185,Input!$C155,'Market shares starting point Fe'!$D$2:$D$185,Input!$D155),0)</f>
        <v>78.127887320899148</v>
      </c>
      <c r="AL155">
        <f>MAX(SUMIFS('intermediary sheet'!AL$2:AL$185,'intermediary sheet'!$C$2:$C$185,Input!$C155,'intermediary sheet'!$D$2:$D$185,"total")*SUMIFS('Market shares starting point Fe'!AL$2:AL$185,'Market shares starting point Fe'!$C$2:$C$185,Input!$C155,'Market shares starting point Fe'!$D$2:$D$185,Input!$D155),0)</f>
        <v>81.362751577129501</v>
      </c>
      <c r="AM155">
        <f>MAX(SUMIFS('intermediary sheet'!AM$2:AM$185,'intermediary sheet'!$C$2:$C$185,Input!$C155,'intermediary sheet'!$D$2:$D$185,"total")*SUMIFS('Market shares starting point Fe'!AM$2:AM$185,'Market shares starting point Fe'!$C$2:$C$185,Input!$C155,'Market shares starting point Fe'!$D$2:$D$185,Input!$D155),0)</f>
        <v>84.824928689305594</v>
      </c>
      <c r="AN155">
        <f>MAX(SUMIFS('intermediary sheet'!AN$2:AN$185,'intermediary sheet'!$C$2:$C$185,Input!$C155,'intermediary sheet'!$D$2:$D$185,"total")*SUMIFS('Market shares starting point Fe'!AN$2:AN$185,'Market shares starting point Fe'!$C$2:$C$185,Input!$C155,'Market shares starting point Fe'!$D$2:$D$185,Input!$D155),0)</f>
        <v>88.973098825451743</v>
      </c>
      <c r="AO155">
        <f>MAX(SUMIFS('intermediary sheet'!AO$2:AO$185,'intermediary sheet'!$C$2:$C$185,Input!$C155,'intermediary sheet'!$D$2:$D$185,"total")*SUMIFS('Market shares starting point Fe'!AO$2:AO$185,'Market shares starting point Fe'!$C$2:$C$185,Input!$C155,'Market shares starting point Fe'!$D$2:$D$185,Input!$D155),0)</f>
        <v>93.487657989864772</v>
      </c>
      <c r="AP155">
        <f>MAX(SUMIFS('intermediary sheet'!AP$2:AP$185,'intermediary sheet'!$C$2:$C$185,Input!$C155,'intermediary sheet'!$D$2:$D$185,"total")*SUMIFS('Market shares starting point Fe'!AP$2:AP$185,'Market shares starting point Fe'!$C$2:$C$185,Input!$C155,'Market shares starting point Fe'!$D$2:$D$185,Input!$D155),0)</f>
        <v>98.432379783600581</v>
      </c>
      <c r="AQ155">
        <f>MAX(SUMIFS('intermediary sheet'!AQ$2:AQ$185,'intermediary sheet'!$C$2:$C$185,Input!$C155,'intermediary sheet'!$D$2:$D$185,"total")*SUMIFS('Market shares starting point Fe'!AQ$2:AQ$185,'Market shares starting point Fe'!$C$2:$C$185,Input!$C155,'Market shares starting point Fe'!$D$2:$D$185,Input!$D155),0)</f>
        <v>103.69650358022477</v>
      </c>
      <c r="AR155">
        <f>MAX(SUMIFS('intermediary sheet'!AR$2:AR$185,'intermediary sheet'!$C$2:$C$185,Input!$C155,'intermediary sheet'!$D$2:$D$185,"total")*SUMIFS('Market shares starting point Fe'!AR$2:AR$185,'Market shares starting point Fe'!$C$2:$C$185,Input!$C155,'Market shares starting point Fe'!$D$2:$D$185,Input!$D155),0)</f>
        <v>108.84097709833161</v>
      </c>
      <c r="AS155">
        <f>MAX(SUMIFS('intermediary sheet'!AS$2:AS$185,'intermediary sheet'!$C$2:$C$185,Input!$C155,'intermediary sheet'!$D$2:$D$185,"total")*SUMIFS('Market shares starting point Fe'!AS$2:AS$185,'Market shares starting point Fe'!$C$2:$C$185,Input!$C155,'Market shares starting point Fe'!$D$2:$D$185,Input!$D155),0)</f>
        <v>113.8451538794907</v>
      </c>
      <c r="AT155">
        <f>MAX(SUMIFS('intermediary sheet'!AT$2:AT$185,'intermediary sheet'!$C$2:$C$185,Input!$C155,'intermediary sheet'!$D$2:$D$185,"total")*SUMIFS('Market shares starting point Fe'!AT$2:AT$185,'Market shares starting point Fe'!$C$2:$C$185,Input!$C155,'Market shares starting point Fe'!$D$2:$D$185,Input!$D155),0)</f>
        <v>118.97435890765931</v>
      </c>
      <c r="AU155">
        <f>MAX(SUMIFS('intermediary sheet'!AU$2:AU$185,'intermediary sheet'!$C$2:$C$185,Input!$C155,'intermediary sheet'!$D$2:$D$185,"total")*SUMIFS('Market shares starting point Fe'!AU$2:AU$185,'Market shares starting point Fe'!$C$2:$C$185,Input!$C155,'Market shares starting point Fe'!$D$2:$D$185,Input!$D155),0)</f>
        <v>123.69724747349211</v>
      </c>
      <c r="AV155">
        <f>MAX(SUMIFS('intermediary sheet'!AV$2:AV$185,'intermediary sheet'!$C$2:$C$185,Input!$C155,'intermediary sheet'!$D$2:$D$185,"total")*SUMIFS('Market shares starting point Fe'!AV$2:AV$185,'Market shares starting point Fe'!$C$2:$C$185,Input!$C155,'Market shares starting point Fe'!$D$2:$D$185,Input!$D155),0)</f>
        <v>128.16037272164556</v>
      </c>
      <c r="AW155">
        <f>MAX(SUMIFS('intermediary sheet'!AW$2:AW$185,'intermediary sheet'!$C$2:$C$185,Input!$C155,'intermediary sheet'!$D$2:$D$185,"total")*SUMIFS('Market shares starting point Fe'!AW$2:AW$185,'Market shares starting point Fe'!$C$2:$C$185,Input!$C155,'Market shares starting point Fe'!$D$2:$D$185,Input!$D155),0)</f>
        <v>132.41029231494372</v>
      </c>
      <c r="AX155">
        <f>MAX(SUMIFS('intermediary sheet'!AX$2:AX$185,'intermediary sheet'!$C$2:$C$185,Input!$C155,'intermediary sheet'!$D$2:$D$185,"total")*SUMIFS('Market shares starting point Fe'!AX$2:AX$185,'Market shares starting point Fe'!$C$2:$C$185,Input!$C155,'Market shares starting point Fe'!$D$2:$D$185,Input!$D155),0)</f>
        <v>136.59216584334769</v>
      </c>
      <c r="AY155">
        <f>MAX(SUMIFS('intermediary sheet'!AY$2:AY$185,'intermediary sheet'!$C$2:$C$185,Input!$C155,'intermediary sheet'!$D$2:$D$185,"total")*SUMIFS('Market shares starting point Fe'!AY$2:AY$185,'Market shares starting point Fe'!$C$2:$C$185,Input!$C155,'Market shares starting point Fe'!$D$2:$D$185,Input!$D155),0)</f>
        <v>140.62572759280056</v>
      </c>
      <c r="AZ155">
        <f>MAX(SUMIFS('intermediary sheet'!AZ$2:AZ$185,'intermediary sheet'!$C$2:$C$185,Input!$C155,'intermediary sheet'!$D$2:$D$185,"total")*SUMIFS('Market shares starting point Fe'!AZ$2:AZ$185,'Market shares starting point Fe'!$C$2:$C$185,Input!$C155,'Market shares starting point Fe'!$D$2:$D$185,Input!$D155),0)</f>
        <v>144.4262356917136</v>
      </c>
      <c r="BA155">
        <f>MAX(SUMIFS('intermediary sheet'!BA$2:BA$185,'intermediary sheet'!$C$2:$C$185,Input!$C155,'intermediary sheet'!$D$2:$D$185,"total")*SUMIFS('Market shares starting point Fe'!BA$2:BA$185,'Market shares starting point Fe'!$C$2:$C$185,Input!$C155,'Market shares starting point Fe'!$D$2:$D$185,Input!$D155),0)</f>
        <v>148.19597036793638</v>
      </c>
      <c r="BB155">
        <f>MAX(SUMIFS('intermediary sheet'!BB$2:BB$185,'intermediary sheet'!$C$2:$C$185,Input!$C155,'intermediary sheet'!$D$2:$D$185,"total")*SUMIFS('Market shares starting point Fe'!BB$2:BB$185,'Market shares starting point Fe'!$C$2:$C$185,Input!$C155,'Market shares starting point Fe'!$D$2:$D$185,Input!$D155),0)</f>
        <v>151.75744148666868</v>
      </c>
      <c r="BC155">
        <f>MAX(SUMIFS('intermediary sheet'!BC$2:BC$185,'intermediary sheet'!$C$2:$C$185,Input!$C155,'intermediary sheet'!$D$2:$D$185,"total")*SUMIFS('Market shares starting point Fe'!BC$2:BC$185,'Market shares starting point Fe'!$C$2:$C$185,Input!$C155,'Market shares starting point Fe'!$D$2:$D$185,Input!$D155),0)</f>
        <v>155.17326842434906</v>
      </c>
      <c r="BD155">
        <f>MAX(SUMIFS('intermediary sheet'!BD$2:BD$185,'intermediary sheet'!$C$2:$C$185,Input!$C155,'intermediary sheet'!$D$2:$D$185,"total")*SUMIFS('Market shares starting point Fe'!BD$2:BD$185,'Market shares starting point Fe'!$C$2:$C$185,Input!$C155,'Market shares starting point Fe'!$D$2:$D$185,Input!$D155),0)</f>
        <v>158.2313450012694</v>
      </c>
      <c r="BE155">
        <f>MAX(SUMIFS('intermediary sheet'!BE$2:BE$185,'intermediary sheet'!$C$2:$C$185,Input!$C155,'intermediary sheet'!$D$2:$D$185,"total")*SUMIFS('Market shares starting point Fe'!BE$2:BE$185,'Market shares starting point Fe'!$C$2:$C$185,Input!$C155,'Market shares starting point Fe'!$D$2:$D$185,Input!$D155),0)</f>
        <v>161.12489322846704</v>
      </c>
      <c r="BF155">
        <f>MAX(SUMIFS('intermediary sheet'!BF$2:BF$185,'intermediary sheet'!$C$2:$C$185,Input!$C155,'intermediary sheet'!$D$2:$D$185,"total")*SUMIFS('Market shares starting point Fe'!BF$2:BF$185,'Market shares starting point Fe'!$C$2:$C$185,Input!$C155,'Market shares starting point Fe'!$D$2:$D$185,Input!$D155),0)</f>
        <v>175.78203666546801</v>
      </c>
      <c r="BG155">
        <f>MAX(SUMIFS('intermediary sheet'!BG$2:BG$185,'intermediary sheet'!$C$2:$C$185,Input!$C155,'intermediary sheet'!$D$2:$D$185,"total")*SUMIFS('Market shares starting point Fe'!BG$2:BG$185,'Market shares starting point Fe'!$C$2:$C$185,Input!$C155,'Market shares starting point Fe'!$D$2:$D$185,Input!$D155),0)</f>
        <v>192.3038571728429</v>
      </c>
      <c r="BH155">
        <f>MAX(SUMIFS('intermediary sheet'!BH$2:BH$185,'intermediary sheet'!$C$2:$C$185,Input!$C155,'intermediary sheet'!$D$2:$D$185,"total")*SUMIFS('Market shares starting point Fe'!BH$2:BH$185,'Market shares starting point Fe'!$C$2:$C$185,Input!$C155,'Market shares starting point Fe'!$D$2:$D$185,Input!$D155),0)</f>
        <v>211.08662205186496</v>
      </c>
    </row>
    <row r="156" spans="1:60" x14ac:dyDescent="0.3">
      <c r="A156" t="s">
        <v>9</v>
      </c>
      <c r="B156" t="s">
        <v>10</v>
      </c>
      <c r="C156" t="s">
        <v>38</v>
      </c>
      <c r="D156" t="s">
        <v>18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 s="8">
        <f>SUMIFS('Eurostat comsumption'!J$2:J$185,'Eurostat comsumption'!$C$2:$C$185,Input!$C156,'Eurostat comsumption'!$D$2:$D$185,Input!$D156)</f>
        <v>0</v>
      </c>
      <c r="K156" s="8">
        <f>SUMIFS('Eurostat comsumption'!K$2:K$185,'Eurostat comsumption'!$C$2:$C$185,Input!$C156,'Eurostat comsumption'!$D$2:$D$185,Input!$D156)</f>
        <v>0</v>
      </c>
      <c r="L156" s="8">
        <f>SUMIFS('Eurostat comsumption'!L$2:L$185,'Eurostat comsumption'!$C$2:$C$185,Input!$C156,'Eurostat comsumption'!$D$2:$D$185,Input!$D156)</f>
        <v>0</v>
      </c>
      <c r="M156" s="8">
        <f>SUMIFS('Eurostat comsumption'!M$2:M$185,'Eurostat comsumption'!$C$2:$C$185,Input!$C156,'Eurostat comsumption'!$D$2:$D$185,Input!$D156)</f>
        <v>0</v>
      </c>
      <c r="N156" s="8">
        <f>SUMIFS('Eurostat comsumption'!N$2:N$185,'Eurostat comsumption'!$C$2:$C$185,Input!$C156,'Eurostat comsumption'!$D$2:$D$185,Input!$D156)</f>
        <v>0</v>
      </c>
      <c r="O156" s="8">
        <f>SUMIFS('Eurostat comsumption'!O$2:O$185,'Eurostat comsumption'!$C$2:$C$185,Input!$C156,'Eurostat comsumption'!$D$2:$D$185,Input!$D156)</f>
        <v>0</v>
      </c>
      <c r="P156" s="8">
        <f>SUMIFS('Eurostat comsumption'!P$2:P$185,'Eurostat comsumption'!$C$2:$C$185,Input!$C156,'Eurostat comsumption'!$D$2:$D$185,Input!$D156)</f>
        <v>0</v>
      </c>
      <c r="Q156" s="8">
        <f>SUMIFS('Eurostat comsumption'!Q$2:Q$185,'Eurostat comsumption'!$C$2:$C$185,Input!$C156,'Eurostat comsumption'!$D$2:$D$185,Input!$D156)</f>
        <v>0</v>
      </c>
      <c r="R156" s="8">
        <f>SUMIFS('Eurostat comsumption'!R$2:R$185,'Eurostat comsumption'!$C$2:$C$185,Input!$C156,'Eurostat comsumption'!$D$2:$D$185,Input!$D156)</f>
        <v>0</v>
      </c>
      <c r="S156" s="8">
        <f>SUMIFS('Eurostat comsumption'!S$2:S$185,'Eurostat comsumption'!$C$2:$C$185,Input!$C156,'Eurostat comsumption'!$D$2:$D$185,Input!$D156)</f>
        <v>0</v>
      </c>
      <c r="T156" s="8">
        <f>SUMIFS('Eurostat comsumption'!T$2:T$185,'Eurostat comsumption'!$C$2:$C$185,Input!$C156,'Eurostat comsumption'!$D$2:$D$185,Input!$D156)</f>
        <v>0</v>
      </c>
      <c r="U156" s="8">
        <f>SUMIFS('Eurostat comsumption'!U$2:U$185,'Eurostat comsumption'!$C$2:$C$185,Input!$C156,'Eurostat comsumption'!$D$2:$D$185,Input!$D156)</f>
        <v>0</v>
      </c>
      <c r="V156" s="8">
        <f>SUMIFS('Eurostat comsumption'!V$2:V$185,'Eurostat comsumption'!$C$2:$C$185,Input!$C156,'Eurostat comsumption'!$D$2:$D$185,Input!$D156)</f>
        <v>0</v>
      </c>
      <c r="W156" s="8">
        <f>SUMIFS('Eurostat comsumption'!W$2:W$185,'Eurostat comsumption'!$C$2:$C$185,Input!$C156,'Eurostat comsumption'!$D$2:$D$185,Input!$D156)</f>
        <v>0</v>
      </c>
      <c r="X156" s="8">
        <f>SUMIFS('Eurostat comsumption'!X$2:X$185,'Eurostat comsumption'!$C$2:$C$185,Input!$C156,'Eurostat comsumption'!$D$2:$D$185,Input!$D156)</f>
        <v>0</v>
      </c>
      <c r="Y156" s="8">
        <f>SUMIFS('Eurostat comsumption'!Y$2:Y$185,'Eurostat comsumption'!$C$2:$C$185,Input!$C156,'Eurostat comsumption'!$D$2:$D$185,Input!$D156)</f>
        <v>0</v>
      </c>
      <c r="Z156" s="8">
        <f>SUMIFS('Eurostat comsumption'!Z$2:Z$185,'Eurostat comsumption'!$C$2:$C$185,Input!$C156,'Eurostat comsumption'!$D$2:$D$185,Input!$D156)</f>
        <v>0</v>
      </c>
      <c r="AA156">
        <f>MAX(SUMIFS('intermediary sheet'!AA$2:AA$185,'intermediary sheet'!$C$2:$C$185,Input!$C156,'intermediary sheet'!$D$2:$D$185,"total")*SUMIFS('Market shares starting point Fe'!AA$2:AA$185,'Market shares starting point Fe'!$C$2:$C$185,Input!$C156,'Market shares starting point Fe'!$D$2:$D$185,Input!$D156),0)</f>
        <v>0</v>
      </c>
      <c r="AB156">
        <f>MAX(SUMIFS('intermediary sheet'!AB$2:AB$185,'intermediary sheet'!$C$2:$C$185,Input!$C156,'intermediary sheet'!$D$2:$D$185,"total")*SUMIFS('Market shares starting point Fe'!AB$2:AB$185,'Market shares starting point Fe'!$C$2:$C$185,Input!$C156,'Market shares starting point Fe'!$D$2:$D$185,Input!$D156),0)</f>
        <v>0</v>
      </c>
      <c r="AC156">
        <f>MAX(SUMIFS('intermediary sheet'!AC$2:AC$185,'intermediary sheet'!$C$2:$C$185,Input!$C156,'intermediary sheet'!$D$2:$D$185,"total")*SUMIFS('Market shares starting point Fe'!AC$2:AC$185,'Market shares starting point Fe'!$C$2:$C$185,Input!$C156,'Market shares starting point Fe'!$D$2:$D$185,Input!$D156),0)</f>
        <v>0</v>
      </c>
      <c r="AD156">
        <f>MAX(SUMIFS('intermediary sheet'!AD$2:AD$185,'intermediary sheet'!$C$2:$C$185,Input!$C156,'intermediary sheet'!$D$2:$D$185,"total")*SUMIFS('Market shares starting point Fe'!AD$2:AD$185,'Market shares starting point Fe'!$C$2:$C$185,Input!$C156,'Market shares starting point Fe'!$D$2:$D$185,Input!$D156),0)</f>
        <v>0</v>
      </c>
      <c r="AE156">
        <f>MAX(SUMIFS('intermediary sheet'!AE$2:AE$185,'intermediary sheet'!$C$2:$C$185,Input!$C156,'intermediary sheet'!$D$2:$D$185,"total")*SUMIFS('Market shares starting point Fe'!AE$2:AE$185,'Market shares starting point Fe'!$C$2:$C$185,Input!$C156,'Market shares starting point Fe'!$D$2:$D$185,Input!$D156),0)</f>
        <v>0</v>
      </c>
      <c r="AF156">
        <f>MAX(SUMIFS('intermediary sheet'!AF$2:AF$185,'intermediary sheet'!$C$2:$C$185,Input!$C156,'intermediary sheet'!$D$2:$D$185,"total")*SUMIFS('Market shares starting point Fe'!AF$2:AF$185,'Market shares starting point Fe'!$C$2:$C$185,Input!$C156,'Market shares starting point Fe'!$D$2:$D$185,Input!$D156),0)</f>
        <v>0</v>
      </c>
      <c r="AG156">
        <f>MAX(SUMIFS('intermediary sheet'!AG$2:AG$185,'intermediary sheet'!$C$2:$C$185,Input!$C156,'intermediary sheet'!$D$2:$D$185,"total")*SUMIFS('Market shares starting point Fe'!AG$2:AG$185,'Market shares starting point Fe'!$C$2:$C$185,Input!$C156,'Market shares starting point Fe'!$D$2:$D$185,Input!$D156),0)</f>
        <v>0</v>
      </c>
      <c r="AH156">
        <f>MAX(SUMIFS('intermediary sheet'!AH$2:AH$185,'intermediary sheet'!$C$2:$C$185,Input!$C156,'intermediary sheet'!$D$2:$D$185,"total")*SUMIFS('Market shares starting point Fe'!AH$2:AH$185,'Market shares starting point Fe'!$C$2:$C$185,Input!$C156,'Market shares starting point Fe'!$D$2:$D$185,Input!$D156),0)</f>
        <v>0</v>
      </c>
      <c r="AI156">
        <f>MAX(SUMIFS('intermediary sheet'!AI$2:AI$185,'intermediary sheet'!$C$2:$C$185,Input!$C156,'intermediary sheet'!$D$2:$D$185,"total")*SUMIFS('Market shares starting point Fe'!AI$2:AI$185,'Market shares starting point Fe'!$C$2:$C$185,Input!$C156,'Market shares starting point Fe'!$D$2:$D$185,Input!$D156),0)</f>
        <v>0</v>
      </c>
      <c r="AJ156">
        <f>MAX(SUMIFS('intermediary sheet'!AJ$2:AJ$185,'intermediary sheet'!$C$2:$C$185,Input!$C156,'intermediary sheet'!$D$2:$D$185,"total")*SUMIFS('Market shares starting point Fe'!AJ$2:AJ$185,'Market shares starting point Fe'!$C$2:$C$185,Input!$C156,'Market shares starting point Fe'!$D$2:$D$185,Input!$D156),0)</f>
        <v>0</v>
      </c>
      <c r="AK156">
        <f>MAX(SUMIFS('intermediary sheet'!AK$2:AK$185,'intermediary sheet'!$C$2:$C$185,Input!$C156,'intermediary sheet'!$D$2:$D$185,"total")*SUMIFS('Market shares starting point Fe'!AK$2:AK$185,'Market shares starting point Fe'!$C$2:$C$185,Input!$C156,'Market shares starting point Fe'!$D$2:$D$185,Input!$D156),0)</f>
        <v>0</v>
      </c>
      <c r="AL156">
        <f>MAX(SUMIFS('intermediary sheet'!AL$2:AL$185,'intermediary sheet'!$C$2:$C$185,Input!$C156,'intermediary sheet'!$D$2:$D$185,"total")*SUMIFS('Market shares starting point Fe'!AL$2:AL$185,'Market shares starting point Fe'!$C$2:$C$185,Input!$C156,'Market shares starting point Fe'!$D$2:$D$185,Input!$D156),0)</f>
        <v>0</v>
      </c>
      <c r="AM156">
        <f>MAX(SUMIFS('intermediary sheet'!AM$2:AM$185,'intermediary sheet'!$C$2:$C$185,Input!$C156,'intermediary sheet'!$D$2:$D$185,"total")*SUMIFS('Market shares starting point Fe'!AM$2:AM$185,'Market shares starting point Fe'!$C$2:$C$185,Input!$C156,'Market shares starting point Fe'!$D$2:$D$185,Input!$D156),0)</f>
        <v>0</v>
      </c>
      <c r="AN156">
        <f>MAX(SUMIFS('intermediary sheet'!AN$2:AN$185,'intermediary sheet'!$C$2:$C$185,Input!$C156,'intermediary sheet'!$D$2:$D$185,"total")*SUMIFS('Market shares starting point Fe'!AN$2:AN$185,'Market shares starting point Fe'!$C$2:$C$185,Input!$C156,'Market shares starting point Fe'!$D$2:$D$185,Input!$D156),0)</f>
        <v>0</v>
      </c>
      <c r="AO156">
        <f>MAX(SUMIFS('intermediary sheet'!AO$2:AO$185,'intermediary sheet'!$C$2:$C$185,Input!$C156,'intermediary sheet'!$D$2:$D$185,"total")*SUMIFS('Market shares starting point Fe'!AO$2:AO$185,'Market shares starting point Fe'!$C$2:$C$185,Input!$C156,'Market shares starting point Fe'!$D$2:$D$185,Input!$D156),0)</f>
        <v>0</v>
      </c>
      <c r="AP156">
        <f>MAX(SUMIFS('intermediary sheet'!AP$2:AP$185,'intermediary sheet'!$C$2:$C$185,Input!$C156,'intermediary sheet'!$D$2:$D$185,"total")*SUMIFS('Market shares starting point Fe'!AP$2:AP$185,'Market shares starting point Fe'!$C$2:$C$185,Input!$C156,'Market shares starting point Fe'!$D$2:$D$185,Input!$D156),0)</f>
        <v>0</v>
      </c>
      <c r="AQ156">
        <f>MAX(SUMIFS('intermediary sheet'!AQ$2:AQ$185,'intermediary sheet'!$C$2:$C$185,Input!$C156,'intermediary sheet'!$D$2:$D$185,"total")*SUMIFS('Market shares starting point Fe'!AQ$2:AQ$185,'Market shares starting point Fe'!$C$2:$C$185,Input!$C156,'Market shares starting point Fe'!$D$2:$D$185,Input!$D156),0)</f>
        <v>0</v>
      </c>
      <c r="AR156">
        <f>MAX(SUMIFS('intermediary sheet'!AR$2:AR$185,'intermediary sheet'!$C$2:$C$185,Input!$C156,'intermediary sheet'!$D$2:$D$185,"total")*SUMIFS('Market shares starting point Fe'!AR$2:AR$185,'Market shares starting point Fe'!$C$2:$C$185,Input!$C156,'Market shares starting point Fe'!$D$2:$D$185,Input!$D156),0)</f>
        <v>0</v>
      </c>
      <c r="AS156">
        <f>MAX(SUMIFS('intermediary sheet'!AS$2:AS$185,'intermediary sheet'!$C$2:$C$185,Input!$C156,'intermediary sheet'!$D$2:$D$185,"total")*SUMIFS('Market shares starting point Fe'!AS$2:AS$185,'Market shares starting point Fe'!$C$2:$C$185,Input!$C156,'Market shares starting point Fe'!$D$2:$D$185,Input!$D156),0)</f>
        <v>0</v>
      </c>
      <c r="AT156">
        <f>MAX(SUMIFS('intermediary sheet'!AT$2:AT$185,'intermediary sheet'!$C$2:$C$185,Input!$C156,'intermediary sheet'!$D$2:$D$185,"total")*SUMIFS('Market shares starting point Fe'!AT$2:AT$185,'Market shares starting point Fe'!$C$2:$C$185,Input!$C156,'Market shares starting point Fe'!$D$2:$D$185,Input!$D156),0)</f>
        <v>0</v>
      </c>
      <c r="AU156">
        <f>MAX(SUMIFS('intermediary sheet'!AU$2:AU$185,'intermediary sheet'!$C$2:$C$185,Input!$C156,'intermediary sheet'!$D$2:$D$185,"total")*SUMIFS('Market shares starting point Fe'!AU$2:AU$185,'Market shares starting point Fe'!$C$2:$C$185,Input!$C156,'Market shares starting point Fe'!$D$2:$D$185,Input!$D156),0)</f>
        <v>0</v>
      </c>
      <c r="AV156">
        <f>MAX(SUMIFS('intermediary sheet'!AV$2:AV$185,'intermediary sheet'!$C$2:$C$185,Input!$C156,'intermediary sheet'!$D$2:$D$185,"total")*SUMIFS('Market shares starting point Fe'!AV$2:AV$185,'Market shares starting point Fe'!$C$2:$C$185,Input!$C156,'Market shares starting point Fe'!$D$2:$D$185,Input!$D156),0)</f>
        <v>0</v>
      </c>
      <c r="AW156">
        <f>MAX(SUMIFS('intermediary sheet'!AW$2:AW$185,'intermediary sheet'!$C$2:$C$185,Input!$C156,'intermediary sheet'!$D$2:$D$185,"total")*SUMIFS('Market shares starting point Fe'!AW$2:AW$185,'Market shares starting point Fe'!$C$2:$C$185,Input!$C156,'Market shares starting point Fe'!$D$2:$D$185,Input!$D156),0)</f>
        <v>0</v>
      </c>
      <c r="AX156">
        <f>MAX(SUMIFS('intermediary sheet'!AX$2:AX$185,'intermediary sheet'!$C$2:$C$185,Input!$C156,'intermediary sheet'!$D$2:$D$185,"total")*SUMIFS('Market shares starting point Fe'!AX$2:AX$185,'Market shares starting point Fe'!$C$2:$C$185,Input!$C156,'Market shares starting point Fe'!$D$2:$D$185,Input!$D156),0)</f>
        <v>0</v>
      </c>
      <c r="AY156">
        <f>MAX(SUMIFS('intermediary sheet'!AY$2:AY$185,'intermediary sheet'!$C$2:$C$185,Input!$C156,'intermediary sheet'!$D$2:$D$185,"total")*SUMIFS('Market shares starting point Fe'!AY$2:AY$185,'Market shares starting point Fe'!$C$2:$C$185,Input!$C156,'Market shares starting point Fe'!$D$2:$D$185,Input!$D156),0)</f>
        <v>0</v>
      </c>
      <c r="AZ156">
        <f>MAX(SUMIFS('intermediary sheet'!AZ$2:AZ$185,'intermediary sheet'!$C$2:$C$185,Input!$C156,'intermediary sheet'!$D$2:$D$185,"total")*SUMIFS('Market shares starting point Fe'!AZ$2:AZ$185,'Market shares starting point Fe'!$C$2:$C$185,Input!$C156,'Market shares starting point Fe'!$D$2:$D$185,Input!$D156),0)</f>
        <v>0</v>
      </c>
      <c r="BA156">
        <f>MAX(SUMIFS('intermediary sheet'!BA$2:BA$185,'intermediary sheet'!$C$2:$C$185,Input!$C156,'intermediary sheet'!$D$2:$D$185,"total")*SUMIFS('Market shares starting point Fe'!BA$2:BA$185,'Market shares starting point Fe'!$C$2:$C$185,Input!$C156,'Market shares starting point Fe'!$D$2:$D$185,Input!$D156),0)</f>
        <v>0</v>
      </c>
      <c r="BB156">
        <f>MAX(SUMIFS('intermediary sheet'!BB$2:BB$185,'intermediary sheet'!$C$2:$C$185,Input!$C156,'intermediary sheet'!$D$2:$D$185,"total")*SUMIFS('Market shares starting point Fe'!BB$2:BB$185,'Market shares starting point Fe'!$C$2:$C$185,Input!$C156,'Market shares starting point Fe'!$D$2:$D$185,Input!$D156),0)</f>
        <v>0</v>
      </c>
      <c r="BC156">
        <f>MAX(SUMIFS('intermediary sheet'!BC$2:BC$185,'intermediary sheet'!$C$2:$C$185,Input!$C156,'intermediary sheet'!$D$2:$D$185,"total")*SUMIFS('Market shares starting point Fe'!BC$2:BC$185,'Market shares starting point Fe'!$C$2:$C$185,Input!$C156,'Market shares starting point Fe'!$D$2:$D$185,Input!$D156),0)</f>
        <v>0</v>
      </c>
      <c r="BD156">
        <f>MAX(SUMIFS('intermediary sheet'!BD$2:BD$185,'intermediary sheet'!$C$2:$C$185,Input!$C156,'intermediary sheet'!$D$2:$D$185,"total")*SUMIFS('Market shares starting point Fe'!BD$2:BD$185,'Market shares starting point Fe'!$C$2:$C$185,Input!$C156,'Market shares starting point Fe'!$D$2:$D$185,Input!$D156),0)</f>
        <v>0</v>
      </c>
      <c r="BE156">
        <f>MAX(SUMIFS('intermediary sheet'!BE$2:BE$185,'intermediary sheet'!$C$2:$C$185,Input!$C156,'intermediary sheet'!$D$2:$D$185,"total")*SUMIFS('Market shares starting point Fe'!BE$2:BE$185,'Market shares starting point Fe'!$C$2:$C$185,Input!$C156,'Market shares starting point Fe'!$D$2:$D$185,Input!$D156),0)</f>
        <v>0</v>
      </c>
      <c r="BF156">
        <f>MAX(SUMIFS('intermediary sheet'!BF$2:BF$185,'intermediary sheet'!$C$2:$C$185,Input!$C156,'intermediary sheet'!$D$2:$D$185,"total")*SUMIFS('Market shares starting point Fe'!BF$2:BF$185,'Market shares starting point Fe'!$C$2:$C$185,Input!$C156,'Market shares starting point Fe'!$D$2:$D$185,Input!$D156),0)</f>
        <v>0</v>
      </c>
      <c r="BG156">
        <f>MAX(SUMIFS('intermediary sheet'!BG$2:BG$185,'intermediary sheet'!$C$2:$C$185,Input!$C156,'intermediary sheet'!$D$2:$D$185,"total")*SUMIFS('Market shares starting point Fe'!BG$2:BG$185,'Market shares starting point Fe'!$C$2:$C$185,Input!$C156,'Market shares starting point Fe'!$D$2:$D$185,Input!$D156),0)</f>
        <v>0</v>
      </c>
      <c r="BH156">
        <f>MAX(SUMIFS('intermediary sheet'!BH$2:BH$185,'intermediary sheet'!$C$2:$C$185,Input!$C156,'intermediary sheet'!$D$2:$D$185,"total")*SUMIFS('Market shares starting point Fe'!BH$2:BH$185,'Market shares starting point Fe'!$C$2:$C$185,Input!$C156,'Market shares starting point Fe'!$D$2:$D$185,Input!$D156),0)</f>
        <v>0</v>
      </c>
    </row>
    <row r="157" spans="1:60" x14ac:dyDescent="0.3">
      <c r="A157" t="s">
        <v>9</v>
      </c>
      <c r="B157" t="s">
        <v>10</v>
      </c>
      <c r="C157" t="s">
        <v>38</v>
      </c>
      <c r="D157" t="s">
        <v>19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 s="8">
        <f>SUMIFS('Eurostat comsumption'!J$2:J$185,'Eurostat comsumption'!$C$2:$C$185,Input!$C157,'Eurostat comsumption'!$D$2:$D$185,Input!$D157)</f>
        <v>159.80000000000001</v>
      </c>
      <c r="K157" s="8">
        <f>SUMIFS('Eurostat comsumption'!K$2:K$185,'Eurostat comsumption'!$C$2:$C$185,Input!$C157,'Eurostat comsumption'!$D$2:$D$185,Input!$D157)</f>
        <v>153.5</v>
      </c>
      <c r="L157" s="8">
        <f>SUMIFS('Eurostat comsumption'!L$2:L$185,'Eurostat comsumption'!$C$2:$C$185,Input!$C157,'Eurostat comsumption'!$D$2:$D$185,Input!$D157)</f>
        <v>169.4</v>
      </c>
      <c r="M157" s="8">
        <f>SUMIFS('Eurostat comsumption'!M$2:M$185,'Eurostat comsumption'!$C$2:$C$185,Input!$C157,'Eurostat comsumption'!$D$2:$D$185,Input!$D157)</f>
        <v>157.30000000000001</v>
      </c>
      <c r="N157" s="8">
        <f>SUMIFS('Eurostat comsumption'!N$2:N$185,'Eurostat comsumption'!$C$2:$C$185,Input!$C157,'Eurostat comsumption'!$D$2:$D$185,Input!$D157)</f>
        <v>139</v>
      </c>
      <c r="O157" s="8">
        <f>SUMIFS('Eurostat comsumption'!O$2:O$185,'Eurostat comsumption'!$C$2:$C$185,Input!$C157,'Eurostat comsumption'!$D$2:$D$185,Input!$D157)</f>
        <v>138.4</v>
      </c>
      <c r="P157" s="8">
        <f>SUMIFS('Eurostat comsumption'!P$2:P$185,'Eurostat comsumption'!$C$2:$C$185,Input!$C157,'Eurostat comsumption'!$D$2:$D$185,Input!$D157)</f>
        <v>115.8</v>
      </c>
      <c r="Q157" s="8">
        <f>SUMIFS('Eurostat comsumption'!Q$2:Q$185,'Eurostat comsumption'!$C$2:$C$185,Input!$C157,'Eurostat comsumption'!$D$2:$D$185,Input!$D157)</f>
        <v>125.8</v>
      </c>
      <c r="R157" s="8">
        <f>SUMIFS('Eurostat comsumption'!R$2:R$185,'Eurostat comsumption'!$C$2:$C$185,Input!$C157,'Eurostat comsumption'!$D$2:$D$185,Input!$D157)</f>
        <v>123.7</v>
      </c>
      <c r="S157" s="8">
        <f>SUMIFS('Eurostat comsumption'!S$2:S$185,'Eurostat comsumption'!$C$2:$C$185,Input!$C157,'Eurostat comsumption'!$D$2:$D$185,Input!$D157)</f>
        <v>118.9</v>
      </c>
      <c r="T157" s="8">
        <f>SUMIFS('Eurostat comsumption'!T$2:T$185,'Eurostat comsumption'!$C$2:$C$185,Input!$C157,'Eurostat comsumption'!$D$2:$D$185,Input!$D157)</f>
        <v>116.5</v>
      </c>
      <c r="U157" s="8">
        <f>SUMIFS('Eurostat comsumption'!U$2:U$185,'Eurostat comsumption'!$C$2:$C$185,Input!$C157,'Eurostat comsumption'!$D$2:$D$185,Input!$D157)</f>
        <v>122.4</v>
      </c>
      <c r="V157" s="8">
        <f>SUMIFS('Eurostat comsumption'!V$2:V$185,'Eurostat comsumption'!$C$2:$C$185,Input!$C157,'Eurostat comsumption'!$D$2:$D$185,Input!$D157)</f>
        <v>105.6</v>
      </c>
      <c r="W157" s="8">
        <f>SUMIFS('Eurostat comsumption'!W$2:W$185,'Eurostat comsumption'!$C$2:$C$185,Input!$C157,'Eurostat comsumption'!$D$2:$D$185,Input!$D157)</f>
        <v>96.8</v>
      </c>
      <c r="X157" s="8">
        <f>SUMIFS('Eurostat comsumption'!X$2:X$185,'Eurostat comsumption'!$C$2:$C$185,Input!$C157,'Eurostat comsumption'!$D$2:$D$185,Input!$D157)</f>
        <v>91.3</v>
      </c>
      <c r="Y157" s="8">
        <f>SUMIFS('Eurostat comsumption'!Y$2:Y$185,'Eurostat comsumption'!$C$2:$C$185,Input!$C157,'Eurostat comsumption'!$D$2:$D$185,Input!$D157)</f>
        <v>93</v>
      </c>
      <c r="Z157" s="8">
        <f>SUMIFS('Eurostat comsumption'!Z$2:Z$185,'Eurostat comsumption'!$C$2:$C$185,Input!$C157,'Eurostat comsumption'!$D$2:$D$185,Input!$D157)</f>
        <v>90.1</v>
      </c>
      <c r="AA157">
        <f>MAX(SUMIFS('intermediary sheet'!AA$2:AA$185,'intermediary sheet'!$C$2:$C$185,Input!$C157,'intermediary sheet'!$D$2:$D$185,"total")*SUMIFS('Market shares starting point Fe'!AA$2:AA$185,'Market shares starting point Fe'!$C$2:$C$185,Input!$C157,'Market shares starting point Fe'!$D$2:$D$185,Input!$D157),0)</f>
        <v>102.6477011539495</v>
      </c>
      <c r="AB157">
        <f>MAX(SUMIFS('intermediary sheet'!AB$2:AB$185,'intermediary sheet'!$C$2:$C$185,Input!$C157,'intermediary sheet'!$D$2:$D$185,"total")*SUMIFS('Market shares starting point Fe'!AB$2:AB$185,'Market shares starting point Fe'!$C$2:$C$185,Input!$C157,'Market shares starting point Fe'!$D$2:$D$185,Input!$D157),0)</f>
        <v>106.40910476057441</v>
      </c>
      <c r="AC157">
        <f>MAX(SUMIFS('intermediary sheet'!AC$2:AC$185,'intermediary sheet'!$C$2:$C$185,Input!$C157,'intermediary sheet'!$D$2:$D$185,"total")*SUMIFS('Market shares starting point Fe'!AC$2:AC$185,'Market shares starting point Fe'!$C$2:$C$185,Input!$C157,'Market shares starting point Fe'!$D$2:$D$185,Input!$D157),0)</f>
        <v>111.11073157218371</v>
      </c>
      <c r="AD157">
        <f>MAX(SUMIFS('intermediary sheet'!AD$2:AD$185,'intermediary sheet'!$C$2:$C$185,Input!$C157,'intermediary sheet'!$D$2:$D$185,"total")*SUMIFS('Market shares starting point Fe'!AD$2:AD$185,'Market shares starting point Fe'!$C$2:$C$185,Input!$C157,'Market shares starting point Fe'!$D$2:$D$185,Input!$D157),0)</f>
        <v>116.64880290139804</v>
      </c>
      <c r="AE157">
        <f>MAX(SUMIFS('intermediary sheet'!AE$2:AE$185,'intermediary sheet'!$C$2:$C$185,Input!$C157,'intermediary sheet'!$D$2:$D$185,"total")*SUMIFS('Market shares starting point Fe'!AE$2:AE$185,'Market shares starting point Fe'!$C$2:$C$185,Input!$C157,'Market shares starting point Fe'!$D$2:$D$185,Input!$D157),0)</f>
        <v>122.1671772478673</v>
      </c>
      <c r="AF157">
        <f>MAX(SUMIFS('intermediary sheet'!AF$2:AF$185,'intermediary sheet'!$C$2:$C$185,Input!$C157,'intermediary sheet'!$D$2:$D$185,"total")*SUMIFS('Market shares starting point Fe'!AF$2:AF$185,'Market shares starting point Fe'!$C$2:$C$185,Input!$C157,'Market shares starting point Fe'!$D$2:$D$185,Input!$D157),0)</f>
        <v>128.24448106957124</v>
      </c>
      <c r="AG157">
        <f>MAX(SUMIFS('intermediary sheet'!AG$2:AG$185,'intermediary sheet'!$C$2:$C$185,Input!$C157,'intermediary sheet'!$D$2:$D$185,"total")*SUMIFS('Market shares starting point Fe'!AG$2:AG$185,'Market shares starting point Fe'!$C$2:$C$185,Input!$C157,'Market shares starting point Fe'!$D$2:$D$185,Input!$D157),0)</f>
        <v>134.85576999976067</v>
      </c>
      <c r="AH157">
        <f>MAX(SUMIFS('intermediary sheet'!AH$2:AH$185,'intermediary sheet'!$C$2:$C$185,Input!$C157,'intermediary sheet'!$D$2:$D$185,"total")*SUMIFS('Market shares starting point Fe'!AH$2:AH$185,'Market shares starting point Fe'!$C$2:$C$185,Input!$C157,'Market shares starting point Fe'!$D$2:$D$185,Input!$D157),0)</f>
        <v>142.42683597258335</v>
      </c>
      <c r="AI157">
        <f>MAX(SUMIFS('intermediary sheet'!AI$2:AI$185,'intermediary sheet'!$C$2:$C$185,Input!$C157,'intermediary sheet'!$D$2:$D$185,"total")*SUMIFS('Market shares starting point Fe'!AI$2:AI$185,'Market shares starting point Fe'!$C$2:$C$185,Input!$C157,'Market shares starting point Fe'!$D$2:$D$185,Input!$D157),0)</f>
        <v>150.60308811710863</v>
      </c>
      <c r="AJ157">
        <f>MAX(SUMIFS('intermediary sheet'!AJ$2:AJ$185,'intermediary sheet'!$C$2:$C$185,Input!$C157,'intermediary sheet'!$D$2:$D$185,"total")*SUMIFS('Market shares starting point Fe'!AJ$2:AJ$185,'Market shares starting point Fe'!$C$2:$C$185,Input!$C157,'Market shares starting point Fe'!$D$2:$D$185,Input!$D157),0)</f>
        <v>159.62381432014107</v>
      </c>
      <c r="AK157">
        <f>MAX(SUMIFS('intermediary sheet'!AK$2:AK$185,'intermediary sheet'!$C$2:$C$185,Input!$C157,'intermediary sheet'!$D$2:$D$185,"total")*SUMIFS('Market shares starting point Fe'!AK$2:AK$185,'Market shares starting point Fe'!$C$2:$C$185,Input!$C157,'Market shares starting point Fe'!$D$2:$D$185,Input!$D157),0)</f>
        <v>170.39896436327768</v>
      </c>
      <c r="AL157">
        <f>MAX(SUMIFS('intermediary sheet'!AL$2:AL$185,'intermediary sheet'!$C$2:$C$185,Input!$C157,'intermediary sheet'!$D$2:$D$185,"total")*SUMIFS('Market shares starting point Fe'!AL$2:AL$185,'Market shares starting point Fe'!$C$2:$C$185,Input!$C157,'Market shares starting point Fe'!$D$2:$D$185,Input!$D157),0)</f>
        <v>184.0899866813096</v>
      </c>
      <c r="AM157">
        <f>MAX(SUMIFS('intermediary sheet'!AM$2:AM$185,'intermediary sheet'!$C$2:$C$185,Input!$C157,'intermediary sheet'!$D$2:$D$185,"total")*SUMIFS('Market shares starting point Fe'!AM$2:AM$185,'Market shares starting point Fe'!$C$2:$C$185,Input!$C157,'Market shares starting point Fe'!$D$2:$D$185,Input!$D157),0)</f>
        <v>201.21157760014862</v>
      </c>
      <c r="AN157">
        <f>MAX(SUMIFS('intermediary sheet'!AN$2:AN$185,'intermediary sheet'!$C$2:$C$185,Input!$C157,'intermediary sheet'!$D$2:$D$185,"total")*SUMIFS('Market shares starting point Fe'!AN$2:AN$185,'Market shares starting point Fe'!$C$2:$C$185,Input!$C157,'Market shares starting point Fe'!$D$2:$D$185,Input!$D157),0)</f>
        <v>224.02074002756879</v>
      </c>
      <c r="AO157">
        <f>MAX(SUMIFS('intermediary sheet'!AO$2:AO$185,'intermediary sheet'!$C$2:$C$185,Input!$C157,'intermediary sheet'!$D$2:$D$185,"total")*SUMIFS('Market shares starting point Fe'!AO$2:AO$185,'Market shares starting point Fe'!$C$2:$C$185,Input!$C157,'Market shares starting point Fe'!$D$2:$D$185,Input!$D157),0)</f>
        <v>248.4171054770853</v>
      </c>
      <c r="AP157">
        <f>MAX(SUMIFS('intermediary sheet'!AP$2:AP$185,'intermediary sheet'!$C$2:$C$185,Input!$C157,'intermediary sheet'!$D$2:$D$185,"total")*SUMIFS('Market shares starting point Fe'!AP$2:AP$185,'Market shares starting point Fe'!$C$2:$C$185,Input!$C157,'Market shares starting point Fe'!$D$2:$D$185,Input!$D157),0)</f>
        <v>273.58676566052702</v>
      </c>
      <c r="AQ157">
        <f>MAX(SUMIFS('intermediary sheet'!AQ$2:AQ$185,'intermediary sheet'!$C$2:$C$185,Input!$C157,'intermediary sheet'!$D$2:$D$185,"total")*SUMIFS('Market shares starting point Fe'!AQ$2:AQ$185,'Market shares starting point Fe'!$C$2:$C$185,Input!$C157,'Market shares starting point Fe'!$D$2:$D$185,Input!$D157),0)</f>
        <v>298.02332166424458</v>
      </c>
      <c r="AR157">
        <f>MAX(SUMIFS('intermediary sheet'!AR$2:AR$185,'intermediary sheet'!$C$2:$C$185,Input!$C157,'intermediary sheet'!$D$2:$D$185,"total")*SUMIFS('Market shares starting point Fe'!AR$2:AR$185,'Market shares starting point Fe'!$C$2:$C$185,Input!$C157,'Market shares starting point Fe'!$D$2:$D$185,Input!$D157),0)</f>
        <v>323.07403586011111</v>
      </c>
      <c r="AS157">
        <f>MAX(SUMIFS('intermediary sheet'!AS$2:AS$185,'intermediary sheet'!$C$2:$C$185,Input!$C157,'intermediary sheet'!$D$2:$D$185,"total")*SUMIFS('Market shares starting point Fe'!AS$2:AS$185,'Market shares starting point Fe'!$C$2:$C$185,Input!$C157,'Market shares starting point Fe'!$D$2:$D$185,Input!$D157),0)</f>
        <v>348.10279622611199</v>
      </c>
      <c r="AT157">
        <f>MAX(SUMIFS('intermediary sheet'!AT$2:AT$185,'intermediary sheet'!$C$2:$C$185,Input!$C157,'intermediary sheet'!$D$2:$D$185,"total")*SUMIFS('Market shares starting point Fe'!AT$2:AT$185,'Market shares starting point Fe'!$C$2:$C$185,Input!$C157,'Market shares starting point Fe'!$D$2:$D$185,Input!$D157),0)</f>
        <v>372.42362327725147</v>
      </c>
      <c r="AU157">
        <f>MAX(SUMIFS('intermediary sheet'!AU$2:AU$185,'intermediary sheet'!$C$2:$C$185,Input!$C157,'intermediary sheet'!$D$2:$D$185,"total")*SUMIFS('Market shares starting point Fe'!AU$2:AU$185,'Market shares starting point Fe'!$C$2:$C$185,Input!$C157,'Market shares starting point Fe'!$D$2:$D$185,Input!$D157),0)</f>
        <v>394.62215020531829</v>
      </c>
      <c r="AV157">
        <f>MAX(SUMIFS('intermediary sheet'!AV$2:AV$185,'intermediary sheet'!$C$2:$C$185,Input!$C157,'intermediary sheet'!$D$2:$D$185,"total")*SUMIFS('Market shares starting point Fe'!AV$2:AV$185,'Market shares starting point Fe'!$C$2:$C$185,Input!$C157,'Market shares starting point Fe'!$D$2:$D$185,Input!$D157),0)</f>
        <v>415.88740004633854</v>
      </c>
      <c r="AW157">
        <f>MAX(SUMIFS('intermediary sheet'!AW$2:AW$185,'intermediary sheet'!$C$2:$C$185,Input!$C157,'intermediary sheet'!$D$2:$D$185,"total")*SUMIFS('Market shares starting point Fe'!AW$2:AW$185,'Market shares starting point Fe'!$C$2:$C$185,Input!$C157,'Market shares starting point Fe'!$D$2:$D$185,Input!$D157),0)</f>
        <v>436.73655327051137</v>
      </c>
      <c r="AX157">
        <f>MAX(SUMIFS('intermediary sheet'!AX$2:AX$185,'intermediary sheet'!$C$2:$C$185,Input!$C157,'intermediary sheet'!$D$2:$D$185,"total")*SUMIFS('Market shares starting point Fe'!AX$2:AX$185,'Market shares starting point Fe'!$C$2:$C$185,Input!$C157,'Market shares starting point Fe'!$D$2:$D$185,Input!$D157),0)</f>
        <v>451.30697948998755</v>
      </c>
      <c r="AY157">
        <f>MAX(SUMIFS('intermediary sheet'!AY$2:AY$185,'intermediary sheet'!$C$2:$C$185,Input!$C157,'intermediary sheet'!$D$2:$D$185,"total")*SUMIFS('Market shares starting point Fe'!AY$2:AY$185,'Market shares starting point Fe'!$C$2:$C$185,Input!$C157,'Market shares starting point Fe'!$D$2:$D$185,Input!$D157),0)</f>
        <v>476.60472622186808</v>
      </c>
      <c r="AZ157">
        <f>MAX(SUMIFS('intermediary sheet'!AZ$2:AZ$185,'intermediary sheet'!$C$2:$C$185,Input!$C157,'intermediary sheet'!$D$2:$D$185,"total")*SUMIFS('Market shares starting point Fe'!AZ$2:AZ$185,'Market shares starting point Fe'!$C$2:$C$185,Input!$C157,'Market shares starting point Fe'!$D$2:$D$185,Input!$D157),0)</f>
        <v>494.23669585428689</v>
      </c>
      <c r="BA157">
        <f>MAX(SUMIFS('intermediary sheet'!BA$2:BA$185,'intermediary sheet'!$C$2:$C$185,Input!$C157,'intermediary sheet'!$D$2:$D$185,"total")*SUMIFS('Market shares starting point Fe'!BA$2:BA$185,'Market shares starting point Fe'!$C$2:$C$185,Input!$C157,'Market shares starting point Fe'!$D$2:$D$185,Input!$D157),0)</f>
        <v>512.60703922599453</v>
      </c>
      <c r="BB157">
        <f>MAX(SUMIFS('intermediary sheet'!BB$2:BB$185,'intermediary sheet'!$C$2:$C$185,Input!$C157,'intermediary sheet'!$D$2:$D$185,"total")*SUMIFS('Market shares starting point Fe'!BB$2:BB$185,'Market shares starting point Fe'!$C$2:$C$185,Input!$C157,'Market shares starting point Fe'!$D$2:$D$185,Input!$D157),0)</f>
        <v>530.23657794527412</v>
      </c>
      <c r="BC157">
        <f>MAX(SUMIFS('intermediary sheet'!BC$2:BC$185,'intermediary sheet'!$C$2:$C$185,Input!$C157,'intermediary sheet'!$D$2:$D$185,"total")*SUMIFS('Market shares starting point Fe'!BC$2:BC$185,'Market shares starting point Fe'!$C$2:$C$185,Input!$C157,'Market shares starting point Fe'!$D$2:$D$185,Input!$D157),0)</f>
        <v>547.31656662141393</v>
      </c>
      <c r="BD157">
        <f>MAX(SUMIFS('intermediary sheet'!BD$2:BD$185,'intermediary sheet'!$C$2:$C$185,Input!$C157,'intermediary sheet'!$D$2:$D$185,"total")*SUMIFS('Market shares starting point Fe'!BD$2:BD$185,'Market shares starting point Fe'!$C$2:$C$185,Input!$C157,'Market shares starting point Fe'!$D$2:$D$185,Input!$D157),0)</f>
        <v>562.93713810077566</v>
      </c>
      <c r="BE157">
        <f>MAX(SUMIFS('intermediary sheet'!BE$2:BE$185,'intermediary sheet'!$C$2:$C$185,Input!$C157,'intermediary sheet'!$D$2:$D$185,"total")*SUMIFS('Market shares starting point Fe'!BE$2:BE$185,'Market shares starting point Fe'!$C$2:$C$185,Input!$C157,'Market shares starting point Fe'!$D$2:$D$185,Input!$D157),0)</f>
        <v>577.93425815888452</v>
      </c>
      <c r="BF157">
        <f>MAX(SUMIFS('intermediary sheet'!BF$2:BF$185,'intermediary sheet'!$C$2:$C$185,Input!$C157,'intermediary sheet'!$D$2:$D$185,"total")*SUMIFS('Market shares starting point Fe'!BF$2:BF$185,'Market shares starting point Fe'!$C$2:$C$185,Input!$C157,'Market shares starting point Fe'!$D$2:$D$185,Input!$D157),0)</f>
        <v>635.35510218330103</v>
      </c>
      <c r="BG157">
        <f>MAX(SUMIFS('intermediary sheet'!BG$2:BG$185,'intermediary sheet'!$C$2:$C$185,Input!$C157,'intermediary sheet'!$D$2:$D$185,"total")*SUMIFS('Market shares starting point Fe'!BG$2:BG$185,'Market shares starting point Fe'!$C$2:$C$185,Input!$C157,'Market shares starting point Fe'!$D$2:$D$185,Input!$D157),0)</f>
        <v>700.07107790101406</v>
      </c>
      <c r="BH157">
        <f>MAX(SUMIFS('intermediary sheet'!BH$2:BH$185,'intermediary sheet'!$C$2:$C$185,Input!$C157,'intermediary sheet'!$D$2:$D$185,"total")*SUMIFS('Market shares starting point Fe'!BH$2:BH$185,'Market shares starting point Fe'!$C$2:$C$185,Input!$C157,'Market shares starting point Fe'!$D$2:$D$185,Input!$D157),0)</f>
        <v>773.63866058182532</v>
      </c>
    </row>
    <row r="158" spans="1:60" x14ac:dyDescent="0.3">
      <c r="A158" t="s">
        <v>9</v>
      </c>
      <c r="B158" t="s">
        <v>10</v>
      </c>
      <c r="C158" t="s">
        <v>38</v>
      </c>
      <c r="D158" t="s">
        <v>20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 s="8">
        <f>SUMIFS('Eurostat comsumption'!J$2:J$185,'Eurostat comsumption'!$C$2:$C$185,Input!$C158,'Eurostat comsumption'!$D$2:$D$185,Input!$D158)</f>
        <v>0.3</v>
      </c>
      <c r="K158" s="8">
        <f>SUMIFS('Eurostat comsumption'!K$2:K$185,'Eurostat comsumption'!$C$2:$C$185,Input!$C158,'Eurostat comsumption'!$D$2:$D$185,Input!$D158)</f>
        <v>1.4</v>
      </c>
      <c r="L158" s="8">
        <f>SUMIFS('Eurostat comsumption'!L$2:L$185,'Eurostat comsumption'!$C$2:$C$185,Input!$C158,'Eurostat comsumption'!$D$2:$D$185,Input!$D158)</f>
        <v>3.7</v>
      </c>
      <c r="M158" s="8">
        <f>SUMIFS('Eurostat comsumption'!M$2:M$185,'Eurostat comsumption'!$C$2:$C$185,Input!$C158,'Eurostat comsumption'!$D$2:$D$185,Input!$D158)</f>
        <v>3.1</v>
      </c>
      <c r="N158" s="8">
        <f>SUMIFS('Eurostat comsumption'!N$2:N$185,'Eurostat comsumption'!$C$2:$C$185,Input!$C158,'Eurostat comsumption'!$D$2:$D$185,Input!$D158)</f>
        <v>0.1</v>
      </c>
      <c r="O158" s="8">
        <f>SUMIFS('Eurostat comsumption'!O$2:O$185,'Eurostat comsumption'!$C$2:$C$185,Input!$C158,'Eurostat comsumption'!$D$2:$D$185,Input!$D158)</f>
        <v>0.7</v>
      </c>
      <c r="P158" s="8">
        <f>SUMIFS('Eurostat comsumption'!P$2:P$185,'Eurostat comsumption'!$C$2:$C$185,Input!$C158,'Eurostat comsumption'!$D$2:$D$185,Input!$D158)</f>
        <v>0.6</v>
      </c>
      <c r="Q158" s="8">
        <f>SUMIFS('Eurostat comsumption'!Q$2:Q$185,'Eurostat comsumption'!$C$2:$C$185,Input!$C158,'Eurostat comsumption'!$D$2:$D$185,Input!$D158)</f>
        <v>41.8</v>
      </c>
      <c r="R158" s="8">
        <f>SUMIFS('Eurostat comsumption'!R$2:R$185,'Eurostat comsumption'!$C$2:$C$185,Input!$C158,'Eurostat comsumption'!$D$2:$D$185,Input!$D158)</f>
        <v>107.3</v>
      </c>
      <c r="S158" s="8">
        <f>SUMIFS('Eurostat comsumption'!S$2:S$185,'Eurostat comsumption'!$C$2:$C$185,Input!$C158,'Eurostat comsumption'!$D$2:$D$185,Input!$D158)</f>
        <v>162.80000000000001</v>
      </c>
      <c r="T158" s="8">
        <f>SUMIFS('Eurostat comsumption'!T$2:T$185,'Eurostat comsumption'!$C$2:$C$185,Input!$C158,'Eurostat comsumption'!$D$2:$D$185,Input!$D158)</f>
        <v>115.4</v>
      </c>
      <c r="U158" s="8">
        <f>SUMIFS('Eurostat comsumption'!U$2:U$185,'Eurostat comsumption'!$C$2:$C$185,Input!$C158,'Eurostat comsumption'!$D$2:$D$185,Input!$D158)</f>
        <v>194.9</v>
      </c>
      <c r="V158" s="8">
        <f>SUMIFS('Eurostat comsumption'!V$2:V$185,'Eurostat comsumption'!$C$2:$C$185,Input!$C158,'Eurostat comsumption'!$D$2:$D$185,Input!$D158)</f>
        <v>187.6</v>
      </c>
      <c r="W158" s="8">
        <f>SUMIFS('Eurostat comsumption'!W$2:W$185,'Eurostat comsumption'!$C$2:$C$185,Input!$C158,'Eurostat comsumption'!$D$2:$D$185,Input!$D158)</f>
        <v>203.8</v>
      </c>
      <c r="X158" s="8">
        <f>SUMIFS('Eurostat comsumption'!X$2:X$185,'Eurostat comsumption'!$C$2:$C$185,Input!$C158,'Eurostat comsumption'!$D$2:$D$185,Input!$D158)</f>
        <v>167</v>
      </c>
      <c r="Y158" s="8">
        <f>SUMIFS('Eurostat comsumption'!Y$2:Y$185,'Eurostat comsumption'!$C$2:$C$185,Input!$C158,'Eurostat comsumption'!$D$2:$D$185,Input!$D158)</f>
        <v>202.5</v>
      </c>
      <c r="Z158" s="8">
        <f>SUMIFS('Eurostat comsumption'!Z$2:Z$185,'Eurostat comsumption'!$C$2:$C$185,Input!$C158,'Eurostat comsumption'!$D$2:$D$185,Input!$D158)</f>
        <v>257.3</v>
      </c>
      <c r="AA158">
        <f>MAX(SUMIFS('intermediary sheet'!AA$2:AA$185,'intermediary sheet'!$C$2:$C$185,Input!$C158,'intermediary sheet'!$D$2:$D$185,"total")*SUMIFS('Market shares starting point Fe'!AA$2:AA$185,'Market shares starting point Fe'!$C$2:$C$185,Input!$C158,'Market shares starting point Fe'!$D$2:$D$185,Input!$D158),0)</f>
        <v>235.20354946849929</v>
      </c>
      <c r="AB158">
        <f>MAX(SUMIFS('intermediary sheet'!AB$2:AB$185,'intermediary sheet'!$C$2:$C$185,Input!$C158,'intermediary sheet'!$D$2:$D$185,"total")*SUMIFS('Market shares starting point Fe'!AB$2:AB$185,'Market shares starting point Fe'!$C$2:$C$185,Input!$C158,'Market shares starting point Fe'!$D$2:$D$185,Input!$D158),0)</f>
        <v>229.35446902233255</v>
      </c>
      <c r="AC158">
        <f>MAX(SUMIFS('intermediary sheet'!AC$2:AC$185,'intermediary sheet'!$C$2:$C$185,Input!$C158,'intermediary sheet'!$D$2:$D$185,"total")*SUMIFS('Market shares starting point Fe'!AC$2:AC$185,'Market shares starting point Fe'!$C$2:$C$185,Input!$C158,'Market shares starting point Fe'!$D$2:$D$185,Input!$D158),0)</f>
        <v>223.69327370285558</v>
      </c>
      <c r="AD158">
        <f>MAX(SUMIFS('intermediary sheet'!AD$2:AD$185,'intermediary sheet'!$C$2:$C$185,Input!$C158,'intermediary sheet'!$D$2:$D$185,"total")*SUMIFS('Market shares starting point Fe'!AD$2:AD$185,'Market shares starting point Fe'!$C$2:$C$185,Input!$C158,'Market shares starting point Fe'!$D$2:$D$185,Input!$D158),0)</f>
        <v>218.24883661192359</v>
      </c>
      <c r="AE158">
        <f>MAX(SUMIFS('intermediary sheet'!AE$2:AE$185,'intermediary sheet'!$C$2:$C$185,Input!$C158,'intermediary sheet'!$D$2:$D$185,"total")*SUMIFS('Market shares starting point Fe'!AE$2:AE$185,'Market shares starting point Fe'!$C$2:$C$185,Input!$C158,'Market shares starting point Fe'!$D$2:$D$185,Input!$D158),0)</f>
        <v>212.73676372534894</v>
      </c>
      <c r="AF158">
        <f>MAX(SUMIFS('intermediary sheet'!AF$2:AF$185,'intermediary sheet'!$C$2:$C$185,Input!$C158,'intermediary sheet'!$D$2:$D$185,"total")*SUMIFS('Market shares starting point Fe'!AF$2:AF$185,'Market shares starting point Fe'!$C$2:$C$185,Input!$C158,'Market shares starting point Fe'!$D$2:$D$185,Input!$D158),0)</f>
        <v>207.36797312313394</v>
      </c>
      <c r="AG158">
        <f>MAX(SUMIFS('intermediary sheet'!AG$2:AG$185,'intermediary sheet'!$C$2:$C$185,Input!$C158,'intermediary sheet'!$D$2:$D$185,"total")*SUMIFS('Market shares starting point Fe'!AG$2:AG$185,'Market shares starting point Fe'!$C$2:$C$185,Input!$C158,'Market shares starting point Fe'!$D$2:$D$185,Input!$D158),0)</f>
        <v>202.06917512309877</v>
      </c>
      <c r="AH158">
        <f>MAX(SUMIFS('intermediary sheet'!AH$2:AH$185,'intermediary sheet'!$C$2:$C$185,Input!$C158,'intermediary sheet'!$D$2:$D$185,"total")*SUMIFS('Market shares starting point Fe'!AH$2:AH$185,'Market shares starting point Fe'!$C$2:$C$185,Input!$C158,'Market shares starting point Fe'!$D$2:$D$185,Input!$D158),0)</f>
        <v>196.43359350864992</v>
      </c>
      <c r="AI158">
        <f>MAX(SUMIFS('intermediary sheet'!AI$2:AI$185,'intermediary sheet'!$C$2:$C$185,Input!$C158,'intermediary sheet'!$D$2:$D$185,"total")*SUMIFS('Market shares starting point Fe'!AI$2:AI$185,'Market shares starting point Fe'!$C$2:$C$185,Input!$C158,'Market shares starting point Fe'!$D$2:$D$185,Input!$D158),0)</f>
        <v>190.45224403114292</v>
      </c>
      <c r="AJ158">
        <f>MAX(SUMIFS('intermediary sheet'!AJ$2:AJ$185,'intermediary sheet'!$C$2:$C$185,Input!$C158,'intermediary sheet'!$D$2:$D$185,"total")*SUMIFS('Market shares starting point Fe'!AJ$2:AJ$185,'Market shares starting point Fe'!$C$2:$C$185,Input!$C158,'Market shares starting point Fe'!$D$2:$D$185,Input!$D158),0)</f>
        <v>184.06173579723045</v>
      </c>
      <c r="AK158">
        <f>MAX(SUMIFS('intermediary sheet'!AK$2:AK$185,'intermediary sheet'!$C$2:$C$185,Input!$C158,'intermediary sheet'!$D$2:$D$185,"total")*SUMIFS('Market shares starting point Fe'!AK$2:AK$185,'Market shares starting point Fe'!$C$2:$C$185,Input!$C158,'Market shares starting point Fe'!$D$2:$D$185,Input!$D158),0)</f>
        <v>176.96119458401876</v>
      </c>
      <c r="AL158">
        <f>MAX(SUMIFS('intermediary sheet'!AL$2:AL$185,'intermediary sheet'!$C$2:$C$185,Input!$C158,'intermediary sheet'!$D$2:$D$185,"total")*SUMIFS('Market shares starting point Fe'!AL$2:AL$185,'Market shares starting point Fe'!$C$2:$C$185,Input!$C158,'Market shares starting point Fe'!$D$2:$D$185,Input!$D158),0)</f>
        <v>169.46907887379029</v>
      </c>
      <c r="AM158">
        <f>MAX(SUMIFS('intermediary sheet'!AM$2:AM$185,'intermediary sheet'!$C$2:$C$185,Input!$C158,'intermediary sheet'!$D$2:$D$185,"total")*SUMIFS('Market shares starting point Fe'!AM$2:AM$185,'Market shares starting point Fe'!$C$2:$C$185,Input!$C158,'Market shares starting point Fe'!$D$2:$D$185,Input!$D158),0)</f>
        <v>161.65147445415712</v>
      </c>
      <c r="AN158">
        <f>MAX(SUMIFS('intermediary sheet'!AN$2:AN$185,'intermediary sheet'!$C$2:$C$185,Input!$C158,'intermediary sheet'!$D$2:$D$185,"total")*SUMIFS('Market shares starting point Fe'!AN$2:AN$185,'Market shares starting point Fe'!$C$2:$C$185,Input!$C158,'Market shares starting point Fe'!$D$2:$D$185,Input!$D158),0)</f>
        <v>153.75229056713798</v>
      </c>
      <c r="AO158">
        <f>MAX(SUMIFS('intermediary sheet'!AO$2:AO$185,'intermediary sheet'!$C$2:$C$185,Input!$C158,'intermediary sheet'!$D$2:$D$185,"total")*SUMIFS('Market shares starting point Fe'!AO$2:AO$185,'Market shares starting point Fe'!$C$2:$C$185,Input!$C158,'Market shares starting point Fe'!$D$2:$D$185,Input!$D158),0)</f>
        <v>145.86646881164668</v>
      </c>
      <c r="AP158">
        <f>MAX(SUMIFS('intermediary sheet'!AP$2:AP$185,'intermediary sheet'!$C$2:$C$185,Input!$C158,'intermediary sheet'!$D$2:$D$185,"total")*SUMIFS('Market shares starting point Fe'!AP$2:AP$185,'Market shares starting point Fe'!$C$2:$C$185,Input!$C158,'Market shares starting point Fe'!$D$2:$D$185,Input!$D158),0)</f>
        <v>137.99760535998598</v>
      </c>
      <c r="AQ158">
        <f>MAX(SUMIFS('intermediary sheet'!AQ$2:AQ$185,'intermediary sheet'!$C$2:$C$185,Input!$C158,'intermediary sheet'!$D$2:$D$185,"total")*SUMIFS('Market shares starting point Fe'!AQ$2:AQ$185,'Market shares starting point Fe'!$C$2:$C$185,Input!$C158,'Market shares starting point Fe'!$D$2:$D$185,Input!$D158),0)</f>
        <v>130.27389357845669</v>
      </c>
      <c r="AR158">
        <f>MAX(SUMIFS('intermediary sheet'!AR$2:AR$185,'intermediary sheet'!$C$2:$C$185,Input!$C158,'intermediary sheet'!$D$2:$D$185,"total")*SUMIFS('Market shares starting point Fe'!AR$2:AR$185,'Market shares starting point Fe'!$C$2:$C$185,Input!$C158,'Market shares starting point Fe'!$D$2:$D$185,Input!$D158),0)</f>
        <v>122.94546414545393</v>
      </c>
      <c r="AS158">
        <f>MAX(SUMIFS('intermediary sheet'!AS$2:AS$185,'intermediary sheet'!$C$2:$C$185,Input!$C158,'intermediary sheet'!$D$2:$D$185,"total")*SUMIFS('Market shares starting point Fe'!AS$2:AS$185,'Market shares starting point Fe'!$C$2:$C$185,Input!$C158,'Market shares starting point Fe'!$D$2:$D$185,Input!$D158),0)</f>
        <v>115.76121662738403</v>
      </c>
      <c r="AT158">
        <f>MAX(SUMIFS('intermediary sheet'!AT$2:AT$185,'intermediary sheet'!$C$2:$C$185,Input!$C158,'intermediary sheet'!$D$2:$D$185,"total")*SUMIFS('Market shares starting point Fe'!AT$2:AT$185,'Market shares starting point Fe'!$C$2:$C$185,Input!$C158,'Market shares starting point Fe'!$D$2:$D$185,Input!$D158),0)</f>
        <v>108.83620742977773</v>
      </c>
      <c r="AU158">
        <f>MAX(SUMIFS('intermediary sheet'!AU$2:AU$185,'intermediary sheet'!$C$2:$C$185,Input!$C158,'intermediary sheet'!$D$2:$D$185,"total")*SUMIFS('Market shares starting point Fe'!AU$2:AU$185,'Market shares starting point Fe'!$C$2:$C$185,Input!$C158,'Market shares starting point Fe'!$D$2:$D$185,Input!$D158),0)</f>
        <v>102.12970071593791</v>
      </c>
      <c r="AV158">
        <f>MAX(SUMIFS('intermediary sheet'!AV$2:AV$185,'intermediary sheet'!$C$2:$C$185,Input!$C158,'intermediary sheet'!$D$2:$D$185,"total")*SUMIFS('Market shares starting point Fe'!AV$2:AV$185,'Market shares starting point Fe'!$C$2:$C$185,Input!$C158,'Market shares starting point Fe'!$D$2:$D$185,Input!$D158),0)</f>
        <v>95.5268568925041</v>
      </c>
      <c r="AW158">
        <f>MAX(SUMIFS('intermediary sheet'!AW$2:AW$185,'intermediary sheet'!$C$2:$C$185,Input!$C158,'intermediary sheet'!$D$2:$D$185,"total")*SUMIFS('Market shares starting point Fe'!AW$2:AW$185,'Market shares starting point Fe'!$C$2:$C$185,Input!$C158,'Market shares starting point Fe'!$D$2:$D$185,Input!$D158),0)</f>
        <v>89.010749706099659</v>
      </c>
      <c r="AX158">
        <f>MAX(SUMIFS('intermediary sheet'!AX$2:AX$185,'intermediary sheet'!$C$2:$C$185,Input!$C158,'intermediary sheet'!$D$2:$D$185,"total")*SUMIFS('Market shares starting point Fe'!AX$2:AX$185,'Market shares starting point Fe'!$C$2:$C$185,Input!$C158,'Market shares starting point Fe'!$D$2:$D$185,Input!$D158),0)</f>
        <v>82.807273869652292</v>
      </c>
      <c r="AY158">
        <f>MAX(SUMIFS('intermediary sheet'!AY$2:AY$185,'intermediary sheet'!$C$2:$C$185,Input!$C158,'intermediary sheet'!$D$2:$D$185,"total")*SUMIFS('Market shares starting point Fe'!AY$2:AY$185,'Market shares starting point Fe'!$C$2:$C$185,Input!$C158,'Market shares starting point Fe'!$D$2:$D$185,Input!$D158),0)</f>
        <v>76.063522762908363</v>
      </c>
      <c r="AZ158">
        <f>MAX(SUMIFS('intermediary sheet'!AZ$2:AZ$185,'intermediary sheet'!$C$2:$C$185,Input!$C158,'intermediary sheet'!$D$2:$D$185,"total")*SUMIFS('Market shares starting point Fe'!AZ$2:AZ$185,'Market shares starting point Fe'!$C$2:$C$185,Input!$C158,'Market shares starting point Fe'!$D$2:$D$185,Input!$D158),0)</f>
        <v>69.664275159462775</v>
      </c>
      <c r="BA158">
        <f>MAX(SUMIFS('intermediary sheet'!BA$2:BA$185,'intermediary sheet'!$C$2:$C$185,Input!$C158,'intermediary sheet'!$D$2:$D$185,"total")*SUMIFS('Market shares starting point Fe'!BA$2:BA$185,'Market shares starting point Fe'!$C$2:$C$185,Input!$C158,'Market shares starting point Fe'!$D$2:$D$185,Input!$D158),0)</f>
        <v>63.327716043095641</v>
      </c>
      <c r="BB158">
        <f>MAX(SUMIFS('intermediary sheet'!BB$2:BB$185,'intermediary sheet'!$C$2:$C$185,Input!$C158,'intermediary sheet'!$D$2:$D$185,"total")*SUMIFS('Market shares starting point Fe'!BB$2:BB$185,'Market shares starting point Fe'!$C$2:$C$185,Input!$C158,'Market shares starting point Fe'!$D$2:$D$185,Input!$D158),0)</f>
        <v>56.967938124850399</v>
      </c>
      <c r="BC158">
        <f>MAX(SUMIFS('intermediary sheet'!BC$2:BC$185,'intermediary sheet'!$C$2:$C$185,Input!$C158,'intermediary sheet'!$D$2:$D$185,"total")*SUMIFS('Market shares starting point Fe'!BC$2:BC$185,'Market shares starting point Fe'!$C$2:$C$185,Input!$C158,'Market shares starting point Fe'!$D$2:$D$185,Input!$D158),0)</f>
        <v>50.637918827813493</v>
      </c>
      <c r="BD158">
        <f>MAX(SUMIFS('intermediary sheet'!BD$2:BD$185,'intermediary sheet'!$C$2:$C$185,Input!$C158,'intermediary sheet'!$D$2:$D$185,"total")*SUMIFS('Market shares starting point Fe'!BD$2:BD$185,'Market shares starting point Fe'!$C$2:$C$185,Input!$C158,'Market shares starting point Fe'!$D$2:$D$185,Input!$D158),0)</f>
        <v>44.439152864564818</v>
      </c>
      <c r="BE158">
        <f>MAX(SUMIFS('intermediary sheet'!BE$2:BE$185,'intermediary sheet'!$C$2:$C$185,Input!$C158,'intermediary sheet'!$D$2:$D$185,"total")*SUMIFS('Market shares starting point Fe'!BE$2:BE$185,'Market shares starting point Fe'!$C$2:$C$185,Input!$C158,'Market shares starting point Fe'!$D$2:$D$185,Input!$D158),0)</f>
        <v>38.269613902103345</v>
      </c>
      <c r="BF158">
        <f>MAX(SUMIFS('intermediary sheet'!BF$2:BF$185,'intermediary sheet'!$C$2:$C$185,Input!$C158,'intermediary sheet'!$D$2:$D$185,"total")*SUMIFS('Market shares starting point Fe'!BF$2:BF$185,'Market shares starting point Fe'!$C$2:$C$185,Input!$C158,'Market shares starting point Fe'!$D$2:$D$185,Input!$D158),0)</f>
        <v>34.562655235068085</v>
      </c>
      <c r="BG158">
        <f>MAX(SUMIFS('intermediary sheet'!BG$2:BG$185,'intermediary sheet'!$C$2:$C$185,Input!$C158,'intermediary sheet'!$D$2:$D$185,"total")*SUMIFS('Market shares starting point Fe'!BG$2:BG$185,'Market shares starting point Fe'!$C$2:$C$185,Input!$C158,'Market shares starting point Fe'!$D$2:$D$185,Input!$D158),0)</f>
        <v>30.388814654526417</v>
      </c>
      <c r="BH158">
        <f>MAX(SUMIFS('intermediary sheet'!BH$2:BH$185,'intermediary sheet'!$C$2:$C$185,Input!$C158,'intermediary sheet'!$D$2:$D$185,"total")*SUMIFS('Market shares starting point Fe'!BH$2:BH$185,'Market shares starting point Fe'!$C$2:$C$185,Input!$C158,'Market shares starting point Fe'!$D$2:$D$185,Input!$D158),0)</f>
        <v>25.645386984955177</v>
      </c>
    </row>
    <row r="159" spans="1:60" x14ac:dyDescent="0.3">
      <c r="A159" t="s">
        <v>9</v>
      </c>
      <c r="B159" t="s">
        <v>10</v>
      </c>
      <c r="C159" t="s">
        <v>38</v>
      </c>
      <c r="D159" t="s">
        <v>21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 s="8">
        <f>SUMIFS('Eurostat comsumption'!J$2:J$185,'Eurostat comsumption'!$C$2:$C$185,Input!$C159,'Eurostat comsumption'!$D$2:$D$185,Input!$D159)</f>
        <v>0</v>
      </c>
      <c r="K159" s="8">
        <f>SUMIFS('Eurostat comsumption'!K$2:K$185,'Eurostat comsumption'!$C$2:$C$185,Input!$C159,'Eurostat comsumption'!$D$2:$D$185,Input!$D159)</f>
        <v>0.6</v>
      </c>
      <c r="L159" s="8">
        <f>SUMIFS('Eurostat comsumption'!L$2:L$185,'Eurostat comsumption'!$C$2:$C$185,Input!$C159,'Eurostat comsumption'!$D$2:$D$185,Input!$D159)</f>
        <v>0</v>
      </c>
      <c r="M159" s="8">
        <f>SUMIFS('Eurostat comsumption'!M$2:M$185,'Eurostat comsumption'!$C$2:$C$185,Input!$C159,'Eurostat comsumption'!$D$2:$D$185,Input!$D159)</f>
        <v>0.2</v>
      </c>
      <c r="N159" s="8">
        <f>SUMIFS('Eurostat comsumption'!N$2:N$185,'Eurostat comsumption'!$C$2:$C$185,Input!$C159,'Eurostat comsumption'!$D$2:$D$185,Input!$D159)</f>
        <v>0.6</v>
      </c>
      <c r="O159" s="8">
        <f>SUMIFS('Eurostat comsumption'!O$2:O$185,'Eurostat comsumption'!$C$2:$C$185,Input!$C159,'Eurostat comsumption'!$D$2:$D$185,Input!$D159)</f>
        <v>0</v>
      </c>
      <c r="P159" s="8">
        <f>SUMIFS('Eurostat comsumption'!P$2:P$185,'Eurostat comsumption'!$C$2:$C$185,Input!$C159,'Eurostat comsumption'!$D$2:$D$185,Input!$D159)</f>
        <v>0</v>
      </c>
      <c r="Q159" s="8">
        <f>SUMIFS('Eurostat comsumption'!Q$2:Q$185,'Eurostat comsumption'!$C$2:$C$185,Input!$C159,'Eurostat comsumption'!$D$2:$D$185,Input!$D159)</f>
        <v>0</v>
      </c>
      <c r="R159" s="8">
        <f>SUMIFS('Eurostat comsumption'!R$2:R$185,'Eurostat comsumption'!$C$2:$C$185,Input!$C159,'Eurostat comsumption'!$D$2:$D$185,Input!$D159)</f>
        <v>0</v>
      </c>
      <c r="S159" s="8">
        <f>SUMIFS('Eurostat comsumption'!S$2:S$185,'Eurostat comsumption'!$C$2:$C$185,Input!$C159,'Eurostat comsumption'!$D$2:$D$185,Input!$D159)</f>
        <v>0</v>
      </c>
      <c r="T159" s="8">
        <f>SUMIFS('Eurostat comsumption'!T$2:T$185,'Eurostat comsumption'!$C$2:$C$185,Input!$C159,'Eurostat comsumption'!$D$2:$D$185,Input!$D159)</f>
        <v>0</v>
      </c>
      <c r="U159" s="8">
        <f>SUMIFS('Eurostat comsumption'!U$2:U$185,'Eurostat comsumption'!$C$2:$C$185,Input!$C159,'Eurostat comsumption'!$D$2:$D$185,Input!$D159)</f>
        <v>0</v>
      </c>
      <c r="V159" s="8">
        <f>SUMIFS('Eurostat comsumption'!V$2:V$185,'Eurostat comsumption'!$C$2:$C$185,Input!$C159,'Eurostat comsumption'!$D$2:$D$185,Input!$D159)</f>
        <v>0</v>
      </c>
      <c r="W159" s="8">
        <f>SUMIFS('Eurostat comsumption'!W$2:W$185,'Eurostat comsumption'!$C$2:$C$185,Input!$C159,'Eurostat comsumption'!$D$2:$D$185,Input!$D159)</f>
        <v>0</v>
      </c>
      <c r="X159" s="8">
        <f>SUMIFS('Eurostat comsumption'!X$2:X$185,'Eurostat comsumption'!$C$2:$C$185,Input!$C159,'Eurostat comsumption'!$D$2:$D$185,Input!$D159)</f>
        <v>0</v>
      </c>
      <c r="Y159" s="8">
        <f>SUMIFS('Eurostat comsumption'!Y$2:Y$185,'Eurostat comsumption'!$C$2:$C$185,Input!$C159,'Eurostat comsumption'!$D$2:$D$185,Input!$D159)</f>
        <v>0</v>
      </c>
      <c r="Z159" s="8">
        <f>SUMIFS('Eurostat comsumption'!Z$2:Z$185,'Eurostat comsumption'!$C$2:$C$185,Input!$C159,'Eurostat comsumption'!$D$2:$D$185,Input!$D159)</f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</row>
    <row r="160" spans="1:60" x14ac:dyDescent="0.3">
      <c r="A160" t="s">
        <v>9</v>
      </c>
      <c r="B160" t="s">
        <v>10</v>
      </c>
      <c r="C160" t="s">
        <v>38</v>
      </c>
      <c r="D160" t="s">
        <v>22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 s="8">
        <f>SUMIFS('Eurostat comsumption'!J$2:J$185,'Eurostat comsumption'!$C$2:$C$185,Input!$C160,'Eurostat comsumption'!$D$2:$D$185,Input!$D160)</f>
        <v>3273.3</v>
      </c>
      <c r="K160" s="8">
        <f>SUMIFS('Eurostat comsumption'!K$2:K$185,'Eurostat comsumption'!$C$2:$C$185,Input!$C160,'Eurostat comsumption'!$D$2:$D$185,Input!$D160)</f>
        <v>3881.1</v>
      </c>
      <c r="L160" s="8">
        <f>SUMIFS('Eurostat comsumption'!L$2:L$185,'Eurostat comsumption'!$C$2:$C$185,Input!$C160,'Eurostat comsumption'!$D$2:$D$185,Input!$D160)</f>
        <v>4005.6</v>
      </c>
      <c r="M160" s="8">
        <f>SUMIFS('Eurostat comsumption'!M$2:M$185,'Eurostat comsumption'!$C$2:$C$185,Input!$C160,'Eurostat comsumption'!$D$2:$D$185,Input!$D160)</f>
        <v>4259.3999999999996</v>
      </c>
      <c r="N160" s="8">
        <f>SUMIFS('Eurostat comsumption'!N$2:N$185,'Eurostat comsumption'!$C$2:$C$185,Input!$C160,'Eurostat comsumption'!$D$2:$D$185,Input!$D160)</f>
        <v>4455.7</v>
      </c>
      <c r="O160" s="8">
        <f>SUMIFS('Eurostat comsumption'!O$2:O$185,'Eurostat comsumption'!$C$2:$C$185,Input!$C160,'Eurostat comsumption'!$D$2:$D$185,Input!$D160)</f>
        <v>4103.3</v>
      </c>
      <c r="P160" s="8">
        <f>SUMIFS('Eurostat comsumption'!P$2:P$185,'Eurostat comsumption'!$C$2:$C$185,Input!$C160,'Eurostat comsumption'!$D$2:$D$185,Input!$D160)</f>
        <v>4270.6000000000004</v>
      </c>
      <c r="Q160" s="8">
        <f>SUMIFS('Eurostat comsumption'!Q$2:Q$185,'Eurostat comsumption'!$C$2:$C$185,Input!$C160,'Eurostat comsumption'!$D$2:$D$185,Input!$D160)</f>
        <v>4489.8999999999996</v>
      </c>
      <c r="R160" s="8">
        <f>SUMIFS('Eurostat comsumption'!R$2:R$185,'Eurostat comsumption'!$C$2:$C$185,Input!$C160,'Eurostat comsumption'!$D$2:$D$185,Input!$D160)</f>
        <v>5006.2</v>
      </c>
      <c r="S160" s="8">
        <f>SUMIFS('Eurostat comsumption'!S$2:S$185,'Eurostat comsumption'!$C$2:$C$185,Input!$C160,'Eurostat comsumption'!$D$2:$D$185,Input!$D160)</f>
        <v>5073.8</v>
      </c>
      <c r="T160" s="8">
        <f>SUMIFS('Eurostat comsumption'!T$2:T$185,'Eurostat comsumption'!$C$2:$C$185,Input!$C160,'Eurostat comsumption'!$D$2:$D$185,Input!$D160)</f>
        <v>4881.6000000000004</v>
      </c>
      <c r="U160" s="8">
        <f>SUMIFS('Eurostat comsumption'!U$2:U$185,'Eurostat comsumption'!$C$2:$C$185,Input!$C160,'Eurostat comsumption'!$D$2:$D$185,Input!$D160)</f>
        <v>5022.2</v>
      </c>
      <c r="V160" s="8">
        <f>SUMIFS('Eurostat comsumption'!V$2:V$185,'Eurostat comsumption'!$C$2:$C$185,Input!$C160,'Eurostat comsumption'!$D$2:$D$185,Input!$D160)</f>
        <v>5145.2</v>
      </c>
      <c r="W160" s="8">
        <f>SUMIFS('Eurostat comsumption'!W$2:W$185,'Eurostat comsumption'!$C$2:$C$185,Input!$C160,'Eurostat comsumption'!$D$2:$D$185,Input!$D160)</f>
        <v>5050.8</v>
      </c>
      <c r="X160" s="8">
        <f>SUMIFS('Eurostat comsumption'!X$2:X$185,'Eurostat comsumption'!$C$2:$C$185,Input!$C160,'Eurostat comsumption'!$D$2:$D$185,Input!$D160)</f>
        <v>5211.3999999999996</v>
      </c>
      <c r="Y160" s="8">
        <f>SUMIFS('Eurostat comsumption'!Y$2:Y$185,'Eurostat comsumption'!$C$2:$C$185,Input!$C160,'Eurostat comsumption'!$D$2:$D$185,Input!$D160)</f>
        <v>5280.2</v>
      </c>
      <c r="Z160" s="8">
        <f>SUMIFS('Eurostat comsumption'!Z$2:Z$185,'Eurostat comsumption'!$C$2:$C$185,Input!$C160,'Eurostat comsumption'!$D$2:$D$185,Input!$D160)</f>
        <v>5680.3</v>
      </c>
      <c r="AA160">
        <f>MAX(SUMIFS('intermediary sheet'!AA$2:AA$185,'intermediary sheet'!$C$2:$C$185,Input!$C160,'intermediary sheet'!$D$2:$D$185,"total")*SUMIFS('Market shares starting point Fe'!AA$2:AA$185,'Market shares starting point Fe'!$C$2:$C$185,Input!$C160,'Market shares starting point Fe'!$D$2:$D$185,Input!$D160),0)</f>
        <v>5594.4407947159407</v>
      </c>
      <c r="AB160">
        <f>MAX(SUMIFS('intermediary sheet'!AB$2:AB$185,'intermediary sheet'!$C$2:$C$185,Input!$C160,'intermediary sheet'!$D$2:$D$185,"total")*SUMIFS('Market shares starting point Fe'!AB$2:AB$185,'Market shares starting point Fe'!$C$2:$C$185,Input!$C160,'Market shares starting point Fe'!$D$2:$D$185,Input!$D160),0)</f>
        <v>5548.9408290133179</v>
      </c>
      <c r="AC160">
        <f>MAX(SUMIFS('intermediary sheet'!AC$2:AC$185,'intermediary sheet'!$C$2:$C$185,Input!$C160,'intermediary sheet'!$D$2:$D$185,"total")*SUMIFS('Market shares starting point Fe'!AC$2:AC$185,'Market shares starting point Fe'!$C$2:$C$185,Input!$C160,'Market shares starting point Fe'!$D$2:$D$185,Input!$D160),0)</f>
        <v>5496.3393805912165</v>
      </c>
      <c r="AD160">
        <f>MAX(SUMIFS('intermediary sheet'!AD$2:AD$185,'intermediary sheet'!$C$2:$C$185,Input!$C160,'intermediary sheet'!$D$2:$D$185,"total")*SUMIFS('Market shares starting point Fe'!AD$2:AD$185,'Market shares starting point Fe'!$C$2:$C$185,Input!$C160,'Market shares starting point Fe'!$D$2:$D$185,Input!$D160),0)</f>
        <v>5439.597439260875</v>
      </c>
      <c r="AE160">
        <f>MAX(SUMIFS('intermediary sheet'!AE$2:AE$185,'intermediary sheet'!$C$2:$C$185,Input!$C160,'intermediary sheet'!$D$2:$D$185,"total")*SUMIFS('Market shares starting point Fe'!AE$2:AE$185,'Market shares starting point Fe'!$C$2:$C$185,Input!$C160,'Market shares starting point Fe'!$D$2:$D$185,Input!$D160),0)</f>
        <v>5370.8992126270196</v>
      </c>
      <c r="AF160">
        <f>MAX(SUMIFS('intermediary sheet'!AF$2:AF$185,'intermediary sheet'!$C$2:$C$185,Input!$C160,'intermediary sheet'!$D$2:$D$185,"total")*SUMIFS('Market shares starting point Fe'!AF$2:AF$185,'Market shares starting point Fe'!$C$2:$C$185,Input!$C160,'Market shares starting point Fe'!$D$2:$D$185,Input!$D160),0)</f>
        <v>5298.3046230187847</v>
      </c>
      <c r="AG160">
        <f>MAX(SUMIFS('intermediary sheet'!AG$2:AG$185,'intermediary sheet'!$C$2:$C$185,Input!$C160,'intermediary sheet'!$D$2:$D$185,"total")*SUMIFS('Market shares starting point Fe'!AG$2:AG$185,'Market shares starting point Fe'!$C$2:$C$185,Input!$C160,'Market shares starting point Fe'!$D$2:$D$185,Input!$D160),0)</f>
        <v>5220.8704040551575</v>
      </c>
      <c r="AH160">
        <f>MAX(SUMIFS('intermediary sheet'!AH$2:AH$185,'intermediary sheet'!$C$2:$C$185,Input!$C160,'intermediary sheet'!$D$2:$D$185,"total")*SUMIFS('Market shares starting point Fe'!AH$2:AH$185,'Market shares starting point Fe'!$C$2:$C$185,Input!$C160,'Market shares starting point Fe'!$D$2:$D$185,Input!$D160),0)</f>
        <v>5130.8092475521871</v>
      </c>
      <c r="AI160">
        <f>MAX(SUMIFS('intermediary sheet'!AI$2:AI$185,'intermediary sheet'!$C$2:$C$185,Input!$C160,'intermediary sheet'!$D$2:$D$185,"total")*SUMIFS('Market shares starting point Fe'!AI$2:AI$185,'Market shares starting point Fe'!$C$2:$C$185,Input!$C160,'Market shares starting point Fe'!$D$2:$D$185,Input!$D160),0)</f>
        <v>5026.92968712734</v>
      </c>
      <c r="AJ160">
        <f>MAX(SUMIFS('intermediary sheet'!AJ$2:AJ$185,'intermediary sheet'!$C$2:$C$185,Input!$C160,'intermediary sheet'!$D$2:$D$185,"total")*SUMIFS('Market shares starting point Fe'!AJ$2:AJ$185,'Market shares starting point Fe'!$C$2:$C$185,Input!$C160,'Market shares starting point Fe'!$D$2:$D$185,Input!$D160),0)</f>
        <v>4907.9349680712103</v>
      </c>
      <c r="AK160">
        <f>MAX(SUMIFS('intermediary sheet'!AK$2:AK$185,'intermediary sheet'!$C$2:$C$185,Input!$C160,'intermediary sheet'!$D$2:$D$185,"total")*SUMIFS('Market shares starting point Fe'!AK$2:AK$185,'Market shares starting point Fe'!$C$2:$C$185,Input!$C160,'Market shares starting point Fe'!$D$2:$D$185,Input!$D160),0)</f>
        <v>4764.8446936413047</v>
      </c>
      <c r="AL160">
        <f>MAX(SUMIFS('intermediary sheet'!AL$2:AL$185,'intermediary sheet'!$C$2:$C$185,Input!$C160,'intermediary sheet'!$D$2:$D$185,"total")*SUMIFS('Market shares starting point Fe'!AL$2:AL$185,'Market shares starting point Fe'!$C$2:$C$185,Input!$C160,'Market shares starting point Fe'!$D$2:$D$185,Input!$D160),0)</f>
        <v>4606.0111779313074</v>
      </c>
      <c r="AM160">
        <f>MAX(SUMIFS('intermediary sheet'!AM$2:AM$185,'intermediary sheet'!$C$2:$C$185,Input!$C160,'intermediary sheet'!$D$2:$D$185,"total")*SUMIFS('Market shares starting point Fe'!AM$2:AM$185,'Market shares starting point Fe'!$C$2:$C$185,Input!$C160,'Market shares starting point Fe'!$D$2:$D$185,Input!$D160),0)</f>
        <v>4433.5425086910809</v>
      </c>
      <c r="AN160">
        <f>MAX(SUMIFS('intermediary sheet'!AN$2:AN$185,'intermediary sheet'!$C$2:$C$185,Input!$C160,'intermediary sheet'!$D$2:$D$185,"total")*SUMIFS('Market shares starting point Fe'!AN$2:AN$185,'Market shares starting point Fe'!$C$2:$C$185,Input!$C160,'Market shares starting point Fe'!$D$2:$D$185,Input!$D160),0)</f>
        <v>4252.3023644458071</v>
      </c>
      <c r="AO160">
        <f>MAX(SUMIFS('intermediary sheet'!AO$2:AO$185,'intermediary sheet'!$C$2:$C$185,Input!$C160,'intermediary sheet'!$D$2:$D$185,"total")*SUMIFS('Market shares starting point Fe'!AO$2:AO$185,'Market shares starting point Fe'!$C$2:$C$185,Input!$C160,'Market shares starting point Fe'!$D$2:$D$185,Input!$D160),0)</f>
        <v>4067.4449476844097</v>
      </c>
      <c r="AP160">
        <f>MAX(SUMIFS('intermediary sheet'!AP$2:AP$185,'intermediary sheet'!$C$2:$C$185,Input!$C160,'intermediary sheet'!$D$2:$D$185,"total")*SUMIFS('Market shares starting point Fe'!AP$2:AP$185,'Market shares starting point Fe'!$C$2:$C$185,Input!$C160,'Market shares starting point Fe'!$D$2:$D$185,Input!$D160),0)</f>
        <v>3881.3285224859292</v>
      </c>
      <c r="AQ160">
        <f>MAX(SUMIFS('intermediary sheet'!AQ$2:AQ$185,'intermediary sheet'!$C$2:$C$185,Input!$C160,'intermediary sheet'!$D$2:$D$185,"total")*SUMIFS('Market shares starting point Fe'!AQ$2:AQ$185,'Market shares starting point Fe'!$C$2:$C$185,Input!$C160,'Market shares starting point Fe'!$D$2:$D$185,Input!$D160),0)</f>
        <v>3696.398179189257</v>
      </c>
      <c r="AR160">
        <f>MAX(SUMIFS('intermediary sheet'!AR$2:AR$185,'intermediary sheet'!$C$2:$C$185,Input!$C160,'intermediary sheet'!$D$2:$D$185,"total")*SUMIFS('Market shares starting point Fe'!AR$2:AR$185,'Market shares starting point Fe'!$C$2:$C$185,Input!$C160,'Market shares starting point Fe'!$D$2:$D$185,Input!$D160),0)</f>
        <v>3518.3291931778117</v>
      </c>
      <c r="AS160">
        <f>MAX(SUMIFS('intermediary sheet'!AS$2:AS$185,'intermediary sheet'!$C$2:$C$185,Input!$C160,'intermediary sheet'!$D$2:$D$185,"total")*SUMIFS('Market shares starting point Fe'!AS$2:AS$185,'Market shares starting point Fe'!$C$2:$C$185,Input!$C160,'Market shares starting point Fe'!$D$2:$D$185,Input!$D160),0)</f>
        <v>3343.2564403245415</v>
      </c>
      <c r="AT160">
        <f>MAX(SUMIFS('intermediary sheet'!AT$2:AT$185,'intermediary sheet'!$C$2:$C$185,Input!$C160,'intermediary sheet'!$D$2:$D$185,"total")*SUMIFS('Market shares starting point Fe'!AT$2:AT$185,'Market shares starting point Fe'!$C$2:$C$185,Input!$C160,'Market shares starting point Fe'!$D$2:$D$185,Input!$D160),0)</f>
        <v>3172.6953601628193</v>
      </c>
      <c r="AU160">
        <f>MAX(SUMIFS('intermediary sheet'!AU$2:AU$185,'intermediary sheet'!$C$2:$C$185,Input!$C160,'intermediary sheet'!$D$2:$D$185,"total")*SUMIFS('Market shares starting point Fe'!AU$2:AU$185,'Market shares starting point Fe'!$C$2:$C$185,Input!$C160,'Market shares starting point Fe'!$D$2:$D$185,Input!$D160),0)</f>
        <v>3004.4286311240517</v>
      </c>
      <c r="AV160">
        <f>MAX(SUMIFS('intermediary sheet'!AV$2:AV$185,'intermediary sheet'!$C$2:$C$185,Input!$C160,'intermediary sheet'!$D$2:$D$185,"total")*SUMIFS('Market shares starting point Fe'!AV$2:AV$185,'Market shares starting point Fe'!$C$2:$C$185,Input!$C160,'Market shares starting point Fe'!$D$2:$D$185,Input!$D160),0)</f>
        <v>2837.2043542530378</v>
      </c>
      <c r="AW160">
        <f>MAX(SUMIFS('intermediary sheet'!AW$2:AW$185,'intermediary sheet'!$C$2:$C$185,Input!$C160,'intermediary sheet'!$D$2:$D$185,"total")*SUMIFS('Market shares starting point Fe'!AW$2:AW$185,'Market shares starting point Fe'!$C$2:$C$185,Input!$C160,'Market shares starting point Fe'!$D$2:$D$185,Input!$D160),0)</f>
        <v>2670.464944405815</v>
      </c>
      <c r="AX160">
        <f>MAX(SUMIFS('intermediary sheet'!AX$2:AX$185,'intermediary sheet'!$C$2:$C$185,Input!$C160,'intermediary sheet'!$D$2:$D$185,"total")*SUMIFS('Market shares starting point Fe'!AX$2:AX$185,'Market shares starting point Fe'!$C$2:$C$185,Input!$C160,'Market shares starting point Fe'!$D$2:$D$185,Input!$D160),0)</f>
        <v>2510.2772952849627</v>
      </c>
      <c r="AY160">
        <f>MAX(SUMIFS('intermediary sheet'!AY$2:AY$185,'intermediary sheet'!$C$2:$C$185,Input!$C160,'intermediary sheet'!$D$2:$D$185,"total")*SUMIFS('Market shares starting point Fe'!AY$2:AY$185,'Market shares starting point Fe'!$C$2:$C$185,Input!$C160,'Market shares starting point Fe'!$D$2:$D$185,Input!$D160),0)</f>
        <v>2339.0317352138095</v>
      </c>
      <c r="AZ160">
        <f>MAX(SUMIFS('intermediary sheet'!AZ$2:AZ$185,'intermediary sheet'!$C$2:$C$185,Input!$C160,'intermediary sheet'!$D$2:$D$185,"total")*SUMIFS('Market shares starting point Fe'!AZ$2:AZ$185,'Market shares starting point Fe'!$C$2:$C$185,Input!$C160,'Market shares starting point Fe'!$D$2:$D$185,Input!$D160),0)</f>
        <v>2174.1392420202128</v>
      </c>
      <c r="BA160">
        <f>MAX(SUMIFS('intermediary sheet'!BA$2:BA$185,'intermediary sheet'!$C$2:$C$185,Input!$C160,'intermediary sheet'!$D$2:$D$185,"total")*SUMIFS('Market shares starting point Fe'!BA$2:BA$185,'Market shares starting point Fe'!$C$2:$C$185,Input!$C160,'Market shares starting point Fe'!$D$2:$D$185,Input!$D160),0)</f>
        <v>2011.0822004725987</v>
      </c>
      <c r="BB160">
        <f>MAX(SUMIFS('intermediary sheet'!BB$2:BB$185,'intermediary sheet'!$C$2:$C$185,Input!$C160,'intermediary sheet'!$D$2:$D$185,"total")*SUMIFS('Market shares starting point Fe'!BB$2:BB$185,'Market shares starting point Fe'!$C$2:$C$185,Input!$C160,'Market shares starting point Fe'!$D$2:$D$185,Input!$D160),0)</f>
        <v>1847.3936399379588</v>
      </c>
      <c r="BC160">
        <f>MAX(SUMIFS('intermediary sheet'!BC$2:BC$185,'intermediary sheet'!$C$2:$C$185,Input!$C160,'intermediary sheet'!$D$2:$D$185,"total")*SUMIFS('Market shares starting point Fe'!BC$2:BC$185,'Market shares starting point Fe'!$C$2:$C$185,Input!$C160,'Market shares starting point Fe'!$D$2:$D$185,Input!$D160),0)</f>
        <v>1684.4642464420633</v>
      </c>
      <c r="BD160">
        <f>MAX(SUMIFS('intermediary sheet'!BD$2:BD$185,'intermediary sheet'!$C$2:$C$185,Input!$C160,'intermediary sheet'!$D$2:$D$185,"total")*SUMIFS('Market shares starting point Fe'!BD$2:BD$185,'Market shares starting point Fe'!$C$2:$C$185,Input!$C160,'Market shares starting point Fe'!$D$2:$D$185,Input!$D160),0)</f>
        <v>1523.5584517592899</v>
      </c>
      <c r="BE160">
        <f>MAX(SUMIFS('intermediary sheet'!BE$2:BE$185,'intermediary sheet'!$C$2:$C$185,Input!$C160,'intermediary sheet'!$D$2:$D$185,"total")*SUMIFS('Market shares starting point Fe'!BE$2:BE$185,'Market shares starting point Fe'!$C$2:$C$185,Input!$C160,'Market shares starting point Fe'!$D$2:$D$185,Input!$D160),0)</f>
        <v>1363.6169555718889</v>
      </c>
      <c r="BF160">
        <f>MAX(SUMIFS('intermediary sheet'!BF$2:BF$185,'intermediary sheet'!$C$2:$C$185,Input!$C160,'intermediary sheet'!$D$2:$D$185,"total")*SUMIFS('Market shares starting point Fe'!BF$2:BF$185,'Market shares starting point Fe'!$C$2:$C$185,Input!$C160,'Market shares starting point Fe'!$D$2:$D$185,Input!$D160),0)</f>
        <v>1294.2778757282695</v>
      </c>
      <c r="BG160">
        <f>MAX(SUMIFS('intermediary sheet'!BG$2:BG$185,'intermediary sheet'!$C$2:$C$185,Input!$C160,'intermediary sheet'!$D$2:$D$185,"total")*SUMIFS('Market shares starting point Fe'!BG$2:BG$185,'Market shares starting point Fe'!$C$2:$C$185,Input!$C160,'Market shares starting point Fe'!$D$2:$D$185,Input!$D160),0)</f>
        <v>1216.1162851594613</v>
      </c>
      <c r="BH160">
        <f>MAX(SUMIFS('intermediary sheet'!BH$2:BH$185,'intermediary sheet'!$C$2:$C$185,Input!$C160,'intermediary sheet'!$D$2:$D$185,"total")*SUMIFS('Market shares starting point Fe'!BH$2:BH$185,'Market shares starting point Fe'!$C$2:$C$185,Input!$C160,'Market shares starting point Fe'!$D$2:$D$185,Input!$D160),0)</f>
        <v>1127.2596596314415</v>
      </c>
    </row>
    <row r="161" spans="1:60" x14ac:dyDescent="0.3">
      <c r="A161" s="2" t="s">
        <v>9</v>
      </c>
      <c r="B161" s="2" t="s">
        <v>10</v>
      </c>
      <c r="C161" s="2" t="s">
        <v>38</v>
      </c>
      <c r="D161" s="2" t="s">
        <v>44</v>
      </c>
      <c r="E161" s="2" t="s">
        <v>13</v>
      </c>
      <c r="F161" s="2" t="s">
        <v>14</v>
      </c>
      <c r="G161" s="2" t="s">
        <v>14</v>
      </c>
      <c r="H161" s="2" t="s">
        <v>15</v>
      </c>
      <c r="I161" s="2" t="s">
        <v>16</v>
      </c>
      <c r="J161" s="8">
        <f>SUMIFS('Eurostat comsumption'!J$2:J$185,'Eurostat comsumption'!$C$2:$C$185,Input!$C161,'Eurostat comsumption'!$D$2:$D$185,Input!$D161)</f>
        <v>0</v>
      </c>
      <c r="K161" s="8">
        <f>SUMIFS('Eurostat comsumption'!K$2:K$185,'Eurostat comsumption'!$C$2:$C$185,Input!$C161,'Eurostat comsumption'!$D$2:$D$185,Input!$D161)</f>
        <v>0</v>
      </c>
      <c r="L161" s="8">
        <f>SUMIFS('Eurostat comsumption'!L$2:L$185,'Eurostat comsumption'!$C$2:$C$185,Input!$C161,'Eurostat comsumption'!$D$2:$D$185,Input!$D161)</f>
        <v>0</v>
      </c>
      <c r="M161" s="8">
        <f>SUMIFS('Eurostat comsumption'!M$2:M$185,'Eurostat comsumption'!$C$2:$C$185,Input!$C161,'Eurostat comsumption'!$D$2:$D$185,Input!$D161)</f>
        <v>0</v>
      </c>
      <c r="N161" s="8">
        <f>SUMIFS('Eurostat comsumption'!N$2:N$185,'Eurostat comsumption'!$C$2:$C$185,Input!$C161,'Eurostat comsumption'!$D$2:$D$185,Input!$D161)</f>
        <v>0</v>
      </c>
      <c r="O161" s="8">
        <f>SUMIFS('Eurostat comsumption'!O$2:O$185,'Eurostat comsumption'!$C$2:$C$185,Input!$C161,'Eurostat comsumption'!$D$2:$D$185,Input!$D161)</f>
        <v>0</v>
      </c>
      <c r="P161" s="8">
        <f>SUMIFS('Eurostat comsumption'!P$2:P$185,'Eurostat comsumption'!$C$2:$C$185,Input!$C161,'Eurostat comsumption'!$D$2:$D$185,Input!$D161)</f>
        <v>0</v>
      </c>
      <c r="Q161" s="8">
        <f>SUMIFS('Eurostat comsumption'!Q$2:Q$185,'Eurostat comsumption'!$C$2:$C$185,Input!$C161,'Eurostat comsumption'!$D$2:$D$185,Input!$D161)</f>
        <v>0</v>
      </c>
      <c r="R161" s="8">
        <f>SUMIFS('Eurostat comsumption'!R$2:R$185,'Eurostat comsumption'!$C$2:$C$185,Input!$C161,'Eurostat comsumption'!$D$2:$D$185,Input!$D161)</f>
        <v>0</v>
      </c>
      <c r="S161" s="8">
        <f>SUMIFS('Eurostat comsumption'!S$2:S$185,'Eurostat comsumption'!$C$2:$C$185,Input!$C161,'Eurostat comsumption'!$D$2:$D$185,Input!$D161)</f>
        <v>0</v>
      </c>
      <c r="T161" s="8">
        <f>SUMIFS('Eurostat comsumption'!T$2:T$185,'Eurostat comsumption'!$C$2:$C$185,Input!$C161,'Eurostat comsumption'!$D$2:$D$185,Input!$D161)</f>
        <v>0</v>
      </c>
      <c r="U161" s="8">
        <f>SUMIFS('Eurostat comsumption'!U$2:U$185,'Eurostat comsumption'!$C$2:$C$185,Input!$C161,'Eurostat comsumption'!$D$2:$D$185,Input!$D161)</f>
        <v>0</v>
      </c>
      <c r="V161" s="8">
        <f>SUMIFS('Eurostat comsumption'!V$2:V$185,'Eurostat comsumption'!$C$2:$C$185,Input!$C161,'Eurostat comsumption'!$D$2:$D$185,Input!$D161)</f>
        <v>0</v>
      </c>
      <c r="W161" s="8">
        <f>SUMIFS('Eurostat comsumption'!W$2:W$185,'Eurostat comsumption'!$C$2:$C$185,Input!$C161,'Eurostat comsumption'!$D$2:$D$185,Input!$D161)</f>
        <v>0</v>
      </c>
      <c r="X161" s="8">
        <f>SUMIFS('Eurostat comsumption'!X$2:X$185,'Eurostat comsumption'!$C$2:$C$185,Input!$C161,'Eurostat comsumption'!$D$2:$D$185,Input!$D161)</f>
        <v>0</v>
      </c>
      <c r="Y161" s="8">
        <f>SUMIFS('Eurostat comsumption'!Y$2:Y$185,'Eurostat comsumption'!$C$2:$C$185,Input!$C161,'Eurostat comsumption'!$D$2:$D$185,Input!$D161)</f>
        <v>0</v>
      </c>
      <c r="Z161" s="8">
        <f>SUMIFS('Eurostat comsumption'!Z$2:Z$185,'Eurostat comsumption'!$C$2:$C$185,Input!$C161,'Eurostat comsumption'!$D$2:$D$185,Input!$D161)</f>
        <v>0</v>
      </c>
      <c r="AA161">
        <f>MAX(SUMIFS('intermediary sheet'!AA$2:AA$185,'intermediary sheet'!$C$2:$C$185,Input!$C161,'intermediary sheet'!$D$2:$D$185,"total")*SUMIFS('Market shares starting point Fe'!AA$2:AA$185,'Market shares starting point Fe'!$C$2:$C$185,Input!$C161,'Market shares starting point Fe'!$D$2:$D$185,Input!$D161),0)</f>
        <v>6.1472542803384398</v>
      </c>
      <c r="AB161">
        <f>MAX(SUMIFS('intermediary sheet'!AB$2:AB$185,'intermediary sheet'!$C$2:$C$185,Input!$C161,'intermediary sheet'!$D$2:$D$185,"total")*SUMIFS('Market shares starting point Fe'!AB$2:AB$185,'Market shares starting point Fe'!$C$2:$C$185,Input!$C161,'Market shares starting point Fe'!$D$2:$D$185,Input!$D161),0)</f>
        <v>6.1691629278324163</v>
      </c>
      <c r="AC161">
        <f>MAX(SUMIFS('intermediary sheet'!AC$2:AC$185,'intermediary sheet'!$C$2:$C$185,Input!$C161,'intermediary sheet'!$D$2:$D$185,"total")*SUMIFS('Market shares starting point Fe'!AC$2:AC$185,'Market shares starting point Fe'!$C$2:$C$185,Input!$C161,'Market shares starting point Fe'!$D$2:$D$185,Input!$D161),0)</f>
        <v>6.2303562019238088</v>
      </c>
      <c r="AD161">
        <f>MAX(SUMIFS('intermediary sheet'!AD$2:AD$185,'intermediary sheet'!$C$2:$C$185,Input!$C161,'intermediary sheet'!$D$2:$D$185,"total")*SUMIFS('Market shares starting point Fe'!AD$2:AD$185,'Market shares starting point Fe'!$C$2:$C$185,Input!$C161,'Market shares starting point Fe'!$D$2:$D$185,Input!$D161),0)</f>
        <v>6.372158530244957</v>
      </c>
      <c r="AE161">
        <f>MAX(SUMIFS('intermediary sheet'!AE$2:AE$185,'intermediary sheet'!$C$2:$C$185,Input!$C161,'intermediary sheet'!$D$2:$D$185,"total")*SUMIFS('Market shares starting point Fe'!AE$2:AE$185,'Market shares starting point Fe'!$C$2:$C$185,Input!$C161,'Market shares starting point Fe'!$D$2:$D$185,Input!$D161),0)</f>
        <v>6.3758177675945911</v>
      </c>
      <c r="AF161">
        <f>MAX(SUMIFS('intermediary sheet'!AF$2:AF$185,'intermediary sheet'!$C$2:$C$185,Input!$C161,'intermediary sheet'!$D$2:$D$185,"total")*SUMIFS('Market shares starting point Fe'!AF$2:AF$185,'Market shares starting point Fe'!$C$2:$C$185,Input!$C161,'Market shares starting point Fe'!$D$2:$D$185,Input!$D161),0)</f>
        <v>6.3862287786473368</v>
      </c>
      <c r="AG161">
        <f>MAX(SUMIFS('intermediary sheet'!AG$2:AG$185,'intermediary sheet'!$C$2:$C$185,Input!$C161,'intermediary sheet'!$D$2:$D$185,"total")*SUMIFS('Market shares starting point Fe'!AG$2:AG$185,'Market shares starting point Fe'!$C$2:$C$185,Input!$C161,'Market shares starting point Fe'!$D$2:$D$185,Input!$D161),0)</f>
        <v>6.4008580677388647</v>
      </c>
      <c r="AH161">
        <f>MAX(SUMIFS('intermediary sheet'!AH$2:AH$185,'intermediary sheet'!$C$2:$C$185,Input!$C161,'intermediary sheet'!$D$2:$D$185,"total")*SUMIFS('Market shares starting point Fe'!AH$2:AH$185,'Market shares starting point Fe'!$C$2:$C$185,Input!$C161,'Market shares starting point Fe'!$D$2:$D$185,Input!$D161),0)</f>
        <v>6.4176678446052184</v>
      </c>
      <c r="AI161">
        <f>MAX(SUMIFS('intermediary sheet'!AI$2:AI$185,'intermediary sheet'!$C$2:$C$185,Input!$C161,'intermediary sheet'!$D$2:$D$185,"total")*SUMIFS('Market shares starting point Fe'!AI$2:AI$185,'Market shares starting point Fe'!$C$2:$C$185,Input!$C161,'Market shares starting point Fe'!$D$2:$D$185,Input!$D161),0)</f>
        <v>6.4257620735256529</v>
      </c>
      <c r="AJ161">
        <f>MAX(SUMIFS('intermediary sheet'!AJ$2:AJ$185,'intermediary sheet'!$C$2:$C$185,Input!$C161,'intermediary sheet'!$D$2:$D$185,"total")*SUMIFS('Market shares starting point Fe'!AJ$2:AJ$185,'Market shares starting point Fe'!$C$2:$C$185,Input!$C161,'Market shares starting point Fe'!$D$2:$D$185,Input!$D161),0)</f>
        <v>6.4237417452588854</v>
      </c>
      <c r="AK161">
        <f>MAX(SUMIFS('intermediary sheet'!AK$2:AK$185,'intermediary sheet'!$C$2:$C$185,Input!$C161,'intermediary sheet'!$D$2:$D$185,"total")*SUMIFS('Market shares starting point Fe'!AK$2:AK$185,'Market shares starting point Fe'!$C$2:$C$185,Input!$C161,'Market shares starting point Fe'!$D$2:$D$185,Input!$D161),0)</f>
        <v>6.4110373672560828</v>
      </c>
      <c r="AL161">
        <f>MAX(SUMIFS('intermediary sheet'!AL$2:AL$185,'intermediary sheet'!$C$2:$C$185,Input!$C161,'intermediary sheet'!$D$2:$D$185,"total")*SUMIFS('Market shares starting point Fe'!AL$2:AL$185,'Market shares starting point Fe'!$C$2:$C$185,Input!$C161,'Market shares starting point Fe'!$D$2:$D$185,Input!$D161),0)</f>
        <v>6.4026525513633166</v>
      </c>
      <c r="AM161">
        <f>MAX(SUMIFS('intermediary sheet'!AM$2:AM$185,'intermediary sheet'!$C$2:$C$185,Input!$C161,'intermediary sheet'!$D$2:$D$185,"total")*SUMIFS('Market shares starting point Fe'!AM$2:AM$185,'Market shares starting point Fe'!$C$2:$C$185,Input!$C161,'Market shares starting point Fe'!$D$2:$D$185,Input!$D161),0)</f>
        <v>6.4077238859365231</v>
      </c>
      <c r="AN161">
        <f>MAX(SUMIFS('intermediary sheet'!AN$2:AN$185,'intermediary sheet'!$C$2:$C$185,Input!$C161,'intermediary sheet'!$D$2:$D$185,"total")*SUMIFS('Market shares starting point Fe'!AN$2:AN$185,'Market shares starting point Fe'!$C$2:$C$185,Input!$C161,'Market shares starting point Fe'!$D$2:$D$185,Input!$D161),0)</f>
        <v>6.4477575717592641</v>
      </c>
      <c r="AO161">
        <f>MAX(SUMIFS('intermediary sheet'!AO$2:AO$185,'intermediary sheet'!$C$2:$C$185,Input!$C161,'intermediary sheet'!$D$2:$D$185,"total")*SUMIFS('Market shares starting point Fe'!AO$2:AO$185,'Market shares starting point Fe'!$C$2:$C$185,Input!$C161,'Market shares starting point Fe'!$D$2:$D$185,Input!$D161),0)</f>
        <v>6.5107273565499835</v>
      </c>
      <c r="AP161">
        <f>MAX(SUMIFS('intermediary sheet'!AP$2:AP$185,'intermediary sheet'!$C$2:$C$185,Input!$C161,'intermediary sheet'!$D$2:$D$185,"total")*SUMIFS('Market shares starting point Fe'!AP$2:AP$185,'Market shares starting point Fe'!$C$2:$C$185,Input!$C161,'Market shares starting point Fe'!$D$2:$D$185,Input!$D161),0)</f>
        <v>6.5989046390176576</v>
      </c>
      <c r="AQ161">
        <f>MAX(SUMIFS('intermediary sheet'!AQ$2:AQ$185,'intermediary sheet'!$C$2:$C$185,Input!$C161,'intermediary sheet'!$D$2:$D$185,"total")*SUMIFS('Market shares starting point Fe'!AQ$2:AQ$185,'Market shares starting point Fe'!$C$2:$C$185,Input!$C161,'Market shares starting point Fe'!$D$2:$D$185,Input!$D161),0)</f>
        <v>6.7044875114930154</v>
      </c>
      <c r="AR161">
        <f>MAX(SUMIFS('intermediary sheet'!AR$2:AR$185,'intermediary sheet'!$C$2:$C$185,Input!$C161,'intermediary sheet'!$D$2:$D$185,"total")*SUMIFS('Market shares starting point Fe'!AR$2:AR$185,'Market shares starting point Fe'!$C$2:$C$185,Input!$C161,'Market shares starting point Fe'!$D$2:$D$185,Input!$D161),0)</f>
        <v>6.8390145672538019</v>
      </c>
      <c r="AS161">
        <f>MAX(SUMIFS('intermediary sheet'!AS$2:AS$185,'intermediary sheet'!$C$2:$C$185,Input!$C161,'intermediary sheet'!$D$2:$D$185,"total")*SUMIFS('Market shares starting point Fe'!AS$2:AS$185,'Market shares starting point Fe'!$C$2:$C$185,Input!$C161,'Market shares starting point Fe'!$D$2:$D$185,Input!$D161),0)</f>
        <v>6.9962650714930508</v>
      </c>
      <c r="AT161">
        <f>MAX(SUMIFS('intermediary sheet'!AT$2:AT$185,'intermediary sheet'!$C$2:$C$185,Input!$C161,'intermediary sheet'!$D$2:$D$185,"total")*SUMIFS('Market shares starting point Fe'!AT$2:AT$185,'Market shares starting point Fe'!$C$2:$C$185,Input!$C161,'Market shares starting point Fe'!$D$2:$D$185,Input!$D161),0)</f>
        <v>7.1894796797077705</v>
      </c>
      <c r="AU161">
        <f>MAX(SUMIFS('intermediary sheet'!AU$2:AU$185,'intermediary sheet'!$C$2:$C$185,Input!$C161,'intermediary sheet'!$D$2:$D$185,"total")*SUMIFS('Market shares starting point Fe'!AU$2:AU$185,'Market shares starting point Fe'!$C$2:$C$185,Input!$C161,'Market shares starting point Fe'!$D$2:$D$185,Input!$D161),0)</f>
        <v>7.3991558994866784</v>
      </c>
      <c r="AV161">
        <f>MAX(SUMIFS('intermediary sheet'!AV$2:AV$185,'intermediary sheet'!$C$2:$C$185,Input!$C161,'intermediary sheet'!$D$2:$D$185,"total")*SUMIFS('Market shares starting point Fe'!AV$2:AV$185,'Market shares starting point Fe'!$C$2:$C$185,Input!$C161,'Market shares starting point Fe'!$D$2:$D$185,Input!$D161),0)</f>
        <v>7.6562272634642596</v>
      </c>
      <c r="AW161">
        <f>MAX(SUMIFS('intermediary sheet'!AW$2:AW$185,'intermediary sheet'!$C$2:$C$185,Input!$C161,'intermediary sheet'!$D$2:$D$185,"total")*SUMIFS('Market shares starting point Fe'!AW$2:AW$185,'Market shares starting point Fe'!$C$2:$C$185,Input!$C161,'Market shares starting point Fe'!$D$2:$D$185,Input!$D161),0)</f>
        <v>7.9715765140793167</v>
      </c>
      <c r="AX161">
        <f>MAX(SUMIFS('intermediary sheet'!AX$2:AX$185,'intermediary sheet'!$C$2:$C$185,Input!$C161,'intermediary sheet'!$D$2:$D$185,"total")*SUMIFS('Market shares starting point Fe'!AX$2:AX$185,'Market shares starting point Fe'!$C$2:$C$185,Input!$C161,'Market shares starting point Fe'!$D$2:$D$185,Input!$D161),0)</f>
        <v>8.3636517518116573</v>
      </c>
      <c r="AY161">
        <f>MAX(SUMIFS('intermediary sheet'!AY$2:AY$185,'intermediary sheet'!$C$2:$C$185,Input!$C161,'intermediary sheet'!$D$2:$D$185,"total")*SUMIFS('Market shares starting point Fe'!AY$2:AY$185,'Market shares starting point Fe'!$C$2:$C$185,Input!$C161,'Market shares starting point Fe'!$D$2:$D$185,Input!$D161),0)</f>
        <v>8.560248067351619</v>
      </c>
      <c r="AZ161">
        <f>MAX(SUMIFS('intermediary sheet'!AZ$2:AZ$185,'intermediary sheet'!$C$2:$C$185,Input!$C161,'intermediary sheet'!$D$2:$D$185,"total")*SUMIFS('Market shares starting point Fe'!AZ$2:AZ$185,'Market shares starting point Fe'!$C$2:$C$185,Input!$C161,'Market shares starting point Fe'!$D$2:$D$185,Input!$D161),0)</f>
        <v>8.863390622552652</v>
      </c>
      <c r="BA161">
        <f>MAX(SUMIFS('intermediary sheet'!BA$2:BA$185,'intermediary sheet'!$C$2:$C$185,Input!$C161,'intermediary sheet'!$D$2:$D$185,"total")*SUMIFS('Market shares starting point Fe'!BA$2:BA$185,'Market shares starting point Fe'!$C$2:$C$185,Input!$C161,'Market shares starting point Fe'!$D$2:$D$185,Input!$D161),0)</f>
        <v>9.1526759597257783</v>
      </c>
      <c r="BB161">
        <f>MAX(SUMIFS('intermediary sheet'!BB$2:BB$185,'intermediary sheet'!$C$2:$C$185,Input!$C161,'intermediary sheet'!$D$2:$D$185,"total")*SUMIFS('Market shares starting point Fe'!BB$2:BB$185,'Market shares starting point Fe'!$C$2:$C$185,Input!$C161,'Market shares starting point Fe'!$D$2:$D$185,Input!$D161),0)</f>
        <v>9.4071809772179407</v>
      </c>
      <c r="BC161">
        <f>MAX(SUMIFS('intermediary sheet'!BC$2:BC$185,'intermediary sheet'!$C$2:$C$185,Input!$C161,'intermediary sheet'!$D$2:$D$185,"total")*SUMIFS('Market shares starting point Fe'!BC$2:BC$185,'Market shares starting point Fe'!$C$2:$C$185,Input!$C161,'Market shares starting point Fe'!$D$2:$D$185,Input!$D161),0)</f>
        <v>9.6399865888681138</v>
      </c>
      <c r="BD161">
        <f>MAX(SUMIFS('intermediary sheet'!BD$2:BD$185,'intermediary sheet'!$C$2:$C$185,Input!$C161,'intermediary sheet'!$D$2:$D$185,"total")*SUMIFS('Market shares starting point Fe'!BD$2:BD$185,'Market shares starting point Fe'!$C$2:$C$185,Input!$C161,'Market shares starting point Fe'!$D$2:$D$185,Input!$D161),0)</f>
        <v>9.8874788236882889</v>
      </c>
      <c r="BE161">
        <f>MAX(SUMIFS('intermediary sheet'!BE$2:BE$185,'intermediary sheet'!$C$2:$C$185,Input!$C161,'intermediary sheet'!$D$2:$D$185,"total")*SUMIFS('Market shares starting point Fe'!BE$2:BE$185,'Market shares starting point Fe'!$C$2:$C$185,Input!$C161,'Market shares starting point Fe'!$D$2:$D$185,Input!$D161),0)</f>
        <v>10.098098523002072</v>
      </c>
      <c r="BF161">
        <f>MAX(SUMIFS('intermediary sheet'!BF$2:BF$185,'intermediary sheet'!$C$2:$C$185,Input!$C161,'intermediary sheet'!$D$2:$D$185,"total")*SUMIFS('Market shares starting point Fe'!BF$2:BF$185,'Market shares starting point Fe'!$C$2:$C$185,Input!$C161,'Market shares starting point Fe'!$D$2:$D$185,Input!$D161),0)</f>
        <v>11.049571741473027</v>
      </c>
      <c r="BG161">
        <f>MAX(SUMIFS('intermediary sheet'!BG$2:BG$185,'intermediary sheet'!$C$2:$C$185,Input!$C161,'intermediary sheet'!$D$2:$D$185,"total")*SUMIFS('Market shares starting point Fe'!BG$2:BG$185,'Market shares starting point Fe'!$C$2:$C$185,Input!$C161,'Market shares starting point Fe'!$D$2:$D$185,Input!$D161),0)</f>
        <v>12.128548632725934</v>
      </c>
      <c r="BH161">
        <f>MAX(SUMIFS('intermediary sheet'!BH$2:BH$185,'intermediary sheet'!$C$2:$C$185,Input!$C161,'intermediary sheet'!$D$2:$D$185,"total")*SUMIFS('Market shares starting point Fe'!BH$2:BH$185,'Market shares starting point Fe'!$C$2:$C$185,Input!$C161,'Market shares starting point Fe'!$D$2:$D$185,Input!$D161),0)</f>
        <v>13.357053217940553</v>
      </c>
    </row>
    <row r="162" spans="1:60" x14ac:dyDescent="0.3">
      <c r="A162" t="s">
        <v>9</v>
      </c>
      <c r="B162" t="s">
        <v>10</v>
      </c>
      <c r="C162" t="s">
        <v>42</v>
      </c>
      <c r="D162" t="s">
        <v>12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 s="8">
        <f>SUMIFS('Eurostat comsumption'!J$2:J$185,'Eurostat comsumption'!$C$2:$C$185,Input!$C162,'Eurostat comsumption'!$D$2:$D$185,Input!$D162)</f>
        <v>8192</v>
      </c>
      <c r="K162" s="8">
        <f>SUMIFS('Eurostat comsumption'!K$2:K$185,'Eurostat comsumption'!$C$2:$C$185,Input!$C162,'Eurostat comsumption'!$D$2:$D$185,Input!$D162)</f>
        <v>8165.2</v>
      </c>
      <c r="L162" s="8">
        <f>SUMIFS('Eurostat comsumption'!L$2:L$185,'Eurostat comsumption'!$C$2:$C$185,Input!$C162,'Eurostat comsumption'!$D$2:$D$185,Input!$D162)</f>
        <v>8074.1</v>
      </c>
      <c r="M162" s="8">
        <f>SUMIFS('Eurostat comsumption'!M$2:M$185,'Eurostat comsumption'!$C$2:$C$185,Input!$C162,'Eurostat comsumption'!$D$2:$D$185,Input!$D162)</f>
        <v>8183.6</v>
      </c>
      <c r="N162" s="8">
        <f>SUMIFS('Eurostat comsumption'!N$2:N$185,'Eurostat comsumption'!$C$2:$C$185,Input!$C162,'Eurostat comsumption'!$D$2:$D$185,Input!$D162)</f>
        <v>8494.7000000000007</v>
      </c>
      <c r="O162" s="8">
        <f>SUMIFS('Eurostat comsumption'!O$2:O$185,'Eurostat comsumption'!$C$2:$C$185,Input!$C162,'Eurostat comsumption'!$D$2:$D$185,Input!$D162)</f>
        <v>8626.2999999999993</v>
      </c>
      <c r="P162" s="8">
        <f>SUMIFS('Eurostat comsumption'!P$2:P$185,'Eurostat comsumption'!$C$2:$C$185,Input!$C162,'Eurostat comsumption'!$D$2:$D$185,Input!$D162)</f>
        <v>8696.4</v>
      </c>
      <c r="Q162" s="8">
        <f>SUMIFS('Eurostat comsumption'!Q$2:Q$185,'Eurostat comsumption'!$C$2:$C$185,Input!$C162,'Eurostat comsumption'!$D$2:$D$185,Input!$D162)</f>
        <v>8854.5</v>
      </c>
      <c r="R162" s="8">
        <f>SUMIFS('Eurostat comsumption'!R$2:R$185,'Eurostat comsumption'!$C$2:$C$185,Input!$C162,'Eurostat comsumption'!$D$2:$D$185,Input!$D162)</f>
        <v>8721.2999999999993</v>
      </c>
      <c r="S162" s="8">
        <f>SUMIFS('Eurostat comsumption'!S$2:S$185,'Eurostat comsumption'!$C$2:$C$185,Input!$C162,'Eurostat comsumption'!$D$2:$D$185,Input!$D162)</f>
        <v>8475.7999999999993</v>
      </c>
      <c r="T162" s="8">
        <f>SUMIFS('Eurostat comsumption'!T$2:T$185,'Eurostat comsumption'!$C$2:$C$185,Input!$C162,'Eurostat comsumption'!$D$2:$D$185,Input!$D162)</f>
        <v>8595.1</v>
      </c>
      <c r="U162" s="8">
        <f>SUMIFS('Eurostat comsumption'!U$2:U$185,'Eurostat comsumption'!$C$2:$C$185,Input!$C162,'Eurostat comsumption'!$D$2:$D$185,Input!$D162)</f>
        <v>8520.5</v>
      </c>
      <c r="V162" s="8">
        <f>SUMIFS('Eurostat comsumption'!V$2:V$185,'Eurostat comsumption'!$C$2:$C$185,Input!$C162,'Eurostat comsumption'!$D$2:$D$185,Input!$D162)</f>
        <v>8297</v>
      </c>
      <c r="W162" s="8">
        <f>SUMIFS('Eurostat comsumption'!W$2:W$185,'Eurostat comsumption'!$C$2:$C$185,Input!$C162,'Eurostat comsumption'!$D$2:$D$185,Input!$D162)</f>
        <v>8317</v>
      </c>
      <c r="X162" s="8">
        <f>SUMIFS('Eurostat comsumption'!X$2:X$185,'Eurostat comsumption'!$C$2:$C$185,Input!$C162,'Eurostat comsumption'!$D$2:$D$185,Input!$D162)</f>
        <v>8539.2000000000007</v>
      </c>
      <c r="Y162" s="8">
        <f>SUMIFS('Eurostat comsumption'!Y$2:Y$185,'Eurostat comsumption'!$C$2:$C$185,Input!$C162,'Eurostat comsumption'!$D$2:$D$185,Input!$D162)</f>
        <v>8613.5</v>
      </c>
      <c r="Z162" s="8">
        <f>SUMIFS('Eurostat comsumption'!Z$2:Z$185,'Eurostat comsumption'!$C$2:$C$185,Input!$C162,'Eurostat comsumption'!$D$2:$D$185,Input!$D162)</f>
        <v>9050.7999999999993</v>
      </c>
      <c r="AA162">
        <f t="shared" ref="AA162" si="648">SUM(AA163:AA169)</f>
        <v>8980.2406305701406</v>
      </c>
      <c r="AB162">
        <f t="shared" ref="AB162" si="649">SUM(AB163:AB169)</f>
        <v>8914.3716128233027</v>
      </c>
      <c r="AC162">
        <f t="shared" ref="AC162" si="650">SUM(AC163:AC169)</f>
        <v>8840.9788034362264</v>
      </c>
      <c r="AD162">
        <f t="shared" ref="AD162" si="651">SUM(AD163:AD169)</f>
        <v>8761.8258537430193</v>
      </c>
      <c r="AE162">
        <f t="shared" ref="AE162" si="652">SUM(AE163:AE169)</f>
        <v>8664.0640513411709</v>
      </c>
      <c r="AF162">
        <f t="shared" ref="AF162" si="653">SUM(AF163:AF169)</f>
        <v>8561.4516423314672</v>
      </c>
      <c r="AG162">
        <f t="shared" ref="AG162" si="654">SUM(AG163:AG169)</f>
        <v>8451.9082305655265</v>
      </c>
      <c r="AH162">
        <f t="shared" ref="AH162" si="655">SUM(AH163:AH169)</f>
        <v>8324.5651631442761</v>
      </c>
      <c r="AI162">
        <f t="shared" ref="AI162" si="656">SUM(AI163:AI169)</f>
        <v>8176.5311940375614</v>
      </c>
      <c r="AJ162">
        <f t="shared" ref="AJ162" si="657">SUM(AJ163:AJ169)</f>
        <v>8006.3766451820611</v>
      </c>
      <c r="AK162">
        <f t="shared" ref="AK162" si="658">SUM(AK163:AK169)</f>
        <v>7801.9255846094393</v>
      </c>
      <c r="AL162">
        <f t="shared" ref="AL162" si="659">SUM(AL163:AL169)</f>
        <v>7577.6176026661142</v>
      </c>
      <c r="AM162">
        <f t="shared" ref="AM162" si="660">SUM(AM163:AM169)</f>
        <v>7337.8621804601962</v>
      </c>
      <c r="AN162">
        <f t="shared" ref="AN162" si="661">SUM(AN163:AN169)</f>
        <v>7094.4367635126819</v>
      </c>
      <c r="AO162">
        <f t="shared" ref="AO162" si="662">SUM(AO163:AO169)</f>
        <v>6848.568140657505</v>
      </c>
      <c r="AP162">
        <f t="shared" ref="AP162" si="663">SUM(AP163:AP169)</f>
        <v>6602.6794223535035</v>
      </c>
      <c r="AQ162">
        <f t="shared" ref="AQ162" si="664">SUM(AQ163:AQ169)</f>
        <v>6358.1943346876014</v>
      </c>
      <c r="AR162">
        <f t="shared" ref="AR162" si="665">SUM(AR163:AR169)</f>
        <v>6125.3895798080766</v>
      </c>
      <c r="AS162">
        <f t="shared" ref="AS162" si="666">SUM(AS163:AS169)</f>
        <v>5897.0900892852969</v>
      </c>
      <c r="AT162">
        <f t="shared" ref="AT162" si="667">SUM(AT163:AT169)</f>
        <v>5675.1320890109409</v>
      </c>
      <c r="AU162">
        <f t="shared" ref="AU162" si="668">SUM(AU163:AU169)</f>
        <v>5453.1751376014035</v>
      </c>
      <c r="AV162">
        <f t="shared" ref="AV162" si="669">SUM(AV163:AV169)</f>
        <v>5231.2188915039469</v>
      </c>
      <c r="AW162">
        <f t="shared" ref="AW162" si="670">SUM(AW163:AW169)</f>
        <v>5009.2635150792175</v>
      </c>
      <c r="AX162">
        <f t="shared" ref="AX162" si="671">SUM(AX163:AX169)</f>
        <v>4788.2004349870331</v>
      </c>
      <c r="AY162">
        <f t="shared" ref="AY162" si="672">SUM(AY163:AY169)</f>
        <v>4565.3137785703912</v>
      </c>
      <c r="AZ162">
        <f t="shared" ref="AZ162" si="673">SUM(AZ163:AZ169)</f>
        <v>4340.7836164238697</v>
      </c>
      <c r="BA162">
        <f t="shared" ref="BA162" si="674">SUM(BA163:BA169)</f>
        <v>4120.1446755812758</v>
      </c>
      <c r="BB162">
        <f t="shared" ref="BB162" si="675">SUM(BB163:BB169)</f>
        <v>3897.0457080241026</v>
      </c>
      <c r="BC162">
        <f t="shared" ref="BC162" si="676">SUM(BC163:BC169)</f>
        <v>3674.054882904044</v>
      </c>
      <c r="BD162">
        <f t="shared" ref="BD162" si="677">SUM(BD163:BD169)</f>
        <v>3451.5930763571982</v>
      </c>
      <c r="BE162">
        <f t="shared" ref="BE162" si="678">SUM(BE163:BE169)</f>
        <v>3229.3845006276474</v>
      </c>
      <c r="BF162">
        <f t="shared" ref="BF162" si="679">SUM(BF163:BF169)</f>
        <v>3229.3596121575715</v>
      </c>
      <c r="BG162">
        <f t="shared" ref="BG162" si="680">SUM(BG163:BG169)</f>
        <v>3229.3316006581917</v>
      </c>
      <c r="BH162">
        <f t="shared" ref="BH162" si="681">SUM(BH163:BH169)</f>
        <v>3229.2997712970869</v>
      </c>
    </row>
    <row r="163" spans="1:60" x14ac:dyDescent="0.3">
      <c r="A163" t="s">
        <v>9</v>
      </c>
      <c r="B163" t="s">
        <v>10</v>
      </c>
      <c r="C163" t="s">
        <v>42</v>
      </c>
      <c r="D163" t="s">
        <v>17</v>
      </c>
      <c r="E163" t="s">
        <v>13</v>
      </c>
      <c r="F163" t="s">
        <v>14</v>
      </c>
      <c r="G163" t="s">
        <v>14</v>
      </c>
      <c r="H163" t="s">
        <v>15</v>
      </c>
      <c r="I163" t="s">
        <v>16</v>
      </c>
      <c r="J163" s="8">
        <f>SUMIFS('Eurostat comsumption'!J$2:J$185,'Eurostat comsumption'!$C$2:$C$185,Input!$C163,'Eurostat comsumption'!$D$2:$D$185,Input!$D163)</f>
        <v>10.1</v>
      </c>
      <c r="K163" s="8">
        <f>SUMIFS('Eurostat comsumption'!K$2:K$185,'Eurostat comsumption'!$C$2:$C$185,Input!$C163,'Eurostat comsumption'!$D$2:$D$185,Input!$D163)</f>
        <v>10.3</v>
      </c>
      <c r="L163" s="8">
        <f>SUMIFS('Eurostat comsumption'!L$2:L$185,'Eurostat comsumption'!$C$2:$C$185,Input!$C163,'Eurostat comsumption'!$D$2:$D$185,Input!$D163)</f>
        <v>12</v>
      </c>
      <c r="M163" s="8">
        <f>SUMIFS('Eurostat comsumption'!M$2:M$185,'Eurostat comsumption'!$C$2:$C$185,Input!$C163,'Eurostat comsumption'!$D$2:$D$185,Input!$D163)</f>
        <v>17.5</v>
      </c>
      <c r="N163" s="8">
        <f>SUMIFS('Eurostat comsumption'!N$2:N$185,'Eurostat comsumption'!$C$2:$C$185,Input!$C163,'Eurostat comsumption'!$D$2:$D$185,Input!$D163)</f>
        <v>15.4</v>
      </c>
      <c r="O163" s="8">
        <f>SUMIFS('Eurostat comsumption'!O$2:O$185,'Eurostat comsumption'!$C$2:$C$185,Input!$C163,'Eurostat comsumption'!$D$2:$D$185,Input!$D163)</f>
        <v>15.4</v>
      </c>
      <c r="P163" s="8">
        <f>SUMIFS('Eurostat comsumption'!P$2:P$185,'Eurostat comsumption'!$C$2:$C$185,Input!$C163,'Eurostat comsumption'!$D$2:$D$185,Input!$D163)</f>
        <v>22.6</v>
      </c>
      <c r="Q163" s="8">
        <f>SUMIFS('Eurostat comsumption'!Q$2:Q$185,'Eurostat comsumption'!$C$2:$C$185,Input!$C163,'Eurostat comsumption'!$D$2:$D$185,Input!$D163)</f>
        <v>23.3</v>
      </c>
      <c r="R163" s="8">
        <f>SUMIFS('Eurostat comsumption'!R$2:R$185,'Eurostat comsumption'!$C$2:$C$185,Input!$C163,'Eurostat comsumption'!$D$2:$D$185,Input!$D163)</f>
        <v>42.8</v>
      </c>
      <c r="S163" s="8">
        <f>SUMIFS('Eurostat comsumption'!S$2:S$185,'Eurostat comsumption'!$C$2:$C$185,Input!$C163,'Eurostat comsumption'!$D$2:$D$185,Input!$D163)</f>
        <v>41.900000000000006</v>
      </c>
      <c r="T163" s="8">
        <f>SUMIFS('Eurostat comsumption'!T$2:T$185,'Eurostat comsumption'!$C$2:$C$185,Input!$C163,'Eurostat comsumption'!$D$2:$D$185,Input!$D163)</f>
        <v>52.8</v>
      </c>
      <c r="U163" s="8">
        <f>SUMIFS('Eurostat comsumption'!U$2:U$185,'Eurostat comsumption'!$C$2:$C$185,Input!$C163,'Eurostat comsumption'!$D$2:$D$185,Input!$D163)</f>
        <v>105.4</v>
      </c>
      <c r="V163" s="8">
        <f>SUMIFS('Eurostat comsumption'!V$2:V$185,'Eurostat comsumption'!$C$2:$C$185,Input!$C163,'Eurostat comsumption'!$D$2:$D$185,Input!$D163)</f>
        <v>122.5</v>
      </c>
      <c r="W163" s="8">
        <f>SUMIFS('Eurostat comsumption'!W$2:W$185,'Eurostat comsumption'!$C$2:$C$185,Input!$C163,'Eurostat comsumption'!$D$2:$D$185,Input!$D163)</f>
        <v>127.60000000000001</v>
      </c>
      <c r="X163" s="8">
        <f>SUMIFS('Eurostat comsumption'!X$2:X$185,'Eurostat comsumption'!$C$2:$C$185,Input!$C163,'Eurostat comsumption'!$D$2:$D$185,Input!$D163)</f>
        <v>134.1</v>
      </c>
      <c r="Y163" s="8">
        <f>SUMIFS('Eurostat comsumption'!Y$2:Y$185,'Eurostat comsumption'!$C$2:$C$185,Input!$C163,'Eurostat comsumption'!$D$2:$D$185,Input!$D163)</f>
        <v>131.4</v>
      </c>
      <c r="Z163" s="8">
        <f>SUMIFS('Eurostat comsumption'!Z$2:Z$185,'Eurostat comsumption'!$C$2:$C$185,Input!$C163,'Eurostat comsumption'!$D$2:$D$185,Input!$D163)</f>
        <v>131.69999999999999</v>
      </c>
      <c r="AA163">
        <f>MAX(SUMIFS('intermediary sheet'!AA$2:AA$185,'intermediary sheet'!$C$2:$C$185,Input!$C163,'intermediary sheet'!$D$2:$D$185,"total")*SUMIFS('Market shares starting point Fe'!AA$2:AA$185,'Market shares starting point Fe'!$C$2:$C$185,Input!$C163,'Market shares starting point Fe'!$D$2:$D$185,Input!$D163),0)</f>
        <v>64.799829556773986</v>
      </c>
      <c r="AB163">
        <f>MAX(SUMIFS('intermediary sheet'!AB$2:AB$185,'intermediary sheet'!$C$2:$C$185,Input!$C163,'intermediary sheet'!$D$2:$D$185,"total")*SUMIFS('Market shares starting point Fe'!AB$2:AB$185,'Market shares starting point Fe'!$C$2:$C$185,Input!$C163,'Market shares starting point Fe'!$D$2:$D$185,Input!$D163),0)</f>
        <v>70.341743756639374</v>
      </c>
      <c r="AC163">
        <f>MAX(SUMIFS('intermediary sheet'!AC$2:AC$185,'intermediary sheet'!$C$2:$C$185,Input!$C163,'intermediary sheet'!$D$2:$D$185,"total")*SUMIFS('Market shares starting point Fe'!AC$2:AC$185,'Market shares starting point Fe'!$C$2:$C$185,Input!$C163,'Market shares starting point Fe'!$D$2:$D$185,Input!$D163),0)</f>
        <v>77.268777109936792</v>
      </c>
      <c r="AD163">
        <f>MAX(SUMIFS('intermediary sheet'!AD$2:AD$185,'intermediary sheet'!$C$2:$C$185,Input!$C163,'intermediary sheet'!$D$2:$D$185,"total")*SUMIFS('Market shares starting point Fe'!AD$2:AD$185,'Market shares starting point Fe'!$C$2:$C$185,Input!$C163,'Market shares starting point Fe'!$D$2:$D$185,Input!$D163),0)</f>
        <v>82.949631834941314</v>
      </c>
      <c r="AE163">
        <f>MAX(SUMIFS('intermediary sheet'!AE$2:AE$185,'intermediary sheet'!$C$2:$C$185,Input!$C163,'intermediary sheet'!$D$2:$D$185,"total")*SUMIFS('Market shares starting point Fe'!AE$2:AE$185,'Market shares starting point Fe'!$C$2:$C$185,Input!$C163,'Market shares starting point Fe'!$D$2:$D$185,Input!$D163),0)</f>
        <v>88.310238838110408</v>
      </c>
      <c r="AF163">
        <f>MAX(SUMIFS('intermediary sheet'!AF$2:AF$185,'intermediary sheet'!$C$2:$C$185,Input!$C163,'intermediary sheet'!$D$2:$D$185,"total")*SUMIFS('Market shares starting point Fe'!AF$2:AF$185,'Market shares starting point Fe'!$C$2:$C$185,Input!$C163,'Market shares starting point Fe'!$D$2:$D$185,Input!$D163),0)</f>
        <v>93.6055152280708</v>
      </c>
      <c r="AG163">
        <f>MAX(SUMIFS('intermediary sheet'!AG$2:AG$185,'intermediary sheet'!$C$2:$C$185,Input!$C163,'intermediary sheet'!$D$2:$D$185,"total")*SUMIFS('Market shares starting point Fe'!AG$2:AG$185,'Market shares starting point Fe'!$C$2:$C$185,Input!$C163,'Market shares starting point Fe'!$D$2:$D$185,Input!$D163),0)</f>
        <v>98.322483868137013</v>
      </c>
      <c r="AH163">
        <f>MAX(SUMIFS('intermediary sheet'!AH$2:AH$185,'intermediary sheet'!$C$2:$C$185,Input!$C163,'intermediary sheet'!$D$2:$D$185,"total")*SUMIFS('Market shares starting point Fe'!AH$2:AH$185,'Market shares starting point Fe'!$C$2:$C$185,Input!$C163,'Market shares starting point Fe'!$D$2:$D$185,Input!$D163),0)</f>
        <v>103.2581696429606</v>
      </c>
      <c r="AI163">
        <f>MAX(SUMIFS('intermediary sheet'!AI$2:AI$185,'intermediary sheet'!$C$2:$C$185,Input!$C163,'intermediary sheet'!$D$2:$D$185,"total")*SUMIFS('Market shares starting point Fe'!AI$2:AI$185,'Market shares starting point Fe'!$C$2:$C$185,Input!$C163,'Market shares starting point Fe'!$D$2:$D$185,Input!$D163),0)</f>
        <v>107.87228486551673</v>
      </c>
      <c r="AJ163">
        <f>MAX(SUMIFS('intermediary sheet'!AJ$2:AJ$185,'intermediary sheet'!$C$2:$C$185,Input!$C163,'intermediary sheet'!$D$2:$D$185,"total")*SUMIFS('Market shares starting point Fe'!AJ$2:AJ$185,'Market shares starting point Fe'!$C$2:$C$185,Input!$C163,'Market shares starting point Fe'!$D$2:$D$185,Input!$D163),0)</f>
        <v>112.42000718829743</v>
      </c>
      <c r="AK163">
        <f>MAX(SUMIFS('intermediary sheet'!AK$2:AK$185,'intermediary sheet'!$C$2:$C$185,Input!$C163,'intermediary sheet'!$D$2:$D$185,"total")*SUMIFS('Market shares starting point Fe'!AK$2:AK$185,'Market shares starting point Fe'!$C$2:$C$185,Input!$C163,'Market shares starting point Fe'!$D$2:$D$185,Input!$D163),0)</f>
        <v>117.29421135321535</v>
      </c>
      <c r="AL163">
        <f>MAX(SUMIFS('intermediary sheet'!AL$2:AL$185,'intermediary sheet'!$C$2:$C$185,Input!$C163,'intermediary sheet'!$D$2:$D$185,"total")*SUMIFS('Market shares starting point Fe'!AL$2:AL$185,'Market shares starting point Fe'!$C$2:$C$185,Input!$C163,'Market shares starting point Fe'!$D$2:$D$185,Input!$D163),0)</f>
        <v>122.15074676944626</v>
      </c>
      <c r="AM163">
        <f>MAX(SUMIFS('intermediary sheet'!AM$2:AM$185,'intermediary sheet'!$C$2:$C$185,Input!$C163,'intermediary sheet'!$D$2:$D$185,"total")*SUMIFS('Market shares starting point Fe'!AM$2:AM$185,'Market shares starting point Fe'!$C$2:$C$185,Input!$C163,'Market shares starting point Fe'!$D$2:$D$185,Input!$D163),0)</f>
        <v>127.34854934498341</v>
      </c>
      <c r="AN163">
        <f>MAX(SUMIFS('intermediary sheet'!AN$2:AN$185,'intermediary sheet'!$C$2:$C$185,Input!$C163,'intermediary sheet'!$D$2:$D$185,"total")*SUMIFS('Market shares starting point Fe'!AN$2:AN$185,'Market shares starting point Fe'!$C$2:$C$185,Input!$C163,'Market shares starting point Fe'!$D$2:$D$185,Input!$D163),0)</f>
        <v>133.57624039568032</v>
      </c>
      <c r="AO163">
        <f>MAX(SUMIFS('intermediary sheet'!AO$2:AO$185,'intermediary sheet'!$C$2:$C$185,Input!$C163,'intermediary sheet'!$D$2:$D$185,"total")*SUMIFS('Market shares starting point Fe'!AO$2:AO$185,'Market shares starting point Fe'!$C$2:$C$185,Input!$C163,'Market shares starting point Fe'!$D$2:$D$185,Input!$D163),0)</f>
        <v>140.35399511240882</v>
      </c>
      <c r="AP163">
        <f>MAX(SUMIFS('intermediary sheet'!AP$2:AP$185,'intermediary sheet'!$C$2:$C$185,Input!$C163,'intermediary sheet'!$D$2:$D$185,"total")*SUMIFS('Market shares starting point Fe'!AP$2:AP$185,'Market shares starting point Fe'!$C$2:$C$185,Input!$C163,'Market shares starting point Fe'!$D$2:$D$185,Input!$D163),0)</f>
        <v>147.77755746697608</v>
      </c>
      <c r="AQ163">
        <f>MAX(SUMIFS('intermediary sheet'!AQ$2:AQ$185,'intermediary sheet'!$C$2:$C$185,Input!$C163,'intermediary sheet'!$D$2:$D$185,"total")*SUMIFS('Market shares starting point Fe'!AQ$2:AQ$185,'Market shares starting point Fe'!$C$2:$C$185,Input!$C163,'Market shares starting point Fe'!$D$2:$D$185,Input!$D163),0)</f>
        <v>155.68064137675381</v>
      </c>
      <c r="AR163">
        <f>MAX(SUMIFS('intermediary sheet'!AR$2:AR$185,'intermediary sheet'!$C$2:$C$185,Input!$C163,'intermediary sheet'!$D$2:$D$185,"total")*SUMIFS('Market shares starting point Fe'!AR$2:AR$185,'Market shares starting point Fe'!$C$2:$C$185,Input!$C163,'Market shares starting point Fe'!$D$2:$D$185,Input!$D163),0)</f>
        <v>163.40409307659812</v>
      </c>
      <c r="AS163">
        <f>MAX(SUMIFS('intermediary sheet'!AS$2:AS$185,'intermediary sheet'!$C$2:$C$185,Input!$C163,'intermediary sheet'!$D$2:$D$185,"total")*SUMIFS('Market shares starting point Fe'!AS$2:AS$185,'Market shares starting point Fe'!$C$2:$C$185,Input!$C163,'Market shares starting point Fe'!$D$2:$D$185,Input!$D163),0)</f>
        <v>170.91691582332453</v>
      </c>
      <c r="AT163">
        <f>MAX(SUMIFS('intermediary sheet'!AT$2:AT$185,'intermediary sheet'!$C$2:$C$185,Input!$C163,'intermediary sheet'!$D$2:$D$185,"total")*SUMIFS('Market shares starting point Fe'!AT$2:AT$185,'Market shares starting point Fe'!$C$2:$C$185,Input!$C163,'Market shares starting point Fe'!$D$2:$D$185,Input!$D163),0)</f>
        <v>178.61744478012184</v>
      </c>
      <c r="AU163">
        <f>MAX(SUMIFS('intermediary sheet'!AU$2:AU$185,'intermediary sheet'!$C$2:$C$185,Input!$C163,'intermediary sheet'!$D$2:$D$185,"total")*SUMIFS('Market shares starting point Fe'!AU$2:AU$185,'Market shares starting point Fe'!$C$2:$C$185,Input!$C163,'Market shares starting point Fe'!$D$2:$D$185,Input!$D163),0)</f>
        <v>185.70796659806291</v>
      </c>
      <c r="AV163">
        <f>MAX(SUMIFS('intermediary sheet'!AV$2:AV$185,'intermediary sheet'!$C$2:$C$185,Input!$C163,'intermediary sheet'!$D$2:$D$185,"total")*SUMIFS('Market shares starting point Fe'!AV$2:AV$185,'Market shares starting point Fe'!$C$2:$C$185,Input!$C163,'Market shares starting point Fe'!$D$2:$D$185,Input!$D163),0)</f>
        <v>192.40850304035254</v>
      </c>
      <c r="AW163">
        <f>MAX(SUMIFS('intermediary sheet'!AW$2:AW$185,'intermediary sheet'!$C$2:$C$185,Input!$C163,'intermediary sheet'!$D$2:$D$185,"total")*SUMIFS('Market shares starting point Fe'!AW$2:AW$185,'Market shares starting point Fe'!$C$2:$C$185,Input!$C163,'Market shares starting point Fe'!$D$2:$D$185,Input!$D163),0)</f>
        <v>198.78895161133468</v>
      </c>
      <c r="AX163">
        <f>MAX(SUMIFS('intermediary sheet'!AX$2:AX$185,'intermediary sheet'!$C$2:$C$185,Input!$C163,'intermediary sheet'!$D$2:$D$185,"total")*SUMIFS('Market shares starting point Fe'!AX$2:AX$185,'Market shares starting point Fe'!$C$2:$C$185,Input!$C163,'Market shares starting point Fe'!$D$2:$D$185,Input!$D163),0)</f>
        <v>205.06724191602871</v>
      </c>
      <c r="AY163">
        <f>MAX(SUMIFS('intermediary sheet'!AY$2:AY$185,'intermediary sheet'!$C$2:$C$185,Input!$C163,'intermediary sheet'!$D$2:$D$185,"total")*SUMIFS('Market shares starting point Fe'!AY$2:AY$185,'Market shares starting point Fe'!$C$2:$C$185,Input!$C163,'Market shares starting point Fe'!$D$2:$D$185,Input!$D163),0)</f>
        <v>211.12287020152587</v>
      </c>
      <c r="AZ163">
        <f>MAX(SUMIFS('intermediary sheet'!AZ$2:AZ$185,'intermediary sheet'!$C$2:$C$185,Input!$C163,'intermediary sheet'!$D$2:$D$185,"total")*SUMIFS('Market shares starting point Fe'!AZ$2:AZ$185,'Market shares starting point Fe'!$C$2:$C$185,Input!$C163,'Market shares starting point Fe'!$D$2:$D$185,Input!$D163),0)</f>
        <v>216.82861261297168</v>
      </c>
      <c r="BA163">
        <f>MAX(SUMIFS('intermediary sheet'!BA$2:BA$185,'intermediary sheet'!$C$2:$C$185,Input!$C163,'intermediary sheet'!$D$2:$D$185,"total")*SUMIFS('Market shares starting point Fe'!BA$2:BA$185,'Market shares starting point Fe'!$C$2:$C$185,Input!$C163,'Market shares starting point Fe'!$D$2:$D$185,Input!$D163),0)</f>
        <v>222.48815456426343</v>
      </c>
      <c r="BB163">
        <f>MAX(SUMIFS('intermediary sheet'!BB$2:BB$185,'intermediary sheet'!$C$2:$C$185,Input!$C163,'intermediary sheet'!$D$2:$D$185,"total")*SUMIFS('Market shares starting point Fe'!BB$2:BB$185,'Market shares starting point Fe'!$C$2:$C$185,Input!$C163,'Market shares starting point Fe'!$D$2:$D$185,Input!$D163),0)</f>
        <v>227.83502826651971</v>
      </c>
      <c r="BC163">
        <f>MAX(SUMIFS('intermediary sheet'!BC$2:BC$185,'intermediary sheet'!$C$2:$C$185,Input!$C163,'intermediary sheet'!$D$2:$D$185,"total")*SUMIFS('Market shares starting point Fe'!BC$2:BC$185,'Market shares starting point Fe'!$C$2:$C$185,Input!$C163,'Market shares starting point Fe'!$D$2:$D$185,Input!$D163),0)</f>
        <v>232.96324484210234</v>
      </c>
      <c r="BD163">
        <f>MAX(SUMIFS('intermediary sheet'!BD$2:BD$185,'intermediary sheet'!$C$2:$C$185,Input!$C163,'intermediary sheet'!$D$2:$D$185,"total")*SUMIFS('Market shares starting point Fe'!BD$2:BD$185,'Market shares starting point Fe'!$C$2:$C$185,Input!$C163,'Market shares starting point Fe'!$D$2:$D$185,Input!$D163),0)</f>
        <v>237.55436707319924</v>
      </c>
      <c r="BE163">
        <f>MAX(SUMIFS('intermediary sheet'!BE$2:BE$185,'intermediary sheet'!$C$2:$C$185,Input!$C163,'intermediary sheet'!$D$2:$D$185,"total")*SUMIFS('Market shares starting point Fe'!BE$2:BE$185,'Market shares starting point Fe'!$C$2:$C$185,Input!$C163,'Market shares starting point Fe'!$D$2:$D$185,Input!$D163),0)</f>
        <v>241.89848117841774</v>
      </c>
      <c r="BF163">
        <f>MAX(SUMIFS('intermediary sheet'!BF$2:BF$185,'intermediary sheet'!$C$2:$C$185,Input!$C163,'intermediary sheet'!$D$2:$D$185,"total")*SUMIFS('Market shares starting point Fe'!BF$2:BF$185,'Market shares starting point Fe'!$C$2:$C$185,Input!$C163,'Market shares starting point Fe'!$D$2:$D$185,Input!$D163),0)</f>
        <v>263.90340335265523</v>
      </c>
      <c r="BG163">
        <f>MAX(SUMIFS('intermediary sheet'!BG$2:BG$185,'intermediary sheet'!$C$2:$C$185,Input!$C163,'intermediary sheet'!$D$2:$D$185,"total")*SUMIFS('Market shares starting point Fe'!BG$2:BG$185,'Market shares starting point Fe'!$C$2:$C$185,Input!$C163,'Market shares starting point Fe'!$D$2:$D$185,Input!$D163),0)</f>
        <v>288.70778464319511</v>
      </c>
      <c r="BH163">
        <f>MAX(SUMIFS('intermediary sheet'!BH$2:BH$185,'intermediary sheet'!$C$2:$C$185,Input!$C163,'intermediary sheet'!$D$2:$D$185,"total")*SUMIFS('Market shares starting point Fe'!BH$2:BH$185,'Market shares starting point Fe'!$C$2:$C$185,Input!$C163,'Market shares starting point Fe'!$D$2:$D$185,Input!$D163),0)</f>
        <v>316.9065452786748</v>
      </c>
    </row>
    <row r="164" spans="1:60" x14ac:dyDescent="0.3">
      <c r="A164" t="s">
        <v>9</v>
      </c>
      <c r="B164" t="s">
        <v>10</v>
      </c>
      <c r="C164" t="s">
        <v>42</v>
      </c>
      <c r="D164" t="s">
        <v>18</v>
      </c>
      <c r="E164" t="s">
        <v>13</v>
      </c>
      <c r="F164" t="s">
        <v>14</v>
      </c>
      <c r="G164" t="s">
        <v>14</v>
      </c>
      <c r="H164" t="s">
        <v>15</v>
      </c>
      <c r="I164" t="s">
        <v>16</v>
      </c>
      <c r="J164" s="8">
        <f>SUMIFS('Eurostat comsumption'!J$2:J$185,'Eurostat comsumption'!$C$2:$C$185,Input!$C164,'Eurostat comsumption'!$D$2:$D$185,Input!$D164)</f>
        <v>0</v>
      </c>
      <c r="K164" s="8">
        <f>SUMIFS('Eurostat comsumption'!K$2:K$185,'Eurostat comsumption'!$C$2:$C$185,Input!$C164,'Eurostat comsumption'!$D$2:$D$185,Input!$D164)</f>
        <v>0</v>
      </c>
      <c r="L164" s="8">
        <f>SUMIFS('Eurostat comsumption'!L$2:L$185,'Eurostat comsumption'!$C$2:$C$185,Input!$C164,'Eurostat comsumption'!$D$2:$D$185,Input!$D164)</f>
        <v>0</v>
      </c>
      <c r="M164" s="8">
        <f>SUMIFS('Eurostat comsumption'!M$2:M$185,'Eurostat comsumption'!$C$2:$C$185,Input!$C164,'Eurostat comsumption'!$D$2:$D$185,Input!$D164)</f>
        <v>0</v>
      </c>
      <c r="N164" s="8">
        <f>SUMIFS('Eurostat comsumption'!N$2:N$185,'Eurostat comsumption'!$C$2:$C$185,Input!$C164,'Eurostat comsumption'!$D$2:$D$185,Input!$D164)</f>
        <v>0</v>
      </c>
      <c r="O164" s="8">
        <f>SUMIFS('Eurostat comsumption'!O$2:O$185,'Eurostat comsumption'!$C$2:$C$185,Input!$C164,'Eurostat comsumption'!$D$2:$D$185,Input!$D164)</f>
        <v>0</v>
      </c>
      <c r="P164" s="8">
        <f>SUMIFS('Eurostat comsumption'!P$2:P$185,'Eurostat comsumption'!$C$2:$C$185,Input!$C164,'Eurostat comsumption'!$D$2:$D$185,Input!$D164)</f>
        <v>0</v>
      </c>
      <c r="Q164" s="8">
        <f>SUMIFS('Eurostat comsumption'!Q$2:Q$185,'Eurostat comsumption'!$C$2:$C$185,Input!$C164,'Eurostat comsumption'!$D$2:$D$185,Input!$D164)</f>
        <v>0</v>
      </c>
      <c r="R164" s="8">
        <f>SUMIFS('Eurostat comsumption'!R$2:R$185,'Eurostat comsumption'!$C$2:$C$185,Input!$C164,'Eurostat comsumption'!$D$2:$D$185,Input!$D164)</f>
        <v>0</v>
      </c>
      <c r="S164" s="8">
        <f>SUMIFS('Eurostat comsumption'!S$2:S$185,'Eurostat comsumption'!$C$2:$C$185,Input!$C164,'Eurostat comsumption'!$D$2:$D$185,Input!$D164)</f>
        <v>0</v>
      </c>
      <c r="T164" s="8">
        <f>SUMIFS('Eurostat comsumption'!T$2:T$185,'Eurostat comsumption'!$C$2:$C$185,Input!$C164,'Eurostat comsumption'!$D$2:$D$185,Input!$D164)</f>
        <v>0</v>
      </c>
      <c r="U164" s="8">
        <f>SUMIFS('Eurostat comsumption'!U$2:U$185,'Eurostat comsumption'!$C$2:$C$185,Input!$C164,'Eurostat comsumption'!$D$2:$D$185,Input!$D164)</f>
        <v>0</v>
      </c>
      <c r="V164" s="8">
        <f>SUMIFS('Eurostat comsumption'!V$2:V$185,'Eurostat comsumption'!$C$2:$C$185,Input!$C164,'Eurostat comsumption'!$D$2:$D$185,Input!$D164)</f>
        <v>0</v>
      </c>
      <c r="W164" s="8">
        <f>SUMIFS('Eurostat comsumption'!W$2:W$185,'Eurostat comsumption'!$C$2:$C$185,Input!$C164,'Eurostat comsumption'!$D$2:$D$185,Input!$D164)</f>
        <v>0</v>
      </c>
      <c r="X164" s="8">
        <f>SUMIFS('Eurostat comsumption'!X$2:X$185,'Eurostat comsumption'!$C$2:$C$185,Input!$C164,'Eurostat comsumption'!$D$2:$D$185,Input!$D164)</f>
        <v>0</v>
      </c>
      <c r="Y164" s="8">
        <f>SUMIFS('Eurostat comsumption'!Y$2:Y$185,'Eurostat comsumption'!$C$2:$C$185,Input!$C164,'Eurostat comsumption'!$D$2:$D$185,Input!$D164)</f>
        <v>0</v>
      </c>
      <c r="Z164" s="8">
        <f>SUMIFS('Eurostat comsumption'!Z$2:Z$185,'Eurostat comsumption'!$C$2:$C$185,Input!$C164,'Eurostat comsumption'!$D$2:$D$185,Input!$D164)</f>
        <v>0</v>
      </c>
      <c r="AA164">
        <f>MAX(SUMIFS('intermediary sheet'!AA$2:AA$185,'intermediary sheet'!$C$2:$C$185,Input!$C164,'intermediary sheet'!$D$2:$D$185,"total")*SUMIFS('Market shares starting point Fe'!AA$2:AA$185,'Market shares starting point Fe'!$C$2:$C$185,Input!$C164,'Market shares starting point Fe'!$D$2:$D$185,Input!$D164),0)</f>
        <v>0</v>
      </c>
      <c r="AB164">
        <f>MAX(SUMIFS('intermediary sheet'!AB$2:AB$185,'intermediary sheet'!$C$2:$C$185,Input!$C164,'intermediary sheet'!$D$2:$D$185,"total")*SUMIFS('Market shares starting point Fe'!AB$2:AB$185,'Market shares starting point Fe'!$C$2:$C$185,Input!$C164,'Market shares starting point Fe'!$D$2:$D$185,Input!$D164),0)</f>
        <v>0</v>
      </c>
      <c r="AC164">
        <f>MAX(SUMIFS('intermediary sheet'!AC$2:AC$185,'intermediary sheet'!$C$2:$C$185,Input!$C164,'intermediary sheet'!$D$2:$D$185,"total")*SUMIFS('Market shares starting point Fe'!AC$2:AC$185,'Market shares starting point Fe'!$C$2:$C$185,Input!$C164,'Market shares starting point Fe'!$D$2:$D$185,Input!$D164),0)</f>
        <v>0</v>
      </c>
      <c r="AD164">
        <f>MAX(SUMIFS('intermediary sheet'!AD$2:AD$185,'intermediary sheet'!$C$2:$C$185,Input!$C164,'intermediary sheet'!$D$2:$D$185,"total")*SUMIFS('Market shares starting point Fe'!AD$2:AD$185,'Market shares starting point Fe'!$C$2:$C$185,Input!$C164,'Market shares starting point Fe'!$D$2:$D$185,Input!$D164),0)</f>
        <v>0</v>
      </c>
      <c r="AE164">
        <f>MAX(SUMIFS('intermediary sheet'!AE$2:AE$185,'intermediary sheet'!$C$2:$C$185,Input!$C164,'intermediary sheet'!$D$2:$D$185,"total")*SUMIFS('Market shares starting point Fe'!AE$2:AE$185,'Market shares starting point Fe'!$C$2:$C$185,Input!$C164,'Market shares starting point Fe'!$D$2:$D$185,Input!$D164),0)</f>
        <v>0</v>
      </c>
      <c r="AF164">
        <f>MAX(SUMIFS('intermediary sheet'!AF$2:AF$185,'intermediary sheet'!$C$2:$C$185,Input!$C164,'intermediary sheet'!$D$2:$D$185,"total")*SUMIFS('Market shares starting point Fe'!AF$2:AF$185,'Market shares starting point Fe'!$C$2:$C$185,Input!$C164,'Market shares starting point Fe'!$D$2:$D$185,Input!$D164),0)</f>
        <v>0</v>
      </c>
      <c r="AG164">
        <f>MAX(SUMIFS('intermediary sheet'!AG$2:AG$185,'intermediary sheet'!$C$2:$C$185,Input!$C164,'intermediary sheet'!$D$2:$D$185,"total")*SUMIFS('Market shares starting point Fe'!AG$2:AG$185,'Market shares starting point Fe'!$C$2:$C$185,Input!$C164,'Market shares starting point Fe'!$D$2:$D$185,Input!$D164),0)</f>
        <v>0</v>
      </c>
      <c r="AH164">
        <f>MAX(SUMIFS('intermediary sheet'!AH$2:AH$185,'intermediary sheet'!$C$2:$C$185,Input!$C164,'intermediary sheet'!$D$2:$D$185,"total")*SUMIFS('Market shares starting point Fe'!AH$2:AH$185,'Market shares starting point Fe'!$C$2:$C$185,Input!$C164,'Market shares starting point Fe'!$D$2:$D$185,Input!$D164),0)</f>
        <v>0</v>
      </c>
      <c r="AI164">
        <f>MAX(SUMIFS('intermediary sheet'!AI$2:AI$185,'intermediary sheet'!$C$2:$C$185,Input!$C164,'intermediary sheet'!$D$2:$D$185,"total")*SUMIFS('Market shares starting point Fe'!AI$2:AI$185,'Market shares starting point Fe'!$C$2:$C$185,Input!$C164,'Market shares starting point Fe'!$D$2:$D$185,Input!$D164),0)</f>
        <v>0</v>
      </c>
      <c r="AJ164">
        <f>MAX(SUMIFS('intermediary sheet'!AJ$2:AJ$185,'intermediary sheet'!$C$2:$C$185,Input!$C164,'intermediary sheet'!$D$2:$D$185,"total")*SUMIFS('Market shares starting point Fe'!AJ$2:AJ$185,'Market shares starting point Fe'!$C$2:$C$185,Input!$C164,'Market shares starting point Fe'!$D$2:$D$185,Input!$D164),0)</f>
        <v>0</v>
      </c>
      <c r="AK164">
        <f>MAX(SUMIFS('intermediary sheet'!AK$2:AK$185,'intermediary sheet'!$C$2:$C$185,Input!$C164,'intermediary sheet'!$D$2:$D$185,"total")*SUMIFS('Market shares starting point Fe'!AK$2:AK$185,'Market shares starting point Fe'!$C$2:$C$185,Input!$C164,'Market shares starting point Fe'!$D$2:$D$185,Input!$D164),0)</f>
        <v>0</v>
      </c>
      <c r="AL164">
        <f>MAX(SUMIFS('intermediary sheet'!AL$2:AL$185,'intermediary sheet'!$C$2:$C$185,Input!$C164,'intermediary sheet'!$D$2:$D$185,"total")*SUMIFS('Market shares starting point Fe'!AL$2:AL$185,'Market shares starting point Fe'!$C$2:$C$185,Input!$C164,'Market shares starting point Fe'!$D$2:$D$185,Input!$D164),0)</f>
        <v>0</v>
      </c>
      <c r="AM164">
        <f>MAX(SUMIFS('intermediary sheet'!AM$2:AM$185,'intermediary sheet'!$C$2:$C$185,Input!$C164,'intermediary sheet'!$D$2:$D$185,"total")*SUMIFS('Market shares starting point Fe'!AM$2:AM$185,'Market shares starting point Fe'!$C$2:$C$185,Input!$C164,'Market shares starting point Fe'!$D$2:$D$185,Input!$D164),0)</f>
        <v>0</v>
      </c>
      <c r="AN164">
        <f>MAX(SUMIFS('intermediary sheet'!AN$2:AN$185,'intermediary sheet'!$C$2:$C$185,Input!$C164,'intermediary sheet'!$D$2:$D$185,"total")*SUMIFS('Market shares starting point Fe'!AN$2:AN$185,'Market shares starting point Fe'!$C$2:$C$185,Input!$C164,'Market shares starting point Fe'!$D$2:$D$185,Input!$D164),0)</f>
        <v>0</v>
      </c>
      <c r="AO164">
        <f>MAX(SUMIFS('intermediary sheet'!AO$2:AO$185,'intermediary sheet'!$C$2:$C$185,Input!$C164,'intermediary sheet'!$D$2:$D$185,"total")*SUMIFS('Market shares starting point Fe'!AO$2:AO$185,'Market shares starting point Fe'!$C$2:$C$185,Input!$C164,'Market shares starting point Fe'!$D$2:$D$185,Input!$D164),0)</f>
        <v>0</v>
      </c>
      <c r="AP164">
        <f>MAX(SUMIFS('intermediary sheet'!AP$2:AP$185,'intermediary sheet'!$C$2:$C$185,Input!$C164,'intermediary sheet'!$D$2:$D$185,"total")*SUMIFS('Market shares starting point Fe'!AP$2:AP$185,'Market shares starting point Fe'!$C$2:$C$185,Input!$C164,'Market shares starting point Fe'!$D$2:$D$185,Input!$D164),0)</f>
        <v>0</v>
      </c>
      <c r="AQ164">
        <f>MAX(SUMIFS('intermediary sheet'!AQ$2:AQ$185,'intermediary sheet'!$C$2:$C$185,Input!$C164,'intermediary sheet'!$D$2:$D$185,"total")*SUMIFS('Market shares starting point Fe'!AQ$2:AQ$185,'Market shares starting point Fe'!$C$2:$C$185,Input!$C164,'Market shares starting point Fe'!$D$2:$D$185,Input!$D164),0)</f>
        <v>0</v>
      </c>
      <c r="AR164">
        <f>MAX(SUMIFS('intermediary sheet'!AR$2:AR$185,'intermediary sheet'!$C$2:$C$185,Input!$C164,'intermediary sheet'!$D$2:$D$185,"total")*SUMIFS('Market shares starting point Fe'!AR$2:AR$185,'Market shares starting point Fe'!$C$2:$C$185,Input!$C164,'Market shares starting point Fe'!$D$2:$D$185,Input!$D164),0)</f>
        <v>0</v>
      </c>
      <c r="AS164">
        <f>MAX(SUMIFS('intermediary sheet'!AS$2:AS$185,'intermediary sheet'!$C$2:$C$185,Input!$C164,'intermediary sheet'!$D$2:$D$185,"total")*SUMIFS('Market shares starting point Fe'!AS$2:AS$185,'Market shares starting point Fe'!$C$2:$C$185,Input!$C164,'Market shares starting point Fe'!$D$2:$D$185,Input!$D164),0)</f>
        <v>0</v>
      </c>
      <c r="AT164">
        <f>MAX(SUMIFS('intermediary sheet'!AT$2:AT$185,'intermediary sheet'!$C$2:$C$185,Input!$C164,'intermediary sheet'!$D$2:$D$185,"total")*SUMIFS('Market shares starting point Fe'!AT$2:AT$185,'Market shares starting point Fe'!$C$2:$C$185,Input!$C164,'Market shares starting point Fe'!$D$2:$D$185,Input!$D164),0)</f>
        <v>0</v>
      </c>
      <c r="AU164">
        <f>MAX(SUMIFS('intermediary sheet'!AU$2:AU$185,'intermediary sheet'!$C$2:$C$185,Input!$C164,'intermediary sheet'!$D$2:$D$185,"total")*SUMIFS('Market shares starting point Fe'!AU$2:AU$185,'Market shares starting point Fe'!$C$2:$C$185,Input!$C164,'Market shares starting point Fe'!$D$2:$D$185,Input!$D164),0)</f>
        <v>0</v>
      </c>
      <c r="AV164">
        <f>MAX(SUMIFS('intermediary sheet'!AV$2:AV$185,'intermediary sheet'!$C$2:$C$185,Input!$C164,'intermediary sheet'!$D$2:$D$185,"total")*SUMIFS('Market shares starting point Fe'!AV$2:AV$185,'Market shares starting point Fe'!$C$2:$C$185,Input!$C164,'Market shares starting point Fe'!$D$2:$D$185,Input!$D164),0)</f>
        <v>0</v>
      </c>
      <c r="AW164">
        <f>MAX(SUMIFS('intermediary sheet'!AW$2:AW$185,'intermediary sheet'!$C$2:$C$185,Input!$C164,'intermediary sheet'!$D$2:$D$185,"total")*SUMIFS('Market shares starting point Fe'!AW$2:AW$185,'Market shares starting point Fe'!$C$2:$C$185,Input!$C164,'Market shares starting point Fe'!$D$2:$D$185,Input!$D164),0)</f>
        <v>0</v>
      </c>
      <c r="AX164">
        <f>MAX(SUMIFS('intermediary sheet'!AX$2:AX$185,'intermediary sheet'!$C$2:$C$185,Input!$C164,'intermediary sheet'!$D$2:$D$185,"total")*SUMIFS('Market shares starting point Fe'!AX$2:AX$185,'Market shares starting point Fe'!$C$2:$C$185,Input!$C164,'Market shares starting point Fe'!$D$2:$D$185,Input!$D164),0)</f>
        <v>0</v>
      </c>
      <c r="AY164">
        <f>MAX(SUMIFS('intermediary sheet'!AY$2:AY$185,'intermediary sheet'!$C$2:$C$185,Input!$C164,'intermediary sheet'!$D$2:$D$185,"total")*SUMIFS('Market shares starting point Fe'!AY$2:AY$185,'Market shares starting point Fe'!$C$2:$C$185,Input!$C164,'Market shares starting point Fe'!$D$2:$D$185,Input!$D164),0)</f>
        <v>0</v>
      </c>
      <c r="AZ164">
        <f>MAX(SUMIFS('intermediary sheet'!AZ$2:AZ$185,'intermediary sheet'!$C$2:$C$185,Input!$C164,'intermediary sheet'!$D$2:$D$185,"total")*SUMIFS('Market shares starting point Fe'!AZ$2:AZ$185,'Market shares starting point Fe'!$C$2:$C$185,Input!$C164,'Market shares starting point Fe'!$D$2:$D$185,Input!$D164),0)</f>
        <v>0</v>
      </c>
      <c r="BA164">
        <f>MAX(SUMIFS('intermediary sheet'!BA$2:BA$185,'intermediary sheet'!$C$2:$C$185,Input!$C164,'intermediary sheet'!$D$2:$D$185,"total")*SUMIFS('Market shares starting point Fe'!BA$2:BA$185,'Market shares starting point Fe'!$C$2:$C$185,Input!$C164,'Market shares starting point Fe'!$D$2:$D$185,Input!$D164),0)</f>
        <v>0</v>
      </c>
      <c r="BB164">
        <f>MAX(SUMIFS('intermediary sheet'!BB$2:BB$185,'intermediary sheet'!$C$2:$C$185,Input!$C164,'intermediary sheet'!$D$2:$D$185,"total")*SUMIFS('Market shares starting point Fe'!BB$2:BB$185,'Market shares starting point Fe'!$C$2:$C$185,Input!$C164,'Market shares starting point Fe'!$D$2:$D$185,Input!$D164),0)</f>
        <v>0</v>
      </c>
      <c r="BC164">
        <f>MAX(SUMIFS('intermediary sheet'!BC$2:BC$185,'intermediary sheet'!$C$2:$C$185,Input!$C164,'intermediary sheet'!$D$2:$D$185,"total")*SUMIFS('Market shares starting point Fe'!BC$2:BC$185,'Market shares starting point Fe'!$C$2:$C$185,Input!$C164,'Market shares starting point Fe'!$D$2:$D$185,Input!$D164),0)</f>
        <v>0</v>
      </c>
      <c r="BD164">
        <f>MAX(SUMIFS('intermediary sheet'!BD$2:BD$185,'intermediary sheet'!$C$2:$C$185,Input!$C164,'intermediary sheet'!$D$2:$D$185,"total")*SUMIFS('Market shares starting point Fe'!BD$2:BD$185,'Market shares starting point Fe'!$C$2:$C$185,Input!$C164,'Market shares starting point Fe'!$D$2:$D$185,Input!$D164),0)</f>
        <v>0</v>
      </c>
      <c r="BE164">
        <f>MAX(SUMIFS('intermediary sheet'!BE$2:BE$185,'intermediary sheet'!$C$2:$C$185,Input!$C164,'intermediary sheet'!$D$2:$D$185,"total")*SUMIFS('Market shares starting point Fe'!BE$2:BE$185,'Market shares starting point Fe'!$C$2:$C$185,Input!$C164,'Market shares starting point Fe'!$D$2:$D$185,Input!$D164),0)</f>
        <v>0</v>
      </c>
      <c r="BF164">
        <f>MAX(SUMIFS('intermediary sheet'!BF$2:BF$185,'intermediary sheet'!$C$2:$C$185,Input!$C164,'intermediary sheet'!$D$2:$D$185,"total")*SUMIFS('Market shares starting point Fe'!BF$2:BF$185,'Market shares starting point Fe'!$C$2:$C$185,Input!$C164,'Market shares starting point Fe'!$D$2:$D$185,Input!$D164),0)</f>
        <v>0</v>
      </c>
      <c r="BG164">
        <f>MAX(SUMIFS('intermediary sheet'!BG$2:BG$185,'intermediary sheet'!$C$2:$C$185,Input!$C164,'intermediary sheet'!$D$2:$D$185,"total")*SUMIFS('Market shares starting point Fe'!BG$2:BG$185,'Market shares starting point Fe'!$C$2:$C$185,Input!$C164,'Market shares starting point Fe'!$D$2:$D$185,Input!$D164),0)</f>
        <v>0</v>
      </c>
      <c r="BH164">
        <f>MAX(SUMIFS('intermediary sheet'!BH$2:BH$185,'intermediary sheet'!$C$2:$C$185,Input!$C164,'intermediary sheet'!$D$2:$D$185,"total")*SUMIFS('Market shares starting point Fe'!BH$2:BH$185,'Market shares starting point Fe'!$C$2:$C$185,Input!$C164,'Market shares starting point Fe'!$D$2:$D$185,Input!$D164),0)</f>
        <v>0</v>
      </c>
    </row>
    <row r="165" spans="1:60" x14ac:dyDescent="0.3">
      <c r="A165" t="s">
        <v>9</v>
      </c>
      <c r="B165" t="s">
        <v>10</v>
      </c>
      <c r="C165" t="s">
        <v>42</v>
      </c>
      <c r="D165" t="s">
        <v>19</v>
      </c>
      <c r="E165" t="s">
        <v>13</v>
      </c>
      <c r="F165" t="s">
        <v>14</v>
      </c>
      <c r="G165" t="s">
        <v>14</v>
      </c>
      <c r="H165" t="s">
        <v>15</v>
      </c>
      <c r="I165" t="s">
        <v>16</v>
      </c>
      <c r="J165" s="8">
        <f>SUMIFS('Eurostat comsumption'!J$2:J$185,'Eurostat comsumption'!$C$2:$C$185,Input!$C165,'Eurostat comsumption'!$D$2:$D$185,Input!$D165)</f>
        <v>274.60000000000002</v>
      </c>
      <c r="K165" s="8">
        <f>SUMIFS('Eurostat comsumption'!K$2:K$185,'Eurostat comsumption'!$C$2:$C$185,Input!$C165,'Eurostat comsumption'!$D$2:$D$185,Input!$D165)</f>
        <v>246.1</v>
      </c>
      <c r="L165" s="8">
        <f>SUMIFS('Eurostat comsumption'!L$2:L$185,'Eurostat comsumption'!$C$2:$C$185,Input!$C165,'Eurostat comsumption'!$D$2:$D$185,Input!$D165)</f>
        <v>246.5</v>
      </c>
      <c r="M165" s="8">
        <f>SUMIFS('Eurostat comsumption'!M$2:M$185,'Eurostat comsumption'!$C$2:$C$185,Input!$C165,'Eurostat comsumption'!$D$2:$D$185,Input!$D165)</f>
        <v>244</v>
      </c>
      <c r="N165" s="8">
        <f>SUMIFS('Eurostat comsumption'!N$2:N$185,'Eurostat comsumption'!$C$2:$C$185,Input!$C165,'Eurostat comsumption'!$D$2:$D$185,Input!$D165)</f>
        <v>257</v>
      </c>
      <c r="O165" s="8">
        <f>SUMIFS('Eurostat comsumption'!O$2:O$185,'Eurostat comsumption'!$C$2:$C$185,Input!$C165,'Eurostat comsumption'!$D$2:$D$185,Input!$D165)</f>
        <v>242.3</v>
      </c>
      <c r="P165" s="8">
        <f>SUMIFS('Eurostat comsumption'!P$2:P$185,'Eurostat comsumption'!$C$2:$C$185,Input!$C165,'Eurostat comsumption'!$D$2:$D$185,Input!$D165)</f>
        <v>248.1</v>
      </c>
      <c r="Q165" s="8">
        <f>SUMIFS('Eurostat comsumption'!Q$2:Q$185,'Eurostat comsumption'!$C$2:$C$185,Input!$C165,'Eurostat comsumption'!$D$2:$D$185,Input!$D165)</f>
        <v>251.8</v>
      </c>
      <c r="R165" s="8">
        <f>SUMIFS('Eurostat comsumption'!R$2:R$185,'Eurostat comsumption'!$C$2:$C$185,Input!$C165,'Eurostat comsumption'!$D$2:$D$185,Input!$D165)</f>
        <v>204</v>
      </c>
      <c r="S165" s="8">
        <f>SUMIFS('Eurostat comsumption'!S$2:S$185,'Eurostat comsumption'!$C$2:$C$185,Input!$C165,'Eurostat comsumption'!$D$2:$D$185,Input!$D165)</f>
        <v>209.6</v>
      </c>
      <c r="T165" s="8">
        <f>SUMIFS('Eurostat comsumption'!T$2:T$185,'Eurostat comsumption'!$C$2:$C$185,Input!$C165,'Eurostat comsumption'!$D$2:$D$185,Input!$D165)</f>
        <v>206.7</v>
      </c>
      <c r="U165" s="8">
        <f>SUMIFS('Eurostat comsumption'!U$2:U$185,'Eurostat comsumption'!$C$2:$C$185,Input!$C165,'Eurostat comsumption'!$D$2:$D$185,Input!$D165)</f>
        <v>227</v>
      </c>
      <c r="V165" s="8">
        <f>SUMIFS('Eurostat comsumption'!V$2:V$185,'Eurostat comsumption'!$C$2:$C$185,Input!$C165,'Eurostat comsumption'!$D$2:$D$185,Input!$D165)</f>
        <v>230.9</v>
      </c>
      <c r="W165" s="8">
        <f>SUMIFS('Eurostat comsumption'!W$2:W$185,'Eurostat comsumption'!$C$2:$C$185,Input!$C165,'Eurostat comsumption'!$D$2:$D$185,Input!$D165)</f>
        <v>236.5</v>
      </c>
      <c r="X165" s="8">
        <f>SUMIFS('Eurostat comsumption'!X$2:X$185,'Eurostat comsumption'!$C$2:$C$185,Input!$C165,'Eurostat comsumption'!$D$2:$D$185,Input!$D165)</f>
        <v>224.8</v>
      </c>
      <c r="Y165" s="8">
        <f>SUMIFS('Eurostat comsumption'!Y$2:Y$185,'Eurostat comsumption'!$C$2:$C$185,Input!$C165,'Eurostat comsumption'!$D$2:$D$185,Input!$D165)</f>
        <v>223.1</v>
      </c>
      <c r="Z165" s="8">
        <f>SUMIFS('Eurostat comsumption'!Z$2:Z$185,'Eurostat comsumption'!$C$2:$C$185,Input!$C165,'Eurostat comsumption'!$D$2:$D$185,Input!$D165)</f>
        <v>229.1</v>
      </c>
      <c r="AA165">
        <f>MAX(SUMIFS('intermediary sheet'!AA$2:AA$185,'intermediary sheet'!$C$2:$C$185,Input!$C165,'intermediary sheet'!$D$2:$D$185,"total")*SUMIFS('Market shares starting point Fe'!AA$2:AA$185,'Market shares starting point Fe'!$C$2:$C$185,Input!$C165,'Market shares starting point Fe'!$D$2:$D$185,Input!$D165),0)</f>
        <v>154.10606336531964</v>
      </c>
      <c r="AB165">
        <f>MAX(SUMIFS('intermediary sheet'!AB$2:AB$185,'intermediary sheet'!$C$2:$C$185,Input!$C165,'intermediary sheet'!$D$2:$D$185,"total")*SUMIFS('Market shares starting point Fe'!AB$2:AB$185,'Market shares starting point Fe'!$C$2:$C$185,Input!$C165,'Market shares starting point Fe'!$D$2:$D$185,Input!$D165),0)</f>
        <v>159.75309779501157</v>
      </c>
      <c r="AC165">
        <f>MAX(SUMIFS('intermediary sheet'!AC$2:AC$185,'intermediary sheet'!$C$2:$C$185,Input!$C165,'intermediary sheet'!$D$2:$D$185,"total")*SUMIFS('Market shares starting point Fe'!AC$2:AC$185,'Market shares starting point Fe'!$C$2:$C$185,Input!$C165,'Market shares starting point Fe'!$D$2:$D$185,Input!$D165),0)</f>
        <v>166.81169911978239</v>
      </c>
      <c r="AD165">
        <f>MAX(SUMIFS('intermediary sheet'!AD$2:AD$185,'intermediary sheet'!$C$2:$C$185,Input!$C165,'intermediary sheet'!$D$2:$D$185,"total")*SUMIFS('Market shares starting point Fe'!AD$2:AD$185,'Market shares starting point Fe'!$C$2:$C$185,Input!$C165,'Market shares starting point Fe'!$D$2:$D$185,Input!$D165),0)</f>
        <v>175.12606331486137</v>
      </c>
      <c r="AE165">
        <f>MAX(SUMIFS('intermediary sheet'!AE$2:AE$185,'intermediary sheet'!$C$2:$C$185,Input!$C165,'intermediary sheet'!$D$2:$D$185,"total")*SUMIFS('Market shares starting point Fe'!AE$2:AE$185,'Market shares starting point Fe'!$C$2:$C$185,Input!$C165,'Market shares starting point Fe'!$D$2:$D$185,Input!$D165),0)</f>
        <v>183.41085622449611</v>
      </c>
      <c r="AF165">
        <f>MAX(SUMIFS('intermediary sheet'!AF$2:AF$185,'intermediary sheet'!$C$2:$C$185,Input!$C165,'intermediary sheet'!$D$2:$D$185,"total")*SUMIFS('Market shares starting point Fe'!AF$2:AF$185,'Market shares starting point Fe'!$C$2:$C$185,Input!$C165,'Market shares starting point Fe'!$D$2:$D$185,Input!$D165),0)</f>
        <v>192.53477577953009</v>
      </c>
      <c r="AG165">
        <f>MAX(SUMIFS('intermediary sheet'!AG$2:AG$185,'intermediary sheet'!$C$2:$C$185,Input!$C165,'intermediary sheet'!$D$2:$D$185,"total")*SUMIFS('Market shares starting point Fe'!AG$2:AG$185,'Market shares starting point Fe'!$C$2:$C$185,Input!$C165,'Market shares starting point Fe'!$D$2:$D$185,Input!$D165),0)</f>
        <v>202.46037274223434</v>
      </c>
      <c r="AH165">
        <f>MAX(SUMIFS('intermediary sheet'!AH$2:AH$185,'intermediary sheet'!$C$2:$C$185,Input!$C165,'intermediary sheet'!$D$2:$D$185,"total")*SUMIFS('Market shares starting point Fe'!AH$2:AH$185,'Market shares starting point Fe'!$C$2:$C$185,Input!$C165,'Market shares starting point Fe'!$D$2:$D$185,Input!$D165),0)</f>
        <v>213.82689298023709</v>
      </c>
      <c r="AI165">
        <f>MAX(SUMIFS('intermediary sheet'!AI$2:AI$185,'intermediary sheet'!$C$2:$C$185,Input!$C165,'intermediary sheet'!$D$2:$D$185,"total")*SUMIFS('Market shares starting point Fe'!AI$2:AI$185,'Market shares starting point Fe'!$C$2:$C$185,Input!$C165,'Market shares starting point Fe'!$D$2:$D$185,Input!$D165),0)</f>
        <v>226.10198552405643</v>
      </c>
      <c r="AJ165">
        <f>MAX(SUMIFS('intermediary sheet'!AJ$2:AJ$185,'intermediary sheet'!$C$2:$C$185,Input!$C165,'intermediary sheet'!$D$2:$D$185,"total")*SUMIFS('Market shares starting point Fe'!AJ$2:AJ$185,'Market shares starting point Fe'!$C$2:$C$185,Input!$C165,'Market shares starting point Fe'!$D$2:$D$185,Input!$D165),0)</f>
        <v>239.64489577161075</v>
      </c>
      <c r="AK165">
        <f>MAX(SUMIFS('intermediary sheet'!AK$2:AK$185,'intermediary sheet'!$C$2:$C$185,Input!$C165,'intermediary sheet'!$D$2:$D$185,"total")*SUMIFS('Market shares starting point Fe'!AK$2:AK$185,'Market shares starting point Fe'!$C$2:$C$185,Input!$C165,'Market shares starting point Fe'!$D$2:$D$185,Input!$D165),0)</f>
        <v>255.82174081198846</v>
      </c>
      <c r="AL165">
        <f>MAX(SUMIFS('intermediary sheet'!AL$2:AL$185,'intermediary sheet'!$C$2:$C$185,Input!$C165,'intermediary sheet'!$D$2:$D$185,"total")*SUMIFS('Market shares starting point Fe'!AL$2:AL$185,'Market shares starting point Fe'!$C$2:$C$185,Input!$C165,'Market shares starting point Fe'!$D$2:$D$185,Input!$D165),0)</f>
        <v>276.37621528301707</v>
      </c>
      <c r="AM165">
        <f>MAX(SUMIFS('intermediary sheet'!AM$2:AM$185,'intermediary sheet'!$C$2:$C$185,Input!$C165,'intermediary sheet'!$D$2:$D$185,"total")*SUMIFS('Market shares starting point Fe'!AM$2:AM$185,'Market shares starting point Fe'!$C$2:$C$185,Input!$C165,'Market shares starting point Fe'!$D$2:$D$185,Input!$D165),0)</f>
        <v>302.08103814209346</v>
      </c>
      <c r="AN165">
        <f>MAX(SUMIFS('intermediary sheet'!AN$2:AN$185,'intermediary sheet'!$C$2:$C$185,Input!$C165,'intermediary sheet'!$D$2:$D$185,"total")*SUMIFS('Market shares starting point Fe'!AN$2:AN$185,'Market shares starting point Fe'!$C$2:$C$185,Input!$C165,'Market shares starting point Fe'!$D$2:$D$185,Input!$D165),0)</f>
        <v>336.32467137337346</v>
      </c>
      <c r="AO165">
        <f>MAX(SUMIFS('intermediary sheet'!AO$2:AO$185,'intermediary sheet'!$C$2:$C$185,Input!$C165,'intermediary sheet'!$D$2:$D$185,"total")*SUMIFS('Market shares starting point Fe'!AO$2:AO$185,'Market shares starting point Fe'!$C$2:$C$185,Input!$C165,'Market shares starting point Fe'!$D$2:$D$185,Input!$D165),0)</f>
        <v>372.95118904090549</v>
      </c>
      <c r="AP165">
        <f>MAX(SUMIFS('intermediary sheet'!AP$2:AP$185,'intermediary sheet'!$C$2:$C$185,Input!$C165,'intermediary sheet'!$D$2:$D$185,"total")*SUMIFS('Market shares starting point Fe'!AP$2:AP$185,'Market shares starting point Fe'!$C$2:$C$185,Input!$C165,'Market shares starting point Fe'!$D$2:$D$185,Input!$D165),0)</f>
        <v>410.73866215046564</v>
      </c>
      <c r="AQ165">
        <f>MAX(SUMIFS('intermediary sheet'!AQ$2:AQ$185,'intermediary sheet'!$C$2:$C$185,Input!$C165,'intermediary sheet'!$D$2:$D$185,"total")*SUMIFS('Market shares starting point Fe'!AQ$2:AQ$185,'Market shares starting point Fe'!$C$2:$C$185,Input!$C165,'Market shares starting point Fe'!$D$2:$D$185,Input!$D165),0)</f>
        <v>447.42551831581858</v>
      </c>
      <c r="AR165">
        <f>MAX(SUMIFS('intermediary sheet'!AR$2:AR$185,'intermediary sheet'!$C$2:$C$185,Input!$C165,'intermediary sheet'!$D$2:$D$185,"total")*SUMIFS('Market shares starting point Fe'!AR$2:AR$185,'Market shares starting point Fe'!$C$2:$C$185,Input!$C165,'Market shares starting point Fe'!$D$2:$D$185,Input!$D165),0)</f>
        <v>485.03441657477572</v>
      </c>
      <c r="AS165">
        <f>MAX(SUMIFS('intermediary sheet'!AS$2:AS$185,'intermediary sheet'!$C$2:$C$185,Input!$C165,'intermediary sheet'!$D$2:$D$185,"total")*SUMIFS('Market shares starting point Fe'!AS$2:AS$185,'Market shares starting point Fe'!$C$2:$C$185,Input!$C165,'Market shares starting point Fe'!$D$2:$D$185,Input!$D165),0)</f>
        <v>522.61035532018934</v>
      </c>
      <c r="AT165">
        <f>MAX(SUMIFS('intermediary sheet'!AT$2:AT$185,'intermediary sheet'!$C$2:$C$185,Input!$C165,'intermediary sheet'!$D$2:$D$185,"total")*SUMIFS('Market shares starting point Fe'!AT$2:AT$185,'Market shares starting point Fe'!$C$2:$C$185,Input!$C165,'Market shares starting point Fe'!$D$2:$D$185,Input!$D165),0)</f>
        <v>559.12346640310307</v>
      </c>
      <c r="AU165">
        <f>MAX(SUMIFS('intermediary sheet'!AU$2:AU$185,'intermediary sheet'!$C$2:$C$185,Input!$C165,'intermediary sheet'!$D$2:$D$185,"total")*SUMIFS('Market shares starting point Fe'!AU$2:AU$185,'Market shares starting point Fe'!$C$2:$C$185,Input!$C165,'Market shares starting point Fe'!$D$2:$D$185,Input!$D165),0)</f>
        <v>592.45034619618048</v>
      </c>
      <c r="AV165">
        <f>MAX(SUMIFS('intermediary sheet'!AV$2:AV$185,'intermediary sheet'!$C$2:$C$185,Input!$C165,'intermediary sheet'!$D$2:$D$185,"total")*SUMIFS('Market shares starting point Fe'!AV$2:AV$185,'Market shares starting point Fe'!$C$2:$C$185,Input!$C165,'Market shares starting point Fe'!$D$2:$D$185,Input!$D165),0)</f>
        <v>624.37608737341998</v>
      </c>
      <c r="AW165">
        <f>MAX(SUMIFS('intermediary sheet'!AW$2:AW$185,'intermediary sheet'!$C$2:$C$185,Input!$C165,'intermediary sheet'!$D$2:$D$185,"total")*SUMIFS('Market shares starting point Fe'!AW$2:AW$185,'Market shares starting point Fe'!$C$2:$C$185,Input!$C165,'Market shares starting point Fe'!$D$2:$D$185,Input!$D165),0)</f>
        <v>655.67713836392238</v>
      </c>
      <c r="AX165">
        <f>MAX(SUMIFS('intermediary sheet'!AX$2:AX$185,'intermediary sheet'!$C$2:$C$185,Input!$C165,'intermediary sheet'!$D$2:$D$185,"total")*SUMIFS('Market shares starting point Fe'!AX$2:AX$185,'Market shares starting point Fe'!$C$2:$C$185,Input!$C165,'Market shares starting point Fe'!$D$2:$D$185,Input!$D165),0)</f>
        <v>677.55187107586801</v>
      </c>
      <c r="AY165">
        <f>MAX(SUMIFS('intermediary sheet'!AY$2:AY$185,'intermediary sheet'!$C$2:$C$185,Input!$C165,'intermediary sheet'!$D$2:$D$185,"total")*SUMIFS('Market shares starting point Fe'!AY$2:AY$185,'Market shares starting point Fe'!$C$2:$C$185,Input!$C165,'Market shares starting point Fe'!$D$2:$D$185,Input!$D165),0)</f>
        <v>715.53164185530341</v>
      </c>
      <c r="AZ165">
        <f>MAX(SUMIFS('intermediary sheet'!AZ$2:AZ$185,'intermediary sheet'!$C$2:$C$185,Input!$C165,'intermediary sheet'!$D$2:$D$185,"total")*SUMIFS('Market shares starting point Fe'!AZ$2:AZ$185,'Market shares starting point Fe'!$C$2:$C$185,Input!$C165,'Market shares starting point Fe'!$D$2:$D$185,Input!$D165),0)</f>
        <v>742.00270159539173</v>
      </c>
      <c r="BA165">
        <f>MAX(SUMIFS('intermediary sheet'!BA$2:BA$185,'intermediary sheet'!$C$2:$C$185,Input!$C165,'intermediary sheet'!$D$2:$D$185,"total")*SUMIFS('Market shares starting point Fe'!BA$2:BA$185,'Market shares starting point Fe'!$C$2:$C$185,Input!$C165,'Market shares starting point Fe'!$D$2:$D$185,Input!$D165),0)</f>
        <v>769.58228952437219</v>
      </c>
      <c r="BB165">
        <f>MAX(SUMIFS('intermediary sheet'!BB$2:BB$185,'intermediary sheet'!$C$2:$C$185,Input!$C165,'intermediary sheet'!$D$2:$D$185,"total")*SUMIFS('Market shares starting point Fe'!BB$2:BB$185,'Market shares starting point Fe'!$C$2:$C$185,Input!$C165,'Market shares starting point Fe'!$D$2:$D$185,Input!$D165),0)</f>
        <v>796.04969970923378</v>
      </c>
      <c r="BC165">
        <f>MAX(SUMIFS('intermediary sheet'!BC$2:BC$185,'intermediary sheet'!$C$2:$C$185,Input!$C165,'intermediary sheet'!$D$2:$D$185,"total")*SUMIFS('Market shares starting point Fe'!BC$2:BC$185,'Market shares starting point Fe'!$C$2:$C$185,Input!$C165,'Market shares starting point Fe'!$D$2:$D$185,Input!$D165),0)</f>
        <v>821.69206468783671</v>
      </c>
      <c r="BD165">
        <f>MAX(SUMIFS('intermediary sheet'!BD$2:BD$185,'intermediary sheet'!$C$2:$C$185,Input!$C165,'intermediary sheet'!$D$2:$D$185,"total")*SUMIFS('Market shares starting point Fe'!BD$2:BD$185,'Market shares starting point Fe'!$C$2:$C$185,Input!$C165,'Market shares starting point Fe'!$D$2:$D$185,Input!$D165),0)</f>
        <v>845.14339142130825</v>
      </c>
      <c r="BE165">
        <f>MAX(SUMIFS('intermediary sheet'!BE$2:BE$185,'intermediary sheet'!$C$2:$C$185,Input!$C165,'intermediary sheet'!$D$2:$D$185,"total")*SUMIFS('Market shares starting point Fe'!BE$2:BE$185,'Market shares starting point Fe'!$C$2:$C$185,Input!$C165,'Market shares starting point Fe'!$D$2:$D$185,Input!$D165),0)</f>
        <v>867.65872403948356</v>
      </c>
      <c r="BF165">
        <f>MAX(SUMIFS('intermediary sheet'!BF$2:BF$185,'intermediary sheet'!$C$2:$C$185,Input!$C165,'intermediary sheet'!$D$2:$D$185,"total")*SUMIFS('Market shares starting point Fe'!BF$2:BF$185,'Market shares starting point Fe'!$C$2:$C$185,Input!$C165,'Market shares starting point Fe'!$D$2:$D$185,Input!$D165),0)</f>
        <v>953.86523551747007</v>
      </c>
      <c r="BG165">
        <f>MAX(SUMIFS('intermediary sheet'!BG$2:BG$185,'intermediary sheet'!$C$2:$C$185,Input!$C165,'intermediary sheet'!$D$2:$D$185,"total")*SUMIFS('Market shares starting point Fe'!BG$2:BG$185,'Market shares starting point Fe'!$C$2:$C$185,Input!$C165,'Market shares starting point Fe'!$D$2:$D$185,Input!$D165),0)</f>
        <v>1051.0240042242804</v>
      </c>
      <c r="BH165">
        <f>MAX(SUMIFS('intermediary sheet'!BH$2:BH$185,'intermediary sheet'!$C$2:$C$185,Input!$C165,'intermediary sheet'!$D$2:$D$185,"total")*SUMIFS('Market shares starting point Fe'!BH$2:BH$185,'Market shares starting point Fe'!$C$2:$C$185,Input!$C165,'Market shares starting point Fe'!$D$2:$D$185,Input!$D165),0)</f>
        <v>1161.4717827014535</v>
      </c>
    </row>
    <row r="166" spans="1:60" x14ac:dyDescent="0.3">
      <c r="A166" t="s">
        <v>9</v>
      </c>
      <c r="B166" t="s">
        <v>10</v>
      </c>
      <c r="C166" t="s">
        <v>42</v>
      </c>
      <c r="D166" t="s">
        <v>20</v>
      </c>
      <c r="E166" t="s">
        <v>13</v>
      </c>
      <c r="F166" t="s">
        <v>14</v>
      </c>
      <c r="G166" t="s">
        <v>14</v>
      </c>
      <c r="H166" t="s">
        <v>15</v>
      </c>
      <c r="I166" t="s">
        <v>16</v>
      </c>
      <c r="J166" s="8">
        <f>SUMIFS('Eurostat comsumption'!J$2:J$185,'Eurostat comsumption'!$C$2:$C$185,Input!$C166,'Eurostat comsumption'!$D$2:$D$185,Input!$D166)</f>
        <v>0</v>
      </c>
      <c r="K166" s="8">
        <f>SUMIFS('Eurostat comsumption'!K$2:K$185,'Eurostat comsumption'!$C$2:$C$185,Input!$C166,'Eurostat comsumption'!$D$2:$D$185,Input!$D166)</f>
        <v>14.8</v>
      </c>
      <c r="L166" s="8">
        <f>SUMIFS('Eurostat comsumption'!L$2:L$185,'Eurostat comsumption'!$C$2:$C$185,Input!$C166,'Eurostat comsumption'!$D$2:$D$185,Input!$D166)</f>
        <v>32.1</v>
      </c>
      <c r="M166" s="8">
        <f>SUMIFS('Eurostat comsumption'!M$2:M$185,'Eurostat comsumption'!$C$2:$C$185,Input!$C166,'Eurostat comsumption'!$D$2:$D$185,Input!$D166)</f>
        <v>66.2</v>
      </c>
      <c r="N166" s="8">
        <f>SUMIFS('Eurostat comsumption'!N$2:N$185,'Eurostat comsumption'!$C$2:$C$185,Input!$C166,'Eurostat comsumption'!$D$2:$D$185,Input!$D166)</f>
        <v>126.1</v>
      </c>
      <c r="O166" s="8">
        <f>SUMIFS('Eurostat comsumption'!O$2:O$185,'Eurostat comsumption'!$C$2:$C$185,Input!$C166,'Eurostat comsumption'!$D$2:$D$185,Input!$D166)</f>
        <v>151.9</v>
      </c>
      <c r="P166" s="8">
        <f>SUMIFS('Eurostat comsumption'!P$2:P$185,'Eurostat comsumption'!$C$2:$C$185,Input!$C166,'Eurostat comsumption'!$D$2:$D$185,Input!$D166)</f>
        <v>215.5</v>
      </c>
      <c r="Q166" s="8">
        <f>SUMIFS('Eurostat comsumption'!Q$2:Q$185,'Eurostat comsumption'!$C$2:$C$185,Input!$C166,'Eurostat comsumption'!$D$2:$D$185,Input!$D166)</f>
        <v>292.60000000000002</v>
      </c>
      <c r="R166" s="8">
        <f>SUMIFS('Eurostat comsumption'!R$2:R$185,'Eurostat comsumption'!$C$2:$C$185,Input!$C166,'Eurostat comsumption'!$D$2:$D$185,Input!$D166)</f>
        <v>340.40000000000003</v>
      </c>
      <c r="S166" s="8">
        <f>SUMIFS('Eurostat comsumption'!S$2:S$185,'Eurostat comsumption'!$C$2:$C$185,Input!$C166,'Eurostat comsumption'!$D$2:$D$185,Input!$D166)</f>
        <v>355.7</v>
      </c>
      <c r="T166" s="8">
        <f>SUMIFS('Eurostat comsumption'!T$2:T$185,'Eurostat comsumption'!$C$2:$C$185,Input!$C166,'Eurostat comsumption'!$D$2:$D$185,Input!$D166)</f>
        <v>376.79999999999995</v>
      </c>
      <c r="U166" s="8">
        <f>SUMIFS('Eurostat comsumption'!U$2:U$185,'Eurostat comsumption'!$C$2:$C$185,Input!$C166,'Eurostat comsumption'!$D$2:$D$185,Input!$D166)</f>
        <v>404.79999999999995</v>
      </c>
      <c r="V166" s="8">
        <f>SUMIFS('Eurostat comsumption'!V$2:V$185,'Eurostat comsumption'!$C$2:$C$185,Input!$C166,'Eurostat comsumption'!$D$2:$D$185,Input!$D166)</f>
        <v>507.20000000000005</v>
      </c>
      <c r="W166" s="8">
        <f>SUMIFS('Eurostat comsumption'!W$2:W$185,'Eurostat comsumption'!$C$2:$C$185,Input!$C166,'Eurostat comsumption'!$D$2:$D$185,Input!$D166)</f>
        <v>605.5</v>
      </c>
      <c r="X166" s="8">
        <f>SUMIFS('Eurostat comsumption'!X$2:X$185,'Eurostat comsumption'!$C$2:$C$185,Input!$C166,'Eurostat comsumption'!$D$2:$D$185,Input!$D166)</f>
        <v>803.1</v>
      </c>
      <c r="Y166" s="8">
        <f>SUMIFS('Eurostat comsumption'!Y$2:Y$185,'Eurostat comsumption'!$C$2:$C$185,Input!$C166,'Eurostat comsumption'!$D$2:$D$185,Input!$D166)</f>
        <v>950.90000000000009</v>
      </c>
      <c r="Z166" s="8">
        <f>SUMIFS('Eurostat comsumption'!Z$2:Z$185,'Eurostat comsumption'!$C$2:$C$185,Input!$C166,'Eurostat comsumption'!$D$2:$D$185,Input!$D166)</f>
        <v>1201.8999999999999</v>
      </c>
      <c r="AA166">
        <f>MAX(SUMIFS('intermediary sheet'!AA$2:AA$185,'intermediary sheet'!$C$2:$C$185,Input!$C166,'intermediary sheet'!$D$2:$D$185,"total")*SUMIFS('Market shares starting point Fe'!AA$2:AA$185,'Market shares starting point Fe'!$C$2:$C$185,Input!$C166,'Market shares starting point Fe'!$D$2:$D$185,Input!$D166),0)</f>
        <v>353.11353971560442</v>
      </c>
      <c r="AB166">
        <f>MAX(SUMIFS('intermediary sheet'!AB$2:AB$185,'intermediary sheet'!$C$2:$C$185,Input!$C166,'intermediary sheet'!$D$2:$D$185,"total")*SUMIFS('Market shares starting point Fe'!AB$2:AB$185,'Market shares starting point Fe'!$C$2:$C$185,Input!$C166,'Market shares starting point Fe'!$D$2:$D$185,Input!$D166),0)</f>
        <v>344.33225429242731</v>
      </c>
      <c r="AC166">
        <f>MAX(SUMIFS('intermediary sheet'!AC$2:AC$185,'intermediary sheet'!$C$2:$C$185,Input!$C166,'intermediary sheet'!$D$2:$D$185,"total")*SUMIFS('Market shares starting point Fe'!AC$2:AC$185,'Market shares starting point Fe'!$C$2:$C$185,Input!$C166,'Market shares starting point Fe'!$D$2:$D$185,Input!$D166),0)</f>
        <v>335.83304276777443</v>
      </c>
      <c r="AD166">
        <f>MAX(SUMIFS('intermediary sheet'!AD$2:AD$185,'intermediary sheet'!$C$2:$C$185,Input!$C166,'intermediary sheet'!$D$2:$D$185,"total")*SUMIFS('Market shares starting point Fe'!AD$2:AD$185,'Market shares starting point Fe'!$C$2:$C$185,Input!$C166,'Market shares starting point Fe'!$D$2:$D$185,Input!$D166),0)</f>
        <v>327.65925263032841</v>
      </c>
      <c r="AE166">
        <f>MAX(SUMIFS('intermediary sheet'!AE$2:AE$185,'intermediary sheet'!$C$2:$C$185,Input!$C166,'intermediary sheet'!$D$2:$D$185,"total")*SUMIFS('Market shares starting point Fe'!AE$2:AE$185,'Market shares starting point Fe'!$C$2:$C$185,Input!$C166,'Market shares starting point Fe'!$D$2:$D$185,Input!$D166),0)</f>
        <v>319.38392016809672</v>
      </c>
      <c r="AF166">
        <f>MAX(SUMIFS('intermediary sheet'!AF$2:AF$185,'intermediary sheet'!$C$2:$C$185,Input!$C166,'intermediary sheet'!$D$2:$D$185,"total")*SUMIFS('Market shares starting point Fe'!AF$2:AF$185,'Market shares starting point Fe'!$C$2:$C$185,Input!$C166,'Market shares starting point Fe'!$D$2:$D$185,Input!$D166),0)</f>
        <v>311.3236988924229</v>
      </c>
      <c r="AG166">
        <f>MAX(SUMIFS('intermediary sheet'!AG$2:AG$185,'intermediary sheet'!$C$2:$C$185,Input!$C166,'intermediary sheet'!$D$2:$D$185,"total")*SUMIFS('Market shares starting point Fe'!AG$2:AG$185,'Market shares starting point Fe'!$C$2:$C$185,Input!$C166,'Market shares starting point Fe'!$D$2:$D$185,Input!$D166),0)</f>
        <v>303.36855823974764</v>
      </c>
      <c r="AH166">
        <f>MAX(SUMIFS('intermediary sheet'!AH$2:AH$185,'intermediary sheet'!$C$2:$C$185,Input!$C166,'intermediary sheet'!$D$2:$D$185,"total")*SUMIFS('Market shares starting point Fe'!AH$2:AH$185,'Market shares starting point Fe'!$C$2:$C$185,Input!$C166,'Market shares starting point Fe'!$D$2:$D$185,Input!$D166),0)</f>
        <v>294.90780083735666</v>
      </c>
      <c r="AI166">
        <f>MAX(SUMIFS('intermediary sheet'!AI$2:AI$185,'intermediary sheet'!$C$2:$C$185,Input!$C166,'intermediary sheet'!$D$2:$D$185,"total")*SUMIFS('Market shares starting point Fe'!AI$2:AI$185,'Market shares starting point Fe'!$C$2:$C$185,Input!$C166,'Market shares starting point Fe'!$D$2:$D$185,Input!$D166),0)</f>
        <v>285.92793853914145</v>
      </c>
      <c r="AJ166">
        <f>MAX(SUMIFS('intermediary sheet'!AJ$2:AJ$185,'intermediary sheet'!$C$2:$C$185,Input!$C166,'intermediary sheet'!$D$2:$D$185,"total")*SUMIFS('Market shares starting point Fe'!AJ$2:AJ$185,'Market shares starting point Fe'!$C$2:$C$185,Input!$C166,'Market shares starting point Fe'!$D$2:$D$185,Input!$D166),0)</f>
        <v>276.33380193636555</v>
      </c>
      <c r="AK166">
        <f>MAX(SUMIFS('intermediary sheet'!AK$2:AK$185,'intermediary sheet'!$C$2:$C$185,Input!$C166,'intermediary sheet'!$D$2:$D$185,"total")*SUMIFS('Market shares starting point Fe'!AK$2:AK$185,'Market shares starting point Fe'!$C$2:$C$185,Input!$C166,'Market shares starting point Fe'!$D$2:$D$185,Input!$D166),0)</f>
        <v>265.67368542298993</v>
      </c>
      <c r="AL166">
        <f>MAX(SUMIFS('intermediary sheet'!AL$2:AL$185,'intermediary sheet'!$C$2:$C$185,Input!$C166,'intermediary sheet'!$D$2:$D$185,"total")*SUMIFS('Market shares starting point Fe'!AL$2:AL$185,'Market shares starting point Fe'!$C$2:$C$185,Input!$C166,'Market shares starting point Fe'!$D$2:$D$185,Input!$D166),0)</f>
        <v>254.42569403690763</v>
      </c>
      <c r="AM166">
        <f>MAX(SUMIFS('intermediary sheet'!AM$2:AM$185,'intermediary sheet'!$C$2:$C$185,Input!$C166,'intermediary sheet'!$D$2:$D$185,"total")*SUMIFS('Market shares starting point Fe'!AM$2:AM$185,'Market shares starting point Fe'!$C$2:$C$185,Input!$C166,'Market shares starting point Fe'!$D$2:$D$185,Input!$D166),0)</f>
        <v>242.6890430596963</v>
      </c>
      <c r="AN166">
        <f>MAX(SUMIFS('intermediary sheet'!AN$2:AN$185,'intermediary sheet'!$C$2:$C$185,Input!$C166,'intermediary sheet'!$D$2:$D$185,"total")*SUMIFS('Market shares starting point Fe'!AN$2:AN$185,'Market shares starting point Fe'!$C$2:$C$185,Input!$C166,'Market shares starting point Fe'!$D$2:$D$185,Input!$D166),0)</f>
        <v>230.82991597801347</v>
      </c>
      <c r="AO166">
        <f>MAX(SUMIFS('intermediary sheet'!AO$2:AO$185,'intermediary sheet'!$C$2:$C$185,Input!$C166,'intermediary sheet'!$D$2:$D$185,"total")*SUMIFS('Market shares starting point Fe'!AO$2:AO$185,'Market shares starting point Fe'!$C$2:$C$185,Input!$C166,'Market shares starting point Fe'!$D$2:$D$185,Input!$D166),0)</f>
        <v>218.99084960363126</v>
      </c>
      <c r="AP166">
        <f>MAX(SUMIFS('intermediary sheet'!AP$2:AP$185,'intermediary sheet'!$C$2:$C$185,Input!$C166,'intermediary sheet'!$D$2:$D$185,"total")*SUMIFS('Market shares starting point Fe'!AP$2:AP$185,'Market shares starting point Fe'!$C$2:$C$185,Input!$C166,'Market shares starting point Fe'!$D$2:$D$185,Input!$D166),0)</f>
        <v>207.17724290750101</v>
      </c>
      <c r="AQ166">
        <f>MAX(SUMIFS('intermediary sheet'!AQ$2:AQ$185,'intermediary sheet'!$C$2:$C$185,Input!$C166,'intermediary sheet'!$D$2:$D$185,"total")*SUMIFS('Market shares starting point Fe'!AQ$2:AQ$185,'Market shares starting point Fe'!$C$2:$C$185,Input!$C166,'Market shares starting point Fe'!$D$2:$D$185,Input!$D166),0)</f>
        <v>195.58155392626736</v>
      </c>
      <c r="AR166">
        <f>MAX(SUMIFS('intermediary sheet'!AR$2:AR$185,'intermediary sheet'!$C$2:$C$185,Input!$C166,'intermediary sheet'!$D$2:$D$185,"total")*SUMIFS('Market shares starting point Fe'!AR$2:AR$185,'Market shares starting point Fe'!$C$2:$C$185,Input!$C166,'Market shares starting point Fe'!$D$2:$D$185,Input!$D166),0)</f>
        <v>184.579306453849</v>
      </c>
      <c r="AS166">
        <f>MAX(SUMIFS('intermediary sheet'!AS$2:AS$185,'intermediary sheet'!$C$2:$C$185,Input!$C166,'intermediary sheet'!$D$2:$D$185,"total")*SUMIFS('Market shares starting point Fe'!AS$2:AS$185,'Market shares starting point Fe'!$C$2:$C$185,Input!$C166,'Market shares starting point Fe'!$D$2:$D$185,Input!$D166),0)</f>
        <v>173.79352079274244</v>
      </c>
      <c r="AT166">
        <f>MAX(SUMIFS('intermediary sheet'!AT$2:AT$185,'intermediary sheet'!$C$2:$C$185,Input!$C166,'intermediary sheet'!$D$2:$D$185,"total")*SUMIFS('Market shares starting point Fe'!AT$2:AT$185,'Market shares starting point Fe'!$C$2:$C$185,Input!$C166,'Market shares starting point Fe'!$D$2:$D$185,Input!$D166),0)</f>
        <v>163.39693232349666</v>
      </c>
      <c r="AU166">
        <f>MAX(SUMIFS('intermediary sheet'!AU$2:AU$185,'intermediary sheet'!$C$2:$C$185,Input!$C166,'intermediary sheet'!$D$2:$D$185,"total")*SUMIFS('Market shares starting point Fe'!AU$2:AU$185,'Market shares starting point Fe'!$C$2:$C$185,Input!$C166,'Market shares starting point Fe'!$D$2:$D$185,Input!$D166),0)</f>
        <v>153.32838390999746</v>
      </c>
      <c r="AV166">
        <f>MAX(SUMIFS('intermediary sheet'!AV$2:AV$185,'intermediary sheet'!$C$2:$C$185,Input!$C166,'intermediary sheet'!$D$2:$D$185,"total")*SUMIFS('Market shares starting point Fe'!AV$2:AV$185,'Market shares starting point Fe'!$C$2:$C$185,Input!$C166,'Market shares starting point Fe'!$D$2:$D$185,Input!$D166),0)</f>
        <v>143.41546567406627</v>
      </c>
      <c r="AW166">
        <f>MAX(SUMIFS('intermediary sheet'!AW$2:AW$185,'intermediary sheet'!$C$2:$C$185,Input!$C166,'intermediary sheet'!$D$2:$D$185,"total")*SUMIFS('Market shares starting point Fe'!AW$2:AW$185,'Market shares starting point Fe'!$C$2:$C$185,Input!$C166,'Market shares starting point Fe'!$D$2:$D$185,Input!$D166),0)</f>
        <v>133.63276605513164</v>
      </c>
      <c r="AX166">
        <f>MAX(SUMIFS('intermediary sheet'!AX$2:AX$185,'intermediary sheet'!$C$2:$C$185,Input!$C166,'intermediary sheet'!$D$2:$D$185,"total")*SUMIFS('Market shares starting point Fe'!AX$2:AX$185,'Market shares starting point Fe'!$C$2:$C$185,Input!$C166,'Market shares starting point Fe'!$D$2:$D$185,Input!$D166),0)</f>
        <v>124.31942313960931</v>
      </c>
      <c r="AY166">
        <f>MAX(SUMIFS('intermediary sheet'!AY$2:AY$185,'intermediary sheet'!$C$2:$C$185,Input!$C166,'intermediary sheet'!$D$2:$D$185,"total")*SUMIFS('Market shares starting point Fe'!AY$2:AY$185,'Market shares starting point Fe'!$C$2:$C$185,Input!$C166,'Market shares starting point Fe'!$D$2:$D$185,Input!$D166),0)</f>
        <v>114.19495933094429</v>
      </c>
      <c r="AZ166">
        <f>MAX(SUMIFS('intermediary sheet'!AZ$2:AZ$185,'intermediary sheet'!$C$2:$C$185,Input!$C166,'intermediary sheet'!$D$2:$D$185,"total")*SUMIFS('Market shares starting point Fe'!AZ$2:AZ$185,'Market shares starting point Fe'!$C$2:$C$185,Input!$C166,'Market shares starting point Fe'!$D$2:$D$185,Input!$D166),0)</f>
        <v>104.58770222162119</v>
      </c>
      <c r="BA166">
        <f>MAX(SUMIFS('intermediary sheet'!BA$2:BA$185,'intermediary sheet'!$C$2:$C$185,Input!$C166,'intermediary sheet'!$D$2:$D$185,"total")*SUMIFS('Market shares starting point Fe'!BA$2:BA$185,'Market shares starting point Fe'!$C$2:$C$185,Input!$C166,'Market shares starting point Fe'!$D$2:$D$185,Input!$D166),0)</f>
        <v>95.074559991183676</v>
      </c>
      <c r="BB166">
        <f>MAX(SUMIFS('intermediary sheet'!BB$2:BB$185,'intermediary sheet'!$C$2:$C$185,Input!$C166,'intermediary sheet'!$D$2:$D$185,"total")*SUMIFS('Market shares starting point Fe'!BB$2:BB$185,'Market shares starting point Fe'!$C$2:$C$185,Input!$C166,'Market shares starting point Fe'!$D$2:$D$185,Input!$D166),0)</f>
        <v>85.526559131538988</v>
      </c>
      <c r="BC166">
        <f>MAX(SUMIFS('intermediary sheet'!BC$2:BC$185,'intermediary sheet'!$C$2:$C$185,Input!$C166,'intermediary sheet'!$D$2:$D$185,"total")*SUMIFS('Market shares starting point Fe'!BC$2:BC$185,'Market shares starting point Fe'!$C$2:$C$185,Input!$C166,'Market shares starting point Fe'!$D$2:$D$185,Input!$D166),0)</f>
        <v>76.023235200009012</v>
      </c>
      <c r="BD166">
        <f>MAX(SUMIFS('intermediary sheet'!BD$2:BD$185,'intermediary sheet'!$C$2:$C$185,Input!$C166,'intermediary sheet'!$D$2:$D$185,"total")*SUMIFS('Market shares starting point Fe'!BD$2:BD$185,'Market shares starting point Fe'!$C$2:$C$185,Input!$C166,'Market shares starting point Fe'!$D$2:$D$185,Input!$D166),0)</f>
        <v>66.71696326619832</v>
      </c>
      <c r="BE166">
        <f>MAX(SUMIFS('intermediary sheet'!BE$2:BE$185,'intermediary sheet'!$C$2:$C$185,Input!$C166,'intermediary sheet'!$D$2:$D$185,"total")*SUMIFS('Market shares starting point Fe'!BE$2:BE$185,'Market shares starting point Fe'!$C$2:$C$185,Input!$C166,'Market shares starting point Fe'!$D$2:$D$185,Input!$D166),0)</f>
        <v>57.454570133224436</v>
      </c>
      <c r="BF166">
        <f>MAX(SUMIFS('intermediary sheet'!BF$2:BF$185,'intermediary sheet'!$C$2:$C$185,Input!$C166,'intermediary sheet'!$D$2:$D$185,"total")*SUMIFS('Market shares starting point Fe'!BF$2:BF$185,'Market shares starting point Fe'!$C$2:$C$185,Input!$C166,'Market shares starting point Fe'!$D$2:$D$185,Input!$D166),0)</f>
        <v>51.889274458672681</v>
      </c>
      <c r="BG166">
        <f>MAX(SUMIFS('intermediary sheet'!BG$2:BG$185,'intermediary sheet'!$C$2:$C$185,Input!$C166,'intermediary sheet'!$D$2:$D$185,"total")*SUMIFS('Market shares starting point Fe'!BG$2:BG$185,'Market shares starting point Fe'!$C$2:$C$185,Input!$C166,'Market shares starting point Fe'!$D$2:$D$185,Input!$D166),0)</f>
        <v>45.62304410231026</v>
      </c>
      <c r="BH166">
        <f>MAX(SUMIFS('intermediary sheet'!BH$2:BH$185,'intermediary sheet'!$C$2:$C$185,Input!$C166,'intermediary sheet'!$D$2:$D$185,"total")*SUMIFS('Market shares starting point Fe'!BH$2:BH$185,'Market shares starting point Fe'!$C$2:$C$185,Input!$C166,'Market shares starting point Fe'!$D$2:$D$185,Input!$D166),0)</f>
        <v>38.501686713902437</v>
      </c>
    </row>
    <row r="167" spans="1:60" x14ac:dyDescent="0.3">
      <c r="A167" t="s">
        <v>9</v>
      </c>
      <c r="B167" t="s">
        <v>10</v>
      </c>
      <c r="C167" t="s">
        <v>42</v>
      </c>
      <c r="D167" t="s">
        <v>21</v>
      </c>
      <c r="E167" t="s">
        <v>13</v>
      </c>
      <c r="F167" t="s">
        <v>14</v>
      </c>
      <c r="G167" t="s">
        <v>14</v>
      </c>
      <c r="H167" t="s">
        <v>15</v>
      </c>
      <c r="I167" t="s">
        <v>16</v>
      </c>
      <c r="J167" s="8">
        <f>SUMIFS('Eurostat comsumption'!J$2:J$185,'Eurostat comsumption'!$C$2:$C$185,Input!$C167,'Eurostat comsumption'!$D$2:$D$185,Input!$D167)</f>
        <v>0</v>
      </c>
      <c r="K167" s="8">
        <f>SUMIFS('Eurostat comsumption'!K$2:K$185,'Eurostat comsumption'!$C$2:$C$185,Input!$C167,'Eurostat comsumption'!$D$2:$D$185,Input!$D167)</f>
        <v>0</v>
      </c>
      <c r="L167" s="8">
        <f>SUMIFS('Eurostat comsumption'!L$2:L$185,'Eurostat comsumption'!$C$2:$C$185,Input!$C167,'Eurostat comsumption'!$D$2:$D$185,Input!$D167)</f>
        <v>0</v>
      </c>
      <c r="M167" s="8">
        <f>SUMIFS('Eurostat comsumption'!M$2:M$185,'Eurostat comsumption'!$C$2:$C$185,Input!$C167,'Eurostat comsumption'!$D$2:$D$185,Input!$D167)</f>
        <v>0</v>
      </c>
      <c r="N167" s="8">
        <f>SUMIFS('Eurostat comsumption'!N$2:N$185,'Eurostat comsumption'!$C$2:$C$185,Input!$C167,'Eurostat comsumption'!$D$2:$D$185,Input!$D167)</f>
        <v>0</v>
      </c>
      <c r="O167" s="8">
        <f>SUMIFS('Eurostat comsumption'!O$2:O$185,'Eurostat comsumption'!$C$2:$C$185,Input!$C167,'Eurostat comsumption'!$D$2:$D$185,Input!$D167)</f>
        <v>0</v>
      </c>
      <c r="P167" s="8">
        <f>SUMIFS('Eurostat comsumption'!P$2:P$185,'Eurostat comsumption'!$C$2:$C$185,Input!$C167,'Eurostat comsumption'!$D$2:$D$185,Input!$D167)</f>
        <v>0</v>
      </c>
      <c r="Q167" s="8">
        <f>SUMIFS('Eurostat comsumption'!Q$2:Q$185,'Eurostat comsumption'!$C$2:$C$185,Input!$C167,'Eurostat comsumption'!$D$2:$D$185,Input!$D167)</f>
        <v>0</v>
      </c>
      <c r="R167" s="8">
        <f>SUMIFS('Eurostat comsumption'!R$2:R$185,'Eurostat comsumption'!$C$2:$C$185,Input!$C167,'Eurostat comsumption'!$D$2:$D$185,Input!$D167)</f>
        <v>0</v>
      </c>
      <c r="S167" s="8">
        <f>SUMIFS('Eurostat comsumption'!S$2:S$185,'Eurostat comsumption'!$C$2:$C$185,Input!$C167,'Eurostat comsumption'!$D$2:$D$185,Input!$D167)</f>
        <v>0</v>
      </c>
      <c r="T167" s="8">
        <f>SUMIFS('Eurostat comsumption'!T$2:T$185,'Eurostat comsumption'!$C$2:$C$185,Input!$C167,'Eurostat comsumption'!$D$2:$D$185,Input!$D167)</f>
        <v>0</v>
      </c>
      <c r="U167" s="8">
        <f>SUMIFS('Eurostat comsumption'!U$2:U$185,'Eurostat comsumption'!$C$2:$C$185,Input!$C167,'Eurostat comsumption'!$D$2:$D$185,Input!$D167)</f>
        <v>0</v>
      </c>
      <c r="V167" s="8">
        <f>SUMIFS('Eurostat comsumption'!V$2:V$185,'Eurostat comsumption'!$C$2:$C$185,Input!$C167,'Eurostat comsumption'!$D$2:$D$185,Input!$D167)</f>
        <v>0</v>
      </c>
      <c r="W167" s="8">
        <f>SUMIFS('Eurostat comsumption'!W$2:W$185,'Eurostat comsumption'!$C$2:$C$185,Input!$C167,'Eurostat comsumption'!$D$2:$D$185,Input!$D167)</f>
        <v>0</v>
      </c>
      <c r="X167" s="8">
        <f>SUMIFS('Eurostat comsumption'!X$2:X$185,'Eurostat comsumption'!$C$2:$C$185,Input!$C167,'Eurostat comsumption'!$D$2:$D$185,Input!$D167)</f>
        <v>0</v>
      </c>
      <c r="Y167" s="8">
        <f>SUMIFS('Eurostat comsumption'!Y$2:Y$185,'Eurostat comsumption'!$C$2:$C$185,Input!$C167,'Eurostat comsumption'!$D$2:$D$185,Input!$D167)</f>
        <v>0</v>
      </c>
      <c r="Z167" s="8">
        <f>SUMIFS('Eurostat comsumption'!Z$2:Z$185,'Eurostat comsumption'!$C$2:$C$185,Input!$C167,'Eurostat comsumption'!$D$2:$D$185,Input!$D167)</f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</row>
    <row r="168" spans="1:60" x14ac:dyDescent="0.3">
      <c r="A168" t="s">
        <v>9</v>
      </c>
      <c r="B168" t="s">
        <v>10</v>
      </c>
      <c r="C168" t="s">
        <v>42</v>
      </c>
      <c r="D168" t="s">
        <v>22</v>
      </c>
      <c r="E168" t="s">
        <v>13</v>
      </c>
      <c r="F168" t="s">
        <v>14</v>
      </c>
      <c r="G168" t="s">
        <v>14</v>
      </c>
      <c r="H168" t="s">
        <v>15</v>
      </c>
      <c r="I168" t="s">
        <v>16</v>
      </c>
      <c r="J168" s="8">
        <f>SUMIFS('Eurostat comsumption'!J$2:J$185,'Eurostat comsumption'!$C$2:$C$185,Input!$C168,'Eurostat comsumption'!$D$2:$D$185,Input!$D168)</f>
        <v>7907.2</v>
      </c>
      <c r="K168" s="8">
        <f>SUMIFS('Eurostat comsumption'!K$2:K$185,'Eurostat comsumption'!$C$2:$C$185,Input!$C168,'Eurostat comsumption'!$D$2:$D$185,Input!$D168)</f>
        <v>7894</v>
      </c>
      <c r="L168" s="8">
        <f>SUMIFS('Eurostat comsumption'!L$2:L$185,'Eurostat comsumption'!$C$2:$C$185,Input!$C168,'Eurostat comsumption'!$D$2:$D$185,Input!$D168)</f>
        <v>7783.4</v>
      </c>
      <c r="M168" s="8">
        <f>SUMIFS('Eurostat comsumption'!M$2:M$185,'Eurostat comsumption'!$C$2:$C$185,Input!$C168,'Eurostat comsumption'!$D$2:$D$185,Input!$D168)</f>
        <v>7855.9</v>
      </c>
      <c r="N168" s="8">
        <f>SUMIFS('Eurostat comsumption'!N$2:N$185,'Eurostat comsumption'!$C$2:$C$185,Input!$C168,'Eurostat comsumption'!$D$2:$D$185,Input!$D168)</f>
        <v>8096.1</v>
      </c>
      <c r="O168" s="8">
        <f>SUMIFS('Eurostat comsumption'!O$2:O$185,'Eurostat comsumption'!$C$2:$C$185,Input!$C168,'Eurostat comsumption'!$D$2:$D$185,Input!$D168)</f>
        <v>8216.7000000000007</v>
      </c>
      <c r="P168" s="8">
        <f>SUMIFS('Eurostat comsumption'!P$2:P$185,'Eurostat comsumption'!$C$2:$C$185,Input!$C168,'Eurostat comsumption'!$D$2:$D$185,Input!$D168)</f>
        <v>8210.2999999999993</v>
      </c>
      <c r="Q168" s="8">
        <f>SUMIFS('Eurostat comsumption'!Q$2:Q$185,'Eurostat comsumption'!$C$2:$C$185,Input!$C168,'Eurostat comsumption'!$D$2:$D$185,Input!$D168)</f>
        <v>8286.7999999999993</v>
      </c>
      <c r="R168" s="8">
        <f>SUMIFS('Eurostat comsumption'!R$2:R$185,'Eurostat comsumption'!$C$2:$C$185,Input!$C168,'Eurostat comsumption'!$D$2:$D$185,Input!$D168)</f>
        <v>8134.2</v>
      </c>
      <c r="S168" s="8">
        <f>SUMIFS('Eurostat comsumption'!S$2:S$185,'Eurostat comsumption'!$C$2:$C$185,Input!$C168,'Eurostat comsumption'!$D$2:$D$185,Input!$D168)</f>
        <v>7868.5</v>
      </c>
      <c r="T168" s="8">
        <f>SUMIFS('Eurostat comsumption'!T$2:T$185,'Eurostat comsumption'!$C$2:$C$185,Input!$C168,'Eurostat comsumption'!$D$2:$D$185,Input!$D168)</f>
        <v>7958.7</v>
      </c>
      <c r="U168" s="8">
        <f>SUMIFS('Eurostat comsumption'!U$2:U$185,'Eurostat comsumption'!$C$2:$C$185,Input!$C168,'Eurostat comsumption'!$D$2:$D$185,Input!$D168)</f>
        <v>7783.3</v>
      </c>
      <c r="V168" s="8">
        <f>SUMIFS('Eurostat comsumption'!V$2:V$185,'Eurostat comsumption'!$C$2:$C$185,Input!$C168,'Eurostat comsumption'!$D$2:$D$185,Input!$D168)</f>
        <v>7436.5</v>
      </c>
      <c r="W168" s="8">
        <f>SUMIFS('Eurostat comsumption'!W$2:W$185,'Eurostat comsumption'!$C$2:$C$185,Input!$C168,'Eurostat comsumption'!$D$2:$D$185,Input!$D168)</f>
        <v>7347.5</v>
      </c>
      <c r="X168" s="8">
        <f>SUMIFS('Eurostat comsumption'!X$2:X$185,'Eurostat comsumption'!$C$2:$C$185,Input!$C168,'Eurostat comsumption'!$D$2:$D$185,Input!$D168)</f>
        <v>7377.1</v>
      </c>
      <c r="Y168" s="8">
        <f>SUMIFS('Eurostat comsumption'!Y$2:Y$185,'Eurostat comsumption'!$C$2:$C$185,Input!$C168,'Eurostat comsumption'!$D$2:$D$185,Input!$D168)</f>
        <v>7308.1</v>
      </c>
      <c r="Z168" s="8">
        <f>SUMIFS('Eurostat comsumption'!Z$2:Z$185,'Eurostat comsumption'!$C$2:$C$185,Input!$C168,'Eurostat comsumption'!$D$2:$D$185,Input!$D168)</f>
        <v>7488.2</v>
      </c>
      <c r="AA168">
        <f>MAX(SUMIFS('intermediary sheet'!AA$2:AA$185,'intermediary sheet'!$C$2:$C$185,Input!$C168,'intermediary sheet'!$D$2:$D$185,"total")*SUMIFS('Market shares starting point Fe'!AA$2:AA$185,'Market shares starting point Fe'!$C$2:$C$185,Input!$C168,'Market shares starting point Fe'!$D$2:$D$185,Input!$D168),0)</f>
        <v>8398.9922610249523</v>
      </c>
      <c r="AB168">
        <f>MAX(SUMIFS('intermediary sheet'!AB$2:AB$185,'intermediary sheet'!$C$2:$C$185,Input!$C168,'intermediary sheet'!$D$2:$D$185,"total")*SUMIFS('Market shares starting point Fe'!AB$2:AB$185,'Market shares starting point Fe'!$C$2:$C$185,Input!$C168,'Market shares starting point Fe'!$D$2:$D$185,Input!$D168),0)</f>
        <v>8330.682688390958</v>
      </c>
      <c r="AC168">
        <f>MAX(SUMIFS('intermediary sheet'!AC$2:AC$185,'intermediary sheet'!$C$2:$C$185,Input!$C168,'intermediary sheet'!$D$2:$D$185,"total")*SUMIFS('Market shares starting point Fe'!AC$2:AC$185,'Market shares starting point Fe'!$C$2:$C$185,Input!$C168,'Market shares starting point Fe'!$D$2:$D$185,Input!$D168),0)</f>
        <v>8251.7115857504195</v>
      </c>
      <c r="AD168">
        <f>MAX(SUMIFS('intermediary sheet'!AD$2:AD$185,'intermediary sheet'!$C$2:$C$185,Input!$C168,'intermediary sheet'!$D$2:$D$185,"total")*SUMIFS('Market shares starting point Fe'!AD$2:AD$185,'Market shares starting point Fe'!$C$2:$C$185,Input!$C168,'Market shares starting point Fe'!$D$2:$D$185,Input!$D168),0)</f>
        <v>8166.5243179614381</v>
      </c>
      <c r="AE168">
        <f>MAX(SUMIFS('intermediary sheet'!AE$2:AE$185,'intermediary sheet'!$C$2:$C$185,Input!$C168,'intermediary sheet'!$D$2:$D$185,"total")*SUMIFS('Market shares starting point Fe'!AE$2:AE$185,'Market shares starting point Fe'!$C$2:$C$185,Input!$C168,'Market shares starting point Fe'!$D$2:$D$185,Input!$D168),0)</f>
        <v>8063.3869544578547</v>
      </c>
      <c r="AF168">
        <f>MAX(SUMIFS('intermediary sheet'!AF$2:AF$185,'intermediary sheet'!$C$2:$C$185,Input!$C168,'intermediary sheet'!$D$2:$D$185,"total")*SUMIFS('Market shares starting point Fe'!AF$2:AF$185,'Market shares starting point Fe'!$C$2:$C$185,Input!$C168,'Market shares starting point Fe'!$D$2:$D$185,Input!$D168),0)</f>
        <v>7954.3999406194498</v>
      </c>
      <c r="AG168">
        <f>MAX(SUMIFS('intermediary sheet'!AG$2:AG$185,'intermediary sheet'!$C$2:$C$185,Input!$C168,'intermediary sheet'!$D$2:$D$185,"total")*SUMIFS('Market shares starting point Fe'!AG$2:AG$185,'Market shares starting point Fe'!$C$2:$C$185,Input!$C168,'Market shares starting point Fe'!$D$2:$D$185,Input!$D168),0)</f>
        <v>7838.1471407992594</v>
      </c>
      <c r="AH168">
        <f>MAX(SUMIFS('intermediary sheet'!AH$2:AH$185,'intermediary sheet'!$C$2:$C$185,Input!$C168,'intermediary sheet'!$D$2:$D$185,"total")*SUMIFS('Market shares starting point Fe'!AH$2:AH$185,'Market shares starting point Fe'!$C$2:$C$185,Input!$C168,'Market shares starting point Fe'!$D$2:$D$185,Input!$D168),0)</f>
        <v>7702.9373880744006</v>
      </c>
      <c r="AI168">
        <f>MAX(SUMIFS('intermediary sheet'!AI$2:AI$185,'intermediary sheet'!$C$2:$C$185,Input!$C168,'intermediary sheet'!$D$2:$D$185,"total")*SUMIFS('Market shares starting point Fe'!AI$2:AI$185,'Market shares starting point Fe'!$C$2:$C$185,Input!$C168,'Market shares starting point Fe'!$D$2:$D$185,Input!$D168),0)</f>
        <v>7546.9819215493026</v>
      </c>
      <c r="AJ168">
        <f>MAX(SUMIFS('intermediary sheet'!AJ$2:AJ$185,'intermediary sheet'!$C$2:$C$185,Input!$C168,'intermediary sheet'!$D$2:$D$185,"total")*SUMIFS('Market shares starting point Fe'!AJ$2:AJ$185,'Market shares starting point Fe'!$C$2:$C$185,Input!$C168,'Market shares starting point Fe'!$D$2:$D$185,Input!$D168),0)</f>
        <v>7368.3339098661227</v>
      </c>
      <c r="AK168">
        <f>MAX(SUMIFS('intermediary sheet'!AK$2:AK$185,'intermediary sheet'!$C$2:$C$185,Input!$C168,'intermediary sheet'!$D$2:$D$185,"total")*SUMIFS('Market shares starting point Fe'!AK$2:AK$185,'Market shares starting point Fe'!$C$2:$C$185,Input!$C168,'Market shares starting point Fe'!$D$2:$D$185,Input!$D168),0)</f>
        <v>7153.5109898166602</v>
      </c>
      <c r="AL168">
        <f>MAX(SUMIFS('intermediary sheet'!AL$2:AL$185,'intermediary sheet'!$C$2:$C$185,Input!$C168,'intermediary sheet'!$D$2:$D$185,"total")*SUMIFS('Market shares starting point Fe'!AL$2:AL$185,'Market shares starting point Fe'!$C$2:$C$185,Input!$C168,'Market shares starting point Fe'!$D$2:$D$185,Input!$D168),0)</f>
        <v>6915.0525775836304</v>
      </c>
      <c r="AM168">
        <f>MAX(SUMIFS('intermediary sheet'!AM$2:AM$185,'intermediary sheet'!$C$2:$C$185,Input!$C168,'intermediary sheet'!$D$2:$D$185,"total")*SUMIFS('Market shares starting point Fe'!AM$2:AM$185,'Market shares starting point Fe'!$C$2:$C$185,Input!$C168,'Market shares starting point Fe'!$D$2:$D$185,Input!$D168),0)</f>
        <v>6656.1235672728708</v>
      </c>
      <c r="AN168">
        <f>MAX(SUMIFS('intermediary sheet'!AN$2:AN$185,'intermediary sheet'!$C$2:$C$185,Input!$C168,'intermediary sheet'!$D$2:$D$185,"total")*SUMIFS('Market shares starting point Fe'!AN$2:AN$185,'Market shares starting point Fe'!$C$2:$C$185,Input!$C168,'Market shares starting point Fe'!$D$2:$D$185,Input!$D168),0)</f>
        <v>6384.0258501353719</v>
      </c>
      <c r="AO168">
        <f>MAX(SUMIFS('intermediary sheet'!AO$2:AO$185,'intermediary sheet'!$C$2:$C$185,Input!$C168,'intermediary sheet'!$D$2:$D$185,"total")*SUMIFS('Market shares starting point Fe'!AO$2:AO$185,'Market shares starting point Fe'!$C$2:$C$185,Input!$C168,'Market shares starting point Fe'!$D$2:$D$185,Input!$D168),0)</f>
        <v>6106.4974840762443</v>
      </c>
      <c r="AP168">
        <f>MAX(SUMIFS('intermediary sheet'!AP$2:AP$185,'intermediary sheet'!$C$2:$C$185,Input!$C168,'intermediary sheet'!$D$2:$D$185,"total")*SUMIFS('Market shares starting point Fe'!AP$2:AP$185,'Market shares starting point Fe'!$C$2:$C$185,Input!$C168,'Market shares starting point Fe'!$D$2:$D$185,Input!$D168),0)</f>
        <v>5827.0789555312404</v>
      </c>
      <c r="AQ168">
        <f>MAX(SUMIFS('intermediary sheet'!AQ$2:AQ$185,'intermediary sheet'!$C$2:$C$185,Input!$C168,'intermediary sheet'!$D$2:$D$185,"total")*SUMIFS('Market shares starting point Fe'!AQ$2:AQ$185,'Market shares starting point Fe'!$C$2:$C$185,Input!$C168,'Market shares starting point Fe'!$D$2:$D$185,Input!$D168),0)</f>
        <v>5549.441104104787</v>
      </c>
      <c r="AR168">
        <f>MAX(SUMIFS('intermediary sheet'!AR$2:AR$185,'intermediary sheet'!$C$2:$C$185,Input!$C168,'intermediary sheet'!$D$2:$D$185,"total")*SUMIFS('Market shares starting point Fe'!AR$2:AR$185,'Market shares starting point Fe'!$C$2:$C$185,Input!$C168,'Market shares starting point Fe'!$D$2:$D$185,Input!$D168),0)</f>
        <v>5282.1042798682493</v>
      </c>
      <c r="AS168">
        <f>MAX(SUMIFS('intermediary sheet'!AS$2:AS$185,'intermediary sheet'!$C$2:$C$185,Input!$C168,'intermediary sheet'!$D$2:$D$185,"total")*SUMIFS('Market shares starting point Fe'!AS$2:AS$185,'Market shares starting point Fe'!$C$2:$C$185,Input!$C168,'Market shares starting point Fe'!$D$2:$D$185,Input!$D168),0)</f>
        <v>5019.2657316938185</v>
      </c>
      <c r="AT168">
        <f>MAX(SUMIFS('intermediary sheet'!AT$2:AT$185,'intermediary sheet'!$C$2:$C$185,Input!$C168,'intermediary sheet'!$D$2:$D$185,"total")*SUMIFS('Market shares starting point Fe'!AT$2:AT$185,'Market shares starting point Fe'!$C$2:$C$185,Input!$C168,'Market shares starting point Fe'!$D$2:$D$185,Input!$D168),0)</f>
        <v>4763.2006047443247</v>
      </c>
      <c r="AU168">
        <f>MAX(SUMIFS('intermediary sheet'!AU$2:AU$185,'intermediary sheet'!$C$2:$C$185,Input!$C168,'intermediary sheet'!$D$2:$D$185,"total")*SUMIFS('Market shares starting point Fe'!AU$2:AU$185,'Market shares starting point Fe'!$C$2:$C$185,Input!$C168,'Market shares starting point Fe'!$D$2:$D$185,Input!$D168),0)</f>
        <v>4510.5800110436194</v>
      </c>
      <c r="AV168">
        <f>MAX(SUMIFS('intermediary sheet'!AV$2:AV$185,'intermediary sheet'!$C$2:$C$185,Input!$C168,'intermediary sheet'!$D$2:$D$185,"total")*SUMIFS('Market shares starting point Fe'!AV$2:AV$185,'Market shares starting point Fe'!$C$2:$C$185,Input!$C168,'Market shares starting point Fe'!$D$2:$D$185,Input!$D168),0)</f>
        <v>4259.5244616450564</v>
      </c>
      <c r="AW168">
        <f>MAX(SUMIFS('intermediary sheet'!AW$2:AW$185,'intermediary sheet'!$C$2:$C$185,Input!$C168,'intermediary sheet'!$D$2:$D$185,"total")*SUMIFS('Market shares starting point Fe'!AW$2:AW$185,'Market shares starting point Fe'!$C$2:$C$185,Input!$C168,'Market shares starting point Fe'!$D$2:$D$185,Input!$D168),0)</f>
        <v>4009.1968481617855</v>
      </c>
      <c r="AX168">
        <f>MAX(SUMIFS('intermediary sheet'!AX$2:AX$185,'intermediary sheet'!$C$2:$C$185,Input!$C168,'intermediary sheet'!$D$2:$D$185,"total")*SUMIFS('Market shares starting point Fe'!AX$2:AX$185,'Market shares starting point Fe'!$C$2:$C$185,Input!$C168,'Market shares starting point Fe'!$D$2:$D$185,Input!$D168),0)</f>
        <v>3768.7054613285227</v>
      </c>
      <c r="AY168">
        <f>MAX(SUMIFS('intermediary sheet'!AY$2:AY$185,'intermediary sheet'!$C$2:$C$185,Input!$C168,'intermediary sheet'!$D$2:$D$185,"total")*SUMIFS('Market shares starting point Fe'!AY$2:AY$185,'Market shares starting point Fe'!$C$2:$C$185,Input!$C168,'Market shares starting point Fe'!$D$2:$D$185,Input!$D168),0)</f>
        <v>3511.6127175584948</v>
      </c>
      <c r="AZ168">
        <f>MAX(SUMIFS('intermediary sheet'!AZ$2:AZ$185,'intermediary sheet'!$C$2:$C$185,Input!$C168,'intermediary sheet'!$D$2:$D$185,"total")*SUMIFS('Market shares starting point Fe'!AZ$2:AZ$185,'Market shares starting point Fe'!$C$2:$C$185,Input!$C168,'Market shares starting point Fe'!$D$2:$D$185,Input!$D168),0)</f>
        <v>3264.0578992927935</v>
      </c>
      <c r="BA168">
        <f>MAX(SUMIFS('intermediary sheet'!BA$2:BA$185,'intermediary sheet'!$C$2:$C$185,Input!$C168,'intermediary sheet'!$D$2:$D$185,"total")*SUMIFS('Market shares starting point Fe'!BA$2:BA$185,'Market shares starting point Fe'!$C$2:$C$185,Input!$C168,'Market shares starting point Fe'!$D$2:$D$185,Input!$D168),0)</f>
        <v>3019.2586637092186</v>
      </c>
      <c r="BB168">
        <f>MAX(SUMIFS('intermediary sheet'!BB$2:BB$185,'intermediary sheet'!$C$2:$C$185,Input!$C168,'intermediary sheet'!$D$2:$D$185,"total")*SUMIFS('Market shares starting point Fe'!BB$2:BB$185,'Market shares starting point Fe'!$C$2:$C$185,Input!$C168,'Market shares starting point Fe'!$D$2:$D$185,Input!$D168),0)</f>
        <v>2773.5113220897847</v>
      </c>
      <c r="BC168">
        <f>MAX(SUMIFS('intermediary sheet'!BC$2:BC$185,'intermediary sheet'!$C$2:$C$185,Input!$C168,'intermediary sheet'!$D$2:$D$185,"total")*SUMIFS('Market shares starting point Fe'!BC$2:BC$185,'Market shares starting point Fe'!$C$2:$C$185,Input!$C168,'Market shares starting point Fe'!$D$2:$D$185,Input!$D168),0)</f>
        <v>2528.903725856389</v>
      </c>
      <c r="BD168">
        <f>MAX(SUMIFS('intermediary sheet'!BD$2:BD$185,'intermediary sheet'!$C$2:$C$185,Input!$C168,'intermediary sheet'!$D$2:$D$185,"total")*SUMIFS('Market shares starting point Fe'!BD$2:BD$185,'Market shares starting point Fe'!$C$2:$C$185,Input!$C168,'Market shares starting point Fe'!$D$2:$D$185,Input!$D168),0)</f>
        <v>2287.3341796076998</v>
      </c>
      <c r="BE168">
        <f>MAX(SUMIFS('intermediary sheet'!BE$2:BE$185,'intermediary sheet'!$C$2:$C$185,Input!$C168,'intermediary sheet'!$D$2:$D$185,"total")*SUMIFS('Market shares starting point Fe'!BE$2:BE$185,'Market shares starting point Fe'!$C$2:$C$185,Input!$C168,'Market shares starting point Fe'!$D$2:$D$185,Input!$D168),0)</f>
        <v>2047.2123447384217</v>
      </c>
      <c r="BF168">
        <f>MAX(SUMIFS('intermediary sheet'!BF$2:BF$185,'intermediary sheet'!$C$2:$C$185,Input!$C168,'intermediary sheet'!$D$2:$D$185,"total")*SUMIFS('Market shares starting point Fe'!BF$2:BF$185,'Market shares starting point Fe'!$C$2:$C$185,Input!$C168,'Market shares starting point Fe'!$D$2:$D$185,Input!$D168),0)</f>
        <v>1943.1128616331184</v>
      </c>
      <c r="BG168">
        <f>MAX(SUMIFS('intermediary sheet'!BG$2:BG$185,'intermediary sheet'!$C$2:$C$185,Input!$C168,'intermediary sheet'!$D$2:$D$185,"total")*SUMIFS('Market shares starting point Fe'!BG$2:BG$185,'Market shares starting point Fe'!$C$2:$C$185,Input!$C168,'Market shares starting point Fe'!$D$2:$D$185,Input!$D168),0)</f>
        <v>1825.7680512426184</v>
      </c>
      <c r="BH168">
        <f>MAX(SUMIFS('intermediary sheet'!BH$2:BH$185,'intermediary sheet'!$C$2:$C$185,Input!$C168,'intermediary sheet'!$D$2:$D$185,"total")*SUMIFS('Market shares starting point Fe'!BH$2:BH$185,'Market shares starting point Fe'!$C$2:$C$185,Input!$C168,'Market shares starting point Fe'!$D$2:$D$185,Input!$D168),0)</f>
        <v>1692.3666734220628</v>
      </c>
    </row>
    <row r="169" spans="1:60" x14ac:dyDescent="0.3">
      <c r="A169" s="2" t="s">
        <v>9</v>
      </c>
      <c r="B169" s="2" t="s">
        <v>10</v>
      </c>
      <c r="C169" s="2" t="s">
        <v>42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8">
        <f>SUMIFS('Eurostat comsumption'!J$2:J$185,'Eurostat comsumption'!$C$2:$C$185,Input!$C169,'Eurostat comsumption'!$D$2:$D$185,Input!$D169)</f>
        <v>0</v>
      </c>
      <c r="K169" s="8">
        <f>SUMIFS('Eurostat comsumption'!K$2:K$185,'Eurostat comsumption'!$C$2:$C$185,Input!$C169,'Eurostat comsumption'!$D$2:$D$185,Input!$D169)</f>
        <v>0</v>
      </c>
      <c r="L169" s="8">
        <f>SUMIFS('Eurostat comsumption'!L$2:L$185,'Eurostat comsumption'!$C$2:$C$185,Input!$C169,'Eurostat comsumption'!$D$2:$D$185,Input!$D169)</f>
        <v>0</v>
      </c>
      <c r="M169" s="8">
        <f>SUMIFS('Eurostat comsumption'!M$2:M$185,'Eurostat comsumption'!$C$2:$C$185,Input!$C169,'Eurostat comsumption'!$D$2:$D$185,Input!$D169)</f>
        <v>0</v>
      </c>
      <c r="N169" s="8">
        <f>SUMIFS('Eurostat comsumption'!N$2:N$185,'Eurostat comsumption'!$C$2:$C$185,Input!$C169,'Eurostat comsumption'!$D$2:$D$185,Input!$D169)</f>
        <v>0</v>
      </c>
      <c r="O169" s="8">
        <f>SUMIFS('Eurostat comsumption'!O$2:O$185,'Eurostat comsumption'!$C$2:$C$185,Input!$C169,'Eurostat comsumption'!$D$2:$D$185,Input!$D169)</f>
        <v>0</v>
      </c>
      <c r="P169" s="8">
        <f>SUMIFS('Eurostat comsumption'!P$2:P$185,'Eurostat comsumption'!$C$2:$C$185,Input!$C169,'Eurostat comsumption'!$D$2:$D$185,Input!$D169)</f>
        <v>0</v>
      </c>
      <c r="Q169" s="8">
        <f>SUMIFS('Eurostat comsumption'!Q$2:Q$185,'Eurostat comsumption'!$C$2:$C$185,Input!$C169,'Eurostat comsumption'!$D$2:$D$185,Input!$D169)</f>
        <v>0</v>
      </c>
      <c r="R169" s="8">
        <f>SUMIFS('Eurostat comsumption'!R$2:R$185,'Eurostat comsumption'!$C$2:$C$185,Input!$C169,'Eurostat comsumption'!$D$2:$D$185,Input!$D169)</f>
        <v>0</v>
      </c>
      <c r="S169" s="8">
        <f>SUMIFS('Eurostat comsumption'!S$2:S$185,'Eurostat comsumption'!$C$2:$C$185,Input!$C169,'Eurostat comsumption'!$D$2:$D$185,Input!$D169)</f>
        <v>0</v>
      </c>
      <c r="T169" s="8">
        <f>SUMIFS('Eurostat comsumption'!T$2:T$185,'Eurostat comsumption'!$C$2:$C$185,Input!$C169,'Eurostat comsumption'!$D$2:$D$185,Input!$D169)</f>
        <v>0</v>
      </c>
      <c r="U169" s="8">
        <f>SUMIFS('Eurostat comsumption'!U$2:U$185,'Eurostat comsumption'!$C$2:$C$185,Input!$C169,'Eurostat comsumption'!$D$2:$D$185,Input!$D169)</f>
        <v>0</v>
      </c>
      <c r="V169" s="8">
        <f>SUMIFS('Eurostat comsumption'!V$2:V$185,'Eurostat comsumption'!$C$2:$C$185,Input!$C169,'Eurostat comsumption'!$D$2:$D$185,Input!$D169)</f>
        <v>0</v>
      </c>
      <c r="W169" s="8">
        <f>SUMIFS('Eurostat comsumption'!W$2:W$185,'Eurostat comsumption'!$C$2:$C$185,Input!$C169,'Eurostat comsumption'!$D$2:$D$185,Input!$D169)</f>
        <v>0</v>
      </c>
      <c r="X169" s="8">
        <f>SUMIFS('Eurostat comsumption'!X$2:X$185,'Eurostat comsumption'!$C$2:$C$185,Input!$C169,'Eurostat comsumption'!$D$2:$D$185,Input!$D169)</f>
        <v>0</v>
      </c>
      <c r="Y169" s="8">
        <f>SUMIFS('Eurostat comsumption'!Y$2:Y$185,'Eurostat comsumption'!$C$2:$C$185,Input!$C169,'Eurostat comsumption'!$D$2:$D$185,Input!$D169)</f>
        <v>0</v>
      </c>
      <c r="Z169" s="8">
        <f>SUMIFS('Eurostat comsumption'!Z$2:Z$185,'Eurostat comsumption'!$C$2:$C$185,Input!$C169,'Eurostat comsumption'!$D$2:$D$185,Input!$D169)</f>
        <v>0</v>
      </c>
      <c r="AA169">
        <f>MAX(SUMIFS('intermediary sheet'!AA$2:AA$185,'intermediary sheet'!$C$2:$C$185,Input!$C169,'intermediary sheet'!$D$2:$D$185,"total")*SUMIFS('Market shares starting point Fe'!AA$2:AA$185,'Market shares starting point Fe'!$C$2:$C$185,Input!$C169,'Market shares starting point Fe'!$D$2:$D$185,Input!$D169),0)</f>
        <v>9.2289369074888263</v>
      </c>
      <c r="AB169">
        <f>MAX(SUMIFS('intermediary sheet'!AB$2:AB$185,'intermediary sheet'!$C$2:$C$185,Input!$C169,'intermediary sheet'!$D$2:$D$185,"total")*SUMIFS('Market shares starting point Fe'!AB$2:AB$185,'Market shares starting point Fe'!$C$2:$C$185,Input!$C169,'Market shares starting point Fe'!$D$2:$D$185,Input!$D169),0)</f>
        <v>9.2618285882668658</v>
      </c>
      <c r="AC169">
        <f>MAX(SUMIFS('intermediary sheet'!AC$2:AC$185,'intermediary sheet'!$C$2:$C$185,Input!$C169,'intermediary sheet'!$D$2:$D$185,"total")*SUMIFS('Market shares starting point Fe'!AC$2:AC$185,'Market shares starting point Fe'!$C$2:$C$185,Input!$C169,'Market shares starting point Fe'!$D$2:$D$185,Input!$D169),0)</f>
        <v>9.3536986883143687</v>
      </c>
      <c r="AD169">
        <f>MAX(SUMIFS('intermediary sheet'!AD$2:AD$185,'intermediary sheet'!$C$2:$C$185,Input!$C169,'intermediary sheet'!$D$2:$D$185,"total")*SUMIFS('Market shares starting point Fe'!AD$2:AD$185,'Market shares starting point Fe'!$C$2:$C$185,Input!$C169,'Market shares starting point Fe'!$D$2:$D$185,Input!$D169),0)</f>
        <v>9.5665880014499312</v>
      </c>
      <c r="AE169">
        <f>MAX(SUMIFS('intermediary sheet'!AE$2:AE$185,'intermediary sheet'!$C$2:$C$185,Input!$C169,'intermediary sheet'!$D$2:$D$185,"total")*SUMIFS('Market shares starting point Fe'!AE$2:AE$185,'Market shares starting point Fe'!$C$2:$C$185,Input!$C169,'Market shares starting point Fe'!$D$2:$D$185,Input!$D169),0)</f>
        <v>9.5720816526133969</v>
      </c>
      <c r="AF169">
        <f>MAX(SUMIFS('intermediary sheet'!AF$2:AF$185,'intermediary sheet'!$C$2:$C$185,Input!$C169,'intermediary sheet'!$D$2:$D$185,"total")*SUMIFS('Market shares starting point Fe'!AF$2:AF$185,'Market shares starting point Fe'!$C$2:$C$185,Input!$C169,'Market shares starting point Fe'!$D$2:$D$185,Input!$D169),0)</f>
        <v>9.5877118119930511</v>
      </c>
      <c r="AG169">
        <f>MAX(SUMIFS('intermediary sheet'!AG$2:AG$185,'intermediary sheet'!$C$2:$C$185,Input!$C169,'intermediary sheet'!$D$2:$D$185,"total")*SUMIFS('Market shares starting point Fe'!AG$2:AG$185,'Market shares starting point Fe'!$C$2:$C$185,Input!$C169,'Market shares starting point Fe'!$D$2:$D$185,Input!$D169),0)</f>
        <v>9.6096749161481796</v>
      </c>
      <c r="AH169">
        <f>MAX(SUMIFS('intermediary sheet'!AH$2:AH$185,'intermediary sheet'!$C$2:$C$185,Input!$C169,'intermediary sheet'!$D$2:$D$185,"total")*SUMIFS('Market shares starting point Fe'!AH$2:AH$185,'Market shares starting point Fe'!$C$2:$C$185,Input!$C169,'Market shares starting point Fe'!$D$2:$D$185,Input!$D169),0)</f>
        <v>9.6349116093210529</v>
      </c>
      <c r="AI169">
        <f>MAX(SUMIFS('intermediary sheet'!AI$2:AI$185,'intermediary sheet'!$C$2:$C$185,Input!$C169,'intermediary sheet'!$D$2:$D$185,"total")*SUMIFS('Market shares starting point Fe'!AI$2:AI$185,'Market shares starting point Fe'!$C$2:$C$185,Input!$C169,'Market shares starting point Fe'!$D$2:$D$185,Input!$D169),0)</f>
        <v>9.6470635595438363</v>
      </c>
      <c r="AJ169">
        <f>MAX(SUMIFS('intermediary sheet'!AJ$2:AJ$185,'intermediary sheet'!$C$2:$C$185,Input!$C169,'intermediary sheet'!$D$2:$D$185,"total")*SUMIFS('Market shares starting point Fe'!AJ$2:AJ$185,'Market shares starting point Fe'!$C$2:$C$185,Input!$C169,'Market shares starting point Fe'!$D$2:$D$185,Input!$D169),0)</f>
        <v>9.6440304196644515</v>
      </c>
      <c r="AK169">
        <f>MAX(SUMIFS('intermediary sheet'!AK$2:AK$185,'intermediary sheet'!$C$2:$C$185,Input!$C169,'intermediary sheet'!$D$2:$D$185,"total")*SUMIFS('Market shares starting point Fe'!AK$2:AK$185,'Market shares starting point Fe'!$C$2:$C$185,Input!$C169,'Market shares starting point Fe'!$D$2:$D$185,Input!$D169),0)</f>
        <v>9.6249572045850371</v>
      </c>
      <c r="AL169">
        <f>MAX(SUMIFS('intermediary sheet'!AL$2:AL$185,'intermediary sheet'!$C$2:$C$185,Input!$C169,'intermediary sheet'!$D$2:$D$185,"total")*SUMIFS('Market shares starting point Fe'!AL$2:AL$185,'Market shares starting point Fe'!$C$2:$C$185,Input!$C169,'Market shares starting point Fe'!$D$2:$D$185,Input!$D169),0)</f>
        <v>9.6123689931126801</v>
      </c>
      <c r="AM169">
        <f>MAX(SUMIFS('intermediary sheet'!AM$2:AM$185,'intermediary sheet'!$C$2:$C$185,Input!$C169,'intermediary sheet'!$D$2:$D$185,"total")*SUMIFS('Market shares starting point Fe'!AM$2:AM$185,'Market shares starting point Fe'!$C$2:$C$185,Input!$C169,'Market shares starting point Fe'!$D$2:$D$185,Input!$D169),0)</f>
        <v>9.6199826405524131</v>
      </c>
      <c r="AN169">
        <f>MAX(SUMIFS('intermediary sheet'!AN$2:AN$185,'intermediary sheet'!$C$2:$C$185,Input!$C169,'intermediary sheet'!$D$2:$D$185,"total")*SUMIFS('Market shares starting point Fe'!AN$2:AN$185,'Market shares starting point Fe'!$C$2:$C$185,Input!$C169,'Market shares starting point Fe'!$D$2:$D$185,Input!$D169),0)</f>
        <v>9.6800856302423011</v>
      </c>
      <c r="AO169">
        <f>MAX(SUMIFS('intermediary sheet'!AO$2:AO$185,'intermediary sheet'!$C$2:$C$185,Input!$C169,'intermediary sheet'!$D$2:$D$185,"total")*SUMIFS('Market shares starting point Fe'!AO$2:AO$185,'Market shares starting point Fe'!$C$2:$C$185,Input!$C169,'Market shares starting point Fe'!$D$2:$D$185,Input!$D169),0)</f>
        <v>9.7746228243145303</v>
      </c>
      <c r="AP169">
        <f>MAX(SUMIFS('intermediary sheet'!AP$2:AP$185,'intermediary sheet'!$C$2:$C$185,Input!$C169,'intermediary sheet'!$D$2:$D$185,"total")*SUMIFS('Market shares starting point Fe'!AP$2:AP$185,'Market shares starting point Fe'!$C$2:$C$185,Input!$C169,'Market shares starting point Fe'!$D$2:$D$185,Input!$D169),0)</f>
        <v>9.9070042973196095</v>
      </c>
      <c r="AQ169">
        <f>MAX(SUMIFS('intermediary sheet'!AQ$2:AQ$185,'intermediary sheet'!$C$2:$C$185,Input!$C169,'intermediary sheet'!$D$2:$D$185,"total")*SUMIFS('Market shares starting point Fe'!AQ$2:AQ$185,'Market shares starting point Fe'!$C$2:$C$185,Input!$C169,'Market shares starting point Fe'!$D$2:$D$185,Input!$D169),0)</f>
        <v>10.065516963975213</v>
      </c>
      <c r="AR169">
        <f>MAX(SUMIFS('intermediary sheet'!AR$2:AR$185,'intermediary sheet'!$C$2:$C$185,Input!$C169,'intermediary sheet'!$D$2:$D$185,"total")*SUMIFS('Market shares starting point Fe'!AR$2:AR$185,'Market shares starting point Fe'!$C$2:$C$185,Input!$C169,'Market shares starting point Fe'!$D$2:$D$185,Input!$D169),0)</f>
        <v>10.267483834605164</v>
      </c>
      <c r="AS169">
        <f>MAX(SUMIFS('intermediary sheet'!AS$2:AS$185,'intermediary sheet'!$C$2:$C$185,Input!$C169,'intermediary sheet'!$D$2:$D$185,"total")*SUMIFS('Market shares starting point Fe'!AS$2:AS$185,'Market shares starting point Fe'!$C$2:$C$185,Input!$C169,'Market shares starting point Fe'!$D$2:$D$185,Input!$D169),0)</f>
        <v>10.503565655221658</v>
      </c>
      <c r="AT169">
        <f>MAX(SUMIFS('intermediary sheet'!AT$2:AT$185,'intermediary sheet'!$C$2:$C$185,Input!$C169,'intermediary sheet'!$D$2:$D$185,"total")*SUMIFS('Market shares starting point Fe'!AT$2:AT$185,'Market shares starting point Fe'!$C$2:$C$185,Input!$C169,'Market shares starting point Fe'!$D$2:$D$185,Input!$D169),0)</f>
        <v>10.793640759894348</v>
      </c>
      <c r="AU169">
        <f>MAX(SUMIFS('intermediary sheet'!AU$2:AU$185,'intermediary sheet'!$C$2:$C$185,Input!$C169,'intermediary sheet'!$D$2:$D$185,"total")*SUMIFS('Market shares starting point Fe'!AU$2:AU$185,'Market shares starting point Fe'!$C$2:$C$185,Input!$C169,'Market shares starting point Fe'!$D$2:$D$185,Input!$D169),0)</f>
        <v>11.108429853543777</v>
      </c>
      <c r="AV169">
        <f>MAX(SUMIFS('intermediary sheet'!AV$2:AV$185,'intermediary sheet'!$C$2:$C$185,Input!$C169,'intermediary sheet'!$D$2:$D$185,"total")*SUMIFS('Market shares starting point Fe'!AV$2:AV$185,'Market shares starting point Fe'!$C$2:$C$185,Input!$C169,'Market shares starting point Fe'!$D$2:$D$185,Input!$D169),0)</f>
        <v>11.494373771051704</v>
      </c>
      <c r="AW169">
        <f>MAX(SUMIFS('intermediary sheet'!AW$2:AW$185,'intermediary sheet'!$C$2:$C$185,Input!$C169,'intermediary sheet'!$D$2:$D$185,"total")*SUMIFS('Market shares starting point Fe'!AW$2:AW$185,'Market shares starting point Fe'!$C$2:$C$185,Input!$C169,'Market shares starting point Fe'!$D$2:$D$185,Input!$D169),0)</f>
        <v>11.967810887043269</v>
      </c>
      <c r="AX169">
        <f>MAX(SUMIFS('intermediary sheet'!AX$2:AX$185,'intermediary sheet'!$C$2:$C$185,Input!$C169,'intermediary sheet'!$D$2:$D$185,"total")*SUMIFS('Market shares starting point Fe'!AX$2:AX$185,'Market shares starting point Fe'!$C$2:$C$185,Input!$C169,'Market shares starting point Fe'!$D$2:$D$185,Input!$D169),0)</f>
        <v>12.5564375270041</v>
      </c>
      <c r="AY169">
        <f>MAX(SUMIFS('intermediary sheet'!AY$2:AY$185,'intermediary sheet'!$C$2:$C$185,Input!$C169,'intermediary sheet'!$D$2:$D$185,"total")*SUMIFS('Market shares starting point Fe'!AY$2:AY$185,'Market shares starting point Fe'!$C$2:$C$185,Input!$C169,'Market shares starting point Fe'!$D$2:$D$185,Input!$D169),0)</f>
        <v>12.851589624122683</v>
      </c>
      <c r="AZ169">
        <f>MAX(SUMIFS('intermediary sheet'!AZ$2:AZ$185,'intermediary sheet'!$C$2:$C$185,Input!$C169,'intermediary sheet'!$D$2:$D$185,"total")*SUMIFS('Market shares starting point Fe'!AZ$2:AZ$185,'Market shares starting point Fe'!$C$2:$C$185,Input!$C169,'Market shares starting point Fe'!$D$2:$D$185,Input!$D169),0)</f>
        <v>13.306700701091383</v>
      </c>
      <c r="BA169">
        <f>MAX(SUMIFS('intermediary sheet'!BA$2:BA$185,'intermediary sheet'!$C$2:$C$185,Input!$C169,'intermediary sheet'!$D$2:$D$185,"total")*SUMIFS('Market shares starting point Fe'!BA$2:BA$185,'Market shares starting point Fe'!$C$2:$C$185,Input!$C169,'Market shares starting point Fe'!$D$2:$D$185,Input!$D169),0)</f>
        <v>13.741007792238008</v>
      </c>
      <c r="BB169">
        <f>MAX(SUMIFS('intermediary sheet'!BB$2:BB$185,'intermediary sheet'!$C$2:$C$185,Input!$C169,'intermediary sheet'!$D$2:$D$185,"total")*SUMIFS('Market shares starting point Fe'!BB$2:BB$185,'Market shares starting point Fe'!$C$2:$C$185,Input!$C169,'Market shares starting point Fe'!$D$2:$D$185,Input!$D169),0)</f>
        <v>14.123098827025201</v>
      </c>
      <c r="BC169">
        <f>MAX(SUMIFS('intermediary sheet'!BC$2:BC$185,'intermediary sheet'!$C$2:$C$185,Input!$C169,'intermediary sheet'!$D$2:$D$185,"total")*SUMIFS('Market shares starting point Fe'!BC$2:BC$185,'Market shares starting point Fe'!$C$2:$C$185,Input!$C169,'Market shares starting point Fe'!$D$2:$D$185,Input!$D169),0)</f>
        <v>14.472612317706849</v>
      </c>
      <c r="BD169">
        <f>MAX(SUMIFS('intermediary sheet'!BD$2:BD$185,'intermediary sheet'!$C$2:$C$185,Input!$C169,'intermediary sheet'!$D$2:$D$185,"total")*SUMIFS('Market shares starting point Fe'!BD$2:BD$185,'Market shares starting point Fe'!$C$2:$C$185,Input!$C169,'Market shares starting point Fe'!$D$2:$D$185,Input!$D169),0)</f>
        <v>14.844174988793078</v>
      </c>
      <c r="BE169">
        <f>MAX(SUMIFS('intermediary sheet'!BE$2:BE$185,'intermediary sheet'!$C$2:$C$185,Input!$C169,'intermediary sheet'!$D$2:$D$185,"total")*SUMIFS('Market shares starting point Fe'!BE$2:BE$185,'Market shares starting point Fe'!$C$2:$C$185,Input!$C169,'Market shares starting point Fe'!$D$2:$D$185,Input!$D169),0)</f>
        <v>15.160380538099579</v>
      </c>
      <c r="BF169">
        <f>MAX(SUMIFS('intermediary sheet'!BF$2:BF$185,'intermediary sheet'!$C$2:$C$185,Input!$C169,'intermediary sheet'!$D$2:$D$185,"total")*SUMIFS('Market shares starting point Fe'!BF$2:BF$185,'Market shares starting point Fe'!$C$2:$C$185,Input!$C169,'Market shares starting point Fe'!$D$2:$D$185,Input!$D169),0)</f>
        <v>16.588837195654719</v>
      </c>
      <c r="BG169">
        <f>MAX(SUMIFS('intermediary sheet'!BG$2:BG$185,'intermediary sheet'!$C$2:$C$185,Input!$C169,'intermediary sheet'!$D$2:$D$185,"total")*SUMIFS('Market shares starting point Fe'!BG$2:BG$185,'Market shares starting point Fe'!$C$2:$C$185,Input!$C169,'Market shares starting point Fe'!$D$2:$D$185,Input!$D169),0)</f>
        <v>18.208716445787722</v>
      </c>
      <c r="BH169">
        <f>MAX(SUMIFS('intermediary sheet'!BH$2:BH$185,'intermediary sheet'!$C$2:$C$185,Input!$C169,'intermediary sheet'!$D$2:$D$185,"total")*SUMIFS('Market shares starting point Fe'!BH$2:BH$185,'Market shares starting point Fe'!$C$2:$C$185,Input!$C169,'Market shares starting point Fe'!$D$2:$D$185,Input!$D169),0)</f>
        <v>20.053083180993319</v>
      </c>
    </row>
    <row r="170" spans="1:60" x14ac:dyDescent="0.3">
      <c r="A170" t="s">
        <v>9</v>
      </c>
      <c r="B170" t="s">
        <v>10</v>
      </c>
      <c r="C170" t="s">
        <v>40</v>
      </c>
      <c r="D170" t="s">
        <v>12</v>
      </c>
      <c r="E170" t="s">
        <v>13</v>
      </c>
      <c r="F170" t="s">
        <v>14</v>
      </c>
      <c r="G170" t="s">
        <v>14</v>
      </c>
      <c r="H170" t="s">
        <v>15</v>
      </c>
      <c r="I170" t="s">
        <v>16</v>
      </c>
      <c r="J170" s="8">
        <f>SUMIFS('Eurostat comsumption'!J$2:J$185,'Eurostat comsumption'!$C$2:$C$185,Input!$C170,'Eurostat comsumption'!$D$2:$D$185,Input!$D170)</f>
        <v>1259</v>
      </c>
      <c r="K170" s="8">
        <f>SUMIFS('Eurostat comsumption'!K$2:K$185,'Eurostat comsumption'!$C$2:$C$185,Input!$C170,'Eurostat comsumption'!$D$2:$D$185,Input!$D170)</f>
        <v>1311.1</v>
      </c>
      <c r="L170" s="8">
        <f>SUMIFS('Eurostat comsumption'!L$2:L$185,'Eurostat comsumption'!$C$2:$C$185,Input!$C170,'Eurostat comsumption'!$D$2:$D$185,Input!$D170)</f>
        <v>1340.3</v>
      </c>
      <c r="M170" s="8">
        <f>SUMIFS('Eurostat comsumption'!M$2:M$185,'Eurostat comsumption'!$C$2:$C$185,Input!$C170,'Eurostat comsumption'!$D$2:$D$185,Input!$D170)</f>
        <v>1354.4</v>
      </c>
      <c r="N170" s="8">
        <f>SUMIFS('Eurostat comsumption'!N$2:N$185,'Eurostat comsumption'!$C$2:$C$185,Input!$C170,'Eurostat comsumption'!$D$2:$D$185,Input!$D170)</f>
        <v>1402.6</v>
      </c>
      <c r="O170" s="8">
        <f>SUMIFS('Eurostat comsumption'!O$2:O$185,'Eurostat comsumption'!$C$2:$C$185,Input!$C170,'Eurostat comsumption'!$D$2:$D$185,Input!$D170)</f>
        <v>1493</v>
      </c>
      <c r="P170" s="8">
        <f>SUMIFS('Eurostat comsumption'!P$2:P$185,'Eurostat comsumption'!$C$2:$C$185,Input!$C170,'Eurostat comsumption'!$D$2:$D$185,Input!$D170)</f>
        <v>1553.7</v>
      </c>
      <c r="Q170" s="8">
        <f>SUMIFS('Eurostat comsumption'!Q$2:Q$185,'Eurostat comsumption'!$C$2:$C$185,Input!$C170,'Eurostat comsumption'!$D$2:$D$185,Input!$D170)</f>
        <v>1763.3</v>
      </c>
      <c r="R170" s="8">
        <f>SUMIFS('Eurostat comsumption'!R$2:R$185,'Eurostat comsumption'!$C$2:$C$185,Input!$C170,'Eurostat comsumption'!$D$2:$D$185,Input!$D170)</f>
        <v>2071.1</v>
      </c>
      <c r="S170" s="8">
        <f>SUMIFS('Eurostat comsumption'!S$2:S$185,'Eurostat comsumption'!$C$2:$C$185,Input!$C170,'Eurostat comsumption'!$D$2:$D$185,Input!$D170)</f>
        <v>1747.7</v>
      </c>
      <c r="T170" s="8">
        <f>SUMIFS('Eurostat comsumption'!T$2:T$185,'Eurostat comsumption'!$C$2:$C$185,Input!$C170,'Eurostat comsumption'!$D$2:$D$185,Input!$D170)</f>
        <v>1806.5</v>
      </c>
      <c r="U170" s="8">
        <f>SUMIFS('Eurostat comsumption'!U$2:U$185,'Eurostat comsumption'!$C$2:$C$185,Input!$C170,'Eurostat comsumption'!$D$2:$D$185,Input!$D170)</f>
        <v>1906.1</v>
      </c>
      <c r="V170" s="8">
        <f>SUMIFS('Eurostat comsumption'!V$2:V$185,'Eurostat comsumption'!$C$2:$C$185,Input!$C170,'Eurostat comsumption'!$D$2:$D$185,Input!$D170)</f>
        <v>1923</v>
      </c>
      <c r="W170" s="8">
        <f>SUMIFS('Eurostat comsumption'!W$2:W$185,'Eurostat comsumption'!$C$2:$C$185,Input!$C170,'Eurostat comsumption'!$D$2:$D$185,Input!$D170)</f>
        <v>1839.5</v>
      </c>
      <c r="X170" s="8">
        <f>SUMIFS('Eurostat comsumption'!X$2:X$185,'Eurostat comsumption'!$C$2:$C$185,Input!$C170,'Eurostat comsumption'!$D$2:$D$185,Input!$D170)</f>
        <v>1821</v>
      </c>
      <c r="Y170" s="8">
        <f>SUMIFS('Eurostat comsumption'!Y$2:Y$185,'Eurostat comsumption'!$C$2:$C$185,Input!$C170,'Eurostat comsumption'!$D$2:$D$185,Input!$D170)</f>
        <v>1798.6</v>
      </c>
      <c r="Z170" s="8">
        <f>SUMIFS('Eurostat comsumption'!Z$2:Z$185,'Eurostat comsumption'!$C$2:$C$185,Input!$C170,'Eurostat comsumption'!$D$2:$D$185,Input!$D170)</f>
        <v>1904.4</v>
      </c>
      <c r="AA170">
        <f t="shared" ref="AA170" si="682">SUM(AA171:AA177)</f>
        <v>1889.5534380229126</v>
      </c>
      <c r="AB170">
        <f t="shared" ref="AB170" si="683">SUM(AB171:AB177)</f>
        <v>1875.6937839153111</v>
      </c>
      <c r="AC170">
        <f t="shared" ref="AC170" si="684">SUM(AC171:AC177)</f>
        <v>1860.2510312087279</v>
      </c>
      <c r="AD170">
        <f t="shared" ref="AD170" si="685">SUM(AD171:AD177)</f>
        <v>1843.5962739059762</v>
      </c>
      <c r="AE170">
        <f t="shared" ref="AE170" si="686">SUM(AE171:AE177)</f>
        <v>1823.0259843742133</v>
      </c>
      <c r="AF170">
        <f t="shared" ref="AF170" si="687">SUM(AF171:AF177)</f>
        <v>1801.4350673593549</v>
      </c>
      <c r="AG170">
        <f t="shared" ref="AG170" si="688">SUM(AG171:AG177)</f>
        <v>1778.3857818412728</v>
      </c>
      <c r="AH170">
        <f t="shared" ref="AH170" si="689">SUM(AH171:AH177)</f>
        <v>1751.5912291390775</v>
      </c>
      <c r="AI170">
        <f t="shared" ref="AI170" si="690">SUM(AI171:AI177)</f>
        <v>1720.4430554122439</v>
      </c>
      <c r="AJ170">
        <f t="shared" ref="AJ170" si="691">SUM(AJ171:AJ177)</f>
        <v>1684.6404387551067</v>
      </c>
      <c r="AK170">
        <f t="shared" ref="AK170" si="692">SUM(AK171:AK177)</f>
        <v>1641.6214128397733</v>
      </c>
      <c r="AL170">
        <f t="shared" ref="AL170" si="693">SUM(AL171:AL177)</f>
        <v>1594.4242456487107</v>
      </c>
      <c r="AM170">
        <f t="shared" ref="AM170" si="694">SUM(AM171:AM177)</f>
        <v>1543.9767464167148</v>
      </c>
      <c r="AN170">
        <f t="shared" ref="AN170" si="695">SUM(AN171:AN177)</f>
        <v>1492.7570350061385</v>
      </c>
      <c r="AO170">
        <f t="shared" ref="AO170" si="696">SUM(AO171:AO177)</f>
        <v>1441.0232429252837</v>
      </c>
      <c r="AP170">
        <f t="shared" ref="AP170" si="697">SUM(AP171:AP177)</f>
        <v>1389.2852225140339</v>
      </c>
      <c r="AQ170">
        <f t="shared" ref="AQ170" si="698">SUM(AQ171:AQ177)</f>
        <v>1337.8425433087764</v>
      </c>
      <c r="AR170">
        <f t="shared" ref="AR170" si="699">SUM(AR171:AR177)</f>
        <v>1288.8575502482111</v>
      </c>
      <c r="AS170">
        <f t="shared" ref="AS170" si="700">SUM(AS171:AS177)</f>
        <v>1240.8205203998455</v>
      </c>
      <c r="AT170">
        <f t="shared" ref="AT170" si="701">SUM(AT171:AT177)</f>
        <v>1194.1178183489239</v>
      </c>
      <c r="AU170">
        <f t="shared" ref="AU170" si="702">SUM(AU171:AU177)</f>
        <v>1147.4153369921021</v>
      </c>
      <c r="AV170">
        <f t="shared" ref="AV170" si="703">SUM(AV171:AV177)</f>
        <v>1100.713004041645</v>
      </c>
      <c r="AW170">
        <f t="shared" ref="AW170" si="704">SUM(AW171:AW177)</f>
        <v>1054.0108540810611</v>
      </c>
      <c r="AX170">
        <f t="shared" ref="AX170" si="705">SUM(AX171:AX177)</f>
        <v>1007.4964542791035</v>
      </c>
      <c r="AY170">
        <f t="shared" ref="AY170" si="706">SUM(AY171:AY177)</f>
        <v>960.59835151693301</v>
      </c>
      <c r="AZ170">
        <f t="shared" ref="AZ170" si="707">SUM(AZ171:AZ177)</f>
        <v>913.35443486958286</v>
      </c>
      <c r="BA170">
        <f t="shared" ref="BA170" si="708">SUM(BA171:BA177)</f>
        <v>866.92927919929548</v>
      </c>
      <c r="BB170">
        <f t="shared" ref="BB170" si="709">SUM(BB171:BB177)</f>
        <v>819.98650355339896</v>
      </c>
      <c r="BC170">
        <f t="shared" ref="BC170" si="710">SUM(BC171:BC177)</f>
        <v>773.06648241066694</v>
      </c>
      <c r="BD170">
        <f t="shared" ref="BD170" si="711">SUM(BD171:BD177)</f>
        <v>726.25777330342646</v>
      </c>
      <c r="BE170">
        <f t="shared" ref="BE170" si="712">SUM(BE171:BE177)</f>
        <v>679.50234708482049</v>
      </c>
      <c r="BF170">
        <f t="shared" ref="BF170" si="713">SUM(BF171:BF177)</f>
        <v>679.49711024361181</v>
      </c>
      <c r="BG170">
        <f t="shared" ref="BG170" si="714">SUM(BG171:BG177)</f>
        <v>679.49121627850184</v>
      </c>
      <c r="BH170">
        <f t="shared" ref="BH170" si="715">SUM(BH171:BH177)</f>
        <v>679.48451898817518</v>
      </c>
    </row>
    <row r="171" spans="1:60" x14ac:dyDescent="0.3">
      <c r="A171" t="s">
        <v>9</v>
      </c>
      <c r="B171" t="s">
        <v>10</v>
      </c>
      <c r="C171" t="s">
        <v>40</v>
      </c>
      <c r="D171" t="s">
        <v>17</v>
      </c>
      <c r="E171" t="s">
        <v>13</v>
      </c>
      <c r="F171" t="s">
        <v>14</v>
      </c>
      <c r="G171" t="s">
        <v>14</v>
      </c>
      <c r="H171" t="s">
        <v>15</v>
      </c>
      <c r="I171" t="s">
        <v>16</v>
      </c>
      <c r="J171" s="8">
        <f>SUMIFS('Eurostat comsumption'!J$2:J$185,'Eurostat comsumption'!$C$2:$C$185,Input!$C171,'Eurostat comsumption'!$D$2:$D$185,Input!$D171)</f>
        <v>0</v>
      </c>
      <c r="K171" s="8">
        <f>SUMIFS('Eurostat comsumption'!K$2:K$185,'Eurostat comsumption'!$C$2:$C$185,Input!$C171,'Eurostat comsumption'!$D$2:$D$185,Input!$D171)</f>
        <v>0</v>
      </c>
      <c r="L171" s="8">
        <f>SUMIFS('Eurostat comsumption'!L$2:L$185,'Eurostat comsumption'!$C$2:$C$185,Input!$C171,'Eurostat comsumption'!$D$2:$D$185,Input!$D171)</f>
        <v>0</v>
      </c>
      <c r="M171" s="8">
        <f>SUMIFS('Eurostat comsumption'!M$2:M$185,'Eurostat comsumption'!$C$2:$C$185,Input!$C171,'Eurostat comsumption'!$D$2:$D$185,Input!$D171)</f>
        <v>0</v>
      </c>
      <c r="N171" s="8">
        <f>SUMIFS('Eurostat comsumption'!N$2:N$185,'Eurostat comsumption'!$C$2:$C$185,Input!$C171,'Eurostat comsumption'!$D$2:$D$185,Input!$D171)</f>
        <v>0</v>
      </c>
      <c r="O171" s="8">
        <f>SUMIFS('Eurostat comsumption'!O$2:O$185,'Eurostat comsumption'!$C$2:$C$185,Input!$C171,'Eurostat comsumption'!$D$2:$D$185,Input!$D171)</f>
        <v>0</v>
      </c>
      <c r="P171" s="8">
        <f>SUMIFS('Eurostat comsumption'!P$2:P$185,'Eurostat comsumption'!$C$2:$C$185,Input!$C171,'Eurostat comsumption'!$D$2:$D$185,Input!$D171)</f>
        <v>0</v>
      </c>
      <c r="Q171" s="8">
        <f>SUMIFS('Eurostat comsumption'!Q$2:Q$185,'Eurostat comsumption'!$C$2:$C$185,Input!$C171,'Eurostat comsumption'!$D$2:$D$185,Input!$D171)</f>
        <v>0</v>
      </c>
      <c r="R171" s="8">
        <f>SUMIFS('Eurostat comsumption'!R$2:R$185,'Eurostat comsumption'!$C$2:$C$185,Input!$C171,'Eurostat comsumption'!$D$2:$D$185,Input!$D171)</f>
        <v>0</v>
      </c>
      <c r="S171" s="8">
        <f>SUMIFS('Eurostat comsumption'!S$2:S$185,'Eurostat comsumption'!$C$2:$C$185,Input!$C171,'Eurostat comsumption'!$D$2:$D$185,Input!$D171)</f>
        <v>0</v>
      </c>
      <c r="T171" s="8">
        <f>SUMIFS('Eurostat comsumption'!T$2:T$185,'Eurostat comsumption'!$C$2:$C$185,Input!$C171,'Eurostat comsumption'!$D$2:$D$185,Input!$D171)</f>
        <v>0</v>
      </c>
      <c r="U171" s="8">
        <f>SUMIFS('Eurostat comsumption'!U$2:U$185,'Eurostat comsumption'!$C$2:$C$185,Input!$C171,'Eurostat comsumption'!$D$2:$D$185,Input!$D171)</f>
        <v>0</v>
      </c>
      <c r="V171" s="8">
        <f>SUMIFS('Eurostat comsumption'!V$2:V$185,'Eurostat comsumption'!$C$2:$C$185,Input!$C171,'Eurostat comsumption'!$D$2:$D$185,Input!$D171)</f>
        <v>0.7</v>
      </c>
      <c r="W171" s="8">
        <f>SUMIFS('Eurostat comsumption'!W$2:W$185,'Eurostat comsumption'!$C$2:$C$185,Input!$C171,'Eurostat comsumption'!$D$2:$D$185,Input!$D171)</f>
        <v>0.8</v>
      </c>
      <c r="X171" s="8">
        <f>SUMIFS('Eurostat comsumption'!X$2:X$185,'Eurostat comsumption'!$C$2:$C$185,Input!$C171,'Eurostat comsumption'!$D$2:$D$185,Input!$D171)</f>
        <v>1.2</v>
      </c>
      <c r="Y171" s="8">
        <f>SUMIFS('Eurostat comsumption'!Y$2:Y$185,'Eurostat comsumption'!$C$2:$C$185,Input!$C171,'Eurostat comsumption'!$D$2:$D$185,Input!$D171)</f>
        <v>2.1</v>
      </c>
      <c r="Z171" s="8">
        <f>SUMIFS('Eurostat comsumption'!Z$2:Z$185,'Eurostat comsumption'!$C$2:$C$185,Input!$C171,'Eurostat comsumption'!$D$2:$D$185,Input!$D171)</f>
        <v>2.8</v>
      </c>
      <c r="AA171">
        <f>MAX(SUMIFS('intermediary sheet'!AA$2:AA$185,'intermediary sheet'!$C$2:$C$185,Input!$C171,'intermediary sheet'!$D$2:$D$185,"total")*SUMIFS('Market shares starting point Fe'!AA$2:AA$185,'Market shares starting point Fe'!$C$2:$C$185,Input!$C171,'Market shares starting point Fe'!$D$2:$D$185,Input!$D171),0)</f>
        <v>13.634683719441421</v>
      </c>
      <c r="AB171">
        <f>MAX(SUMIFS('intermediary sheet'!AB$2:AB$185,'intermediary sheet'!$C$2:$C$185,Input!$C171,'intermediary sheet'!$D$2:$D$185,"total")*SUMIFS('Market shares starting point Fe'!AB$2:AB$185,'Market shares starting point Fe'!$C$2:$C$185,Input!$C171,'Market shares starting point Fe'!$D$2:$D$185,Input!$D171),0)</f>
        <v>14.800770850106515</v>
      </c>
      <c r="AC171">
        <f>MAX(SUMIFS('intermediary sheet'!AC$2:AC$185,'intermediary sheet'!$C$2:$C$185,Input!$C171,'intermediary sheet'!$D$2:$D$185,"total")*SUMIFS('Market shares starting point Fe'!AC$2:AC$185,'Market shares starting point Fe'!$C$2:$C$185,Input!$C171,'Market shares starting point Fe'!$D$2:$D$185,Input!$D171),0)</f>
        <v>16.258304141972385</v>
      </c>
      <c r="AD171">
        <f>MAX(SUMIFS('intermediary sheet'!AD$2:AD$185,'intermediary sheet'!$C$2:$C$185,Input!$C171,'intermediary sheet'!$D$2:$D$185,"total")*SUMIFS('Market shares starting point Fe'!AD$2:AD$185,'Market shares starting point Fe'!$C$2:$C$185,Input!$C171,'Market shares starting point Fe'!$D$2:$D$185,Input!$D171),0)</f>
        <v>17.453626073547341</v>
      </c>
      <c r="AE171">
        <f>MAX(SUMIFS('intermediary sheet'!AE$2:AE$185,'intermediary sheet'!$C$2:$C$185,Input!$C171,'intermediary sheet'!$D$2:$D$185,"total")*SUMIFS('Market shares starting point Fe'!AE$2:AE$185,'Market shares starting point Fe'!$C$2:$C$185,Input!$C171,'Market shares starting point Fe'!$D$2:$D$185,Input!$D171),0)</f>
        <v>18.581563932834392</v>
      </c>
      <c r="AF171">
        <f>MAX(SUMIFS('intermediary sheet'!AF$2:AF$185,'intermediary sheet'!$C$2:$C$185,Input!$C171,'intermediary sheet'!$D$2:$D$185,"total")*SUMIFS('Market shares starting point Fe'!AF$2:AF$185,'Market shares starting point Fe'!$C$2:$C$185,Input!$C171,'Market shares starting point Fe'!$D$2:$D$185,Input!$D171),0)</f>
        <v>19.695755424972166</v>
      </c>
      <c r="AG171">
        <f>MAX(SUMIFS('intermediary sheet'!AG$2:AG$185,'intermediary sheet'!$C$2:$C$185,Input!$C171,'intermediary sheet'!$D$2:$D$185,"total")*SUMIFS('Market shares starting point Fe'!AG$2:AG$185,'Market shares starting point Fe'!$C$2:$C$185,Input!$C171,'Market shares starting point Fe'!$D$2:$D$185,Input!$D171),0)</f>
        <v>20.688263830653661</v>
      </c>
      <c r="AH171">
        <f>MAX(SUMIFS('intermediary sheet'!AH$2:AH$185,'intermediary sheet'!$C$2:$C$185,Input!$C171,'intermediary sheet'!$D$2:$D$185,"total")*SUMIFS('Market shares starting point Fe'!AH$2:AH$185,'Market shares starting point Fe'!$C$2:$C$185,Input!$C171,'Market shares starting point Fe'!$D$2:$D$185,Input!$D171),0)</f>
        <v>21.726793020291488</v>
      </c>
      <c r="AI171">
        <f>MAX(SUMIFS('intermediary sheet'!AI$2:AI$185,'intermediary sheet'!$C$2:$C$185,Input!$C171,'intermediary sheet'!$D$2:$D$185,"total")*SUMIFS('Market shares starting point Fe'!AI$2:AI$185,'Market shares starting point Fe'!$C$2:$C$185,Input!$C171,'Market shares starting point Fe'!$D$2:$D$185,Input!$D171),0)</f>
        <v>22.69765979779579</v>
      </c>
      <c r="AJ171">
        <f>MAX(SUMIFS('intermediary sheet'!AJ$2:AJ$185,'intermediary sheet'!$C$2:$C$185,Input!$C171,'intermediary sheet'!$D$2:$D$185,"total")*SUMIFS('Market shares starting point Fe'!AJ$2:AJ$185,'Market shares starting point Fe'!$C$2:$C$185,Input!$C171,'Market shares starting point Fe'!$D$2:$D$185,Input!$D171),0)</f>
        <v>23.654556689949359</v>
      </c>
      <c r="AK171">
        <f>MAX(SUMIFS('intermediary sheet'!AK$2:AK$185,'intermediary sheet'!$C$2:$C$185,Input!$C171,'intermediary sheet'!$D$2:$D$185,"total")*SUMIFS('Market shares starting point Fe'!AK$2:AK$185,'Market shares starting point Fe'!$C$2:$C$185,Input!$C171,'Market shares starting point Fe'!$D$2:$D$185,Input!$D171),0)</f>
        <v>24.680149390226649</v>
      </c>
      <c r="AL171">
        <f>MAX(SUMIFS('intermediary sheet'!AL$2:AL$185,'intermediary sheet'!$C$2:$C$185,Input!$C171,'intermediary sheet'!$D$2:$D$185,"total")*SUMIFS('Market shares starting point Fe'!AL$2:AL$185,'Market shares starting point Fe'!$C$2:$C$185,Input!$C171,'Market shares starting point Fe'!$D$2:$D$185,Input!$D171),0)</f>
        <v>25.702024367761251</v>
      </c>
      <c r="AM171">
        <f>MAX(SUMIFS('intermediary sheet'!AM$2:AM$185,'intermediary sheet'!$C$2:$C$185,Input!$C171,'intermediary sheet'!$D$2:$D$185,"total")*SUMIFS('Market shares starting point Fe'!AM$2:AM$185,'Market shares starting point Fe'!$C$2:$C$185,Input!$C171,'Market shares starting point Fe'!$D$2:$D$185,Input!$D171),0)</f>
        <v>26.795706166591518</v>
      </c>
      <c r="AN171">
        <f>MAX(SUMIFS('intermediary sheet'!AN$2:AN$185,'intermediary sheet'!$C$2:$C$185,Input!$C171,'intermediary sheet'!$D$2:$D$185,"total")*SUMIFS('Market shares starting point Fe'!AN$2:AN$185,'Market shares starting point Fe'!$C$2:$C$185,Input!$C171,'Market shares starting point Fe'!$D$2:$D$185,Input!$D171),0)</f>
        <v>28.106089208637218</v>
      </c>
      <c r="AO171">
        <f>MAX(SUMIFS('intermediary sheet'!AO$2:AO$185,'intermediary sheet'!$C$2:$C$185,Input!$C171,'intermediary sheet'!$D$2:$D$185,"total")*SUMIFS('Market shares starting point Fe'!AO$2:AO$185,'Market shares starting point Fe'!$C$2:$C$185,Input!$C171,'Market shares starting point Fe'!$D$2:$D$185,Input!$D171),0)</f>
        <v>29.532212433383954</v>
      </c>
      <c r="AP171">
        <f>MAX(SUMIFS('intermediary sheet'!AP$2:AP$185,'intermediary sheet'!$C$2:$C$185,Input!$C171,'intermediary sheet'!$D$2:$D$185,"total")*SUMIFS('Market shares starting point Fe'!AP$2:AP$185,'Market shares starting point Fe'!$C$2:$C$185,Input!$C171,'Market shares starting point Fe'!$D$2:$D$185,Input!$D171),0)</f>
        <v>31.094221553907872</v>
      </c>
      <c r="AQ171">
        <f>MAX(SUMIFS('intermediary sheet'!AQ$2:AQ$185,'intermediary sheet'!$C$2:$C$185,Input!$C171,'intermediary sheet'!$D$2:$D$185,"total")*SUMIFS('Market shares starting point Fe'!AQ$2:AQ$185,'Market shares starting point Fe'!$C$2:$C$185,Input!$C171,'Market shares starting point Fe'!$D$2:$D$185,Input!$D171),0)</f>
        <v>32.757127926579983</v>
      </c>
      <c r="AR171">
        <f>MAX(SUMIFS('intermediary sheet'!AR$2:AR$185,'intermediary sheet'!$C$2:$C$185,Input!$C171,'intermediary sheet'!$D$2:$D$185,"total")*SUMIFS('Market shares starting point Fe'!AR$2:AR$185,'Market shares starting point Fe'!$C$2:$C$185,Input!$C171,'Market shares starting point Fe'!$D$2:$D$185,Input!$D171),0)</f>
        <v>34.382237465757015</v>
      </c>
      <c r="AS171">
        <f>MAX(SUMIFS('intermediary sheet'!AS$2:AS$185,'intermediary sheet'!$C$2:$C$185,Input!$C171,'intermediary sheet'!$D$2:$D$185,"total")*SUMIFS('Market shares starting point Fe'!AS$2:AS$185,'Market shares starting point Fe'!$C$2:$C$185,Input!$C171,'Market shares starting point Fe'!$D$2:$D$185,Input!$D171),0)</f>
        <v>35.963028074196679</v>
      </c>
      <c r="AT171">
        <f>MAX(SUMIFS('intermediary sheet'!AT$2:AT$185,'intermediary sheet'!$C$2:$C$185,Input!$C171,'intermediary sheet'!$D$2:$D$185,"total")*SUMIFS('Market shares starting point Fe'!AT$2:AT$185,'Market shares starting point Fe'!$C$2:$C$185,Input!$C171,'Market shares starting point Fe'!$D$2:$D$185,Input!$D171),0)</f>
        <v>37.583314385387389</v>
      </c>
      <c r="AU171">
        <f>MAX(SUMIFS('intermediary sheet'!AU$2:AU$185,'intermediary sheet'!$C$2:$C$185,Input!$C171,'intermediary sheet'!$D$2:$D$185,"total")*SUMIFS('Market shares starting point Fe'!AU$2:AU$185,'Market shares starting point Fe'!$C$2:$C$185,Input!$C171,'Market shares starting point Fe'!$D$2:$D$185,Input!$D171),0)</f>
        <v>39.075247667537802</v>
      </c>
      <c r="AV171">
        <f>MAX(SUMIFS('intermediary sheet'!AV$2:AV$185,'intermediary sheet'!$C$2:$C$185,Input!$C171,'intermediary sheet'!$D$2:$D$185,"total")*SUMIFS('Market shares starting point Fe'!AV$2:AV$185,'Market shares starting point Fe'!$C$2:$C$185,Input!$C171,'Market shares starting point Fe'!$D$2:$D$185,Input!$D171),0)</f>
        <v>40.485123214527725</v>
      </c>
      <c r="AW171">
        <f>MAX(SUMIFS('intermediary sheet'!AW$2:AW$185,'intermediary sheet'!$C$2:$C$185,Input!$C171,'intermediary sheet'!$D$2:$D$185,"total")*SUMIFS('Market shares starting point Fe'!AW$2:AW$185,'Market shares starting point Fe'!$C$2:$C$185,Input!$C171,'Market shares starting point Fe'!$D$2:$D$185,Input!$D171),0)</f>
        <v>41.827648323753252</v>
      </c>
      <c r="AX171">
        <f>MAX(SUMIFS('intermediary sheet'!AX$2:AX$185,'intermediary sheet'!$C$2:$C$185,Input!$C171,'intermediary sheet'!$D$2:$D$185,"total")*SUMIFS('Market shares starting point Fe'!AX$2:AX$185,'Market shares starting point Fe'!$C$2:$C$185,Input!$C171,'Market shares starting point Fe'!$D$2:$D$185,Input!$D171),0)</f>
        <v>43.148678073196322</v>
      </c>
      <c r="AY171">
        <f>MAX(SUMIFS('intermediary sheet'!AY$2:AY$185,'intermediary sheet'!$C$2:$C$185,Input!$C171,'intermediary sheet'!$D$2:$D$185,"total")*SUMIFS('Market shares starting point Fe'!AY$2:AY$185,'Market shares starting point Fe'!$C$2:$C$185,Input!$C171,'Market shares starting point Fe'!$D$2:$D$185,Input!$D171),0)</f>
        <v>44.422856986320113</v>
      </c>
      <c r="AZ171">
        <f>MAX(SUMIFS('intermediary sheet'!AZ$2:AZ$185,'intermediary sheet'!$C$2:$C$185,Input!$C171,'intermediary sheet'!$D$2:$D$185,"total")*SUMIFS('Market shares starting point Fe'!AZ$2:AZ$185,'Market shares starting point Fe'!$C$2:$C$185,Input!$C171,'Market shares starting point Fe'!$D$2:$D$185,Input!$D171),0)</f>
        <v>45.62341559421747</v>
      </c>
      <c r="BA171">
        <f>MAX(SUMIFS('intermediary sheet'!BA$2:BA$185,'intermediary sheet'!$C$2:$C$185,Input!$C171,'intermediary sheet'!$D$2:$D$185,"total")*SUMIFS('Market shares starting point Fe'!BA$2:BA$185,'Market shares starting point Fe'!$C$2:$C$185,Input!$C171,'Market shares starting point Fe'!$D$2:$D$185,Input!$D171),0)</f>
        <v>46.814253055219808</v>
      </c>
      <c r="BB171">
        <f>MAX(SUMIFS('intermediary sheet'!BB$2:BB$185,'intermediary sheet'!$C$2:$C$185,Input!$C171,'intermediary sheet'!$D$2:$D$185,"total")*SUMIFS('Market shares starting point Fe'!BB$2:BB$185,'Market shares starting point Fe'!$C$2:$C$185,Input!$C171,'Market shares starting point Fe'!$D$2:$D$185,Input!$D171),0)</f>
        <v>47.939301258536297</v>
      </c>
      <c r="BC171">
        <f>MAX(SUMIFS('intermediary sheet'!BC$2:BC$185,'intermediary sheet'!$C$2:$C$185,Input!$C171,'intermediary sheet'!$D$2:$D$185,"total")*SUMIFS('Market shares starting point Fe'!BC$2:BC$185,'Market shares starting point Fe'!$C$2:$C$185,Input!$C171,'Market shares starting point Fe'!$D$2:$D$185,Input!$D171),0)</f>
        <v>49.018341304337724</v>
      </c>
      <c r="BD171">
        <f>MAX(SUMIFS('intermediary sheet'!BD$2:BD$185,'intermediary sheet'!$C$2:$C$185,Input!$C171,'intermediary sheet'!$D$2:$D$185,"total")*SUMIFS('Market shares starting point Fe'!BD$2:BD$185,'Market shares starting point Fe'!$C$2:$C$185,Input!$C171,'Market shares starting point Fe'!$D$2:$D$185,Input!$D171),0)</f>
        <v>49.984370072722946</v>
      </c>
      <c r="BE171">
        <f>MAX(SUMIFS('intermediary sheet'!BE$2:BE$185,'intermediary sheet'!$C$2:$C$185,Input!$C171,'intermediary sheet'!$D$2:$D$185,"total")*SUMIFS('Market shares starting point Fe'!BE$2:BE$185,'Market shares starting point Fe'!$C$2:$C$185,Input!$C171,'Market shares starting point Fe'!$D$2:$D$185,Input!$D171),0)</f>
        <v>50.898425283530621</v>
      </c>
      <c r="BF171">
        <f>MAX(SUMIFS('intermediary sheet'!BF$2:BF$185,'intermediary sheet'!$C$2:$C$185,Input!$C171,'intermediary sheet'!$D$2:$D$185,"total")*SUMIFS('Market shares starting point Fe'!BF$2:BF$185,'Market shares starting point Fe'!$C$2:$C$185,Input!$C171,'Market shares starting point Fe'!$D$2:$D$185,Input!$D171),0)</f>
        <v>55.528532433022157</v>
      </c>
      <c r="BG171">
        <f>MAX(SUMIFS('intermediary sheet'!BG$2:BG$185,'intermediary sheet'!$C$2:$C$185,Input!$C171,'intermediary sheet'!$D$2:$D$185,"total")*SUMIFS('Market shares starting point Fe'!BG$2:BG$185,'Market shares starting point Fe'!$C$2:$C$185,Input!$C171,'Market shares starting point Fe'!$D$2:$D$185,Input!$D171),0)</f>
        <v>60.747680323783648</v>
      </c>
      <c r="BH171">
        <f>MAX(SUMIFS('intermediary sheet'!BH$2:BH$185,'intermediary sheet'!$C$2:$C$185,Input!$C171,'intermediary sheet'!$D$2:$D$185,"total")*SUMIFS('Market shares starting point Fe'!BH$2:BH$185,'Market shares starting point Fe'!$C$2:$C$185,Input!$C171,'Market shares starting point Fe'!$D$2:$D$185,Input!$D171),0)</f>
        <v>66.681047512784346</v>
      </c>
    </row>
    <row r="172" spans="1:60" x14ac:dyDescent="0.3">
      <c r="A172" t="s">
        <v>9</v>
      </c>
      <c r="B172" t="s">
        <v>10</v>
      </c>
      <c r="C172" t="s">
        <v>40</v>
      </c>
      <c r="D172" t="s">
        <v>18</v>
      </c>
      <c r="E172" t="s">
        <v>13</v>
      </c>
      <c r="F172" t="s">
        <v>14</v>
      </c>
      <c r="G172" t="s">
        <v>14</v>
      </c>
      <c r="H172" t="s">
        <v>15</v>
      </c>
      <c r="I172" t="s">
        <v>16</v>
      </c>
      <c r="J172" s="8">
        <f>SUMIFS('Eurostat comsumption'!J$2:J$185,'Eurostat comsumption'!$C$2:$C$185,Input!$C172,'Eurostat comsumption'!$D$2:$D$185,Input!$D172)</f>
        <v>0</v>
      </c>
      <c r="K172" s="8">
        <f>SUMIFS('Eurostat comsumption'!K$2:K$185,'Eurostat comsumption'!$C$2:$C$185,Input!$C172,'Eurostat comsumption'!$D$2:$D$185,Input!$D172)</f>
        <v>0</v>
      </c>
      <c r="L172" s="8">
        <f>SUMIFS('Eurostat comsumption'!L$2:L$185,'Eurostat comsumption'!$C$2:$C$185,Input!$C172,'Eurostat comsumption'!$D$2:$D$185,Input!$D172)</f>
        <v>0</v>
      </c>
      <c r="M172" s="8">
        <f>SUMIFS('Eurostat comsumption'!M$2:M$185,'Eurostat comsumption'!$C$2:$C$185,Input!$C172,'Eurostat comsumption'!$D$2:$D$185,Input!$D172)</f>
        <v>0</v>
      </c>
      <c r="N172" s="8">
        <f>SUMIFS('Eurostat comsumption'!N$2:N$185,'Eurostat comsumption'!$C$2:$C$185,Input!$C172,'Eurostat comsumption'!$D$2:$D$185,Input!$D172)</f>
        <v>0</v>
      </c>
      <c r="O172" s="8">
        <f>SUMIFS('Eurostat comsumption'!O$2:O$185,'Eurostat comsumption'!$C$2:$C$185,Input!$C172,'Eurostat comsumption'!$D$2:$D$185,Input!$D172)</f>
        <v>0</v>
      </c>
      <c r="P172" s="8">
        <f>SUMIFS('Eurostat comsumption'!P$2:P$185,'Eurostat comsumption'!$C$2:$C$185,Input!$C172,'Eurostat comsumption'!$D$2:$D$185,Input!$D172)</f>
        <v>0</v>
      </c>
      <c r="Q172" s="8">
        <f>SUMIFS('Eurostat comsumption'!Q$2:Q$185,'Eurostat comsumption'!$C$2:$C$185,Input!$C172,'Eurostat comsumption'!$D$2:$D$185,Input!$D172)</f>
        <v>0</v>
      </c>
      <c r="R172" s="8">
        <f>SUMIFS('Eurostat comsumption'!R$2:R$185,'Eurostat comsumption'!$C$2:$C$185,Input!$C172,'Eurostat comsumption'!$D$2:$D$185,Input!$D172)</f>
        <v>0</v>
      </c>
      <c r="S172" s="8">
        <f>SUMIFS('Eurostat comsumption'!S$2:S$185,'Eurostat comsumption'!$C$2:$C$185,Input!$C172,'Eurostat comsumption'!$D$2:$D$185,Input!$D172)</f>
        <v>0</v>
      </c>
      <c r="T172" s="8">
        <f>SUMIFS('Eurostat comsumption'!T$2:T$185,'Eurostat comsumption'!$C$2:$C$185,Input!$C172,'Eurostat comsumption'!$D$2:$D$185,Input!$D172)</f>
        <v>0</v>
      </c>
      <c r="U172" s="8">
        <f>SUMIFS('Eurostat comsumption'!U$2:U$185,'Eurostat comsumption'!$C$2:$C$185,Input!$C172,'Eurostat comsumption'!$D$2:$D$185,Input!$D172)</f>
        <v>0</v>
      </c>
      <c r="V172" s="8">
        <f>SUMIFS('Eurostat comsumption'!V$2:V$185,'Eurostat comsumption'!$C$2:$C$185,Input!$C172,'Eurostat comsumption'!$D$2:$D$185,Input!$D172)</f>
        <v>0</v>
      </c>
      <c r="W172" s="8">
        <f>SUMIFS('Eurostat comsumption'!W$2:W$185,'Eurostat comsumption'!$C$2:$C$185,Input!$C172,'Eurostat comsumption'!$D$2:$D$185,Input!$D172)</f>
        <v>0</v>
      </c>
      <c r="X172" s="8">
        <f>SUMIFS('Eurostat comsumption'!X$2:X$185,'Eurostat comsumption'!$C$2:$C$185,Input!$C172,'Eurostat comsumption'!$D$2:$D$185,Input!$D172)</f>
        <v>0</v>
      </c>
      <c r="Y172" s="8">
        <f>SUMIFS('Eurostat comsumption'!Y$2:Y$185,'Eurostat comsumption'!$C$2:$C$185,Input!$C172,'Eurostat comsumption'!$D$2:$D$185,Input!$D172)</f>
        <v>0</v>
      </c>
      <c r="Z172" s="8">
        <f>SUMIFS('Eurostat comsumption'!Z$2:Z$185,'Eurostat comsumption'!$C$2:$C$185,Input!$C172,'Eurostat comsumption'!$D$2:$D$185,Input!$D172)</f>
        <v>0</v>
      </c>
      <c r="AA172">
        <f>MAX(SUMIFS('intermediary sheet'!AA$2:AA$185,'intermediary sheet'!$C$2:$C$185,Input!$C172,'intermediary sheet'!$D$2:$D$185,"total")*SUMIFS('Market shares starting point Fe'!AA$2:AA$185,'Market shares starting point Fe'!$C$2:$C$185,Input!$C172,'Market shares starting point Fe'!$D$2:$D$185,Input!$D172),0)</f>
        <v>0</v>
      </c>
      <c r="AB172">
        <f>MAX(SUMIFS('intermediary sheet'!AB$2:AB$185,'intermediary sheet'!$C$2:$C$185,Input!$C172,'intermediary sheet'!$D$2:$D$185,"total")*SUMIFS('Market shares starting point Fe'!AB$2:AB$185,'Market shares starting point Fe'!$C$2:$C$185,Input!$C172,'Market shares starting point Fe'!$D$2:$D$185,Input!$D172),0)</f>
        <v>0</v>
      </c>
      <c r="AC172">
        <f>MAX(SUMIFS('intermediary sheet'!AC$2:AC$185,'intermediary sheet'!$C$2:$C$185,Input!$C172,'intermediary sheet'!$D$2:$D$185,"total")*SUMIFS('Market shares starting point Fe'!AC$2:AC$185,'Market shares starting point Fe'!$C$2:$C$185,Input!$C172,'Market shares starting point Fe'!$D$2:$D$185,Input!$D172),0)</f>
        <v>0</v>
      </c>
      <c r="AD172">
        <f>MAX(SUMIFS('intermediary sheet'!AD$2:AD$185,'intermediary sheet'!$C$2:$C$185,Input!$C172,'intermediary sheet'!$D$2:$D$185,"total")*SUMIFS('Market shares starting point Fe'!AD$2:AD$185,'Market shares starting point Fe'!$C$2:$C$185,Input!$C172,'Market shares starting point Fe'!$D$2:$D$185,Input!$D172),0)</f>
        <v>0</v>
      </c>
      <c r="AE172">
        <f>MAX(SUMIFS('intermediary sheet'!AE$2:AE$185,'intermediary sheet'!$C$2:$C$185,Input!$C172,'intermediary sheet'!$D$2:$D$185,"total")*SUMIFS('Market shares starting point Fe'!AE$2:AE$185,'Market shares starting point Fe'!$C$2:$C$185,Input!$C172,'Market shares starting point Fe'!$D$2:$D$185,Input!$D172),0)</f>
        <v>0</v>
      </c>
      <c r="AF172">
        <f>MAX(SUMIFS('intermediary sheet'!AF$2:AF$185,'intermediary sheet'!$C$2:$C$185,Input!$C172,'intermediary sheet'!$D$2:$D$185,"total")*SUMIFS('Market shares starting point Fe'!AF$2:AF$185,'Market shares starting point Fe'!$C$2:$C$185,Input!$C172,'Market shares starting point Fe'!$D$2:$D$185,Input!$D172),0)</f>
        <v>0</v>
      </c>
      <c r="AG172">
        <f>MAX(SUMIFS('intermediary sheet'!AG$2:AG$185,'intermediary sheet'!$C$2:$C$185,Input!$C172,'intermediary sheet'!$D$2:$D$185,"total")*SUMIFS('Market shares starting point Fe'!AG$2:AG$185,'Market shares starting point Fe'!$C$2:$C$185,Input!$C172,'Market shares starting point Fe'!$D$2:$D$185,Input!$D172),0)</f>
        <v>0</v>
      </c>
      <c r="AH172">
        <f>MAX(SUMIFS('intermediary sheet'!AH$2:AH$185,'intermediary sheet'!$C$2:$C$185,Input!$C172,'intermediary sheet'!$D$2:$D$185,"total")*SUMIFS('Market shares starting point Fe'!AH$2:AH$185,'Market shares starting point Fe'!$C$2:$C$185,Input!$C172,'Market shares starting point Fe'!$D$2:$D$185,Input!$D172),0)</f>
        <v>0</v>
      </c>
      <c r="AI172">
        <f>MAX(SUMIFS('intermediary sheet'!AI$2:AI$185,'intermediary sheet'!$C$2:$C$185,Input!$C172,'intermediary sheet'!$D$2:$D$185,"total")*SUMIFS('Market shares starting point Fe'!AI$2:AI$185,'Market shares starting point Fe'!$C$2:$C$185,Input!$C172,'Market shares starting point Fe'!$D$2:$D$185,Input!$D172),0)</f>
        <v>0</v>
      </c>
      <c r="AJ172">
        <f>MAX(SUMIFS('intermediary sheet'!AJ$2:AJ$185,'intermediary sheet'!$C$2:$C$185,Input!$C172,'intermediary sheet'!$D$2:$D$185,"total")*SUMIFS('Market shares starting point Fe'!AJ$2:AJ$185,'Market shares starting point Fe'!$C$2:$C$185,Input!$C172,'Market shares starting point Fe'!$D$2:$D$185,Input!$D172),0)</f>
        <v>0</v>
      </c>
      <c r="AK172">
        <f>MAX(SUMIFS('intermediary sheet'!AK$2:AK$185,'intermediary sheet'!$C$2:$C$185,Input!$C172,'intermediary sheet'!$D$2:$D$185,"total")*SUMIFS('Market shares starting point Fe'!AK$2:AK$185,'Market shares starting point Fe'!$C$2:$C$185,Input!$C172,'Market shares starting point Fe'!$D$2:$D$185,Input!$D172),0)</f>
        <v>0</v>
      </c>
      <c r="AL172">
        <f>MAX(SUMIFS('intermediary sheet'!AL$2:AL$185,'intermediary sheet'!$C$2:$C$185,Input!$C172,'intermediary sheet'!$D$2:$D$185,"total")*SUMIFS('Market shares starting point Fe'!AL$2:AL$185,'Market shares starting point Fe'!$C$2:$C$185,Input!$C172,'Market shares starting point Fe'!$D$2:$D$185,Input!$D172),0)</f>
        <v>0</v>
      </c>
      <c r="AM172">
        <f>MAX(SUMIFS('intermediary sheet'!AM$2:AM$185,'intermediary sheet'!$C$2:$C$185,Input!$C172,'intermediary sheet'!$D$2:$D$185,"total")*SUMIFS('Market shares starting point Fe'!AM$2:AM$185,'Market shares starting point Fe'!$C$2:$C$185,Input!$C172,'Market shares starting point Fe'!$D$2:$D$185,Input!$D172),0)</f>
        <v>0</v>
      </c>
      <c r="AN172">
        <f>MAX(SUMIFS('intermediary sheet'!AN$2:AN$185,'intermediary sheet'!$C$2:$C$185,Input!$C172,'intermediary sheet'!$D$2:$D$185,"total")*SUMIFS('Market shares starting point Fe'!AN$2:AN$185,'Market shares starting point Fe'!$C$2:$C$185,Input!$C172,'Market shares starting point Fe'!$D$2:$D$185,Input!$D172),0)</f>
        <v>0</v>
      </c>
      <c r="AO172">
        <f>MAX(SUMIFS('intermediary sheet'!AO$2:AO$185,'intermediary sheet'!$C$2:$C$185,Input!$C172,'intermediary sheet'!$D$2:$D$185,"total")*SUMIFS('Market shares starting point Fe'!AO$2:AO$185,'Market shares starting point Fe'!$C$2:$C$185,Input!$C172,'Market shares starting point Fe'!$D$2:$D$185,Input!$D172),0)</f>
        <v>0</v>
      </c>
      <c r="AP172">
        <f>MAX(SUMIFS('intermediary sheet'!AP$2:AP$185,'intermediary sheet'!$C$2:$C$185,Input!$C172,'intermediary sheet'!$D$2:$D$185,"total")*SUMIFS('Market shares starting point Fe'!AP$2:AP$185,'Market shares starting point Fe'!$C$2:$C$185,Input!$C172,'Market shares starting point Fe'!$D$2:$D$185,Input!$D172),0)</f>
        <v>0</v>
      </c>
      <c r="AQ172">
        <f>MAX(SUMIFS('intermediary sheet'!AQ$2:AQ$185,'intermediary sheet'!$C$2:$C$185,Input!$C172,'intermediary sheet'!$D$2:$D$185,"total")*SUMIFS('Market shares starting point Fe'!AQ$2:AQ$185,'Market shares starting point Fe'!$C$2:$C$185,Input!$C172,'Market shares starting point Fe'!$D$2:$D$185,Input!$D172),0)</f>
        <v>0</v>
      </c>
      <c r="AR172">
        <f>MAX(SUMIFS('intermediary sheet'!AR$2:AR$185,'intermediary sheet'!$C$2:$C$185,Input!$C172,'intermediary sheet'!$D$2:$D$185,"total")*SUMIFS('Market shares starting point Fe'!AR$2:AR$185,'Market shares starting point Fe'!$C$2:$C$185,Input!$C172,'Market shares starting point Fe'!$D$2:$D$185,Input!$D172),0)</f>
        <v>0</v>
      </c>
      <c r="AS172">
        <f>MAX(SUMIFS('intermediary sheet'!AS$2:AS$185,'intermediary sheet'!$C$2:$C$185,Input!$C172,'intermediary sheet'!$D$2:$D$185,"total")*SUMIFS('Market shares starting point Fe'!AS$2:AS$185,'Market shares starting point Fe'!$C$2:$C$185,Input!$C172,'Market shares starting point Fe'!$D$2:$D$185,Input!$D172),0)</f>
        <v>0</v>
      </c>
      <c r="AT172">
        <f>MAX(SUMIFS('intermediary sheet'!AT$2:AT$185,'intermediary sheet'!$C$2:$C$185,Input!$C172,'intermediary sheet'!$D$2:$D$185,"total")*SUMIFS('Market shares starting point Fe'!AT$2:AT$185,'Market shares starting point Fe'!$C$2:$C$185,Input!$C172,'Market shares starting point Fe'!$D$2:$D$185,Input!$D172),0)</f>
        <v>0</v>
      </c>
      <c r="AU172">
        <f>MAX(SUMIFS('intermediary sheet'!AU$2:AU$185,'intermediary sheet'!$C$2:$C$185,Input!$C172,'intermediary sheet'!$D$2:$D$185,"total")*SUMIFS('Market shares starting point Fe'!AU$2:AU$185,'Market shares starting point Fe'!$C$2:$C$185,Input!$C172,'Market shares starting point Fe'!$D$2:$D$185,Input!$D172),0)</f>
        <v>0</v>
      </c>
      <c r="AV172">
        <f>MAX(SUMIFS('intermediary sheet'!AV$2:AV$185,'intermediary sheet'!$C$2:$C$185,Input!$C172,'intermediary sheet'!$D$2:$D$185,"total")*SUMIFS('Market shares starting point Fe'!AV$2:AV$185,'Market shares starting point Fe'!$C$2:$C$185,Input!$C172,'Market shares starting point Fe'!$D$2:$D$185,Input!$D172),0)</f>
        <v>0</v>
      </c>
      <c r="AW172">
        <f>MAX(SUMIFS('intermediary sheet'!AW$2:AW$185,'intermediary sheet'!$C$2:$C$185,Input!$C172,'intermediary sheet'!$D$2:$D$185,"total")*SUMIFS('Market shares starting point Fe'!AW$2:AW$185,'Market shares starting point Fe'!$C$2:$C$185,Input!$C172,'Market shares starting point Fe'!$D$2:$D$185,Input!$D172),0)</f>
        <v>0</v>
      </c>
      <c r="AX172">
        <f>MAX(SUMIFS('intermediary sheet'!AX$2:AX$185,'intermediary sheet'!$C$2:$C$185,Input!$C172,'intermediary sheet'!$D$2:$D$185,"total")*SUMIFS('Market shares starting point Fe'!AX$2:AX$185,'Market shares starting point Fe'!$C$2:$C$185,Input!$C172,'Market shares starting point Fe'!$D$2:$D$185,Input!$D172),0)</f>
        <v>0</v>
      </c>
      <c r="AY172">
        <f>MAX(SUMIFS('intermediary sheet'!AY$2:AY$185,'intermediary sheet'!$C$2:$C$185,Input!$C172,'intermediary sheet'!$D$2:$D$185,"total")*SUMIFS('Market shares starting point Fe'!AY$2:AY$185,'Market shares starting point Fe'!$C$2:$C$185,Input!$C172,'Market shares starting point Fe'!$D$2:$D$185,Input!$D172),0)</f>
        <v>0</v>
      </c>
      <c r="AZ172">
        <f>MAX(SUMIFS('intermediary sheet'!AZ$2:AZ$185,'intermediary sheet'!$C$2:$C$185,Input!$C172,'intermediary sheet'!$D$2:$D$185,"total")*SUMIFS('Market shares starting point Fe'!AZ$2:AZ$185,'Market shares starting point Fe'!$C$2:$C$185,Input!$C172,'Market shares starting point Fe'!$D$2:$D$185,Input!$D172),0)</f>
        <v>0</v>
      </c>
      <c r="BA172">
        <f>MAX(SUMIFS('intermediary sheet'!BA$2:BA$185,'intermediary sheet'!$C$2:$C$185,Input!$C172,'intermediary sheet'!$D$2:$D$185,"total")*SUMIFS('Market shares starting point Fe'!BA$2:BA$185,'Market shares starting point Fe'!$C$2:$C$185,Input!$C172,'Market shares starting point Fe'!$D$2:$D$185,Input!$D172),0)</f>
        <v>0</v>
      </c>
      <c r="BB172">
        <f>MAX(SUMIFS('intermediary sheet'!BB$2:BB$185,'intermediary sheet'!$C$2:$C$185,Input!$C172,'intermediary sheet'!$D$2:$D$185,"total")*SUMIFS('Market shares starting point Fe'!BB$2:BB$185,'Market shares starting point Fe'!$C$2:$C$185,Input!$C172,'Market shares starting point Fe'!$D$2:$D$185,Input!$D172),0)</f>
        <v>0</v>
      </c>
      <c r="BC172">
        <f>MAX(SUMIFS('intermediary sheet'!BC$2:BC$185,'intermediary sheet'!$C$2:$C$185,Input!$C172,'intermediary sheet'!$D$2:$D$185,"total")*SUMIFS('Market shares starting point Fe'!BC$2:BC$185,'Market shares starting point Fe'!$C$2:$C$185,Input!$C172,'Market shares starting point Fe'!$D$2:$D$185,Input!$D172),0)</f>
        <v>0</v>
      </c>
      <c r="BD172">
        <f>MAX(SUMIFS('intermediary sheet'!BD$2:BD$185,'intermediary sheet'!$C$2:$C$185,Input!$C172,'intermediary sheet'!$D$2:$D$185,"total")*SUMIFS('Market shares starting point Fe'!BD$2:BD$185,'Market shares starting point Fe'!$C$2:$C$185,Input!$C172,'Market shares starting point Fe'!$D$2:$D$185,Input!$D172),0)</f>
        <v>0</v>
      </c>
      <c r="BE172">
        <f>MAX(SUMIFS('intermediary sheet'!BE$2:BE$185,'intermediary sheet'!$C$2:$C$185,Input!$C172,'intermediary sheet'!$D$2:$D$185,"total")*SUMIFS('Market shares starting point Fe'!BE$2:BE$185,'Market shares starting point Fe'!$C$2:$C$185,Input!$C172,'Market shares starting point Fe'!$D$2:$D$185,Input!$D172),0)</f>
        <v>0</v>
      </c>
      <c r="BF172">
        <f>MAX(SUMIFS('intermediary sheet'!BF$2:BF$185,'intermediary sheet'!$C$2:$C$185,Input!$C172,'intermediary sheet'!$D$2:$D$185,"total")*SUMIFS('Market shares starting point Fe'!BF$2:BF$185,'Market shares starting point Fe'!$C$2:$C$185,Input!$C172,'Market shares starting point Fe'!$D$2:$D$185,Input!$D172),0)</f>
        <v>0</v>
      </c>
      <c r="BG172">
        <f>MAX(SUMIFS('intermediary sheet'!BG$2:BG$185,'intermediary sheet'!$C$2:$C$185,Input!$C172,'intermediary sheet'!$D$2:$D$185,"total")*SUMIFS('Market shares starting point Fe'!BG$2:BG$185,'Market shares starting point Fe'!$C$2:$C$185,Input!$C172,'Market shares starting point Fe'!$D$2:$D$185,Input!$D172),0)</f>
        <v>0</v>
      </c>
      <c r="BH172">
        <f>MAX(SUMIFS('intermediary sheet'!BH$2:BH$185,'intermediary sheet'!$C$2:$C$185,Input!$C172,'intermediary sheet'!$D$2:$D$185,"total")*SUMIFS('Market shares starting point Fe'!BH$2:BH$185,'Market shares starting point Fe'!$C$2:$C$185,Input!$C172,'Market shares starting point Fe'!$D$2:$D$185,Input!$D172),0)</f>
        <v>0</v>
      </c>
    </row>
    <row r="173" spans="1:60" x14ac:dyDescent="0.3">
      <c r="A173" t="s">
        <v>9</v>
      </c>
      <c r="B173" t="s">
        <v>10</v>
      </c>
      <c r="C173" t="s">
        <v>40</v>
      </c>
      <c r="D173" t="s">
        <v>19</v>
      </c>
      <c r="E173" t="s">
        <v>13</v>
      </c>
      <c r="F173" t="s">
        <v>14</v>
      </c>
      <c r="G173" t="s">
        <v>14</v>
      </c>
      <c r="H173" t="s">
        <v>15</v>
      </c>
      <c r="I173" t="s">
        <v>16</v>
      </c>
      <c r="J173" s="8">
        <f>SUMIFS('Eurostat comsumption'!J$2:J$185,'Eurostat comsumption'!$C$2:$C$185,Input!$C173,'Eurostat comsumption'!$D$2:$D$185,Input!$D173)</f>
        <v>22.8</v>
      </c>
      <c r="K173" s="8">
        <f>SUMIFS('Eurostat comsumption'!K$2:K$185,'Eurostat comsumption'!$C$2:$C$185,Input!$C173,'Eurostat comsumption'!$D$2:$D$185,Input!$D173)</f>
        <v>21.9</v>
      </c>
      <c r="L173" s="8">
        <f>SUMIFS('Eurostat comsumption'!L$2:L$185,'Eurostat comsumption'!$C$2:$C$185,Input!$C173,'Eurostat comsumption'!$D$2:$D$185,Input!$D173)</f>
        <v>14.8</v>
      </c>
      <c r="M173" s="8">
        <f>SUMIFS('Eurostat comsumption'!M$2:M$185,'Eurostat comsumption'!$C$2:$C$185,Input!$C173,'Eurostat comsumption'!$D$2:$D$185,Input!$D173)</f>
        <v>15.4</v>
      </c>
      <c r="N173" s="8">
        <f>SUMIFS('Eurostat comsumption'!N$2:N$185,'Eurostat comsumption'!$C$2:$C$185,Input!$C173,'Eurostat comsumption'!$D$2:$D$185,Input!$D173)</f>
        <v>16.3</v>
      </c>
      <c r="O173" s="8">
        <f>SUMIFS('Eurostat comsumption'!O$2:O$185,'Eurostat comsumption'!$C$2:$C$185,Input!$C173,'Eurostat comsumption'!$D$2:$D$185,Input!$D173)</f>
        <v>17</v>
      </c>
      <c r="P173" s="8">
        <f>SUMIFS('Eurostat comsumption'!P$2:P$185,'Eurostat comsumption'!$C$2:$C$185,Input!$C173,'Eurostat comsumption'!$D$2:$D$185,Input!$D173)</f>
        <v>17</v>
      </c>
      <c r="Q173" s="8">
        <f>SUMIFS('Eurostat comsumption'!Q$2:Q$185,'Eurostat comsumption'!$C$2:$C$185,Input!$C173,'Eurostat comsumption'!$D$2:$D$185,Input!$D173)</f>
        <v>16.8</v>
      </c>
      <c r="R173" s="8">
        <f>SUMIFS('Eurostat comsumption'!R$2:R$185,'Eurostat comsumption'!$C$2:$C$185,Input!$C173,'Eurostat comsumption'!$D$2:$D$185,Input!$D173)</f>
        <v>16.899999999999999</v>
      </c>
      <c r="S173" s="8">
        <f>SUMIFS('Eurostat comsumption'!S$2:S$185,'Eurostat comsumption'!$C$2:$C$185,Input!$C173,'Eurostat comsumption'!$D$2:$D$185,Input!$D173)</f>
        <v>13.4</v>
      </c>
      <c r="T173" s="8">
        <f>SUMIFS('Eurostat comsumption'!T$2:T$185,'Eurostat comsumption'!$C$2:$C$185,Input!$C173,'Eurostat comsumption'!$D$2:$D$185,Input!$D173)</f>
        <v>14.9</v>
      </c>
      <c r="U173" s="8">
        <f>SUMIFS('Eurostat comsumption'!U$2:U$185,'Eurostat comsumption'!$C$2:$C$185,Input!$C173,'Eurostat comsumption'!$D$2:$D$185,Input!$D173)</f>
        <v>14.1</v>
      </c>
      <c r="V173" s="8">
        <f>SUMIFS('Eurostat comsumption'!V$2:V$185,'Eurostat comsumption'!$C$2:$C$185,Input!$C173,'Eurostat comsumption'!$D$2:$D$185,Input!$D173)</f>
        <v>13.7</v>
      </c>
      <c r="W173" s="8">
        <f>SUMIFS('Eurostat comsumption'!W$2:W$185,'Eurostat comsumption'!$C$2:$C$185,Input!$C173,'Eurostat comsumption'!$D$2:$D$185,Input!$D173)</f>
        <v>13.2</v>
      </c>
      <c r="X173" s="8">
        <f>SUMIFS('Eurostat comsumption'!X$2:X$185,'Eurostat comsumption'!$C$2:$C$185,Input!$C173,'Eurostat comsumption'!$D$2:$D$185,Input!$D173)</f>
        <v>11.7</v>
      </c>
      <c r="Y173" s="8">
        <f>SUMIFS('Eurostat comsumption'!Y$2:Y$185,'Eurostat comsumption'!$C$2:$C$185,Input!$C173,'Eurostat comsumption'!$D$2:$D$185,Input!$D173)</f>
        <v>13.1</v>
      </c>
      <c r="Z173" s="8">
        <f>SUMIFS('Eurostat comsumption'!Z$2:Z$185,'Eurostat comsumption'!$C$2:$C$185,Input!$C173,'Eurostat comsumption'!$D$2:$D$185,Input!$D173)</f>
        <v>14.3</v>
      </c>
      <c r="AA173">
        <f>MAX(SUMIFS('intermediary sheet'!AA$2:AA$185,'intermediary sheet'!$C$2:$C$185,Input!$C173,'intermediary sheet'!$D$2:$D$185,"total")*SUMIFS('Market shares starting point Fe'!AA$2:AA$185,'Market shares starting point Fe'!$C$2:$C$185,Input!$C173,'Market shares starting point Fe'!$D$2:$D$185,Input!$D173),0)</f>
        <v>32.425817283877088</v>
      </c>
      <c r="AB173">
        <f>MAX(SUMIFS('intermediary sheet'!AB$2:AB$185,'intermediary sheet'!$C$2:$C$185,Input!$C173,'intermediary sheet'!$D$2:$D$185,"total")*SUMIFS('Market shares starting point Fe'!AB$2:AB$185,'Market shares starting point Fe'!$C$2:$C$185,Input!$C173,'Market shares starting point Fe'!$D$2:$D$185,Input!$D173),0)</f>
        <v>33.61402300800151</v>
      </c>
      <c r="AC173">
        <f>MAX(SUMIFS('intermediary sheet'!AC$2:AC$185,'intermediary sheet'!$C$2:$C$185,Input!$C173,'intermediary sheet'!$D$2:$D$185,"total")*SUMIFS('Market shares starting point Fe'!AC$2:AC$185,'Market shares starting point Fe'!$C$2:$C$185,Input!$C173,'Market shares starting point Fe'!$D$2:$D$185,Input!$D173),0)</f>
        <v>35.099239824514257</v>
      </c>
      <c r="AD173">
        <f>MAX(SUMIFS('intermediary sheet'!AD$2:AD$185,'intermediary sheet'!$C$2:$C$185,Input!$C173,'intermediary sheet'!$D$2:$D$185,"total")*SUMIFS('Market shares starting point Fe'!AD$2:AD$185,'Market shares starting point Fe'!$C$2:$C$185,Input!$C173,'Market shares starting point Fe'!$D$2:$D$185,Input!$D173),0)</f>
        <v>36.848684644100196</v>
      </c>
      <c r="AE173">
        <f>MAX(SUMIFS('intermediary sheet'!AE$2:AE$185,'intermediary sheet'!$C$2:$C$185,Input!$C173,'intermediary sheet'!$D$2:$D$185,"total")*SUMIFS('Market shares starting point Fe'!AE$2:AE$185,'Market shares starting point Fe'!$C$2:$C$185,Input!$C173,'Market shares starting point Fe'!$D$2:$D$185,Input!$D173),0)</f>
        <v>38.591907300341461</v>
      </c>
      <c r="AF173">
        <f>MAX(SUMIFS('intermediary sheet'!AF$2:AF$185,'intermediary sheet'!$C$2:$C$185,Input!$C173,'intermediary sheet'!$D$2:$D$185,"total")*SUMIFS('Market shares starting point Fe'!AF$2:AF$185,'Market shares starting point Fe'!$C$2:$C$185,Input!$C173,'Market shares starting point Fe'!$D$2:$D$185,Input!$D173),0)</f>
        <v>40.511692556960405</v>
      </c>
      <c r="AG173">
        <f>MAX(SUMIFS('intermediary sheet'!AG$2:AG$185,'intermediary sheet'!$C$2:$C$185,Input!$C173,'intermediary sheet'!$D$2:$D$185,"total")*SUMIFS('Market shares starting point Fe'!AG$2:AG$185,'Market shares starting point Fe'!$C$2:$C$185,Input!$C173,'Market shares starting point Fe'!$D$2:$D$185,Input!$D173),0)</f>
        <v>42.600160632243686</v>
      </c>
      <c r="AH173">
        <f>MAX(SUMIFS('intermediary sheet'!AH$2:AH$185,'intermediary sheet'!$C$2:$C$185,Input!$C173,'intermediary sheet'!$D$2:$D$185,"total")*SUMIFS('Market shares starting point Fe'!AH$2:AH$185,'Market shares starting point Fe'!$C$2:$C$185,Input!$C173,'Market shares starting point Fe'!$D$2:$D$185,Input!$D173),0)</f>
        <v>44.991816744548949</v>
      </c>
      <c r="AI173">
        <f>MAX(SUMIFS('intermediary sheet'!AI$2:AI$185,'intermediary sheet'!$C$2:$C$185,Input!$C173,'intermediary sheet'!$D$2:$D$185,"total")*SUMIFS('Market shares starting point Fe'!AI$2:AI$185,'Market shares starting point Fe'!$C$2:$C$185,Input!$C173,'Market shares starting point Fe'!$D$2:$D$185,Input!$D173),0)</f>
        <v>47.574647681090426</v>
      </c>
      <c r="AJ173">
        <f>MAX(SUMIFS('intermediary sheet'!AJ$2:AJ$185,'intermediary sheet'!$C$2:$C$185,Input!$C173,'intermediary sheet'!$D$2:$D$185,"total")*SUMIFS('Market shares starting point Fe'!AJ$2:AJ$185,'Market shares starting point Fe'!$C$2:$C$185,Input!$C173,'Market shares starting point Fe'!$D$2:$D$185,Input!$D173),0)</f>
        <v>50.424243106405584</v>
      </c>
      <c r="AK173">
        <f>MAX(SUMIFS('intermediary sheet'!AK$2:AK$185,'intermediary sheet'!$C$2:$C$185,Input!$C173,'intermediary sheet'!$D$2:$D$185,"total")*SUMIFS('Market shares starting point Fe'!AK$2:AK$185,'Market shares starting point Fe'!$C$2:$C$185,Input!$C173,'Market shares starting point Fe'!$D$2:$D$185,Input!$D173),0)</f>
        <v>53.828050912886262</v>
      </c>
      <c r="AL173">
        <f>MAX(SUMIFS('intermediary sheet'!AL$2:AL$185,'intermediary sheet'!$C$2:$C$185,Input!$C173,'intermediary sheet'!$D$2:$D$185,"total")*SUMIFS('Market shares starting point Fe'!AL$2:AL$185,'Market shares starting point Fe'!$C$2:$C$185,Input!$C173,'Market shares starting point Fe'!$D$2:$D$185,Input!$D173),0)</f>
        <v>58.152965968199268</v>
      </c>
      <c r="AM173">
        <f>MAX(SUMIFS('intermediary sheet'!AM$2:AM$185,'intermediary sheet'!$C$2:$C$185,Input!$C173,'intermediary sheet'!$D$2:$D$185,"total")*SUMIFS('Market shares starting point Fe'!AM$2:AM$185,'Market shares starting point Fe'!$C$2:$C$185,Input!$C173,'Market shares starting point Fe'!$D$2:$D$185,Input!$D173),0)</f>
        <v>63.561577875746131</v>
      </c>
      <c r="AN173">
        <f>MAX(SUMIFS('intermediary sheet'!AN$2:AN$185,'intermediary sheet'!$C$2:$C$185,Input!$C173,'intermediary sheet'!$D$2:$D$185,"total")*SUMIFS('Market shares starting point Fe'!AN$2:AN$185,'Market shares starting point Fe'!$C$2:$C$185,Input!$C173,'Market shares starting point Fe'!$D$2:$D$185,Input!$D173),0)</f>
        <v>70.766860848041361</v>
      </c>
      <c r="AO173">
        <f>MAX(SUMIFS('intermediary sheet'!AO$2:AO$185,'intermediary sheet'!$C$2:$C$185,Input!$C173,'intermediary sheet'!$D$2:$D$185,"total")*SUMIFS('Market shares starting point Fe'!AO$2:AO$185,'Market shares starting point Fe'!$C$2:$C$185,Input!$C173,'Market shares starting point Fe'!$D$2:$D$185,Input!$D173),0)</f>
        <v>78.47353210870871</v>
      </c>
      <c r="AP173">
        <f>MAX(SUMIFS('intermediary sheet'!AP$2:AP$185,'intermediary sheet'!$C$2:$C$185,Input!$C173,'intermediary sheet'!$D$2:$D$185,"total")*SUMIFS('Market shares starting point Fe'!AP$2:AP$185,'Market shares starting point Fe'!$C$2:$C$185,Input!$C173,'Market shares starting point Fe'!$D$2:$D$185,Input!$D173),0)</f>
        <v>86.424482719687447</v>
      </c>
      <c r="AQ173">
        <f>MAX(SUMIFS('intermediary sheet'!AQ$2:AQ$185,'intermediary sheet'!$C$2:$C$185,Input!$C173,'intermediary sheet'!$D$2:$D$185,"total")*SUMIFS('Market shares starting point Fe'!AQ$2:AQ$185,'Market shares starting point Fe'!$C$2:$C$185,Input!$C173,'Market shares starting point Fe'!$D$2:$D$185,Input!$D173),0)</f>
        <v>94.143849944827565</v>
      </c>
      <c r="AR173">
        <f>MAX(SUMIFS('intermediary sheet'!AR$2:AR$185,'intermediary sheet'!$C$2:$C$185,Input!$C173,'intermediary sheet'!$D$2:$D$185,"total")*SUMIFS('Market shares starting point Fe'!AR$2:AR$185,'Market shares starting point Fe'!$C$2:$C$185,Input!$C173,'Market shares starting point Fe'!$D$2:$D$185,Input!$D173),0)</f>
        <v>102.05722620376136</v>
      </c>
      <c r="AS173">
        <f>MAX(SUMIFS('intermediary sheet'!AS$2:AS$185,'intermediary sheet'!$C$2:$C$185,Input!$C173,'intermediary sheet'!$D$2:$D$185,"total")*SUMIFS('Market shares starting point Fe'!AS$2:AS$185,'Market shares starting point Fe'!$C$2:$C$185,Input!$C173,'Market shares starting point Fe'!$D$2:$D$185,Input!$D173),0)</f>
        <v>109.96366737435022</v>
      </c>
      <c r="AT173">
        <f>MAX(SUMIFS('intermediary sheet'!AT$2:AT$185,'intermediary sheet'!$C$2:$C$185,Input!$C173,'intermediary sheet'!$D$2:$D$185,"total")*SUMIFS('Market shares starting point Fe'!AT$2:AT$185,'Market shares starting point Fe'!$C$2:$C$185,Input!$C173,'Market shares starting point Fe'!$D$2:$D$185,Input!$D173),0)</f>
        <v>117.64647649026273</v>
      </c>
      <c r="AU173">
        <f>MAX(SUMIFS('intermediary sheet'!AU$2:AU$185,'intermediary sheet'!$C$2:$C$185,Input!$C173,'intermediary sheet'!$D$2:$D$185,"total")*SUMIFS('Market shares starting point Fe'!AU$2:AU$185,'Market shares starting point Fe'!$C$2:$C$185,Input!$C173,'Market shares starting point Fe'!$D$2:$D$185,Input!$D173),0)</f>
        <v>124.65886322711876</v>
      </c>
      <c r="AV173">
        <f>MAX(SUMIFS('intermediary sheet'!AV$2:AV$185,'intermediary sheet'!$C$2:$C$185,Input!$C173,'intermediary sheet'!$D$2:$D$185,"total")*SUMIFS('Market shares starting point Fe'!AV$2:AV$185,'Market shares starting point Fe'!$C$2:$C$185,Input!$C173,'Market shares starting point Fe'!$D$2:$D$185,Input!$D173),0)</f>
        <v>131.37643311021586</v>
      </c>
      <c r="AW173">
        <f>MAX(SUMIFS('intermediary sheet'!AW$2:AW$185,'intermediary sheet'!$C$2:$C$185,Input!$C173,'intermediary sheet'!$D$2:$D$185,"total")*SUMIFS('Market shares starting point Fe'!AW$2:AW$185,'Market shares starting point Fe'!$C$2:$C$185,Input!$C173,'Market shares starting point Fe'!$D$2:$D$185,Input!$D173),0)</f>
        <v>137.96256046982086</v>
      </c>
      <c r="AX173">
        <f>MAX(SUMIFS('intermediary sheet'!AX$2:AX$185,'intermediary sheet'!$C$2:$C$185,Input!$C173,'intermediary sheet'!$D$2:$D$185,"total")*SUMIFS('Market shares starting point Fe'!AX$2:AX$185,'Market shares starting point Fe'!$C$2:$C$185,Input!$C173,'Market shares starting point Fe'!$D$2:$D$185,Input!$D173),0)</f>
        <v>142.56527415000704</v>
      </c>
      <c r="AY173">
        <f>MAX(SUMIFS('intermediary sheet'!AY$2:AY$185,'intermediary sheet'!$C$2:$C$185,Input!$C173,'intermediary sheet'!$D$2:$D$185,"total")*SUMIFS('Market shares starting point Fe'!AY$2:AY$185,'Market shares starting point Fe'!$C$2:$C$185,Input!$C173,'Market shares starting point Fe'!$D$2:$D$185,Input!$D173),0)</f>
        <v>150.55668656353475</v>
      </c>
      <c r="AZ173">
        <f>MAX(SUMIFS('intermediary sheet'!AZ$2:AZ$185,'intermediary sheet'!$C$2:$C$185,Input!$C173,'intermediary sheet'!$D$2:$D$185,"total")*SUMIFS('Market shares starting point Fe'!AZ$2:AZ$185,'Market shares starting point Fe'!$C$2:$C$185,Input!$C173,'Market shares starting point Fe'!$D$2:$D$185,Input!$D173),0)</f>
        <v>156.12652416562787</v>
      </c>
      <c r="BA173">
        <f>MAX(SUMIFS('intermediary sheet'!BA$2:BA$185,'intermediary sheet'!$C$2:$C$185,Input!$C173,'intermediary sheet'!$D$2:$D$185,"total")*SUMIFS('Market shares starting point Fe'!BA$2:BA$185,'Market shares starting point Fe'!$C$2:$C$185,Input!$C173,'Market shares starting point Fe'!$D$2:$D$185,Input!$D173),0)</f>
        <v>161.92960977706002</v>
      </c>
      <c r="BB173">
        <f>MAX(SUMIFS('intermediary sheet'!BB$2:BB$185,'intermediary sheet'!$C$2:$C$185,Input!$C173,'intermediary sheet'!$D$2:$D$185,"total")*SUMIFS('Market shares starting point Fe'!BB$2:BB$185,'Market shares starting point Fe'!$C$2:$C$185,Input!$C173,'Market shares starting point Fe'!$D$2:$D$185,Input!$D173),0)</f>
        <v>167.4986794677007</v>
      </c>
      <c r="BC173">
        <f>MAX(SUMIFS('intermediary sheet'!BC$2:BC$185,'intermediary sheet'!$C$2:$C$185,Input!$C173,'intermediary sheet'!$D$2:$D$185,"total")*SUMIFS('Market shares starting point Fe'!BC$2:BC$185,'Market shares starting point Fe'!$C$2:$C$185,Input!$C173,'Market shares starting point Fe'!$D$2:$D$185,Input!$D173),0)</f>
        <v>172.89414946651311</v>
      </c>
      <c r="BD173">
        <f>MAX(SUMIFS('intermediary sheet'!BD$2:BD$185,'intermediary sheet'!$C$2:$C$185,Input!$C173,'intermediary sheet'!$D$2:$D$185,"total")*SUMIFS('Market shares starting point Fe'!BD$2:BD$185,'Market shares starting point Fe'!$C$2:$C$185,Input!$C173,'Market shares starting point Fe'!$D$2:$D$185,Input!$D173),0)</f>
        <v>177.82859798280154</v>
      </c>
      <c r="BE173">
        <f>MAX(SUMIFS('intermediary sheet'!BE$2:BE$185,'intermediary sheet'!$C$2:$C$185,Input!$C173,'intermediary sheet'!$D$2:$D$185,"total")*SUMIFS('Market shares starting point Fe'!BE$2:BE$185,'Market shares starting point Fe'!$C$2:$C$185,Input!$C173,'Market shares starting point Fe'!$D$2:$D$185,Input!$D173),0)</f>
        <v>182.56610178777493</v>
      </c>
      <c r="BF173">
        <f>MAX(SUMIFS('intermediary sheet'!BF$2:BF$185,'intermediary sheet'!$C$2:$C$185,Input!$C173,'intermediary sheet'!$D$2:$D$185,"total")*SUMIFS('Market shares starting point Fe'!BF$2:BF$185,'Market shares starting point Fe'!$C$2:$C$185,Input!$C173,'Market shares starting point Fe'!$D$2:$D$185,Input!$D173),0)</f>
        <v>200.7050155256409</v>
      </c>
      <c r="BG173">
        <f>MAX(SUMIFS('intermediary sheet'!BG$2:BG$185,'intermediary sheet'!$C$2:$C$185,Input!$C173,'intermediary sheet'!$D$2:$D$185,"total")*SUMIFS('Market shares starting point Fe'!BG$2:BG$185,'Market shares starting point Fe'!$C$2:$C$185,Input!$C173,'Market shares starting point Fe'!$D$2:$D$185,Input!$D173),0)</f>
        <v>221.14841932698994</v>
      </c>
      <c r="BH173">
        <f>MAX(SUMIFS('intermediary sheet'!BH$2:BH$185,'intermediary sheet'!$C$2:$C$185,Input!$C173,'intermediary sheet'!$D$2:$D$185,"total")*SUMIFS('Market shares starting point Fe'!BH$2:BH$185,'Market shares starting point Fe'!$C$2:$C$185,Input!$C173,'Market shares starting point Fe'!$D$2:$D$185,Input!$D173),0)</f>
        <v>244.38799476031389</v>
      </c>
    </row>
    <row r="174" spans="1:60" x14ac:dyDescent="0.3">
      <c r="A174" t="s">
        <v>9</v>
      </c>
      <c r="B174" t="s">
        <v>10</v>
      </c>
      <c r="C174" t="s">
        <v>40</v>
      </c>
      <c r="D174" t="s">
        <v>20</v>
      </c>
      <c r="E174" t="s">
        <v>13</v>
      </c>
      <c r="F174" t="s">
        <v>14</v>
      </c>
      <c r="G174" t="s">
        <v>14</v>
      </c>
      <c r="H174" t="s">
        <v>15</v>
      </c>
      <c r="I174" t="s">
        <v>16</v>
      </c>
      <c r="J174" s="8">
        <f>SUMIFS('Eurostat comsumption'!J$2:J$185,'Eurostat comsumption'!$C$2:$C$185,Input!$C174,'Eurostat comsumption'!$D$2:$D$185,Input!$D174)</f>
        <v>0</v>
      </c>
      <c r="K174" s="8">
        <f>SUMIFS('Eurostat comsumption'!K$2:K$185,'Eurostat comsumption'!$C$2:$C$185,Input!$C174,'Eurostat comsumption'!$D$2:$D$185,Input!$D174)</f>
        <v>0</v>
      </c>
      <c r="L174" s="8">
        <f>SUMIFS('Eurostat comsumption'!L$2:L$185,'Eurostat comsumption'!$C$2:$C$185,Input!$C174,'Eurostat comsumption'!$D$2:$D$185,Input!$D174)</f>
        <v>0</v>
      </c>
      <c r="M174" s="8">
        <f>SUMIFS('Eurostat comsumption'!M$2:M$185,'Eurostat comsumption'!$C$2:$C$185,Input!$C174,'Eurostat comsumption'!$D$2:$D$185,Input!$D174)</f>
        <v>0</v>
      </c>
      <c r="N174" s="8">
        <f>SUMIFS('Eurostat comsumption'!N$2:N$185,'Eurostat comsumption'!$C$2:$C$185,Input!$C174,'Eurostat comsumption'!$D$2:$D$185,Input!$D174)</f>
        <v>0</v>
      </c>
      <c r="O174" s="8">
        <f>SUMIFS('Eurostat comsumption'!O$2:O$185,'Eurostat comsumption'!$C$2:$C$185,Input!$C174,'Eurostat comsumption'!$D$2:$D$185,Input!$D174)</f>
        <v>0</v>
      </c>
      <c r="P174" s="8">
        <f>SUMIFS('Eurostat comsumption'!P$2:P$185,'Eurostat comsumption'!$C$2:$C$185,Input!$C174,'Eurostat comsumption'!$D$2:$D$185,Input!$D174)</f>
        <v>4.4000000000000004</v>
      </c>
      <c r="Q174" s="8">
        <f>SUMIFS('Eurostat comsumption'!Q$2:Q$185,'Eurostat comsumption'!$C$2:$C$185,Input!$C174,'Eurostat comsumption'!$D$2:$D$185,Input!$D174)</f>
        <v>13.9</v>
      </c>
      <c r="R174" s="8">
        <f>SUMIFS('Eurostat comsumption'!R$2:R$185,'Eurostat comsumption'!$C$2:$C$185,Input!$C174,'Eurostat comsumption'!$D$2:$D$185,Input!$D174)</f>
        <v>24.6</v>
      </c>
      <c r="S174" s="8">
        <f>SUMIFS('Eurostat comsumption'!S$2:S$185,'Eurostat comsumption'!$C$2:$C$185,Input!$C174,'Eurostat comsumption'!$D$2:$D$185,Input!$D174)</f>
        <v>30.8</v>
      </c>
      <c r="T174" s="8">
        <f>SUMIFS('Eurostat comsumption'!T$2:T$185,'Eurostat comsumption'!$C$2:$C$185,Input!$C174,'Eurostat comsumption'!$D$2:$D$185,Input!$D174)</f>
        <v>45.7</v>
      </c>
      <c r="U174" s="8">
        <f>SUMIFS('Eurostat comsumption'!U$2:U$185,'Eurostat comsumption'!$C$2:$C$185,Input!$C174,'Eurostat comsumption'!$D$2:$D$185,Input!$D174)</f>
        <v>36.799999999999997</v>
      </c>
      <c r="V174" s="8">
        <f>SUMIFS('Eurostat comsumption'!V$2:V$185,'Eurostat comsumption'!$C$2:$C$185,Input!$C174,'Eurostat comsumption'!$D$2:$D$185,Input!$D174)</f>
        <v>51.8</v>
      </c>
      <c r="W174" s="8">
        <f>SUMIFS('Eurostat comsumption'!W$2:W$185,'Eurostat comsumption'!$C$2:$C$185,Input!$C174,'Eurostat comsumption'!$D$2:$D$185,Input!$D174)</f>
        <v>64.3</v>
      </c>
      <c r="X174" s="8">
        <f>SUMIFS('Eurostat comsumption'!X$2:X$185,'Eurostat comsumption'!$C$2:$C$185,Input!$C174,'Eurostat comsumption'!$D$2:$D$185,Input!$D174)</f>
        <v>43.7</v>
      </c>
      <c r="Y174" s="8">
        <f>SUMIFS('Eurostat comsumption'!Y$2:Y$185,'Eurostat comsumption'!$C$2:$C$185,Input!$C174,'Eurostat comsumption'!$D$2:$D$185,Input!$D174)</f>
        <v>29.4</v>
      </c>
      <c r="Z174" s="8">
        <f>SUMIFS('Eurostat comsumption'!Z$2:Z$185,'Eurostat comsumption'!$C$2:$C$185,Input!$C174,'Eurostat comsumption'!$D$2:$D$185,Input!$D174)</f>
        <v>18.399999999999999</v>
      </c>
      <c r="AA174">
        <f>MAX(SUMIFS('intermediary sheet'!AA$2:AA$185,'intermediary sheet'!$C$2:$C$185,Input!$C174,'intermediary sheet'!$D$2:$D$185,"total")*SUMIFS('Market shares starting point Fe'!AA$2:AA$185,'Market shares starting point Fe'!$C$2:$C$185,Input!$C174,'Market shares starting point Fe'!$D$2:$D$185,Input!$D174),0)</f>
        <v>74.299445909134803</v>
      </c>
      <c r="AB174">
        <f>MAX(SUMIFS('intermediary sheet'!AB$2:AB$185,'intermediary sheet'!$C$2:$C$185,Input!$C174,'intermediary sheet'!$D$2:$D$185,"total")*SUMIFS('Market shares starting point Fe'!AB$2:AB$185,'Market shares starting point Fe'!$C$2:$C$185,Input!$C174,'Market shares starting point Fe'!$D$2:$D$185,Input!$D174),0)</f>
        <v>72.451755101703569</v>
      </c>
      <c r="AC174">
        <f>MAX(SUMIFS('intermediary sheet'!AC$2:AC$185,'intermediary sheet'!$C$2:$C$185,Input!$C174,'intermediary sheet'!$D$2:$D$185,"total")*SUMIFS('Market shares starting point Fe'!AC$2:AC$185,'Market shares starting point Fe'!$C$2:$C$185,Input!$C174,'Market shares starting point Fe'!$D$2:$D$185,Input!$D174),0)</f>
        <v>70.66341612309958</v>
      </c>
      <c r="AD174">
        <f>MAX(SUMIFS('intermediary sheet'!AD$2:AD$185,'intermediary sheet'!$C$2:$C$185,Input!$C174,'intermediary sheet'!$D$2:$D$185,"total")*SUMIFS('Market shares starting point Fe'!AD$2:AD$185,'Market shares starting point Fe'!$C$2:$C$185,Input!$C174,'Market shares starting point Fe'!$D$2:$D$185,Input!$D174),0)</f>
        <v>68.943549819816766</v>
      </c>
      <c r="AE174">
        <f>MAX(SUMIFS('intermediary sheet'!AE$2:AE$185,'intermediary sheet'!$C$2:$C$185,Input!$C174,'intermediary sheet'!$D$2:$D$185,"total")*SUMIFS('Market shares starting point Fe'!AE$2:AE$185,'Market shares starting point Fe'!$C$2:$C$185,Input!$C174,'Market shares starting point Fe'!$D$2:$D$185,Input!$D174),0)</f>
        <v>67.202317758443854</v>
      </c>
      <c r="AF174">
        <f>MAX(SUMIFS('intermediary sheet'!AF$2:AF$185,'intermediary sheet'!$C$2:$C$185,Input!$C174,'intermediary sheet'!$D$2:$D$185,"total")*SUMIFS('Market shares starting point Fe'!AF$2:AF$185,'Market shares starting point Fe'!$C$2:$C$185,Input!$C174,'Market shares starting point Fe'!$D$2:$D$185,Input!$D174),0)</f>
        <v>65.506347745031405</v>
      </c>
      <c r="AG174">
        <f>MAX(SUMIFS('intermediary sheet'!AG$2:AG$185,'intermediary sheet'!$C$2:$C$185,Input!$C174,'intermediary sheet'!$D$2:$D$185,"total")*SUMIFS('Market shares starting point Fe'!AG$2:AG$185,'Market shares starting point Fe'!$C$2:$C$185,Input!$C174,'Market shares starting point Fe'!$D$2:$D$185,Input!$D174),0)</f>
        <v>63.832487991312973</v>
      </c>
      <c r="AH174">
        <f>MAX(SUMIFS('intermediary sheet'!AH$2:AH$185,'intermediary sheet'!$C$2:$C$185,Input!$C174,'intermediary sheet'!$D$2:$D$185,"total")*SUMIFS('Market shares starting point Fe'!AH$2:AH$185,'Market shares starting point Fe'!$C$2:$C$185,Input!$C174,'Market shares starting point Fe'!$D$2:$D$185,Input!$D174),0)</f>
        <v>62.052240234527581</v>
      </c>
      <c r="AI174">
        <f>MAX(SUMIFS('intermediary sheet'!AI$2:AI$185,'intermediary sheet'!$C$2:$C$185,Input!$C174,'intermediary sheet'!$D$2:$D$185,"total")*SUMIFS('Market shares starting point Fe'!AI$2:AI$185,'Market shares starting point Fe'!$C$2:$C$185,Input!$C174,'Market shares starting point Fe'!$D$2:$D$185,Input!$D174),0)</f>
        <v>60.162766402300477</v>
      </c>
      <c r="AJ174">
        <f>MAX(SUMIFS('intermediary sheet'!AJ$2:AJ$185,'intermediary sheet'!$C$2:$C$185,Input!$C174,'intermediary sheet'!$D$2:$D$185,"total")*SUMIFS('Market shares starting point Fe'!AJ$2:AJ$185,'Market shares starting point Fe'!$C$2:$C$185,Input!$C174,'Market shares starting point Fe'!$D$2:$D$185,Input!$D174),0)</f>
        <v>58.144041676715275</v>
      </c>
      <c r="AK174">
        <f>MAX(SUMIFS('intermediary sheet'!AK$2:AK$185,'intermediary sheet'!$C$2:$C$185,Input!$C174,'intermediary sheet'!$D$2:$D$185,"total")*SUMIFS('Market shares starting point Fe'!AK$2:AK$185,'Market shares starting point Fe'!$C$2:$C$185,Input!$C174,'Market shares starting point Fe'!$D$2:$D$185,Input!$D174),0)</f>
        <v>55.901021624557181</v>
      </c>
      <c r="AL174">
        <f>MAX(SUMIFS('intermediary sheet'!AL$2:AL$185,'intermediary sheet'!$C$2:$C$185,Input!$C174,'intermediary sheet'!$D$2:$D$185,"total")*SUMIFS('Market shares starting point Fe'!AL$2:AL$185,'Market shares starting point Fe'!$C$2:$C$185,Input!$C174,'Market shares starting point Fe'!$D$2:$D$185,Input!$D174),0)</f>
        <v>53.534305445252024</v>
      </c>
      <c r="AM174">
        <f>MAX(SUMIFS('intermediary sheet'!AM$2:AM$185,'intermediary sheet'!$C$2:$C$185,Input!$C174,'intermediary sheet'!$D$2:$D$185,"total")*SUMIFS('Market shares starting point Fe'!AM$2:AM$185,'Market shares starting point Fe'!$C$2:$C$185,Input!$C174,'Market shares starting point Fe'!$D$2:$D$185,Input!$D174),0)</f>
        <v>51.064769258284997</v>
      </c>
      <c r="AN174">
        <f>MAX(SUMIFS('intermediary sheet'!AN$2:AN$185,'intermediary sheet'!$C$2:$C$185,Input!$C174,'intermediary sheet'!$D$2:$D$185,"total")*SUMIFS('Market shares starting point Fe'!AN$2:AN$185,'Market shares starting point Fe'!$C$2:$C$185,Input!$C174,'Market shares starting point Fe'!$D$2:$D$185,Input!$D174),0)</f>
        <v>48.569462587675019</v>
      </c>
      <c r="AO174">
        <f>MAX(SUMIFS('intermediary sheet'!AO$2:AO$185,'intermediary sheet'!$C$2:$C$185,Input!$C174,'intermediary sheet'!$D$2:$D$185,"total")*SUMIFS('Market shares starting point Fe'!AO$2:AO$185,'Market shares starting point Fe'!$C$2:$C$185,Input!$C174,'Market shares starting point Fe'!$D$2:$D$185,Input!$D174),0)</f>
        <v>46.078376937414987</v>
      </c>
      <c r="AP174">
        <f>MAX(SUMIFS('intermediary sheet'!AP$2:AP$185,'intermediary sheet'!$C$2:$C$185,Input!$C174,'intermediary sheet'!$D$2:$D$185,"total")*SUMIFS('Market shares starting point Fe'!AP$2:AP$185,'Market shares starting point Fe'!$C$2:$C$185,Input!$C174,'Market shares starting point Fe'!$D$2:$D$185,Input!$D174),0)</f>
        <v>43.592648317612266</v>
      </c>
      <c r="AQ174">
        <f>MAX(SUMIFS('intermediary sheet'!AQ$2:AQ$185,'intermediary sheet'!$C$2:$C$185,Input!$C174,'intermediary sheet'!$D$2:$D$185,"total")*SUMIFS('Market shares starting point Fe'!AQ$2:AQ$185,'Market shares starting point Fe'!$C$2:$C$185,Input!$C174,'Market shares starting point Fe'!$D$2:$D$185,Input!$D174),0)</f>
        <v>41.152772273962938</v>
      </c>
      <c r="AR174">
        <f>MAX(SUMIFS('intermediary sheet'!AR$2:AR$185,'intermediary sheet'!$C$2:$C$185,Input!$C174,'intermediary sheet'!$D$2:$D$185,"total")*SUMIFS('Market shares starting point Fe'!AR$2:AR$185,'Market shares starting point Fe'!$C$2:$C$185,Input!$C174,'Market shares starting point Fe'!$D$2:$D$185,Input!$D174),0)</f>
        <v>38.837763646385973</v>
      </c>
      <c r="AS174">
        <f>MAX(SUMIFS('intermediary sheet'!AS$2:AS$185,'intermediary sheet'!$C$2:$C$185,Input!$C174,'intermediary sheet'!$D$2:$D$185,"total")*SUMIFS('Market shares starting point Fe'!AS$2:AS$185,'Market shares starting point Fe'!$C$2:$C$185,Input!$C174,'Market shares starting point Fe'!$D$2:$D$185,Input!$D174),0)</f>
        <v>36.568301254883416</v>
      </c>
      <c r="AT174">
        <f>MAX(SUMIFS('intermediary sheet'!AT$2:AT$185,'intermediary sheet'!$C$2:$C$185,Input!$C174,'intermediary sheet'!$D$2:$D$185,"total")*SUMIFS('Market shares starting point Fe'!AT$2:AT$185,'Market shares starting point Fe'!$C$2:$C$185,Input!$C174,'Market shares starting point Fe'!$D$2:$D$185,Input!$D174),0)</f>
        <v>34.380730754946214</v>
      </c>
      <c r="AU174">
        <f>MAX(SUMIFS('intermediary sheet'!AU$2:AU$185,'intermediary sheet'!$C$2:$C$185,Input!$C174,'intermediary sheet'!$D$2:$D$185,"total")*SUMIFS('Market shares starting point Fe'!AU$2:AU$185,'Market shares starting point Fe'!$C$2:$C$185,Input!$C174,'Market shares starting point Fe'!$D$2:$D$185,Input!$D174),0)</f>
        <v>32.262183930503298</v>
      </c>
      <c r="AV174">
        <f>MAX(SUMIFS('intermediary sheet'!AV$2:AV$185,'intermediary sheet'!$C$2:$C$185,Input!$C174,'intermediary sheet'!$D$2:$D$185,"total")*SUMIFS('Market shares starting point Fe'!AV$2:AV$185,'Market shares starting point Fe'!$C$2:$C$185,Input!$C174,'Market shares starting point Fe'!$D$2:$D$185,Input!$D174),0)</f>
        <v>30.176383615778924</v>
      </c>
      <c r="AW174">
        <f>MAX(SUMIFS('intermediary sheet'!AW$2:AW$185,'intermediary sheet'!$C$2:$C$185,Input!$C174,'intermediary sheet'!$D$2:$D$185,"total")*SUMIFS('Market shares starting point Fe'!AW$2:AW$185,'Market shares starting point Fe'!$C$2:$C$185,Input!$C174,'Market shares starting point Fe'!$D$2:$D$185,Input!$D174),0)</f>
        <v>28.117982904869493</v>
      </c>
      <c r="AX174">
        <f>MAX(SUMIFS('intermediary sheet'!AX$2:AX$185,'intermediary sheet'!$C$2:$C$185,Input!$C174,'intermediary sheet'!$D$2:$D$185,"total")*SUMIFS('Market shares starting point Fe'!AX$2:AX$185,'Market shares starting point Fe'!$C$2:$C$185,Input!$C174,'Market shares starting point Fe'!$D$2:$D$185,Input!$D174),0)</f>
        <v>26.158340635863361</v>
      </c>
      <c r="AY174">
        <f>MAX(SUMIFS('intermediary sheet'!AY$2:AY$185,'intermediary sheet'!$C$2:$C$185,Input!$C174,'intermediary sheet'!$D$2:$D$185,"total")*SUMIFS('Market shares starting point Fe'!AY$2:AY$185,'Market shares starting point Fe'!$C$2:$C$185,Input!$C174,'Market shares starting point Fe'!$D$2:$D$185,Input!$D174),0)</f>
        <v>24.028028522324039</v>
      </c>
      <c r="AZ174">
        <f>MAX(SUMIFS('intermediary sheet'!AZ$2:AZ$185,'intermediary sheet'!$C$2:$C$185,Input!$C174,'intermediary sheet'!$D$2:$D$185,"total")*SUMIFS('Market shares starting point Fe'!AZ$2:AZ$185,'Market shares starting point Fe'!$C$2:$C$185,Input!$C174,'Market shares starting point Fe'!$D$2:$D$185,Input!$D174),0)</f>
        <v>22.00654308026423</v>
      </c>
      <c r="BA174">
        <f>MAX(SUMIFS('intermediary sheet'!BA$2:BA$185,'intermediary sheet'!$C$2:$C$185,Input!$C174,'intermediary sheet'!$D$2:$D$185,"total")*SUMIFS('Market shares starting point Fe'!BA$2:BA$185,'Market shares starting point Fe'!$C$2:$C$185,Input!$C174,'Market shares starting point Fe'!$D$2:$D$185,Input!$D174),0)</f>
        <v>20.004860570028093</v>
      </c>
      <c r="BB174">
        <f>MAX(SUMIFS('intermediary sheet'!BB$2:BB$185,'intermediary sheet'!$C$2:$C$185,Input!$C174,'intermediary sheet'!$D$2:$D$185,"total")*SUMIFS('Market shares starting point Fe'!BB$2:BB$185,'Market shares starting point Fe'!$C$2:$C$185,Input!$C174,'Market shares starting point Fe'!$D$2:$D$185,Input!$D174),0)</f>
        <v>17.995843374077751</v>
      </c>
      <c r="BC174">
        <f>MAX(SUMIFS('intermediary sheet'!BC$2:BC$185,'intermediary sheet'!$C$2:$C$185,Input!$C174,'intermediary sheet'!$D$2:$D$185,"total")*SUMIFS('Market shares starting point Fe'!BC$2:BC$185,'Market shares starting point Fe'!$C$2:$C$185,Input!$C174,'Market shares starting point Fe'!$D$2:$D$185,Input!$D174),0)</f>
        <v>15.996226755082116</v>
      </c>
      <c r="BD174">
        <f>MAX(SUMIFS('intermediary sheet'!BD$2:BD$185,'intermediary sheet'!$C$2:$C$185,Input!$C174,'intermediary sheet'!$D$2:$D$185,"total")*SUMIFS('Market shares starting point Fe'!BD$2:BD$185,'Market shares starting point Fe'!$C$2:$C$185,Input!$C174,'Market shares starting point Fe'!$D$2:$D$185,Input!$D174),0)</f>
        <v>14.038072307878656</v>
      </c>
      <c r="BE174">
        <f>MAX(SUMIFS('intermediary sheet'!BE$2:BE$185,'intermediary sheet'!$C$2:$C$185,Input!$C174,'intermediary sheet'!$D$2:$D$185,"total")*SUMIFS('Market shares starting point Fe'!BE$2:BE$185,'Market shares starting point Fe'!$C$2:$C$185,Input!$C174,'Market shares starting point Fe'!$D$2:$D$185,Input!$D174),0)</f>
        <v>12.089150501802346</v>
      </c>
      <c r="BF174">
        <f>MAX(SUMIFS('intermediary sheet'!BF$2:BF$185,'intermediary sheet'!$C$2:$C$185,Input!$C174,'intermediary sheet'!$D$2:$D$185,"total")*SUMIFS('Market shares starting point Fe'!BF$2:BF$185,'Market shares starting point Fe'!$C$2:$C$185,Input!$C174,'Market shares starting point Fe'!$D$2:$D$185,Input!$D174),0)</f>
        <v>10.918143620353593</v>
      </c>
      <c r="BG174">
        <f>MAX(SUMIFS('intermediary sheet'!BG$2:BG$185,'intermediary sheet'!$C$2:$C$185,Input!$C174,'intermediary sheet'!$D$2:$D$185,"total")*SUMIFS('Market shares starting point Fe'!BG$2:BG$185,'Market shares starting point Fe'!$C$2:$C$185,Input!$C174,'Market shares starting point Fe'!$D$2:$D$185,Input!$D174),0)</f>
        <v>9.5996514328501021</v>
      </c>
      <c r="BH174">
        <f>MAX(SUMIFS('intermediary sheet'!BH$2:BH$185,'intermediary sheet'!$C$2:$C$185,Input!$C174,'intermediary sheet'!$D$2:$D$185,"total")*SUMIFS('Market shares starting point Fe'!BH$2:BH$185,'Market shares starting point Fe'!$C$2:$C$185,Input!$C174,'Market shares starting point Fe'!$D$2:$D$185,Input!$D174),0)</f>
        <v>8.1012299661859544</v>
      </c>
    </row>
    <row r="175" spans="1:60" x14ac:dyDescent="0.3">
      <c r="A175" t="s">
        <v>9</v>
      </c>
      <c r="B175" t="s">
        <v>10</v>
      </c>
      <c r="C175" t="s">
        <v>40</v>
      </c>
      <c r="D175" t="s">
        <v>21</v>
      </c>
      <c r="E175" t="s">
        <v>13</v>
      </c>
      <c r="F175" t="s">
        <v>14</v>
      </c>
      <c r="G175" t="s">
        <v>14</v>
      </c>
      <c r="H175" t="s">
        <v>15</v>
      </c>
      <c r="I175" t="s">
        <v>16</v>
      </c>
      <c r="J175" s="8">
        <f>SUMIFS('Eurostat comsumption'!J$2:J$185,'Eurostat comsumption'!$C$2:$C$185,Input!$C175,'Eurostat comsumption'!$D$2:$D$185,Input!$D175)</f>
        <v>0</v>
      </c>
      <c r="K175" s="8">
        <f>SUMIFS('Eurostat comsumption'!K$2:K$185,'Eurostat comsumption'!$C$2:$C$185,Input!$C175,'Eurostat comsumption'!$D$2:$D$185,Input!$D175)</f>
        <v>0</v>
      </c>
      <c r="L175" s="8">
        <f>SUMIFS('Eurostat comsumption'!L$2:L$185,'Eurostat comsumption'!$C$2:$C$185,Input!$C175,'Eurostat comsumption'!$D$2:$D$185,Input!$D175)</f>
        <v>0</v>
      </c>
      <c r="M175" s="8">
        <f>SUMIFS('Eurostat comsumption'!M$2:M$185,'Eurostat comsumption'!$C$2:$C$185,Input!$C175,'Eurostat comsumption'!$D$2:$D$185,Input!$D175)</f>
        <v>0</v>
      </c>
      <c r="N175" s="8">
        <f>SUMIFS('Eurostat comsumption'!N$2:N$185,'Eurostat comsumption'!$C$2:$C$185,Input!$C175,'Eurostat comsumption'!$D$2:$D$185,Input!$D175)</f>
        <v>0</v>
      </c>
      <c r="O175" s="8">
        <f>SUMIFS('Eurostat comsumption'!O$2:O$185,'Eurostat comsumption'!$C$2:$C$185,Input!$C175,'Eurostat comsumption'!$D$2:$D$185,Input!$D175)</f>
        <v>0</v>
      </c>
      <c r="P175" s="8">
        <f>SUMIFS('Eurostat comsumption'!P$2:P$185,'Eurostat comsumption'!$C$2:$C$185,Input!$C175,'Eurostat comsumption'!$D$2:$D$185,Input!$D175)</f>
        <v>0</v>
      </c>
      <c r="Q175" s="8">
        <f>SUMIFS('Eurostat comsumption'!Q$2:Q$185,'Eurostat comsumption'!$C$2:$C$185,Input!$C175,'Eurostat comsumption'!$D$2:$D$185,Input!$D175)</f>
        <v>0</v>
      </c>
      <c r="R175" s="8">
        <f>SUMIFS('Eurostat comsumption'!R$2:R$185,'Eurostat comsumption'!$C$2:$C$185,Input!$C175,'Eurostat comsumption'!$D$2:$D$185,Input!$D175)</f>
        <v>0</v>
      </c>
      <c r="S175" s="8">
        <f>SUMIFS('Eurostat comsumption'!S$2:S$185,'Eurostat comsumption'!$C$2:$C$185,Input!$C175,'Eurostat comsumption'!$D$2:$D$185,Input!$D175)</f>
        <v>0</v>
      </c>
      <c r="T175" s="8">
        <f>SUMIFS('Eurostat comsumption'!T$2:T$185,'Eurostat comsumption'!$C$2:$C$185,Input!$C175,'Eurostat comsumption'!$D$2:$D$185,Input!$D175)</f>
        <v>0</v>
      </c>
      <c r="U175" s="8">
        <f>SUMIFS('Eurostat comsumption'!U$2:U$185,'Eurostat comsumption'!$C$2:$C$185,Input!$C175,'Eurostat comsumption'!$D$2:$D$185,Input!$D175)</f>
        <v>0</v>
      </c>
      <c r="V175" s="8">
        <f>SUMIFS('Eurostat comsumption'!V$2:V$185,'Eurostat comsumption'!$C$2:$C$185,Input!$C175,'Eurostat comsumption'!$D$2:$D$185,Input!$D175)</f>
        <v>0</v>
      </c>
      <c r="W175" s="8">
        <f>SUMIFS('Eurostat comsumption'!W$2:W$185,'Eurostat comsumption'!$C$2:$C$185,Input!$C175,'Eurostat comsumption'!$D$2:$D$185,Input!$D175)</f>
        <v>0</v>
      </c>
      <c r="X175" s="8">
        <f>SUMIFS('Eurostat comsumption'!X$2:X$185,'Eurostat comsumption'!$C$2:$C$185,Input!$C175,'Eurostat comsumption'!$D$2:$D$185,Input!$D175)</f>
        <v>0</v>
      </c>
      <c r="Y175" s="8">
        <f>SUMIFS('Eurostat comsumption'!Y$2:Y$185,'Eurostat comsumption'!$C$2:$C$185,Input!$C175,'Eurostat comsumption'!$D$2:$D$185,Input!$D175)</f>
        <v>0</v>
      </c>
      <c r="Z175" s="8">
        <f>SUMIFS('Eurostat comsumption'!Z$2:Z$185,'Eurostat comsumption'!$C$2:$C$185,Input!$C175,'Eurostat comsumption'!$D$2:$D$185,Input!$D175)</f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</row>
    <row r="176" spans="1:60" x14ac:dyDescent="0.3">
      <c r="A176" t="s">
        <v>9</v>
      </c>
      <c r="B176" t="s">
        <v>10</v>
      </c>
      <c r="C176" t="s">
        <v>40</v>
      </c>
      <c r="D176" t="s">
        <v>22</v>
      </c>
      <c r="E176" t="s">
        <v>13</v>
      </c>
      <c r="F176" t="s">
        <v>14</v>
      </c>
      <c r="G176" t="s">
        <v>14</v>
      </c>
      <c r="H176" t="s">
        <v>15</v>
      </c>
      <c r="I176" t="s">
        <v>16</v>
      </c>
      <c r="J176" s="8">
        <f>SUMIFS('Eurostat comsumption'!J$2:J$185,'Eurostat comsumption'!$C$2:$C$185,Input!$C176,'Eurostat comsumption'!$D$2:$D$185,Input!$D176)</f>
        <v>1236.2</v>
      </c>
      <c r="K176" s="8">
        <f>SUMIFS('Eurostat comsumption'!K$2:K$185,'Eurostat comsumption'!$C$2:$C$185,Input!$C176,'Eurostat comsumption'!$D$2:$D$185,Input!$D176)</f>
        <v>1289.2</v>
      </c>
      <c r="L176" s="8">
        <f>SUMIFS('Eurostat comsumption'!L$2:L$185,'Eurostat comsumption'!$C$2:$C$185,Input!$C176,'Eurostat comsumption'!$D$2:$D$185,Input!$D176)</f>
        <v>1325.5</v>
      </c>
      <c r="M176" s="8">
        <f>SUMIFS('Eurostat comsumption'!M$2:M$185,'Eurostat comsumption'!$C$2:$C$185,Input!$C176,'Eurostat comsumption'!$D$2:$D$185,Input!$D176)</f>
        <v>1339</v>
      </c>
      <c r="N176" s="8">
        <f>SUMIFS('Eurostat comsumption'!N$2:N$185,'Eurostat comsumption'!$C$2:$C$185,Input!$C176,'Eurostat comsumption'!$D$2:$D$185,Input!$D176)</f>
        <v>1386.3</v>
      </c>
      <c r="O176" s="8">
        <f>SUMIFS('Eurostat comsumption'!O$2:O$185,'Eurostat comsumption'!$C$2:$C$185,Input!$C176,'Eurostat comsumption'!$D$2:$D$185,Input!$D176)</f>
        <v>1475.9</v>
      </c>
      <c r="P176" s="8">
        <f>SUMIFS('Eurostat comsumption'!P$2:P$185,'Eurostat comsumption'!$C$2:$C$185,Input!$C176,'Eurostat comsumption'!$D$2:$D$185,Input!$D176)</f>
        <v>1532.3</v>
      </c>
      <c r="Q176" s="8">
        <f>SUMIFS('Eurostat comsumption'!Q$2:Q$185,'Eurostat comsumption'!$C$2:$C$185,Input!$C176,'Eurostat comsumption'!$D$2:$D$185,Input!$D176)</f>
        <v>1732.7</v>
      </c>
      <c r="R176" s="8">
        <f>SUMIFS('Eurostat comsumption'!R$2:R$185,'Eurostat comsumption'!$C$2:$C$185,Input!$C176,'Eurostat comsumption'!$D$2:$D$185,Input!$D176)</f>
        <v>2029.7</v>
      </c>
      <c r="S176" s="8">
        <f>SUMIFS('Eurostat comsumption'!S$2:S$185,'Eurostat comsumption'!$C$2:$C$185,Input!$C176,'Eurostat comsumption'!$D$2:$D$185,Input!$D176)</f>
        <v>1703.4</v>
      </c>
      <c r="T176" s="8">
        <f>SUMIFS('Eurostat comsumption'!T$2:T$185,'Eurostat comsumption'!$C$2:$C$185,Input!$C176,'Eurostat comsumption'!$D$2:$D$185,Input!$D176)</f>
        <v>1745.8</v>
      </c>
      <c r="U176" s="8">
        <f>SUMIFS('Eurostat comsumption'!U$2:U$185,'Eurostat comsumption'!$C$2:$C$185,Input!$C176,'Eurostat comsumption'!$D$2:$D$185,Input!$D176)</f>
        <v>1855.2</v>
      </c>
      <c r="V176" s="8">
        <f>SUMIFS('Eurostat comsumption'!V$2:V$185,'Eurostat comsumption'!$C$2:$C$185,Input!$C176,'Eurostat comsumption'!$D$2:$D$185,Input!$D176)</f>
        <v>1856.8</v>
      </c>
      <c r="W176" s="8">
        <f>SUMIFS('Eurostat comsumption'!W$2:W$185,'Eurostat comsumption'!$C$2:$C$185,Input!$C176,'Eurostat comsumption'!$D$2:$D$185,Input!$D176)</f>
        <v>1761.1</v>
      </c>
      <c r="X176" s="8">
        <f>SUMIFS('Eurostat comsumption'!X$2:X$185,'Eurostat comsumption'!$C$2:$C$185,Input!$C176,'Eurostat comsumption'!$D$2:$D$185,Input!$D176)</f>
        <v>1764.4</v>
      </c>
      <c r="Y176" s="8">
        <f>SUMIFS('Eurostat comsumption'!Y$2:Y$185,'Eurostat comsumption'!$C$2:$C$185,Input!$C176,'Eurostat comsumption'!$D$2:$D$185,Input!$D176)</f>
        <v>1754</v>
      </c>
      <c r="Z176" s="8">
        <f>SUMIFS('Eurostat comsumption'!Z$2:Z$185,'Eurostat comsumption'!$C$2:$C$185,Input!$C176,'Eurostat comsumption'!$D$2:$D$185,Input!$D176)</f>
        <v>1868.9</v>
      </c>
      <c r="AA176">
        <f>MAX(SUMIFS('intermediary sheet'!AA$2:AA$185,'intermediary sheet'!$C$2:$C$185,Input!$C176,'intermediary sheet'!$D$2:$D$185,"total")*SUMIFS('Market shares starting point Fe'!AA$2:AA$185,'Market shares starting point Fe'!$C$2:$C$185,Input!$C176,'Market shares starting point Fe'!$D$2:$D$185,Input!$D176),0)</f>
        <v>1767.2516089070493</v>
      </c>
      <c r="AB176">
        <f>MAX(SUMIFS('intermediary sheet'!AB$2:AB$185,'intermediary sheet'!$C$2:$C$185,Input!$C176,'intermediary sheet'!$D$2:$D$185,"total")*SUMIFS('Market shares starting point Fe'!AB$2:AB$185,'Market shares starting point Fe'!$C$2:$C$185,Input!$C176,'Market shares starting point Fe'!$D$2:$D$185,Input!$D176),0)</f>
        <v>1752.8784319365957</v>
      </c>
      <c r="AC176">
        <f>MAX(SUMIFS('intermediary sheet'!AC$2:AC$185,'intermediary sheet'!$C$2:$C$185,Input!$C176,'intermediary sheet'!$D$2:$D$185,"total")*SUMIFS('Market shares starting point Fe'!AC$2:AC$185,'Market shares starting point Fe'!$C$2:$C$185,Input!$C176,'Market shares starting point Fe'!$D$2:$D$185,Input!$D176),0)</f>
        <v>1736.2619374975804</v>
      </c>
      <c r="AD176">
        <f>MAX(SUMIFS('intermediary sheet'!AD$2:AD$185,'intermediary sheet'!$C$2:$C$185,Input!$C176,'intermediary sheet'!$D$2:$D$185,"total")*SUMIFS('Market shares starting point Fe'!AD$2:AD$185,'Market shares starting point Fe'!$C$2:$C$185,Input!$C176,'Market shares starting point Fe'!$D$2:$D$185,Input!$D176),0)</f>
        <v>1718.3374852085744</v>
      </c>
      <c r="AE176">
        <f>MAX(SUMIFS('intermediary sheet'!AE$2:AE$185,'intermediary sheet'!$C$2:$C$185,Input!$C176,'intermediary sheet'!$D$2:$D$185,"total")*SUMIFS('Market shares starting point Fe'!AE$2:AE$185,'Market shares starting point Fe'!$C$2:$C$185,Input!$C176,'Market shares starting point Fe'!$D$2:$D$185,Input!$D176),0)</f>
        <v>1696.6361112906641</v>
      </c>
      <c r="AF176">
        <f>MAX(SUMIFS('intermediary sheet'!AF$2:AF$185,'intermediary sheet'!$C$2:$C$185,Input!$C176,'intermediary sheet'!$D$2:$D$185,"total")*SUMIFS('Market shares starting point Fe'!AF$2:AF$185,'Market shares starting point Fe'!$C$2:$C$185,Input!$C176,'Market shares starting point Fe'!$D$2:$D$185,Input!$D176),0)</f>
        <v>1673.7038987620635</v>
      </c>
      <c r="AG176">
        <f>MAX(SUMIFS('intermediary sheet'!AG$2:AG$185,'intermediary sheet'!$C$2:$C$185,Input!$C176,'intermediary sheet'!$D$2:$D$185,"total")*SUMIFS('Market shares starting point Fe'!AG$2:AG$185,'Market shares starting point Fe'!$C$2:$C$185,Input!$C176,'Market shares starting point Fe'!$D$2:$D$185,Input!$D176),0)</f>
        <v>1649.2428752086128</v>
      </c>
      <c r="AH176">
        <f>MAX(SUMIFS('intermediary sheet'!AH$2:AH$185,'intermediary sheet'!$C$2:$C$185,Input!$C176,'intermediary sheet'!$D$2:$D$185,"total")*SUMIFS('Market shares starting point Fe'!AH$2:AH$185,'Market shares starting point Fe'!$C$2:$C$185,Input!$C176,'Market shares starting point Fe'!$D$2:$D$185,Input!$D176),0)</f>
        <v>1620.7930748496146</v>
      </c>
      <c r="AI176">
        <f>MAX(SUMIFS('intermediary sheet'!AI$2:AI$185,'intermediary sheet'!$C$2:$C$185,Input!$C176,'intermediary sheet'!$D$2:$D$185,"total")*SUMIFS('Market shares starting point Fe'!AI$2:AI$185,'Market shares starting point Fe'!$C$2:$C$185,Input!$C176,'Market shares starting point Fe'!$D$2:$D$185,Input!$D176),0)</f>
        <v>1587.9781203206894</v>
      </c>
      <c r="AJ176">
        <f>MAX(SUMIFS('intermediary sheet'!AJ$2:AJ$185,'intermediary sheet'!$C$2:$C$185,Input!$C176,'intermediary sheet'!$D$2:$D$185,"total")*SUMIFS('Market shares starting point Fe'!AJ$2:AJ$185,'Market shares starting point Fe'!$C$2:$C$185,Input!$C176,'Market shares starting point Fe'!$D$2:$D$185,Input!$D176),0)</f>
        <v>1550.3883742817261</v>
      </c>
      <c r="AK176">
        <f>MAX(SUMIFS('intermediary sheet'!AK$2:AK$185,'intermediary sheet'!$C$2:$C$185,Input!$C176,'intermediary sheet'!$D$2:$D$185,"total")*SUMIFS('Market shares starting point Fe'!AK$2:AK$185,'Market shares starting point Fe'!$C$2:$C$185,Input!$C176,'Market shares starting point Fe'!$D$2:$D$185,Input!$D176),0)</f>
        <v>1505.1869811515944</v>
      </c>
      <c r="AL176">
        <f>MAX(SUMIFS('intermediary sheet'!AL$2:AL$185,'intermediary sheet'!$C$2:$C$185,Input!$C176,'intermediary sheet'!$D$2:$D$185,"total")*SUMIFS('Market shares starting point Fe'!AL$2:AL$185,'Market shares starting point Fe'!$C$2:$C$185,Input!$C176,'Market shares starting point Fe'!$D$2:$D$185,Input!$D176),0)</f>
        <v>1455.0123888220123</v>
      </c>
      <c r="AM176">
        <f>MAX(SUMIFS('intermediary sheet'!AM$2:AM$185,'intermediary sheet'!$C$2:$C$185,Input!$C176,'intermediary sheet'!$D$2:$D$185,"total")*SUMIFS('Market shares starting point Fe'!AM$2:AM$185,'Market shares starting point Fe'!$C$2:$C$185,Input!$C176,'Market shares starting point Fe'!$D$2:$D$185,Input!$D176),0)</f>
        <v>1400.5305300652385</v>
      </c>
      <c r="AN176">
        <f>MAX(SUMIFS('intermediary sheet'!AN$2:AN$185,'intermediary sheet'!$C$2:$C$185,Input!$C176,'intermediary sheet'!$D$2:$D$185,"total")*SUMIFS('Market shares starting point Fe'!AN$2:AN$185,'Market shares starting point Fe'!$C$2:$C$185,Input!$C176,'Market shares starting point Fe'!$D$2:$D$185,Input!$D176),0)</f>
        <v>1343.277812900275</v>
      </c>
      <c r="AO176">
        <f>MAX(SUMIFS('intermediary sheet'!AO$2:AO$185,'intermediary sheet'!$C$2:$C$185,Input!$C176,'intermediary sheet'!$D$2:$D$185,"total")*SUMIFS('Market shares starting point Fe'!AO$2:AO$185,'Market shares starting point Fe'!$C$2:$C$185,Input!$C176,'Market shares starting point Fe'!$D$2:$D$185,Input!$D176),0)</f>
        <v>1284.8824201921161</v>
      </c>
      <c r="AP176">
        <f>MAX(SUMIFS('intermediary sheet'!AP$2:AP$185,'intermediary sheet'!$C$2:$C$185,Input!$C176,'intermediary sheet'!$D$2:$D$185,"total")*SUMIFS('Market shares starting point Fe'!AP$2:AP$185,'Market shares starting point Fe'!$C$2:$C$185,Input!$C176,'Market shares starting point Fe'!$D$2:$D$185,Input!$D176),0)</f>
        <v>1226.0893139737593</v>
      </c>
      <c r="AQ176">
        <f>MAX(SUMIFS('intermediary sheet'!AQ$2:AQ$185,'intermediary sheet'!$C$2:$C$185,Input!$C176,'intermediary sheet'!$D$2:$D$185,"total")*SUMIFS('Market shares starting point Fe'!AQ$2:AQ$185,'Market shares starting point Fe'!$C$2:$C$185,Input!$C176,'Market shares starting point Fe'!$D$2:$D$185,Input!$D176),0)</f>
        <v>1167.6708841933487</v>
      </c>
      <c r="AR176">
        <f>MAX(SUMIFS('intermediary sheet'!AR$2:AR$185,'intermediary sheet'!$C$2:$C$185,Input!$C176,'intermediary sheet'!$D$2:$D$185,"total")*SUMIFS('Market shares starting point Fe'!AR$2:AR$185,'Market shares starting point Fe'!$C$2:$C$185,Input!$C176,'Market shares starting point Fe'!$D$2:$D$185,Input!$D176),0)</f>
        <v>1111.4199176405509</v>
      </c>
      <c r="AS176">
        <f>MAX(SUMIFS('intermediary sheet'!AS$2:AS$185,'intermediary sheet'!$C$2:$C$185,Input!$C176,'intermediary sheet'!$D$2:$D$185,"total")*SUMIFS('Market shares starting point Fe'!AS$2:AS$185,'Market shares starting point Fe'!$C$2:$C$185,Input!$C176,'Market shares starting point Fe'!$D$2:$D$185,Input!$D176),0)</f>
        <v>1056.1154438765313</v>
      </c>
      <c r="AT176">
        <f>MAX(SUMIFS('intermediary sheet'!AT$2:AT$185,'intermediary sheet'!$C$2:$C$185,Input!$C176,'intermediary sheet'!$D$2:$D$185,"total")*SUMIFS('Market shares starting point Fe'!AT$2:AT$185,'Market shares starting point Fe'!$C$2:$C$185,Input!$C176,'Market shares starting point Fe'!$D$2:$D$185,Input!$D176),0)</f>
        <v>1002.2361815171141</v>
      </c>
      <c r="AU176">
        <f>MAX(SUMIFS('intermediary sheet'!AU$2:AU$185,'intermediary sheet'!$C$2:$C$185,Input!$C176,'intermediary sheet'!$D$2:$D$185,"total")*SUMIFS('Market shares starting point Fe'!AU$2:AU$185,'Market shares starting point Fe'!$C$2:$C$185,Input!$C176,'Market shares starting point Fe'!$D$2:$D$185,Input!$D176),0)</f>
        <v>949.08169145616637</v>
      </c>
      <c r="AV176">
        <f>MAX(SUMIFS('intermediary sheet'!AV$2:AV$185,'intermediary sheet'!$C$2:$C$185,Input!$C176,'intermediary sheet'!$D$2:$D$185,"total")*SUMIFS('Market shares starting point Fe'!AV$2:AV$185,'Market shares starting point Fe'!$C$2:$C$185,Input!$C176,'Market shares starting point Fe'!$D$2:$D$185,Input!$D176),0)</f>
        <v>896.25650602784822</v>
      </c>
      <c r="AW176">
        <f>MAX(SUMIFS('intermediary sheet'!AW$2:AW$185,'intermediary sheet'!$C$2:$C$185,Input!$C176,'intermediary sheet'!$D$2:$D$185,"total")*SUMIFS('Market shares starting point Fe'!AW$2:AW$185,'Market shares starting point Fe'!$C$2:$C$185,Input!$C176,'Market shares starting point Fe'!$D$2:$D$185,Input!$D176),0)</f>
        <v>843.58448729828399</v>
      </c>
      <c r="AX176">
        <f>MAX(SUMIFS('intermediary sheet'!AX$2:AX$185,'intermediary sheet'!$C$2:$C$185,Input!$C176,'intermediary sheet'!$D$2:$D$185,"total")*SUMIFS('Market shares starting point Fe'!AX$2:AX$185,'Market shares starting point Fe'!$C$2:$C$185,Input!$C176,'Market shares starting point Fe'!$D$2:$D$185,Input!$D176),0)</f>
        <v>792.98213202744978</v>
      </c>
      <c r="AY176">
        <f>MAX(SUMIFS('intermediary sheet'!AY$2:AY$185,'intermediary sheet'!$C$2:$C$185,Input!$C176,'intermediary sheet'!$D$2:$D$185,"total")*SUMIFS('Market shares starting point Fe'!AY$2:AY$185,'Market shares starting point Fe'!$C$2:$C$185,Input!$C176,'Market shares starting point Fe'!$D$2:$D$185,Input!$D176),0)</f>
        <v>738.88664640898048</v>
      </c>
      <c r="AZ176">
        <f>MAX(SUMIFS('intermediary sheet'!AZ$2:AZ$185,'intermediary sheet'!$C$2:$C$185,Input!$C176,'intermediary sheet'!$D$2:$D$185,"total")*SUMIFS('Market shares starting point Fe'!AZ$2:AZ$185,'Market shares starting point Fe'!$C$2:$C$185,Input!$C176,'Market shares starting point Fe'!$D$2:$D$185,Input!$D176),0)</f>
        <v>686.7980580073804</v>
      </c>
      <c r="BA176">
        <f>MAX(SUMIFS('intermediary sheet'!BA$2:BA$185,'intermediary sheet'!$C$2:$C$185,Input!$C176,'intermediary sheet'!$D$2:$D$185,"total")*SUMIFS('Market shares starting point Fe'!BA$2:BA$185,'Market shares starting point Fe'!$C$2:$C$185,Input!$C176,'Market shares starting point Fe'!$D$2:$D$185,Input!$D176),0)</f>
        <v>635.28927820389777</v>
      </c>
      <c r="BB176">
        <f>MAX(SUMIFS('intermediary sheet'!BB$2:BB$185,'intermediary sheet'!$C$2:$C$185,Input!$C176,'intermediary sheet'!$D$2:$D$185,"total")*SUMIFS('Market shares starting point Fe'!BB$2:BB$185,'Market shares starting point Fe'!$C$2:$C$185,Input!$C176,'Market shares starting point Fe'!$D$2:$D$185,Input!$D176),0)</f>
        <v>583.58100519156187</v>
      </c>
      <c r="BC176">
        <f>MAX(SUMIFS('intermediary sheet'!BC$2:BC$185,'intermediary sheet'!$C$2:$C$185,Input!$C176,'intermediary sheet'!$D$2:$D$185,"total")*SUMIFS('Market shares starting point Fe'!BC$2:BC$185,'Market shares starting point Fe'!$C$2:$C$185,Input!$C176,'Market shares starting point Fe'!$D$2:$D$185,Input!$D176),0)</f>
        <v>532.11254867204104</v>
      </c>
      <c r="BD176">
        <f>MAX(SUMIFS('intermediary sheet'!BD$2:BD$185,'intermediary sheet'!$C$2:$C$185,Input!$C176,'intermediary sheet'!$D$2:$D$185,"total")*SUMIFS('Market shares starting point Fe'!BD$2:BD$185,'Market shares starting point Fe'!$C$2:$C$185,Input!$C176,'Market shares starting point Fe'!$D$2:$D$185,Input!$D176),0)</f>
        <v>481.28333535653263</v>
      </c>
      <c r="BE176">
        <f>MAX(SUMIFS('intermediary sheet'!BE$2:BE$185,'intermediary sheet'!$C$2:$C$185,Input!$C176,'intermediary sheet'!$D$2:$D$185,"total")*SUMIFS('Market shares starting point Fe'!BE$2:BE$185,'Market shares starting point Fe'!$C$2:$C$185,Input!$C176,'Market shares starting point Fe'!$D$2:$D$185,Input!$D176),0)</f>
        <v>430.75873837891152</v>
      </c>
      <c r="BF176">
        <f>MAX(SUMIFS('intermediary sheet'!BF$2:BF$185,'intermediary sheet'!$C$2:$C$185,Input!$C176,'intermediary sheet'!$D$2:$D$185,"total")*SUMIFS('Market shares starting point Fe'!BF$2:BF$185,'Market shares starting point Fe'!$C$2:$C$185,Input!$C176,'Market shares starting point Fe'!$D$2:$D$185,Input!$D176),0)</f>
        <v>408.85492262497377</v>
      </c>
      <c r="BG176">
        <f>MAX(SUMIFS('intermediary sheet'!BG$2:BG$185,'intermediary sheet'!$C$2:$C$185,Input!$C176,'intermediary sheet'!$D$2:$D$185,"total")*SUMIFS('Market shares starting point Fe'!BG$2:BG$185,'Market shares starting point Fe'!$C$2:$C$185,Input!$C176,'Market shares starting point Fe'!$D$2:$D$185,Input!$D176),0)</f>
        <v>384.1641265729487</v>
      </c>
      <c r="BH176">
        <f>MAX(SUMIFS('intermediary sheet'!BH$2:BH$185,'intermediary sheet'!$C$2:$C$185,Input!$C176,'intermediary sheet'!$D$2:$D$185,"total")*SUMIFS('Market shares starting point Fe'!BH$2:BH$185,'Market shares starting point Fe'!$C$2:$C$185,Input!$C176,'Market shares starting point Fe'!$D$2:$D$185,Input!$D176),0)</f>
        <v>356.09483060778916</v>
      </c>
    </row>
    <row r="177" spans="1:60" x14ac:dyDescent="0.3">
      <c r="A177" s="2" t="s">
        <v>9</v>
      </c>
      <c r="B177" s="2" t="s">
        <v>10</v>
      </c>
      <c r="C177" s="2" t="s">
        <v>40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8">
        <f>SUMIFS('Eurostat comsumption'!J$2:J$185,'Eurostat comsumption'!$C$2:$C$185,Input!$C177,'Eurostat comsumption'!$D$2:$D$185,Input!$D177)</f>
        <v>0</v>
      </c>
      <c r="K177" s="8">
        <f>SUMIFS('Eurostat comsumption'!K$2:K$185,'Eurostat comsumption'!$C$2:$C$185,Input!$C177,'Eurostat comsumption'!$D$2:$D$185,Input!$D177)</f>
        <v>0</v>
      </c>
      <c r="L177" s="8">
        <f>SUMIFS('Eurostat comsumption'!L$2:L$185,'Eurostat comsumption'!$C$2:$C$185,Input!$C177,'Eurostat comsumption'!$D$2:$D$185,Input!$D177)</f>
        <v>0</v>
      </c>
      <c r="M177" s="8">
        <f>SUMIFS('Eurostat comsumption'!M$2:M$185,'Eurostat comsumption'!$C$2:$C$185,Input!$C177,'Eurostat comsumption'!$D$2:$D$185,Input!$D177)</f>
        <v>0</v>
      </c>
      <c r="N177" s="8">
        <f>SUMIFS('Eurostat comsumption'!N$2:N$185,'Eurostat comsumption'!$C$2:$C$185,Input!$C177,'Eurostat comsumption'!$D$2:$D$185,Input!$D177)</f>
        <v>0</v>
      </c>
      <c r="O177" s="8">
        <f>SUMIFS('Eurostat comsumption'!O$2:O$185,'Eurostat comsumption'!$C$2:$C$185,Input!$C177,'Eurostat comsumption'!$D$2:$D$185,Input!$D177)</f>
        <v>0</v>
      </c>
      <c r="P177" s="8">
        <f>SUMIFS('Eurostat comsumption'!P$2:P$185,'Eurostat comsumption'!$C$2:$C$185,Input!$C177,'Eurostat comsumption'!$D$2:$D$185,Input!$D177)</f>
        <v>0</v>
      </c>
      <c r="Q177" s="8">
        <f>SUMIFS('Eurostat comsumption'!Q$2:Q$185,'Eurostat comsumption'!$C$2:$C$185,Input!$C177,'Eurostat comsumption'!$D$2:$D$185,Input!$D177)</f>
        <v>0</v>
      </c>
      <c r="R177" s="8">
        <f>SUMIFS('Eurostat comsumption'!R$2:R$185,'Eurostat comsumption'!$C$2:$C$185,Input!$C177,'Eurostat comsumption'!$D$2:$D$185,Input!$D177)</f>
        <v>0</v>
      </c>
      <c r="S177" s="8">
        <f>SUMIFS('Eurostat comsumption'!S$2:S$185,'Eurostat comsumption'!$C$2:$C$185,Input!$C177,'Eurostat comsumption'!$D$2:$D$185,Input!$D177)</f>
        <v>0</v>
      </c>
      <c r="T177" s="8">
        <f>SUMIFS('Eurostat comsumption'!T$2:T$185,'Eurostat comsumption'!$C$2:$C$185,Input!$C177,'Eurostat comsumption'!$D$2:$D$185,Input!$D177)</f>
        <v>0</v>
      </c>
      <c r="U177" s="8">
        <f>SUMIFS('Eurostat comsumption'!U$2:U$185,'Eurostat comsumption'!$C$2:$C$185,Input!$C177,'Eurostat comsumption'!$D$2:$D$185,Input!$D177)</f>
        <v>0</v>
      </c>
      <c r="V177" s="8">
        <f>SUMIFS('Eurostat comsumption'!V$2:V$185,'Eurostat comsumption'!$C$2:$C$185,Input!$C177,'Eurostat comsumption'!$D$2:$D$185,Input!$D177)</f>
        <v>0</v>
      </c>
      <c r="W177" s="8">
        <f>SUMIFS('Eurostat comsumption'!W$2:W$185,'Eurostat comsumption'!$C$2:$C$185,Input!$C177,'Eurostat comsumption'!$D$2:$D$185,Input!$D177)</f>
        <v>0</v>
      </c>
      <c r="X177" s="8">
        <f>SUMIFS('Eurostat comsumption'!X$2:X$185,'Eurostat comsumption'!$C$2:$C$185,Input!$C177,'Eurostat comsumption'!$D$2:$D$185,Input!$D177)</f>
        <v>0</v>
      </c>
      <c r="Y177" s="8">
        <f>SUMIFS('Eurostat comsumption'!Y$2:Y$185,'Eurostat comsumption'!$C$2:$C$185,Input!$C177,'Eurostat comsumption'!$D$2:$D$185,Input!$D177)</f>
        <v>0</v>
      </c>
      <c r="Z177" s="8">
        <f>SUMIFS('Eurostat comsumption'!Z$2:Z$185,'Eurostat comsumption'!$C$2:$C$185,Input!$C177,'Eurostat comsumption'!$D$2:$D$185,Input!$D177)</f>
        <v>0</v>
      </c>
      <c r="AA177">
        <f>MAX(SUMIFS('intermediary sheet'!AA$2:AA$185,'intermediary sheet'!$C$2:$C$185,Input!$C177,'intermediary sheet'!$D$2:$D$185,"total")*SUMIFS('Market shares starting point Fe'!AA$2:AA$185,'Market shares starting point Fe'!$C$2:$C$185,Input!$C177,'Market shares starting point Fe'!$D$2:$D$185,Input!$D177),0)</f>
        <v>1.941882203409834</v>
      </c>
      <c r="AB177">
        <f>MAX(SUMIFS('intermediary sheet'!AB$2:AB$185,'intermediary sheet'!$C$2:$C$185,Input!$C177,'intermediary sheet'!$D$2:$D$185,"total")*SUMIFS('Market shares starting point Fe'!AB$2:AB$185,'Market shares starting point Fe'!$C$2:$C$185,Input!$C177,'Market shares starting point Fe'!$D$2:$D$185,Input!$D177),0)</f>
        <v>1.9488030189039003</v>
      </c>
      <c r="AC177">
        <f>MAX(SUMIFS('intermediary sheet'!AC$2:AC$185,'intermediary sheet'!$C$2:$C$185,Input!$C177,'intermediary sheet'!$D$2:$D$185,"total")*SUMIFS('Market shares starting point Fe'!AC$2:AC$185,'Market shares starting point Fe'!$C$2:$C$185,Input!$C177,'Market shares starting point Fe'!$D$2:$D$185,Input!$D177),0)</f>
        <v>1.9681336215611751</v>
      </c>
      <c r="AD177">
        <f>MAX(SUMIFS('intermediary sheet'!AD$2:AD$185,'intermediary sheet'!$C$2:$C$185,Input!$C177,'intermediary sheet'!$D$2:$D$185,"total")*SUMIFS('Market shares starting point Fe'!AD$2:AD$185,'Market shares starting point Fe'!$C$2:$C$185,Input!$C177,'Market shares starting point Fe'!$D$2:$D$185,Input!$D177),0)</f>
        <v>2.0129281599373812</v>
      </c>
      <c r="AE177">
        <f>MAX(SUMIFS('intermediary sheet'!AE$2:AE$185,'intermediary sheet'!$C$2:$C$185,Input!$C177,'intermediary sheet'!$D$2:$D$185,"total")*SUMIFS('Market shares starting point Fe'!AE$2:AE$185,'Market shares starting point Fe'!$C$2:$C$185,Input!$C177,'Market shares starting point Fe'!$D$2:$D$185,Input!$D177),0)</f>
        <v>2.014084091929659</v>
      </c>
      <c r="AF177">
        <f>MAX(SUMIFS('intermediary sheet'!AF$2:AF$185,'intermediary sheet'!$C$2:$C$185,Input!$C177,'intermediary sheet'!$D$2:$D$185,"total")*SUMIFS('Market shares starting point Fe'!AF$2:AF$185,'Market shares starting point Fe'!$C$2:$C$185,Input!$C177,'Market shares starting point Fe'!$D$2:$D$185,Input!$D177),0)</f>
        <v>2.0173728703274376</v>
      </c>
      <c r="AG177">
        <f>MAX(SUMIFS('intermediary sheet'!AG$2:AG$185,'intermediary sheet'!$C$2:$C$185,Input!$C177,'intermediary sheet'!$D$2:$D$185,"total")*SUMIFS('Market shares starting point Fe'!AG$2:AG$185,'Market shares starting point Fe'!$C$2:$C$185,Input!$C177,'Market shares starting point Fe'!$D$2:$D$185,Input!$D177),0)</f>
        <v>2.0219941784497055</v>
      </c>
      <c r="AH177">
        <f>MAX(SUMIFS('intermediary sheet'!AH$2:AH$185,'intermediary sheet'!$C$2:$C$185,Input!$C177,'intermediary sheet'!$D$2:$D$185,"total")*SUMIFS('Market shares starting point Fe'!AH$2:AH$185,'Market shares starting point Fe'!$C$2:$C$185,Input!$C177,'Market shares starting point Fe'!$D$2:$D$185,Input!$D177),0)</f>
        <v>2.0273042900949108</v>
      </c>
      <c r="AI177">
        <f>MAX(SUMIFS('intermediary sheet'!AI$2:AI$185,'intermediary sheet'!$C$2:$C$185,Input!$C177,'intermediary sheet'!$D$2:$D$185,"total")*SUMIFS('Market shares starting point Fe'!AI$2:AI$185,'Market shares starting point Fe'!$C$2:$C$185,Input!$C177,'Market shares starting point Fe'!$D$2:$D$185,Input!$D177),0)</f>
        <v>2.0298612103676237</v>
      </c>
      <c r="AJ177">
        <f>MAX(SUMIFS('intermediary sheet'!AJ$2:AJ$185,'intermediary sheet'!$C$2:$C$185,Input!$C177,'intermediary sheet'!$D$2:$D$185,"total")*SUMIFS('Market shares starting point Fe'!AJ$2:AJ$185,'Market shares starting point Fe'!$C$2:$C$185,Input!$C177,'Market shares starting point Fe'!$D$2:$D$185,Input!$D177),0)</f>
        <v>2.029223000310358</v>
      </c>
      <c r="AK177">
        <f>MAX(SUMIFS('intermediary sheet'!AK$2:AK$185,'intermediary sheet'!$C$2:$C$185,Input!$C177,'intermediary sheet'!$D$2:$D$185,"total")*SUMIFS('Market shares starting point Fe'!AK$2:AK$185,'Market shares starting point Fe'!$C$2:$C$185,Input!$C177,'Market shares starting point Fe'!$D$2:$D$185,Input!$D177),0)</f>
        <v>2.0252097605086568</v>
      </c>
      <c r="AL177">
        <f>MAX(SUMIFS('intermediary sheet'!AL$2:AL$185,'intermediary sheet'!$C$2:$C$185,Input!$C177,'intermediary sheet'!$D$2:$D$185,"total")*SUMIFS('Market shares starting point Fe'!AL$2:AL$185,'Market shares starting point Fe'!$C$2:$C$185,Input!$C177,'Market shares starting point Fe'!$D$2:$D$185,Input!$D177),0)</f>
        <v>2.0225610454859013</v>
      </c>
      <c r="AM177">
        <f>MAX(SUMIFS('intermediary sheet'!AM$2:AM$185,'intermediary sheet'!$C$2:$C$185,Input!$C177,'intermediary sheet'!$D$2:$D$185,"total")*SUMIFS('Market shares starting point Fe'!AM$2:AM$185,'Market shares starting point Fe'!$C$2:$C$185,Input!$C177,'Market shares starting point Fe'!$D$2:$D$185,Input!$D177),0)</f>
        <v>2.0241630508538497</v>
      </c>
      <c r="AN177">
        <f>MAX(SUMIFS('intermediary sheet'!AN$2:AN$185,'intermediary sheet'!$C$2:$C$185,Input!$C177,'intermediary sheet'!$D$2:$D$185,"total")*SUMIFS('Market shares starting point Fe'!AN$2:AN$185,'Market shares starting point Fe'!$C$2:$C$185,Input!$C177,'Market shares starting point Fe'!$D$2:$D$185,Input!$D177),0)</f>
        <v>2.0368094615098604</v>
      </c>
      <c r="AO177">
        <f>MAX(SUMIFS('intermediary sheet'!AO$2:AO$185,'intermediary sheet'!$C$2:$C$185,Input!$C177,'intermediary sheet'!$D$2:$D$185,"total")*SUMIFS('Market shares starting point Fe'!AO$2:AO$185,'Market shares starting point Fe'!$C$2:$C$185,Input!$C177,'Market shares starting point Fe'!$D$2:$D$185,Input!$D177),0)</f>
        <v>2.056701253659853</v>
      </c>
      <c r="AP177">
        <f>MAX(SUMIFS('intermediary sheet'!AP$2:AP$185,'intermediary sheet'!$C$2:$C$185,Input!$C177,'intermediary sheet'!$D$2:$D$185,"total")*SUMIFS('Market shares starting point Fe'!AP$2:AP$185,'Market shares starting point Fe'!$C$2:$C$185,Input!$C177,'Market shares starting point Fe'!$D$2:$D$185,Input!$D177),0)</f>
        <v>2.0845559490669854</v>
      </c>
      <c r="AQ177">
        <f>MAX(SUMIFS('intermediary sheet'!AQ$2:AQ$185,'intermediary sheet'!$C$2:$C$185,Input!$C177,'intermediary sheet'!$D$2:$D$185,"total")*SUMIFS('Market shares starting point Fe'!AQ$2:AQ$185,'Market shares starting point Fe'!$C$2:$C$185,Input!$C177,'Market shares starting point Fe'!$D$2:$D$185,Input!$D177),0)</f>
        <v>2.1179089700572771</v>
      </c>
      <c r="AR177">
        <f>MAX(SUMIFS('intermediary sheet'!AR$2:AR$185,'intermediary sheet'!$C$2:$C$185,Input!$C177,'intermediary sheet'!$D$2:$D$185,"total")*SUMIFS('Market shares starting point Fe'!AR$2:AR$185,'Market shares starting point Fe'!$C$2:$C$185,Input!$C177,'Market shares starting point Fe'!$D$2:$D$185,Input!$D177),0)</f>
        <v>2.1604052917556551</v>
      </c>
      <c r="AS177">
        <f>MAX(SUMIFS('intermediary sheet'!AS$2:AS$185,'intermediary sheet'!$C$2:$C$185,Input!$C177,'intermediary sheet'!$D$2:$D$185,"total")*SUMIFS('Market shares starting point Fe'!AS$2:AS$185,'Market shares starting point Fe'!$C$2:$C$185,Input!$C177,'Market shares starting point Fe'!$D$2:$D$185,Input!$D177),0)</f>
        <v>2.2100798198837821</v>
      </c>
      <c r="AT177">
        <f>MAX(SUMIFS('intermediary sheet'!AT$2:AT$185,'intermediary sheet'!$C$2:$C$185,Input!$C177,'intermediary sheet'!$D$2:$D$185,"total")*SUMIFS('Market shares starting point Fe'!AT$2:AT$185,'Market shares starting point Fe'!$C$2:$C$185,Input!$C177,'Market shares starting point Fe'!$D$2:$D$185,Input!$D177),0)</f>
        <v>2.2711152012134628</v>
      </c>
      <c r="AU177">
        <f>MAX(SUMIFS('intermediary sheet'!AU$2:AU$185,'intermediary sheet'!$C$2:$C$185,Input!$C177,'intermediary sheet'!$D$2:$D$185,"total")*SUMIFS('Market shares starting point Fe'!AU$2:AU$185,'Market shares starting point Fe'!$C$2:$C$185,Input!$C177,'Market shares starting point Fe'!$D$2:$D$185,Input!$D177),0)</f>
        <v>2.3373507107757079</v>
      </c>
      <c r="AV177">
        <f>MAX(SUMIFS('intermediary sheet'!AV$2:AV$185,'intermediary sheet'!$C$2:$C$185,Input!$C177,'intermediary sheet'!$D$2:$D$185,"total")*SUMIFS('Market shares starting point Fe'!AV$2:AV$185,'Market shares starting point Fe'!$C$2:$C$185,Input!$C177,'Market shares starting point Fe'!$D$2:$D$185,Input!$D177),0)</f>
        <v>2.4185580732742822</v>
      </c>
      <c r="AW177">
        <f>MAX(SUMIFS('intermediary sheet'!AW$2:AW$185,'intermediary sheet'!$C$2:$C$185,Input!$C177,'intermediary sheet'!$D$2:$D$185,"total")*SUMIFS('Market shares starting point Fe'!AW$2:AW$185,'Market shares starting point Fe'!$C$2:$C$185,Input!$C177,'Market shares starting point Fe'!$D$2:$D$185,Input!$D177),0)</f>
        <v>2.5181750843334525</v>
      </c>
      <c r="AX177">
        <f>MAX(SUMIFS('intermediary sheet'!AX$2:AX$185,'intermediary sheet'!$C$2:$C$185,Input!$C177,'intermediary sheet'!$D$2:$D$185,"total")*SUMIFS('Market shares starting point Fe'!AX$2:AX$185,'Market shares starting point Fe'!$C$2:$C$185,Input!$C177,'Market shares starting point Fe'!$D$2:$D$185,Input!$D177),0)</f>
        <v>2.642029392587022</v>
      </c>
      <c r="AY177">
        <f>MAX(SUMIFS('intermediary sheet'!AY$2:AY$185,'intermediary sheet'!$C$2:$C$185,Input!$C177,'intermediary sheet'!$D$2:$D$185,"total")*SUMIFS('Market shares starting point Fe'!AY$2:AY$185,'Market shares starting point Fe'!$C$2:$C$185,Input!$C177,'Market shares starting point Fe'!$D$2:$D$185,Input!$D177),0)</f>
        <v>2.70413303577355</v>
      </c>
      <c r="AZ177">
        <f>MAX(SUMIFS('intermediary sheet'!AZ$2:AZ$185,'intermediary sheet'!$C$2:$C$185,Input!$C177,'intermediary sheet'!$D$2:$D$185,"total")*SUMIFS('Market shares starting point Fe'!AZ$2:AZ$185,'Market shares starting point Fe'!$C$2:$C$185,Input!$C177,'Market shares starting point Fe'!$D$2:$D$185,Input!$D177),0)</f>
        <v>2.7998940220929027</v>
      </c>
      <c r="BA177">
        <f>MAX(SUMIFS('intermediary sheet'!BA$2:BA$185,'intermediary sheet'!$C$2:$C$185,Input!$C177,'intermediary sheet'!$D$2:$D$185,"total")*SUMIFS('Market shares starting point Fe'!BA$2:BA$185,'Market shares starting point Fe'!$C$2:$C$185,Input!$C177,'Market shares starting point Fe'!$D$2:$D$185,Input!$D177),0)</f>
        <v>2.8912775930899008</v>
      </c>
      <c r="BB177">
        <f>MAX(SUMIFS('intermediary sheet'!BB$2:BB$185,'intermediary sheet'!$C$2:$C$185,Input!$C177,'intermediary sheet'!$D$2:$D$185,"total")*SUMIFS('Market shares starting point Fe'!BB$2:BB$185,'Market shares starting point Fe'!$C$2:$C$185,Input!$C177,'Market shares starting point Fe'!$D$2:$D$185,Input!$D177),0)</f>
        <v>2.9716742615223852</v>
      </c>
      <c r="BC177">
        <f>MAX(SUMIFS('intermediary sheet'!BC$2:BC$185,'intermediary sheet'!$C$2:$C$185,Input!$C177,'intermediary sheet'!$D$2:$D$185,"total")*SUMIFS('Market shares starting point Fe'!BC$2:BC$185,'Market shares starting point Fe'!$C$2:$C$185,Input!$C177,'Market shares starting point Fe'!$D$2:$D$185,Input!$D177),0)</f>
        <v>3.0452162126929037</v>
      </c>
      <c r="BD177">
        <f>MAX(SUMIFS('intermediary sheet'!BD$2:BD$185,'intermediary sheet'!$C$2:$C$185,Input!$C177,'intermediary sheet'!$D$2:$D$185,"total")*SUMIFS('Market shares starting point Fe'!BD$2:BD$185,'Market shares starting point Fe'!$C$2:$C$185,Input!$C177,'Market shares starting point Fe'!$D$2:$D$185,Input!$D177),0)</f>
        <v>3.1233975834906915</v>
      </c>
      <c r="BE177">
        <f>MAX(SUMIFS('intermediary sheet'!BE$2:BE$185,'intermediary sheet'!$C$2:$C$185,Input!$C177,'intermediary sheet'!$D$2:$D$185,"total")*SUMIFS('Market shares starting point Fe'!BE$2:BE$185,'Market shares starting point Fe'!$C$2:$C$185,Input!$C177,'Market shares starting point Fe'!$D$2:$D$185,Input!$D177),0)</f>
        <v>3.1899311328011724</v>
      </c>
      <c r="BF177">
        <f>MAX(SUMIFS('intermediary sheet'!BF$2:BF$185,'intermediary sheet'!$C$2:$C$185,Input!$C177,'intermediary sheet'!$D$2:$D$185,"total")*SUMIFS('Market shares starting point Fe'!BF$2:BF$185,'Market shares starting point Fe'!$C$2:$C$185,Input!$C177,'Market shares starting point Fe'!$D$2:$D$185,Input!$D177),0)</f>
        <v>3.4904960396213442</v>
      </c>
      <c r="BG177">
        <f>MAX(SUMIFS('intermediary sheet'!BG$2:BG$185,'intermediary sheet'!$C$2:$C$185,Input!$C177,'intermediary sheet'!$D$2:$D$185,"total")*SUMIFS('Market shares starting point Fe'!BG$2:BG$185,'Market shares starting point Fe'!$C$2:$C$185,Input!$C177,'Market shares starting point Fe'!$D$2:$D$185,Input!$D177),0)</f>
        <v>3.831338621929349</v>
      </c>
      <c r="BH177">
        <f>MAX(SUMIFS('intermediary sheet'!BH$2:BH$185,'intermediary sheet'!$C$2:$C$185,Input!$C177,'intermediary sheet'!$D$2:$D$185,"total")*SUMIFS('Market shares starting point Fe'!BH$2:BH$185,'Market shares starting point Fe'!$C$2:$C$185,Input!$C177,'Market shares starting point Fe'!$D$2:$D$185,Input!$D177),0)</f>
        <v>4.219416141101747</v>
      </c>
    </row>
    <row r="178" spans="1:60" x14ac:dyDescent="0.3">
      <c r="A178" t="s">
        <v>9</v>
      </c>
      <c r="B178" t="s">
        <v>10</v>
      </c>
      <c r="C178" t="s">
        <v>39</v>
      </c>
      <c r="D178" t="s">
        <v>12</v>
      </c>
      <c r="E178" t="s">
        <v>13</v>
      </c>
      <c r="F178" t="s">
        <v>14</v>
      </c>
      <c r="G178" t="s">
        <v>14</v>
      </c>
      <c r="H178" t="s">
        <v>15</v>
      </c>
      <c r="I178" t="s">
        <v>16</v>
      </c>
      <c r="J178" s="8">
        <f>SUMIFS('Eurostat comsumption'!J$2:J$185,'Eurostat comsumption'!$C$2:$C$185,Input!$C178,'Eurostat comsumption'!$D$2:$D$185,Input!$D178)</f>
        <v>1454.5</v>
      </c>
      <c r="K178" s="8">
        <f>SUMIFS('Eurostat comsumption'!K$2:K$185,'Eurostat comsumption'!$C$2:$C$185,Input!$C178,'Eurostat comsumption'!$D$2:$D$185,Input!$D178)</f>
        <v>2030</v>
      </c>
      <c r="L178" s="8">
        <f>SUMIFS('Eurostat comsumption'!L$2:L$185,'Eurostat comsumption'!$C$2:$C$185,Input!$C178,'Eurostat comsumption'!$D$2:$D$185,Input!$D178)</f>
        <v>2253.8000000000002</v>
      </c>
      <c r="M178" s="8">
        <f>SUMIFS('Eurostat comsumption'!M$2:M$185,'Eurostat comsumption'!$C$2:$C$185,Input!$C178,'Eurostat comsumption'!$D$2:$D$185,Input!$D178)</f>
        <v>2075.5</v>
      </c>
      <c r="N178" s="8">
        <f>SUMIFS('Eurostat comsumption'!N$2:N$185,'Eurostat comsumption'!$C$2:$C$185,Input!$C178,'Eurostat comsumption'!$D$2:$D$185,Input!$D178)</f>
        <v>2190.1</v>
      </c>
      <c r="O178" s="8">
        <f>SUMIFS('Eurostat comsumption'!O$2:O$185,'Eurostat comsumption'!$C$2:$C$185,Input!$C178,'Eurostat comsumption'!$D$2:$D$185,Input!$D178)</f>
        <v>2391.8000000000002</v>
      </c>
      <c r="P178" s="8">
        <f>SUMIFS('Eurostat comsumption'!P$2:P$185,'Eurostat comsumption'!$C$2:$C$185,Input!$C178,'Eurostat comsumption'!$D$2:$D$185,Input!$D178)</f>
        <v>2252.9</v>
      </c>
      <c r="Q178" s="8">
        <f>SUMIFS('Eurostat comsumption'!Q$2:Q$185,'Eurostat comsumption'!$C$2:$C$185,Input!$C178,'Eurostat comsumption'!$D$2:$D$185,Input!$D178)</f>
        <v>2476.6999999999998</v>
      </c>
      <c r="R178" s="8">
        <f>SUMIFS('Eurostat comsumption'!R$2:R$185,'Eurostat comsumption'!$C$2:$C$185,Input!$C178,'Eurostat comsumption'!$D$2:$D$185,Input!$D178)</f>
        <v>2729</v>
      </c>
      <c r="S178" s="8">
        <f>SUMIFS('Eurostat comsumption'!S$2:S$185,'Eurostat comsumption'!$C$2:$C$185,Input!$C178,'Eurostat comsumption'!$D$2:$D$185,Input!$D178)</f>
        <v>2357</v>
      </c>
      <c r="T178" s="8">
        <f>SUMIFS('Eurostat comsumption'!T$2:T$185,'Eurostat comsumption'!$C$2:$C$185,Input!$C178,'Eurostat comsumption'!$D$2:$D$185,Input!$D178)</f>
        <v>2633.4</v>
      </c>
      <c r="U178" s="8">
        <f>SUMIFS('Eurostat comsumption'!U$2:U$185,'Eurostat comsumption'!$C$2:$C$185,Input!$C178,'Eurostat comsumption'!$D$2:$D$185,Input!$D178)</f>
        <v>2636.9</v>
      </c>
      <c r="V178" s="8">
        <f>SUMIFS('Eurostat comsumption'!V$2:V$185,'Eurostat comsumption'!$C$2:$C$185,Input!$C178,'Eurostat comsumption'!$D$2:$D$185,Input!$D178)</f>
        <v>2337.1</v>
      </c>
      <c r="W178" s="8">
        <f>SUMIFS('Eurostat comsumption'!W$2:W$185,'Eurostat comsumption'!$C$2:$C$185,Input!$C178,'Eurostat comsumption'!$D$2:$D$185,Input!$D178)</f>
        <v>2350.1</v>
      </c>
      <c r="X178" s="8">
        <f>SUMIFS('Eurostat comsumption'!X$2:X$185,'Eurostat comsumption'!$C$2:$C$185,Input!$C178,'Eurostat comsumption'!$D$2:$D$185,Input!$D178)</f>
        <v>2211.6</v>
      </c>
      <c r="Y178" s="8">
        <f>SUMIFS('Eurostat comsumption'!Y$2:Y$185,'Eurostat comsumption'!$C$2:$C$185,Input!$C178,'Eurostat comsumption'!$D$2:$D$185,Input!$D178)</f>
        <v>2212.1999999999998</v>
      </c>
      <c r="Z178" s="8">
        <f>SUMIFS('Eurostat comsumption'!Z$2:Z$185,'Eurostat comsumption'!$C$2:$C$185,Input!$C178,'Eurostat comsumption'!$D$2:$D$185,Input!$D178)</f>
        <v>2479.8000000000002</v>
      </c>
      <c r="AA178">
        <f t="shared" ref="AA178" si="716">SUM(AA179:AA185)</f>
        <v>2460.4676620506298</v>
      </c>
      <c r="AB178">
        <f t="shared" ref="AB178" si="717">SUM(AB179:AB185)</f>
        <v>2442.4204186899756</v>
      </c>
      <c r="AC178">
        <f t="shared" ref="AC178" si="718">SUM(AC179:AC185)</f>
        <v>2422.3117555090339</v>
      </c>
      <c r="AD178">
        <f t="shared" ref="AD178" si="719">SUM(AD179:AD185)</f>
        <v>2400.6248897458731</v>
      </c>
      <c r="AE178">
        <f t="shared" ref="AE178" si="720">SUM(AE179:AE185)</f>
        <v>2373.8394434211168</v>
      </c>
      <c r="AF178">
        <f t="shared" ref="AF178" si="721">SUM(AF179:AF185)</f>
        <v>2345.7249947688133</v>
      </c>
      <c r="AG178">
        <f t="shared" ref="AG178" si="722">SUM(AG179:AG185)</f>
        <v>2315.7115426433465</v>
      </c>
      <c r="AH178">
        <f t="shared" ref="AH178" si="723">SUM(AH179:AH185)</f>
        <v>2280.8212192916853</v>
      </c>
      <c r="AI178">
        <f t="shared" ref="AI178" si="724">SUM(AI179:AI185)</f>
        <v>2240.2618613795858</v>
      </c>
      <c r="AJ178">
        <f t="shared" ref="AJ178" si="725">SUM(AJ179:AJ185)</f>
        <v>2193.64175594671</v>
      </c>
      <c r="AK178">
        <f t="shared" ref="AK178" si="726">SUM(AK179:AK185)</f>
        <v>2137.6248579920557</v>
      </c>
      <c r="AL178">
        <f t="shared" ref="AL178" si="727">SUM(AL179:AL185)</f>
        <v>2076.1674250995984</v>
      </c>
      <c r="AM178">
        <f t="shared" ref="AM178" si="728">SUM(AM179:AM185)</f>
        <v>2010.4775970196235</v>
      </c>
      <c r="AN178">
        <f t="shared" ref="AN178" si="729">SUM(AN179:AN185)</f>
        <v>1943.7822387146728</v>
      </c>
      <c r="AO178">
        <f t="shared" ref="AO178" si="730">SUM(AO179:AO185)</f>
        <v>1876.4174741683046</v>
      </c>
      <c r="AP178">
        <f t="shared" ref="AP178" si="731">SUM(AP179:AP185)</f>
        <v>1809.0472037336183</v>
      </c>
      <c r="AQ178">
        <f t="shared" ref="AQ178" si="732">SUM(AQ179:AQ185)</f>
        <v>1742.0615096078056</v>
      </c>
      <c r="AR178">
        <f t="shared" ref="AR178" si="733">SUM(AR179:AR185)</f>
        <v>1678.2760728342337</v>
      </c>
      <c r="AS178">
        <f t="shared" ref="AS178" si="734">SUM(AS179:AS185)</f>
        <v>1615.7250191595979</v>
      </c>
      <c r="AT178">
        <f t="shared" ref="AT178" si="735">SUM(AT179:AT185)</f>
        <v>1554.911450294929</v>
      </c>
      <c r="AU178">
        <f t="shared" ref="AU178" si="736">SUM(AU179:AU185)</f>
        <v>1494.0981688054064</v>
      </c>
      <c r="AV178">
        <f t="shared" ref="AV178" si="737">SUM(AV179:AV185)</f>
        <v>1433.2850805621047</v>
      </c>
      <c r="AW178">
        <f t="shared" ref="AW178" si="738">SUM(AW179:AW185)</f>
        <v>1372.4722305976775</v>
      </c>
      <c r="AX178">
        <f t="shared" ref="AX178" si="739">SUM(AX179:AX185)</f>
        <v>1311.9038580767285</v>
      </c>
      <c r="AY178">
        <f t="shared" ref="AY178" si="740">SUM(AY179:AY185)</f>
        <v>1250.8358496595733</v>
      </c>
      <c r="AZ178">
        <f t="shared" ref="AZ178" si="741">SUM(AZ179:AZ185)</f>
        <v>1189.3175423175767</v>
      </c>
      <c r="BA178">
        <f t="shared" ref="BA178" si="742">SUM(BA179:BA185)</f>
        <v>1128.865378365057</v>
      </c>
      <c r="BB178">
        <f t="shared" ref="BB178" si="743">SUM(BB179:BB185)</f>
        <v>1067.7391994915565</v>
      </c>
      <c r="BC178">
        <f t="shared" ref="BC178" si="744">SUM(BC179:BC185)</f>
        <v>1006.6426502215779</v>
      </c>
      <c r="BD178">
        <f t="shared" ref="BD178" si="745">SUM(BD179:BD185)</f>
        <v>945.691045073429</v>
      </c>
      <c r="BE178">
        <f t="shared" ref="BE178" si="746">SUM(BE179:BE185)</f>
        <v>884.80882183414144</v>
      </c>
      <c r="BF178">
        <f t="shared" ref="BF178" si="747">SUM(BF179:BF185)</f>
        <v>884.8020027211245</v>
      </c>
      <c r="BG178">
        <f t="shared" ref="BG178" si="748">SUM(BG179:BG185)</f>
        <v>884.79432793920898</v>
      </c>
      <c r="BH178">
        <f t="shared" ref="BH178" si="749">SUM(BH179:BH185)</f>
        <v>884.78560711346233</v>
      </c>
    </row>
    <row r="179" spans="1:60" x14ac:dyDescent="0.3">
      <c r="A179" t="s">
        <v>9</v>
      </c>
      <c r="B179" t="s">
        <v>10</v>
      </c>
      <c r="C179" t="s">
        <v>39</v>
      </c>
      <c r="D179" t="s">
        <v>17</v>
      </c>
      <c r="E179" t="s">
        <v>13</v>
      </c>
      <c r="F179" t="s">
        <v>14</v>
      </c>
      <c r="G179" t="s">
        <v>14</v>
      </c>
      <c r="H179" t="s">
        <v>15</v>
      </c>
      <c r="I179" t="s">
        <v>16</v>
      </c>
      <c r="J179" s="8">
        <f>SUMIFS('Eurostat comsumption'!J$2:J$185,'Eurostat comsumption'!$C$2:$C$185,Input!$C179,'Eurostat comsumption'!$D$2:$D$185,Input!$D179)</f>
        <v>0</v>
      </c>
      <c r="K179" s="8">
        <f>SUMIFS('Eurostat comsumption'!K$2:K$185,'Eurostat comsumption'!$C$2:$C$185,Input!$C179,'Eurostat comsumption'!$D$2:$D$185,Input!$D179)</f>
        <v>553.79999999999995</v>
      </c>
      <c r="L179" s="8">
        <f>SUMIFS('Eurostat comsumption'!L$2:L$185,'Eurostat comsumption'!$C$2:$C$185,Input!$C179,'Eurostat comsumption'!$D$2:$D$185,Input!$D179)</f>
        <v>454.5</v>
      </c>
      <c r="M179" s="8">
        <f>SUMIFS('Eurostat comsumption'!M$2:M$185,'Eurostat comsumption'!$C$2:$C$185,Input!$C179,'Eurostat comsumption'!$D$2:$D$185,Input!$D179)</f>
        <v>466.9</v>
      </c>
      <c r="N179" s="8">
        <f>SUMIFS('Eurostat comsumption'!N$2:N$185,'Eurostat comsumption'!$C$2:$C$185,Input!$C179,'Eurostat comsumption'!$D$2:$D$185,Input!$D179)</f>
        <v>601.1</v>
      </c>
      <c r="O179" s="8">
        <f>SUMIFS('Eurostat comsumption'!O$2:O$185,'Eurostat comsumption'!$C$2:$C$185,Input!$C179,'Eurostat comsumption'!$D$2:$D$185,Input!$D179)</f>
        <v>600.4</v>
      </c>
      <c r="P179" s="8">
        <f>SUMIFS('Eurostat comsumption'!P$2:P$185,'Eurostat comsumption'!$C$2:$C$185,Input!$C179,'Eurostat comsumption'!$D$2:$D$185,Input!$D179)</f>
        <v>415.2</v>
      </c>
      <c r="Q179" s="8">
        <f>SUMIFS('Eurostat comsumption'!Q$2:Q$185,'Eurostat comsumption'!$C$2:$C$185,Input!$C179,'Eurostat comsumption'!$D$2:$D$185,Input!$D179)</f>
        <v>458.6</v>
      </c>
      <c r="R179" s="8">
        <f>SUMIFS('Eurostat comsumption'!R$2:R$185,'Eurostat comsumption'!$C$2:$C$185,Input!$C179,'Eurostat comsumption'!$D$2:$D$185,Input!$D179)</f>
        <v>546.4</v>
      </c>
      <c r="S179" s="8">
        <f>SUMIFS('Eurostat comsumption'!S$2:S$185,'Eurostat comsumption'!$C$2:$C$185,Input!$C179,'Eurostat comsumption'!$D$2:$D$185,Input!$D179)</f>
        <v>415.1</v>
      </c>
      <c r="T179" s="8">
        <f>SUMIFS('Eurostat comsumption'!T$2:T$185,'Eurostat comsumption'!$C$2:$C$185,Input!$C179,'Eurostat comsumption'!$D$2:$D$185,Input!$D179)</f>
        <v>396.5</v>
      </c>
      <c r="U179" s="8">
        <f>SUMIFS('Eurostat comsumption'!U$2:U$185,'Eurostat comsumption'!$C$2:$C$185,Input!$C179,'Eurostat comsumption'!$D$2:$D$185,Input!$D179)</f>
        <v>437</v>
      </c>
      <c r="V179" s="8">
        <f>SUMIFS('Eurostat comsumption'!V$2:V$185,'Eurostat comsumption'!$C$2:$C$185,Input!$C179,'Eurostat comsumption'!$D$2:$D$185,Input!$D179)</f>
        <v>201.1</v>
      </c>
      <c r="W179" s="8">
        <f>SUMIFS('Eurostat comsumption'!W$2:W$185,'Eurostat comsumption'!$C$2:$C$185,Input!$C179,'Eurostat comsumption'!$D$2:$D$185,Input!$D179)</f>
        <v>208.7</v>
      </c>
      <c r="X179" s="8">
        <f>SUMIFS('Eurostat comsumption'!X$2:X$185,'Eurostat comsumption'!$C$2:$C$185,Input!$C179,'Eurostat comsumption'!$D$2:$D$185,Input!$D179)</f>
        <v>92.1</v>
      </c>
      <c r="Y179" s="8">
        <f>SUMIFS('Eurostat comsumption'!Y$2:Y$185,'Eurostat comsumption'!$C$2:$C$185,Input!$C179,'Eurostat comsumption'!$D$2:$D$185,Input!$D179)</f>
        <v>92.3</v>
      </c>
      <c r="Z179" s="8">
        <f>SUMIFS('Eurostat comsumption'!Z$2:Z$185,'Eurostat comsumption'!$C$2:$C$185,Input!$C179,'Eurostat comsumption'!$D$2:$D$185,Input!$D179)</f>
        <v>141.69999999999999</v>
      </c>
      <c r="AA179">
        <f>MAX(SUMIFS('intermediary sheet'!AA$2:AA$185,'intermediary sheet'!$C$2:$C$185,Input!$C179,'intermediary sheet'!$D$2:$D$185,"total")*SUMIFS('Market shares starting point Fe'!AA$2:AA$185,'Market shares starting point Fe'!$C$2:$C$185,Input!$C179,'Market shares starting point Fe'!$D$2:$D$185,Input!$D179),0)</f>
        <v>17.754299877898983</v>
      </c>
      <c r="AB179">
        <f>MAX(SUMIFS('intermediary sheet'!AB$2:AB$185,'intermediary sheet'!$C$2:$C$185,Input!$C179,'intermediary sheet'!$D$2:$D$185,"total")*SUMIFS('Market shares starting point Fe'!AB$2:AB$185,'Market shares starting point Fe'!$C$2:$C$185,Input!$C179,'Market shares starting point Fe'!$D$2:$D$185,Input!$D179),0)</f>
        <v>19.272711381061828</v>
      </c>
      <c r="AC179">
        <f>MAX(SUMIFS('intermediary sheet'!AC$2:AC$185,'intermediary sheet'!$C$2:$C$185,Input!$C179,'intermediary sheet'!$D$2:$D$185,"total")*SUMIFS('Market shares starting point Fe'!AC$2:AC$185,'Market shares starting point Fe'!$C$2:$C$185,Input!$C179,'Market shares starting point Fe'!$D$2:$D$185,Input!$D179),0)</f>
        <v>21.17062729009826</v>
      </c>
      <c r="AD179">
        <f>MAX(SUMIFS('intermediary sheet'!AD$2:AD$185,'intermediary sheet'!$C$2:$C$185,Input!$C179,'intermediary sheet'!$D$2:$D$185,"total")*SUMIFS('Market shares starting point Fe'!AD$2:AD$185,'Market shares starting point Fe'!$C$2:$C$185,Input!$C179,'Market shares starting point Fe'!$D$2:$D$185,Input!$D179),0)</f>
        <v>22.727106667287707</v>
      </c>
      <c r="AE179">
        <f>MAX(SUMIFS('intermediary sheet'!AE$2:AE$185,'intermediary sheet'!$C$2:$C$185,Input!$C179,'intermediary sheet'!$D$2:$D$185,"total")*SUMIFS('Market shares starting point Fe'!AE$2:AE$185,'Market shares starting point Fe'!$C$2:$C$185,Input!$C179,'Market shares starting point Fe'!$D$2:$D$185,Input!$D179),0)</f>
        <v>24.195842386390847</v>
      </c>
      <c r="AF179">
        <f>MAX(SUMIFS('intermediary sheet'!AF$2:AF$185,'intermediary sheet'!$C$2:$C$185,Input!$C179,'intermediary sheet'!$D$2:$D$185,"total")*SUMIFS('Market shares starting point Fe'!AF$2:AF$185,'Market shares starting point Fe'!$C$2:$C$185,Input!$C179,'Market shares starting point Fe'!$D$2:$D$185,Input!$D179),0)</f>
        <v>25.646678377885941</v>
      </c>
      <c r="AG179">
        <f>MAX(SUMIFS('intermediary sheet'!AG$2:AG$185,'intermediary sheet'!$C$2:$C$185,Input!$C179,'intermediary sheet'!$D$2:$D$185,"total")*SUMIFS('Market shares starting point Fe'!AG$2:AG$185,'Market shares starting point Fe'!$C$2:$C$185,Input!$C179,'Market shares starting point Fe'!$D$2:$D$185,Input!$D179),0)</f>
        <v>26.93906566228469</v>
      </c>
      <c r="AH179">
        <f>MAX(SUMIFS('intermediary sheet'!AH$2:AH$185,'intermediary sheet'!$C$2:$C$185,Input!$C179,'intermediary sheet'!$D$2:$D$185,"total")*SUMIFS('Market shares starting point Fe'!AH$2:AH$185,'Market shares starting point Fe'!$C$2:$C$185,Input!$C179,'Market shares starting point Fe'!$D$2:$D$185,Input!$D179),0)</f>
        <v>28.291378561079</v>
      </c>
      <c r="AI179">
        <f>MAX(SUMIFS('intermediary sheet'!AI$2:AI$185,'intermediary sheet'!$C$2:$C$185,Input!$C179,'intermediary sheet'!$D$2:$D$185,"total")*SUMIFS('Market shares starting point Fe'!AI$2:AI$185,'Market shares starting point Fe'!$C$2:$C$185,Input!$C179,'Market shares starting point Fe'!$D$2:$D$185,Input!$D179),0)</f>
        <v>29.555585363670453</v>
      </c>
      <c r="AJ179">
        <f>MAX(SUMIFS('intermediary sheet'!AJ$2:AJ$185,'intermediary sheet'!$C$2:$C$185,Input!$C179,'intermediary sheet'!$D$2:$D$185,"total")*SUMIFS('Market shares starting point Fe'!AJ$2:AJ$185,'Market shares starting point Fe'!$C$2:$C$185,Input!$C179,'Market shares starting point Fe'!$D$2:$D$185,Input!$D179),0)</f>
        <v>30.801601386124993</v>
      </c>
      <c r="AK179">
        <f>MAX(SUMIFS('intermediary sheet'!AK$2:AK$185,'intermediary sheet'!$C$2:$C$185,Input!$C179,'intermediary sheet'!$D$2:$D$185,"total")*SUMIFS('Market shares starting point Fe'!AK$2:AK$185,'Market shares starting point Fe'!$C$2:$C$185,Input!$C179,'Market shares starting point Fe'!$D$2:$D$185,Input!$D179),0)</f>
        <v>32.137069133524506</v>
      </c>
      <c r="AL179">
        <f>MAX(SUMIFS('intermediary sheet'!AL$2:AL$185,'intermediary sheet'!$C$2:$C$185,Input!$C179,'intermediary sheet'!$D$2:$D$185,"total")*SUMIFS('Market shares starting point Fe'!AL$2:AL$185,'Market shares starting point Fe'!$C$2:$C$185,Input!$C179,'Market shares starting point Fe'!$D$2:$D$185,Input!$D179),0)</f>
        <v>33.467695876483077</v>
      </c>
      <c r="AM179">
        <f>MAX(SUMIFS('intermediary sheet'!AM$2:AM$185,'intermediary sheet'!$C$2:$C$185,Input!$C179,'intermediary sheet'!$D$2:$D$185,"total")*SUMIFS('Market shares starting point Fe'!AM$2:AM$185,'Market shares starting point Fe'!$C$2:$C$185,Input!$C179,'Market shares starting point Fe'!$D$2:$D$185,Input!$D179),0)</f>
        <v>34.891825326566725</v>
      </c>
      <c r="AN179">
        <f>MAX(SUMIFS('intermediary sheet'!AN$2:AN$185,'intermediary sheet'!$C$2:$C$185,Input!$C179,'intermediary sheet'!$D$2:$D$185,"total")*SUMIFS('Market shares starting point Fe'!AN$2:AN$185,'Market shares starting point Fe'!$C$2:$C$185,Input!$C179,'Market shares starting point Fe'!$D$2:$D$185,Input!$D179),0)</f>
        <v>36.598130655103233</v>
      </c>
      <c r="AO179">
        <f>MAX(SUMIFS('intermediary sheet'!AO$2:AO$185,'intermediary sheet'!$C$2:$C$185,Input!$C179,'intermediary sheet'!$D$2:$D$185,"total")*SUMIFS('Market shares starting point Fe'!AO$2:AO$185,'Market shares starting point Fe'!$C$2:$C$185,Input!$C179,'Market shares starting point Fe'!$D$2:$D$185,Input!$D179),0)</f>
        <v>38.45514618373533</v>
      </c>
      <c r="AP179">
        <f>MAX(SUMIFS('intermediary sheet'!AP$2:AP$185,'intermediary sheet'!$C$2:$C$185,Input!$C179,'intermediary sheet'!$D$2:$D$185,"total")*SUMIFS('Market shares starting point Fe'!AP$2:AP$185,'Market shares starting point Fe'!$C$2:$C$185,Input!$C179,'Market shares starting point Fe'!$D$2:$D$185,Input!$D179),0)</f>
        <v>40.489104499779863</v>
      </c>
      <c r="AQ179">
        <f>MAX(SUMIFS('intermediary sheet'!AQ$2:AQ$185,'intermediary sheet'!$C$2:$C$185,Input!$C179,'intermediary sheet'!$D$2:$D$185,"total")*SUMIFS('Market shares starting point Fe'!AQ$2:AQ$185,'Market shares starting point Fe'!$C$2:$C$185,Input!$C179,'Market shares starting point Fe'!$D$2:$D$185,Input!$D179),0)</f>
        <v>42.654445406602122</v>
      </c>
      <c r="AR179">
        <f>MAX(SUMIFS('intermediary sheet'!AR$2:AR$185,'intermediary sheet'!$C$2:$C$185,Input!$C179,'intermediary sheet'!$D$2:$D$185,"total")*SUMIFS('Market shares starting point Fe'!AR$2:AR$185,'Market shares starting point Fe'!$C$2:$C$185,Input!$C179,'Market shares starting point Fe'!$D$2:$D$185,Input!$D179),0)</f>
        <v>44.770569453677943</v>
      </c>
      <c r="AS179">
        <f>MAX(SUMIFS('intermediary sheet'!AS$2:AS$185,'intermediary sheet'!$C$2:$C$185,Input!$C179,'intermediary sheet'!$D$2:$D$185,"total")*SUMIFS('Market shares starting point Fe'!AS$2:AS$185,'Market shares starting point Fe'!$C$2:$C$185,Input!$C179,'Market shares starting point Fe'!$D$2:$D$185,Input!$D179),0)</f>
        <v>46.828983941605216</v>
      </c>
      <c r="AT179">
        <f>MAX(SUMIFS('intermediary sheet'!AT$2:AT$185,'intermediary sheet'!$C$2:$C$185,Input!$C179,'intermediary sheet'!$D$2:$D$185,"total")*SUMIFS('Market shares starting point Fe'!AT$2:AT$185,'Market shares starting point Fe'!$C$2:$C$185,Input!$C179,'Market shares starting point Fe'!$D$2:$D$185,Input!$D179),0)</f>
        <v>48.938827458981145</v>
      </c>
      <c r="AU179">
        <f>MAX(SUMIFS('intermediary sheet'!AU$2:AU$185,'intermediary sheet'!$C$2:$C$185,Input!$C179,'intermediary sheet'!$D$2:$D$185,"total")*SUMIFS('Market shares starting point Fe'!AU$2:AU$185,'Market shares starting point Fe'!$C$2:$C$185,Input!$C179,'Market shares starting point Fe'!$D$2:$D$185,Input!$D179),0)</f>
        <v>50.881537054169449</v>
      </c>
      <c r="AV179">
        <f>MAX(SUMIFS('intermediary sheet'!AV$2:AV$185,'intermediary sheet'!$C$2:$C$185,Input!$C179,'intermediary sheet'!$D$2:$D$185,"total")*SUMIFS('Market shares starting point Fe'!AV$2:AV$185,'Market shares starting point Fe'!$C$2:$C$185,Input!$C179,'Market shares starting point Fe'!$D$2:$D$185,Input!$D179),0)</f>
        <v>52.717395792578188</v>
      </c>
      <c r="AW179">
        <f>MAX(SUMIFS('intermediary sheet'!AW$2:AW$185,'intermediary sheet'!$C$2:$C$185,Input!$C179,'intermediary sheet'!$D$2:$D$185,"total")*SUMIFS('Market shares starting point Fe'!AW$2:AW$185,'Market shares starting point Fe'!$C$2:$C$185,Input!$C179,'Market shares starting point Fe'!$D$2:$D$185,Input!$D179),0)</f>
        <v>54.465554669840039</v>
      </c>
      <c r="AX179">
        <f>MAX(SUMIFS('intermediary sheet'!AX$2:AX$185,'intermediary sheet'!$C$2:$C$185,Input!$C179,'intermediary sheet'!$D$2:$D$185,"total")*SUMIFS('Market shares starting point Fe'!AX$2:AX$185,'Market shares starting point Fe'!$C$2:$C$185,Input!$C179,'Market shares starting point Fe'!$D$2:$D$185,Input!$D179),0)</f>
        <v>56.185723527574197</v>
      </c>
      <c r="AY179">
        <f>MAX(SUMIFS('intermediary sheet'!AY$2:AY$185,'intermediary sheet'!$C$2:$C$185,Input!$C179,'intermediary sheet'!$D$2:$D$185,"total")*SUMIFS('Market shares starting point Fe'!AY$2:AY$185,'Market shares starting point Fe'!$C$2:$C$185,Input!$C179,'Market shares starting point Fe'!$D$2:$D$185,Input!$D179),0)</f>
        <v>57.844885924530914</v>
      </c>
      <c r="AZ179">
        <f>MAX(SUMIFS('intermediary sheet'!AZ$2:AZ$185,'intermediary sheet'!$C$2:$C$185,Input!$C179,'intermediary sheet'!$D$2:$D$185,"total")*SUMIFS('Market shares starting point Fe'!AZ$2:AZ$185,'Market shares starting point Fe'!$C$2:$C$185,Input!$C179,'Market shares starting point Fe'!$D$2:$D$185,Input!$D179),0)</f>
        <v>59.408184200031783</v>
      </c>
      <c r="BA179">
        <f>MAX(SUMIFS('intermediary sheet'!BA$2:BA$185,'intermediary sheet'!$C$2:$C$185,Input!$C179,'intermediary sheet'!$D$2:$D$185,"total")*SUMIFS('Market shares starting point Fe'!BA$2:BA$185,'Market shares starting point Fe'!$C$2:$C$185,Input!$C179,'Market shares starting point Fe'!$D$2:$D$185,Input!$D179),0)</f>
        <v>60.95882415791543</v>
      </c>
      <c r="BB179">
        <f>MAX(SUMIFS('intermediary sheet'!BB$2:BB$185,'intermediary sheet'!$C$2:$C$185,Input!$C179,'intermediary sheet'!$D$2:$D$185,"total")*SUMIFS('Market shares starting point Fe'!BB$2:BB$185,'Market shares starting point Fe'!$C$2:$C$185,Input!$C179,'Market shares starting point Fe'!$D$2:$D$185,Input!$D179),0)</f>
        <v>62.423797133437503</v>
      </c>
      <c r="BC179">
        <f>MAX(SUMIFS('intermediary sheet'!BC$2:BC$185,'intermediary sheet'!$C$2:$C$185,Input!$C179,'intermediary sheet'!$D$2:$D$185,"total")*SUMIFS('Market shares starting point Fe'!BC$2:BC$185,'Market shares starting point Fe'!$C$2:$C$185,Input!$C179,'Market shares starting point Fe'!$D$2:$D$185,Input!$D179),0)</f>
        <v>63.828860935988644</v>
      </c>
      <c r="BD179">
        <f>MAX(SUMIFS('intermediary sheet'!BD$2:BD$185,'intermediary sheet'!$C$2:$C$185,Input!$C179,'intermediary sheet'!$D$2:$D$185,"total")*SUMIFS('Market shares starting point Fe'!BD$2:BD$185,'Market shares starting point Fe'!$C$2:$C$185,Input!$C179,'Market shares starting point Fe'!$D$2:$D$185,Input!$D179),0)</f>
        <v>65.086767961740406</v>
      </c>
      <c r="BE179">
        <f>MAX(SUMIFS('intermediary sheet'!BE$2:BE$185,'intermediary sheet'!$C$2:$C$185,Input!$C179,'intermediary sheet'!$D$2:$D$185,"total")*SUMIFS('Market shares starting point Fe'!BE$2:BE$185,'Market shares starting point Fe'!$C$2:$C$185,Input!$C179,'Market shares starting point Fe'!$D$2:$D$185,Input!$D179),0)</f>
        <v>66.276998014124828</v>
      </c>
      <c r="BF179">
        <f>MAX(SUMIFS('intermediary sheet'!BF$2:BF$185,'intermediary sheet'!$C$2:$C$185,Input!$C179,'intermediary sheet'!$D$2:$D$185,"total")*SUMIFS('Market shares starting point Fe'!BF$2:BF$185,'Market shares starting point Fe'!$C$2:$C$185,Input!$C179,'Market shares starting point Fe'!$D$2:$D$185,Input!$D179),0)</f>
        <v>72.306056882697135</v>
      </c>
      <c r="BG179">
        <f>MAX(SUMIFS('intermediary sheet'!BG$2:BG$185,'intermediary sheet'!$C$2:$C$185,Input!$C179,'intermediary sheet'!$D$2:$D$185,"total")*SUMIFS('Market shares starting point Fe'!BG$2:BG$185,'Market shares starting point Fe'!$C$2:$C$185,Input!$C179,'Market shares starting point Fe'!$D$2:$D$185,Input!$D179),0)</f>
        <v>79.102130679961562</v>
      </c>
      <c r="BH179">
        <f>MAX(SUMIFS('intermediary sheet'!BH$2:BH$185,'intermediary sheet'!$C$2:$C$185,Input!$C179,'intermediary sheet'!$D$2:$D$185,"total")*SUMIFS('Market shares starting point Fe'!BH$2:BH$185,'Market shares starting point Fe'!$C$2:$C$185,Input!$C179,'Market shares starting point Fe'!$D$2:$D$185,Input!$D179),0)</f>
        <v>86.828219713401978</v>
      </c>
    </row>
    <row r="180" spans="1:60" x14ac:dyDescent="0.3">
      <c r="A180" t="s">
        <v>9</v>
      </c>
      <c r="B180" t="s">
        <v>10</v>
      </c>
      <c r="C180" t="s">
        <v>39</v>
      </c>
      <c r="D180" t="s">
        <v>18</v>
      </c>
      <c r="E180" t="s">
        <v>13</v>
      </c>
      <c r="F180" t="s">
        <v>14</v>
      </c>
      <c r="G180" t="s">
        <v>14</v>
      </c>
      <c r="H180" t="s">
        <v>15</v>
      </c>
      <c r="I180" t="s">
        <v>16</v>
      </c>
      <c r="J180" s="8">
        <f>SUMIFS('Eurostat comsumption'!J$2:J$185,'Eurostat comsumption'!$C$2:$C$185,Input!$C180,'Eurostat comsumption'!$D$2:$D$185,Input!$D180)</f>
        <v>0</v>
      </c>
      <c r="K180" s="8">
        <f>SUMIFS('Eurostat comsumption'!K$2:K$185,'Eurostat comsumption'!$C$2:$C$185,Input!$C180,'Eurostat comsumption'!$D$2:$D$185,Input!$D180)</f>
        <v>0</v>
      </c>
      <c r="L180" s="8">
        <f>SUMIFS('Eurostat comsumption'!L$2:L$185,'Eurostat comsumption'!$C$2:$C$185,Input!$C180,'Eurostat comsumption'!$D$2:$D$185,Input!$D180)</f>
        <v>0</v>
      </c>
      <c r="M180" s="8">
        <f>SUMIFS('Eurostat comsumption'!M$2:M$185,'Eurostat comsumption'!$C$2:$C$185,Input!$C180,'Eurostat comsumption'!$D$2:$D$185,Input!$D180)</f>
        <v>0</v>
      </c>
      <c r="N180" s="8">
        <f>SUMIFS('Eurostat comsumption'!N$2:N$185,'Eurostat comsumption'!$C$2:$C$185,Input!$C180,'Eurostat comsumption'!$D$2:$D$185,Input!$D180)</f>
        <v>0</v>
      </c>
      <c r="O180" s="8">
        <f>SUMIFS('Eurostat comsumption'!O$2:O$185,'Eurostat comsumption'!$C$2:$C$185,Input!$C180,'Eurostat comsumption'!$D$2:$D$185,Input!$D180)</f>
        <v>0</v>
      </c>
      <c r="P180" s="8">
        <f>SUMIFS('Eurostat comsumption'!P$2:P$185,'Eurostat comsumption'!$C$2:$C$185,Input!$C180,'Eurostat comsumption'!$D$2:$D$185,Input!$D180)</f>
        <v>0</v>
      </c>
      <c r="Q180" s="8">
        <f>SUMIFS('Eurostat comsumption'!Q$2:Q$185,'Eurostat comsumption'!$C$2:$C$185,Input!$C180,'Eurostat comsumption'!$D$2:$D$185,Input!$D180)</f>
        <v>0</v>
      </c>
      <c r="R180" s="8">
        <f>SUMIFS('Eurostat comsumption'!R$2:R$185,'Eurostat comsumption'!$C$2:$C$185,Input!$C180,'Eurostat comsumption'!$D$2:$D$185,Input!$D180)</f>
        <v>0</v>
      </c>
      <c r="S180" s="8">
        <f>SUMIFS('Eurostat comsumption'!S$2:S$185,'Eurostat comsumption'!$C$2:$C$185,Input!$C180,'Eurostat comsumption'!$D$2:$D$185,Input!$D180)</f>
        <v>0</v>
      </c>
      <c r="T180" s="8">
        <f>SUMIFS('Eurostat comsumption'!T$2:T$185,'Eurostat comsumption'!$C$2:$C$185,Input!$C180,'Eurostat comsumption'!$D$2:$D$185,Input!$D180)</f>
        <v>0</v>
      </c>
      <c r="U180" s="8">
        <f>SUMIFS('Eurostat comsumption'!U$2:U$185,'Eurostat comsumption'!$C$2:$C$185,Input!$C180,'Eurostat comsumption'!$D$2:$D$185,Input!$D180)</f>
        <v>0</v>
      </c>
      <c r="V180" s="8">
        <f>SUMIFS('Eurostat comsumption'!V$2:V$185,'Eurostat comsumption'!$C$2:$C$185,Input!$C180,'Eurostat comsumption'!$D$2:$D$185,Input!$D180)</f>
        <v>0</v>
      </c>
      <c r="W180" s="8">
        <f>SUMIFS('Eurostat comsumption'!W$2:W$185,'Eurostat comsumption'!$C$2:$C$185,Input!$C180,'Eurostat comsumption'!$D$2:$D$185,Input!$D180)</f>
        <v>0</v>
      </c>
      <c r="X180" s="8">
        <f>SUMIFS('Eurostat comsumption'!X$2:X$185,'Eurostat comsumption'!$C$2:$C$185,Input!$C180,'Eurostat comsumption'!$D$2:$D$185,Input!$D180)</f>
        <v>0</v>
      </c>
      <c r="Y180" s="8">
        <f>SUMIFS('Eurostat comsumption'!Y$2:Y$185,'Eurostat comsumption'!$C$2:$C$185,Input!$C180,'Eurostat comsumption'!$D$2:$D$185,Input!$D180)</f>
        <v>0</v>
      </c>
      <c r="Z180" s="8">
        <f>SUMIFS('Eurostat comsumption'!Z$2:Z$185,'Eurostat comsumption'!$C$2:$C$185,Input!$C180,'Eurostat comsumption'!$D$2:$D$185,Input!$D180)</f>
        <v>0</v>
      </c>
      <c r="AA180">
        <f>MAX(SUMIFS('intermediary sheet'!AA$2:AA$185,'intermediary sheet'!$C$2:$C$185,Input!$C180,'intermediary sheet'!$D$2:$D$185,"total")*SUMIFS('Market shares starting point Fe'!AA$2:AA$185,'Market shares starting point Fe'!$C$2:$C$185,Input!$C180,'Market shares starting point Fe'!$D$2:$D$185,Input!$D180),0)</f>
        <v>0</v>
      </c>
      <c r="AB180">
        <f>MAX(SUMIFS('intermediary sheet'!AB$2:AB$185,'intermediary sheet'!$C$2:$C$185,Input!$C180,'intermediary sheet'!$D$2:$D$185,"total")*SUMIFS('Market shares starting point Fe'!AB$2:AB$185,'Market shares starting point Fe'!$C$2:$C$185,Input!$C180,'Market shares starting point Fe'!$D$2:$D$185,Input!$D180),0)</f>
        <v>0</v>
      </c>
      <c r="AC180">
        <f>MAX(SUMIFS('intermediary sheet'!AC$2:AC$185,'intermediary sheet'!$C$2:$C$185,Input!$C180,'intermediary sheet'!$D$2:$D$185,"total")*SUMIFS('Market shares starting point Fe'!AC$2:AC$185,'Market shares starting point Fe'!$C$2:$C$185,Input!$C180,'Market shares starting point Fe'!$D$2:$D$185,Input!$D180),0)</f>
        <v>0</v>
      </c>
      <c r="AD180">
        <f>MAX(SUMIFS('intermediary sheet'!AD$2:AD$185,'intermediary sheet'!$C$2:$C$185,Input!$C180,'intermediary sheet'!$D$2:$D$185,"total")*SUMIFS('Market shares starting point Fe'!AD$2:AD$185,'Market shares starting point Fe'!$C$2:$C$185,Input!$C180,'Market shares starting point Fe'!$D$2:$D$185,Input!$D180),0)</f>
        <v>0</v>
      </c>
      <c r="AE180">
        <f>MAX(SUMIFS('intermediary sheet'!AE$2:AE$185,'intermediary sheet'!$C$2:$C$185,Input!$C180,'intermediary sheet'!$D$2:$D$185,"total")*SUMIFS('Market shares starting point Fe'!AE$2:AE$185,'Market shares starting point Fe'!$C$2:$C$185,Input!$C180,'Market shares starting point Fe'!$D$2:$D$185,Input!$D180),0)</f>
        <v>0</v>
      </c>
      <c r="AF180">
        <f>MAX(SUMIFS('intermediary sheet'!AF$2:AF$185,'intermediary sheet'!$C$2:$C$185,Input!$C180,'intermediary sheet'!$D$2:$D$185,"total")*SUMIFS('Market shares starting point Fe'!AF$2:AF$185,'Market shares starting point Fe'!$C$2:$C$185,Input!$C180,'Market shares starting point Fe'!$D$2:$D$185,Input!$D180),0)</f>
        <v>0</v>
      </c>
      <c r="AG180">
        <f>MAX(SUMIFS('intermediary sheet'!AG$2:AG$185,'intermediary sheet'!$C$2:$C$185,Input!$C180,'intermediary sheet'!$D$2:$D$185,"total")*SUMIFS('Market shares starting point Fe'!AG$2:AG$185,'Market shares starting point Fe'!$C$2:$C$185,Input!$C180,'Market shares starting point Fe'!$D$2:$D$185,Input!$D180),0)</f>
        <v>0</v>
      </c>
      <c r="AH180">
        <f>MAX(SUMIFS('intermediary sheet'!AH$2:AH$185,'intermediary sheet'!$C$2:$C$185,Input!$C180,'intermediary sheet'!$D$2:$D$185,"total")*SUMIFS('Market shares starting point Fe'!AH$2:AH$185,'Market shares starting point Fe'!$C$2:$C$185,Input!$C180,'Market shares starting point Fe'!$D$2:$D$185,Input!$D180),0)</f>
        <v>0</v>
      </c>
      <c r="AI180">
        <f>MAX(SUMIFS('intermediary sheet'!AI$2:AI$185,'intermediary sheet'!$C$2:$C$185,Input!$C180,'intermediary sheet'!$D$2:$D$185,"total")*SUMIFS('Market shares starting point Fe'!AI$2:AI$185,'Market shares starting point Fe'!$C$2:$C$185,Input!$C180,'Market shares starting point Fe'!$D$2:$D$185,Input!$D180),0)</f>
        <v>0</v>
      </c>
      <c r="AJ180">
        <f>MAX(SUMIFS('intermediary sheet'!AJ$2:AJ$185,'intermediary sheet'!$C$2:$C$185,Input!$C180,'intermediary sheet'!$D$2:$D$185,"total")*SUMIFS('Market shares starting point Fe'!AJ$2:AJ$185,'Market shares starting point Fe'!$C$2:$C$185,Input!$C180,'Market shares starting point Fe'!$D$2:$D$185,Input!$D180),0)</f>
        <v>0</v>
      </c>
      <c r="AK180">
        <f>MAX(SUMIFS('intermediary sheet'!AK$2:AK$185,'intermediary sheet'!$C$2:$C$185,Input!$C180,'intermediary sheet'!$D$2:$D$185,"total")*SUMIFS('Market shares starting point Fe'!AK$2:AK$185,'Market shares starting point Fe'!$C$2:$C$185,Input!$C180,'Market shares starting point Fe'!$D$2:$D$185,Input!$D180),0)</f>
        <v>0</v>
      </c>
      <c r="AL180">
        <f>MAX(SUMIFS('intermediary sheet'!AL$2:AL$185,'intermediary sheet'!$C$2:$C$185,Input!$C180,'intermediary sheet'!$D$2:$D$185,"total")*SUMIFS('Market shares starting point Fe'!AL$2:AL$185,'Market shares starting point Fe'!$C$2:$C$185,Input!$C180,'Market shares starting point Fe'!$D$2:$D$185,Input!$D180),0)</f>
        <v>0</v>
      </c>
      <c r="AM180">
        <f>MAX(SUMIFS('intermediary sheet'!AM$2:AM$185,'intermediary sheet'!$C$2:$C$185,Input!$C180,'intermediary sheet'!$D$2:$D$185,"total")*SUMIFS('Market shares starting point Fe'!AM$2:AM$185,'Market shares starting point Fe'!$C$2:$C$185,Input!$C180,'Market shares starting point Fe'!$D$2:$D$185,Input!$D180),0)</f>
        <v>0</v>
      </c>
      <c r="AN180">
        <f>MAX(SUMIFS('intermediary sheet'!AN$2:AN$185,'intermediary sheet'!$C$2:$C$185,Input!$C180,'intermediary sheet'!$D$2:$D$185,"total")*SUMIFS('Market shares starting point Fe'!AN$2:AN$185,'Market shares starting point Fe'!$C$2:$C$185,Input!$C180,'Market shares starting point Fe'!$D$2:$D$185,Input!$D180),0)</f>
        <v>0</v>
      </c>
      <c r="AO180">
        <f>MAX(SUMIFS('intermediary sheet'!AO$2:AO$185,'intermediary sheet'!$C$2:$C$185,Input!$C180,'intermediary sheet'!$D$2:$D$185,"total")*SUMIFS('Market shares starting point Fe'!AO$2:AO$185,'Market shares starting point Fe'!$C$2:$C$185,Input!$C180,'Market shares starting point Fe'!$D$2:$D$185,Input!$D180),0)</f>
        <v>0</v>
      </c>
      <c r="AP180">
        <f>MAX(SUMIFS('intermediary sheet'!AP$2:AP$185,'intermediary sheet'!$C$2:$C$185,Input!$C180,'intermediary sheet'!$D$2:$D$185,"total")*SUMIFS('Market shares starting point Fe'!AP$2:AP$185,'Market shares starting point Fe'!$C$2:$C$185,Input!$C180,'Market shares starting point Fe'!$D$2:$D$185,Input!$D180),0)</f>
        <v>0</v>
      </c>
      <c r="AQ180">
        <f>MAX(SUMIFS('intermediary sheet'!AQ$2:AQ$185,'intermediary sheet'!$C$2:$C$185,Input!$C180,'intermediary sheet'!$D$2:$D$185,"total")*SUMIFS('Market shares starting point Fe'!AQ$2:AQ$185,'Market shares starting point Fe'!$C$2:$C$185,Input!$C180,'Market shares starting point Fe'!$D$2:$D$185,Input!$D180),0)</f>
        <v>0</v>
      </c>
      <c r="AR180">
        <f>MAX(SUMIFS('intermediary sheet'!AR$2:AR$185,'intermediary sheet'!$C$2:$C$185,Input!$C180,'intermediary sheet'!$D$2:$D$185,"total")*SUMIFS('Market shares starting point Fe'!AR$2:AR$185,'Market shares starting point Fe'!$C$2:$C$185,Input!$C180,'Market shares starting point Fe'!$D$2:$D$185,Input!$D180),0)</f>
        <v>0</v>
      </c>
      <c r="AS180">
        <f>MAX(SUMIFS('intermediary sheet'!AS$2:AS$185,'intermediary sheet'!$C$2:$C$185,Input!$C180,'intermediary sheet'!$D$2:$D$185,"total")*SUMIFS('Market shares starting point Fe'!AS$2:AS$185,'Market shares starting point Fe'!$C$2:$C$185,Input!$C180,'Market shares starting point Fe'!$D$2:$D$185,Input!$D180),0)</f>
        <v>0</v>
      </c>
      <c r="AT180">
        <f>MAX(SUMIFS('intermediary sheet'!AT$2:AT$185,'intermediary sheet'!$C$2:$C$185,Input!$C180,'intermediary sheet'!$D$2:$D$185,"total")*SUMIFS('Market shares starting point Fe'!AT$2:AT$185,'Market shares starting point Fe'!$C$2:$C$185,Input!$C180,'Market shares starting point Fe'!$D$2:$D$185,Input!$D180),0)</f>
        <v>0</v>
      </c>
      <c r="AU180">
        <f>MAX(SUMIFS('intermediary sheet'!AU$2:AU$185,'intermediary sheet'!$C$2:$C$185,Input!$C180,'intermediary sheet'!$D$2:$D$185,"total")*SUMIFS('Market shares starting point Fe'!AU$2:AU$185,'Market shares starting point Fe'!$C$2:$C$185,Input!$C180,'Market shares starting point Fe'!$D$2:$D$185,Input!$D180),0)</f>
        <v>0</v>
      </c>
      <c r="AV180">
        <f>MAX(SUMIFS('intermediary sheet'!AV$2:AV$185,'intermediary sheet'!$C$2:$C$185,Input!$C180,'intermediary sheet'!$D$2:$D$185,"total")*SUMIFS('Market shares starting point Fe'!AV$2:AV$185,'Market shares starting point Fe'!$C$2:$C$185,Input!$C180,'Market shares starting point Fe'!$D$2:$D$185,Input!$D180),0)</f>
        <v>0</v>
      </c>
      <c r="AW180">
        <f>MAX(SUMIFS('intermediary sheet'!AW$2:AW$185,'intermediary sheet'!$C$2:$C$185,Input!$C180,'intermediary sheet'!$D$2:$D$185,"total")*SUMIFS('Market shares starting point Fe'!AW$2:AW$185,'Market shares starting point Fe'!$C$2:$C$185,Input!$C180,'Market shares starting point Fe'!$D$2:$D$185,Input!$D180),0)</f>
        <v>0</v>
      </c>
      <c r="AX180">
        <f>MAX(SUMIFS('intermediary sheet'!AX$2:AX$185,'intermediary sheet'!$C$2:$C$185,Input!$C180,'intermediary sheet'!$D$2:$D$185,"total")*SUMIFS('Market shares starting point Fe'!AX$2:AX$185,'Market shares starting point Fe'!$C$2:$C$185,Input!$C180,'Market shares starting point Fe'!$D$2:$D$185,Input!$D180),0)</f>
        <v>0</v>
      </c>
      <c r="AY180">
        <f>MAX(SUMIFS('intermediary sheet'!AY$2:AY$185,'intermediary sheet'!$C$2:$C$185,Input!$C180,'intermediary sheet'!$D$2:$D$185,"total")*SUMIFS('Market shares starting point Fe'!AY$2:AY$185,'Market shares starting point Fe'!$C$2:$C$185,Input!$C180,'Market shares starting point Fe'!$D$2:$D$185,Input!$D180),0)</f>
        <v>0</v>
      </c>
      <c r="AZ180">
        <f>MAX(SUMIFS('intermediary sheet'!AZ$2:AZ$185,'intermediary sheet'!$C$2:$C$185,Input!$C180,'intermediary sheet'!$D$2:$D$185,"total")*SUMIFS('Market shares starting point Fe'!AZ$2:AZ$185,'Market shares starting point Fe'!$C$2:$C$185,Input!$C180,'Market shares starting point Fe'!$D$2:$D$185,Input!$D180),0)</f>
        <v>0</v>
      </c>
      <c r="BA180">
        <f>MAX(SUMIFS('intermediary sheet'!BA$2:BA$185,'intermediary sheet'!$C$2:$C$185,Input!$C180,'intermediary sheet'!$D$2:$D$185,"total")*SUMIFS('Market shares starting point Fe'!BA$2:BA$185,'Market shares starting point Fe'!$C$2:$C$185,Input!$C180,'Market shares starting point Fe'!$D$2:$D$185,Input!$D180),0)</f>
        <v>0</v>
      </c>
      <c r="BB180">
        <f>MAX(SUMIFS('intermediary sheet'!BB$2:BB$185,'intermediary sheet'!$C$2:$C$185,Input!$C180,'intermediary sheet'!$D$2:$D$185,"total")*SUMIFS('Market shares starting point Fe'!BB$2:BB$185,'Market shares starting point Fe'!$C$2:$C$185,Input!$C180,'Market shares starting point Fe'!$D$2:$D$185,Input!$D180),0)</f>
        <v>0</v>
      </c>
      <c r="BC180">
        <f>MAX(SUMIFS('intermediary sheet'!BC$2:BC$185,'intermediary sheet'!$C$2:$C$185,Input!$C180,'intermediary sheet'!$D$2:$D$185,"total")*SUMIFS('Market shares starting point Fe'!BC$2:BC$185,'Market shares starting point Fe'!$C$2:$C$185,Input!$C180,'Market shares starting point Fe'!$D$2:$D$185,Input!$D180),0)</f>
        <v>0</v>
      </c>
      <c r="BD180">
        <f>MAX(SUMIFS('intermediary sheet'!BD$2:BD$185,'intermediary sheet'!$C$2:$C$185,Input!$C180,'intermediary sheet'!$D$2:$D$185,"total")*SUMIFS('Market shares starting point Fe'!BD$2:BD$185,'Market shares starting point Fe'!$C$2:$C$185,Input!$C180,'Market shares starting point Fe'!$D$2:$D$185,Input!$D180),0)</f>
        <v>0</v>
      </c>
      <c r="BE180">
        <f>MAX(SUMIFS('intermediary sheet'!BE$2:BE$185,'intermediary sheet'!$C$2:$C$185,Input!$C180,'intermediary sheet'!$D$2:$D$185,"total")*SUMIFS('Market shares starting point Fe'!BE$2:BE$185,'Market shares starting point Fe'!$C$2:$C$185,Input!$C180,'Market shares starting point Fe'!$D$2:$D$185,Input!$D180),0)</f>
        <v>0</v>
      </c>
      <c r="BF180">
        <f>MAX(SUMIFS('intermediary sheet'!BF$2:BF$185,'intermediary sheet'!$C$2:$C$185,Input!$C180,'intermediary sheet'!$D$2:$D$185,"total")*SUMIFS('Market shares starting point Fe'!BF$2:BF$185,'Market shares starting point Fe'!$C$2:$C$185,Input!$C180,'Market shares starting point Fe'!$D$2:$D$185,Input!$D180),0)</f>
        <v>0</v>
      </c>
      <c r="BG180">
        <f>MAX(SUMIFS('intermediary sheet'!BG$2:BG$185,'intermediary sheet'!$C$2:$C$185,Input!$C180,'intermediary sheet'!$D$2:$D$185,"total")*SUMIFS('Market shares starting point Fe'!BG$2:BG$185,'Market shares starting point Fe'!$C$2:$C$185,Input!$C180,'Market shares starting point Fe'!$D$2:$D$185,Input!$D180),0)</f>
        <v>0</v>
      </c>
      <c r="BH180">
        <f>MAX(SUMIFS('intermediary sheet'!BH$2:BH$185,'intermediary sheet'!$C$2:$C$185,Input!$C180,'intermediary sheet'!$D$2:$D$185,"total")*SUMIFS('Market shares starting point Fe'!BH$2:BH$185,'Market shares starting point Fe'!$C$2:$C$185,Input!$C180,'Market shares starting point Fe'!$D$2:$D$185,Input!$D180),0)</f>
        <v>0</v>
      </c>
    </row>
    <row r="181" spans="1:60" x14ac:dyDescent="0.3">
      <c r="A181" t="s">
        <v>9</v>
      </c>
      <c r="B181" t="s">
        <v>10</v>
      </c>
      <c r="C181" t="s">
        <v>39</v>
      </c>
      <c r="D181" t="s">
        <v>19</v>
      </c>
      <c r="E181" t="s">
        <v>13</v>
      </c>
      <c r="F181" t="s">
        <v>14</v>
      </c>
      <c r="G181" t="s">
        <v>14</v>
      </c>
      <c r="H181" t="s">
        <v>15</v>
      </c>
      <c r="I181" t="s">
        <v>16</v>
      </c>
      <c r="J181" s="8">
        <f>SUMIFS('Eurostat comsumption'!J$2:J$185,'Eurostat comsumption'!$C$2:$C$185,Input!$C181,'Eurostat comsumption'!$D$2:$D$185,Input!$D181)</f>
        <v>83</v>
      </c>
      <c r="K181" s="8">
        <f>SUMIFS('Eurostat comsumption'!K$2:K$185,'Eurostat comsumption'!$C$2:$C$185,Input!$C181,'Eurostat comsumption'!$D$2:$D$185,Input!$D181)</f>
        <v>66</v>
      </c>
      <c r="L181" s="8">
        <f>SUMIFS('Eurostat comsumption'!L$2:L$185,'Eurostat comsumption'!$C$2:$C$185,Input!$C181,'Eurostat comsumption'!$D$2:$D$185,Input!$D181)</f>
        <v>61.9</v>
      </c>
      <c r="M181" s="8">
        <f>SUMIFS('Eurostat comsumption'!M$2:M$185,'Eurostat comsumption'!$C$2:$C$185,Input!$C181,'Eurostat comsumption'!$D$2:$D$185,Input!$D181)</f>
        <v>62.4</v>
      </c>
      <c r="N181" s="8">
        <f>SUMIFS('Eurostat comsumption'!N$2:N$185,'Eurostat comsumption'!$C$2:$C$185,Input!$C181,'Eurostat comsumption'!$D$2:$D$185,Input!$D181)</f>
        <v>60.9</v>
      </c>
      <c r="O181" s="8">
        <f>SUMIFS('Eurostat comsumption'!O$2:O$185,'Eurostat comsumption'!$C$2:$C$185,Input!$C181,'Eurostat comsumption'!$D$2:$D$185,Input!$D181)</f>
        <v>49.2</v>
      </c>
      <c r="P181" s="8">
        <f>SUMIFS('Eurostat comsumption'!P$2:P$185,'Eurostat comsumption'!$C$2:$C$185,Input!$C181,'Eurostat comsumption'!$D$2:$D$185,Input!$D181)</f>
        <v>51.3</v>
      </c>
      <c r="Q181" s="8">
        <f>SUMIFS('Eurostat comsumption'!Q$2:Q$185,'Eurostat comsumption'!$C$2:$C$185,Input!$C181,'Eurostat comsumption'!$D$2:$D$185,Input!$D181)</f>
        <v>50.4</v>
      </c>
      <c r="R181" s="8">
        <f>SUMIFS('Eurostat comsumption'!R$2:R$185,'Eurostat comsumption'!$C$2:$C$185,Input!$C181,'Eurostat comsumption'!$D$2:$D$185,Input!$D181)</f>
        <v>47.3</v>
      </c>
      <c r="S181" s="8">
        <f>SUMIFS('Eurostat comsumption'!S$2:S$185,'Eurostat comsumption'!$C$2:$C$185,Input!$C181,'Eurostat comsumption'!$D$2:$D$185,Input!$D181)</f>
        <v>43.3</v>
      </c>
      <c r="T181" s="8">
        <f>SUMIFS('Eurostat comsumption'!T$2:T$185,'Eurostat comsumption'!$C$2:$C$185,Input!$C181,'Eurostat comsumption'!$D$2:$D$185,Input!$D181)</f>
        <v>46.3</v>
      </c>
      <c r="U181" s="8">
        <f>SUMIFS('Eurostat comsumption'!U$2:U$185,'Eurostat comsumption'!$C$2:$C$185,Input!$C181,'Eurostat comsumption'!$D$2:$D$185,Input!$D181)</f>
        <v>46.1</v>
      </c>
      <c r="V181" s="8">
        <f>SUMIFS('Eurostat comsumption'!V$2:V$185,'Eurostat comsumption'!$C$2:$C$185,Input!$C181,'Eurostat comsumption'!$D$2:$D$185,Input!$D181)</f>
        <v>48.2</v>
      </c>
      <c r="W181" s="8">
        <f>SUMIFS('Eurostat comsumption'!W$2:W$185,'Eurostat comsumption'!$C$2:$C$185,Input!$C181,'Eurostat comsumption'!$D$2:$D$185,Input!$D181)</f>
        <v>48.8</v>
      </c>
      <c r="X181" s="8">
        <f>SUMIFS('Eurostat comsumption'!X$2:X$185,'Eurostat comsumption'!$C$2:$C$185,Input!$C181,'Eurostat comsumption'!$D$2:$D$185,Input!$D181)</f>
        <v>49.4</v>
      </c>
      <c r="Y181" s="8">
        <f>SUMIFS('Eurostat comsumption'!Y$2:Y$185,'Eurostat comsumption'!$C$2:$C$185,Input!$C181,'Eurostat comsumption'!$D$2:$D$185,Input!$D181)</f>
        <v>51.8</v>
      </c>
      <c r="Z181" s="8">
        <f>SUMIFS('Eurostat comsumption'!Z$2:Z$185,'Eurostat comsumption'!$C$2:$C$185,Input!$C181,'Eurostat comsumption'!$D$2:$D$185,Input!$D181)</f>
        <v>52.2</v>
      </c>
      <c r="AA181">
        <f>MAX(SUMIFS('intermediary sheet'!AA$2:AA$185,'intermediary sheet'!$C$2:$C$185,Input!$C181,'intermediary sheet'!$D$2:$D$185,"total")*SUMIFS('Market shares starting point Fe'!AA$2:AA$185,'Market shares starting point Fe'!$C$2:$C$185,Input!$C181,'Market shares starting point Fe'!$D$2:$D$185,Input!$D181),0)</f>
        <v>42.223031768829244</v>
      </c>
      <c r="AB181">
        <f>MAX(SUMIFS('intermediary sheet'!AB$2:AB$185,'intermediary sheet'!$C$2:$C$185,Input!$C181,'intermediary sheet'!$D$2:$D$185,"total")*SUMIFS('Market shares starting point Fe'!AB$2:AB$185,'Market shares starting point Fe'!$C$2:$C$185,Input!$C181,'Market shares starting point Fe'!$D$2:$D$185,Input!$D181),0)</f>
        <v>43.770244830519928</v>
      </c>
      <c r="AC181">
        <f>MAX(SUMIFS('intermediary sheet'!AC$2:AC$185,'intermediary sheet'!$C$2:$C$185,Input!$C181,'intermediary sheet'!$D$2:$D$185,"total")*SUMIFS('Market shares starting point Fe'!AC$2:AC$185,'Market shares starting point Fe'!$C$2:$C$185,Input!$C181,'Market shares starting point Fe'!$D$2:$D$185,Input!$D181),0)</f>
        <v>45.704208630975884</v>
      </c>
      <c r="AD181">
        <f>MAX(SUMIFS('intermediary sheet'!AD$2:AD$185,'intermediary sheet'!$C$2:$C$185,Input!$C181,'intermediary sheet'!$D$2:$D$185,"total")*SUMIFS('Market shares starting point Fe'!AD$2:AD$185,'Market shares starting point Fe'!$C$2:$C$185,Input!$C181,'Market shares starting point Fe'!$D$2:$D$185,Input!$D181),0)</f>
        <v>47.982234919365517</v>
      </c>
      <c r="AE181">
        <f>MAX(SUMIFS('intermediary sheet'!AE$2:AE$185,'intermediary sheet'!$C$2:$C$185,Input!$C181,'intermediary sheet'!$D$2:$D$185,"total")*SUMIFS('Market shares starting point Fe'!AE$2:AE$185,'Market shares starting point Fe'!$C$2:$C$185,Input!$C181,'Market shares starting point Fe'!$D$2:$D$185,Input!$D181),0)</f>
        <v>50.252159065000399</v>
      </c>
      <c r="AF181">
        <f>MAX(SUMIFS('intermediary sheet'!AF$2:AF$185,'intermediary sheet'!$C$2:$C$185,Input!$C181,'intermediary sheet'!$D$2:$D$185,"total")*SUMIFS('Market shares starting point Fe'!AF$2:AF$185,'Market shares starting point Fe'!$C$2:$C$185,Input!$C181,'Market shares starting point Fe'!$D$2:$D$185,Input!$D181),0)</f>
        <v>52.751992860087391</v>
      </c>
      <c r="AG181">
        <f>MAX(SUMIFS('intermediary sheet'!AG$2:AG$185,'intermediary sheet'!$C$2:$C$185,Input!$C181,'intermediary sheet'!$D$2:$D$185,"total")*SUMIFS('Market shares starting point Fe'!AG$2:AG$185,'Market shares starting point Fe'!$C$2:$C$185,Input!$C181,'Market shares starting point Fe'!$D$2:$D$185,Input!$D181),0)</f>
        <v>55.471475706699181</v>
      </c>
      <c r="AH181">
        <f>MAX(SUMIFS('intermediary sheet'!AH$2:AH$185,'intermediary sheet'!$C$2:$C$185,Input!$C181,'intermediary sheet'!$D$2:$D$185,"total")*SUMIFS('Market shares starting point Fe'!AH$2:AH$185,'Market shares starting point Fe'!$C$2:$C$185,Input!$C181,'Market shares starting point Fe'!$D$2:$D$185,Input!$D181),0)</f>
        <v>58.58575255362976</v>
      </c>
      <c r="AI181">
        <f>MAX(SUMIFS('intermediary sheet'!AI$2:AI$185,'intermediary sheet'!$C$2:$C$185,Input!$C181,'intermediary sheet'!$D$2:$D$185,"total")*SUMIFS('Market shares starting point Fe'!AI$2:AI$185,'Market shares starting point Fe'!$C$2:$C$185,Input!$C181,'Market shares starting point Fe'!$D$2:$D$185,Input!$D181),0)</f>
        <v>61.948966246360037</v>
      </c>
      <c r="AJ181">
        <f>MAX(SUMIFS('intermediary sheet'!AJ$2:AJ$185,'intermediary sheet'!$C$2:$C$185,Input!$C181,'intermediary sheet'!$D$2:$D$185,"total")*SUMIFS('Market shares starting point Fe'!AJ$2:AJ$185,'Market shares starting point Fe'!$C$2:$C$185,Input!$C181,'Market shares starting point Fe'!$D$2:$D$185,Input!$D181),0)</f>
        <v>65.659545292619512</v>
      </c>
      <c r="AK181">
        <f>MAX(SUMIFS('intermediary sheet'!AK$2:AK$185,'intermediary sheet'!$C$2:$C$185,Input!$C181,'intermediary sheet'!$D$2:$D$185,"total")*SUMIFS('Market shares starting point Fe'!AK$2:AK$185,'Market shares starting point Fe'!$C$2:$C$185,Input!$C181,'Market shares starting point Fe'!$D$2:$D$185,Input!$D181),0)</f>
        <v>70.091787782910842</v>
      </c>
      <c r="AL181">
        <f>MAX(SUMIFS('intermediary sheet'!AL$2:AL$185,'intermediary sheet'!$C$2:$C$185,Input!$C181,'intermediary sheet'!$D$2:$D$185,"total")*SUMIFS('Market shares starting point Fe'!AL$2:AL$185,'Market shares starting point Fe'!$C$2:$C$185,Input!$C181,'Market shares starting point Fe'!$D$2:$D$185,Input!$D181),0)</f>
        <v>75.723443083354653</v>
      </c>
      <c r="AM181">
        <f>MAX(SUMIFS('intermediary sheet'!AM$2:AM$185,'intermediary sheet'!$C$2:$C$185,Input!$C181,'intermediary sheet'!$D$2:$D$185,"total")*SUMIFS('Market shares starting point Fe'!AM$2:AM$185,'Market shares starting point Fe'!$C$2:$C$185,Input!$C181,'Market shares starting point Fe'!$D$2:$D$185,Input!$D181),0)</f>
        <v>82.766226011486722</v>
      </c>
      <c r="AN181">
        <f>MAX(SUMIFS('intermediary sheet'!AN$2:AN$185,'intermediary sheet'!$C$2:$C$185,Input!$C181,'intermediary sheet'!$D$2:$D$185,"total")*SUMIFS('Market shares starting point Fe'!AN$2:AN$185,'Market shares starting point Fe'!$C$2:$C$185,Input!$C181,'Market shares starting point Fe'!$D$2:$D$185,Input!$D181),0)</f>
        <v>92.148530524560499</v>
      </c>
      <c r="AO181">
        <f>MAX(SUMIFS('intermediary sheet'!AO$2:AO$185,'intermediary sheet'!$C$2:$C$185,Input!$C181,'intermediary sheet'!$D$2:$D$185,"total")*SUMIFS('Market shares starting point Fe'!AO$2:AO$185,'Market shares starting point Fe'!$C$2:$C$185,Input!$C181,'Market shares starting point Fe'!$D$2:$D$185,Input!$D181),0)</f>
        <v>102.18371399032553</v>
      </c>
      <c r="AP181">
        <f>MAX(SUMIFS('intermediary sheet'!AP$2:AP$185,'intermediary sheet'!$C$2:$C$185,Input!$C181,'intermediary sheet'!$D$2:$D$185,"total")*SUMIFS('Market shares starting point Fe'!AP$2:AP$185,'Market shares starting point Fe'!$C$2:$C$185,Input!$C181,'Market shares starting point Fe'!$D$2:$D$185,Input!$D181),0)</f>
        <v>112.53698395729943</v>
      </c>
      <c r="AQ181">
        <f>MAX(SUMIFS('intermediary sheet'!AQ$2:AQ$185,'intermediary sheet'!$C$2:$C$185,Input!$C181,'intermediary sheet'!$D$2:$D$185,"total")*SUMIFS('Market shares starting point Fe'!AQ$2:AQ$185,'Market shares starting point Fe'!$C$2:$C$185,Input!$C181,'Market shares starting point Fe'!$D$2:$D$185,Input!$D181),0)</f>
        <v>122.58869937680294</v>
      </c>
      <c r="AR181">
        <f>MAX(SUMIFS('intermediary sheet'!AR$2:AR$185,'intermediary sheet'!$C$2:$C$185,Input!$C181,'intermediary sheet'!$D$2:$D$185,"total")*SUMIFS('Market shares starting point Fe'!AR$2:AR$185,'Market shares starting point Fe'!$C$2:$C$185,Input!$C181,'Market shares starting point Fe'!$D$2:$D$185,Input!$D181),0)</f>
        <v>132.89304218656139</v>
      </c>
      <c r="AS181">
        <f>MAX(SUMIFS('intermediary sheet'!AS$2:AS$185,'intermediary sheet'!$C$2:$C$185,Input!$C181,'intermediary sheet'!$D$2:$D$185,"total")*SUMIFS('Market shares starting point Fe'!AS$2:AS$185,'Market shares starting point Fe'!$C$2:$C$185,Input!$C181,'Market shares starting point Fe'!$D$2:$D$185,Input!$D181),0)</f>
        <v>143.18835452368924</v>
      </c>
      <c r="AT181">
        <f>MAX(SUMIFS('intermediary sheet'!AT$2:AT$185,'intermediary sheet'!$C$2:$C$185,Input!$C181,'intermediary sheet'!$D$2:$D$185,"total")*SUMIFS('Market shares starting point Fe'!AT$2:AT$185,'Market shares starting point Fe'!$C$2:$C$185,Input!$C181,'Market shares starting point Fe'!$D$2:$D$185,Input!$D181),0)</f>
        <v>153.19246607884563</v>
      </c>
      <c r="AU181">
        <f>MAX(SUMIFS('intermediary sheet'!AU$2:AU$185,'intermediary sheet'!$C$2:$C$185,Input!$C181,'intermediary sheet'!$D$2:$D$185,"total")*SUMIFS('Market shares starting point Fe'!AU$2:AU$185,'Market shares starting point Fe'!$C$2:$C$185,Input!$C181,'Market shares starting point Fe'!$D$2:$D$185,Input!$D181),0)</f>
        <v>162.32359222359236</v>
      </c>
      <c r="AV181">
        <f>MAX(SUMIFS('intermediary sheet'!AV$2:AV$185,'intermediary sheet'!$C$2:$C$185,Input!$C181,'intermediary sheet'!$D$2:$D$185,"total")*SUMIFS('Market shares starting point Fe'!AV$2:AV$185,'Market shares starting point Fe'!$C$2:$C$185,Input!$C181,'Market shares starting point Fe'!$D$2:$D$185,Input!$D181),0)</f>
        <v>171.07082484074428</v>
      </c>
      <c r="AW181">
        <f>MAX(SUMIFS('intermediary sheet'!AW$2:AW$185,'intermediary sheet'!$C$2:$C$185,Input!$C181,'intermediary sheet'!$D$2:$D$185,"total")*SUMIFS('Market shares starting point Fe'!AW$2:AW$185,'Market shares starting point Fe'!$C$2:$C$185,Input!$C181,'Market shares starting point Fe'!$D$2:$D$185,Input!$D181),0)</f>
        <v>179.64690057396655</v>
      </c>
      <c r="AX181">
        <f>MAX(SUMIFS('intermediary sheet'!AX$2:AX$185,'intermediary sheet'!$C$2:$C$185,Input!$C181,'intermediary sheet'!$D$2:$D$185,"total")*SUMIFS('Market shares starting point Fe'!AX$2:AX$185,'Market shares starting point Fe'!$C$2:$C$185,Input!$C181,'Market shares starting point Fe'!$D$2:$D$185,Input!$D181),0)</f>
        <v>185.64028924447996</v>
      </c>
      <c r="AY181">
        <f>MAX(SUMIFS('intermediary sheet'!AY$2:AY$185,'intermediary sheet'!$C$2:$C$185,Input!$C181,'intermediary sheet'!$D$2:$D$185,"total")*SUMIFS('Market shares starting point Fe'!AY$2:AY$185,'Market shares starting point Fe'!$C$2:$C$185,Input!$C181,'Market shares starting point Fe'!$D$2:$D$185,Input!$D181),0)</f>
        <v>196.04624624041887</v>
      </c>
      <c r="AZ181">
        <f>MAX(SUMIFS('intermediary sheet'!AZ$2:AZ$185,'intermediary sheet'!$C$2:$C$185,Input!$C181,'intermediary sheet'!$D$2:$D$185,"total")*SUMIFS('Market shares starting point Fe'!AZ$2:AZ$185,'Market shares starting point Fe'!$C$2:$C$185,Input!$C181,'Market shares starting point Fe'!$D$2:$D$185,Input!$D181),0)</f>
        <v>203.29896798252688</v>
      </c>
      <c r="BA181">
        <f>MAX(SUMIFS('intermediary sheet'!BA$2:BA$185,'intermediary sheet'!$C$2:$C$185,Input!$C181,'intermediary sheet'!$D$2:$D$185,"total")*SUMIFS('Market shares starting point Fe'!BA$2:BA$185,'Market shares starting point Fe'!$C$2:$C$185,Input!$C181,'Market shares starting point Fe'!$D$2:$D$185,Input!$D181),0)</f>
        <v>210.85541184895698</v>
      </c>
      <c r="BB181">
        <f>MAX(SUMIFS('intermediary sheet'!BB$2:BB$185,'intermediary sheet'!$C$2:$C$185,Input!$C181,'intermediary sheet'!$D$2:$D$185,"total")*SUMIFS('Market shares starting point Fe'!BB$2:BB$185,'Market shares starting point Fe'!$C$2:$C$185,Input!$C181,'Market shares starting point Fe'!$D$2:$D$185,Input!$D181),0)</f>
        <v>218.1071336609979</v>
      </c>
      <c r="BC181">
        <f>MAX(SUMIFS('intermediary sheet'!BC$2:BC$185,'intermediary sheet'!$C$2:$C$185,Input!$C181,'intermediary sheet'!$D$2:$D$185,"total")*SUMIFS('Market shares starting point Fe'!BC$2:BC$185,'Market shares starting point Fe'!$C$2:$C$185,Input!$C181,'Market shares starting point Fe'!$D$2:$D$185,Input!$D181),0)</f>
        <v>225.13280395245721</v>
      </c>
      <c r="BD181">
        <f>MAX(SUMIFS('intermediary sheet'!BD$2:BD$185,'intermediary sheet'!$C$2:$C$185,Input!$C181,'intermediary sheet'!$D$2:$D$185,"total")*SUMIFS('Market shares starting point Fe'!BD$2:BD$185,'Market shares starting point Fe'!$C$2:$C$185,Input!$C181,'Market shares starting point Fe'!$D$2:$D$185,Input!$D181),0)</f>
        <v>231.55815862095756</v>
      </c>
      <c r="BE181">
        <f>MAX(SUMIFS('intermediary sheet'!BE$2:BE$185,'intermediary sheet'!$C$2:$C$185,Input!$C181,'intermediary sheet'!$D$2:$D$185,"total")*SUMIFS('Market shares starting point Fe'!BE$2:BE$185,'Market shares starting point Fe'!$C$2:$C$185,Input!$C181,'Market shares starting point Fe'!$D$2:$D$185,Input!$D181),0)</f>
        <v>237.72706322900891</v>
      </c>
      <c r="BF181">
        <f>MAX(SUMIFS('intermediary sheet'!BF$2:BF$185,'intermediary sheet'!$C$2:$C$185,Input!$C181,'intermediary sheet'!$D$2:$D$185,"total")*SUMIFS('Market shares starting point Fe'!BF$2:BF$185,'Market shares starting point Fe'!$C$2:$C$185,Input!$C181,'Market shares starting point Fe'!$D$2:$D$185,Input!$D181),0)</f>
        <v>261.3465120250392</v>
      </c>
      <c r="BG181">
        <f>MAX(SUMIFS('intermediary sheet'!BG$2:BG$185,'intermediary sheet'!$C$2:$C$185,Input!$C181,'intermediary sheet'!$D$2:$D$185,"total")*SUMIFS('Market shares starting point Fe'!BG$2:BG$185,'Market shares starting point Fe'!$C$2:$C$185,Input!$C181,'Market shares starting point Fe'!$D$2:$D$185,Input!$D181),0)</f>
        <v>287.96673505937304</v>
      </c>
      <c r="BH181">
        <f>MAX(SUMIFS('intermediary sheet'!BH$2:BH$185,'intermediary sheet'!$C$2:$C$185,Input!$C181,'intermediary sheet'!$D$2:$D$185,"total")*SUMIFS('Market shares starting point Fe'!BH$2:BH$185,'Market shares starting point Fe'!$C$2:$C$185,Input!$C181,'Market shares starting point Fe'!$D$2:$D$185,Input!$D181),0)</f>
        <v>318.22797175311217</v>
      </c>
    </row>
    <row r="182" spans="1:60" x14ac:dyDescent="0.3">
      <c r="A182" t="s">
        <v>9</v>
      </c>
      <c r="B182" t="s">
        <v>10</v>
      </c>
      <c r="C182" t="s">
        <v>39</v>
      </c>
      <c r="D182" t="s">
        <v>20</v>
      </c>
      <c r="E182" t="s">
        <v>13</v>
      </c>
      <c r="F182" t="s">
        <v>14</v>
      </c>
      <c r="G182" t="s">
        <v>14</v>
      </c>
      <c r="H182" t="s">
        <v>15</v>
      </c>
      <c r="I182" t="s">
        <v>16</v>
      </c>
      <c r="J182" s="8">
        <f>SUMIFS('Eurostat comsumption'!J$2:J$185,'Eurostat comsumption'!$C$2:$C$185,Input!$C182,'Eurostat comsumption'!$D$2:$D$185,Input!$D182)</f>
        <v>0</v>
      </c>
      <c r="K182" s="8">
        <f>SUMIFS('Eurostat comsumption'!K$2:K$185,'Eurostat comsumption'!$C$2:$C$185,Input!$C182,'Eurostat comsumption'!$D$2:$D$185,Input!$D182)</f>
        <v>32.700000000000003</v>
      </c>
      <c r="L182" s="8">
        <f>SUMIFS('Eurostat comsumption'!L$2:L$185,'Eurostat comsumption'!$C$2:$C$185,Input!$C182,'Eurostat comsumption'!$D$2:$D$185,Input!$D182)</f>
        <v>3</v>
      </c>
      <c r="M182" s="8">
        <f>SUMIFS('Eurostat comsumption'!M$2:M$185,'Eurostat comsumption'!$C$2:$C$185,Input!$C182,'Eurostat comsumption'!$D$2:$D$185,Input!$D182)</f>
        <v>2</v>
      </c>
      <c r="N182" s="8">
        <f>SUMIFS('Eurostat comsumption'!N$2:N$185,'Eurostat comsumption'!$C$2:$C$185,Input!$C182,'Eurostat comsumption'!$D$2:$D$185,Input!$D182)</f>
        <v>1</v>
      </c>
      <c r="O182" s="8">
        <f>SUMIFS('Eurostat comsumption'!O$2:O$185,'Eurostat comsumption'!$C$2:$C$185,Input!$C182,'Eurostat comsumption'!$D$2:$D$185,Input!$D182)</f>
        <v>11.2</v>
      </c>
      <c r="P182" s="8">
        <f>SUMIFS('Eurostat comsumption'!P$2:P$185,'Eurostat comsumption'!$C$2:$C$185,Input!$C182,'Eurostat comsumption'!$D$2:$D$185,Input!$D182)</f>
        <v>44.4</v>
      </c>
      <c r="Q182" s="8">
        <f>SUMIFS('Eurostat comsumption'!Q$2:Q$185,'Eurostat comsumption'!$C$2:$C$185,Input!$C182,'Eurostat comsumption'!$D$2:$D$185,Input!$D182)</f>
        <v>61.1</v>
      </c>
      <c r="R182" s="8">
        <f>SUMIFS('Eurostat comsumption'!R$2:R$185,'Eurostat comsumption'!$C$2:$C$185,Input!$C182,'Eurostat comsumption'!$D$2:$D$185,Input!$D182)</f>
        <v>74.099999999999994</v>
      </c>
      <c r="S182" s="8">
        <f>SUMIFS('Eurostat comsumption'!S$2:S$185,'Eurostat comsumption'!$C$2:$C$185,Input!$C182,'Eurostat comsumption'!$D$2:$D$185,Input!$D182)</f>
        <v>84.7</v>
      </c>
      <c r="T182" s="8">
        <f>SUMIFS('Eurostat comsumption'!T$2:T$185,'Eurostat comsumption'!$C$2:$C$185,Input!$C182,'Eurostat comsumption'!$D$2:$D$185,Input!$D182)</f>
        <v>97.7</v>
      </c>
      <c r="U182" s="8">
        <f>SUMIFS('Eurostat comsumption'!U$2:U$185,'Eurostat comsumption'!$C$2:$C$185,Input!$C182,'Eurostat comsumption'!$D$2:$D$185,Input!$D182)</f>
        <v>97.7</v>
      </c>
      <c r="V182" s="8">
        <f>SUMIFS('Eurostat comsumption'!V$2:V$185,'Eurostat comsumption'!$C$2:$C$185,Input!$C182,'Eurostat comsumption'!$D$2:$D$185,Input!$D182)</f>
        <v>90.9</v>
      </c>
      <c r="W182" s="8">
        <f>SUMIFS('Eurostat comsumption'!W$2:W$185,'Eurostat comsumption'!$C$2:$C$185,Input!$C182,'Eurostat comsumption'!$D$2:$D$185,Input!$D182)</f>
        <v>99.1</v>
      </c>
      <c r="X182" s="8">
        <f>SUMIFS('Eurostat comsumption'!X$2:X$185,'Eurostat comsumption'!$C$2:$C$185,Input!$C182,'Eurostat comsumption'!$D$2:$D$185,Input!$D182)</f>
        <v>133.9</v>
      </c>
      <c r="Y182" s="8">
        <f>SUMIFS('Eurostat comsumption'!Y$2:Y$185,'Eurostat comsumption'!$C$2:$C$185,Input!$C182,'Eurostat comsumption'!$D$2:$D$185,Input!$D182)</f>
        <v>143.9</v>
      </c>
      <c r="Z182" s="8">
        <f>SUMIFS('Eurostat comsumption'!Z$2:Z$185,'Eurostat comsumption'!$C$2:$C$185,Input!$C182,'Eurostat comsumption'!$D$2:$D$185,Input!$D182)</f>
        <v>140</v>
      </c>
      <c r="AA182">
        <f>MAX(SUMIFS('intermediary sheet'!AA$2:AA$185,'intermediary sheet'!$C$2:$C$185,Input!$C182,'intermediary sheet'!$D$2:$D$185,"total")*SUMIFS('Market shares starting point Fe'!AA$2:AA$185,'Market shares starting point Fe'!$C$2:$C$185,Input!$C182,'Market shares starting point Fe'!$D$2:$D$185,Input!$D182),0)</f>
        <v>96.748459339147502</v>
      </c>
      <c r="AB182">
        <f>MAX(SUMIFS('intermediary sheet'!AB$2:AB$185,'intermediary sheet'!$C$2:$C$185,Input!$C182,'intermediary sheet'!$D$2:$D$185,"total")*SUMIFS('Market shares starting point Fe'!AB$2:AB$185,'Market shares starting point Fe'!$C$2:$C$185,Input!$C182,'Market shares starting point Fe'!$D$2:$D$185,Input!$D182),0)</f>
        <v>94.342502783661274</v>
      </c>
      <c r="AC182">
        <f>MAX(SUMIFS('intermediary sheet'!AC$2:AC$185,'intermediary sheet'!$C$2:$C$185,Input!$C182,'intermediary sheet'!$D$2:$D$185,"total")*SUMIFS('Market shares starting point Fe'!AC$2:AC$185,'Market shares starting point Fe'!$C$2:$C$185,Input!$C182,'Market shares starting point Fe'!$D$2:$D$185,Input!$D182),0)</f>
        <v>92.013830761427428</v>
      </c>
      <c r="AD182">
        <f>MAX(SUMIFS('intermediary sheet'!AD$2:AD$185,'intermediary sheet'!$C$2:$C$185,Input!$C182,'intermediary sheet'!$D$2:$D$185,"total")*SUMIFS('Market shares starting point Fe'!AD$2:AD$185,'Market shares starting point Fe'!$C$2:$C$185,Input!$C182,'Market shares starting point Fe'!$D$2:$D$185,Input!$D182),0)</f>
        <v>89.774319913453922</v>
      </c>
      <c r="AE182">
        <f>MAX(SUMIFS('intermediary sheet'!AE$2:AE$185,'intermediary sheet'!$C$2:$C$185,Input!$C182,'intermediary sheet'!$D$2:$D$185,"total")*SUMIFS('Market shares starting point Fe'!AE$2:AE$185,'Market shares starting point Fe'!$C$2:$C$185,Input!$C182,'Market shares starting point Fe'!$D$2:$D$185,Input!$D182),0)</f>
        <v>87.506987805812372</v>
      </c>
      <c r="AF182">
        <f>MAX(SUMIFS('intermediary sheet'!AF$2:AF$185,'intermediary sheet'!$C$2:$C$185,Input!$C182,'intermediary sheet'!$D$2:$D$185,"total")*SUMIFS('Market shares starting point Fe'!AF$2:AF$185,'Market shares starting point Fe'!$C$2:$C$185,Input!$C182,'Market shares starting point Fe'!$D$2:$D$185,Input!$D182),0)</f>
        <v>85.298593330250426</v>
      </c>
      <c r="AG182">
        <f>MAX(SUMIFS('intermediary sheet'!AG$2:AG$185,'intermediary sheet'!$C$2:$C$185,Input!$C182,'intermediary sheet'!$D$2:$D$185,"total")*SUMIFS('Market shares starting point Fe'!AG$2:AG$185,'Market shares starting point Fe'!$C$2:$C$185,Input!$C182,'Market shares starting point Fe'!$D$2:$D$185,Input!$D182),0)</f>
        <v>83.118989561467103</v>
      </c>
      <c r="AH182">
        <f>MAX(SUMIFS('intermediary sheet'!AH$2:AH$185,'intermediary sheet'!$C$2:$C$185,Input!$C182,'intermediary sheet'!$D$2:$D$185,"total")*SUMIFS('Market shares starting point Fe'!AH$2:AH$185,'Market shares starting point Fe'!$C$2:$C$185,Input!$C182,'Market shares starting point Fe'!$D$2:$D$185,Input!$D182),0)</f>
        <v>80.800853462288131</v>
      </c>
      <c r="AI182">
        <f>MAX(SUMIFS('intermediary sheet'!AI$2:AI$185,'intermediary sheet'!$C$2:$C$185,Input!$C182,'intermediary sheet'!$D$2:$D$185,"total")*SUMIFS('Market shares starting point Fe'!AI$2:AI$185,'Market shares starting point Fe'!$C$2:$C$185,Input!$C182,'Market shares starting point Fe'!$D$2:$D$185,Input!$D182),0)</f>
        <v>78.340489458320079</v>
      </c>
      <c r="AJ182">
        <f>MAX(SUMIFS('intermediary sheet'!AJ$2:AJ$185,'intermediary sheet'!$C$2:$C$185,Input!$C182,'intermediary sheet'!$D$2:$D$185,"total")*SUMIFS('Market shares starting point Fe'!AJ$2:AJ$185,'Market shares starting point Fe'!$C$2:$C$185,Input!$C182,'Market shares starting point Fe'!$D$2:$D$185,Input!$D182),0)</f>
        <v>75.711822384960399</v>
      </c>
      <c r="AK182">
        <f>MAX(SUMIFS('intermediary sheet'!AK$2:AK$185,'intermediary sheet'!$C$2:$C$185,Input!$C182,'intermediary sheet'!$D$2:$D$185,"total")*SUMIFS('Market shares starting point Fe'!AK$2:AK$185,'Market shares starting point Fe'!$C$2:$C$185,Input!$C182,'Market shares starting point Fe'!$D$2:$D$185,Input!$D182),0)</f>
        <v>72.791090855165379</v>
      </c>
      <c r="AL182">
        <f>MAX(SUMIFS('intermediary sheet'!AL$2:AL$185,'intermediary sheet'!$C$2:$C$185,Input!$C182,'intermediary sheet'!$D$2:$D$185,"total")*SUMIFS('Market shares starting point Fe'!AL$2:AL$185,'Market shares starting point Fe'!$C$2:$C$185,Input!$C182,'Market shares starting point Fe'!$D$2:$D$185,Input!$D182),0)</f>
        <v>69.709289352623415</v>
      </c>
      <c r="AM182">
        <f>MAX(SUMIFS('intermediary sheet'!AM$2:AM$185,'intermediary sheet'!$C$2:$C$185,Input!$C182,'intermediary sheet'!$D$2:$D$185,"total")*SUMIFS('Market shares starting point Fe'!AM$2:AM$185,'Market shares starting point Fe'!$C$2:$C$185,Input!$C182,'Market shares starting point Fe'!$D$2:$D$185,Input!$D182),0)</f>
        <v>66.493601557810948</v>
      </c>
      <c r="AN182">
        <f>MAX(SUMIFS('intermediary sheet'!AN$2:AN$185,'intermediary sheet'!$C$2:$C$185,Input!$C182,'intermediary sheet'!$D$2:$D$185,"total")*SUMIFS('Market shares starting point Fe'!AN$2:AN$185,'Market shares starting point Fe'!$C$2:$C$185,Input!$C182,'Market shares starting point Fe'!$D$2:$D$185,Input!$D182),0)</f>
        <v>63.244356923396637</v>
      </c>
      <c r="AO182">
        <f>MAX(SUMIFS('intermediary sheet'!AO$2:AO$185,'intermediary sheet'!$C$2:$C$185,Input!$C182,'intermediary sheet'!$D$2:$D$185,"total")*SUMIFS('Market shares starting point Fe'!AO$2:AO$185,'Market shares starting point Fe'!$C$2:$C$185,Input!$C182,'Market shares starting point Fe'!$D$2:$D$185,Input!$D182),0)</f>
        <v>60.000608658581037</v>
      </c>
      <c r="AP182">
        <f>MAX(SUMIFS('intermediary sheet'!AP$2:AP$185,'intermediary sheet'!$C$2:$C$185,Input!$C182,'intermediary sheet'!$D$2:$D$185,"total")*SUMIFS('Market shares starting point Fe'!AP$2:AP$185,'Market shares starting point Fe'!$C$2:$C$185,Input!$C182,'Market shares starting point Fe'!$D$2:$D$185,Input!$D182),0)</f>
        <v>56.763836010299805</v>
      </c>
      <c r="AQ182">
        <f>MAX(SUMIFS('intermediary sheet'!AQ$2:AQ$185,'intermediary sheet'!$C$2:$C$185,Input!$C182,'intermediary sheet'!$D$2:$D$185,"total")*SUMIFS('Market shares starting point Fe'!AQ$2:AQ$185,'Market shares starting point Fe'!$C$2:$C$185,Input!$C182,'Market shares starting point Fe'!$D$2:$D$185,Input!$D182),0)</f>
        <v>53.586769945900727</v>
      </c>
      <c r="AR182">
        <f>MAX(SUMIFS('intermediary sheet'!AR$2:AR$185,'intermediary sheet'!$C$2:$C$185,Input!$C182,'intermediary sheet'!$D$2:$D$185,"total")*SUMIFS('Market shares starting point Fe'!AR$2:AR$185,'Market shares starting point Fe'!$C$2:$C$185,Input!$C182,'Market shares starting point Fe'!$D$2:$D$185,Input!$D182),0)</f>
        <v>50.572299039229144</v>
      </c>
      <c r="AS182">
        <f>MAX(SUMIFS('intermediary sheet'!AS$2:AS$185,'intermediary sheet'!$C$2:$C$185,Input!$C182,'intermediary sheet'!$D$2:$D$185,"total")*SUMIFS('Market shares starting point Fe'!AS$2:AS$185,'Market shares starting point Fe'!$C$2:$C$185,Input!$C182,'Market shares starting point Fe'!$D$2:$D$185,Input!$D182),0)</f>
        <v>47.61713581803189</v>
      </c>
      <c r="AT182">
        <f>MAX(SUMIFS('intermediary sheet'!AT$2:AT$185,'intermediary sheet'!$C$2:$C$185,Input!$C182,'intermediary sheet'!$D$2:$D$185,"total")*SUMIFS('Market shares starting point Fe'!AT$2:AT$185,'Market shares starting point Fe'!$C$2:$C$185,Input!$C182,'Market shares starting point Fe'!$D$2:$D$185,Input!$D182),0)</f>
        <v>44.768607501636033</v>
      </c>
      <c r="AU182">
        <f>MAX(SUMIFS('intermediary sheet'!AU$2:AU$185,'intermediary sheet'!$C$2:$C$185,Input!$C182,'intermediary sheet'!$D$2:$D$185,"total")*SUMIFS('Market shares starting point Fe'!AU$2:AU$185,'Market shares starting point Fe'!$C$2:$C$185,Input!$C182,'Market shares starting point Fe'!$D$2:$D$185,Input!$D182),0)</f>
        <v>42.00995784019225</v>
      </c>
      <c r="AV182">
        <f>MAX(SUMIFS('intermediary sheet'!AV$2:AV$185,'intermediary sheet'!$C$2:$C$185,Input!$C182,'intermediary sheet'!$D$2:$D$185,"total")*SUMIFS('Market shares starting point Fe'!AV$2:AV$185,'Market shares starting point Fe'!$C$2:$C$185,Input!$C182,'Market shares starting point Fe'!$D$2:$D$185,Input!$D182),0)</f>
        <v>39.293948797736093</v>
      </c>
      <c r="AW182">
        <f>MAX(SUMIFS('intermediary sheet'!AW$2:AW$185,'intermediary sheet'!$C$2:$C$185,Input!$C182,'intermediary sheet'!$D$2:$D$185,"total")*SUMIFS('Market shares starting point Fe'!AW$2:AW$185,'Market shares starting point Fe'!$C$2:$C$185,Input!$C182,'Market shares starting point Fe'!$D$2:$D$185,Input!$D182),0)</f>
        <v>36.613617941343939</v>
      </c>
      <c r="AX182">
        <f>MAX(SUMIFS('intermediary sheet'!AX$2:AX$185,'intermediary sheet'!$C$2:$C$185,Input!$C182,'intermediary sheet'!$D$2:$D$185,"total")*SUMIFS('Market shares starting point Fe'!AX$2:AX$185,'Market shares starting point Fe'!$C$2:$C$185,Input!$C182,'Market shares starting point Fe'!$D$2:$D$185,Input!$D182),0)</f>
        <v>34.061884640208987</v>
      </c>
      <c r="AY182">
        <f>MAX(SUMIFS('intermediary sheet'!AY$2:AY$185,'intermediary sheet'!$C$2:$C$185,Input!$C182,'intermediary sheet'!$D$2:$D$185,"total")*SUMIFS('Market shares starting point Fe'!AY$2:AY$185,'Market shares starting point Fe'!$C$2:$C$185,Input!$C182,'Market shares starting point Fe'!$D$2:$D$185,Input!$D182),0)</f>
        <v>31.28791489690148</v>
      </c>
      <c r="AZ182">
        <f>MAX(SUMIFS('intermediary sheet'!AZ$2:AZ$185,'intermediary sheet'!$C$2:$C$185,Input!$C182,'intermediary sheet'!$D$2:$D$185,"total")*SUMIFS('Market shares starting point Fe'!AZ$2:AZ$185,'Market shares starting point Fe'!$C$2:$C$185,Input!$C182,'Market shares starting point Fe'!$D$2:$D$185,Input!$D182),0)</f>
        <v>28.655652977546346</v>
      </c>
      <c r="BA182">
        <f>MAX(SUMIFS('intermediary sheet'!BA$2:BA$185,'intermediary sheet'!$C$2:$C$185,Input!$C182,'intermediary sheet'!$D$2:$D$185,"total")*SUMIFS('Market shares starting point Fe'!BA$2:BA$185,'Market shares starting point Fe'!$C$2:$C$185,Input!$C182,'Market shares starting point Fe'!$D$2:$D$185,Input!$D182),0)</f>
        <v>26.049177295502886</v>
      </c>
      <c r="BB182">
        <f>MAX(SUMIFS('intermediary sheet'!BB$2:BB$185,'intermediary sheet'!$C$2:$C$185,Input!$C182,'intermediary sheet'!$D$2:$D$185,"total")*SUMIFS('Market shares starting point Fe'!BB$2:BB$185,'Market shares starting point Fe'!$C$2:$C$185,Input!$C182,'Market shares starting point Fe'!$D$2:$D$185,Input!$D182),0)</f>
        <v>23.433150808148515</v>
      </c>
      <c r="BC182">
        <f>MAX(SUMIFS('intermediary sheet'!BC$2:BC$185,'intermediary sheet'!$C$2:$C$185,Input!$C182,'intermediary sheet'!$D$2:$D$185,"total")*SUMIFS('Market shares starting point Fe'!BC$2:BC$185,'Market shares starting point Fe'!$C$2:$C$185,Input!$C182,'Market shares starting point Fe'!$D$2:$D$185,Input!$D182),0)</f>
        <v>20.829365210697677</v>
      </c>
      <c r="BD182">
        <f>MAX(SUMIFS('intermediary sheet'!BD$2:BD$185,'intermediary sheet'!$C$2:$C$185,Input!$C182,'intermediary sheet'!$D$2:$D$185,"total")*SUMIFS('Market shares starting point Fe'!BD$2:BD$185,'Market shares starting point Fe'!$C$2:$C$185,Input!$C182,'Market shares starting point Fe'!$D$2:$D$185,Input!$D182),0)</f>
        <v>18.279569265426122</v>
      </c>
      <c r="BE182">
        <f>MAX(SUMIFS('intermediary sheet'!BE$2:BE$185,'intermediary sheet'!$C$2:$C$185,Input!$C182,'intermediary sheet'!$D$2:$D$185,"total")*SUMIFS('Market shares starting point Fe'!BE$2:BE$185,'Market shares starting point Fe'!$C$2:$C$185,Input!$C182,'Market shares starting point Fe'!$D$2:$D$185,Input!$D182),0)</f>
        <v>15.741795533695377</v>
      </c>
      <c r="BF182">
        <f>MAX(SUMIFS('intermediary sheet'!BF$2:BF$185,'intermediary sheet'!$C$2:$C$185,Input!$C182,'intermediary sheet'!$D$2:$D$185,"total")*SUMIFS('Market shares starting point Fe'!BF$2:BF$185,'Market shares starting point Fe'!$C$2:$C$185,Input!$C182,'Market shares starting point Fe'!$D$2:$D$185,Input!$D182),0)</f>
        <v>14.216977814404988</v>
      </c>
      <c r="BG182">
        <f>MAX(SUMIFS('intermediary sheet'!BG$2:BG$185,'intermediary sheet'!$C$2:$C$185,Input!$C182,'intermediary sheet'!$D$2:$D$185,"total")*SUMIFS('Market shares starting point Fe'!BG$2:BG$185,'Market shares starting point Fe'!$C$2:$C$185,Input!$C182,'Market shares starting point Fe'!$D$2:$D$185,Input!$D182),0)</f>
        <v>12.50011322368289</v>
      </c>
      <c r="BH182">
        <f>MAX(SUMIFS('intermediary sheet'!BH$2:BH$185,'intermediary sheet'!$C$2:$C$185,Input!$C182,'intermediary sheet'!$D$2:$D$185,"total")*SUMIFS('Market shares starting point Fe'!BH$2:BH$185,'Market shares starting point Fe'!$C$2:$C$185,Input!$C182,'Market shares starting point Fe'!$D$2:$D$185,Input!$D182),0)</f>
        <v>10.548955088294447</v>
      </c>
    </row>
    <row r="183" spans="1:60" x14ac:dyDescent="0.3">
      <c r="A183" t="s">
        <v>9</v>
      </c>
      <c r="B183" t="s">
        <v>10</v>
      </c>
      <c r="C183" t="s">
        <v>39</v>
      </c>
      <c r="D183" t="s">
        <v>21</v>
      </c>
      <c r="E183" t="s">
        <v>13</v>
      </c>
      <c r="F183" t="s">
        <v>14</v>
      </c>
      <c r="G183" t="s">
        <v>14</v>
      </c>
      <c r="H183" t="s">
        <v>15</v>
      </c>
      <c r="I183" t="s">
        <v>16</v>
      </c>
      <c r="J183" s="8">
        <f>SUMIFS('Eurostat comsumption'!J$2:J$185,'Eurostat comsumption'!$C$2:$C$185,Input!$C183,'Eurostat comsumption'!$D$2:$D$185,Input!$D183)</f>
        <v>0</v>
      </c>
      <c r="K183" s="8">
        <f>SUMIFS('Eurostat comsumption'!K$2:K$185,'Eurostat comsumption'!$C$2:$C$185,Input!$C183,'Eurostat comsumption'!$D$2:$D$185,Input!$D183)</f>
        <v>0</v>
      </c>
      <c r="L183" s="8">
        <f>SUMIFS('Eurostat comsumption'!L$2:L$185,'Eurostat comsumption'!$C$2:$C$185,Input!$C183,'Eurostat comsumption'!$D$2:$D$185,Input!$D183)</f>
        <v>0</v>
      </c>
      <c r="M183" s="8">
        <f>SUMIFS('Eurostat comsumption'!M$2:M$185,'Eurostat comsumption'!$C$2:$C$185,Input!$C183,'Eurostat comsumption'!$D$2:$D$185,Input!$D183)</f>
        <v>0</v>
      </c>
      <c r="N183" s="8">
        <f>SUMIFS('Eurostat comsumption'!N$2:N$185,'Eurostat comsumption'!$C$2:$C$185,Input!$C183,'Eurostat comsumption'!$D$2:$D$185,Input!$D183)</f>
        <v>0</v>
      </c>
      <c r="O183" s="8">
        <f>SUMIFS('Eurostat comsumption'!O$2:O$185,'Eurostat comsumption'!$C$2:$C$185,Input!$C183,'Eurostat comsumption'!$D$2:$D$185,Input!$D183)</f>
        <v>0</v>
      </c>
      <c r="P183" s="8">
        <f>SUMIFS('Eurostat comsumption'!P$2:P$185,'Eurostat comsumption'!$C$2:$C$185,Input!$C183,'Eurostat comsumption'!$D$2:$D$185,Input!$D183)</f>
        <v>0</v>
      </c>
      <c r="Q183" s="8">
        <f>SUMIFS('Eurostat comsumption'!Q$2:Q$185,'Eurostat comsumption'!$C$2:$C$185,Input!$C183,'Eurostat comsumption'!$D$2:$D$185,Input!$D183)</f>
        <v>0</v>
      </c>
      <c r="R183" s="8">
        <f>SUMIFS('Eurostat comsumption'!R$2:R$185,'Eurostat comsumption'!$C$2:$C$185,Input!$C183,'Eurostat comsumption'!$D$2:$D$185,Input!$D183)</f>
        <v>0</v>
      </c>
      <c r="S183" s="8">
        <f>SUMIFS('Eurostat comsumption'!S$2:S$185,'Eurostat comsumption'!$C$2:$C$185,Input!$C183,'Eurostat comsumption'!$D$2:$D$185,Input!$D183)</f>
        <v>0</v>
      </c>
      <c r="T183" s="8">
        <f>SUMIFS('Eurostat comsumption'!T$2:T$185,'Eurostat comsumption'!$C$2:$C$185,Input!$C183,'Eurostat comsumption'!$D$2:$D$185,Input!$D183)</f>
        <v>0</v>
      </c>
      <c r="U183" s="8">
        <f>SUMIFS('Eurostat comsumption'!U$2:U$185,'Eurostat comsumption'!$C$2:$C$185,Input!$C183,'Eurostat comsumption'!$D$2:$D$185,Input!$D183)</f>
        <v>0</v>
      </c>
      <c r="V183" s="8">
        <f>SUMIFS('Eurostat comsumption'!V$2:V$185,'Eurostat comsumption'!$C$2:$C$185,Input!$C183,'Eurostat comsumption'!$D$2:$D$185,Input!$D183)</f>
        <v>0</v>
      </c>
      <c r="W183" s="8">
        <f>SUMIFS('Eurostat comsumption'!W$2:W$185,'Eurostat comsumption'!$C$2:$C$185,Input!$C183,'Eurostat comsumption'!$D$2:$D$185,Input!$D183)</f>
        <v>0</v>
      </c>
      <c r="X183" s="8">
        <f>SUMIFS('Eurostat comsumption'!X$2:X$185,'Eurostat comsumption'!$C$2:$C$185,Input!$C183,'Eurostat comsumption'!$D$2:$D$185,Input!$D183)</f>
        <v>0</v>
      </c>
      <c r="Y183" s="8">
        <f>SUMIFS('Eurostat comsumption'!Y$2:Y$185,'Eurostat comsumption'!$C$2:$C$185,Input!$C183,'Eurostat comsumption'!$D$2:$D$185,Input!$D183)</f>
        <v>0</v>
      </c>
      <c r="Z183" s="8">
        <f>SUMIFS('Eurostat comsumption'!Z$2:Z$185,'Eurostat comsumption'!$C$2:$C$185,Input!$C183,'Eurostat comsumption'!$D$2:$D$185,Input!$D183)</f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</row>
    <row r="184" spans="1:60" x14ac:dyDescent="0.3">
      <c r="A184" t="s">
        <v>9</v>
      </c>
      <c r="B184" t="s">
        <v>10</v>
      </c>
      <c r="C184" t="s">
        <v>39</v>
      </c>
      <c r="D184" t="s">
        <v>22</v>
      </c>
      <c r="E184" t="s">
        <v>13</v>
      </c>
      <c r="F184" t="s">
        <v>14</v>
      </c>
      <c r="G184" t="s">
        <v>14</v>
      </c>
      <c r="H184" t="s">
        <v>15</v>
      </c>
      <c r="I184" t="s">
        <v>16</v>
      </c>
      <c r="J184" s="8">
        <f>SUMIFS('Eurostat comsumption'!J$2:J$185,'Eurostat comsumption'!$C$2:$C$185,Input!$C184,'Eurostat comsumption'!$D$2:$D$185,Input!$D184)</f>
        <v>1371.5</v>
      </c>
      <c r="K184" s="8">
        <f>SUMIFS('Eurostat comsumption'!K$2:K$185,'Eurostat comsumption'!$C$2:$C$185,Input!$C184,'Eurostat comsumption'!$D$2:$D$185,Input!$D184)</f>
        <v>1377.6</v>
      </c>
      <c r="L184" s="8">
        <f>SUMIFS('Eurostat comsumption'!L$2:L$185,'Eurostat comsumption'!$C$2:$C$185,Input!$C184,'Eurostat comsumption'!$D$2:$D$185,Input!$D184)</f>
        <v>1734.4</v>
      </c>
      <c r="M184" s="8">
        <f>SUMIFS('Eurostat comsumption'!M$2:M$185,'Eurostat comsumption'!$C$2:$C$185,Input!$C184,'Eurostat comsumption'!$D$2:$D$185,Input!$D184)</f>
        <v>1544.1</v>
      </c>
      <c r="N184" s="8">
        <f>SUMIFS('Eurostat comsumption'!N$2:N$185,'Eurostat comsumption'!$C$2:$C$185,Input!$C184,'Eurostat comsumption'!$D$2:$D$185,Input!$D184)</f>
        <v>1527.1</v>
      </c>
      <c r="O184" s="8">
        <f>SUMIFS('Eurostat comsumption'!O$2:O$185,'Eurostat comsumption'!$C$2:$C$185,Input!$C184,'Eurostat comsumption'!$D$2:$D$185,Input!$D184)</f>
        <v>1731.1</v>
      </c>
      <c r="P184" s="8">
        <f>SUMIFS('Eurostat comsumption'!P$2:P$185,'Eurostat comsumption'!$C$2:$C$185,Input!$C184,'Eurostat comsumption'!$D$2:$D$185,Input!$D184)</f>
        <v>1741.9</v>
      </c>
      <c r="Q184" s="8">
        <f>SUMIFS('Eurostat comsumption'!Q$2:Q$185,'Eurostat comsumption'!$C$2:$C$185,Input!$C184,'Eurostat comsumption'!$D$2:$D$185,Input!$D184)</f>
        <v>1906.7</v>
      </c>
      <c r="R184" s="8">
        <f>SUMIFS('Eurostat comsumption'!R$2:R$185,'Eurostat comsumption'!$C$2:$C$185,Input!$C184,'Eurostat comsumption'!$D$2:$D$185,Input!$D184)</f>
        <v>2061.1</v>
      </c>
      <c r="S184" s="8">
        <f>SUMIFS('Eurostat comsumption'!S$2:S$185,'Eurostat comsumption'!$C$2:$C$185,Input!$C184,'Eurostat comsumption'!$D$2:$D$185,Input!$D184)</f>
        <v>1813.9</v>
      </c>
      <c r="T184" s="8">
        <f>SUMIFS('Eurostat comsumption'!T$2:T$185,'Eurostat comsumption'!$C$2:$C$185,Input!$C184,'Eurostat comsumption'!$D$2:$D$185,Input!$D184)</f>
        <v>2092.9</v>
      </c>
      <c r="U184" s="8">
        <f>SUMIFS('Eurostat comsumption'!U$2:U$185,'Eurostat comsumption'!$C$2:$C$185,Input!$C184,'Eurostat comsumption'!$D$2:$D$185,Input!$D184)</f>
        <v>2056.1</v>
      </c>
      <c r="V184" s="8">
        <f>SUMIFS('Eurostat comsumption'!V$2:V$185,'Eurostat comsumption'!$C$2:$C$185,Input!$C184,'Eurostat comsumption'!$D$2:$D$185,Input!$D184)</f>
        <v>1996.9</v>
      </c>
      <c r="W184" s="8">
        <f>SUMIFS('Eurostat comsumption'!W$2:W$185,'Eurostat comsumption'!$C$2:$C$185,Input!$C184,'Eurostat comsumption'!$D$2:$D$185,Input!$D184)</f>
        <v>1993.5</v>
      </c>
      <c r="X184" s="8">
        <f>SUMIFS('Eurostat comsumption'!X$2:X$185,'Eurostat comsumption'!$C$2:$C$185,Input!$C184,'Eurostat comsumption'!$D$2:$D$185,Input!$D184)</f>
        <v>1936.3</v>
      </c>
      <c r="Y184" s="8">
        <f>SUMIFS('Eurostat comsumption'!Y$2:Y$185,'Eurostat comsumption'!$C$2:$C$185,Input!$C184,'Eurostat comsumption'!$D$2:$D$185,Input!$D184)</f>
        <v>1924.3</v>
      </c>
      <c r="Z184" s="8">
        <f>SUMIFS('Eurostat comsumption'!Z$2:Z$185,'Eurostat comsumption'!$C$2:$C$185,Input!$C184,'Eurostat comsumption'!$D$2:$D$185,Input!$D184)</f>
        <v>2145.9</v>
      </c>
      <c r="AA184">
        <f>MAX(SUMIFS('intermediary sheet'!AA$2:AA$185,'intermediary sheet'!$C$2:$C$185,Input!$C184,'intermediary sheet'!$D$2:$D$185,"total")*SUMIFS('Market shares starting point Fe'!AA$2:AA$185,'Market shares starting point Fe'!$C$2:$C$185,Input!$C184,'Market shares starting point Fe'!$D$2:$D$185,Input!$D184),0)</f>
        <v>2301.2132638981839</v>
      </c>
      <c r="AB184">
        <f>MAX(SUMIFS('intermediary sheet'!AB$2:AB$185,'intermediary sheet'!$C$2:$C$185,Input!$C184,'intermediary sheet'!$D$2:$D$185,"total")*SUMIFS('Market shares starting point Fe'!AB$2:AB$185,'Market shares starting point Fe'!$C$2:$C$185,Input!$C184,'Market shares starting point Fe'!$D$2:$D$185,Input!$D184),0)</f>
        <v>2282.4973406408167</v>
      </c>
      <c r="AC184">
        <f>MAX(SUMIFS('intermediary sheet'!AC$2:AC$185,'intermediary sheet'!$C$2:$C$185,Input!$C184,'intermediary sheet'!$D$2:$D$185,"total")*SUMIFS('Market shares starting point Fe'!AC$2:AC$185,'Market shares starting point Fe'!$C$2:$C$185,Input!$C184,'Market shares starting point Fe'!$D$2:$D$185,Input!$D184),0)</f>
        <v>2260.8602985751422</v>
      </c>
      <c r="AD184">
        <f>MAX(SUMIFS('intermediary sheet'!AD$2:AD$185,'intermediary sheet'!$C$2:$C$185,Input!$C184,'intermediary sheet'!$D$2:$D$185,"total")*SUMIFS('Market shares starting point Fe'!AD$2:AD$185,'Market shares starting point Fe'!$C$2:$C$185,Input!$C184,'Market shares starting point Fe'!$D$2:$D$185,Input!$D184),0)</f>
        <v>2237.5201091263516</v>
      </c>
      <c r="AE184">
        <f>MAX(SUMIFS('intermediary sheet'!AE$2:AE$185,'intermediary sheet'!$C$2:$C$185,Input!$C184,'intermediary sheet'!$D$2:$D$185,"total")*SUMIFS('Market shares starting point Fe'!AE$2:AE$185,'Market shares starting point Fe'!$C$2:$C$185,Input!$C184,'Market shares starting point Fe'!$D$2:$D$185,Input!$D184),0)</f>
        <v>2209.2618298564321</v>
      </c>
      <c r="AF184">
        <f>MAX(SUMIFS('intermediary sheet'!AF$2:AF$185,'intermediary sheet'!$C$2:$C$185,Input!$C184,'intermediary sheet'!$D$2:$D$185,"total")*SUMIFS('Market shares starting point Fe'!AF$2:AF$185,'Market shares starting point Fe'!$C$2:$C$185,Input!$C184,'Market shares starting point Fe'!$D$2:$D$185,Input!$D184),0)</f>
        <v>2179.4008234352896</v>
      </c>
      <c r="AG184">
        <f>MAX(SUMIFS('intermediary sheet'!AG$2:AG$185,'intermediary sheet'!$C$2:$C$185,Input!$C184,'intermediary sheet'!$D$2:$D$185,"total")*SUMIFS('Market shares starting point Fe'!AG$2:AG$185,'Market shares starting point Fe'!$C$2:$C$185,Input!$C184,'Market shares starting point Fe'!$D$2:$D$185,Input!$D184),0)</f>
        <v>2147.5490873463132</v>
      </c>
      <c r="AH184">
        <f>MAX(SUMIFS('intermediary sheet'!AH$2:AH$185,'intermediary sheet'!$C$2:$C$185,Input!$C184,'intermediary sheet'!$D$2:$D$185,"total")*SUMIFS('Market shares starting point Fe'!AH$2:AH$185,'Market shares starting point Fe'!$C$2:$C$185,Input!$C184,'Market shares starting point Fe'!$D$2:$D$185,Input!$D184),0)</f>
        <v>2110.5033958265467</v>
      </c>
      <c r="AI184">
        <f>MAX(SUMIFS('intermediary sheet'!AI$2:AI$185,'intermediary sheet'!$C$2:$C$185,Input!$C184,'intermediary sheet'!$D$2:$D$185,"total")*SUMIFS('Market shares starting point Fe'!AI$2:AI$185,'Market shares starting point Fe'!$C$2:$C$185,Input!$C184,'Market shares starting point Fe'!$D$2:$D$185,Input!$D184),0)</f>
        <v>2067.7736519487748</v>
      </c>
      <c r="AJ184">
        <f>MAX(SUMIFS('intermediary sheet'!AJ$2:AJ$185,'intermediary sheet'!$C$2:$C$185,Input!$C184,'intermediary sheet'!$D$2:$D$185,"total")*SUMIFS('Market shares starting point Fe'!AJ$2:AJ$185,'Market shares starting point Fe'!$C$2:$C$185,Input!$C184,'Market shares starting point Fe'!$D$2:$D$185,Input!$D184),0)</f>
        <v>2018.8264495609249</v>
      </c>
      <c r="AK184">
        <f>MAX(SUMIFS('intermediary sheet'!AK$2:AK$185,'intermediary sheet'!$C$2:$C$185,Input!$C184,'intermediary sheet'!$D$2:$D$185,"total")*SUMIFS('Market shares starting point Fe'!AK$2:AK$185,'Market shares starting point Fe'!$C$2:$C$185,Input!$C184,'Market shares starting point Fe'!$D$2:$D$185,Input!$D184),0)</f>
        <v>1959.9677987081102</v>
      </c>
      <c r="AL184">
        <f>MAX(SUMIFS('intermediary sheet'!AL$2:AL$185,'intermediary sheet'!$C$2:$C$185,Input!$C184,'intermediary sheet'!$D$2:$D$185,"total")*SUMIFS('Market shares starting point Fe'!AL$2:AL$185,'Market shares starting point Fe'!$C$2:$C$185,Input!$C184,'Market shares starting point Fe'!$D$2:$D$185,Input!$D184),0)</f>
        <v>1894.6333342789476</v>
      </c>
      <c r="AM184">
        <f>MAX(SUMIFS('intermediary sheet'!AM$2:AM$185,'intermediary sheet'!$C$2:$C$185,Input!$C184,'intermediary sheet'!$D$2:$D$185,"total")*SUMIFS('Market shares starting point Fe'!AM$2:AM$185,'Market shares starting point Fe'!$C$2:$C$185,Input!$C184,'Market shares starting point Fe'!$D$2:$D$185,Input!$D184),0)</f>
        <v>1823.6901955764438</v>
      </c>
      <c r="AN184">
        <f>MAX(SUMIFS('intermediary sheet'!AN$2:AN$185,'intermediary sheet'!$C$2:$C$185,Input!$C184,'intermediary sheet'!$D$2:$D$185,"total")*SUMIFS('Market shares starting point Fe'!AN$2:AN$185,'Market shares starting point Fe'!$C$2:$C$185,Input!$C184,'Market shares starting point Fe'!$D$2:$D$185,Input!$D184),0)</f>
        <v>1749.1390046366848</v>
      </c>
      <c r="AO184">
        <f>MAX(SUMIFS('intermediary sheet'!AO$2:AO$185,'intermediary sheet'!$C$2:$C$185,Input!$C184,'intermediary sheet'!$D$2:$D$185,"total")*SUMIFS('Market shares starting point Fe'!AO$2:AO$185,'Market shares starting point Fe'!$C$2:$C$185,Input!$C184,'Market shares starting point Fe'!$D$2:$D$185,Input!$D184),0)</f>
        <v>1673.0998874146244</v>
      </c>
      <c r="AP184">
        <f>MAX(SUMIFS('intermediary sheet'!AP$2:AP$185,'intermediary sheet'!$C$2:$C$185,Input!$C184,'intermediary sheet'!$D$2:$D$185,"total")*SUMIFS('Market shares starting point Fe'!AP$2:AP$185,'Market shares starting point Fe'!$C$2:$C$185,Input!$C184,'Market shares starting point Fe'!$D$2:$D$185,Input!$D184),0)</f>
        <v>1596.5428905650754</v>
      </c>
      <c r="AQ184">
        <f>MAX(SUMIFS('intermediary sheet'!AQ$2:AQ$185,'intermediary sheet'!$C$2:$C$185,Input!$C184,'intermediary sheet'!$D$2:$D$185,"total")*SUMIFS('Market shares starting point Fe'!AQ$2:AQ$185,'Market shares starting point Fe'!$C$2:$C$185,Input!$C184,'Market shares starting point Fe'!$D$2:$D$185,Input!$D184),0)</f>
        <v>1520.4737757943012</v>
      </c>
      <c r="AR184">
        <f>MAX(SUMIFS('intermediary sheet'!AR$2:AR$185,'intermediary sheet'!$C$2:$C$185,Input!$C184,'intermediary sheet'!$D$2:$D$185,"total")*SUMIFS('Market shares starting point Fe'!AR$2:AR$185,'Market shares starting point Fe'!$C$2:$C$185,Input!$C184,'Market shares starting point Fe'!$D$2:$D$185,Input!$D184),0)</f>
        <v>1447.227006807939</v>
      </c>
      <c r="AS184">
        <f>MAX(SUMIFS('intermediary sheet'!AS$2:AS$185,'intermediary sheet'!$C$2:$C$185,Input!$C184,'intermediary sheet'!$D$2:$D$185,"total")*SUMIFS('Market shares starting point Fe'!AS$2:AS$185,'Market shares starting point Fe'!$C$2:$C$185,Input!$C184,'Market shares starting point Fe'!$D$2:$D$185,Input!$D184),0)</f>
        <v>1375.2127062198192</v>
      </c>
      <c r="AT184">
        <f>MAX(SUMIFS('intermediary sheet'!AT$2:AT$185,'intermediary sheet'!$C$2:$C$185,Input!$C184,'intermediary sheet'!$D$2:$D$185,"total")*SUMIFS('Market shares starting point Fe'!AT$2:AT$185,'Market shares starting point Fe'!$C$2:$C$185,Input!$C184,'Market shares starting point Fe'!$D$2:$D$185,Input!$D184),0)</f>
        <v>1305.0542338406535</v>
      </c>
      <c r="AU184">
        <f>MAX(SUMIFS('intermediary sheet'!AU$2:AU$185,'intermediary sheet'!$C$2:$C$185,Input!$C184,'intermediary sheet'!$D$2:$D$185,"total")*SUMIFS('Market shares starting point Fe'!AU$2:AU$185,'Market shares starting point Fe'!$C$2:$C$185,Input!$C184,'Market shares starting point Fe'!$D$2:$D$185,Input!$D184),0)</f>
        <v>1235.8395182067857</v>
      </c>
      <c r="AV184">
        <f>MAX(SUMIFS('intermediary sheet'!AV$2:AV$185,'intermediary sheet'!$C$2:$C$185,Input!$C184,'intermediary sheet'!$D$2:$D$185,"total")*SUMIFS('Market shares starting point Fe'!AV$2:AV$185,'Market shares starting point Fe'!$C$2:$C$185,Input!$C184,'Market shares starting point Fe'!$D$2:$D$185,Input!$D184),0)</f>
        <v>1167.053604099905</v>
      </c>
      <c r="AW184">
        <f>MAX(SUMIFS('intermediary sheet'!AW$2:AW$185,'intermediary sheet'!$C$2:$C$185,Input!$C184,'intermediary sheet'!$D$2:$D$185,"total")*SUMIFS('Market shares starting point Fe'!AW$2:AW$185,'Market shares starting point Fe'!$C$2:$C$185,Input!$C184,'Market shares starting point Fe'!$D$2:$D$185,Input!$D184),0)</f>
        <v>1098.467134846821</v>
      </c>
      <c r="AX184">
        <f>MAX(SUMIFS('intermediary sheet'!AX$2:AX$185,'intermediary sheet'!$C$2:$C$185,Input!$C184,'intermediary sheet'!$D$2:$D$185,"total")*SUMIFS('Market shares starting point Fe'!AX$2:AX$185,'Market shares starting point Fe'!$C$2:$C$185,Input!$C184,'Market shares starting point Fe'!$D$2:$D$185,Input!$D184),0)</f>
        <v>1032.5756621516859</v>
      </c>
      <c r="AY184">
        <f>MAX(SUMIFS('intermediary sheet'!AY$2:AY$185,'intermediary sheet'!$C$2:$C$185,Input!$C184,'intermediary sheet'!$D$2:$D$185,"total")*SUMIFS('Market shares starting point Fe'!AY$2:AY$185,'Market shares starting point Fe'!$C$2:$C$185,Input!$C184,'Market shares starting point Fe'!$D$2:$D$185,Input!$D184),0)</f>
        <v>962.13563629751661</v>
      </c>
      <c r="AZ184">
        <f>MAX(SUMIFS('intermediary sheet'!AZ$2:AZ$185,'intermediary sheet'!$C$2:$C$185,Input!$C184,'intermediary sheet'!$D$2:$D$185,"total")*SUMIFS('Market shares starting point Fe'!AZ$2:AZ$185,'Market shares starting point Fe'!$C$2:$C$185,Input!$C184,'Market shares starting point Fe'!$D$2:$D$185,Input!$D184),0)</f>
        <v>894.30887641603806</v>
      </c>
      <c r="BA184">
        <f>MAX(SUMIFS('intermediary sheet'!BA$2:BA$185,'intermediary sheet'!$C$2:$C$185,Input!$C184,'intermediary sheet'!$D$2:$D$185,"total")*SUMIFS('Market shares starting point Fe'!BA$2:BA$185,'Market shares starting point Fe'!$C$2:$C$185,Input!$C184,'Market shares starting point Fe'!$D$2:$D$185,Input!$D184),0)</f>
        <v>827.23710989814458</v>
      </c>
      <c r="BB184">
        <f>MAX(SUMIFS('intermediary sheet'!BB$2:BB$185,'intermediary sheet'!$C$2:$C$185,Input!$C184,'intermediary sheet'!$D$2:$D$185,"total")*SUMIFS('Market shares starting point Fe'!BB$2:BB$185,'Market shares starting point Fe'!$C$2:$C$185,Input!$C184,'Market shares starting point Fe'!$D$2:$D$185,Input!$D184),0)</f>
        <v>759.90557481308338</v>
      </c>
      <c r="BC184">
        <f>MAX(SUMIFS('intermediary sheet'!BC$2:BC$185,'intermediary sheet'!$C$2:$C$185,Input!$C184,'intermediary sheet'!$D$2:$D$185,"total")*SUMIFS('Market shares starting point Fe'!BC$2:BC$185,'Market shares starting point Fe'!$C$2:$C$185,Input!$C184,'Market shares starting point Fe'!$D$2:$D$185,Input!$D184),0)</f>
        <v>692.88631495322841</v>
      </c>
      <c r="BD184">
        <f>MAX(SUMIFS('intermediary sheet'!BD$2:BD$185,'intermediary sheet'!$C$2:$C$185,Input!$C184,'intermediary sheet'!$D$2:$D$185,"total")*SUMIFS('Market shares starting point Fe'!BD$2:BD$185,'Market shares starting point Fe'!$C$2:$C$185,Input!$C184,'Market shares starting point Fe'!$D$2:$D$185,Input!$D184),0)</f>
        <v>626.69944077774119</v>
      </c>
      <c r="BE184">
        <f>MAX(SUMIFS('intermediary sheet'!BE$2:BE$185,'intermediary sheet'!$C$2:$C$185,Input!$C184,'intermediary sheet'!$D$2:$D$185,"total")*SUMIFS('Market shares starting point Fe'!BE$2:BE$185,'Market shares starting point Fe'!$C$2:$C$185,Input!$C184,'Market shares starting point Fe'!$D$2:$D$185,Input!$D184),0)</f>
        <v>560.9092204536995</v>
      </c>
      <c r="BF184">
        <f>MAX(SUMIFS('intermediary sheet'!BF$2:BF$185,'intermediary sheet'!$C$2:$C$185,Input!$C184,'intermediary sheet'!$D$2:$D$185,"total")*SUMIFS('Market shares starting point Fe'!BF$2:BF$185,'Market shares starting point Fe'!$C$2:$C$185,Input!$C184,'Market shares starting point Fe'!$D$2:$D$185,Input!$D184),0)</f>
        <v>532.38733308412657</v>
      </c>
      <c r="BG184">
        <f>MAX(SUMIFS('intermediary sheet'!BG$2:BG$185,'intermediary sheet'!$C$2:$C$185,Input!$C184,'intermediary sheet'!$D$2:$D$185,"total")*SUMIFS('Market shares starting point Fe'!BG$2:BG$185,'Market shares starting point Fe'!$C$2:$C$185,Input!$C184,'Market shares starting point Fe'!$D$2:$D$185,Input!$D184),0)</f>
        <v>500.23640048078073</v>
      </c>
      <c r="BH184">
        <f>MAX(SUMIFS('intermediary sheet'!BH$2:BH$185,'intermediary sheet'!$C$2:$C$185,Input!$C184,'intermediary sheet'!$D$2:$D$185,"total")*SUMIFS('Market shares starting point Fe'!BH$2:BH$185,'Market shares starting point Fe'!$C$2:$C$185,Input!$C184,'Market shares starting point Fe'!$D$2:$D$185,Input!$D184),0)</f>
        <v>463.68617986830293</v>
      </c>
    </row>
    <row r="185" spans="1:60" x14ac:dyDescent="0.3">
      <c r="A185" s="2" t="s">
        <v>9</v>
      </c>
      <c r="B185" s="2" t="s">
        <v>10</v>
      </c>
      <c r="C185" s="2" t="s">
        <v>39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8">
        <f>SUMIFS('Eurostat comsumption'!J$2:J$185,'Eurostat comsumption'!$C$2:$C$185,Input!$C185,'Eurostat comsumption'!$D$2:$D$185,Input!$D185)</f>
        <v>0</v>
      </c>
      <c r="K185" s="8">
        <f>SUMIFS('Eurostat comsumption'!K$2:K$185,'Eurostat comsumption'!$C$2:$C$185,Input!$C185,'Eurostat comsumption'!$D$2:$D$185,Input!$D185)</f>
        <v>0</v>
      </c>
      <c r="L185" s="8">
        <f>SUMIFS('Eurostat comsumption'!L$2:L$185,'Eurostat comsumption'!$C$2:$C$185,Input!$C185,'Eurostat comsumption'!$D$2:$D$185,Input!$D185)</f>
        <v>0</v>
      </c>
      <c r="M185" s="8">
        <f>SUMIFS('Eurostat comsumption'!M$2:M$185,'Eurostat comsumption'!$C$2:$C$185,Input!$C185,'Eurostat comsumption'!$D$2:$D$185,Input!$D185)</f>
        <v>0</v>
      </c>
      <c r="N185" s="8">
        <f>SUMIFS('Eurostat comsumption'!N$2:N$185,'Eurostat comsumption'!$C$2:$C$185,Input!$C185,'Eurostat comsumption'!$D$2:$D$185,Input!$D185)</f>
        <v>0</v>
      </c>
      <c r="O185" s="8">
        <f>SUMIFS('Eurostat comsumption'!O$2:O$185,'Eurostat comsumption'!$C$2:$C$185,Input!$C185,'Eurostat comsumption'!$D$2:$D$185,Input!$D185)</f>
        <v>0</v>
      </c>
      <c r="P185" s="8">
        <f>SUMIFS('Eurostat comsumption'!P$2:P$185,'Eurostat comsumption'!$C$2:$C$185,Input!$C185,'Eurostat comsumption'!$D$2:$D$185,Input!$D185)</f>
        <v>0</v>
      </c>
      <c r="Q185" s="8">
        <f>SUMIFS('Eurostat comsumption'!Q$2:Q$185,'Eurostat comsumption'!$C$2:$C$185,Input!$C185,'Eurostat comsumption'!$D$2:$D$185,Input!$D185)</f>
        <v>0</v>
      </c>
      <c r="R185" s="8">
        <f>SUMIFS('Eurostat comsumption'!R$2:R$185,'Eurostat comsumption'!$C$2:$C$185,Input!$C185,'Eurostat comsumption'!$D$2:$D$185,Input!$D185)</f>
        <v>0</v>
      </c>
      <c r="S185" s="8">
        <f>SUMIFS('Eurostat comsumption'!S$2:S$185,'Eurostat comsumption'!$C$2:$C$185,Input!$C185,'Eurostat comsumption'!$D$2:$D$185,Input!$D185)</f>
        <v>0</v>
      </c>
      <c r="T185" s="8">
        <f>SUMIFS('Eurostat comsumption'!T$2:T$185,'Eurostat comsumption'!$C$2:$C$185,Input!$C185,'Eurostat comsumption'!$D$2:$D$185,Input!$D185)</f>
        <v>0</v>
      </c>
      <c r="U185" s="8">
        <f>SUMIFS('Eurostat comsumption'!U$2:U$185,'Eurostat comsumption'!$C$2:$C$185,Input!$C185,'Eurostat comsumption'!$D$2:$D$185,Input!$D185)</f>
        <v>0</v>
      </c>
      <c r="V185" s="8">
        <f>SUMIFS('Eurostat comsumption'!V$2:V$185,'Eurostat comsumption'!$C$2:$C$185,Input!$C185,'Eurostat comsumption'!$D$2:$D$185,Input!$D185)</f>
        <v>0</v>
      </c>
      <c r="W185" s="8">
        <f>SUMIFS('Eurostat comsumption'!W$2:W$185,'Eurostat comsumption'!$C$2:$C$185,Input!$C185,'Eurostat comsumption'!$D$2:$D$185,Input!$D185)</f>
        <v>0</v>
      </c>
      <c r="X185" s="8">
        <f>SUMIFS('Eurostat comsumption'!X$2:X$185,'Eurostat comsumption'!$C$2:$C$185,Input!$C185,'Eurostat comsumption'!$D$2:$D$185,Input!$D185)</f>
        <v>0</v>
      </c>
      <c r="Y185" s="8">
        <f>SUMIFS('Eurostat comsumption'!Y$2:Y$185,'Eurostat comsumption'!$C$2:$C$185,Input!$C185,'Eurostat comsumption'!$D$2:$D$185,Input!$D185)</f>
        <v>0</v>
      </c>
      <c r="Z185" s="8">
        <f>SUMIFS('Eurostat comsumption'!Z$2:Z$185,'Eurostat comsumption'!$C$2:$C$185,Input!$C185,'Eurostat comsumption'!$D$2:$D$185,Input!$D185)</f>
        <v>0</v>
      </c>
      <c r="AA185">
        <f>MAX(SUMIFS('intermediary sheet'!AA$2:AA$185,'intermediary sheet'!$C$2:$C$185,Input!$C185,'intermediary sheet'!$D$2:$D$185,"total")*SUMIFS('Market shares starting point Fe'!AA$2:AA$185,'Market shares starting point Fe'!$C$2:$C$185,Input!$C185,'Market shares starting point Fe'!$D$2:$D$185,Input!$D185),0)</f>
        <v>2.5286071665698944</v>
      </c>
      <c r="AB185">
        <f>MAX(SUMIFS('intermediary sheet'!AB$2:AB$185,'intermediary sheet'!$C$2:$C$185,Input!$C185,'intermediary sheet'!$D$2:$D$185,"total")*SUMIFS('Market shares starting point Fe'!AB$2:AB$185,'Market shares starting point Fe'!$C$2:$C$185,Input!$C185,'Market shares starting point Fe'!$D$2:$D$185,Input!$D185),0)</f>
        <v>2.5376190539161381</v>
      </c>
      <c r="AC185">
        <f>MAX(SUMIFS('intermediary sheet'!AC$2:AC$185,'intermediary sheet'!$C$2:$C$185,Input!$C185,'intermediary sheet'!$D$2:$D$185,"total")*SUMIFS('Market shares starting point Fe'!AC$2:AC$185,'Market shares starting point Fe'!$C$2:$C$185,Input!$C185,'Market shares starting point Fe'!$D$2:$D$185,Input!$D185),0)</f>
        <v>2.562790251390151</v>
      </c>
      <c r="AD185">
        <f>MAX(SUMIFS('intermediary sheet'!AD$2:AD$185,'intermediary sheet'!$C$2:$C$185,Input!$C185,'intermediary sheet'!$D$2:$D$185,"total")*SUMIFS('Market shares starting point Fe'!AD$2:AD$185,'Market shares starting point Fe'!$C$2:$C$185,Input!$C185,'Market shares starting point Fe'!$D$2:$D$185,Input!$D185),0)</f>
        <v>2.6211191194143666</v>
      </c>
      <c r="AE185">
        <f>MAX(SUMIFS('intermediary sheet'!AE$2:AE$185,'intermediary sheet'!$C$2:$C$185,Input!$C185,'intermediary sheet'!$D$2:$D$185,"total")*SUMIFS('Market shares starting point Fe'!AE$2:AE$185,'Market shares starting point Fe'!$C$2:$C$185,Input!$C185,'Market shares starting point Fe'!$D$2:$D$185,Input!$D185),0)</f>
        <v>2.622624307481185</v>
      </c>
      <c r="AF185">
        <f>MAX(SUMIFS('intermediary sheet'!AF$2:AF$185,'intermediary sheet'!$C$2:$C$185,Input!$C185,'intermediary sheet'!$D$2:$D$185,"total")*SUMIFS('Market shares starting point Fe'!AF$2:AF$185,'Market shares starting point Fe'!$C$2:$C$185,Input!$C185,'Market shares starting point Fe'!$D$2:$D$185,Input!$D185),0)</f>
        <v>2.6269067653003471</v>
      </c>
      <c r="AG185">
        <f>MAX(SUMIFS('intermediary sheet'!AG$2:AG$185,'intermediary sheet'!$C$2:$C$185,Input!$C185,'intermediary sheet'!$D$2:$D$185,"total")*SUMIFS('Market shares starting point Fe'!AG$2:AG$185,'Market shares starting point Fe'!$C$2:$C$185,Input!$C185,'Market shares starting point Fe'!$D$2:$D$185,Input!$D185),0)</f>
        <v>2.6329243665824311</v>
      </c>
      <c r="AH185">
        <f>MAX(SUMIFS('intermediary sheet'!AH$2:AH$185,'intermediary sheet'!$C$2:$C$185,Input!$C185,'intermediary sheet'!$D$2:$D$185,"total")*SUMIFS('Market shares starting point Fe'!AH$2:AH$185,'Market shares starting point Fe'!$C$2:$C$185,Input!$C185,'Market shares starting point Fe'!$D$2:$D$185,Input!$D185),0)</f>
        <v>2.6398388881418615</v>
      </c>
      <c r="AI185">
        <f>MAX(SUMIFS('intermediary sheet'!AI$2:AI$185,'intermediary sheet'!$C$2:$C$185,Input!$C185,'intermediary sheet'!$D$2:$D$185,"total")*SUMIFS('Market shares starting point Fe'!AI$2:AI$185,'Market shares starting point Fe'!$C$2:$C$185,Input!$C185,'Market shares starting point Fe'!$D$2:$D$185,Input!$D185),0)</f>
        <v>2.6431683624604254</v>
      </c>
      <c r="AJ185">
        <f>MAX(SUMIFS('intermediary sheet'!AJ$2:AJ$185,'intermediary sheet'!$C$2:$C$185,Input!$C185,'intermediary sheet'!$D$2:$D$185,"total")*SUMIFS('Market shares starting point Fe'!AJ$2:AJ$185,'Market shares starting point Fe'!$C$2:$C$185,Input!$C185,'Market shares starting point Fe'!$D$2:$D$185,Input!$D185),0)</f>
        <v>2.6423373220802495</v>
      </c>
      <c r="AK185">
        <f>MAX(SUMIFS('intermediary sheet'!AK$2:AK$185,'intermediary sheet'!$C$2:$C$185,Input!$C185,'intermediary sheet'!$D$2:$D$185,"total")*SUMIFS('Market shares starting point Fe'!AK$2:AK$185,'Market shares starting point Fe'!$C$2:$C$185,Input!$C185,'Market shares starting point Fe'!$D$2:$D$185,Input!$D185),0)</f>
        <v>2.6371115123447639</v>
      </c>
      <c r="AL185">
        <f>MAX(SUMIFS('intermediary sheet'!AL$2:AL$185,'intermediary sheet'!$C$2:$C$185,Input!$C185,'intermediary sheet'!$D$2:$D$185,"total")*SUMIFS('Market shares starting point Fe'!AL$2:AL$185,'Market shares starting point Fe'!$C$2:$C$185,Input!$C185,'Market shares starting point Fe'!$D$2:$D$185,Input!$D185),0)</f>
        <v>2.6336625081894245</v>
      </c>
      <c r="AM185">
        <f>MAX(SUMIFS('intermediary sheet'!AM$2:AM$185,'intermediary sheet'!$C$2:$C$185,Input!$C185,'intermediary sheet'!$D$2:$D$185,"total")*SUMIFS('Market shares starting point Fe'!AM$2:AM$185,'Market shares starting point Fe'!$C$2:$C$185,Input!$C185,'Market shares starting point Fe'!$D$2:$D$185,Input!$D185),0)</f>
        <v>2.6357485473153632</v>
      </c>
      <c r="AN185">
        <f>MAX(SUMIFS('intermediary sheet'!AN$2:AN$185,'intermediary sheet'!$C$2:$C$185,Input!$C185,'intermediary sheet'!$D$2:$D$185,"total")*SUMIFS('Market shares starting point Fe'!AN$2:AN$185,'Market shares starting point Fe'!$C$2:$C$185,Input!$C185,'Market shares starting point Fe'!$D$2:$D$185,Input!$D185),0)</f>
        <v>2.6522159749276168</v>
      </c>
      <c r="AO185">
        <f>MAX(SUMIFS('intermediary sheet'!AO$2:AO$185,'intermediary sheet'!$C$2:$C$185,Input!$C185,'intermediary sheet'!$D$2:$D$185,"total")*SUMIFS('Market shares starting point Fe'!AO$2:AO$185,'Market shares starting point Fe'!$C$2:$C$185,Input!$C185,'Market shares starting point Fe'!$D$2:$D$185,Input!$D185),0)</f>
        <v>2.6781179210384929</v>
      </c>
      <c r="AP185">
        <f>MAX(SUMIFS('intermediary sheet'!AP$2:AP$185,'intermediary sheet'!$C$2:$C$185,Input!$C185,'intermediary sheet'!$D$2:$D$185,"total")*SUMIFS('Market shares starting point Fe'!AP$2:AP$185,'Market shares starting point Fe'!$C$2:$C$185,Input!$C185,'Market shares starting point Fe'!$D$2:$D$185,Input!$D185),0)</f>
        <v>2.7143887011637853</v>
      </c>
      <c r="AQ185">
        <f>MAX(SUMIFS('intermediary sheet'!AQ$2:AQ$185,'intermediary sheet'!$C$2:$C$185,Input!$C185,'intermediary sheet'!$D$2:$D$185,"total")*SUMIFS('Market shares starting point Fe'!AQ$2:AQ$185,'Market shares starting point Fe'!$C$2:$C$185,Input!$C185,'Market shares starting point Fe'!$D$2:$D$185,Input!$D185),0)</f>
        <v>2.7578190841987178</v>
      </c>
      <c r="AR185">
        <f>MAX(SUMIFS('intermediary sheet'!AR$2:AR$185,'intermediary sheet'!$C$2:$C$185,Input!$C185,'intermediary sheet'!$D$2:$D$185,"total")*SUMIFS('Market shares starting point Fe'!AR$2:AR$185,'Market shares starting point Fe'!$C$2:$C$185,Input!$C185,'Market shares starting point Fe'!$D$2:$D$185,Input!$D185),0)</f>
        <v>2.8131553468261266</v>
      </c>
      <c r="AS185">
        <f>MAX(SUMIFS('intermediary sheet'!AS$2:AS$185,'intermediary sheet'!$C$2:$C$185,Input!$C185,'intermediary sheet'!$D$2:$D$185,"total")*SUMIFS('Market shares starting point Fe'!AS$2:AS$185,'Market shares starting point Fe'!$C$2:$C$185,Input!$C185,'Market shares starting point Fe'!$D$2:$D$185,Input!$D185),0)</f>
        <v>2.8778386564523233</v>
      </c>
      <c r="AT185">
        <f>MAX(SUMIFS('intermediary sheet'!AT$2:AT$185,'intermediary sheet'!$C$2:$C$185,Input!$C185,'intermediary sheet'!$D$2:$D$185,"total")*SUMIFS('Market shares starting point Fe'!AT$2:AT$185,'Market shares starting point Fe'!$C$2:$C$185,Input!$C185,'Market shares starting point Fe'!$D$2:$D$185,Input!$D185),0)</f>
        <v>2.9573154148126166</v>
      </c>
      <c r="AU185">
        <f>MAX(SUMIFS('intermediary sheet'!AU$2:AU$185,'intermediary sheet'!$C$2:$C$185,Input!$C185,'intermediary sheet'!$D$2:$D$185,"total")*SUMIFS('Market shares starting point Fe'!AU$2:AU$185,'Market shares starting point Fe'!$C$2:$C$185,Input!$C185,'Market shares starting point Fe'!$D$2:$D$185,Input!$D185),0)</f>
        <v>3.0435634806666685</v>
      </c>
      <c r="AV185">
        <f>MAX(SUMIFS('intermediary sheet'!AV$2:AV$185,'intermediary sheet'!$C$2:$C$185,Input!$C185,'intermediary sheet'!$D$2:$D$185,"total")*SUMIFS('Market shares starting point Fe'!AV$2:AV$185,'Market shares starting point Fe'!$C$2:$C$185,Input!$C185,'Market shares starting point Fe'!$D$2:$D$185,Input!$D185),0)</f>
        <v>3.14930703114134</v>
      </c>
      <c r="AW185">
        <f>MAX(SUMIFS('intermediary sheet'!AW$2:AW$185,'intermediary sheet'!$C$2:$C$185,Input!$C185,'intermediary sheet'!$D$2:$D$185,"total")*SUMIFS('Market shares starting point Fe'!AW$2:AW$185,'Market shares starting point Fe'!$C$2:$C$185,Input!$C185,'Market shares starting point Fe'!$D$2:$D$185,Input!$D185),0)</f>
        <v>3.2790225657057861</v>
      </c>
      <c r="AX185">
        <f>MAX(SUMIFS('intermediary sheet'!AX$2:AX$185,'intermediary sheet'!$C$2:$C$185,Input!$C185,'intermediary sheet'!$D$2:$D$185,"total")*SUMIFS('Market shares starting point Fe'!AX$2:AX$185,'Market shares starting point Fe'!$C$2:$C$185,Input!$C185,'Market shares starting point Fe'!$D$2:$D$185,Input!$D185),0)</f>
        <v>3.4402985127795112</v>
      </c>
      <c r="AY185">
        <f>MAX(SUMIFS('intermediary sheet'!AY$2:AY$185,'intermediary sheet'!$C$2:$C$185,Input!$C185,'intermediary sheet'!$D$2:$D$185,"total")*SUMIFS('Market shares starting point Fe'!AY$2:AY$185,'Market shares starting point Fe'!$C$2:$C$185,Input!$C185,'Market shares starting point Fe'!$D$2:$D$185,Input!$D185),0)</f>
        <v>3.5211663002054472</v>
      </c>
      <c r="AZ185">
        <f>MAX(SUMIFS('intermediary sheet'!AZ$2:AZ$185,'intermediary sheet'!$C$2:$C$185,Input!$C185,'intermediary sheet'!$D$2:$D$185,"total")*SUMIFS('Market shares starting point Fe'!AZ$2:AZ$185,'Market shares starting point Fe'!$C$2:$C$185,Input!$C185,'Market shares starting point Fe'!$D$2:$D$185,Input!$D185),0)</f>
        <v>3.6458607414335136</v>
      </c>
      <c r="BA185">
        <f>MAX(SUMIFS('intermediary sheet'!BA$2:BA$185,'intermediary sheet'!$C$2:$C$185,Input!$C185,'intermediary sheet'!$D$2:$D$185,"total")*SUMIFS('Market shares starting point Fe'!BA$2:BA$185,'Market shares starting point Fe'!$C$2:$C$185,Input!$C185,'Market shares starting point Fe'!$D$2:$D$185,Input!$D185),0)</f>
        <v>3.7648551645370403</v>
      </c>
      <c r="BB185">
        <f>MAX(SUMIFS('intermediary sheet'!BB$2:BB$185,'intermediary sheet'!$C$2:$C$185,Input!$C185,'intermediary sheet'!$D$2:$D$185,"total")*SUMIFS('Market shares starting point Fe'!BB$2:BB$185,'Market shares starting point Fe'!$C$2:$C$185,Input!$C185,'Market shares starting point Fe'!$D$2:$D$185,Input!$D185),0)</f>
        <v>3.8695430758891072</v>
      </c>
      <c r="BC185">
        <f>MAX(SUMIFS('intermediary sheet'!BC$2:BC$185,'intermediary sheet'!$C$2:$C$185,Input!$C185,'intermediary sheet'!$D$2:$D$185,"total")*SUMIFS('Market shares starting point Fe'!BC$2:BC$185,'Market shares starting point Fe'!$C$2:$C$185,Input!$C185,'Market shares starting point Fe'!$D$2:$D$185,Input!$D185),0)</f>
        <v>3.9653051692059798</v>
      </c>
      <c r="BD185">
        <f>MAX(SUMIFS('intermediary sheet'!BD$2:BD$185,'intermediary sheet'!$C$2:$C$185,Input!$C185,'intermediary sheet'!$D$2:$D$185,"total")*SUMIFS('Market shares starting point Fe'!BD$2:BD$185,'Market shares starting point Fe'!$C$2:$C$185,Input!$C185,'Market shares starting point Fe'!$D$2:$D$185,Input!$D185),0)</f>
        <v>4.0671084475636539</v>
      </c>
      <c r="BE185">
        <f>MAX(SUMIFS('intermediary sheet'!BE$2:BE$185,'intermediary sheet'!$C$2:$C$185,Input!$C185,'intermediary sheet'!$D$2:$D$185,"total")*SUMIFS('Market shares starting point Fe'!BE$2:BE$185,'Market shares starting point Fe'!$C$2:$C$185,Input!$C185,'Market shares starting point Fe'!$D$2:$D$185,Input!$D185),0)</f>
        <v>4.1537446036128713</v>
      </c>
      <c r="BF185">
        <f>MAX(SUMIFS('intermediary sheet'!BF$2:BF$185,'intermediary sheet'!$C$2:$C$185,Input!$C185,'intermediary sheet'!$D$2:$D$185,"total")*SUMIFS('Market shares starting point Fe'!BF$2:BF$185,'Market shares starting point Fe'!$C$2:$C$185,Input!$C185,'Market shares starting point Fe'!$D$2:$D$185,Input!$D185),0)</f>
        <v>4.5451229148566554</v>
      </c>
      <c r="BG185">
        <f>MAX(SUMIFS('intermediary sheet'!BG$2:BG$185,'intermediary sheet'!$C$2:$C$185,Input!$C185,'intermediary sheet'!$D$2:$D$185,"total")*SUMIFS('Market shares starting point Fe'!BG$2:BG$185,'Market shares starting point Fe'!$C$2:$C$185,Input!$C185,'Market shares starting point Fe'!$D$2:$D$185,Input!$D185),0)</f>
        <v>4.988948495410841</v>
      </c>
      <c r="BH185">
        <f>MAX(SUMIFS('intermediary sheet'!BH$2:BH$185,'intermediary sheet'!$C$2:$C$185,Input!$C185,'intermediary sheet'!$D$2:$D$185,"total")*SUMIFS('Market shares starting point Fe'!BH$2:BH$185,'Market shares starting point Fe'!$C$2:$C$185,Input!$C185,'Market shares starting point Fe'!$D$2:$D$185,Input!$D185),0)</f>
        <v>5.4942806903508297</v>
      </c>
    </row>
  </sheetData>
  <autoFilter ref="A1:BH185"/>
  <sortState ref="A1:BH185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topLeftCell="AM1" workbookViewId="0">
      <selection activeCell="AX1" sqref="AX1"/>
    </sheetView>
  </sheetViews>
  <sheetFormatPr baseColWidth="10" defaultColWidth="8.88671875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>
        <v>6304.0616</v>
      </c>
      <c r="K2">
        <v>6728.8169999999991</v>
      </c>
      <c r="L2">
        <v>7408.8572000000004</v>
      </c>
      <c r="M2">
        <v>7907.8261999999995</v>
      </c>
      <c r="N2">
        <v>8014.5339999999997</v>
      </c>
      <c r="O2">
        <v>8267.2898999999998</v>
      </c>
      <c r="P2">
        <v>8049.165500000001</v>
      </c>
      <c r="Q2">
        <v>8200.0676000000003</v>
      </c>
      <c r="R2">
        <v>7856.6565999999993</v>
      </c>
      <c r="S2">
        <v>7750.7964000000002</v>
      </c>
      <c r="T2">
        <v>7972.3200999999999</v>
      </c>
      <c r="U2">
        <v>7725.7836664660372</v>
      </c>
      <c r="V2">
        <v>7700.6326960447113</v>
      </c>
      <c r="W2">
        <v>8017.0040258813397</v>
      </c>
      <c r="X2">
        <v>7958.7630790197763</v>
      </c>
      <c r="Y2">
        <v>8152.2723434221853</v>
      </c>
      <c r="Z2">
        <v>8486.4375060631628</v>
      </c>
      <c r="AA2">
        <v>8507.7846539549846</v>
      </c>
      <c r="AB2">
        <v>8523.9990403531883</v>
      </c>
      <c r="AC2">
        <v>8539.7998017916325</v>
      </c>
      <c r="AD2">
        <v>8554.0082566341862</v>
      </c>
      <c r="AE2">
        <v>8548.8589619030918</v>
      </c>
      <c r="AF2">
        <v>8544.872482168963</v>
      </c>
      <c r="AG2">
        <v>8544.1444525476454</v>
      </c>
      <c r="AH2">
        <v>8544.2323858499094</v>
      </c>
      <c r="AI2">
        <v>8539.9950427365238</v>
      </c>
      <c r="AJ2">
        <v>8524.8395883468438</v>
      </c>
      <c r="AK2">
        <v>8505.9969448287138</v>
      </c>
      <c r="AL2">
        <v>8488.6567687702282</v>
      </c>
      <c r="AM2">
        <v>8475.4059387334419</v>
      </c>
      <c r="AN2">
        <v>8468.0362614872847</v>
      </c>
      <c r="AO2">
        <v>8465.8656430417905</v>
      </c>
      <c r="AP2">
        <v>8467.5483134195765</v>
      </c>
      <c r="AQ2">
        <v>8470.436643336745</v>
      </c>
      <c r="AR2">
        <v>8472.7783618673966</v>
      </c>
      <c r="AS2">
        <v>8472.094582620568</v>
      </c>
      <c r="AT2">
        <v>8476.5459282787215</v>
      </c>
      <c r="AU2">
        <v>8486.0529470961483</v>
      </c>
      <c r="AV2">
        <v>8501.7912901164073</v>
      </c>
      <c r="AW2">
        <v>8523.9723820052841</v>
      </c>
      <c r="AX2">
        <v>8553.471553396299</v>
      </c>
      <c r="AY2" s="1">
        <f>TREND(AT2:AX2,AT$1:AX$1,AY$1)</f>
        <v>8565.8980257218573</v>
      </c>
      <c r="AZ2" s="1">
        <f t="shared" ref="AZ2:BH2" si="0">TREND(AU2:AY2,AU$1:AY$1,AZ$1)</f>
        <v>8589.6483658265934</v>
      </c>
      <c r="BA2" s="1">
        <f t="shared" si="0"/>
        <v>8612.2482619543734</v>
      </c>
      <c r="BB2" s="1">
        <f t="shared" si="0"/>
        <v>8632.8662894794325</v>
      </c>
      <c r="BC2" s="1">
        <f t="shared" si="0"/>
        <v>8652.3684117953453</v>
      </c>
      <c r="BD2" s="1">
        <f t="shared" si="0"/>
        <v>8675.4534796954613</v>
      </c>
      <c r="BE2" s="1">
        <f t="shared" si="0"/>
        <v>8696.0360750238542</v>
      </c>
      <c r="BF2" s="1">
        <f t="shared" si="0"/>
        <v>8716.8433484961861</v>
      </c>
      <c r="BG2" s="1">
        <f t="shared" si="0"/>
        <v>8738.2000552766549</v>
      </c>
      <c r="BH2" s="1">
        <f t="shared" si="0"/>
        <v>8759.6962207864999</v>
      </c>
    </row>
    <row r="3" spans="1:60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>
        <v>0</v>
      </c>
      <c r="K3">
        <v>0</v>
      </c>
      <c r="L3">
        <v>0</v>
      </c>
      <c r="M3">
        <v>0</v>
      </c>
      <c r="N3">
        <v>0.34379999999999999</v>
      </c>
      <c r="O3">
        <v>0.36530000000000001</v>
      </c>
      <c r="P3">
        <v>0.36530000000000001</v>
      </c>
      <c r="Q3">
        <v>1.8051999999999999</v>
      </c>
      <c r="R3">
        <v>3.2665000000000002</v>
      </c>
      <c r="S3">
        <v>7.8653000000000004</v>
      </c>
      <c r="T3">
        <v>10.8309</v>
      </c>
      <c r="U3">
        <v>11.612966466036113</v>
      </c>
      <c r="V3">
        <v>12.714196044711951</v>
      </c>
      <c r="W3">
        <v>15.517325881341359</v>
      </c>
      <c r="X3">
        <v>16.818779019776439</v>
      </c>
      <c r="Y3">
        <v>14.816543422184006</v>
      </c>
      <c r="Z3">
        <v>19.599223750507221</v>
      </c>
      <c r="AA3">
        <v>23.111348250154684</v>
      </c>
      <c r="AB3">
        <v>26.846980048740409</v>
      </c>
      <c r="AC3">
        <v>30.443503781035425</v>
      </c>
      <c r="AD3">
        <v>33.522740241893466</v>
      </c>
      <c r="AE3">
        <v>36.623710518747295</v>
      </c>
      <c r="AF3">
        <v>39.680412269391489</v>
      </c>
      <c r="AG3">
        <v>42.904703786695961</v>
      </c>
      <c r="AH3">
        <v>46.506592471496134</v>
      </c>
      <c r="AI3">
        <v>50.290421375181943</v>
      </c>
      <c r="AJ3">
        <v>54.327519897774714</v>
      </c>
      <c r="AK3">
        <v>58.594943841720195</v>
      </c>
      <c r="AL3">
        <v>62.756723539617447</v>
      </c>
      <c r="AM3">
        <v>67.06245333058142</v>
      </c>
      <c r="AN3">
        <v>71.724418345652182</v>
      </c>
      <c r="AO3">
        <v>76.252012032348929</v>
      </c>
      <c r="AP3">
        <v>81.395788719182974</v>
      </c>
      <c r="AQ3">
        <v>86.786146477490092</v>
      </c>
      <c r="AR3">
        <v>92.140601759730004</v>
      </c>
      <c r="AS3">
        <v>97.358851925960437</v>
      </c>
      <c r="AT3">
        <v>102.54169022426741</v>
      </c>
      <c r="AU3">
        <v>107.65975104817625</v>
      </c>
      <c r="AV3">
        <v>113.17089607119173</v>
      </c>
      <c r="AW3">
        <v>119.28284082111608</v>
      </c>
      <c r="AX3">
        <v>126.3213067577919</v>
      </c>
      <c r="AY3" s="1">
        <f t="shared" ref="AY3:AY66" si="1">TREND(AT3:AX3,AT$1:AX$1,AY$1)</f>
        <v>131.54999383650465</v>
      </c>
      <c r="AZ3" s="1">
        <f t="shared" ref="AZ3:AZ66" si="2">TREND(AU3:AY3,AU$1:AY$1,AZ$1)</f>
        <v>137.87622658593318</v>
      </c>
      <c r="BA3" s="1">
        <f t="shared" ref="BA3:BA66" si="3">TREND(AV3:AZ3,AV$1:AZ$1,BA$1)</f>
        <v>144.14359702796901</v>
      </c>
      <c r="BB3" s="1">
        <f t="shared" ref="BB3:BB66" si="4">TREND(AW3:BA3,AW$1:BA$1,BB$1)</f>
        <v>150.21772267841698</v>
      </c>
      <c r="BC3" s="1">
        <f t="shared" ref="BC3:BC66" si="5">TREND(AX3:BB3,AX$1:BB$1,BC$1)</f>
        <v>156.1376998871383</v>
      </c>
      <c r="BD3" s="1">
        <f t="shared" ref="BD3:BD66" si="6">TREND(AY3:BC3,AY$1:BC$1,BD$1)</f>
        <v>162.44012046131684</v>
      </c>
      <c r="BE3" s="1">
        <f t="shared" ref="BE3:BE66" si="7">TREND(AZ3:BD3,AZ$1:BD$1,BE$1)</f>
        <v>168.49964051113602</v>
      </c>
      <c r="BF3" s="1">
        <f t="shared" ref="BF3:BF66" si="8">TREND(BA3:BE3,BA$1:BE$1,BF$1)</f>
        <v>174.56810153796505</v>
      </c>
      <c r="BG3" s="1">
        <f t="shared" ref="BG3:BG66" si="9">TREND(BB3:BF3,BB$1:BF$1,BG$1)</f>
        <v>180.69146651812116</v>
      </c>
      <c r="BH3" s="1">
        <f t="shared" ref="BH3:BH66" si="10">TREND(BC3:BG3,BC$1:BG$1,BH$1)</f>
        <v>186.83806008471947</v>
      </c>
    </row>
    <row r="4" spans="1:60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1">
        <f t="shared" si="1"/>
        <v>0</v>
      </c>
      <c r="AZ4" s="1">
        <f t="shared" si="2"/>
        <v>0</v>
      </c>
      <c r="BA4" s="1">
        <f t="shared" si="3"/>
        <v>0</v>
      </c>
      <c r="BB4" s="1">
        <f t="shared" si="4"/>
        <v>0</v>
      </c>
      <c r="BC4" s="1">
        <f t="shared" si="5"/>
        <v>0</v>
      </c>
      <c r="BD4" s="1">
        <f t="shared" si="6"/>
        <v>0</v>
      </c>
      <c r="BE4" s="1">
        <f t="shared" si="7"/>
        <v>0</v>
      </c>
      <c r="BF4" s="1">
        <f t="shared" si="8"/>
        <v>0</v>
      </c>
      <c r="BG4" s="1">
        <f t="shared" si="9"/>
        <v>0</v>
      </c>
      <c r="BH4" s="1">
        <f t="shared" si="10"/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>
        <v>283.11200000000002</v>
      </c>
      <c r="K5">
        <v>276.57600000000002</v>
      </c>
      <c r="L5">
        <v>266.60000000000002</v>
      </c>
      <c r="M5">
        <v>281.47800000000001</v>
      </c>
      <c r="N5">
        <v>286.63799999999998</v>
      </c>
      <c r="O5">
        <v>279.93</v>
      </c>
      <c r="P5">
        <v>288.702</v>
      </c>
      <c r="Q5">
        <v>287.584</v>
      </c>
      <c r="R5">
        <v>285.17599999999999</v>
      </c>
      <c r="S5">
        <v>270.47000000000003</v>
      </c>
      <c r="T5">
        <v>282.42399999999998</v>
      </c>
      <c r="U5">
        <v>255.24799999999996</v>
      </c>
      <c r="V5">
        <v>249.39999999999998</v>
      </c>
      <c r="W5">
        <v>250.1</v>
      </c>
      <c r="X5">
        <v>244.99999999999997</v>
      </c>
      <c r="Y5">
        <v>249.79999999999998</v>
      </c>
      <c r="Z5">
        <v>246.29048231265608</v>
      </c>
      <c r="AA5">
        <v>252.18638259625448</v>
      </c>
      <c r="AB5">
        <v>260.05049629773947</v>
      </c>
      <c r="AC5">
        <v>269.85594103163976</v>
      </c>
      <c r="AD5">
        <v>281.39810338354943</v>
      </c>
      <c r="AE5">
        <v>293.44617844575151</v>
      </c>
      <c r="AF5">
        <v>306.19035880227597</v>
      </c>
      <c r="AG5">
        <v>319.36650267721495</v>
      </c>
      <c r="AH5">
        <v>333.21264670751589</v>
      </c>
      <c r="AI5">
        <v>347.55020787123209</v>
      </c>
      <c r="AJ5">
        <v>362.43100014843759</v>
      </c>
      <c r="AK5">
        <v>378.47281275804647</v>
      </c>
      <c r="AL5">
        <v>395.55066679715566</v>
      </c>
      <c r="AM5">
        <v>413.02332481774374</v>
      </c>
      <c r="AN5">
        <v>431.23989907404899</v>
      </c>
      <c r="AO5">
        <v>450.25511938351246</v>
      </c>
      <c r="AP5">
        <v>469.28323502523733</v>
      </c>
      <c r="AQ5">
        <v>487.96012394271446</v>
      </c>
      <c r="AR5">
        <v>507.0333616061323</v>
      </c>
      <c r="AS5">
        <v>526.3954323165151</v>
      </c>
      <c r="AT5">
        <v>546.05122763088389</v>
      </c>
      <c r="AU5">
        <v>566.20827138189406</v>
      </c>
      <c r="AV5">
        <v>587.71445327172648</v>
      </c>
      <c r="AW5">
        <v>611.10553275854761</v>
      </c>
      <c r="AX5">
        <v>637.37803211267499</v>
      </c>
      <c r="AY5" s="1">
        <f t="shared" si="1"/>
        <v>657.95676453322085</v>
      </c>
      <c r="AZ5" s="1">
        <f t="shared" si="2"/>
        <v>682.02078035469458</v>
      </c>
      <c r="BA5" s="1">
        <f t="shared" si="3"/>
        <v>705.87427838834992</v>
      </c>
      <c r="BB5" s="1">
        <f t="shared" si="4"/>
        <v>729.12114947998634</v>
      </c>
      <c r="BC5" s="1">
        <f t="shared" si="5"/>
        <v>751.8913255507141</v>
      </c>
      <c r="BD5" s="1">
        <f t="shared" si="6"/>
        <v>775.86370700947737</v>
      </c>
      <c r="BE5" s="1">
        <f t="shared" si="7"/>
        <v>799.06511829822557</v>
      </c>
      <c r="BF5" s="1">
        <f t="shared" si="8"/>
        <v>822.30038695011899</v>
      </c>
      <c r="BG5" s="1">
        <f t="shared" si="9"/>
        <v>845.70801776403823</v>
      </c>
      <c r="BH5" s="1">
        <f t="shared" si="10"/>
        <v>869.18673042469891</v>
      </c>
    </row>
    <row r="6" spans="1:60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>
        <v>15.735599999999998</v>
      </c>
      <c r="K6">
        <v>17.484000000000002</v>
      </c>
      <c r="L6">
        <v>18.3582</v>
      </c>
      <c r="M6">
        <v>18.3582</v>
      </c>
      <c r="N6">
        <v>18.3582</v>
      </c>
      <c r="O6">
        <v>50.703600000000002</v>
      </c>
      <c r="P6">
        <v>267.5052</v>
      </c>
      <c r="Q6">
        <v>337.95639999999997</v>
      </c>
      <c r="R6">
        <v>411.80009999999999</v>
      </c>
      <c r="S6">
        <v>533.01310000000001</v>
      </c>
      <c r="T6">
        <v>515.97220000000004</v>
      </c>
      <c r="U6">
        <v>518.54669999999999</v>
      </c>
      <c r="V6">
        <v>510.26549999999992</v>
      </c>
      <c r="W6">
        <v>514.69669999999996</v>
      </c>
      <c r="X6">
        <v>609.32330000000002</v>
      </c>
      <c r="Y6">
        <v>668.59680000000003</v>
      </c>
      <c r="Z6">
        <v>706.30349999999999</v>
      </c>
      <c r="AA6">
        <v>730.87887754339317</v>
      </c>
      <c r="AB6">
        <v>755.86522603114361</v>
      </c>
      <c r="AC6">
        <v>781.80918094396304</v>
      </c>
      <c r="AD6">
        <v>808.69741100314809</v>
      </c>
      <c r="AE6">
        <v>834.77662886085898</v>
      </c>
      <c r="AF6">
        <v>861.83266919825587</v>
      </c>
      <c r="AG6">
        <v>890.15329241981817</v>
      </c>
      <c r="AH6">
        <v>919.47526360726317</v>
      </c>
      <c r="AI6">
        <v>949.26600005209934</v>
      </c>
      <c r="AJ6">
        <v>961.99526874183698</v>
      </c>
      <c r="AK6">
        <v>966.13937312269888</v>
      </c>
      <c r="AL6">
        <v>966.48185467435553</v>
      </c>
      <c r="AM6">
        <v>965.52474718068959</v>
      </c>
      <c r="AN6">
        <v>964.53009080332561</v>
      </c>
      <c r="AO6">
        <v>964.06387627083279</v>
      </c>
      <c r="AP6">
        <v>964.3112536120243</v>
      </c>
      <c r="AQ6">
        <v>965.26739901745486</v>
      </c>
      <c r="AR6">
        <v>966.84290791700755</v>
      </c>
      <c r="AS6">
        <v>968.93042288170125</v>
      </c>
      <c r="AT6">
        <v>971.43742844551434</v>
      </c>
      <c r="AU6">
        <v>974.29230678120746</v>
      </c>
      <c r="AV6">
        <v>977.43987609433429</v>
      </c>
      <c r="AW6">
        <v>980.83256903168729</v>
      </c>
      <c r="AX6">
        <v>984.43078767486486</v>
      </c>
      <c r="AY6" s="1">
        <f t="shared" si="1"/>
        <v>987.44468781827618</v>
      </c>
      <c r="AZ6" s="1">
        <f t="shared" si="2"/>
        <v>990.87674757647437</v>
      </c>
      <c r="BA6" s="1">
        <f t="shared" si="3"/>
        <v>994.25069216438806</v>
      </c>
      <c r="BB6" s="1">
        <f t="shared" si="4"/>
        <v>997.55175870324183</v>
      </c>
      <c r="BC6" s="1">
        <f t="shared" si="5"/>
        <v>1000.8253187083083</v>
      </c>
      <c r="BD6" s="1">
        <f t="shared" si="6"/>
        <v>1004.2207228661864</v>
      </c>
      <c r="BE6" s="1">
        <f t="shared" si="7"/>
        <v>1007.5238211407232</v>
      </c>
      <c r="BF6" s="1">
        <f t="shared" si="8"/>
        <v>1010.8390293512539</v>
      </c>
      <c r="BG6" s="1">
        <f t="shared" si="9"/>
        <v>1014.1740432724746</v>
      </c>
      <c r="BH6" s="1">
        <f t="shared" si="10"/>
        <v>1017.5113137518092</v>
      </c>
    </row>
    <row r="7" spans="1:60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">
        <f t="shared" si="1"/>
        <v>0</v>
      </c>
      <c r="AZ7" s="1">
        <f t="shared" si="2"/>
        <v>0</v>
      </c>
      <c r="BA7" s="1">
        <f t="shared" si="3"/>
        <v>0</v>
      </c>
      <c r="BB7" s="1">
        <f t="shared" si="4"/>
        <v>0</v>
      </c>
      <c r="BC7" s="1">
        <f t="shared" si="5"/>
        <v>0</v>
      </c>
      <c r="BD7" s="1">
        <f t="shared" si="6"/>
        <v>0</v>
      </c>
      <c r="BE7" s="1">
        <f t="shared" si="7"/>
        <v>0</v>
      </c>
      <c r="BF7" s="1">
        <f t="shared" si="8"/>
        <v>0</v>
      </c>
      <c r="BG7" s="1">
        <f t="shared" si="9"/>
        <v>0</v>
      </c>
      <c r="BH7" s="1">
        <f t="shared" si="10"/>
        <v>0</v>
      </c>
    </row>
    <row r="8" spans="1:60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>
        <v>6005.2139999999999</v>
      </c>
      <c r="K8">
        <v>6434.7569999999996</v>
      </c>
      <c r="L8">
        <v>7123.8990000000003</v>
      </c>
      <c r="M8">
        <v>7607.99</v>
      </c>
      <c r="N8">
        <v>7709.1940000000004</v>
      </c>
      <c r="O8">
        <v>7936.2910000000002</v>
      </c>
      <c r="P8">
        <v>7492.5929999999998</v>
      </c>
      <c r="Q8">
        <v>7572.7219999999998</v>
      </c>
      <c r="R8">
        <v>7156.4139999999998</v>
      </c>
      <c r="S8">
        <v>6939.4480000000003</v>
      </c>
      <c r="T8">
        <v>7163.0929999999998</v>
      </c>
      <c r="U8">
        <v>6940.3760000000002</v>
      </c>
      <c r="V8">
        <v>6928.2529999999997</v>
      </c>
      <c r="W8">
        <v>7236.69</v>
      </c>
      <c r="X8">
        <v>7087.6210000000001</v>
      </c>
      <c r="Y8">
        <v>7219.0590000000002</v>
      </c>
      <c r="Z8">
        <v>7514.2443000000003</v>
      </c>
      <c r="AA8">
        <v>7501.6080455651818</v>
      </c>
      <c r="AB8">
        <v>7481.2363379755652</v>
      </c>
      <c r="AC8">
        <v>7457.6911760349949</v>
      </c>
      <c r="AD8">
        <v>7430.3900020055944</v>
      </c>
      <c r="AE8">
        <v>7384.0124440777327</v>
      </c>
      <c r="AF8">
        <v>7337.1690418990402</v>
      </c>
      <c r="AG8">
        <v>7291.7199536639164</v>
      </c>
      <c r="AH8">
        <v>7245.0378830636346</v>
      </c>
      <c r="AI8">
        <v>7192.8884134380096</v>
      </c>
      <c r="AJ8">
        <v>7146.085799558794</v>
      </c>
      <c r="AK8">
        <v>7102.7898151062491</v>
      </c>
      <c r="AL8">
        <v>7063.8675237590996</v>
      </c>
      <c r="AM8">
        <v>7029.7954134044276</v>
      </c>
      <c r="AN8">
        <v>7000.541853264258</v>
      </c>
      <c r="AO8">
        <v>6975.2946353550933</v>
      </c>
      <c r="AP8">
        <v>6952.5580360631338</v>
      </c>
      <c r="AQ8">
        <v>6930.4229738990871</v>
      </c>
      <c r="AR8">
        <v>6906.7614905845276</v>
      </c>
      <c r="AS8">
        <v>6879.4098754963888</v>
      </c>
      <c r="AT8">
        <v>6856.5155819780548</v>
      </c>
      <c r="AU8">
        <v>6837.8926178848697</v>
      </c>
      <c r="AV8">
        <v>6823.4660646791563</v>
      </c>
      <c r="AW8">
        <v>6812.7514393939346</v>
      </c>
      <c r="AX8">
        <v>6805.3414268509687</v>
      </c>
      <c r="AY8" s="1">
        <f t="shared" si="1"/>
        <v>6788.9465795338656</v>
      </c>
      <c r="AZ8" s="1">
        <f t="shared" si="2"/>
        <v>6778.8746113095003</v>
      </c>
      <c r="BA8" s="1">
        <f t="shared" si="3"/>
        <v>6767.9796943736692</v>
      </c>
      <c r="BB8" s="1">
        <f t="shared" si="4"/>
        <v>6755.97565861779</v>
      </c>
      <c r="BC8" s="1">
        <f t="shared" si="5"/>
        <v>6743.5140676491937</v>
      </c>
      <c r="BD8" s="1">
        <f t="shared" si="6"/>
        <v>6732.9289293584843</v>
      </c>
      <c r="BE8" s="1">
        <f t="shared" si="7"/>
        <v>6720.9474950737749</v>
      </c>
      <c r="BF8" s="1">
        <f t="shared" si="8"/>
        <v>6709.1358306568509</v>
      </c>
      <c r="BG8" s="1">
        <f t="shared" si="9"/>
        <v>6697.62652772203</v>
      </c>
      <c r="BH8" s="1">
        <f t="shared" si="10"/>
        <v>6686.1601165252796</v>
      </c>
    </row>
    <row r="9" spans="1:60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15</v>
      </c>
      <c r="I9" t="s">
        <v>16</v>
      </c>
      <c r="J9">
        <v>8182.8670000000002</v>
      </c>
      <c r="K9">
        <v>8425.6919999999991</v>
      </c>
      <c r="L9">
        <v>8407.405999999999</v>
      </c>
      <c r="M9">
        <v>8662.8210000000017</v>
      </c>
      <c r="N9">
        <v>8960.594000000001</v>
      </c>
      <c r="O9">
        <v>8690.8130000000001</v>
      </c>
      <c r="P9">
        <v>8872.2606999999989</v>
      </c>
      <c r="Q9">
        <v>9113.575499999999</v>
      </c>
      <c r="R9">
        <v>9063.4534999999996</v>
      </c>
      <c r="S9">
        <v>8993.3287000000018</v>
      </c>
      <c r="T9">
        <v>8913.9645</v>
      </c>
      <c r="U9">
        <v>8804.6472672370674</v>
      </c>
      <c r="V9">
        <v>8570.351517631294</v>
      </c>
      <c r="W9">
        <v>8427.4623912263469</v>
      </c>
      <c r="X9">
        <v>8553.8092840639492</v>
      </c>
      <c r="Y9">
        <v>8946.9277378924253</v>
      </c>
      <c r="Z9">
        <v>8994.2869268998129</v>
      </c>
      <c r="AA9">
        <v>8896.6225879965077</v>
      </c>
      <c r="AB9">
        <v>8821.0241078662257</v>
      </c>
      <c r="AC9">
        <v>8766.9610731615503</v>
      </c>
      <c r="AD9">
        <v>8731.9289965410317</v>
      </c>
      <c r="AE9">
        <v>8688.0146491004853</v>
      </c>
      <c r="AF9">
        <v>8653.1509569316877</v>
      </c>
      <c r="AG9">
        <v>8625.9665897726336</v>
      </c>
      <c r="AH9">
        <v>8610.7840205703069</v>
      </c>
      <c r="AI9">
        <v>8611.6854851408862</v>
      </c>
      <c r="AJ9">
        <v>8627.2635491481506</v>
      </c>
      <c r="AK9">
        <v>8657.5012620991056</v>
      </c>
      <c r="AL9">
        <v>8687.2730770370454</v>
      </c>
      <c r="AM9">
        <v>8733.038157719815</v>
      </c>
      <c r="AN9">
        <v>8792.5615910443194</v>
      </c>
      <c r="AO9">
        <v>8870.0773946640547</v>
      </c>
      <c r="AP9">
        <v>8958.1489343079065</v>
      </c>
      <c r="AQ9">
        <v>9049.9290455160099</v>
      </c>
      <c r="AR9">
        <v>9144.1718618572249</v>
      </c>
      <c r="AS9">
        <v>9240.5437651044576</v>
      </c>
      <c r="AT9">
        <v>9342.8069953024933</v>
      </c>
      <c r="AU9">
        <v>9449.0440286870471</v>
      </c>
      <c r="AV9">
        <v>9554.3717106042604</v>
      </c>
      <c r="AW9">
        <v>9665.9381628662795</v>
      </c>
      <c r="AX9">
        <v>9784.6020711370475</v>
      </c>
      <c r="AY9" s="1">
        <f t="shared" si="1"/>
        <v>9889.4978794739291</v>
      </c>
      <c r="AZ9" s="1">
        <f t="shared" si="2"/>
        <v>10002.032189185673</v>
      </c>
      <c r="BA9" s="1">
        <f t="shared" si="3"/>
        <v>10114.952604784572</v>
      </c>
      <c r="BB9" s="1">
        <f t="shared" si="4"/>
        <v>10226.042282055074</v>
      </c>
      <c r="BC9" s="1">
        <f t="shared" si="5"/>
        <v>10335.925949471275</v>
      </c>
      <c r="BD9" s="1">
        <f t="shared" si="6"/>
        <v>10448.750050853327</v>
      </c>
      <c r="BE9" s="1">
        <f t="shared" si="7"/>
        <v>10559.863335676579</v>
      </c>
      <c r="BF9" s="1">
        <f t="shared" si="8"/>
        <v>10670.865613742848</v>
      </c>
      <c r="BG9" s="1">
        <f t="shared" si="9"/>
        <v>10782.364661234082</v>
      </c>
      <c r="BH9" s="1">
        <f t="shared" si="10"/>
        <v>10894.051818120177</v>
      </c>
    </row>
    <row r="10" spans="1:60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0.215</v>
      </c>
      <c r="U10">
        <v>0.11126723706770077</v>
      </c>
      <c r="V10">
        <v>0.17077724302241271</v>
      </c>
      <c r="W10">
        <v>0.24308828512335162</v>
      </c>
      <c r="X10">
        <v>0.38199245844000768</v>
      </c>
      <c r="Y10">
        <v>0.56545335595389756</v>
      </c>
      <c r="Z10">
        <v>1.2375912155506705</v>
      </c>
      <c r="AA10">
        <v>2.5000556483139467</v>
      </c>
      <c r="AB10">
        <v>4.7004234913021063</v>
      </c>
      <c r="AC10">
        <v>8.0228798358025522</v>
      </c>
      <c r="AD10">
        <v>10.890849790388048</v>
      </c>
      <c r="AE10">
        <v>14.552925524682372</v>
      </c>
      <c r="AF10">
        <v>19.034004113118488</v>
      </c>
      <c r="AG10">
        <v>23.824178783215647</v>
      </c>
      <c r="AH10">
        <v>29.111475862334732</v>
      </c>
      <c r="AI10">
        <v>34.88168815348142</v>
      </c>
      <c r="AJ10">
        <v>40.923439573832241</v>
      </c>
      <c r="AK10">
        <v>47.258189109495007</v>
      </c>
      <c r="AL10">
        <v>53.856604778343595</v>
      </c>
      <c r="AM10">
        <v>60.491964021527934</v>
      </c>
      <c r="AN10">
        <v>66.636250714695436</v>
      </c>
      <c r="AO10">
        <v>73.130373506834047</v>
      </c>
      <c r="AP10">
        <v>80.333281103343751</v>
      </c>
      <c r="AQ10">
        <v>87.840545100993111</v>
      </c>
      <c r="AR10">
        <v>95.703889926957856</v>
      </c>
      <c r="AS10">
        <v>104.94927121456921</v>
      </c>
      <c r="AT10">
        <v>115.12916328670077</v>
      </c>
      <c r="AU10">
        <v>125.1306971278994</v>
      </c>
      <c r="AV10">
        <v>135.81391593257177</v>
      </c>
      <c r="AW10">
        <v>147.24867955306706</v>
      </c>
      <c r="AX10">
        <v>159.74156700247204</v>
      </c>
      <c r="AY10" s="1">
        <f t="shared" si="1"/>
        <v>170.01564153755317</v>
      </c>
      <c r="AZ10" s="1">
        <f t="shared" si="2"/>
        <v>181.69936219747615</v>
      </c>
      <c r="BA10" s="1">
        <f t="shared" si="3"/>
        <v>193.26518959891837</v>
      </c>
      <c r="BB10" s="1">
        <f t="shared" si="4"/>
        <v>204.59133256390851</v>
      </c>
      <c r="BC10" s="1">
        <f t="shared" si="5"/>
        <v>215.74734233533309</v>
      </c>
      <c r="BD10" s="1">
        <f t="shared" si="6"/>
        <v>227.3703852352337</v>
      </c>
      <c r="BE10" s="1">
        <f t="shared" si="7"/>
        <v>238.68198202975327</v>
      </c>
      <c r="BF10" s="1">
        <f t="shared" si="8"/>
        <v>250.01503761252752</v>
      </c>
      <c r="BG10" s="1">
        <f t="shared" si="9"/>
        <v>261.41583089284904</v>
      </c>
      <c r="BH10" s="1">
        <f t="shared" si="10"/>
        <v>272.84060446883814</v>
      </c>
    </row>
    <row r="11" spans="1:60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f t="shared" si="1"/>
        <v>0</v>
      </c>
      <c r="AZ11" s="1">
        <f t="shared" si="2"/>
        <v>0</v>
      </c>
      <c r="BA11" s="1">
        <f t="shared" si="3"/>
        <v>0</v>
      </c>
      <c r="BB11" s="1">
        <f t="shared" si="4"/>
        <v>0</v>
      </c>
      <c r="BC11" s="1">
        <f t="shared" si="5"/>
        <v>0</v>
      </c>
      <c r="BD11" s="1">
        <f t="shared" si="6"/>
        <v>0</v>
      </c>
      <c r="BE11" s="1">
        <f t="shared" si="7"/>
        <v>0</v>
      </c>
      <c r="BF11" s="1">
        <f t="shared" si="8"/>
        <v>0</v>
      </c>
      <c r="BG11" s="1">
        <f t="shared" si="9"/>
        <v>0</v>
      </c>
      <c r="BH11" s="1">
        <f t="shared" si="10"/>
        <v>0</v>
      </c>
    </row>
    <row r="12" spans="1:60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>
        <v>123.84</v>
      </c>
      <c r="K12">
        <v>125.81799999999998</v>
      </c>
      <c r="L12">
        <v>124.872</v>
      </c>
      <c r="M12">
        <v>128.13999999999999</v>
      </c>
      <c r="N12">
        <v>129.172</v>
      </c>
      <c r="O12">
        <v>144.05000000000001</v>
      </c>
      <c r="P12">
        <v>136.31</v>
      </c>
      <c r="Q12">
        <v>142.58799999999999</v>
      </c>
      <c r="R12">
        <v>144.136</v>
      </c>
      <c r="S12">
        <v>141.98599999999999</v>
      </c>
      <c r="T12">
        <v>143.10400000000001</v>
      </c>
      <c r="U12">
        <v>133.386</v>
      </c>
      <c r="V12">
        <v>132.56624038827084</v>
      </c>
      <c r="W12">
        <v>137.23900294122356</v>
      </c>
      <c r="X12">
        <v>91.392191605509879</v>
      </c>
      <c r="Y12">
        <v>92.80438453646947</v>
      </c>
      <c r="Z12">
        <v>110.34293568426052</v>
      </c>
      <c r="AA12">
        <v>114.31811029724503</v>
      </c>
      <c r="AB12">
        <v>120.27974970425795</v>
      </c>
      <c r="AC12">
        <v>128.37345222419003</v>
      </c>
      <c r="AD12">
        <v>138.28247827615647</v>
      </c>
      <c r="AE12">
        <v>149.40502663039553</v>
      </c>
      <c r="AF12">
        <v>161.5260505897343</v>
      </c>
      <c r="AG12">
        <v>174.60629561220117</v>
      </c>
      <c r="AH12">
        <v>188.80032501190456</v>
      </c>
      <c r="AI12">
        <v>204.74211857130524</v>
      </c>
      <c r="AJ12">
        <v>223.50536932895014</v>
      </c>
      <c r="AK12">
        <v>244.04796136893637</v>
      </c>
      <c r="AL12">
        <v>267.27398373876184</v>
      </c>
      <c r="AM12">
        <v>295.22206048840241</v>
      </c>
      <c r="AN12">
        <v>328.61565106612892</v>
      </c>
      <c r="AO12">
        <v>361.43079401077989</v>
      </c>
      <c r="AP12">
        <v>397.59670191657347</v>
      </c>
      <c r="AQ12">
        <v>435.15182087100339</v>
      </c>
      <c r="AR12">
        <v>473.24720471520629</v>
      </c>
      <c r="AS12">
        <v>511.66323258361126</v>
      </c>
      <c r="AT12">
        <v>550.46520585572227</v>
      </c>
      <c r="AU12">
        <v>588.93365236253919</v>
      </c>
      <c r="AV12">
        <v>627.81282068951759</v>
      </c>
      <c r="AW12">
        <v>667.55031595863022</v>
      </c>
      <c r="AX12">
        <v>709.11363277598105</v>
      </c>
      <c r="AY12" s="1">
        <f t="shared" si="1"/>
        <v>747.54918075946625</v>
      </c>
      <c r="AZ12" s="1">
        <f t="shared" si="2"/>
        <v>787.75148117332719</v>
      </c>
      <c r="BA12" s="1">
        <f t="shared" si="3"/>
        <v>827.91834200192534</v>
      </c>
      <c r="BB12" s="1">
        <f t="shared" si="4"/>
        <v>867.78876067904639</v>
      </c>
      <c r="BC12" s="1">
        <f t="shared" si="5"/>
        <v>907.3401045925275</v>
      </c>
      <c r="BD12" s="1">
        <f t="shared" si="6"/>
        <v>947.55531199280813</v>
      </c>
      <c r="BE12" s="1">
        <f t="shared" si="7"/>
        <v>987.37962735680048</v>
      </c>
      <c r="BF12" s="1">
        <f t="shared" si="8"/>
        <v>1027.2031659316708</v>
      </c>
      <c r="BG12" s="1">
        <f t="shared" si="9"/>
        <v>1067.1138940914243</v>
      </c>
      <c r="BH12" s="1">
        <f t="shared" si="10"/>
        <v>1107.0770506740519</v>
      </c>
    </row>
    <row r="13" spans="1:60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0.88370000000000004</v>
      </c>
      <c r="Q13">
        <v>4.4184999999999999</v>
      </c>
      <c r="R13">
        <v>4.4184999999999999</v>
      </c>
      <c r="S13">
        <v>141.1737</v>
      </c>
      <c r="T13">
        <v>373.0025</v>
      </c>
      <c r="U13">
        <v>356.24099999999999</v>
      </c>
      <c r="V13">
        <v>352.37650000000002</v>
      </c>
      <c r="W13">
        <v>349.67529999999999</v>
      </c>
      <c r="X13">
        <v>419.17910000000001</v>
      </c>
      <c r="Y13">
        <v>262.98489999999998</v>
      </c>
      <c r="Z13">
        <v>448.92950000000002</v>
      </c>
      <c r="AA13">
        <v>474.49082346260883</v>
      </c>
      <c r="AB13">
        <v>502.83473873816934</v>
      </c>
      <c r="AC13">
        <v>534.29715315855708</v>
      </c>
      <c r="AD13">
        <v>569.27265502081912</v>
      </c>
      <c r="AE13">
        <v>606.3456670310967</v>
      </c>
      <c r="AF13">
        <v>646.82029294829363</v>
      </c>
      <c r="AG13">
        <v>690.99629915628941</v>
      </c>
      <c r="AH13">
        <v>739.62176037860684</v>
      </c>
      <c r="AI13">
        <v>793.5555130976619</v>
      </c>
      <c r="AJ13">
        <v>823.82188653450555</v>
      </c>
      <c r="AK13">
        <v>841.9688514209322</v>
      </c>
      <c r="AL13">
        <v>853.03290687080585</v>
      </c>
      <c r="AM13">
        <v>861.89076547644322</v>
      </c>
      <c r="AN13">
        <v>870.16723684080989</v>
      </c>
      <c r="AO13">
        <v>878.60816299039755</v>
      </c>
      <c r="AP13">
        <v>887.52637607816143</v>
      </c>
      <c r="AQ13">
        <v>896.7366299509896</v>
      </c>
      <c r="AR13">
        <v>906.35952082363917</v>
      </c>
      <c r="AS13">
        <v>916.39712005734054</v>
      </c>
      <c r="AT13">
        <v>926.83264707111834</v>
      </c>
      <c r="AU13">
        <v>937.64614494009254</v>
      </c>
      <c r="AV13">
        <v>948.16420552257114</v>
      </c>
      <c r="AW13">
        <v>959.06296732015994</v>
      </c>
      <c r="AX13">
        <v>970.31111097050734</v>
      </c>
      <c r="AY13" s="1">
        <f t="shared" si="1"/>
        <v>980.91554021854245</v>
      </c>
      <c r="AZ13" s="1">
        <f t="shared" si="2"/>
        <v>991.8257025958228</v>
      </c>
      <c r="BA13" s="1">
        <f t="shared" si="3"/>
        <v>1002.8085754389867</v>
      </c>
      <c r="BB13" s="1">
        <f t="shared" si="4"/>
        <v>1013.6865216676961</v>
      </c>
      <c r="BC13" s="1">
        <f t="shared" si="5"/>
        <v>1024.5026471627571</v>
      </c>
      <c r="BD13" s="1">
        <f t="shared" si="6"/>
        <v>1035.4583073048489</v>
      </c>
      <c r="BE13" s="1">
        <f t="shared" si="7"/>
        <v>1046.3441351765687</v>
      </c>
      <c r="BF13" s="1">
        <f t="shared" si="8"/>
        <v>1057.2129088838665</v>
      </c>
      <c r="BG13" s="1">
        <f t="shared" si="9"/>
        <v>1068.1091827729942</v>
      </c>
      <c r="BH13" s="1">
        <f t="shared" si="10"/>
        <v>1079.0157381000536</v>
      </c>
    </row>
    <row r="14" spans="1:60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f t="shared" si="1"/>
        <v>0</v>
      </c>
      <c r="AZ14" s="1">
        <f t="shared" si="2"/>
        <v>0</v>
      </c>
      <c r="BA14" s="1">
        <f t="shared" si="3"/>
        <v>0</v>
      </c>
      <c r="BB14" s="1">
        <f t="shared" si="4"/>
        <v>0</v>
      </c>
      <c r="BC14" s="1">
        <f t="shared" si="5"/>
        <v>0</v>
      </c>
      <c r="BD14" s="1">
        <f t="shared" si="6"/>
        <v>0</v>
      </c>
      <c r="BE14" s="1">
        <f t="shared" si="7"/>
        <v>0</v>
      </c>
      <c r="BF14" s="1">
        <f t="shared" si="8"/>
        <v>0</v>
      </c>
      <c r="BG14" s="1">
        <f t="shared" si="9"/>
        <v>0</v>
      </c>
      <c r="BH14" s="1">
        <f t="shared" si="10"/>
        <v>0</v>
      </c>
    </row>
    <row r="15" spans="1:60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>
        <v>8059.027</v>
      </c>
      <c r="K15">
        <v>8299.8739999999998</v>
      </c>
      <c r="L15">
        <v>8282.5339999999997</v>
      </c>
      <c r="M15">
        <v>8534.6810000000005</v>
      </c>
      <c r="N15">
        <v>8831.4220000000005</v>
      </c>
      <c r="O15">
        <v>8546.7630000000008</v>
      </c>
      <c r="P15">
        <v>8735.0669999999991</v>
      </c>
      <c r="Q15">
        <v>8966.5689999999995</v>
      </c>
      <c r="R15">
        <v>8914.8989999999994</v>
      </c>
      <c r="S15">
        <v>8710.1689999999999</v>
      </c>
      <c r="T15">
        <v>8397.643</v>
      </c>
      <c r="U15">
        <v>8314.9089999999997</v>
      </c>
      <c r="V15">
        <v>8085.2380000000003</v>
      </c>
      <c r="W15">
        <v>7940.3050000000003</v>
      </c>
      <c r="X15">
        <v>8042.8560000000007</v>
      </c>
      <c r="Y15">
        <v>8590.5730000000003</v>
      </c>
      <c r="Z15">
        <v>8433.7769000000008</v>
      </c>
      <c r="AA15">
        <v>8305.3135985883382</v>
      </c>
      <c r="AB15">
        <v>8193.2091959324971</v>
      </c>
      <c r="AC15">
        <v>8096.2675879429999</v>
      </c>
      <c r="AD15">
        <v>8013.4830134536678</v>
      </c>
      <c r="AE15">
        <v>7917.7110299143114</v>
      </c>
      <c r="AF15">
        <v>7825.770609280542</v>
      </c>
      <c r="AG15">
        <v>7736.5398162209285</v>
      </c>
      <c r="AH15">
        <v>7653.2504593174617</v>
      </c>
      <c r="AI15">
        <v>7578.5061653184384</v>
      </c>
      <c r="AJ15">
        <v>7539.0128537108603</v>
      </c>
      <c r="AK15">
        <v>7524.2262601997409</v>
      </c>
      <c r="AL15">
        <v>7513.1095816491343</v>
      </c>
      <c r="AM15">
        <v>7515.4333677334407</v>
      </c>
      <c r="AN15">
        <v>7527.1424524226877</v>
      </c>
      <c r="AO15">
        <v>7556.908064156044</v>
      </c>
      <c r="AP15">
        <v>7592.6925752098296</v>
      </c>
      <c r="AQ15">
        <v>7630.2000495930233</v>
      </c>
      <c r="AR15">
        <v>7668.8612463914224</v>
      </c>
      <c r="AS15">
        <v>7707.5341412489352</v>
      </c>
      <c r="AT15">
        <v>7750.3799790889525</v>
      </c>
      <c r="AU15">
        <v>7797.3335342565142</v>
      </c>
      <c r="AV15">
        <v>7842.5807684595993</v>
      </c>
      <c r="AW15">
        <v>7892.0762000344221</v>
      </c>
      <c r="AX15">
        <v>7945.4357603880871</v>
      </c>
      <c r="AY15" s="1">
        <f t="shared" si="1"/>
        <v>7991.0175169583672</v>
      </c>
      <c r="AZ15" s="1">
        <f t="shared" si="2"/>
        <v>8040.7556432190613</v>
      </c>
      <c r="BA15" s="1">
        <f t="shared" si="3"/>
        <v>8090.9604977447598</v>
      </c>
      <c r="BB15" s="1">
        <f t="shared" si="4"/>
        <v>8139.9756671444338</v>
      </c>
      <c r="BC15" s="1">
        <f t="shared" si="5"/>
        <v>8188.3358553806756</v>
      </c>
      <c r="BD15" s="1">
        <f t="shared" si="6"/>
        <v>8238.3660463204578</v>
      </c>
      <c r="BE15" s="1">
        <f t="shared" si="7"/>
        <v>8287.4575911134889</v>
      </c>
      <c r="BF15" s="1">
        <f t="shared" si="8"/>
        <v>8336.4345013147977</v>
      </c>
      <c r="BG15" s="1">
        <f t="shared" si="9"/>
        <v>8385.7257534768287</v>
      </c>
      <c r="BH15" s="1">
        <f t="shared" si="10"/>
        <v>8435.1184248772479</v>
      </c>
    </row>
    <row r="16" spans="1:60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>
        <v>1741.7270000000001</v>
      </c>
      <c r="K16">
        <v>1820.09</v>
      </c>
      <c r="L16">
        <v>1901.999</v>
      </c>
      <c r="M16">
        <v>2131.62</v>
      </c>
      <c r="N16">
        <v>2227.2363</v>
      </c>
      <c r="O16">
        <v>2432.2002999999995</v>
      </c>
      <c r="P16">
        <v>2599.8334999999997</v>
      </c>
      <c r="Q16">
        <v>2514.0257000000001</v>
      </c>
      <c r="R16">
        <v>2633.9706999999999</v>
      </c>
      <c r="S16">
        <v>2631.2264999999998</v>
      </c>
      <c r="T16">
        <v>2568.2476000000001</v>
      </c>
      <c r="U16">
        <v>2563.65985038693</v>
      </c>
      <c r="V16">
        <v>2717.1434333619954</v>
      </c>
      <c r="W16">
        <v>2452.3504178847811</v>
      </c>
      <c r="X16">
        <v>2775.9885563198627</v>
      </c>
      <c r="Y16">
        <v>3099.0261693895109</v>
      </c>
      <c r="Z16">
        <v>3247.9039878089743</v>
      </c>
      <c r="AA16">
        <v>3303.5550533745673</v>
      </c>
      <c r="AB16">
        <v>3374.9657220686618</v>
      </c>
      <c r="AC16">
        <v>3438.8362022652354</v>
      </c>
      <c r="AD16">
        <v>3502.398173109626</v>
      </c>
      <c r="AE16">
        <v>3571.3225101615999</v>
      </c>
      <c r="AF16">
        <v>3653.4567667662491</v>
      </c>
      <c r="AG16">
        <v>3741.3981002656701</v>
      </c>
      <c r="AH16">
        <v>3838.8881611840288</v>
      </c>
      <c r="AI16">
        <v>3947.9175054580569</v>
      </c>
      <c r="AJ16">
        <v>4019.987344319607</v>
      </c>
      <c r="AK16">
        <v>4069.4580825398507</v>
      </c>
      <c r="AL16">
        <v>4103.6618147799945</v>
      </c>
      <c r="AM16">
        <v>4131.297696485045</v>
      </c>
      <c r="AN16">
        <v>4159.1466689030185</v>
      </c>
      <c r="AO16">
        <v>4183.7265737099351</v>
      </c>
      <c r="AP16">
        <v>4208.581156633124</v>
      </c>
      <c r="AQ16">
        <v>4230.7730363531291</v>
      </c>
      <c r="AR16">
        <v>4248.6631250550427</v>
      </c>
      <c r="AS16">
        <v>4262.8626188747176</v>
      </c>
      <c r="AT16">
        <v>4277.6301238610458</v>
      </c>
      <c r="AU16">
        <v>4290.0687737457974</v>
      </c>
      <c r="AV16">
        <v>4302.1844648234428</v>
      </c>
      <c r="AW16">
        <v>4315.6432459936013</v>
      </c>
      <c r="AX16">
        <v>4334.6791277444872</v>
      </c>
      <c r="AY16" s="1">
        <f t="shared" si="1"/>
        <v>4345.9428912380827</v>
      </c>
      <c r="AZ16" s="1">
        <f t="shared" si="2"/>
        <v>4360.9765700807657</v>
      </c>
      <c r="BA16" s="1">
        <f t="shared" si="3"/>
        <v>4376.2504167038132</v>
      </c>
      <c r="BB16" s="1">
        <f t="shared" si="4"/>
        <v>4390.9519854791615</v>
      </c>
      <c r="BC16" s="1">
        <f t="shared" si="5"/>
        <v>4404.6161705297854</v>
      </c>
      <c r="BD16" s="1">
        <f t="shared" si="6"/>
        <v>4419.9441990008636</v>
      </c>
      <c r="BE16" s="1">
        <f t="shared" si="7"/>
        <v>4434.4381718587247</v>
      </c>
      <c r="BF16" s="1">
        <f t="shared" si="8"/>
        <v>4448.8505058639275</v>
      </c>
      <c r="BG16" s="1">
        <f t="shared" si="9"/>
        <v>4463.4459191760361</v>
      </c>
      <c r="BH16" s="1">
        <f t="shared" si="10"/>
        <v>4478.2287345325385</v>
      </c>
    </row>
    <row r="17" spans="1:60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15</v>
      </c>
      <c r="I17" t="s">
        <v>16</v>
      </c>
      <c r="J17">
        <v>0</v>
      </c>
      <c r="K17">
        <v>0</v>
      </c>
      <c r="L17">
        <v>0</v>
      </c>
      <c r="M17">
        <v>0</v>
      </c>
      <c r="N17">
        <v>5.8022999999999998</v>
      </c>
      <c r="O17">
        <v>19.0563</v>
      </c>
      <c r="P17">
        <v>25.218499999999999</v>
      </c>
      <c r="Q17">
        <v>36.962699999999998</v>
      </c>
      <c r="R17">
        <v>35.006700000000002</v>
      </c>
      <c r="S17">
        <v>49.103499999999997</v>
      </c>
      <c r="T17">
        <v>65.909599999999998</v>
      </c>
      <c r="U17">
        <v>60.767850386930355</v>
      </c>
      <c r="V17">
        <v>64.872433361994837</v>
      </c>
      <c r="W17">
        <v>79.188417884780733</v>
      </c>
      <c r="X17">
        <v>99.911556319862427</v>
      </c>
      <c r="Y17">
        <v>108.52116938950988</v>
      </c>
      <c r="Z17">
        <v>143.55107125371538</v>
      </c>
      <c r="AA17">
        <v>169.27501015653826</v>
      </c>
      <c r="AB17">
        <v>196.63598900563883</v>
      </c>
      <c r="AC17">
        <v>222.97809526109717</v>
      </c>
      <c r="AD17">
        <v>245.53142177170591</v>
      </c>
      <c r="AE17">
        <v>268.24393379947378</v>
      </c>
      <c r="AF17">
        <v>290.63220878392087</v>
      </c>
      <c r="AG17">
        <v>314.24796557282713</v>
      </c>
      <c r="AH17">
        <v>340.62936648041784</v>
      </c>
      <c r="AI17">
        <v>368.34335655876521</v>
      </c>
      <c r="AJ17">
        <v>397.91237546748494</v>
      </c>
      <c r="AK17">
        <v>429.16837246232933</v>
      </c>
      <c r="AL17">
        <v>459.65059673611688</v>
      </c>
      <c r="AM17">
        <v>491.18715817804298</v>
      </c>
      <c r="AN17">
        <v>525.33290193707398</v>
      </c>
      <c r="AO17">
        <v>558.49446650720381</v>
      </c>
      <c r="AP17">
        <v>596.16915521347551</v>
      </c>
      <c r="AQ17">
        <v>635.64988365945578</v>
      </c>
      <c r="AR17">
        <v>674.8676507266681</v>
      </c>
      <c r="AS17">
        <v>713.08780734960271</v>
      </c>
      <c r="AT17">
        <v>751.04859596693211</v>
      </c>
      <c r="AU17">
        <v>788.53493335286146</v>
      </c>
      <c r="AV17">
        <v>828.90034689980735</v>
      </c>
      <c r="AW17">
        <v>873.66621250061053</v>
      </c>
      <c r="AX17">
        <v>925.2182197665262</v>
      </c>
      <c r="AY17" s="1">
        <f t="shared" si="1"/>
        <v>963.51481972144393</v>
      </c>
      <c r="AZ17" s="1">
        <f t="shared" si="2"/>
        <v>1009.850200129411</v>
      </c>
      <c r="BA17" s="1">
        <f t="shared" si="3"/>
        <v>1055.7544539075752</v>
      </c>
      <c r="BB17" s="1">
        <f t="shared" si="4"/>
        <v>1100.2433201581443</v>
      </c>
      <c r="BC17" s="1">
        <f t="shared" si="5"/>
        <v>1143.6031532274355</v>
      </c>
      <c r="BD17" s="1">
        <f t="shared" si="6"/>
        <v>1189.7641255410126</v>
      </c>
      <c r="BE17" s="1">
        <f t="shared" si="7"/>
        <v>1234.1460156356334</v>
      </c>
      <c r="BF17" s="1">
        <f t="shared" si="8"/>
        <v>1278.5933923456614</v>
      </c>
      <c r="BG17" s="1">
        <f t="shared" si="9"/>
        <v>1323.4429034165514</v>
      </c>
      <c r="BH17" s="1">
        <f t="shared" si="10"/>
        <v>1368.462548188123</v>
      </c>
    </row>
    <row r="18" spans="1:60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f t="shared" si="1"/>
        <v>0</v>
      </c>
      <c r="AZ18" s="1">
        <f t="shared" si="2"/>
        <v>0</v>
      </c>
      <c r="BA18" s="1">
        <f t="shared" si="3"/>
        <v>0</v>
      </c>
      <c r="BB18" s="1">
        <f t="shared" si="4"/>
        <v>0</v>
      </c>
      <c r="BC18" s="1">
        <f t="shared" si="5"/>
        <v>0</v>
      </c>
      <c r="BD18" s="1">
        <f t="shared" si="6"/>
        <v>0</v>
      </c>
      <c r="BE18" s="1">
        <f t="shared" si="7"/>
        <v>0</v>
      </c>
      <c r="BF18" s="1">
        <f t="shared" si="8"/>
        <v>0</v>
      </c>
      <c r="BG18" s="1">
        <f t="shared" si="9"/>
        <v>0</v>
      </c>
      <c r="BH18" s="1">
        <f t="shared" si="10"/>
        <v>0</v>
      </c>
    </row>
    <row r="19" spans="1:60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>
        <v>38.957999999999998</v>
      </c>
      <c r="K19">
        <v>37.582000000000001</v>
      </c>
      <c r="L19">
        <v>38.613999999999997</v>
      </c>
      <c r="M19">
        <v>37.496000000000002</v>
      </c>
      <c r="N19">
        <v>40.764000000000003</v>
      </c>
      <c r="O19">
        <v>39.731999999999999</v>
      </c>
      <c r="P19">
        <v>38.270000000000003</v>
      </c>
      <c r="Q19">
        <v>37.066000000000003</v>
      </c>
      <c r="R19">
        <v>34.4</v>
      </c>
      <c r="S19">
        <v>37.753999999999998</v>
      </c>
      <c r="T19">
        <v>31.82</v>
      </c>
      <c r="U19">
        <v>28.981999999999999</v>
      </c>
      <c r="V19">
        <v>23.4</v>
      </c>
      <c r="W19">
        <v>21.3</v>
      </c>
      <c r="X19">
        <v>23.999999999999996</v>
      </c>
      <c r="Y19">
        <v>23.999999999999996</v>
      </c>
      <c r="Z19">
        <v>23.662816555259159</v>
      </c>
      <c r="AA19">
        <v>24.22927615016053</v>
      </c>
      <c r="AB19">
        <v>24.984835512993378</v>
      </c>
      <c r="AC19">
        <v>25.926911868532244</v>
      </c>
      <c r="AD19">
        <v>27.035846602102492</v>
      </c>
      <c r="AE19">
        <v>28.193387841065004</v>
      </c>
      <c r="AF19">
        <v>29.417808691972052</v>
      </c>
      <c r="AG19">
        <v>30.683731242006274</v>
      </c>
      <c r="AH19">
        <v>32.014025304164917</v>
      </c>
      <c r="AI19">
        <v>33.391533182184006</v>
      </c>
      <c r="AJ19">
        <v>34.821233000650558</v>
      </c>
      <c r="AK19">
        <v>36.362480008779535</v>
      </c>
      <c r="AL19">
        <v>38.0032666258276</v>
      </c>
      <c r="AM19">
        <v>39.681984770319687</v>
      </c>
      <c r="AN19">
        <v>41.4321760519503</v>
      </c>
      <c r="AO19">
        <v>43.259098739809026</v>
      </c>
      <c r="AP19">
        <v>45.087260370719342</v>
      </c>
      <c r="AQ19">
        <v>46.881677240292774</v>
      </c>
      <c r="AR19">
        <v>48.714174053431464</v>
      </c>
      <c r="AS19">
        <v>50.574421039216759</v>
      </c>
      <c r="AT19">
        <v>52.462888163095357</v>
      </c>
      <c r="AU19">
        <v>54.399513663592693</v>
      </c>
      <c r="AV19">
        <v>56.46576012218349</v>
      </c>
      <c r="AW19">
        <v>58.7131016261215</v>
      </c>
      <c r="AX19">
        <v>61.237280907542811</v>
      </c>
      <c r="AY19" s="1">
        <f t="shared" si="1"/>
        <v>63.21442093193491</v>
      </c>
      <c r="AZ19" s="1">
        <f t="shared" si="2"/>
        <v>65.526416046888698</v>
      </c>
      <c r="BA19" s="1">
        <f t="shared" si="3"/>
        <v>67.818185273501513</v>
      </c>
      <c r="BB19" s="1">
        <f t="shared" si="4"/>
        <v>70.051671687429916</v>
      </c>
      <c r="BC19" s="1">
        <f t="shared" si="5"/>
        <v>72.239358739862837</v>
      </c>
      <c r="BD19" s="1">
        <f t="shared" si="6"/>
        <v>74.542549912842333</v>
      </c>
      <c r="BE19" s="1">
        <f t="shared" si="7"/>
        <v>76.771668691585546</v>
      </c>
      <c r="BF19" s="1">
        <f t="shared" si="8"/>
        <v>79.004040379518301</v>
      </c>
      <c r="BG19" s="1">
        <f t="shared" si="9"/>
        <v>81.252972083017085</v>
      </c>
      <c r="BH19" s="1">
        <f t="shared" si="10"/>
        <v>83.508733107260014</v>
      </c>
    </row>
    <row r="20" spans="1:60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7.9109999999999996</v>
      </c>
      <c r="Q20">
        <v>3.516</v>
      </c>
      <c r="R20">
        <v>3.516</v>
      </c>
      <c r="S20">
        <v>5.274</v>
      </c>
      <c r="T20">
        <v>20.216999999999999</v>
      </c>
      <c r="U20">
        <v>16.701000000000001</v>
      </c>
      <c r="V20">
        <v>83.504999999999995</v>
      </c>
      <c r="W20">
        <v>102.503</v>
      </c>
      <c r="X20">
        <v>108.124</v>
      </c>
      <c r="Y20">
        <v>143.25399999999999</v>
      </c>
      <c r="Z20">
        <v>143.25399999999999</v>
      </c>
      <c r="AA20">
        <v>171.65087373393141</v>
      </c>
      <c r="AB20">
        <v>206.33782626717749</v>
      </c>
      <c r="AC20">
        <v>247.20775070496475</v>
      </c>
      <c r="AD20">
        <v>296.01457525935899</v>
      </c>
      <c r="AE20">
        <v>354.31620003339276</v>
      </c>
      <c r="AF20">
        <v>424.80236634792573</v>
      </c>
      <c r="AG20">
        <v>508.60429544245756</v>
      </c>
      <c r="AH20">
        <v>608.19300917741816</v>
      </c>
      <c r="AI20">
        <v>726.71907955077177</v>
      </c>
      <c r="AJ20">
        <v>792.71307809594862</v>
      </c>
      <c r="AK20">
        <v>826.02948211124249</v>
      </c>
      <c r="AL20">
        <v>841.02702137887411</v>
      </c>
      <c r="AM20">
        <v>846.43662957809181</v>
      </c>
      <c r="AN20">
        <v>847.34208510601411</v>
      </c>
      <c r="AO20">
        <v>845.69167022444503</v>
      </c>
      <c r="AP20">
        <v>842.19656506059005</v>
      </c>
      <c r="AQ20">
        <v>837.44066036578079</v>
      </c>
      <c r="AR20">
        <v>831.76661907247853</v>
      </c>
      <c r="AS20">
        <v>825.63181026982602</v>
      </c>
      <c r="AT20">
        <v>819.6830415586121</v>
      </c>
      <c r="AU20">
        <v>813.35357963010563</v>
      </c>
      <c r="AV20">
        <v>806.29721625208811</v>
      </c>
      <c r="AW20">
        <v>798.53748580155377</v>
      </c>
      <c r="AX20">
        <v>790.49410457704403</v>
      </c>
      <c r="AY20" s="1">
        <f t="shared" si="1"/>
        <v>783.71489522637421</v>
      </c>
      <c r="AZ20" s="1">
        <f t="shared" si="2"/>
        <v>775.95531215268238</v>
      </c>
      <c r="BA20" s="1">
        <f t="shared" si="3"/>
        <v>768.34788316975209</v>
      </c>
      <c r="BB20" s="1">
        <f t="shared" si="4"/>
        <v>760.93453687909096</v>
      </c>
      <c r="BC20" s="1">
        <f t="shared" si="5"/>
        <v>753.54350216523017</v>
      </c>
      <c r="BD20" s="1">
        <f t="shared" si="6"/>
        <v>745.89015749986174</v>
      </c>
      <c r="BE20" s="1">
        <f t="shared" si="7"/>
        <v>738.45387128027323</v>
      </c>
      <c r="BF20" s="1">
        <f t="shared" si="8"/>
        <v>730.98426925138665</v>
      </c>
      <c r="BG20" s="1">
        <f t="shared" si="9"/>
        <v>723.4642175730587</v>
      </c>
      <c r="BH20" s="1">
        <f t="shared" si="10"/>
        <v>715.94786632411706</v>
      </c>
    </row>
    <row r="21" spans="1:60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">
        <f t="shared" si="1"/>
        <v>0</v>
      </c>
      <c r="AZ21" s="1">
        <f t="shared" si="2"/>
        <v>0</v>
      </c>
      <c r="BA21" s="1">
        <f t="shared" si="3"/>
        <v>0</v>
      </c>
      <c r="BB21" s="1">
        <f t="shared" si="4"/>
        <v>0</v>
      </c>
      <c r="BC21" s="1">
        <f t="shared" si="5"/>
        <v>0</v>
      </c>
      <c r="BD21" s="1">
        <f t="shared" si="6"/>
        <v>0</v>
      </c>
      <c r="BE21" s="1">
        <f t="shared" si="7"/>
        <v>0</v>
      </c>
      <c r="BF21" s="1">
        <f t="shared" si="8"/>
        <v>0</v>
      </c>
      <c r="BG21" s="1">
        <f t="shared" si="9"/>
        <v>0</v>
      </c>
      <c r="BH21" s="1">
        <f t="shared" si="10"/>
        <v>0</v>
      </c>
    </row>
    <row r="22" spans="1:60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>
        <v>1702.769</v>
      </c>
      <c r="K22">
        <v>1782.508</v>
      </c>
      <c r="L22">
        <v>1863.385</v>
      </c>
      <c r="M22">
        <v>2094.1239999999998</v>
      </c>
      <c r="N22">
        <v>2180.67</v>
      </c>
      <c r="O22">
        <v>2373.4119999999998</v>
      </c>
      <c r="P22">
        <v>2528.4340000000002</v>
      </c>
      <c r="Q22">
        <v>2436.4810000000002</v>
      </c>
      <c r="R22">
        <v>2561.0479999999998</v>
      </c>
      <c r="S22">
        <v>2539.0949999999998</v>
      </c>
      <c r="T22">
        <v>2450.3009999999999</v>
      </c>
      <c r="U22">
        <v>2457.2089999999998</v>
      </c>
      <c r="V22">
        <v>2545.366</v>
      </c>
      <c r="W22">
        <v>2249.3589999999999</v>
      </c>
      <c r="X22">
        <v>2543.953</v>
      </c>
      <c r="Y22">
        <v>2823.2510000000002</v>
      </c>
      <c r="Z22">
        <v>2937.4360999999999</v>
      </c>
      <c r="AA22">
        <v>2938.3998933339371</v>
      </c>
      <c r="AB22">
        <v>2947.0070712828524</v>
      </c>
      <c r="AC22">
        <v>2942.7234444306409</v>
      </c>
      <c r="AD22">
        <v>2933.816329476459</v>
      </c>
      <c r="AE22">
        <v>2920.5689884876683</v>
      </c>
      <c r="AF22">
        <v>2908.6043829424302</v>
      </c>
      <c r="AG22">
        <v>2887.8621080083794</v>
      </c>
      <c r="AH22">
        <v>2858.0517602220275</v>
      </c>
      <c r="AI22">
        <v>2819.4635361663359</v>
      </c>
      <c r="AJ22">
        <v>2794.5406577555227</v>
      </c>
      <c r="AK22">
        <v>2777.8977479574987</v>
      </c>
      <c r="AL22">
        <v>2764.9809300391762</v>
      </c>
      <c r="AM22">
        <v>2753.9919239585897</v>
      </c>
      <c r="AN22">
        <v>2745.0395058079798</v>
      </c>
      <c r="AO22">
        <v>2736.281338238477</v>
      </c>
      <c r="AP22">
        <v>2725.1281759883386</v>
      </c>
      <c r="AQ22">
        <v>2710.8008150875999</v>
      </c>
      <c r="AR22">
        <v>2693.3146812024647</v>
      </c>
      <c r="AS22">
        <v>2673.5685802160724</v>
      </c>
      <c r="AT22">
        <v>2654.4355981724061</v>
      </c>
      <c r="AU22">
        <v>2633.7807470992384</v>
      </c>
      <c r="AV22">
        <v>2610.5211415493636</v>
      </c>
      <c r="AW22">
        <v>2584.7264460653155</v>
      </c>
      <c r="AX22">
        <v>2557.7295224933746</v>
      </c>
      <c r="AY22" s="1">
        <f t="shared" si="1"/>
        <v>2535.4987553583414</v>
      </c>
      <c r="AZ22" s="1">
        <f t="shared" si="2"/>
        <v>2509.6446417517873</v>
      </c>
      <c r="BA22" s="1">
        <f t="shared" si="3"/>
        <v>2484.3298943529953</v>
      </c>
      <c r="BB22" s="1">
        <f t="shared" si="4"/>
        <v>2459.7224567544981</v>
      </c>
      <c r="BC22" s="1">
        <f t="shared" si="5"/>
        <v>2435.2301563972651</v>
      </c>
      <c r="BD22" s="1">
        <f t="shared" si="6"/>
        <v>2409.7473660471442</v>
      </c>
      <c r="BE22" s="1">
        <f t="shared" si="7"/>
        <v>2385.066616251228</v>
      </c>
      <c r="BF22" s="1">
        <f t="shared" si="8"/>
        <v>2360.2688038873603</v>
      </c>
      <c r="BG22" s="1">
        <f t="shared" si="9"/>
        <v>2335.2858261034053</v>
      </c>
      <c r="BH22" s="1">
        <f t="shared" si="10"/>
        <v>2310.3095869130266</v>
      </c>
    </row>
    <row r="23" spans="1:60" x14ac:dyDescent="0.3">
      <c r="A23" t="s">
        <v>9</v>
      </c>
      <c r="B23" t="s">
        <v>10</v>
      </c>
      <c r="C23" t="s">
        <v>43</v>
      </c>
      <c r="D23" t="s">
        <v>12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>
        <v>5830.2841999999991</v>
      </c>
      <c r="K23">
        <v>5727.7351000000008</v>
      </c>
      <c r="L23">
        <v>5725.6250999999993</v>
      </c>
      <c r="M23">
        <v>5779.7343999999994</v>
      </c>
      <c r="N23">
        <v>5804.8801000000003</v>
      </c>
      <c r="O23">
        <v>5833.1248999999998</v>
      </c>
      <c r="P23">
        <v>5864.5649999999996</v>
      </c>
      <c r="Q23">
        <v>5979.8674999999994</v>
      </c>
      <c r="R23">
        <v>6114.0529000000006</v>
      </c>
      <c r="S23">
        <v>6039.6768999999995</v>
      </c>
      <c r="T23">
        <v>6023.8283000000001</v>
      </c>
      <c r="U23">
        <v>5941.2090083404983</v>
      </c>
      <c r="V23">
        <v>5989.5272730008601</v>
      </c>
      <c r="W23">
        <v>5976.5522436801384</v>
      </c>
      <c r="X23">
        <v>5909.4726730008597</v>
      </c>
      <c r="Y23">
        <v>5698.2671316423048</v>
      </c>
      <c r="Z23">
        <v>5744.2882976027286</v>
      </c>
      <c r="AA23">
        <v>5747.4889377166901</v>
      </c>
      <c r="AB23">
        <v>5747.52858006119</v>
      </c>
      <c r="AC23">
        <v>5747.3437689571083</v>
      </c>
      <c r="AD23">
        <v>5745.9188158216239</v>
      </c>
      <c r="AE23">
        <v>5731.2996574533499</v>
      </c>
      <c r="AF23">
        <v>5717.1497558860865</v>
      </c>
      <c r="AG23">
        <v>5704.7567855211255</v>
      </c>
      <c r="AH23">
        <v>5692.6760725210579</v>
      </c>
      <c r="AI23">
        <v>5677.4310775211716</v>
      </c>
      <c r="AJ23">
        <v>5665.1860057814065</v>
      </c>
      <c r="AK23">
        <v>5656.0964253567681</v>
      </c>
      <c r="AL23">
        <v>5650.7847288654111</v>
      </c>
      <c r="AM23">
        <v>5649.3936410617662</v>
      </c>
      <c r="AN23">
        <v>5652.6120169332826</v>
      </c>
      <c r="AO23">
        <v>5659.4845993243071</v>
      </c>
      <c r="AP23">
        <v>5668.8538641763053</v>
      </c>
      <c r="AQ23">
        <v>5678.5898025205688</v>
      </c>
      <c r="AR23">
        <v>5687.6839089390669</v>
      </c>
      <c r="AS23">
        <v>5694.3580128011299</v>
      </c>
      <c r="AT23">
        <v>5704.552251867819</v>
      </c>
      <c r="AU23">
        <v>5718.3210872206</v>
      </c>
      <c r="AV23">
        <v>5736.9755751366092</v>
      </c>
      <c r="AW23">
        <v>5760.9483040454625</v>
      </c>
      <c r="AX23">
        <v>5791.3426705578049</v>
      </c>
      <c r="AY23" s="1">
        <f t="shared" si="1"/>
        <v>5807.2903940271135</v>
      </c>
      <c r="AZ23" s="1">
        <f t="shared" si="2"/>
        <v>5832.6673189077846</v>
      </c>
      <c r="BA23" s="1">
        <f t="shared" si="3"/>
        <v>5857.1625257921551</v>
      </c>
      <c r="BB23" s="1">
        <f t="shared" si="4"/>
        <v>5880.0081702190655</v>
      </c>
      <c r="BC23" s="1">
        <f t="shared" si="5"/>
        <v>5901.855155227051</v>
      </c>
      <c r="BD23" s="1">
        <f t="shared" si="6"/>
        <v>5926.7378249479807</v>
      </c>
      <c r="BE23" s="1">
        <f t="shared" si="7"/>
        <v>5949.5362914733851</v>
      </c>
      <c r="BF23" s="1">
        <f t="shared" si="8"/>
        <v>5972.5031493593415</v>
      </c>
      <c r="BG23" s="1">
        <f t="shared" si="9"/>
        <v>5995.9294466034335</v>
      </c>
      <c r="BH23" s="1">
        <f t="shared" si="10"/>
        <v>6019.4865456714761</v>
      </c>
    </row>
    <row r="24" spans="1:60" x14ac:dyDescent="0.3">
      <c r="A24" t="s">
        <v>9</v>
      </c>
      <c r="B24" t="s">
        <v>10</v>
      </c>
      <c r="C24" t="s">
        <v>43</v>
      </c>
      <c r="D24" t="s">
        <v>17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>
        <v>0</v>
      </c>
      <c r="K24">
        <v>0</v>
      </c>
      <c r="L24">
        <v>0</v>
      </c>
      <c r="M24">
        <v>0.2364</v>
      </c>
      <c r="N24">
        <v>0.68769999999999998</v>
      </c>
      <c r="O24">
        <v>2.0630000000000002</v>
      </c>
      <c r="P24">
        <v>2.7507000000000001</v>
      </c>
      <c r="Q24">
        <v>7.1562000000000001</v>
      </c>
      <c r="R24">
        <v>10.959899999999999</v>
      </c>
      <c r="S24">
        <v>13.946999999999999</v>
      </c>
      <c r="T24">
        <v>16.439800000000002</v>
      </c>
      <c r="U24">
        <v>16.218108340498709</v>
      </c>
      <c r="V24">
        <v>15.917773000859842</v>
      </c>
      <c r="W24">
        <v>16.518443680137572</v>
      </c>
      <c r="X24">
        <v>15.917773000859842</v>
      </c>
      <c r="Y24">
        <v>14.716431642304384</v>
      </c>
      <c r="Z24">
        <v>19.466796563003868</v>
      </c>
      <c r="AA24">
        <v>22.955190491707654</v>
      </c>
      <c r="AB24">
        <v>26.665581534897505</v>
      </c>
      <c r="AC24">
        <v>30.237804431163628</v>
      </c>
      <c r="AD24">
        <v>33.296235240259072</v>
      </c>
      <c r="AE24">
        <v>36.376253015242213</v>
      </c>
      <c r="AF24">
        <v>39.412301375679363</v>
      </c>
      <c r="AG24">
        <v>42.614807139488562</v>
      </c>
      <c r="AH24">
        <v>46.192358738580651</v>
      </c>
      <c r="AI24">
        <v>49.950621230755026</v>
      </c>
      <c r="AJ24">
        <v>53.960442060627592</v>
      </c>
      <c r="AK24">
        <v>58.199032059005845</v>
      </c>
      <c r="AL24">
        <v>62.332691623809275</v>
      </c>
      <c r="AM24">
        <v>66.609328645915298</v>
      </c>
      <c r="AN24">
        <v>71.23979389737076</v>
      </c>
      <c r="AO24">
        <v>75.736795734833009</v>
      </c>
      <c r="AP24">
        <v>80.845817173783061</v>
      </c>
      <c r="AQ24">
        <v>86.199753595885639</v>
      </c>
      <c r="AR24">
        <v>91.518030126217539</v>
      </c>
      <c r="AS24">
        <v>96.701021845380055</v>
      </c>
      <c r="AT24">
        <v>101.84884096599569</v>
      </c>
      <c r="AU24">
        <v>106.93232029785123</v>
      </c>
      <c r="AV24">
        <v>112.4062278544944</v>
      </c>
      <c r="AW24">
        <v>118.47687568043335</v>
      </c>
      <c r="AX24">
        <v>125.46778441483403</v>
      </c>
      <c r="AY24" s="1">
        <f t="shared" si="1"/>
        <v>130.66114252679836</v>
      </c>
      <c r="AZ24" s="1">
        <f t="shared" si="2"/>
        <v>136.94463046035344</v>
      </c>
      <c r="BA24" s="1">
        <f t="shared" si="3"/>
        <v>143.16965380480724</v>
      </c>
      <c r="BB24" s="1">
        <f t="shared" si="4"/>
        <v>149.20273806572732</v>
      </c>
      <c r="BC24" s="1">
        <f t="shared" si="5"/>
        <v>155.08271542844159</v>
      </c>
      <c r="BD24" s="1">
        <f t="shared" si="6"/>
        <v>161.34255207982278</v>
      </c>
      <c r="BE24" s="1">
        <f t="shared" si="7"/>
        <v>167.36112942660293</v>
      </c>
      <c r="BF24" s="1">
        <f t="shared" si="8"/>
        <v>173.38858733838788</v>
      </c>
      <c r="BG24" s="1">
        <f t="shared" si="9"/>
        <v>179.47057823084106</v>
      </c>
      <c r="BH24" s="1">
        <f t="shared" si="10"/>
        <v>185.57564075982918</v>
      </c>
    </row>
    <row r="25" spans="1:60" x14ac:dyDescent="0.3">
      <c r="A25" t="s">
        <v>9</v>
      </c>
      <c r="B25" t="s">
        <v>10</v>
      </c>
      <c r="C25" t="s">
        <v>43</v>
      </c>
      <c r="D25" t="s">
        <v>18</v>
      </c>
      <c r="E25" t="s">
        <v>13</v>
      </c>
      <c r="F25" t="s">
        <v>14</v>
      </c>
      <c r="G25" t="s">
        <v>14</v>
      </c>
      <c r="H25" t="s">
        <v>15</v>
      </c>
      <c r="I25" t="s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">
        <f t="shared" si="1"/>
        <v>0</v>
      </c>
      <c r="AZ25" s="1">
        <f t="shared" si="2"/>
        <v>0</v>
      </c>
      <c r="BA25" s="1">
        <f t="shared" si="3"/>
        <v>0</v>
      </c>
      <c r="BB25" s="1">
        <f t="shared" si="4"/>
        <v>0</v>
      </c>
      <c r="BC25" s="1">
        <f t="shared" si="5"/>
        <v>0</v>
      </c>
      <c r="BD25" s="1">
        <f t="shared" si="6"/>
        <v>0</v>
      </c>
      <c r="BE25" s="1">
        <f t="shared" si="7"/>
        <v>0</v>
      </c>
      <c r="BF25" s="1">
        <f t="shared" si="8"/>
        <v>0</v>
      </c>
      <c r="BG25" s="1">
        <f t="shared" si="9"/>
        <v>0</v>
      </c>
      <c r="BH25" s="1">
        <f t="shared" si="10"/>
        <v>0</v>
      </c>
    </row>
    <row r="26" spans="1:60" x14ac:dyDescent="0.3">
      <c r="A26" t="s">
        <v>9</v>
      </c>
      <c r="B26" t="s">
        <v>10</v>
      </c>
      <c r="C26" t="s">
        <v>43</v>
      </c>
      <c r="D26" t="s">
        <v>19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>
        <v>227.04</v>
      </c>
      <c r="K26">
        <v>232.114</v>
      </c>
      <c r="L26">
        <v>240.542</v>
      </c>
      <c r="M26">
        <v>256.53800000000001</v>
      </c>
      <c r="N26">
        <v>252.75399999999999</v>
      </c>
      <c r="O26">
        <v>256.53800000000001</v>
      </c>
      <c r="P26">
        <v>265.91199999999998</v>
      </c>
      <c r="Q26">
        <v>264.45</v>
      </c>
      <c r="R26">
        <v>270.21199999999999</v>
      </c>
      <c r="S26">
        <v>263.50400000000002</v>
      </c>
      <c r="T26">
        <v>272.10399999999998</v>
      </c>
      <c r="U26">
        <v>263.24599999999998</v>
      </c>
      <c r="V26">
        <v>266.09999999999997</v>
      </c>
      <c r="W26">
        <v>270.2</v>
      </c>
      <c r="X26">
        <v>263.89999999999998</v>
      </c>
      <c r="Y26">
        <v>269.69999999999993</v>
      </c>
      <c r="Z26">
        <v>265.91090103972482</v>
      </c>
      <c r="AA26">
        <v>272.27649073742907</v>
      </c>
      <c r="AB26">
        <v>280.76708907726311</v>
      </c>
      <c r="AC26">
        <v>291.35367212263105</v>
      </c>
      <c r="AD26">
        <v>303.81532619112642</v>
      </c>
      <c r="AE26">
        <v>316.82319586396818</v>
      </c>
      <c r="AF26">
        <v>330.58262517603612</v>
      </c>
      <c r="AG26">
        <v>344.80842983204559</v>
      </c>
      <c r="AH26">
        <v>359.75760935555292</v>
      </c>
      <c r="AI26">
        <v>375.23735413479284</v>
      </c>
      <c r="AJ26">
        <v>391.30360584481082</v>
      </c>
      <c r="AK26">
        <v>408.62336909865951</v>
      </c>
      <c r="AL26">
        <v>427.06170870773769</v>
      </c>
      <c r="AM26">
        <v>445.92630385646771</v>
      </c>
      <c r="AN26">
        <v>465.59407838379104</v>
      </c>
      <c r="AO26">
        <v>486.12412208860439</v>
      </c>
      <c r="AP26">
        <v>506.66808841595866</v>
      </c>
      <c r="AQ26">
        <v>526.83284798779016</v>
      </c>
      <c r="AR26">
        <v>547.42553092543585</v>
      </c>
      <c r="AS26">
        <v>568.33005642819853</v>
      </c>
      <c r="AT26">
        <v>589.55170573278417</v>
      </c>
      <c r="AU26">
        <v>611.31453479462334</v>
      </c>
      <c r="AV26">
        <v>634.53397937303691</v>
      </c>
      <c r="AW26">
        <v>659.78847952354079</v>
      </c>
      <c r="AX26">
        <v>688.15394419851236</v>
      </c>
      <c r="AY26" s="1">
        <f t="shared" si="1"/>
        <v>710.37205522261502</v>
      </c>
      <c r="AZ26" s="1">
        <f t="shared" si="2"/>
        <v>736.35310032690177</v>
      </c>
      <c r="BA26" s="1">
        <f t="shared" si="3"/>
        <v>762.10685701096372</v>
      </c>
      <c r="BB26" s="1">
        <f t="shared" si="4"/>
        <v>787.20566058748227</v>
      </c>
      <c r="BC26" s="1">
        <f t="shared" si="5"/>
        <v>811.7897938391834</v>
      </c>
      <c r="BD26" s="1">
        <f t="shared" si="6"/>
        <v>837.67190464554733</v>
      </c>
      <c r="BE26" s="1">
        <f t="shared" si="7"/>
        <v>862.72162692167331</v>
      </c>
      <c r="BF26" s="1">
        <f t="shared" si="8"/>
        <v>887.80790376481309</v>
      </c>
      <c r="BG26" s="1">
        <f t="shared" si="9"/>
        <v>913.08027378288534</v>
      </c>
      <c r="BH26" s="1">
        <f t="shared" si="10"/>
        <v>938.42938829282502</v>
      </c>
    </row>
    <row r="27" spans="1:60" x14ac:dyDescent="0.3">
      <c r="A27" t="s">
        <v>9</v>
      </c>
      <c r="B27" t="s">
        <v>10</v>
      </c>
      <c r="C27" t="s">
        <v>43</v>
      </c>
      <c r="D27" t="s">
        <v>20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>
        <v>0.16719999999999999</v>
      </c>
      <c r="K27">
        <v>0.19109999999999999</v>
      </c>
      <c r="L27">
        <v>0.19109999999999999</v>
      </c>
      <c r="M27">
        <v>0.215</v>
      </c>
      <c r="N27">
        <v>2.6063999999999998</v>
      </c>
      <c r="O27">
        <v>6.3489000000000004</v>
      </c>
      <c r="P27">
        <v>7.0903</v>
      </c>
      <c r="Q27">
        <v>10.629300000000001</v>
      </c>
      <c r="R27">
        <v>10.701000000000001</v>
      </c>
      <c r="S27">
        <v>7.5929000000000002</v>
      </c>
      <c r="T27">
        <v>9.0154999999999994</v>
      </c>
      <c r="U27">
        <v>8.8598999999999997</v>
      </c>
      <c r="V27">
        <v>10.390499999999999</v>
      </c>
      <c r="W27">
        <v>10.3188</v>
      </c>
      <c r="X27">
        <v>18.209900000000001</v>
      </c>
      <c r="Y27">
        <v>45.050699999999999</v>
      </c>
      <c r="Z27">
        <v>69.266900000000007</v>
      </c>
      <c r="AA27">
        <v>71.67699738555801</v>
      </c>
      <c r="AB27">
        <v>74.127398526237826</v>
      </c>
      <c r="AC27">
        <v>76.67171174364475</v>
      </c>
      <c r="AD27">
        <v>79.308629644641371</v>
      </c>
      <c r="AE27">
        <v>81.866208044618546</v>
      </c>
      <c r="AF27">
        <v>84.519583032065796</v>
      </c>
      <c r="AG27">
        <v>87.296975154044006</v>
      </c>
      <c r="AH27">
        <v>90.172569068053548</v>
      </c>
      <c r="AI27">
        <v>93.094134602205401</v>
      </c>
      <c r="AJ27">
        <v>94.342488859837118</v>
      </c>
      <c r="AK27">
        <v>94.748899508713592</v>
      </c>
      <c r="AL27">
        <v>94.78248653665618</v>
      </c>
      <c r="AM27">
        <v>94.68862338993101</v>
      </c>
      <c r="AN27">
        <v>94.591077839292723</v>
      </c>
      <c r="AO27">
        <v>94.545356367714689</v>
      </c>
      <c r="AP27">
        <v>94.569616564010715</v>
      </c>
      <c r="AQ27">
        <v>94.663385359129805</v>
      </c>
      <c r="AR27">
        <v>94.817894882860628</v>
      </c>
      <c r="AS27">
        <v>95.022616635347973</v>
      </c>
      <c r="AT27">
        <v>95.268477662071021</v>
      </c>
      <c r="AU27">
        <v>95.548454431534324</v>
      </c>
      <c r="AV27">
        <v>95.857135287363917</v>
      </c>
      <c r="AW27">
        <v>96.189855318373716</v>
      </c>
      <c r="AX27">
        <v>96.542731172641936</v>
      </c>
      <c r="AY27" s="1">
        <f t="shared" si="1"/>
        <v>96.838303146791304</v>
      </c>
      <c r="AZ27" s="1">
        <f t="shared" si="2"/>
        <v>97.17488386607863</v>
      </c>
      <c r="BA27" s="1">
        <f t="shared" si="3"/>
        <v>97.505765254004018</v>
      </c>
      <c r="BB27" s="1">
        <f t="shared" si="4"/>
        <v>97.829499520987156</v>
      </c>
      <c r="BC27" s="1">
        <f t="shared" si="5"/>
        <v>98.150536233271509</v>
      </c>
      <c r="BD27" s="1">
        <f t="shared" si="6"/>
        <v>98.48352215258717</v>
      </c>
      <c r="BE27" s="1">
        <f t="shared" si="7"/>
        <v>98.807455671071011</v>
      </c>
      <c r="BF27" s="1">
        <f t="shared" si="8"/>
        <v>99.132576806104453</v>
      </c>
      <c r="BG27" s="1">
        <f t="shared" si="9"/>
        <v>99.459640279214454</v>
      </c>
      <c r="BH27" s="1">
        <f t="shared" si="10"/>
        <v>99.786925052070615</v>
      </c>
    </row>
    <row r="28" spans="1:60" x14ac:dyDescent="0.3">
      <c r="A28" t="s">
        <v>9</v>
      </c>
      <c r="B28" t="s">
        <v>10</v>
      </c>
      <c r="C28" t="s">
        <v>43</v>
      </c>
      <c r="D28" t="s">
        <v>21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">
        <f t="shared" si="1"/>
        <v>0</v>
      </c>
      <c r="AZ28" s="1">
        <f t="shared" si="2"/>
        <v>0</v>
      </c>
      <c r="BA28" s="1">
        <f t="shared" si="3"/>
        <v>0</v>
      </c>
      <c r="BB28" s="1">
        <f t="shared" si="4"/>
        <v>0</v>
      </c>
      <c r="BC28" s="1">
        <f t="shared" si="5"/>
        <v>0</v>
      </c>
      <c r="BD28" s="1">
        <f t="shared" si="6"/>
        <v>0</v>
      </c>
      <c r="BE28" s="1">
        <f t="shared" si="7"/>
        <v>0</v>
      </c>
      <c r="BF28" s="1">
        <f t="shared" si="8"/>
        <v>0</v>
      </c>
      <c r="BG28" s="1">
        <f t="shared" si="9"/>
        <v>0</v>
      </c>
      <c r="BH28" s="1">
        <f t="shared" si="10"/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22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>
        <v>5603.0770000000002</v>
      </c>
      <c r="K29">
        <v>5495.43</v>
      </c>
      <c r="L29">
        <v>5484.8919999999998</v>
      </c>
      <c r="M29">
        <v>5522.7449999999999</v>
      </c>
      <c r="N29">
        <v>5548.8320000000003</v>
      </c>
      <c r="O29">
        <v>5568.1750000000002</v>
      </c>
      <c r="P29">
        <v>5588.8119999999999</v>
      </c>
      <c r="Q29">
        <v>5697.6319999999996</v>
      </c>
      <c r="R29">
        <v>5822.18</v>
      </c>
      <c r="S29">
        <v>5754.6329999999998</v>
      </c>
      <c r="T29">
        <v>5726.2690000000002</v>
      </c>
      <c r="U29">
        <v>5652.8850000000002</v>
      </c>
      <c r="V29">
        <v>5697.1189999999997</v>
      </c>
      <c r="W29">
        <v>5679.5150000000003</v>
      </c>
      <c r="X29">
        <v>5611.4449999999997</v>
      </c>
      <c r="Y29">
        <v>5368.8</v>
      </c>
      <c r="Z29">
        <v>5389.6436999999996</v>
      </c>
      <c r="AA29">
        <v>5380.5802591019947</v>
      </c>
      <c r="AB29">
        <v>5365.9685109227921</v>
      </c>
      <c r="AC29">
        <v>5349.0805806596691</v>
      </c>
      <c r="AD29">
        <v>5329.4986247455963</v>
      </c>
      <c r="AE29">
        <v>5296.2340005295218</v>
      </c>
      <c r="AF29">
        <v>5262.6352463023049</v>
      </c>
      <c r="AG29">
        <v>5230.0365733955459</v>
      </c>
      <c r="AH29">
        <v>5196.5535353588712</v>
      </c>
      <c r="AI29">
        <v>5159.1489675534176</v>
      </c>
      <c r="AJ29">
        <v>5125.579469016132</v>
      </c>
      <c r="AK29">
        <v>5094.525124690389</v>
      </c>
      <c r="AL29">
        <v>5066.6078419972082</v>
      </c>
      <c r="AM29">
        <v>5042.1693851694517</v>
      </c>
      <c r="AN29">
        <v>5021.1870668128286</v>
      </c>
      <c r="AO29">
        <v>5003.078325133155</v>
      </c>
      <c r="AP29">
        <v>4986.7703420225535</v>
      </c>
      <c r="AQ29">
        <v>4970.8938155777632</v>
      </c>
      <c r="AR29">
        <v>4953.9224530045531</v>
      </c>
      <c r="AS29">
        <v>4934.3043178922035</v>
      </c>
      <c r="AT29">
        <v>4917.8832275069681</v>
      </c>
      <c r="AU29">
        <v>4904.5257776965909</v>
      </c>
      <c r="AV29">
        <v>4894.1782326217144</v>
      </c>
      <c r="AW29">
        <v>4886.493093523115</v>
      </c>
      <c r="AX29">
        <v>4881.1782107718172</v>
      </c>
      <c r="AY29" s="1">
        <f t="shared" si="1"/>
        <v>4869.4188931309072</v>
      </c>
      <c r="AZ29" s="1">
        <f t="shared" si="2"/>
        <v>4862.1947042544489</v>
      </c>
      <c r="BA29" s="1">
        <f t="shared" si="3"/>
        <v>4854.3802497223769</v>
      </c>
      <c r="BB29" s="1">
        <f t="shared" si="4"/>
        <v>4845.7702720448797</v>
      </c>
      <c r="BC29" s="1">
        <f t="shared" si="5"/>
        <v>4836.8321097261614</v>
      </c>
      <c r="BD29" s="1">
        <f t="shared" si="6"/>
        <v>4829.2398460700388</v>
      </c>
      <c r="BE29" s="1">
        <f t="shared" si="7"/>
        <v>4820.6460794540653</v>
      </c>
      <c r="BF29" s="1">
        <f t="shared" si="8"/>
        <v>4812.1740814500627</v>
      </c>
      <c r="BG29" s="1">
        <f t="shared" si="9"/>
        <v>4803.9189543105203</v>
      </c>
      <c r="BH29" s="1">
        <f t="shared" si="10"/>
        <v>4795.694591566793</v>
      </c>
    </row>
    <row r="30" spans="1:60" x14ac:dyDescent="0.3">
      <c r="A30" t="s">
        <v>9</v>
      </c>
      <c r="B30" t="s">
        <v>10</v>
      </c>
      <c r="C30" t="s">
        <v>25</v>
      </c>
      <c r="D30" t="s">
        <v>12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>
        <v>4205.6073999999999</v>
      </c>
      <c r="K30">
        <v>4456.6248000000005</v>
      </c>
      <c r="L30">
        <v>4652.8433999999997</v>
      </c>
      <c r="M30">
        <v>5259.5824000000002</v>
      </c>
      <c r="N30">
        <v>5464.3280000000013</v>
      </c>
      <c r="O30">
        <v>5843.4883</v>
      </c>
      <c r="P30">
        <v>5954.6122999999998</v>
      </c>
      <c r="Q30">
        <v>6275.0896000000002</v>
      </c>
      <c r="R30">
        <v>6281.0129999999999</v>
      </c>
      <c r="S30">
        <v>6143.1341000000002</v>
      </c>
      <c r="T30">
        <v>5804.3292000000001</v>
      </c>
      <c r="U30">
        <v>5828.1248133276013</v>
      </c>
      <c r="V30">
        <v>5762.1888724849541</v>
      </c>
      <c r="W30">
        <v>5693.7950020636281</v>
      </c>
      <c r="X30">
        <v>5888.568802063628</v>
      </c>
      <c r="Y30">
        <v>6128.135872742906</v>
      </c>
      <c r="Z30">
        <v>6343.9815187196691</v>
      </c>
      <c r="AA30">
        <v>6374.4316953294274</v>
      </c>
      <c r="AB30">
        <v>6410.6489303189555</v>
      </c>
      <c r="AC30">
        <v>6461.258332769562</v>
      </c>
      <c r="AD30">
        <v>6521.7644688115724</v>
      </c>
      <c r="AE30">
        <v>6568.6763357232612</v>
      </c>
      <c r="AF30">
        <v>6608.4252417920361</v>
      </c>
      <c r="AG30">
        <v>6642.8091384912877</v>
      </c>
      <c r="AH30">
        <v>6670.7514558157181</v>
      </c>
      <c r="AI30">
        <v>6692.3385919463526</v>
      </c>
      <c r="AJ30">
        <v>6712.9643208939706</v>
      </c>
      <c r="AK30">
        <v>6731.4362539627955</v>
      </c>
      <c r="AL30">
        <v>6747.1516010886908</v>
      </c>
      <c r="AM30">
        <v>6762.6940386575507</v>
      </c>
      <c r="AN30">
        <v>6774.6534044874888</v>
      </c>
      <c r="AO30">
        <v>6782.6126493258134</v>
      </c>
      <c r="AP30">
        <v>6786.5604044570455</v>
      </c>
      <c r="AQ30">
        <v>6785.6904090521439</v>
      </c>
      <c r="AR30">
        <v>6780.2084625582111</v>
      </c>
      <c r="AS30">
        <v>6769.9990331151484</v>
      </c>
      <c r="AT30">
        <v>6758.2530653442727</v>
      </c>
      <c r="AU30">
        <v>6750.3563012404238</v>
      </c>
      <c r="AV30">
        <v>6743.1982327320793</v>
      </c>
      <c r="AW30">
        <v>6737.7829937538672</v>
      </c>
      <c r="AX30">
        <v>6735.5438336292391</v>
      </c>
      <c r="AY30" s="1">
        <f t="shared" si="1"/>
        <v>6727.6293540649876</v>
      </c>
      <c r="AZ30" s="1">
        <f t="shared" si="2"/>
        <v>6722.9696550480039</v>
      </c>
      <c r="BA30" s="1">
        <f t="shared" si="3"/>
        <v>6718.2415753285259</v>
      </c>
      <c r="BB30" s="1">
        <f t="shared" si="4"/>
        <v>6712.9363777353519</v>
      </c>
      <c r="BC30" s="1">
        <f t="shared" si="5"/>
        <v>6707.0833520039487</v>
      </c>
      <c r="BD30" s="1">
        <f t="shared" si="6"/>
        <v>6702.4344784057448</v>
      </c>
      <c r="BE30" s="1">
        <f t="shared" si="7"/>
        <v>6697.0645147215855</v>
      </c>
      <c r="BF30" s="1">
        <f t="shared" si="8"/>
        <v>6691.6952534759839</v>
      </c>
      <c r="BG30" s="1">
        <f t="shared" si="9"/>
        <v>6686.4924695281934</v>
      </c>
      <c r="BH30" s="1">
        <f t="shared" si="10"/>
        <v>6681.3777166627096</v>
      </c>
    </row>
    <row r="31" spans="1:60" x14ac:dyDescent="0.3">
      <c r="A31" t="s">
        <v>9</v>
      </c>
      <c r="B31" t="s">
        <v>10</v>
      </c>
      <c r="C31" t="s">
        <v>25</v>
      </c>
      <c r="D31" t="s">
        <v>17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>
        <v>4.0613999999999999</v>
      </c>
      <c r="K31">
        <v>4.8994</v>
      </c>
      <c r="L31">
        <v>6.5323000000000002</v>
      </c>
      <c r="M31">
        <v>7.3064</v>
      </c>
      <c r="N31">
        <v>10.5718</v>
      </c>
      <c r="O31">
        <v>8.9822000000000006</v>
      </c>
      <c r="P31">
        <v>12.0762</v>
      </c>
      <c r="Q31">
        <v>4.7278000000000002</v>
      </c>
      <c r="R31">
        <v>5.5228999999999999</v>
      </c>
      <c r="S31">
        <v>6.6403999999999996</v>
      </c>
      <c r="T31">
        <v>8.6389999999999993</v>
      </c>
      <c r="U31">
        <v>10.31151332760103</v>
      </c>
      <c r="V31">
        <v>12.513972484952706</v>
      </c>
      <c r="W31">
        <v>13.615202063628546</v>
      </c>
      <c r="X31">
        <v>13.615202063628546</v>
      </c>
      <c r="Y31">
        <v>14.215872742906276</v>
      </c>
      <c r="Z31">
        <v>18.804660625486672</v>
      </c>
      <c r="AA31">
        <v>22.174401699472739</v>
      </c>
      <c r="AB31">
        <v>25.758588965683316</v>
      </c>
      <c r="AC31">
        <v>29.209307681804297</v>
      </c>
      <c r="AD31">
        <v>32.163710232087013</v>
      </c>
      <c r="AE31">
        <v>35.138965497717024</v>
      </c>
      <c r="AF31">
        <v>38.071746907118829</v>
      </c>
      <c r="AG31">
        <v>41.165323903451508</v>
      </c>
      <c r="AH31">
        <v>44.621190074003096</v>
      </c>
      <c r="AI31">
        <v>48.25162050862054</v>
      </c>
      <c r="AJ31">
        <v>52.125052874892006</v>
      </c>
      <c r="AK31">
        <v>56.219473145434222</v>
      </c>
      <c r="AL31">
        <v>60.212532044768096</v>
      </c>
      <c r="AM31">
        <v>64.343705222584873</v>
      </c>
      <c r="AN31">
        <v>68.816671655963546</v>
      </c>
      <c r="AO31">
        <v>73.160714247253651</v>
      </c>
      <c r="AP31">
        <v>78.095959446783581</v>
      </c>
      <c r="AQ31">
        <v>83.267789187862249</v>
      </c>
      <c r="AR31">
        <v>88.405171958659508</v>
      </c>
      <c r="AS31">
        <v>93.411871442475501</v>
      </c>
      <c r="AT31">
        <v>98.384594674634556</v>
      </c>
      <c r="AU31">
        <v>103.29516654622354</v>
      </c>
      <c r="AV31">
        <v>108.58288677100774</v>
      </c>
      <c r="AW31">
        <v>114.4470499770172</v>
      </c>
      <c r="AX31">
        <v>121.20017270004385</v>
      </c>
      <c r="AY31" s="1">
        <f t="shared" si="1"/>
        <v>126.21688597826869</v>
      </c>
      <c r="AZ31" s="1">
        <f t="shared" si="2"/>
        <v>132.28664983244926</v>
      </c>
      <c r="BA31" s="1">
        <f t="shared" si="3"/>
        <v>138.2999376889984</v>
      </c>
      <c r="BB31" s="1">
        <f t="shared" si="4"/>
        <v>144.12781500226447</v>
      </c>
      <c r="BC31" s="1">
        <f t="shared" si="5"/>
        <v>149.80779313495623</v>
      </c>
      <c r="BD31" s="1">
        <f t="shared" si="6"/>
        <v>155.85471017234522</v>
      </c>
      <c r="BE31" s="1">
        <f t="shared" si="7"/>
        <v>161.66857400392837</v>
      </c>
      <c r="BF31" s="1">
        <f t="shared" si="8"/>
        <v>167.4910163404802</v>
      </c>
      <c r="BG31" s="1">
        <f t="shared" si="9"/>
        <v>173.36613679441689</v>
      </c>
      <c r="BH31" s="1">
        <f t="shared" si="10"/>
        <v>179.26354413534318</v>
      </c>
    </row>
    <row r="32" spans="1:60" x14ac:dyDescent="0.3">
      <c r="A32" t="s">
        <v>9</v>
      </c>
      <c r="B32" t="s">
        <v>10</v>
      </c>
      <c r="C32" t="s">
        <v>25</v>
      </c>
      <c r="D32" t="s">
        <v>18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1">
        <f t="shared" si="1"/>
        <v>0</v>
      </c>
      <c r="AZ32" s="1">
        <f t="shared" si="2"/>
        <v>0</v>
      </c>
      <c r="BA32" s="1">
        <f t="shared" si="3"/>
        <v>0</v>
      </c>
      <c r="BB32" s="1">
        <f t="shared" si="4"/>
        <v>0</v>
      </c>
      <c r="BC32" s="1">
        <f t="shared" si="5"/>
        <v>0</v>
      </c>
      <c r="BD32" s="1">
        <f t="shared" si="6"/>
        <v>0</v>
      </c>
      <c r="BE32" s="1">
        <f t="shared" si="7"/>
        <v>0</v>
      </c>
      <c r="BF32" s="1">
        <f t="shared" si="8"/>
        <v>0</v>
      </c>
      <c r="BG32" s="1">
        <f t="shared" si="9"/>
        <v>0</v>
      </c>
      <c r="BH32" s="1">
        <f t="shared" si="10"/>
        <v>0</v>
      </c>
    </row>
    <row r="33" spans="1:60" x14ac:dyDescent="0.3">
      <c r="A33" t="s">
        <v>9</v>
      </c>
      <c r="B33" t="s">
        <v>10</v>
      </c>
      <c r="C33" t="s">
        <v>25</v>
      </c>
      <c r="D33" t="s">
        <v>19</v>
      </c>
      <c r="E33" t="s">
        <v>13</v>
      </c>
      <c r="F33" t="s">
        <v>14</v>
      </c>
      <c r="G33" t="s">
        <v>14</v>
      </c>
      <c r="H33" t="s">
        <v>15</v>
      </c>
      <c r="I33" t="s">
        <v>16</v>
      </c>
      <c r="J33">
        <v>198.23</v>
      </c>
      <c r="K33">
        <v>179.91200000000001</v>
      </c>
      <c r="L33">
        <v>182.23400000000001</v>
      </c>
      <c r="M33">
        <v>187.65199999999999</v>
      </c>
      <c r="N33">
        <v>186.44800000000001</v>
      </c>
      <c r="O33">
        <v>183.696</v>
      </c>
      <c r="P33">
        <v>185.244</v>
      </c>
      <c r="Q33">
        <v>193.41399999999999</v>
      </c>
      <c r="R33">
        <v>180.084</v>
      </c>
      <c r="S33">
        <v>173.72</v>
      </c>
      <c r="T33">
        <v>136.99799999999999</v>
      </c>
      <c r="U33">
        <v>135.19200000000001</v>
      </c>
      <c r="V33">
        <v>188.89999999999998</v>
      </c>
      <c r="W33">
        <v>170.4</v>
      </c>
      <c r="X33">
        <v>167.79999999999998</v>
      </c>
      <c r="Y33">
        <v>171.2</v>
      </c>
      <c r="Z33">
        <v>168.7947580941823</v>
      </c>
      <c r="AA33">
        <v>172.83550320447807</v>
      </c>
      <c r="AB33">
        <v>178.22515999268612</v>
      </c>
      <c r="AC33">
        <v>184.94530466219607</v>
      </c>
      <c r="AD33">
        <v>192.85570576166381</v>
      </c>
      <c r="AE33">
        <v>201.11283326626395</v>
      </c>
      <c r="AF33">
        <v>209.8470353360679</v>
      </c>
      <c r="AG33">
        <v>218.87728285964485</v>
      </c>
      <c r="AH33">
        <v>228.36671383637659</v>
      </c>
      <c r="AI33">
        <v>238.19293669957952</v>
      </c>
      <c r="AJ33">
        <v>248.39146207130696</v>
      </c>
      <c r="AK33">
        <v>259.38569072929408</v>
      </c>
      <c r="AL33">
        <v>271.08996859757008</v>
      </c>
      <c r="AM33">
        <v>283.06482469494671</v>
      </c>
      <c r="AN33">
        <v>295.54952250391227</v>
      </c>
      <c r="AO33">
        <v>308.58157101063802</v>
      </c>
      <c r="AP33">
        <v>321.62245731113154</v>
      </c>
      <c r="AQ33">
        <v>334.4226309807558</v>
      </c>
      <c r="AR33">
        <v>347.49444158114437</v>
      </c>
      <c r="AS33">
        <v>360.76420341307988</v>
      </c>
      <c r="AT33">
        <v>374.23526889674719</v>
      </c>
      <c r="AU33">
        <v>388.0498641336286</v>
      </c>
      <c r="AV33">
        <v>402.78908887157604</v>
      </c>
      <c r="AW33">
        <v>418.82012493299999</v>
      </c>
      <c r="AX33">
        <v>436.82593714047204</v>
      </c>
      <c r="AY33" s="1">
        <f t="shared" si="1"/>
        <v>450.92953598113309</v>
      </c>
      <c r="AZ33" s="1">
        <f t="shared" si="2"/>
        <v>467.42176780113368</v>
      </c>
      <c r="BA33" s="1">
        <f t="shared" si="3"/>
        <v>483.76972161763479</v>
      </c>
      <c r="BB33" s="1">
        <f t="shared" si="4"/>
        <v>499.70192470365146</v>
      </c>
      <c r="BC33" s="1">
        <f t="shared" si="5"/>
        <v>515.30742567766356</v>
      </c>
      <c r="BD33" s="1">
        <f t="shared" si="6"/>
        <v>531.73685604491402</v>
      </c>
      <c r="BE33" s="1">
        <f t="shared" si="7"/>
        <v>547.63790333327415</v>
      </c>
      <c r="BF33" s="1">
        <f t="shared" si="8"/>
        <v>563.56215470718962</v>
      </c>
      <c r="BG33" s="1">
        <f t="shared" si="9"/>
        <v>579.60453419214537</v>
      </c>
      <c r="BH33" s="1">
        <f t="shared" si="10"/>
        <v>595.69562949841202</v>
      </c>
    </row>
    <row r="34" spans="1:60" x14ac:dyDescent="0.3">
      <c r="A34" t="s">
        <v>9</v>
      </c>
      <c r="B34" t="s">
        <v>10</v>
      </c>
      <c r="C34" t="s">
        <v>25</v>
      </c>
      <c r="D34" t="s">
        <v>20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>
        <v>61.859000000000002</v>
      </c>
      <c r="K34">
        <v>45.952399999999997</v>
      </c>
      <c r="L34">
        <v>64.510099999999994</v>
      </c>
      <c r="M34">
        <v>61.859000000000002</v>
      </c>
      <c r="N34">
        <v>31.813199999999998</v>
      </c>
      <c r="O34">
        <v>2.6511</v>
      </c>
      <c r="P34">
        <v>18.080100000000002</v>
      </c>
      <c r="Q34">
        <v>30.0458</v>
      </c>
      <c r="R34">
        <v>109.9391</v>
      </c>
      <c r="S34">
        <v>194.7757</v>
      </c>
      <c r="T34">
        <v>231.24619999999999</v>
      </c>
      <c r="U34">
        <v>300.10329999999999</v>
      </c>
      <c r="V34">
        <v>275.26389999999998</v>
      </c>
      <c r="W34">
        <v>277.1028</v>
      </c>
      <c r="X34">
        <v>316.75060000000002</v>
      </c>
      <c r="Y34">
        <v>296.49700000000001</v>
      </c>
      <c r="Z34">
        <v>261.63209999999998</v>
      </c>
      <c r="AA34">
        <v>273.23493946850425</v>
      </c>
      <c r="AB34">
        <v>285.7220357042869</v>
      </c>
      <c r="AC34">
        <v>299.54184620729251</v>
      </c>
      <c r="AD34">
        <v>314.64591196477647</v>
      </c>
      <c r="AE34">
        <v>330.0058993007504</v>
      </c>
      <c r="AF34">
        <v>345.88943236174515</v>
      </c>
      <c r="AG34">
        <v>362.39296151775392</v>
      </c>
      <c r="AH34">
        <v>379.46074991495681</v>
      </c>
      <c r="AI34">
        <v>397.12775569331598</v>
      </c>
      <c r="AJ34">
        <v>406.13704273462844</v>
      </c>
      <c r="AK34">
        <v>410.36634540098413</v>
      </c>
      <c r="AL34">
        <v>412.02792054699307</v>
      </c>
      <c r="AM34">
        <v>412.46129702579321</v>
      </c>
      <c r="AN34">
        <v>412.0439899023786</v>
      </c>
      <c r="AO34">
        <v>411.0865417744489</v>
      </c>
      <c r="AP34">
        <v>409.73763823539912</v>
      </c>
      <c r="AQ34">
        <v>408.07090887775621</v>
      </c>
      <c r="AR34">
        <v>406.13335636158615</v>
      </c>
      <c r="AS34">
        <v>403.95980393072205</v>
      </c>
      <c r="AT34">
        <v>401.57928064252786</v>
      </c>
      <c r="AU34">
        <v>399.29055242221341</v>
      </c>
      <c r="AV34">
        <v>396.85261986193973</v>
      </c>
      <c r="AW34">
        <v>394.29678911504743</v>
      </c>
      <c r="AX34">
        <v>391.65365741205937</v>
      </c>
      <c r="AY34" s="1">
        <f t="shared" si="1"/>
        <v>389.28107696032657</v>
      </c>
      <c r="AZ34" s="1">
        <f t="shared" si="2"/>
        <v>386.70956514222144</v>
      </c>
      <c r="BA34" s="1">
        <f t="shared" si="3"/>
        <v>384.16819522007154</v>
      </c>
      <c r="BB34" s="1">
        <f t="shared" si="4"/>
        <v>381.66147275200819</v>
      </c>
      <c r="BC34" s="1">
        <f t="shared" si="5"/>
        <v>379.16561817923048</v>
      </c>
      <c r="BD34" s="1">
        <f t="shared" si="6"/>
        <v>376.61348266505047</v>
      </c>
      <c r="BE34" s="1">
        <f t="shared" si="7"/>
        <v>374.10524419316152</v>
      </c>
      <c r="BF34" s="1">
        <f t="shared" si="8"/>
        <v>371.59063495967166</v>
      </c>
      <c r="BG34" s="1">
        <f t="shared" si="9"/>
        <v>369.06667567860131</v>
      </c>
      <c r="BH34" s="1">
        <f t="shared" si="10"/>
        <v>366.5421113231514</v>
      </c>
    </row>
    <row r="35" spans="1:60" x14ac:dyDescent="0.3">
      <c r="A35" t="s">
        <v>9</v>
      </c>
      <c r="B35" t="s">
        <v>10</v>
      </c>
      <c r="C35" t="s">
        <v>25</v>
      </c>
      <c r="D35" t="s">
        <v>21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1">
        <f t="shared" si="1"/>
        <v>0</v>
      </c>
      <c r="AZ35" s="1">
        <f t="shared" si="2"/>
        <v>0</v>
      </c>
      <c r="BA35" s="1">
        <f t="shared" si="3"/>
        <v>0</v>
      </c>
      <c r="BB35" s="1">
        <f t="shared" si="4"/>
        <v>0</v>
      </c>
      <c r="BC35" s="1">
        <f t="shared" si="5"/>
        <v>0</v>
      </c>
      <c r="BD35" s="1">
        <f t="shared" si="6"/>
        <v>0</v>
      </c>
      <c r="BE35" s="1">
        <f t="shared" si="7"/>
        <v>0</v>
      </c>
      <c r="BF35" s="1">
        <f t="shared" si="8"/>
        <v>0</v>
      </c>
      <c r="BG35" s="1">
        <f t="shared" si="9"/>
        <v>0</v>
      </c>
      <c r="BH35" s="1">
        <f t="shared" si="10"/>
        <v>0</v>
      </c>
    </row>
    <row r="36" spans="1:60" x14ac:dyDescent="0.3">
      <c r="A36" t="s">
        <v>9</v>
      </c>
      <c r="B36" t="s">
        <v>10</v>
      </c>
      <c r="C36" t="s">
        <v>25</v>
      </c>
      <c r="D36" t="s">
        <v>22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>
        <v>3941.4569999999999</v>
      </c>
      <c r="K36">
        <v>4225.8609999999999</v>
      </c>
      <c r="L36">
        <v>4399.567</v>
      </c>
      <c r="M36">
        <v>5002.7650000000003</v>
      </c>
      <c r="N36">
        <v>5235.4949999999999</v>
      </c>
      <c r="O36">
        <v>5648.1589999999997</v>
      </c>
      <c r="P36">
        <v>5739.2120000000004</v>
      </c>
      <c r="Q36">
        <v>6046.902</v>
      </c>
      <c r="R36">
        <v>5985.4669999999996</v>
      </c>
      <c r="S36">
        <v>5767.9979999999996</v>
      </c>
      <c r="T36">
        <v>5427.4459999999999</v>
      </c>
      <c r="U36">
        <v>5382.518</v>
      </c>
      <c r="V36">
        <v>5285.5110000000004</v>
      </c>
      <c r="W36">
        <v>5232.6769999999997</v>
      </c>
      <c r="X36">
        <v>5390.4030000000002</v>
      </c>
      <c r="Y36">
        <v>5646.223</v>
      </c>
      <c r="Z36">
        <v>5894.75</v>
      </c>
      <c r="AA36">
        <v>5906.1868509569722</v>
      </c>
      <c r="AB36">
        <v>5920.9431456562988</v>
      </c>
      <c r="AC36">
        <v>5947.5618742182696</v>
      </c>
      <c r="AD36">
        <v>5982.0991408530454</v>
      </c>
      <c r="AE36">
        <v>6002.4186376585303</v>
      </c>
      <c r="AF36">
        <v>6014.6170271871033</v>
      </c>
      <c r="AG36">
        <v>6020.3735702104377</v>
      </c>
      <c r="AH36">
        <v>6018.3028019903813</v>
      </c>
      <c r="AI36">
        <v>6008.7662790448367</v>
      </c>
      <c r="AJ36">
        <v>6006.3107632131423</v>
      </c>
      <c r="AK36">
        <v>6005.4647446870822</v>
      </c>
      <c r="AL36">
        <v>6003.8211798993589</v>
      </c>
      <c r="AM36">
        <v>6002.8242117142263</v>
      </c>
      <c r="AN36">
        <v>5998.2432204252336</v>
      </c>
      <c r="AO36">
        <v>5989.7838222934733</v>
      </c>
      <c r="AP36">
        <v>5977.1043494637306</v>
      </c>
      <c r="AQ36">
        <v>5959.9290800057697</v>
      </c>
      <c r="AR36">
        <v>5938.175492656821</v>
      </c>
      <c r="AS36">
        <v>5911.8631543288711</v>
      </c>
      <c r="AT36">
        <v>5884.053921130364</v>
      </c>
      <c r="AU36">
        <v>5859.7207181383592</v>
      </c>
      <c r="AV36">
        <v>5834.9736372275556</v>
      </c>
      <c r="AW36">
        <v>5810.2190297288016</v>
      </c>
      <c r="AX36">
        <v>5785.8640663766646</v>
      </c>
      <c r="AY36" s="1">
        <f t="shared" si="1"/>
        <v>5761.2018551452566</v>
      </c>
      <c r="AZ36" s="1">
        <f t="shared" si="2"/>
        <v>5736.551672272195</v>
      </c>
      <c r="BA36" s="1">
        <f t="shared" si="3"/>
        <v>5712.0037208018111</v>
      </c>
      <c r="BB36" s="1">
        <f t="shared" si="4"/>
        <v>5687.4451652774078</v>
      </c>
      <c r="BC36" s="1">
        <f t="shared" si="5"/>
        <v>5662.8025150120811</v>
      </c>
      <c r="BD36" s="1">
        <f t="shared" si="6"/>
        <v>5638.2294295234096</v>
      </c>
      <c r="BE36" s="1">
        <f t="shared" si="7"/>
        <v>5613.6527931911914</v>
      </c>
      <c r="BF36" s="1">
        <f t="shared" si="8"/>
        <v>5589.0514474686061</v>
      </c>
      <c r="BG36" s="1">
        <f t="shared" si="9"/>
        <v>5564.4551228629934</v>
      </c>
      <c r="BH36" s="1">
        <f t="shared" si="10"/>
        <v>5539.8764317057576</v>
      </c>
    </row>
    <row r="37" spans="1:60" x14ac:dyDescent="0.3">
      <c r="A37" t="s">
        <v>9</v>
      </c>
      <c r="B37" t="s">
        <v>10</v>
      </c>
      <c r="C37" t="s">
        <v>26</v>
      </c>
      <c r="D37" t="s">
        <v>12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>
        <v>4062.2939999999994</v>
      </c>
      <c r="K37">
        <v>4072.4859999999994</v>
      </c>
      <c r="L37">
        <v>4130.3470000000007</v>
      </c>
      <c r="M37">
        <v>4281.24</v>
      </c>
      <c r="N37">
        <v>4406.3450000000003</v>
      </c>
      <c r="O37">
        <v>4486.6630000000005</v>
      </c>
      <c r="P37">
        <v>4549.1531999999997</v>
      </c>
      <c r="Q37">
        <v>4740.3563000000004</v>
      </c>
      <c r="R37">
        <v>4664.7889999999998</v>
      </c>
      <c r="S37">
        <v>4433.1818000000003</v>
      </c>
      <c r="T37">
        <v>4389.1657999999998</v>
      </c>
      <c r="U37">
        <v>4392.0119000000004</v>
      </c>
      <c r="V37">
        <v>4047.6346999999996</v>
      </c>
      <c r="W37">
        <v>3986.7575000000002</v>
      </c>
      <c r="X37">
        <v>4017.6606000000002</v>
      </c>
      <c r="Y37">
        <v>4085.956300835594</v>
      </c>
      <c r="Z37">
        <v>4120.5332008337464</v>
      </c>
      <c r="AA37">
        <v>4176.7441921078771</v>
      </c>
      <c r="AB37">
        <v>4251.9810026270443</v>
      </c>
      <c r="AC37">
        <v>4326.7312774289503</v>
      </c>
      <c r="AD37">
        <v>4394.4932281419124</v>
      </c>
      <c r="AE37">
        <v>4461.6517500570608</v>
      </c>
      <c r="AF37">
        <v>4524.4575412606619</v>
      </c>
      <c r="AG37">
        <v>4584.0754146841009</v>
      </c>
      <c r="AH37">
        <v>4641.3869214048655</v>
      </c>
      <c r="AI37">
        <v>4694.8996949534903</v>
      </c>
      <c r="AJ37">
        <v>4748.0135270751789</v>
      </c>
      <c r="AK37">
        <v>4802.9524397612295</v>
      </c>
      <c r="AL37">
        <v>4857.7020771917287</v>
      </c>
      <c r="AM37">
        <v>4909.6311610583452</v>
      </c>
      <c r="AN37">
        <v>4962.610710492545</v>
      </c>
      <c r="AO37">
        <v>5015.8194559453195</v>
      </c>
      <c r="AP37">
        <v>5066.3244197880749</v>
      </c>
      <c r="AQ37">
        <v>5116.9633832977734</v>
      </c>
      <c r="AR37">
        <v>5164.3677293318942</v>
      </c>
      <c r="AS37">
        <v>5205.8282513472586</v>
      </c>
      <c r="AT37">
        <v>5240.527699159602</v>
      </c>
      <c r="AU37">
        <v>5273.4080254284481</v>
      </c>
      <c r="AV37">
        <v>5297.5831621380903</v>
      </c>
      <c r="AW37">
        <v>5316.5033741070929</v>
      </c>
      <c r="AX37">
        <v>5335.5178628818821</v>
      </c>
      <c r="AY37" s="1">
        <f t="shared" si="1"/>
        <v>5362.6307275799845</v>
      </c>
      <c r="AZ37" s="1">
        <f t="shared" si="2"/>
        <v>5382.0426619411592</v>
      </c>
      <c r="BA37" s="1">
        <f t="shared" si="3"/>
        <v>5403.3694636533546</v>
      </c>
      <c r="BB37" s="1">
        <f t="shared" si="4"/>
        <v>5426.0899114782369</v>
      </c>
      <c r="BC37" s="1">
        <f t="shared" si="5"/>
        <v>5448.4949754867412</v>
      </c>
      <c r="BD37" s="1">
        <f t="shared" si="6"/>
        <v>5469.2582716330726</v>
      </c>
      <c r="BE37" s="1">
        <f t="shared" si="7"/>
        <v>5491.7180762036733</v>
      </c>
      <c r="BF37" s="1">
        <f t="shared" si="8"/>
        <v>5513.7458152676554</v>
      </c>
      <c r="BG37" s="1">
        <f t="shared" si="9"/>
        <v>5535.4218825026037</v>
      </c>
      <c r="BH37" s="1">
        <f t="shared" si="10"/>
        <v>5557.2302115186394</v>
      </c>
    </row>
    <row r="38" spans="1:60" x14ac:dyDescent="0.3">
      <c r="A38" t="s">
        <v>9</v>
      </c>
      <c r="B38" t="s">
        <v>10</v>
      </c>
      <c r="C38" t="s">
        <v>26</v>
      </c>
      <c r="D38" t="s">
        <v>17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1.8051999558194012</v>
      </c>
      <c r="Z38">
        <v>1.8034999562313934</v>
      </c>
      <c r="AA38">
        <v>10.269742038019153</v>
      </c>
      <c r="AB38">
        <v>14.546420991722263</v>
      </c>
      <c r="AC38">
        <v>19.205351103486667</v>
      </c>
      <c r="AD38">
        <v>22.037809053423128</v>
      </c>
      <c r="AE38">
        <v>26.13365575836546</v>
      </c>
      <c r="AF38">
        <v>30.81759700576449</v>
      </c>
      <c r="AG38">
        <v>36.142765969420047</v>
      </c>
      <c r="AH38">
        <v>41.455751423507337</v>
      </c>
      <c r="AI38">
        <v>47.505265780793685</v>
      </c>
      <c r="AJ38">
        <v>52.991404615176961</v>
      </c>
      <c r="AK38">
        <v>59.42612753946166</v>
      </c>
      <c r="AL38">
        <v>65.433555645695989</v>
      </c>
      <c r="AM38">
        <v>72.731216343365745</v>
      </c>
      <c r="AN38">
        <v>80.199455216865402</v>
      </c>
      <c r="AO38">
        <v>87.365564629209473</v>
      </c>
      <c r="AP38">
        <v>94.591874901276199</v>
      </c>
      <c r="AQ38">
        <v>103.8855822346854</v>
      </c>
      <c r="AR38">
        <v>111.40107281528253</v>
      </c>
      <c r="AS38">
        <v>117.96476566708347</v>
      </c>
      <c r="AT38">
        <v>124.44731212113587</v>
      </c>
      <c r="AU38">
        <v>131.94831429566329</v>
      </c>
      <c r="AV38">
        <v>139.12335750237136</v>
      </c>
      <c r="AW38">
        <v>146.38832349005972</v>
      </c>
      <c r="AX38">
        <v>154.84975703414173</v>
      </c>
      <c r="AY38" s="1">
        <f t="shared" si="1"/>
        <v>161.92488259479796</v>
      </c>
      <c r="AZ38" s="1">
        <f t="shared" si="2"/>
        <v>169.55078782241981</v>
      </c>
      <c r="BA38" s="1">
        <f t="shared" si="3"/>
        <v>177.28484761220716</v>
      </c>
      <c r="BB38" s="1">
        <f t="shared" si="4"/>
        <v>184.94794342049863</v>
      </c>
      <c r="BC38" s="1">
        <f t="shared" si="5"/>
        <v>192.37854503384915</v>
      </c>
      <c r="BD38" s="1">
        <f t="shared" si="6"/>
        <v>200.10874543960927</v>
      </c>
      <c r="BE38" s="1">
        <f t="shared" si="7"/>
        <v>207.71705766252308</v>
      </c>
      <c r="BF38" s="1">
        <f t="shared" si="8"/>
        <v>215.29499446965929</v>
      </c>
      <c r="BG38" s="1">
        <f t="shared" si="9"/>
        <v>222.899241623325</v>
      </c>
      <c r="BH38" s="1">
        <f t="shared" si="10"/>
        <v>230.54800950849312</v>
      </c>
    </row>
    <row r="39" spans="1:60" x14ac:dyDescent="0.3">
      <c r="A39" t="s">
        <v>9</v>
      </c>
      <c r="B39" t="s">
        <v>10</v>
      </c>
      <c r="C39" t="s">
        <v>26</v>
      </c>
      <c r="D39" t="s">
        <v>18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1">
        <f t="shared" si="1"/>
        <v>0</v>
      </c>
      <c r="AZ39" s="1">
        <f t="shared" si="2"/>
        <v>0</v>
      </c>
      <c r="BA39" s="1">
        <f t="shared" si="3"/>
        <v>0</v>
      </c>
      <c r="BB39" s="1">
        <f t="shared" si="4"/>
        <v>0</v>
      </c>
      <c r="BC39" s="1">
        <f t="shared" si="5"/>
        <v>0</v>
      </c>
      <c r="BD39" s="1">
        <f t="shared" si="6"/>
        <v>0</v>
      </c>
      <c r="BE39" s="1">
        <f t="shared" si="7"/>
        <v>0</v>
      </c>
      <c r="BF39" s="1">
        <f t="shared" si="8"/>
        <v>0</v>
      </c>
      <c r="BG39" s="1">
        <f t="shared" si="9"/>
        <v>0</v>
      </c>
      <c r="BH39" s="1">
        <f t="shared" si="10"/>
        <v>0</v>
      </c>
    </row>
    <row r="40" spans="1:60" x14ac:dyDescent="0.3">
      <c r="A40" t="s">
        <v>9</v>
      </c>
      <c r="B40" t="s">
        <v>10</v>
      </c>
      <c r="C40" t="s">
        <v>26</v>
      </c>
      <c r="D40" t="s">
        <v>19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>
        <v>29.928000000000001</v>
      </c>
      <c r="K40">
        <v>29.928000000000001</v>
      </c>
      <c r="L40">
        <v>31.303999999999998</v>
      </c>
      <c r="M40">
        <v>30.358000000000001</v>
      </c>
      <c r="N40">
        <v>31.82</v>
      </c>
      <c r="O40">
        <v>32.25</v>
      </c>
      <c r="P40">
        <v>32.335999999999999</v>
      </c>
      <c r="Q40">
        <v>30.616</v>
      </c>
      <c r="R40">
        <v>32.508000000000003</v>
      </c>
      <c r="S40">
        <v>33.97</v>
      </c>
      <c r="T40">
        <v>34.744</v>
      </c>
      <c r="U40">
        <v>34.142000000000003</v>
      </c>
      <c r="V40">
        <v>33.11</v>
      </c>
      <c r="W40">
        <v>33.195999999999998</v>
      </c>
      <c r="X40">
        <v>33.11</v>
      </c>
      <c r="Y40">
        <v>34.142000000000003</v>
      </c>
      <c r="Z40">
        <v>34.354799999999997</v>
      </c>
      <c r="AA40">
        <v>34.67020869061043</v>
      </c>
      <c r="AB40">
        <v>35.156582323603168</v>
      </c>
      <c r="AC40">
        <v>35.80064560821107</v>
      </c>
      <c r="AD40">
        <v>36.629459071995591</v>
      </c>
      <c r="AE40">
        <v>37.573037490288677</v>
      </c>
      <c r="AF40">
        <v>38.622694114837365</v>
      </c>
      <c r="AG40">
        <v>39.80171810592941</v>
      </c>
      <c r="AH40">
        <v>41.073651091049975</v>
      </c>
      <c r="AI40">
        <v>42.418546311454151</v>
      </c>
      <c r="AJ40">
        <v>43.946925998710434</v>
      </c>
      <c r="AK40">
        <v>45.652508530563097</v>
      </c>
      <c r="AL40">
        <v>47.5564986770014</v>
      </c>
      <c r="AM40">
        <v>49.63594466126326</v>
      </c>
      <c r="AN40">
        <v>51.879070434058292</v>
      </c>
      <c r="AO40">
        <v>54.537668189969907</v>
      </c>
      <c r="AP40">
        <v>57.654047847307979</v>
      </c>
      <c r="AQ40">
        <v>61.25807773840463</v>
      </c>
      <c r="AR40">
        <v>65.362938980431267</v>
      </c>
      <c r="AS40">
        <v>69.524510187906642</v>
      </c>
      <c r="AT40">
        <v>73.913272263488054</v>
      </c>
      <c r="AU40">
        <v>78.5208283212705</v>
      </c>
      <c r="AV40">
        <v>83.28974175617715</v>
      </c>
      <c r="AW40">
        <v>88.168296132132255</v>
      </c>
      <c r="AX40">
        <v>93.215993585011944</v>
      </c>
      <c r="AY40" s="1">
        <f t="shared" si="1"/>
        <v>97.897499547789266</v>
      </c>
      <c r="AZ40" s="1">
        <f t="shared" si="2"/>
        <v>102.82235015303922</v>
      </c>
      <c r="BA40" s="1">
        <f t="shared" si="3"/>
        <v>107.71710229764358</v>
      </c>
      <c r="BB40" s="1">
        <f t="shared" si="4"/>
        <v>112.57543901283861</v>
      </c>
      <c r="BC40" s="1">
        <f t="shared" si="5"/>
        <v>117.40722500091761</v>
      </c>
      <c r="BD40" s="1">
        <f t="shared" si="6"/>
        <v>122.31568513226011</v>
      </c>
      <c r="BE40" s="1">
        <f t="shared" si="7"/>
        <v>127.17059811785475</v>
      </c>
      <c r="BF40" s="1">
        <f t="shared" si="8"/>
        <v>132.03138124025645</v>
      </c>
      <c r="BG40" s="1">
        <f t="shared" si="9"/>
        <v>136.90264297235808</v>
      </c>
      <c r="BH40" s="1">
        <f t="shared" si="10"/>
        <v>141.77746610799113</v>
      </c>
    </row>
    <row r="41" spans="1:60" x14ac:dyDescent="0.3">
      <c r="A41" t="s">
        <v>9</v>
      </c>
      <c r="B41" t="s">
        <v>10</v>
      </c>
      <c r="C41" t="s">
        <v>26</v>
      </c>
      <c r="D41" t="s">
        <v>20</v>
      </c>
      <c r="E41" t="s">
        <v>13</v>
      </c>
      <c r="F41" t="s">
        <v>14</v>
      </c>
      <c r="G41" t="s">
        <v>14</v>
      </c>
      <c r="H41" t="s">
        <v>15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3.8262</v>
      </c>
      <c r="Q41">
        <v>5.7393000000000001</v>
      </c>
      <c r="R41">
        <v>6.8929999999999998</v>
      </c>
      <c r="S41">
        <v>10.475800000000001</v>
      </c>
      <c r="T41">
        <v>28.5748</v>
      </c>
      <c r="U41">
        <v>130.48990000000001</v>
      </c>
      <c r="V41">
        <v>233.77770000000001</v>
      </c>
      <c r="W41">
        <v>228.40350000000001</v>
      </c>
      <c r="X41">
        <v>231.09059999999999</v>
      </c>
      <c r="Y41">
        <v>232.01019432176517</v>
      </c>
      <c r="Z41">
        <v>246.00749402971698</v>
      </c>
      <c r="AA41">
        <v>249.16671885235411</v>
      </c>
      <c r="AB41">
        <v>281.87764139528605</v>
      </c>
      <c r="AC41">
        <v>314.93819695812294</v>
      </c>
      <c r="AD41">
        <v>348.38409266709101</v>
      </c>
      <c r="AE41">
        <v>353.85306388092471</v>
      </c>
      <c r="AF41">
        <v>359.36570534525345</v>
      </c>
      <c r="AG41">
        <v>364.7274171877437</v>
      </c>
      <c r="AH41">
        <v>370.00992912278508</v>
      </c>
      <c r="AI41">
        <v>374.97275383959709</v>
      </c>
      <c r="AJ41">
        <v>380.03627339260066</v>
      </c>
      <c r="AK41">
        <v>385.36542505048527</v>
      </c>
      <c r="AL41">
        <v>390.66207312207314</v>
      </c>
      <c r="AM41">
        <v>395.52445785522713</v>
      </c>
      <c r="AN41">
        <v>400.47788845995706</v>
      </c>
      <c r="AO41">
        <v>405.53650423586652</v>
      </c>
      <c r="AP41">
        <v>410.56451725465695</v>
      </c>
      <c r="AQ41">
        <v>415.63757455992305</v>
      </c>
      <c r="AR41">
        <v>420.6853792331803</v>
      </c>
      <c r="AS41">
        <v>425.43885633786709</v>
      </c>
      <c r="AT41">
        <v>429.70381394036701</v>
      </c>
      <c r="AU41">
        <v>433.75874852047946</v>
      </c>
      <c r="AV41">
        <v>437.06589030617704</v>
      </c>
      <c r="AW41">
        <v>440.21146771745305</v>
      </c>
      <c r="AX41">
        <v>443.44295151810371</v>
      </c>
      <c r="AY41" s="1">
        <f t="shared" si="1"/>
        <v>447.01587270624987</v>
      </c>
      <c r="AZ41" s="1">
        <f t="shared" si="2"/>
        <v>450.16637902873208</v>
      </c>
      <c r="BA41" s="1">
        <f t="shared" si="3"/>
        <v>453.48212698551561</v>
      </c>
      <c r="BB41" s="1">
        <f t="shared" si="4"/>
        <v>456.84318340523714</v>
      </c>
      <c r="BC41" s="1">
        <f t="shared" si="5"/>
        <v>460.17011814482794</v>
      </c>
      <c r="BD41" s="1">
        <f t="shared" si="6"/>
        <v>463.43112463021043</v>
      </c>
      <c r="BE41" s="1">
        <f t="shared" si="7"/>
        <v>466.78383114758526</v>
      </c>
      <c r="BF41" s="1">
        <f t="shared" si="8"/>
        <v>470.0994817274086</v>
      </c>
      <c r="BG41" s="1">
        <f t="shared" si="9"/>
        <v>473.40344070518313</v>
      </c>
      <c r="BH41" s="1">
        <f t="shared" si="10"/>
        <v>476.71809993641546</v>
      </c>
    </row>
    <row r="42" spans="1:60" x14ac:dyDescent="0.3">
      <c r="A42" t="s">
        <v>9</v>
      </c>
      <c r="B42" t="s">
        <v>10</v>
      </c>
      <c r="C42" t="s">
        <v>26</v>
      </c>
      <c r="D42" t="s">
        <v>21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f t="shared" si="1"/>
        <v>0</v>
      </c>
      <c r="AZ42" s="1">
        <f t="shared" si="2"/>
        <v>0</v>
      </c>
      <c r="BA42" s="1">
        <f t="shared" si="3"/>
        <v>0</v>
      </c>
      <c r="BB42" s="1">
        <f t="shared" si="4"/>
        <v>0</v>
      </c>
      <c r="BC42" s="1">
        <f t="shared" si="5"/>
        <v>0</v>
      </c>
      <c r="BD42" s="1">
        <f t="shared" si="6"/>
        <v>0</v>
      </c>
      <c r="BE42" s="1">
        <f t="shared" si="7"/>
        <v>0</v>
      </c>
      <c r="BF42" s="1">
        <f t="shared" si="8"/>
        <v>0</v>
      </c>
      <c r="BG42" s="1">
        <f t="shared" si="9"/>
        <v>0</v>
      </c>
      <c r="BH42" s="1">
        <f t="shared" si="10"/>
        <v>0</v>
      </c>
    </row>
    <row r="43" spans="1:60" x14ac:dyDescent="0.3">
      <c r="A43" t="s">
        <v>9</v>
      </c>
      <c r="B43" t="s">
        <v>10</v>
      </c>
      <c r="C43" t="s">
        <v>26</v>
      </c>
      <c r="D43" t="s">
        <v>22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>
        <v>4032.3659999999995</v>
      </c>
      <c r="K43">
        <v>4042.5579999999995</v>
      </c>
      <c r="L43">
        <v>4099.0429999999997</v>
      </c>
      <c r="M43">
        <v>4250.8819999999996</v>
      </c>
      <c r="N43">
        <v>4374.5250000000005</v>
      </c>
      <c r="O43">
        <v>4454.4129999999996</v>
      </c>
      <c r="P43">
        <v>4512.991</v>
      </c>
      <c r="Q43">
        <v>4704.0010000000002</v>
      </c>
      <c r="R43">
        <v>4625.3879999999999</v>
      </c>
      <c r="S43">
        <v>4388.7360000000008</v>
      </c>
      <c r="T43">
        <v>4325.8469999999998</v>
      </c>
      <c r="U43">
        <v>4227.380000000001</v>
      </c>
      <c r="V43">
        <v>3780.7469999999998</v>
      </c>
      <c r="W43">
        <v>3725.1579999999999</v>
      </c>
      <c r="X43">
        <v>3753.46</v>
      </c>
      <c r="Y43">
        <v>3817.9989065580094</v>
      </c>
      <c r="Z43">
        <v>3838.3674068477976</v>
      </c>
      <c r="AA43">
        <v>3882.6375225268935</v>
      </c>
      <c r="AB43">
        <v>3920.4003579164328</v>
      </c>
      <c r="AC43">
        <v>3956.787083759129</v>
      </c>
      <c r="AD43">
        <v>3987.4418673494024</v>
      </c>
      <c r="AE43">
        <v>4044.0919929274824</v>
      </c>
      <c r="AF43">
        <v>4095.6515447948068</v>
      </c>
      <c r="AG43">
        <v>4143.4035134210071</v>
      </c>
      <c r="AH43">
        <v>4188.8475897675216</v>
      </c>
      <c r="AI43">
        <v>4230.0031290216448</v>
      </c>
      <c r="AJ43">
        <v>4271.0389230686915</v>
      </c>
      <c r="AK43">
        <v>4312.5083786407195</v>
      </c>
      <c r="AL43">
        <v>4354.0499497469582</v>
      </c>
      <c r="AM43">
        <v>4391.7395421984893</v>
      </c>
      <c r="AN43">
        <v>4430.0542963816642</v>
      </c>
      <c r="AO43">
        <v>4468.3797188902736</v>
      </c>
      <c r="AP43">
        <v>4503.5139797848342</v>
      </c>
      <c r="AQ43">
        <v>4536.1821487647594</v>
      </c>
      <c r="AR43">
        <v>4566.9183383029995</v>
      </c>
      <c r="AS43">
        <v>4592.9001191544021</v>
      </c>
      <c r="AT43">
        <v>4612.4633008346118</v>
      </c>
      <c r="AU43">
        <v>4629.1801342910348</v>
      </c>
      <c r="AV43">
        <v>4638.1041725733648</v>
      </c>
      <c r="AW43">
        <v>4641.7352867674481</v>
      </c>
      <c r="AX43">
        <v>4644.0091607446248</v>
      </c>
      <c r="AY43" s="1">
        <f t="shared" si="1"/>
        <v>4655.7924727311511</v>
      </c>
      <c r="AZ43" s="1">
        <f t="shared" si="2"/>
        <v>4659.5031449369717</v>
      </c>
      <c r="BA43" s="1">
        <f t="shared" si="3"/>
        <v>4664.8853867579865</v>
      </c>
      <c r="BB43" s="1">
        <f t="shared" si="4"/>
        <v>4671.7233456396634</v>
      </c>
      <c r="BC43" s="1">
        <f t="shared" si="5"/>
        <v>4678.5390873071519</v>
      </c>
      <c r="BD43" s="1">
        <f t="shared" si="6"/>
        <v>4683.4027164309919</v>
      </c>
      <c r="BE43" s="1">
        <f t="shared" si="7"/>
        <v>4690.0465892757138</v>
      </c>
      <c r="BF43" s="1">
        <f t="shared" si="8"/>
        <v>4696.3199578303356</v>
      </c>
      <c r="BG43" s="1">
        <f t="shared" si="9"/>
        <v>4702.2165572017439</v>
      </c>
      <c r="BH43" s="1">
        <f t="shared" si="10"/>
        <v>4708.1866359657452</v>
      </c>
    </row>
    <row r="44" spans="1:60" x14ac:dyDescent="0.3">
      <c r="A44" t="s">
        <v>9</v>
      </c>
      <c r="B44" t="s">
        <v>10</v>
      </c>
      <c r="C44" t="s">
        <v>27</v>
      </c>
      <c r="D44" t="s">
        <v>12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>
        <v>4061.1262000000002</v>
      </c>
      <c r="K44">
        <v>4099.4931999999999</v>
      </c>
      <c r="L44">
        <v>4172.1886000000004</v>
      </c>
      <c r="M44">
        <v>4243.4895999999999</v>
      </c>
      <c r="N44">
        <v>4344.4333999999999</v>
      </c>
      <c r="O44">
        <v>4371.0508</v>
      </c>
      <c r="P44">
        <v>4434.2511999999997</v>
      </c>
      <c r="Q44">
        <v>4556.8249999999998</v>
      </c>
      <c r="R44">
        <v>4415.3030000000008</v>
      </c>
      <c r="S44">
        <v>4302.3372999999992</v>
      </c>
      <c r="T44">
        <v>4484.8270000000011</v>
      </c>
      <c r="U44">
        <v>4460.6570000000002</v>
      </c>
      <c r="V44">
        <v>4352.9288999999999</v>
      </c>
      <c r="W44">
        <v>4352.4786000000004</v>
      </c>
      <c r="X44">
        <v>4245.8549999999996</v>
      </c>
      <c r="Y44">
        <v>4265.7157999999999</v>
      </c>
      <c r="Z44">
        <v>4064.4199014980736</v>
      </c>
      <c r="AA44">
        <v>4117.6378815260105</v>
      </c>
      <c r="AB44">
        <v>4190.2718472751076</v>
      </c>
      <c r="AC44">
        <v>4262.0836385405773</v>
      </c>
      <c r="AD44">
        <v>4327.9690068087293</v>
      </c>
      <c r="AE44">
        <v>4392.6516189914655</v>
      </c>
      <c r="AF44">
        <v>4453.0813093954775</v>
      </c>
      <c r="AG44">
        <v>4510.1347195857143</v>
      </c>
      <c r="AH44">
        <v>4565.0873838573089</v>
      </c>
      <c r="AI44">
        <v>4616.0736224625825</v>
      </c>
      <c r="AJ44">
        <v>4667.129991137157</v>
      </c>
      <c r="AK44">
        <v>4719.9463049382639</v>
      </c>
      <c r="AL44">
        <v>4772.7078851306596</v>
      </c>
      <c r="AM44">
        <v>4821.6206419173905</v>
      </c>
      <c r="AN44">
        <v>4872.0315552344955</v>
      </c>
      <c r="AO44">
        <v>4923.0525817704911</v>
      </c>
      <c r="AP44">
        <v>4971.62608518463</v>
      </c>
      <c r="AQ44">
        <v>5018.6014837553694</v>
      </c>
      <c r="AR44">
        <v>5063.6971611395047</v>
      </c>
      <c r="AS44">
        <v>5105.0281346689962</v>
      </c>
      <c r="AT44">
        <v>5140.3821029076271</v>
      </c>
      <c r="AU44">
        <v>5172.819635613434</v>
      </c>
      <c r="AV44">
        <v>5197.1526278342408</v>
      </c>
      <c r="AW44">
        <v>5216.3506552701401</v>
      </c>
      <c r="AX44">
        <v>5235.1998614784179</v>
      </c>
      <c r="AY44" s="1">
        <f t="shared" si="1"/>
        <v>5262.3309376602556</v>
      </c>
      <c r="AZ44" s="1">
        <f t="shared" si="2"/>
        <v>5281.8916948926417</v>
      </c>
      <c r="BA44" s="1">
        <f t="shared" si="3"/>
        <v>5303.2226803792219</v>
      </c>
      <c r="BB44" s="1">
        <f t="shared" si="4"/>
        <v>5325.9299310258575</v>
      </c>
      <c r="BC44" s="1">
        <f t="shared" si="5"/>
        <v>5348.4205856314366</v>
      </c>
      <c r="BD44" s="1">
        <f t="shared" si="6"/>
        <v>5369.2244255405603</v>
      </c>
      <c r="BE44" s="1">
        <f t="shared" si="7"/>
        <v>5391.6968734583643</v>
      </c>
      <c r="BF44" s="1">
        <f t="shared" si="8"/>
        <v>5413.7717634089859</v>
      </c>
      <c r="BG44" s="1">
        <f t="shared" si="9"/>
        <v>5435.4967015910006</v>
      </c>
      <c r="BH44" s="1">
        <f t="shared" si="10"/>
        <v>5457.3319408623429</v>
      </c>
    </row>
    <row r="45" spans="1:60" x14ac:dyDescent="0.3">
      <c r="A45" t="s">
        <v>9</v>
      </c>
      <c r="B45" t="s">
        <v>10</v>
      </c>
      <c r="C45" t="s">
        <v>27</v>
      </c>
      <c r="D45" t="s">
        <v>17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>
        <v>1.7192000000000005</v>
      </c>
      <c r="K45">
        <v>1.7191999999999994</v>
      </c>
      <c r="L45">
        <v>2.5788000000000002</v>
      </c>
      <c r="M45">
        <v>2.5788000000000006</v>
      </c>
      <c r="N45">
        <v>2.5787999999999998</v>
      </c>
      <c r="O45">
        <v>2.5788000000000002</v>
      </c>
      <c r="P45">
        <v>3.4384000000000001</v>
      </c>
      <c r="Q45">
        <v>3.4384000000000001</v>
      </c>
      <c r="R45">
        <v>4.298</v>
      </c>
      <c r="S45">
        <v>5.1576000000000004</v>
      </c>
      <c r="T45">
        <v>5.1576000000000004</v>
      </c>
      <c r="U45">
        <v>3.4384000000000001</v>
      </c>
      <c r="V45">
        <v>5.5014000000000003</v>
      </c>
      <c r="W45">
        <v>3.4384000000000001</v>
      </c>
      <c r="X45">
        <v>3.6533000000000002</v>
      </c>
      <c r="Y45">
        <v>3.5244</v>
      </c>
      <c r="Z45">
        <v>3.5243999132865209</v>
      </c>
      <c r="AA45">
        <v>9.3200952883557378</v>
      </c>
      <c r="AB45">
        <v>11.830335680107433</v>
      </c>
      <c r="AC45">
        <v>14.376343032732278</v>
      </c>
      <c r="AD45">
        <v>16.073279963013096</v>
      </c>
      <c r="AE45">
        <v>18.320146510356039</v>
      </c>
      <c r="AF45">
        <v>21.065339450347295</v>
      </c>
      <c r="AG45">
        <v>24.121024727192747</v>
      </c>
      <c r="AH45">
        <v>27.279190615896173</v>
      </c>
      <c r="AI45">
        <v>30.862012357946554</v>
      </c>
      <c r="AJ45">
        <v>34.211635941072089</v>
      </c>
      <c r="AK45">
        <v>38.33965942526013</v>
      </c>
      <c r="AL45">
        <v>42.080880448535694</v>
      </c>
      <c r="AM45">
        <v>45.934494586086878</v>
      </c>
      <c r="AN45">
        <v>50.331044678922261</v>
      </c>
      <c r="AO45">
        <v>54.660654632528804</v>
      </c>
      <c r="AP45">
        <v>59.09058066521866</v>
      </c>
      <c r="AQ45">
        <v>63.694884297953074</v>
      </c>
      <c r="AR45">
        <v>67.674285555098336</v>
      </c>
      <c r="AS45">
        <v>71.966548944432276</v>
      </c>
      <c r="AT45">
        <v>76.406592715375908</v>
      </c>
      <c r="AU45">
        <v>80.449592584050322</v>
      </c>
      <c r="AV45">
        <v>84.457002911529457</v>
      </c>
      <c r="AW45">
        <v>88.435320828176643</v>
      </c>
      <c r="AX45">
        <v>92.904556608883709</v>
      </c>
      <c r="AY45" s="1">
        <f t="shared" si="1"/>
        <v>96.825109938945388</v>
      </c>
      <c r="AZ45" s="1">
        <f t="shared" si="2"/>
        <v>100.97389309646132</v>
      </c>
      <c r="BA45" s="1">
        <f t="shared" si="3"/>
        <v>105.14624752098825</v>
      </c>
      <c r="BB45" s="1">
        <f t="shared" si="4"/>
        <v>109.30438256065099</v>
      </c>
      <c r="BC45" s="1">
        <f t="shared" si="5"/>
        <v>113.36707479085817</v>
      </c>
      <c r="BD45" s="1">
        <f t="shared" si="6"/>
        <v>117.5476673319863</v>
      </c>
      <c r="BE45" s="1">
        <f t="shared" si="7"/>
        <v>121.67836578246715</v>
      </c>
      <c r="BF45" s="1">
        <f t="shared" si="8"/>
        <v>125.80100398567811</v>
      </c>
      <c r="BG45" s="1">
        <f t="shared" si="9"/>
        <v>129.93105904282856</v>
      </c>
      <c r="BH45" s="1">
        <f t="shared" si="10"/>
        <v>134.07942573405307</v>
      </c>
    </row>
    <row r="46" spans="1:60" x14ac:dyDescent="0.3">
      <c r="A46" t="s">
        <v>9</v>
      </c>
      <c r="B46" t="s">
        <v>10</v>
      </c>
      <c r="C46" t="s">
        <v>27</v>
      </c>
      <c r="D46" t="s">
        <v>18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1">
        <f t="shared" si="1"/>
        <v>0</v>
      </c>
      <c r="AZ46" s="1">
        <f t="shared" si="2"/>
        <v>0</v>
      </c>
      <c r="BA46" s="1">
        <f t="shared" si="3"/>
        <v>0</v>
      </c>
      <c r="BB46" s="1">
        <f t="shared" si="4"/>
        <v>0</v>
      </c>
      <c r="BC46" s="1">
        <f t="shared" si="5"/>
        <v>0</v>
      </c>
      <c r="BD46" s="1">
        <f t="shared" si="6"/>
        <v>0</v>
      </c>
      <c r="BE46" s="1">
        <f t="shared" si="7"/>
        <v>0</v>
      </c>
      <c r="BF46" s="1">
        <f t="shared" si="8"/>
        <v>0</v>
      </c>
      <c r="BG46" s="1">
        <f t="shared" si="9"/>
        <v>0</v>
      </c>
      <c r="BH46" s="1">
        <f t="shared" si="10"/>
        <v>0</v>
      </c>
    </row>
    <row r="47" spans="1:60" x14ac:dyDescent="0.3">
      <c r="A47" t="s">
        <v>9</v>
      </c>
      <c r="B47" t="s">
        <v>10</v>
      </c>
      <c r="C47" t="s">
        <v>27</v>
      </c>
      <c r="D47" t="s">
        <v>19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>
        <v>46.268000000000001</v>
      </c>
      <c r="K47">
        <v>48.59</v>
      </c>
      <c r="L47">
        <v>50.997999999999998</v>
      </c>
      <c r="M47">
        <v>53.921999999999997</v>
      </c>
      <c r="N47">
        <v>54.18</v>
      </c>
      <c r="O47">
        <v>55.728000000000002</v>
      </c>
      <c r="P47">
        <v>58.05</v>
      </c>
      <c r="Q47">
        <v>62.264000000000003</v>
      </c>
      <c r="R47">
        <v>63.124000000000002</v>
      </c>
      <c r="S47">
        <v>61.576000000000001</v>
      </c>
      <c r="T47">
        <v>63.64</v>
      </c>
      <c r="U47">
        <v>62.78</v>
      </c>
      <c r="V47">
        <v>63.381999999999991</v>
      </c>
      <c r="W47">
        <v>63.037999999999997</v>
      </c>
      <c r="X47">
        <v>62.091999999999999</v>
      </c>
      <c r="Y47">
        <v>60.457999999999998</v>
      </c>
      <c r="Z47">
        <v>60.887999999999998</v>
      </c>
      <c r="AA47">
        <v>61.930124944788929</v>
      </c>
      <c r="AB47">
        <v>63.07704453158977</v>
      </c>
      <c r="AC47">
        <v>64.371055851205014</v>
      </c>
      <c r="AD47">
        <v>65.816737602457621</v>
      </c>
      <c r="AE47">
        <v>67.464554485266177</v>
      </c>
      <c r="AF47">
        <v>69.315657255658834</v>
      </c>
      <c r="AG47">
        <v>71.362895304381624</v>
      </c>
      <c r="AH47">
        <v>73.552850147449618</v>
      </c>
      <c r="AI47">
        <v>75.873181791497657</v>
      </c>
      <c r="AJ47">
        <v>78.513045789386339</v>
      </c>
      <c r="AK47">
        <v>81.455744682543795</v>
      </c>
      <c r="AL47">
        <v>84.692344035515745</v>
      </c>
      <c r="AM47">
        <v>88.169086603269093</v>
      </c>
      <c r="AN47">
        <v>91.90481780194385</v>
      </c>
      <c r="AO47">
        <v>96.209902406145517</v>
      </c>
      <c r="AP47">
        <v>101.12758331318341</v>
      </c>
      <c r="AQ47">
        <v>106.64895601914144</v>
      </c>
      <c r="AR47">
        <v>112.83356226332741</v>
      </c>
      <c r="AS47">
        <v>119.89453045503332</v>
      </c>
      <c r="AT47">
        <v>127.60367263871258</v>
      </c>
      <c r="AU47">
        <v>135.79306933166228</v>
      </c>
      <c r="AV47">
        <v>144.2865833749911</v>
      </c>
      <c r="AW47">
        <v>153.02385822049928</v>
      </c>
      <c r="AX47">
        <v>162.17845484571461</v>
      </c>
      <c r="AY47" s="1">
        <f t="shared" si="1"/>
        <v>170.49123367316497</v>
      </c>
      <c r="AZ47" s="1">
        <f t="shared" si="2"/>
        <v>179.34109993532184</v>
      </c>
      <c r="BA47" s="1">
        <f t="shared" si="3"/>
        <v>188.13716858193948</v>
      </c>
      <c r="BB47" s="1">
        <f t="shared" si="4"/>
        <v>196.85114279507616</v>
      </c>
      <c r="BC47" s="1">
        <f t="shared" si="5"/>
        <v>205.4972132084913</v>
      </c>
      <c r="BD47" s="1">
        <f t="shared" si="6"/>
        <v>214.3201722179183</v>
      </c>
      <c r="BE47" s="1">
        <f t="shared" si="7"/>
        <v>223.0248161052732</v>
      </c>
      <c r="BF47" s="1">
        <f t="shared" si="8"/>
        <v>231.73939992259329</v>
      </c>
      <c r="BG47" s="1">
        <f t="shared" si="9"/>
        <v>240.47778399541494</v>
      </c>
      <c r="BH47" s="1">
        <f t="shared" si="10"/>
        <v>249.22598787349489</v>
      </c>
    </row>
    <row r="48" spans="1:60" x14ac:dyDescent="0.3">
      <c r="A48" t="s">
        <v>9</v>
      </c>
      <c r="B48" t="s">
        <v>10</v>
      </c>
      <c r="C48" t="s">
        <v>27</v>
      </c>
      <c r="D48" t="s">
        <v>20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>
        <v>0</v>
      </c>
      <c r="K48">
        <v>0</v>
      </c>
      <c r="L48">
        <v>0.65680000000000005</v>
      </c>
      <c r="M48">
        <v>3.9408000000000003</v>
      </c>
      <c r="N48">
        <v>4.597599999999999</v>
      </c>
      <c r="O48">
        <v>0</v>
      </c>
      <c r="P48">
        <v>0.65680000000000016</v>
      </c>
      <c r="Q48">
        <v>1.3136000000000001</v>
      </c>
      <c r="R48">
        <v>75.792000000000002</v>
      </c>
      <c r="S48">
        <v>156.0317</v>
      </c>
      <c r="T48">
        <v>168.67240000000001</v>
      </c>
      <c r="U48">
        <v>228.70660000000004</v>
      </c>
      <c r="V48">
        <v>209.3425</v>
      </c>
      <c r="W48">
        <v>227.16220000000001</v>
      </c>
      <c r="X48">
        <v>501.74869999999993</v>
      </c>
      <c r="Y48">
        <v>501.96839999999997</v>
      </c>
      <c r="Z48">
        <v>170.88609579555998</v>
      </c>
      <c r="AA48">
        <v>172.99540729787034</v>
      </c>
      <c r="AB48">
        <v>203.91954203289711</v>
      </c>
      <c r="AC48">
        <v>235.20718588772934</v>
      </c>
      <c r="AD48">
        <v>266.98669749217993</v>
      </c>
      <c r="AE48">
        <v>271.16971562763308</v>
      </c>
      <c r="AF48">
        <v>275.45483324911982</v>
      </c>
      <c r="AG48">
        <v>279.64525021803075</v>
      </c>
      <c r="AH48">
        <v>283.77912104727051</v>
      </c>
      <c r="AI48">
        <v>287.65760713206845</v>
      </c>
      <c r="AJ48">
        <v>291.64187529149541</v>
      </c>
      <c r="AK48">
        <v>295.86054388045244</v>
      </c>
      <c r="AL48">
        <v>300.04489420027568</v>
      </c>
      <c r="AM48">
        <v>303.86708822170056</v>
      </c>
      <c r="AN48">
        <v>307.75356611733793</v>
      </c>
      <c r="AO48">
        <v>311.72737886617608</v>
      </c>
      <c r="AP48">
        <v>315.71458537069338</v>
      </c>
      <c r="AQ48">
        <v>319.77594249580284</v>
      </c>
      <c r="AR48">
        <v>323.843664980521</v>
      </c>
      <c r="AS48">
        <v>327.68611890275588</v>
      </c>
      <c r="AT48">
        <v>331.14681865625596</v>
      </c>
      <c r="AU48">
        <v>334.43806440350136</v>
      </c>
      <c r="AV48">
        <v>337.11956705912928</v>
      </c>
      <c r="AW48">
        <v>339.71804505145616</v>
      </c>
      <c r="AX48">
        <v>342.39366953046488</v>
      </c>
      <c r="AY48" s="1">
        <f t="shared" si="1"/>
        <v>345.29533765907217</v>
      </c>
      <c r="AZ48" s="1">
        <f t="shared" si="2"/>
        <v>347.8895314354686</v>
      </c>
      <c r="BA48" s="1">
        <f t="shared" si="3"/>
        <v>350.61839655520635</v>
      </c>
      <c r="BB48" s="1">
        <f t="shared" si="4"/>
        <v>353.37196552008481</v>
      </c>
      <c r="BC48" s="1">
        <f t="shared" si="5"/>
        <v>356.09767540267148</v>
      </c>
      <c r="BD48" s="1">
        <f t="shared" si="6"/>
        <v>358.78071418604395</v>
      </c>
      <c r="BE48" s="1">
        <f t="shared" si="7"/>
        <v>361.5301499244797</v>
      </c>
      <c r="BF48" s="1">
        <f t="shared" si="8"/>
        <v>364.2494569390492</v>
      </c>
      <c r="BG48" s="1">
        <f t="shared" si="9"/>
        <v>366.9622296023872</v>
      </c>
      <c r="BH48" s="1">
        <f t="shared" si="10"/>
        <v>369.68340055665703</v>
      </c>
    </row>
    <row r="49" spans="1:60" x14ac:dyDescent="0.3">
      <c r="A49" t="s">
        <v>9</v>
      </c>
      <c r="B49" t="s">
        <v>10</v>
      </c>
      <c r="C49" t="s">
        <v>27</v>
      </c>
      <c r="D49" t="s">
        <v>21</v>
      </c>
      <c r="E49" t="s">
        <v>13</v>
      </c>
      <c r="F49" t="s">
        <v>14</v>
      </c>
      <c r="G49" t="s">
        <v>14</v>
      </c>
      <c r="H49" t="s">
        <v>15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1">
        <f t="shared" si="1"/>
        <v>0</v>
      </c>
      <c r="AZ49" s="1">
        <f t="shared" si="2"/>
        <v>0</v>
      </c>
      <c r="BA49" s="1">
        <f t="shared" si="3"/>
        <v>0</v>
      </c>
      <c r="BB49" s="1">
        <f t="shared" si="4"/>
        <v>0</v>
      </c>
      <c r="BC49" s="1">
        <f t="shared" si="5"/>
        <v>0</v>
      </c>
      <c r="BD49" s="1">
        <f t="shared" si="6"/>
        <v>0</v>
      </c>
      <c r="BE49" s="1">
        <f t="shared" si="7"/>
        <v>0</v>
      </c>
      <c r="BF49" s="1">
        <f t="shared" si="8"/>
        <v>0</v>
      </c>
      <c r="BG49" s="1">
        <f t="shared" si="9"/>
        <v>0</v>
      </c>
      <c r="BH49" s="1">
        <f t="shared" si="10"/>
        <v>0</v>
      </c>
    </row>
    <row r="50" spans="1:60" x14ac:dyDescent="0.3">
      <c r="A50" t="s">
        <v>9</v>
      </c>
      <c r="B50" t="s">
        <v>10</v>
      </c>
      <c r="C50" t="s">
        <v>27</v>
      </c>
      <c r="D50" t="s">
        <v>22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>
        <v>4013.1390000000006</v>
      </c>
      <c r="K50">
        <v>4049.1839999999993</v>
      </c>
      <c r="L50">
        <v>4117.9549999999999</v>
      </c>
      <c r="M50">
        <v>4183.0480000000007</v>
      </c>
      <c r="N50">
        <v>4283.0769999999993</v>
      </c>
      <c r="O50">
        <v>4312.7439999999997</v>
      </c>
      <c r="P50">
        <v>4372.1059999999998</v>
      </c>
      <c r="Q50">
        <v>4489.8090000000002</v>
      </c>
      <c r="R50">
        <v>4272.0889999999999</v>
      </c>
      <c r="S50">
        <v>4079.5719999999997</v>
      </c>
      <c r="T50">
        <v>4247.357</v>
      </c>
      <c r="U50">
        <v>4165.732</v>
      </c>
      <c r="V50">
        <v>4074.7030000000004</v>
      </c>
      <c r="W50">
        <v>4058.84</v>
      </c>
      <c r="X50">
        <v>3678.3609999999999</v>
      </c>
      <c r="Y50">
        <v>3699.7649999999999</v>
      </c>
      <c r="Z50">
        <v>3829.1214057892275</v>
      </c>
      <c r="AA50">
        <v>3873.3922539949958</v>
      </c>
      <c r="AB50">
        <v>3911.4449250305138</v>
      </c>
      <c r="AC50">
        <v>3948.129053768911</v>
      </c>
      <c r="AD50">
        <v>3979.0922917510788</v>
      </c>
      <c r="AE50">
        <v>4035.6972023682101</v>
      </c>
      <c r="AF50">
        <v>4087.2454794403516</v>
      </c>
      <c r="AG50">
        <v>4135.0055493361097</v>
      </c>
      <c r="AH50">
        <v>4180.4762220466919</v>
      </c>
      <c r="AI50">
        <v>4221.6808211810703</v>
      </c>
      <c r="AJ50">
        <v>4262.7634341152034</v>
      </c>
      <c r="AK50">
        <v>4304.2903569500086</v>
      </c>
      <c r="AL50">
        <v>4345.8897664463329</v>
      </c>
      <c r="AM50">
        <v>4383.6499725063341</v>
      </c>
      <c r="AN50">
        <v>4422.042126636291</v>
      </c>
      <c r="AO50">
        <v>4460.4546458656405</v>
      </c>
      <c r="AP50">
        <v>4495.6933358355345</v>
      </c>
      <c r="AQ50">
        <v>4528.4817009424723</v>
      </c>
      <c r="AR50">
        <v>4559.3456483405589</v>
      </c>
      <c r="AS50">
        <v>4585.4809363667746</v>
      </c>
      <c r="AT50">
        <v>4605.225018897283</v>
      </c>
      <c r="AU50">
        <v>4622.13890929422</v>
      </c>
      <c r="AV50">
        <v>4631.2894744885916</v>
      </c>
      <c r="AW50">
        <v>4635.1734311700075</v>
      </c>
      <c r="AX50">
        <v>4637.7231804933544</v>
      </c>
      <c r="AY50" s="1">
        <f t="shared" si="1"/>
        <v>4649.7192563890694</v>
      </c>
      <c r="AZ50" s="1">
        <f t="shared" si="2"/>
        <v>4653.6871704253872</v>
      </c>
      <c r="BA50" s="1">
        <f t="shared" si="3"/>
        <v>4659.3208677210787</v>
      </c>
      <c r="BB50" s="1">
        <f t="shared" si="4"/>
        <v>4666.4024401500319</v>
      </c>
      <c r="BC50" s="1">
        <f t="shared" si="5"/>
        <v>4673.4586222293929</v>
      </c>
      <c r="BD50" s="1">
        <f t="shared" si="6"/>
        <v>4678.5758718045799</v>
      </c>
      <c r="BE50" s="1">
        <f t="shared" si="7"/>
        <v>4685.4635416461042</v>
      </c>
      <c r="BF50" s="1">
        <f t="shared" si="8"/>
        <v>4691.9819025616162</v>
      </c>
      <c r="BG50" s="1">
        <f t="shared" si="9"/>
        <v>4698.125628950309</v>
      </c>
      <c r="BH50" s="1">
        <f t="shared" si="10"/>
        <v>4704.3431266980624</v>
      </c>
    </row>
    <row r="51" spans="1:60" x14ac:dyDescent="0.3">
      <c r="A51" t="s">
        <v>9</v>
      </c>
      <c r="B51" t="s">
        <v>10</v>
      </c>
      <c r="C51" t="s">
        <v>28</v>
      </c>
      <c r="D51" t="s">
        <v>12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>
        <v>45427.8704</v>
      </c>
      <c r="K51">
        <v>45959.565899999994</v>
      </c>
      <c r="L51">
        <v>45864.757599999997</v>
      </c>
      <c r="M51">
        <v>45427.806700000008</v>
      </c>
      <c r="N51">
        <v>45509.783300000003</v>
      </c>
      <c r="O51">
        <v>44907.31489999999</v>
      </c>
      <c r="P51">
        <v>45115.014599999995</v>
      </c>
      <c r="Q51">
        <v>45511.473200000008</v>
      </c>
      <c r="R51">
        <v>44436.6734</v>
      </c>
      <c r="S51">
        <v>44068.149799999999</v>
      </c>
      <c r="T51">
        <v>44084.171399999999</v>
      </c>
      <c r="U51">
        <v>43963.229111430082</v>
      </c>
      <c r="V51">
        <v>44008.287275515104</v>
      </c>
      <c r="W51">
        <v>43806.772044973099</v>
      </c>
      <c r="X51">
        <v>44026.183820980419</v>
      </c>
      <c r="Y51">
        <v>44420.544707424189</v>
      </c>
      <c r="Z51">
        <v>44731.022091966617</v>
      </c>
      <c r="AA51">
        <v>44424.929643442527</v>
      </c>
      <c r="AB51">
        <v>44208.353867455015</v>
      </c>
      <c r="AC51">
        <v>44110.822446378224</v>
      </c>
      <c r="AD51">
        <v>44095.392063804051</v>
      </c>
      <c r="AE51">
        <v>44066.50810284086</v>
      </c>
      <c r="AF51">
        <v>44068.846026543593</v>
      </c>
      <c r="AG51">
        <v>44052.551190677907</v>
      </c>
      <c r="AH51">
        <v>44006.271433674505</v>
      </c>
      <c r="AI51">
        <v>43946.203031994883</v>
      </c>
      <c r="AJ51">
        <v>43874.181495970312</v>
      </c>
      <c r="AK51">
        <v>43820.154863730211</v>
      </c>
      <c r="AL51">
        <v>43802.829764669594</v>
      </c>
      <c r="AM51">
        <v>43828.194901034272</v>
      </c>
      <c r="AN51">
        <v>43903.779286791949</v>
      </c>
      <c r="AO51">
        <v>44029.065756331118</v>
      </c>
      <c r="AP51">
        <v>44136.042409362832</v>
      </c>
      <c r="AQ51">
        <v>44214.67660938367</v>
      </c>
      <c r="AR51">
        <v>44291.83334982716</v>
      </c>
      <c r="AS51">
        <v>44358.043538493177</v>
      </c>
      <c r="AT51">
        <v>44433.296703500215</v>
      </c>
      <c r="AU51">
        <v>44518.006041725479</v>
      </c>
      <c r="AV51">
        <v>44606.001282399629</v>
      </c>
      <c r="AW51">
        <v>44702.037337559705</v>
      </c>
      <c r="AX51">
        <v>44823.529378710016</v>
      </c>
      <c r="AY51" s="1">
        <f t="shared" si="1"/>
        <v>44905.923142655171</v>
      </c>
      <c r="AZ51" s="1">
        <f t="shared" si="2"/>
        <v>45009.10812606095</v>
      </c>
      <c r="BA51" s="1">
        <f t="shared" si="3"/>
        <v>45112.349701202533</v>
      </c>
      <c r="BB51" s="1">
        <f t="shared" si="4"/>
        <v>45212.450579628668</v>
      </c>
      <c r="BC51" s="1">
        <f t="shared" si="5"/>
        <v>45307.952873766859</v>
      </c>
      <c r="BD51" s="1">
        <f t="shared" si="6"/>
        <v>45411.777459400153</v>
      </c>
      <c r="BE51" s="1">
        <f t="shared" si="7"/>
        <v>45511.010299784684</v>
      </c>
      <c r="BF51" s="1">
        <f t="shared" si="8"/>
        <v>45610.10260583731</v>
      </c>
      <c r="BG51" s="1">
        <f t="shared" si="9"/>
        <v>45710.16720721405</v>
      </c>
      <c r="BH51" s="1">
        <f t="shared" si="10"/>
        <v>45811.028233200079</v>
      </c>
    </row>
    <row r="52" spans="1:60" x14ac:dyDescent="0.3">
      <c r="A52" t="s">
        <v>9</v>
      </c>
      <c r="B52" t="s">
        <v>10</v>
      </c>
      <c r="C52" t="s">
        <v>28</v>
      </c>
      <c r="D52" t="s">
        <v>17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>
        <v>1.8473999999999999</v>
      </c>
      <c r="K52">
        <v>23.200900000000001</v>
      </c>
      <c r="L52">
        <v>27.069600000000001</v>
      </c>
      <c r="M52">
        <v>37.898699999999998</v>
      </c>
      <c r="N52">
        <v>42.540300000000002</v>
      </c>
      <c r="O52">
        <v>46.796900000000001</v>
      </c>
      <c r="P52">
        <v>61.881599999999999</v>
      </c>
      <c r="Q52">
        <v>69.624200000000002</v>
      </c>
      <c r="R52">
        <v>85.099400000000003</v>
      </c>
      <c r="S52">
        <v>85.098799999999997</v>
      </c>
      <c r="T52">
        <v>88.966399999999993</v>
      </c>
      <c r="U52">
        <v>49.304111430078322</v>
      </c>
      <c r="V52">
        <v>87.599691592700765</v>
      </c>
      <c r="W52">
        <v>107.68947807836285</v>
      </c>
      <c r="X52">
        <v>109.28047412003956</v>
      </c>
      <c r="Y52">
        <v>110.87968782154944</v>
      </c>
      <c r="Z52">
        <v>112.72977302025966</v>
      </c>
      <c r="AA52">
        <v>120.8103579941926</v>
      </c>
      <c r="AB52">
        <v>139.7795505295374</v>
      </c>
      <c r="AC52">
        <v>169.50526043537488</v>
      </c>
      <c r="AD52">
        <v>190.2024847418968</v>
      </c>
      <c r="AE52">
        <v>215.47491573370851</v>
      </c>
      <c r="AF52">
        <v>245.10634487768874</v>
      </c>
      <c r="AG52">
        <v>278.5352558749845</v>
      </c>
      <c r="AH52">
        <v>311.69597988245397</v>
      </c>
      <c r="AI52">
        <v>347.7569659147025</v>
      </c>
      <c r="AJ52">
        <v>383.20060257506532</v>
      </c>
      <c r="AK52">
        <v>422.8074225185099</v>
      </c>
      <c r="AL52">
        <v>464.72605286514352</v>
      </c>
      <c r="AM52">
        <v>517.30120674494583</v>
      </c>
      <c r="AN52">
        <v>579.34691545057353</v>
      </c>
      <c r="AO52">
        <v>643.66679389864828</v>
      </c>
      <c r="AP52">
        <v>707.62921824447369</v>
      </c>
      <c r="AQ52">
        <v>767.32504664224848</v>
      </c>
      <c r="AR52">
        <v>827.58320903104118</v>
      </c>
      <c r="AS52">
        <v>884.99132082871017</v>
      </c>
      <c r="AT52">
        <v>942.00800003762674</v>
      </c>
      <c r="AU52">
        <v>999.45388127392937</v>
      </c>
      <c r="AV52">
        <v>1053.0028712194839</v>
      </c>
      <c r="AW52">
        <v>1103.2682121539121</v>
      </c>
      <c r="AX52">
        <v>1156.2838425407394</v>
      </c>
      <c r="AY52" s="1">
        <f t="shared" si="1"/>
        <v>1210.513166211007</v>
      </c>
      <c r="AZ52" s="1">
        <f t="shared" si="2"/>
        <v>1262.1242570384347</v>
      </c>
      <c r="BA52" s="1">
        <f t="shared" si="3"/>
        <v>1314.6847875412204</v>
      </c>
      <c r="BB52" s="1">
        <f t="shared" si="4"/>
        <v>1367.9769226787466</v>
      </c>
      <c r="BC52" s="1">
        <f t="shared" si="5"/>
        <v>1420.5839296839113</v>
      </c>
      <c r="BD52" s="1">
        <f t="shared" si="6"/>
        <v>1472.9748704064841</v>
      </c>
      <c r="BE52" s="1">
        <f t="shared" si="7"/>
        <v>1525.9490641333978</v>
      </c>
      <c r="BF52" s="1">
        <f t="shared" si="8"/>
        <v>1578.6918651623855</v>
      </c>
      <c r="BG52" s="1">
        <f t="shared" si="9"/>
        <v>1631.2738362380042</v>
      </c>
      <c r="BH52" s="1">
        <f t="shared" si="10"/>
        <v>1684.0237554840714</v>
      </c>
    </row>
    <row r="53" spans="1:60" x14ac:dyDescent="0.3">
      <c r="A53" t="s">
        <v>9</v>
      </c>
      <c r="B53" t="s">
        <v>10</v>
      </c>
      <c r="C53" t="s">
        <v>28</v>
      </c>
      <c r="D53" t="s">
        <v>18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1">
        <f t="shared" si="1"/>
        <v>0</v>
      </c>
      <c r="AZ53" s="1">
        <f t="shared" si="2"/>
        <v>0</v>
      </c>
      <c r="BA53" s="1">
        <f t="shared" si="3"/>
        <v>0</v>
      </c>
      <c r="BB53" s="1">
        <f t="shared" si="4"/>
        <v>0</v>
      </c>
      <c r="BC53" s="1">
        <f t="shared" si="5"/>
        <v>0</v>
      </c>
      <c r="BD53" s="1">
        <f t="shared" si="6"/>
        <v>0</v>
      </c>
      <c r="BE53" s="1">
        <f t="shared" si="7"/>
        <v>0</v>
      </c>
      <c r="BF53" s="1">
        <f t="shared" si="8"/>
        <v>0</v>
      </c>
      <c r="BG53" s="1">
        <f t="shared" si="9"/>
        <v>0</v>
      </c>
      <c r="BH53" s="1">
        <f t="shared" si="10"/>
        <v>0</v>
      </c>
    </row>
    <row r="54" spans="1:60" x14ac:dyDescent="0.3">
      <c r="A54" t="s">
        <v>9</v>
      </c>
      <c r="B54" t="s">
        <v>10</v>
      </c>
      <c r="C54" t="s">
        <v>28</v>
      </c>
      <c r="D54" t="s">
        <v>19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>
        <v>806.68</v>
      </c>
      <c r="K54">
        <v>821.04200000000003</v>
      </c>
      <c r="L54">
        <v>831.44799999999998</v>
      </c>
      <c r="M54">
        <v>841.68200000000002</v>
      </c>
      <c r="N54">
        <v>862.06399999999996</v>
      </c>
      <c r="O54">
        <v>848.04600000000005</v>
      </c>
      <c r="P54">
        <v>858.452</v>
      </c>
      <c r="Q54">
        <v>862.40800000000002</v>
      </c>
      <c r="R54">
        <v>896.12</v>
      </c>
      <c r="S54">
        <v>866.79399999999998</v>
      </c>
      <c r="T54">
        <v>863.18200000000002</v>
      </c>
      <c r="U54">
        <v>855.95799999999997</v>
      </c>
      <c r="V54">
        <v>1069.1905839224073</v>
      </c>
      <c r="W54">
        <v>1103.6155668947376</v>
      </c>
      <c r="X54">
        <v>1076.2473468603785</v>
      </c>
      <c r="Y54">
        <v>1102.4830196026396</v>
      </c>
      <c r="Z54">
        <v>1128.1369189463542</v>
      </c>
      <c r="AA54">
        <v>1161.0053575229665</v>
      </c>
      <c r="AB54">
        <v>1212.7746801368614</v>
      </c>
      <c r="AC54">
        <v>1282.3482973169992</v>
      </c>
      <c r="AD54">
        <v>1371.4612545948926</v>
      </c>
      <c r="AE54">
        <v>1467.7105965464746</v>
      </c>
      <c r="AF54">
        <v>1571.8877331718486</v>
      </c>
      <c r="AG54">
        <v>1679.8464843271192</v>
      </c>
      <c r="AH54">
        <v>1791.3991686511779</v>
      </c>
      <c r="AI54">
        <v>1907.8839609000427</v>
      </c>
      <c r="AJ54">
        <v>2032.4827842991397</v>
      </c>
      <c r="AK54">
        <v>2180.8004491701286</v>
      </c>
      <c r="AL54">
        <v>2364.0902290430095</v>
      </c>
      <c r="AM54">
        <v>2576.3022307754773</v>
      </c>
      <c r="AN54">
        <v>2829.8273341772742</v>
      </c>
      <c r="AO54">
        <v>3091.8737634028203</v>
      </c>
      <c r="AP54">
        <v>3337.8967036275494</v>
      </c>
      <c r="AQ54">
        <v>3565.3175198593717</v>
      </c>
      <c r="AR54">
        <v>3799.1472590022186</v>
      </c>
      <c r="AS54">
        <v>4035.6306280417452</v>
      </c>
      <c r="AT54">
        <v>4271.8225392214617</v>
      </c>
      <c r="AU54">
        <v>4505.844462570275</v>
      </c>
      <c r="AV54">
        <v>4734.5550744172824</v>
      </c>
      <c r="AW54">
        <v>4962.5172010947463</v>
      </c>
      <c r="AX54">
        <v>5201.6155648520298</v>
      </c>
      <c r="AY54" s="1">
        <f t="shared" si="1"/>
        <v>5430.1486053668195</v>
      </c>
      <c r="AZ54" s="1">
        <f t="shared" si="2"/>
        <v>5661.6368144685403</v>
      </c>
      <c r="BA54" s="1">
        <f t="shared" si="3"/>
        <v>5894.6331173522631</v>
      </c>
      <c r="BB54" s="1">
        <f t="shared" si="4"/>
        <v>6127.3861852663686</v>
      </c>
      <c r="BC54" s="1">
        <f t="shared" si="5"/>
        <v>6357.8917833053856</v>
      </c>
      <c r="BD54" s="1">
        <f t="shared" si="6"/>
        <v>6590.7100191542995</v>
      </c>
      <c r="BE54" s="1">
        <f t="shared" si="7"/>
        <v>6822.8731065067695</v>
      </c>
      <c r="BF54" s="1">
        <f t="shared" si="8"/>
        <v>7054.6399859761004</v>
      </c>
      <c r="BG54" s="1">
        <f t="shared" si="9"/>
        <v>7286.5468934280216</v>
      </c>
      <c r="BH54" s="1">
        <f t="shared" si="10"/>
        <v>7518.9044137942255</v>
      </c>
    </row>
    <row r="55" spans="1:60" x14ac:dyDescent="0.3">
      <c r="A55" t="s">
        <v>9</v>
      </c>
      <c r="B55" t="s">
        <v>10</v>
      </c>
      <c r="C55" t="s">
        <v>28</v>
      </c>
      <c r="D55" t="s">
        <v>20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>
        <v>325.48700000000002</v>
      </c>
      <c r="K55">
        <v>326.44</v>
      </c>
      <c r="L55">
        <v>341.11700000000002</v>
      </c>
      <c r="M55">
        <v>315.31599999999997</v>
      </c>
      <c r="N55">
        <v>343.82799999999997</v>
      </c>
      <c r="O55">
        <v>583.09199999999998</v>
      </c>
      <c r="P55">
        <v>705.98099999999999</v>
      </c>
      <c r="Q55">
        <v>1412.2950000000001</v>
      </c>
      <c r="R55">
        <v>2288.587</v>
      </c>
      <c r="S55">
        <v>2454.549</v>
      </c>
      <c r="T55">
        <v>2406.6990000000001</v>
      </c>
      <c r="U55">
        <v>2424.3530000000001</v>
      </c>
      <c r="V55">
        <v>2661.7640000000001</v>
      </c>
      <c r="W55">
        <v>2696.3850000000002</v>
      </c>
      <c r="X55">
        <v>2912.6260000000002</v>
      </c>
      <c r="Y55">
        <v>2955.7040000000002</v>
      </c>
      <c r="Z55">
        <v>3167.1414</v>
      </c>
      <c r="AA55">
        <v>3260.3040235842714</v>
      </c>
      <c r="AB55">
        <v>3361.4396216587065</v>
      </c>
      <c r="AC55">
        <v>3473.4104607746722</v>
      </c>
      <c r="AD55">
        <v>3595.7070289320591</v>
      </c>
      <c r="AE55">
        <v>3720.9830226141753</v>
      </c>
      <c r="AF55">
        <v>3852.2245245114227</v>
      </c>
      <c r="AG55">
        <v>3985.4597079008445</v>
      </c>
      <c r="AH55">
        <v>4119.916499892207</v>
      </c>
      <c r="AI55">
        <v>4256.6968581952196</v>
      </c>
      <c r="AJ55">
        <v>4323.1722171705014</v>
      </c>
      <c r="AK55">
        <v>4353.6487835503376</v>
      </c>
      <c r="AL55">
        <v>4366.8446812848651</v>
      </c>
      <c r="AM55">
        <v>4372.3720900597318</v>
      </c>
      <c r="AN55">
        <v>4374.6417323899586</v>
      </c>
      <c r="AO55">
        <v>4375.6214542432317</v>
      </c>
      <c r="AP55">
        <v>4376.1631823230318</v>
      </c>
      <c r="AQ55">
        <v>4376.6201739769695</v>
      </c>
      <c r="AR55">
        <v>4377.1372568326669</v>
      </c>
      <c r="AS55">
        <v>4377.8082085831775</v>
      </c>
      <c r="AT55">
        <v>4378.7118226144557</v>
      </c>
      <c r="AU55">
        <v>4379.9413872740788</v>
      </c>
      <c r="AV55">
        <v>4381.568551536735</v>
      </c>
      <c r="AW55">
        <v>4383.6148239463027</v>
      </c>
      <c r="AX55">
        <v>4386.084331585068</v>
      </c>
      <c r="AY55" s="1">
        <f t="shared" si="1"/>
        <v>4387.5097197753639</v>
      </c>
      <c r="AZ55" s="1">
        <f t="shared" si="2"/>
        <v>4389.6394963387811</v>
      </c>
      <c r="BA55" s="1">
        <f t="shared" si="3"/>
        <v>4391.6944202663963</v>
      </c>
      <c r="BB55" s="1">
        <f t="shared" si="4"/>
        <v>4393.6228656005514</v>
      </c>
      <c r="BC55" s="1">
        <f t="shared" si="5"/>
        <v>4395.4886972698314</v>
      </c>
      <c r="BD55" s="1">
        <f t="shared" si="6"/>
        <v>4397.5734371253966</v>
      </c>
      <c r="BE55" s="1">
        <f t="shared" si="7"/>
        <v>4399.5024308931906</v>
      </c>
      <c r="BF55" s="1">
        <f t="shared" si="8"/>
        <v>4401.4463480646036</v>
      </c>
      <c r="BG55" s="1">
        <f t="shared" si="9"/>
        <v>4403.4249653561546</v>
      </c>
      <c r="BH55" s="1">
        <f t="shared" si="10"/>
        <v>4405.4108098753914</v>
      </c>
    </row>
    <row r="56" spans="1:60" x14ac:dyDescent="0.3">
      <c r="A56" t="s">
        <v>9</v>
      </c>
      <c r="B56" t="s">
        <v>10</v>
      </c>
      <c r="C56" t="s">
        <v>28</v>
      </c>
      <c r="D56" t="s">
        <v>21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1">
        <f t="shared" si="1"/>
        <v>0</v>
      </c>
      <c r="AZ56" s="1">
        <f t="shared" si="2"/>
        <v>0</v>
      </c>
      <c r="BA56" s="1">
        <f t="shared" si="3"/>
        <v>0</v>
      </c>
      <c r="BB56" s="1">
        <f t="shared" si="4"/>
        <v>0</v>
      </c>
      <c r="BC56" s="1">
        <f t="shared" si="5"/>
        <v>0</v>
      </c>
      <c r="BD56" s="1">
        <f t="shared" si="6"/>
        <v>0</v>
      </c>
      <c r="BE56" s="1">
        <f t="shared" si="7"/>
        <v>0</v>
      </c>
      <c r="BF56" s="1">
        <f t="shared" si="8"/>
        <v>0</v>
      </c>
      <c r="BG56" s="1">
        <f t="shared" si="9"/>
        <v>0</v>
      </c>
      <c r="BH56" s="1">
        <f t="shared" si="10"/>
        <v>0</v>
      </c>
    </row>
    <row r="57" spans="1:60" x14ac:dyDescent="0.3">
      <c r="A57" t="s">
        <v>9</v>
      </c>
      <c r="B57" t="s">
        <v>10</v>
      </c>
      <c r="C57" t="s">
        <v>28</v>
      </c>
      <c r="D57" t="s">
        <v>22</v>
      </c>
      <c r="E57" t="s">
        <v>13</v>
      </c>
      <c r="F57" t="s">
        <v>14</v>
      </c>
      <c r="G57" t="s">
        <v>14</v>
      </c>
      <c r="H57" t="s">
        <v>15</v>
      </c>
      <c r="I57" t="s">
        <v>16</v>
      </c>
      <c r="J57">
        <v>44293.856</v>
      </c>
      <c r="K57">
        <v>44788.883000000002</v>
      </c>
      <c r="L57">
        <v>44665.123</v>
      </c>
      <c r="M57">
        <v>44232.91</v>
      </c>
      <c r="N57">
        <v>44261.351000000002</v>
      </c>
      <c r="O57">
        <v>43429.38</v>
      </c>
      <c r="P57">
        <v>43488.7</v>
      </c>
      <c r="Q57">
        <v>43167.146000000001</v>
      </c>
      <c r="R57">
        <v>41166.866999999998</v>
      </c>
      <c r="S57">
        <v>40661.707999999999</v>
      </c>
      <c r="T57">
        <v>40725.324000000001</v>
      </c>
      <c r="U57">
        <v>40633.614000000001</v>
      </c>
      <c r="V57">
        <v>40189.733</v>
      </c>
      <c r="W57">
        <v>39899.082000000002</v>
      </c>
      <c r="X57">
        <v>39928.03</v>
      </c>
      <c r="Y57">
        <v>40251.478000000003</v>
      </c>
      <c r="Z57">
        <v>40323.014000000003</v>
      </c>
      <c r="AA57">
        <v>39882.809904341091</v>
      </c>
      <c r="AB57">
        <v>39494.360015129911</v>
      </c>
      <c r="AC57">
        <v>39185.558427851174</v>
      </c>
      <c r="AD57">
        <v>38938.021295535204</v>
      </c>
      <c r="AE57">
        <v>38662.339567946503</v>
      </c>
      <c r="AF57">
        <v>38399.627423982638</v>
      </c>
      <c r="AG57">
        <v>38108.709742574953</v>
      </c>
      <c r="AH57">
        <v>37783.259785248672</v>
      </c>
      <c r="AI57">
        <v>37433.865246984918</v>
      </c>
      <c r="AJ57">
        <v>37135.325891925604</v>
      </c>
      <c r="AK57">
        <v>36862.898208491235</v>
      </c>
      <c r="AL57">
        <v>36607.168801476575</v>
      </c>
      <c r="AM57">
        <v>36362.219373454114</v>
      </c>
      <c r="AN57">
        <v>36119.963304774144</v>
      </c>
      <c r="AO57">
        <v>35917.903744786418</v>
      </c>
      <c r="AP57">
        <v>35714.353305167773</v>
      </c>
      <c r="AQ57">
        <v>35505.413868905089</v>
      </c>
      <c r="AR57">
        <v>35287.965624961231</v>
      </c>
      <c r="AS57">
        <v>35059.613381039548</v>
      </c>
      <c r="AT57">
        <v>34840.754341626671</v>
      </c>
      <c r="AU57">
        <v>34632.766310607192</v>
      </c>
      <c r="AV57">
        <v>34436.874785226129</v>
      </c>
      <c r="AW57">
        <v>34252.637100364736</v>
      </c>
      <c r="AX57">
        <v>34079.545639732183</v>
      </c>
      <c r="AY57" s="1">
        <f t="shared" si="1"/>
        <v>33877.751651301922</v>
      </c>
      <c r="AZ57" s="1">
        <f t="shared" si="2"/>
        <v>33695.707558215072</v>
      </c>
      <c r="BA57" s="1">
        <f t="shared" si="3"/>
        <v>33511.33737604256</v>
      </c>
      <c r="BB57" s="1">
        <f t="shared" si="4"/>
        <v>33323.464606082882</v>
      </c>
      <c r="BC57" s="1">
        <f t="shared" si="5"/>
        <v>33133.988463507558</v>
      </c>
      <c r="BD57" s="1">
        <f t="shared" si="6"/>
        <v>32950.519132713729</v>
      </c>
      <c r="BE57" s="1">
        <f t="shared" si="7"/>
        <v>32762.685698251007</v>
      </c>
      <c r="BF57" s="1">
        <f t="shared" si="8"/>
        <v>32575.324406633852</v>
      </c>
      <c r="BG57" s="1">
        <f t="shared" si="9"/>
        <v>32388.921512191417</v>
      </c>
      <c r="BH57" s="1">
        <f t="shared" si="10"/>
        <v>32202.689254045894</v>
      </c>
    </row>
    <row r="58" spans="1:60" x14ac:dyDescent="0.3">
      <c r="A58" t="s">
        <v>9</v>
      </c>
      <c r="B58" t="s">
        <v>10</v>
      </c>
      <c r="C58" t="s">
        <v>29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>
        <v>59729.097500000003</v>
      </c>
      <c r="K58">
        <v>58515.166699999994</v>
      </c>
      <c r="L58">
        <v>57854.647799999992</v>
      </c>
      <c r="M58">
        <v>56214.783299999996</v>
      </c>
      <c r="N58">
        <v>56340.432200000003</v>
      </c>
      <c r="O58">
        <v>54646.699699999997</v>
      </c>
      <c r="P58">
        <v>55487.333900000012</v>
      </c>
      <c r="Q58">
        <v>54188.268200000006</v>
      </c>
      <c r="R58">
        <v>53500.58340000001</v>
      </c>
      <c r="S58">
        <v>52821.6584</v>
      </c>
      <c r="T58">
        <v>53351.374000000003</v>
      </c>
      <c r="U58">
        <v>53871.4588</v>
      </c>
      <c r="V58">
        <v>53460.178324135428</v>
      </c>
      <c r="W58">
        <v>54443.788699048193</v>
      </c>
      <c r="X58">
        <v>55240.088117048137</v>
      </c>
      <c r="Y58">
        <v>56001.090066126591</v>
      </c>
      <c r="Z58">
        <v>57161.92037048495</v>
      </c>
      <c r="AA58">
        <v>57057.96074737094</v>
      </c>
      <c r="AB58">
        <v>56718.056999347304</v>
      </c>
      <c r="AC58">
        <v>56164.953006579206</v>
      </c>
      <c r="AD58">
        <v>55380.525042520727</v>
      </c>
      <c r="AE58">
        <v>54557.881572711733</v>
      </c>
      <c r="AF58">
        <v>53812.109759285391</v>
      </c>
      <c r="AG58">
        <v>53148.715967873271</v>
      </c>
      <c r="AH58">
        <v>52503.153901003308</v>
      </c>
      <c r="AI58">
        <v>51924.2367414662</v>
      </c>
      <c r="AJ58">
        <v>51422.866696304271</v>
      </c>
      <c r="AK58">
        <v>50982.635099102044</v>
      </c>
      <c r="AL58">
        <v>50609.779613340725</v>
      </c>
      <c r="AM58">
        <v>50328.209555239948</v>
      </c>
      <c r="AN58">
        <v>50116.685007086489</v>
      </c>
      <c r="AO58">
        <v>49886.776118448252</v>
      </c>
      <c r="AP58">
        <v>49740.134126070669</v>
      </c>
      <c r="AQ58">
        <v>49637.742476169311</v>
      </c>
      <c r="AR58">
        <v>49532.58487821465</v>
      </c>
      <c r="AS58">
        <v>49431.889665167648</v>
      </c>
      <c r="AT58">
        <v>49354.408589988278</v>
      </c>
      <c r="AU58">
        <v>49279.005221235959</v>
      </c>
      <c r="AV58">
        <v>49230.627956163371</v>
      </c>
      <c r="AW58">
        <v>49207.973396216272</v>
      </c>
      <c r="AX58">
        <v>49207.662212682822</v>
      </c>
      <c r="AY58" s="1">
        <f t="shared" si="1"/>
        <v>49146.57810136817</v>
      </c>
      <c r="AZ58" s="1">
        <f t="shared" si="2"/>
        <v>49128.023382568485</v>
      </c>
      <c r="BA58" s="1">
        <f t="shared" si="3"/>
        <v>49104.191677188472</v>
      </c>
      <c r="BB58" s="1">
        <f t="shared" si="4"/>
        <v>49072.725073553862</v>
      </c>
      <c r="BC58" s="1">
        <f t="shared" si="5"/>
        <v>49038.157878741069</v>
      </c>
      <c r="BD58" s="1">
        <f t="shared" si="6"/>
        <v>49016.29359640336</v>
      </c>
      <c r="BE58" s="1">
        <f t="shared" si="7"/>
        <v>48985.030310457747</v>
      </c>
      <c r="BF58" s="1">
        <f t="shared" si="8"/>
        <v>48954.853444085311</v>
      </c>
      <c r="BG58" s="1">
        <f t="shared" si="9"/>
        <v>48926.750812482147</v>
      </c>
      <c r="BH58" s="1">
        <f t="shared" si="10"/>
        <v>48898.940922983165</v>
      </c>
    </row>
    <row r="59" spans="1:60" x14ac:dyDescent="0.3">
      <c r="A59" t="s">
        <v>9</v>
      </c>
      <c r="B59" t="s">
        <v>10</v>
      </c>
      <c r="C59" t="s">
        <v>29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>
        <v>18.5229</v>
      </c>
      <c r="K59">
        <v>25.1267</v>
      </c>
      <c r="L59">
        <v>32.775399999999998</v>
      </c>
      <c r="M59">
        <v>40.673900000000003</v>
      </c>
      <c r="N59">
        <v>52.922600000000003</v>
      </c>
      <c r="O59">
        <v>74.309100000000001</v>
      </c>
      <c r="P59">
        <v>105.6182</v>
      </c>
      <c r="Q59">
        <v>106.3797</v>
      </c>
      <c r="R59">
        <v>96.475399999999993</v>
      </c>
      <c r="S59">
        <v>146.02889999999999</v>
      </c>
      <c r="T59">
        <v>138.18860000000001</v>
      </c>
      <c r="U59">
        <v>208.5</v>
      </c>
      <c r="V59">
        <v>212.29999999999998</v>
      </c>
      <c r="W59">
        <v>212.29999999999998</v>
      </c>
      <c r="X59">
        <v>212.29999999999998</v>
      </c>
      <c r="Y59">
        <v>229.17565623934135</v>
      </c>
      <c r="Z59">
        <v>265.70684857712376</v>
      </c>
      <c r="AA59">
        <v>309.85086970538089</v>
      </c>
      <c r="AB59">
        <v>350.43991422647548</v>
      </c>
      <c r="AC59">
        <v>398.11513223517539</v>
      </c>
      <c r="AD59">
        <v>428.49846038185552</v>
      </c>
      <c r="AE59">
        <v>459.30194318149779</v>
      </c>
      <c r="AF59">
        <v>482.90986852892257</v>
      </c>
      <c r="AG59">
        <v>508.81841092478419</v>
      </c>
      <c r="AH59">
        <v>539.86826035915647</v>
      </c>
      <c r="AI59">
        <v>582.09374022994405</v>
      </c>
      <c r="AJ59">
        <v>635.93649283939806</v>
      </c>
      <c r="AK59">
        <v>687.90443889385119</v>
      </c>
      <c r="AL59">
        <v>741.35806817950902</v>
      </c>
      <c r="AM59">
        <v>819.98382075221059</v>
      </c>
      <c r="AN59">
        <v>901.61761176078244</v>
      </c>
      <c r="AO59">
        <v>915.68298711151328</v>
      </c>
      <c r="AP59">
        <v>975.40106874929472</v>
      </c>
      <c r="AQ59">
        <v>1062.9689239172915</v>
      </c>
      <c r="AR59">
        <v>1141.2029394422527</v>
      </c>
      <c r="AS59">
        <v>1219.9839354384951</v>
      </c>
      <c r="AT59">
        <v>1298.4202066300429</v>
      </c>
      <c r="AU59">
        <v>1362.8156998439119</v>
      </c>
      <c r="AV59">
        <v>1421.7676444702063</v>
      </c>
      <c r="AW59">
        <v>1476.4251161323559</v>
      </c>
      <c r="AX59">
        <v>1528.5741385382973</v>
      </c>
      <c r="AY59" s="1">
        <f t="shared" si="1"/>
        <v>1589.7757451544603</v>
      </c>
      <c r="AZ59" s="1">
        <f t="shared" si="2"/>
        <v>1644.0896442346129</v>
      </c>
      <c r="BA59" s="1">
        <f t="shared" si="3"/>
        <v>1699.5248462712625</v>
      </c>
      <c r="BB59" s="1">
        <f t="shared" si="4"/>
        <v>1756.1923878584348</v>
      </c>
      <c r="BC59" s="1">
        <f t="shared" si="5"/>
        <v>1813.1270323385397</v>
      </c>
      <c r="BD59" s="1">
        <f t="shared" si="6"/>
        <v>1868.1835265690461</v>
      </c>
      <c r="BE59" s="1">
        <f t="shared" si="7"/>
        <v>1924.7604726752179</v>
      </c>
      <c r="BF59" s="1">
        <f t="shared" si="8"/>
        <v>1981.0963705980685</v>
      </c>
      <c r="BG59" s="1">
        <f t="shared" si="9"/>
        <v>2037.1043797526509</v>
      </c>
      <c r="BH59" s="1">
        <f t="shared" si="10"/>
        <v>2093.1146180438809</v>
      </c>
    </row>
    <row r="60" spans="1:60" x14ac:dyDescent="0.3">
      <c r="A60" t="s">
        <v>9</v>
      </c>
      <c r="B60" t="s">
        <v>10</v>
      </c>
      <c r="C60" t="s">
        <v>29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1">
        <f t="shared" si="1"/>
        <v>0</v>
      </c>
      <c r="AZ60" s="1">
        <f t="shared" si="2"/>
        <v>0</v>
      </c>
      <c r="BA60" s="1">
        <f t="shared" si="3"/>
        <v>0</v>
      </c>
      <c r="BB60" s="1">
        <f t="shared" si="4"/>
        <v>0</v>
      </c>
      <c r="BC60" s="1">
        <f t="shared" si="5"/>
        <v>0</v>
      </c>
      <c r="BD60" s="1">
        <f t="shared" si="6"/>
        <v>0</v>
      </c>
      <c r="BE60" s="1">
        <f t="shared" si="7"/>
        <v>0</v>
      </c>
      <c r="BF60" s="1">
        <f t="shared" si="8"/>
        <v>0</v>
      </c>
      <c r="BG60" s="1">
        <f t="shared" si="9"/>
        <v>0</v>
      </c>
      <c r="BH60" s="1">
        <f t="shared" si="10"/>
        <v>0</v>
      </c>
    </row>
    <row r="61" spans="1:60" x14ac:dyDescent="0.3">
      <c r="A61" t="s">
        <v>9</v>
      </c>
      <c r="B61" t="s">
        <v>10</v>
      </c>
      <c r="C61" t="s">
        <v>29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>
        <v>1368.26</v>
      </c>
      <c r="K61">
        <v>1410.3140000000001</v>
      </c>
      <c r="L61">
        <v>1392.34</v>
      </c>
      <c r="M61">
        <v>1126.0840000000001</v>
      </c>
      <c r="N61">
        <v>1111.894</v>
      </c>
      <c r="O61">
        <v>1132.4480000000001</v>
      </c>
      <c r="P61">
        <v>1093.576</v>
      </c>
      <c r="Q61">
        <v>1055.6500000000001</v>
      </c>
      <c r="R61">
        <v>957.78200000000004</v>
      </c>
      <c r="S61">
        <v>1000.438</v>
      </c>
      <c r="T61">
        <v>1042.2339999999999</v>
      </c>
      <c r="U61">
        <v>1044.9860000000001</v>
      </c>
      <c r="V61">
        <v>1033.3982241354256</v>
      </c>
      <c r="W61">
        <v>1025.2378990481943</v>
      </c>
      <c r="X61">
        <v>1002.100417048134</v>
      </c>
      <c r="Y61">
        <v>1019.6426098872571</v>
      </c>
      <c r="Z61">
        <v>914.08612190782446</v>
      </c>
      <c r="AA61">
        <v>948.36884378090281</v>
      </c>
      <c r="AB61">
        <v>969.42294626001706</v>
      </c>
      <c r="AC61">
        <v>989.72073883629412</v>
      </c>
      <c r="AD61">
        <v>1013.1590529650645</v>
      </c>
      <c r="AE61">
        <v>1037.8486651957437</v>
      </c>
      <c r="AF61">
        <v>1068.2519297865949</v>
      </c>
      <c r="AG61">
        <v>1105.2660132334652</v>
      </c>
      <c r="AH61">
        <v>1158.5469335600601</v>
      </c>
      <c r="AI61">
        <v>1221.3286096153222</v>
      </c>
      <c r="AJ61">
        <v>1296.2134381232245</v>
      </c>
      <c r="AK61">
        <v>1386.9843730774119</v>
      </c>
      <c r="AL61">
        <v>1497.1377924679277</v>
      </c>
      <c r="AM61">
        <v>1630.971439222347</v>
      </c>
      <c r="AN61">
        <v>1792.5478863397591</v>
      </c>
      <c r="AO61">
        <v>1960.8451611557093</v>
      </c>
      <c r="AP61">
        <v>2139.5308527742905</v>
      </c>
      <c r="AQ61">
        <v>2312.1026211282888</v>
      </c>
      <c r="AR61">
        <v>2475.165431977653</v>
      </c>
      <c r="AS61">
        <v>2633.4964424358982</v>
      </c>
      <c r="AT61">
        <v>2780.4820058846344</v>
      </c>
      <c r="AU61">
        <v>2911.4803317409628</v>
      </c>
      <c r="AV61">
        <v>3046.0116468500769</v>
      </c>
      <c r="AW61">
        <v>3186.9693007082715</v>
      </c>
      <c r="AX61">
        <v>3334.2628906174805</v>
      </c>
      <c r="AY61" s="1">
        <f t="shared" si="1"/>
        <v>3466.7564566902583</v>
      </c>
      <c r="AZ61" s="1">
        <f t="shared" si="2"/>
        <v>3608.7371734212502</v>
      </c>
      <c r="BA61" s="1">
        <f t="shared" si="3"/>
        <v>3750.1189563947846</v>
      </c>
      <c r="BB61" s="1">
        <f t="shared" si="4"/>
        <v>3889.6010338194319</v>
      </c>
      <c r="BC61" s="1">
        <f t="shared" si="5"/>
        <v>4028.1069380211993</v>
      </c>
      <c r="BD61" s="1">
        <f t="shared" si="6"/>
        <v>4169.7335585874389</v>
      </c>
      <c r="BE61" s="1">
        <f t="shared" si="7"/>
        <v>4309.2537576364703</v>
      </c>
      <c r="BF61" s="1">
        <f t="shared" si="8"/>
        <v>4448.8834870673018</v>
      </c>
      <c r="BG61" s="1">
        <f t="shared" si="9"/>
        <v>4589.0292728596833</v>
      </c>
      <c r="BH61" s="1">
        <f t="shared" si="10"/>
        <v>4729.2997822814505</v>
      </c>
    </row>
    <row r="62" spans="1:60" x14ac:dyDescent="0.3">
      <c r="A62" t="s">
        <v>9</v>
      </c>
      <c r="B62" t="s">
        <v>10</v>
      </c>
      <c r="C62" t="s">
        <v>29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>
        <v>236.49459999999999</v>
      </c>
      <c r="K62">
        <v>328.93700000000001</v>
      </c>
      <c r="L62">
        <v>510.22939999999994</v>
      </c>
      <c r="M62">
        <v>722.24339999999995</v>
      </c>
      <c r="N62">
        <v>968.58259999999996</v>
      </c>
      <c r="O62">
        <v>1918.8706</v>
      </c>
      <c r="P62">
        <v>3463.3017</v>
      </c>
      <c r="Q62">
        <v>3906.7665000000002</v>
      </c>
      <c r="R62">
        <v>3102.0149999999999</v>
      </c>
      <c r="S62">
        <v>2876.8865000000001</v>
      </c>
      <c r="T62">
        <v>3114.8184000000001</v>
      </c>
      <c r="U62">
        <v>2972.3407999999999</v>
      </c>
      <c r="V62">
        <v>3110.8380999999999</v>
      </c>
      <c r="W62">
        <v>2854.3917999999999</v>
      </c>
      <c r="X62">
        <v>2956.1896999999999</v>
      </c>
      <c r="Y62">
        <v>2724.2647999999999</v>
      </c>
      <c r="Z62">
        <v>2729.2154999999998</v>
      </c>
      <c r="AA62">
        <v>2838.6443495709209</v>
      </c>
      <c r="AB62">
        <v>2941.0296622736018</v>
      </c>
      <c r="AC62">
        <v>3035.1009528629279</v>
      </c>
      <c r="AD62">
        <v>3119.6289927082989</v>
      </c>
      <c r="AE62">
        <v>3203.5316226355062</v>
      </c>
      <c r="AF62">
        <v>3293.7814800189904</v>
      </c>
      <c r="AG62">
        <v>3390.6672027093718</v>
      </c>
      <c r="AH62">
        <v>3489.9439528339267</v>
      </c>
      <c r="AI62">
        <v>3594.7958208106702</v>
      </c>
      <c r="AJ62">
        <v>3632.9706515812791</v>
      </c>
      <c r="AK62">
        <v>3638.2936920488983</v>
      </c>
      <c r="AL62">
        <v>3628.9355195574453</v>
      </c>
      <c r="AM62">
        <v>3614.0285118612828</v>
      </c>
      <c r="AN62">
        <v>3598.2041950764283</v>
      </c>
      <c r="AO62">
        <v>3583.0243896115012</v>
      </c>
      <c r="AP62">
        <v>3569.6049710990737</v>
      </c>
      <c r="AQ62">
        <v>3558.3951785881723</v>
      </c>
      <c r="AR62">
        <v>3549.4498228986181</v>
      </c>
      <c r="AS62">
        <v>3542.6348061776143</v>
      </c>
      <c r="AT62">
        <v>3537.7416200946877</v>
      </c>
      <c r="AU62">
        <v>3534.5166405106643</v>
      </c>
      <c r="AV62">
        <v>3532.6653332209544</v>
      </c>
      <c r="AW62">
        <v>3531.8433426121642</v>
      </c>
      <c r="AX62">
        <v>3531.7117647280497</v>
      </c>
      <c r="AY62" s="1">
        <f t="shared" si="1"/>
        <v>3529.275837643771</v>
      </c>
      <c r="AZ62" s="1">
        <f t="shared" si="2"/>
        <v>3528.5720314751138</v>
      </c>
      <c r="BA62" s="1">
        <f t="shared" si="3"/>
        <v>3527.5874293979887</v>
      </c>
      <c r="BB62" s="1">
        <f t="shared" si="4"/>
        <v>3526.302613267032</v>
      </c>
      <c r="BC62" s="1">
        <f t="shared" si="5"/>
        <v>3524.9379219520461</v>
      </c>
      <c r="BD62" s="1">
        <f t="shared" si="6"/>
        <v>3524.0515918697301</v>
      </c>
      <c r="BE62" s="1">
        <f t="shared" si="7"/>
        <v>3522.7832015953691</v>
      </c>
      <c r="BF62" s="1">
        <f t="shared" si="8"/>
        <v>3521.5747085156704</v>
      </c>
      <c r="BG62" s="1">
        <f t="shared" si="9"/>
        <v>3520.4468484821487</v>
      </c>
      <c r="BH62" s="1">
        <f t="shared" si="10"/>
        <v>3519.3211453948365</v>
      </c>
    </row>
    <row r="63" spans="1:60" x14ac:dyDescent="0.3">
      <c r="A63" t="s">
        <v>9</v>
      </c>
      <c r="B63" t="s">
        <v>10</v>
      </c>
      <c r="C63" t="s">
        <v>29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1">
        <f t="shared" si="1"/>
        <v>0</v>
      </c>
      <c r="AZ63" s="1">
        <f t="shared" si="2"/>
        <v>0</v>
      </c>
      <c r="BA63" s="1">
        <f t="shared" si="3"/>
        <v>0</v>
      </c>
      <c r="BB63" s="1">
        <f t="shared" si="4"/>
        <v>0</v>
      </c>
      <c r="BC63" s="1">
        <f t="shared" si="5"/>
        <v>0</v>
      </c>
      <c r="BD63" s="1">
        <f t="shared" si="6"/>
        <v>0</v>
      </c>
      <c r="BE63" s="1">
        <f t="shared" si="7"/>
        <v>0</v>
      </c>
      <c r="BF63" s="1">
        <f t="shared" si="8"/>
        <v>0</v>
      </c>
      <c r="BG63" s="1">
        <f t="shared" si="9"/>
        <v>0</v>
      </c>
      <c r="BH63" s="1">
        <f t="shared" si="10"/>
        <v>0</v>
      </c>
    </row>
    <row r="64" spans="1:60" x14ac:dyDescent="0.3">
      <c r="A64" t="s">
        <v>9</v>
      </c>
      <c r="B64" t="s">
        <v>10</v>
      </c>
      <c r="C64" t="s">
        <v>29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>
        <v>58105.82</v>
      </c>
      <c r="K64">
        <v>56750.788999999997</v>
      </c>
      <c r="L64">
        <v>55919.303</v>
      </c>
      <c r="M64">
        <v>54325.781999999999</v>
      </c>
      <c r="N64">
        <v>54207.033000000003</v>
      </c>
      <c r="O64">
        <v>51521.072</v>
      </c>
      <c r="P64">
        <v>50824.838000000003</v>
      </c>
      <c r="Q64">
        <v>49119.472000000002</v>
      </c>
      <c r="R64">
        <v>49344.311000000002</v>
      </c>
      <c r="S64">
        <v>48798.305</v>
      </c>
      <c r="T64">
        <v>49056.133000000002</v>
      </c>
      <c r="U64">
        <v>49645.631999999998</v>
      </c>
      <c r="V64">
        <v>49103.642</v>
      </c>
      <c r="W64">
        <v>50351.858999999997</v>
      </c>
      <c r="X64">
        <v>51069.498</v>
      </c>
      <c r="Y64">
        <v>52028.006999999998</v>
      </c>
      <c r="Z64">
        <v>53252.911899999999</v>
      </c>
      <c r="AA64">
        <v>52961.096684313736</v>
      </c>
      <c r="AB64">
        <v>52457.164476587212</v>
      </c>
      <c r="AC64">
        <v>51742.016182644802</v>
      </c>
      <c r="AD64">
        <v>50819.238536465506</v>
      </c>
      <c r="AE64">
        <v>49857.199341698979</v>
      </c>
      <c r="AF64">
        <v>48967.16648095088</v>
      </c>
      <c r="AG64">
        <v>48143.964341005652</v>
      </c>
      <c r="AH64">
        <v>47314.794754250164</v>
      </c>
      <c r="AI64">
        <v>46526.018570810273</v>
      </c>
      <c r="AJ64">
        <v>45857.74611376036</v>
      </c>
      <c r="AK64">
        <v>45269.452595081886</v>
      </c>
      <c r="AL64">
        <v>44742.348233135846</v>
      </c>
      <c r="AM64">
        <v>44263.225783404101</v>
      </c>
      <c r="AN64">
        <v>43824.315313909516</v>
      </c>
      <c r="AO64">
        <v>43427.223580569531</v>
      </c>
      <c r="AP64">
        <v>43055.59723344801</v>
      </c>
      <c r="AQ64">
        <v>42704.275752535556</v>
      </c>
      <c r="AR64">
        <v>42366.766683896123</v>
      </c>
      <c r="AS64">
        <v>42035.774481115637</v>
      </c>
      <c r="AT64">
        <v>41737.764757378915</v>
      </c>
      <c r="AU64">
        <v>41470.192549140411</v>
      </c>
      <c r="AV64">
        <v>41230.183331622138</v>
      </c>
      <c r="AW64">
        <v>41012.735636763486</v>
      </c>
      <c r="AX64">
        <v>40813.113418798988</v>
      </c>
      <c r="AY64" s="1">
        <f t="shared" si="1"/>
        <v>40560.770061879768</v>
      </c>
      <c r="AZ64" s="1">
        <f t="shared" si="2"/>
        <v>40346.6245334376</v>
      </c>
      <c r="BA64" s="1">
        <f t="shared" si="3"/>
        <v>40126.96044512454</v>
      </c>
      <c r="BB64" s="1">
        <f t="shared" si="4"/>
        <v>39900.62903860904</v>
      </c>
      <c r="BC64" s="1">
        <f t="shared" si="5"/>
        <v>39671.985986429441</v>
      </c>
      <c r="BD64" s="1">
        <f t="shared" si="6"/>
        <v>39454.324919377279</v>
      </c>
      <c r="BE64" s="1">
        <f t="shared" si="7"/>
        <v>39228.232878550829</v>
      </c>
      <c r="BF64" s="1">
        <f t="shared" si="8"/>
        <v>39003.298877904483</v>
      </c>
      <c r="BG64" s="1">
        <f t="shared" si="9"/>
        <v>38780.170311387919</v>
      </c>
      <c r="BH64" s="1">
        <f t="shared" si="10"/>
        <v>38557.205377263192</v>
      </c>
    </row>
    <row r="65" spans="1:60" x14ac:dyDescent="0.3">
      <c r="A65" t="s">
        <v>9</v>
      </c>
      <c r="B65" t="s">
        <v>10</v>
      </c>
      <c r="C65" t="s">
        <v>30</v>
      </c>
      <c r="D65" t="s">
        <v>12</v>
      </c>
      <c r="E65" t="s">
        <v>13</v>
      </c>
      <c r="F65" t="s">
        <v>14</v>
      </c>
      <c r="G65" t="s">
        <v>14</v>
      </c>
      <c r="H65" t="s">
        <v>15</v>
      </c>
      <c r="I65" t="s">
        <v>16</v>
      </c>
      <c r="J65">
        <v>6398.0120000000006</v>
      </c>
      <c r="K65">
        <v>6623.0090000000009</v>
      </c>
      <c r="L65">
        <v>6719.5036999999993</v>
      </c>
      <c r="M65">
        <v>7036.5993999999992</v>
      </c>
      <c r="N65">
        <v>7172.8638000000001</v>
      </c>
      <c r="O65">
        <v>7308.1167999999998</v>
      </c>
      <c r="P65">
        <v>7518.3636000000006</v>
      </c>
      <c r="Q65">
        <v>7761.8395</v>
      </c>
      <c r="R65">
        <v>7519.3028999999997</v>
      </c>
      <c r="S65">
        <v>8357.6046999999999</v>
      </c>
      <c r="T65">
        <v>7481.0943000000007</v>
      </c>
      <c r="U65">
        <v>6708.8573552020634</v>
      </c>
      <c r="V65">
        <v>5837.5645316423042</v>
      </c>
      <c r="W65">
        <v>5799.6846785038688</v>
      </c>
      <c r="X65">
        <v>5812.1885256233872</v>
      </c>
      <c r="Y65">
        <v>5921.0625434221838</v>
      </c>
      <c r="Z65">
        <v>5901.6440233408975</v>
      </c>
      <c r="AA65">
        <v>5908.3745319173122</v>
      </c>
      <c r="AB65">
        <v>5927.9608875796475</v>
      </c>
      <c r="AC65">
        <v>5970.0415986463131</v>
      </c>
      <c r="AD65">
        <v>6037.5948343384098</v>
      </c>
      <c r="AE65">
        <v>6099.8269092860073</v>
      </c>
      <c r="AF65">
        <v>6172.2366086415432</v>
      </c>
      <c r="AG65">
        <v>6253.7491778276844</v>
      </c>
      <c r="AH65">
        <v>6344.3362006084171</v>
      </c>
      <c r="AI65">
        <v>6433.7326893267955</v>
      </c>
      <c r="AJ65">
        <v>6501.5541553079265</v>
      </c>
      <c r="AK65">
        <v>6551.3101495192041</v>
      </c>
      <c r="AL65">
        <v>6584.9978099815326</v>
      </c>
      <c r="AM65">
        <v>6606.7579624014697</v>
      </c>
      <c r="AN65">
        <v>6620.8158018728709</v>
      </c>
      <c r="AO65">
        <v>6631.2849455204223</v>
      </c>
      <c r="AP65">
        <v>6637.1836947804541</v>
      </c>
      <c r="AQ65">
        <v>6637.1382994156838</v>
      </c>
      <c r="AR65">
        <v>6627.9719328116698</v>
      </c>
      <c r="AS65">
        <v>6608.3861249147958</v>
      </c>
      <c r="AT65">
        <v>6583.0869665311557</v>
      </c>
      <c r="AU65">
        <v>6550.0776930818729</v>
      </c>
      <c r="AV65">
        <v>6510.6330247434771</v>
      </c>
      <c r="AW65">
        <v>6465.7337751806072</v>
      </c>
      <c r="AX65">
        <v>6416.5808299840355</v>
      </c>
      <c r="AY65" s="1">
        <f t="shared" si="1"/>
        <v>6380.0156006055768</v>
      </c>
      <c r="AZ65" s="1">
        <f t="shared" si="2"/>
        <v>6334.3552708054922</v>
      </c>
      <c r="BA65" s="1">
        <f t="shared" si="3"/>
        <v>6289.9815955285303</v>
      </c>
      <c r="BB65" s="1">
        <f t="shared" si="4"/>
        <v>6247.2144388760498</v>
      </c>
      <c r="BC65" s="1">
        <f t="shared" si="5"/>
        <v>6204.9995109720476</v>
      </c>
      <c r="BD65" s="1">
        <f t="shared" si="6"/>
        <v>6160.1613799985935</v>
      </c>
      <c r="BE65" s="1">
        <f t="shared" si="7"/>
        <v>6117.3314793850586</v>
      </c>
      <c r="BF65" s="1">
        <f t="shared" si="8"/>
        <v>6074.2316936027491</v>
      </c>
      <c r="BG65" s="1">
        <f t="shared" si="9"/>
        <v>6030.6976439268183</v>
      </c>
      <c r="BH65" s="1">
        <f t="shared" si="10"/>
        <v>5987.1243154311669</v>
      </c>
    </row>
    <row r="66" spans="1:60" x14ac:dyDescent="0.3">
      <c r="A66" t="s">
        <v>9</v>
      </c>
      <c r="B66" t="s">
        <v>10</v>
      </c>
      <c r="C66" t="s">
        <v>30</v>
      </c>
      <c r="D66" t="s">
        <v>17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>
        <v>0</v>
      </c>
      <c r="K66">
        <v>6.0880000000000001</v>
      </c>
      <c r="L66">
        <v>9.6247000000000007</v>
      </c>
      <c r="M66">
        <v>10.6204</v>
      </c>
      <c r="N66">
        <v>10.579800000000001</v>
      </c>
      <c r="O66">
        <v>11.8528</v>
      </c>
      <c r="P66">
        <v>12.4956</v>
      </c>
      <c r="Q66">
        <v>14.3285</v>
      </c>
      <c r="R66">
        <v>14.180300000000001</v>
      </c>
      <c r="S66">
        <v>14.7171</v>
      </c>
      <c r="T66">
        <v>14.138199999999999</v>
      </c>
      <c r="U66">
        <v>14.916655202063627</v>
      </c>
      <c r="V66">
        <v>14.716431642304384</v>
      </c>
      <c r="W66">
        <v>13.414978503869301</v>
      </c>
      <c r="X66">
        <v>13.815425623387789</v>
      </c>
      <c r="Y66">
        <v>14.816543422184006</v>
      </c>
      <c r="Z66">
        <v>19.599223750507221</v>
      </c>
      <c r="AA66">
        <v>23.111348250154684</v>
      </c>
      <c r="AB66">
        <v>26.846980048740409</v>
      </c>
      <c r="AC66">
        <v>30.443503781035425</v>
      </c>
      <c r="AD66">
        <v>33.522740241893466</v>
      </c>
      <c r="AE66">
        <v>36.623710518747295</v>
      </c>
      <c r="AF66">
        <v>39.680412269391489</v>
      </c>
      <c r="AG66">
        <v>42.904703786695961</v>
      </c>
      <c r="AH66">
        <v>46.506592471496134</v>
      </c>
      <c r="AI66">
        <v>50.290421375181943</v>
      </c>
      <c r="AJ66">
        <v>54.327519897774714</v>
      </c>
      <c r="AK66">
        <v>58.594943841720195</v>
      </c>
      <c r="AL66">
        <v>62.756723539617447</v>
      </c>
      <c r="AM66">
        <v>67.06245333058142</v>
      </c>
      <c r="AN66">
        <v>71.724418345652182</v>
      </c>
      <c r="AO66">
        <v>76.252012032348929</v>
      </c>
      <c r="AP66">
        <v>81.395788719182974</v>
      </c>
      <c r="AQ66">
        <v>86.786146477490092</v>
      </c>
      <c r="AR66">
        <v>92.140601759730004</v>
      </c>
      <c r="AS66">
        <v>97.358851925960437</v>
      </c>
      <c r="AT66">
        <v>102.54169022426741</v>
      </c>
      <c r="AU66">
        <v>107.65975104817625</v>
      </c>
      <c r="AV66">
        <v>113.17089607119173</v>
      </c>
      <c r="AW66">
        <v>119.28284082111608</v>
      </c>
      <c r="AX66">
        <v>126.3213067577919</v>
      </c>
      <c r="AY66" s="1">
        <f t="shared" si="1"/>
        <v>131.54999383650465</v>
      </c>
      <c r="AZ66" s="1">
        <f t="shared" si="2"/>
        <v>137.87622658593318</v>
      </c>
      <c r="BA66" s="1">
        <f t="shared" si="3"/>
        <v>144.14359702796901</v>
      </c>
      <c r="BB66" s="1">
        <f t="shared" si="4"/>
        <v>150.21772267841698</v>
      </c>
      <c r="BC66" s="1">
        <f t="shared" si="5"/>
        <v>156.1376998871383</v>
      </c>
      <c r="BD66" s="1">
        <f t="shared" si="6"/>
        <v>162.44012046131684</v>
      </c>
      <c r="BE66" s="1">
        <f t="shared" si="7"/>
        <v>168.49964051113602</v>
      </c>
      <c r="BF66" s="1">
        <f t="shared" si="8"/>
        <v>174.56810153796505</v>
      </c>
      <c r="BG66" s="1">
        <f t="shared" si="9"/>
        <v>180.69146651812116</v>
      </c>
      <c r="BH66" s="1">
        <f t="shared" si="10"/>
        <v>186.83806008471947</v>
      </c>
    </row>
    <row r="67" spans="1:60" x14ac:dyDescent="0.3">
      <c r="A67" t="s">
        <v>9</v>
      </c>
      <c r="B67" t="s">
        <v>10</v>
      </c>
      <c r="C67" t="s">
        <v>30</v>
      </c>
      <c r="D67" t="s">
        <v>18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1">
        <f t="shared" ref="AY67:AY130" si="11">TREND(AT67:AX67,AT$1:AX$1,AY$1)</f>
        <v>0</v>
      </c>
      <c r="AZ67" s="1">
        <f t="shared" ref="AZ67:AZ130" si="12">TREND(AU67:AY67,AU$1:AY$1,AZ$1)</f>
        <v>0</v>
      </c>
      <c r="BA67" s="1">
        <f t="shared" ref="BA67:BA130" si="13">TREND(AV67:AZ67,AV$1:AZ$1,BA$1)</f>
        <v>0</v>
      </c>
      <c r="BB67" s="1">
        <f t="shared" ref="BB67:BB130" si="14">TREND(AW67:BA67,AW$1:BA$1,BB$1)</f>
        <v>0</v>
      </c>
      <c r="BC67" s="1">
        <f t="shared" ref="BC67:BC130" si="15">TREND(AX67:BB67,AX$1:BB$1,BC$1)</f>
        <v>0</v>
      </c>
      <c r="BD67" s="1">
        <f t="shared" ref="BD67:BD130" si="16">TREND(AY67:BC67,AY$1:BC$1,BD$1)</f>
        <v>0</v>
      </c>
      <c r="BE67" s="1">
        <f t="shared" ref="BE67:BE130" si="17">TREND(AZ67:BD67,AZ$1:BD$1,BE$1)</f>
        <v>0</v>
      </c>
      <c r="BF67" s="1">
        <f t="shared" ref="BF67:BF130" si="18">TREND(BA67:BE67,BA$1:BE$1,BF$1)</f>
        <v>0</v>
      </c>
      <c r="BG67" s="1">
        <f t="shared" ref="BG67:BG130" si="19">TREND(BB67:BF67,BB$1:BF$1,BG$1)</f>
        <v>0</v>
      </c>
      <c r="BH67" s="1">
        <f t="shared" ref="BH67:BH130" si="20">TREND(BC67:BG67,BC$1:BG$1,BH$1)</f>
        <v>0</v>
      </c>
    </row>
    <row r="68" spans="1:60" x14ac:dyDescent="0.3">
      <c r="A68" t="s">
        <v>9</v>
      </c>
      <c r="B68" t="s">
        <v>10</v>
      </c>
      <c r="C68" t="s">
        <v>30</v>
      </c>
      <c r="D68" t="s">
        <v>19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>
        <v>19.521999999999998</v>
      </c>
      <c r="K68">
        <v>18.404</v>
      </c>
      <c r="L68">
        <v>19.091999999999999</v>
      </c>
      <c r="M68">
        <v>20.382000000000001</v>
      </c>
      <c r="N68">
        <v>20.468</v>
      </c>
      <c r="O68">
        <v>17.114000000000001</v>
      </c>
      <c r="P68">
        <v>18.661999999999999</v>
      </c>
      <c r="Q68">
        <v>21.585999999999999</v>
      </c>
      <c r="R68">
        <v>20.553999999999998</v>
      </c>
      <c r="S68">
        <v>19.952000000000002</v>
      </c>
      <c r="T68">
        <v>15.737999999999998</v>
      </c>
      <c r="U68">
        <v>15.824000000000002</v>
      </c>
      <c r="V68">
        <v>16.299999999999997</v>
      </c>
      <c r="W68">
        <v>23</v>
      </c>
      <c r="X68">
        <v>29.499999999999996</v>
      </c>
      <c r="Y68">
        <v>28.399999999999995</v>
      </c>
      <c r="Z68">
        <v>28.00099959039002</v>
      </c>
      <c r="AA68">
        <v>28.671310111023299</v>
      </c>
      <c r="AB68">
        <v>29.565388690375492</v>
      </c>
      <c r="AC68">
        <v>30.68017904442975</v>
      </c>
      <c r="AD68">
        <v>31.992418479154601</v>
      </c>
      <c r="AE68">
        <v>33.362175611926915</v>
      </c>
      <c r="AF68">
        <v>34.811073618833618</v>
      </c>
      <c r="AG68">
        <v>36.309081969707393</v>
      </c>
      <c r="AH68">
        <v>37.883263276595095</v>
      </c>
      <c r="AI68">
        <v>39.513314265584434</v>
      </c>
      <c r="AJ68">
        <v>41.205125717436452</v>
      </c>
      <c r="AK68">
        <v>43.028934677055716</v>
      </c>
      <c r="AL68">
        <v>44.970532173895961</v>
      </c>
      <c r="AM68">
        <v>46.957015311544971</v>
      </c>
      <c r="AN68">
        <v>49.028074994807817</v>
      </c>
      <c r="AO68">
        <v>51.189933508774033</v>
      </c>
      <c r="AP68">
        <v>53.353258105351159</v>
      </c>
      <c r="AQ68">
        <v>55.47665140101315</v>
      </c>
      <c r="AR68">
        <v>57.645105963227167</v>
      </c>
      <c r="AS68">
        <v>59.846398229739805</v>
      </c>
      <c r="AT68">
        <v>62.081084326329488</v>
      </c>
      <c r="AU68">
        <v>64.372757835251335</v>
      </c>
      <c r="AV68">
        <v>66.81781614458383</v>
      </c>
      <c r="AW68">
        <v>69.477170257577129</v>
      </c>
      <c r="AX68">
        <v>72.464115740592248</v>
      </c>
      <c r="AY68" s="1">
        <f t="shared" si="11"/>
        <v>74.80373143612178</v>
      </c>
      <c r="AZ68" s="1">
        <f t="shared" si="12"/>
        <v>77.539592322149474</v>
      </c>
      <c r="BA68" s="1">
        <f t="shared" si="13"/>
        <v>80.251519240307971</v>
      </c>
      <c r="BB68" s="1">
        <f t="shared" si="14"/>
        <v>82.89447816345546</v>
      </c>
      <c r="BC68" s="1">
        <f t="shared" si="15"/>
        <v>85.483241175499643</v>
      </c>
      <c r="BD68" s="1">
        <f t="shared" si="16"/>
        <v>88.208684063524743</v>
      </c>
      <c r="BE68" s="1">
        <f t="shared" si="17"/>
        <v>90.846474618369029</v>
      </c>
      <c r="BF68" s="1">
        <f t="shared" si="18"/>
        <v>93.488114449088243</v>
      </c>
      <c r="BG68" s="1">
        <f t="shared" si="19"/>
        <v>96.149350298228455</v>
      </c>
      <c r="BH68" s="1">
        <f t="shared" si="20"/>
        <v>98.818667510247906</v>
      </c>
    </row>
    <row r="69" spans="1:60" x14ac:dyDescent="0.3">
      <c r="A69" t="s">
        <v>9</v>
      </c>
      <c r="B69" t="s">
        <v>10</v>
      </c>
      <c r="C69" t="s">
        <v>30</v>
      </c>
      <c r="D69" t="s">
        <v>20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46.155000000000001</v>
      </c>
      <c r="Q69">
        <v>85.07</v>
      </c>
      <c r="R69">
        <v>68.939599999999999</v>
      </c>
      <c r="S69">
        <v>78.010599999999997</v>
      </c>
      <c r="T69">
        <v>127.90109999999999</v>
      </c>
      <c r="U69">
        <v>106.1307</v>
      </c>
      <c r="V69">
        <v>127.90109999999999</v>
      </c>
      <c r="W69">
        <v>142.41470000000001</v>
      </c>
      <c r="X69">
        <v>155.11410000000001</v>
      </c>
      <c r="Y69">
        <v>163.27799999999999</v>
      </c>
      <c r="Z69">
        <v>173.2561</v>
      </c>
      <c r="AA69">
        <v>191.08432685881331</v>
      </c>
      <c r="AB69">
        <v>212.63028324907154</v>
      </c>
      <c r="AC69">
        <v>238.80198156322319</v>
      </c>
      <c r="AD69">
        <v>270.84975884087265</v>
      </c>
      <c r="AE69">
        <v>308.9673348937576</v>
      </c>
      <c r="AF69">
        <v>355.2210231428819</v>
      </c>
      <c r="AG69">
        <v>411.82658436679475</v>
      </c>
      <c r="AH69">
        <v>481.45547917653545</v>
      </c>
      <c r="AI69">
        <v>566.8497119177415</v>
      </c>
      <c r="AJ69">
        <v>619.22002473403791</v>
      </c>
      <c r="AK69">
        <v>649.44968535700957</v>
      </c>
      <c r="AL69">
        <v>666.47469268225018</v>
      </c>
      <c r="AM69">
        <v>676.08331465906053</v>
      </c>
      <c r="AN69">
        <v>681.71835412906171</v>
      </c>
      <c r="AO69">
        <v>685.45801568017259</v>
      </c>
      <c r="AP69">
        <v>687.97377963287693</v>
      </c>
      <c r="AQ69">
        <v>689.59439925307379</v>
      </c>
      <c r="AR69">
        <v>690.22322567641072</v>
      </c>
      <c r="AS69">
        <v>689.85235399397857</v>
      </c>
      <c r="AT69">
        <v>688.7913284689788</v>
      </c>
      <c r="AU69">
        <v>686.84535187401752</v>
      </c>
      <c r="AV69">
        <v>684.08213451313975</v>
      </c>
      <c r="AW69">
        <v>680.57890197582321</v>
      </c>
      <c r="AX69">
        <v>676.41665042733098</v>
      </c>
      <c r="AY69" s="1">
        <f t="shared" si="11"/>
        <v>674.03813165741121</v>
      </c>
      <c r="AZ69" s="1">
        <f t="shared" si="12"/>
        <v>670.40825673383824</v>
      </c>
      <c r="BA69" s="1">
        <f t="shared" si="13"/>
        <v>666.9382572984041</v>
      </c>
      <c r="BB69" s="1">
        <f t="shared" si="14"/>
        <v>663.68913470406278</v>
      </c>
      <c r="BC69" s="1">
        <f t="shared" si="15"/>
        <v>660.53161442254623</v>
      </c>
      <c r="BD69" s="1">
        <f t="shared" si="16"/>
        <v>657.00143201340052</v>
      </c>
      <c r="BE69" s="1">
        <f t="shared" si="17"/>
        <v>653.74765133943129</v>
      </c>
      <c r="BF69" s="1">
        <f t="shared" si="18"/>
        <v>650.46094357298625</v>
      </c>
      <c r="BG69" s="1">
        <f t="shared" si="19"/>
        <v>647.11405160690538</v>
      </c>
      <c r="BH69" s="1">
        <f t="shared" si="20"/>
        <v>643.75845436954569</v>
      </c>
    </row>
    <row r="70" spans="1:60" x14ac:dyDescent="0.3">
      <c r="A70" t="s">
        <v>9</v>
      </c>
      <c r="B70" t="s">
        <v>10</v>
      </c>
      <c r="C70" t="s">
        <v>30</v>
      </c>
      <c r="D70" t="s">
        <v>21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">
        <f t="shared" si="11"/>
        <v>0</v>
      </c>
      <c r="AZ70" s="1">
        <f t="shared" si="12"/>
        <v>0</v>
      </c>
      <c r="BA70" s="1">
        <f t="shared" si="13"/>
        <v>0</v>
      </c>
      <c r="BB70" s="1">
        <f t="shared" si="14"/>
        <v>0</v>
      </c>
      <c r="BC70" s="1">
        <f t="shared" si="15"/>
        <v>0</v>
      </c>
      <c r="BD70" s="1">
        <f t="shared" si="16"/>
        <v>0</v>
      </c>
      <c r="BE70" s="1">
        <f t="shared" si="17"/>
        <v>0</v>
      </c>
      <c r="BF70" s="1">
        <f t="shared" si="18"/>
        <v>0</v>
      </c>
      <c r="BG70" s="1">
        <f t="shared" si="19"/>
        <v>0</v>
      </c>
      <c r="BH70" s="1">
        <f t="shared" si="20"/>
        <v>0</v>
      </c>
    </row>
    <row r="71" spans="1:60" x14ac:dyDescent="0.3">
      <c r="A71" t="s">
        <v>9</v>
      </c>
      <c r="B71" t="s">
        <v>10</v>
      </c>
      <c r="C71" t="s">
        <v>30</v>
      </c>
      <c r="D71" t="s">
        <v>22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>
        <v>6378.49</v>
      </c>
      <c r="K71">
        <v>6598.5169999999998</v>
      </c>
      <c r="L71">
        <v>6690.7870000000003</v>
      </c>
      <c r="M71">
        <v>7005.5969999999998</v>
      </c>
      <c r="N71">
        <v>7141.8159999999998</v>
      </c>
      <c r="O71">
        <v>7279.15</v>
      </c>
      <c r="P71">
        <v>7441.0510000000004</v>
      </c>
      <c r="Q71">
        <v>7640.8549999999996</v>
      </c>
      <c r="R71">
        <v>7415.6289999999999</v>
      </c>
      <c r="S71">
        <v>8244.9249999999993</v>
      </c>
      <c r="T71">
        <v>7323.317</v>
      </c>
      <c r="U71">
        <v>6571.9859999999999</v>
      </c>
      <c r="V71">
        <v>5678.6469999999999</v>
      </c>
      <c r="W71">
        <v>5620.8549999999996</v>
      </c>
      <c r="X71">
        <v>5613.759</v>
      </c>
      <c r="Y71">
        <v>5714.5680000000002</v>
      </c>
      <c r="Z71">
        <v>5680.7876999999999</v>
      </c>
      <c r="AA71">
        <v>5665.5075466973212</v>
      </c>
      <c r="AB71">
        <v>5658.91823559146</v>
      </c>
      <c r="AC71">
        <v>5670.1159342576248</v>
      </c>
      <c r="AD71">
        <v>5701.2299167764886</v>
      </c>
      <c r="AE71">
        <v>5720.8736882615758</v>
      </c>
      <c r="AF71">
        <v>5742.5240996104358</v>
      </c>
      <c r="AG71">
        <v>5762.7088077044864</v>
      </c>
      <c r="AH71">
        <v>5778.4908656837906</v>
      </c>
      <c r="AI71">
        <v>5777.0792417682878</v>
      </c>
      <c r="AJ71">
        <v>5786.8014849586771</v>
      </c>
      <c r="AK71">
        <v>5800.2365856434189</v>
      </c>
      <c r="AL71">
        <v>5810.7958615857697</v>
      </c>
      <c r="AM71">
        <v>5816.655179100283</v>
      </c>
      <c r="AN71">
        <v>5818.3449544033492</v>
      </c>
      <c r="AO71">
        <v>5818.3849842991267</v>
      </c>
      <c r="AP71">
        <v>5814.4608683230435</v>
      </c>
      <c r="AQ71">
        <v>5805.2811022841061</v>
      </c>
      <c r="AR71">
        <v>5787.9629994123025</v>
      </c>
      <c r="AS71">
        <v>5761.328520765117</v>
      </c>
      <c r="AT71">
        <v>5729.6728635115796</v>
      </c>
      <c r="AU71">
        <v>5691.199832324427</v>
      </c>
      <c r="AV71">
        <v>5646.5621780145621</v>
      </c>
      <c r="AW71">
        <v>5596.3948621260906</v>
      </c>
      <c r="AX71">
        <v>5541.3787570583208</v>
      </c>
      <c r="AY71" s="1">
        <f t="shared" si="11"/>
        <v>5499.6237436755328</v>
      </c>
      <c r="AZ71" s="1">
        <f t="shared" si="12"/>
        <v>5448.5311951635667</v>
      </c>
      <c r="BA71" s="1">
        <f t="shared" si="13"/>
        <v>5398.6482219618483</v>
      </c>
      <c r="BB71" s="1">
        <f t="shared" si="14"/>
        <v>5350.4131033300946</v>
      </c>
      <c r="BC71" s="1">
        <f t="shared" si="15"/>
        <v>5302.8469554868352</v>
      </c>
      <c r="BD71" s="1">
        <f t="shared" si="16"/>
        <v>5252.5111434603023</v>
      </c>
      <c r="BE71" s="1">
        <f t="shared" si="17"/>
        <v>5204.2377129160595</v>
      </c>
      <c r="BF71" s="1">
        <f t="shared" si="18"/>
        <v>5155.7145340426214</v>
      </c>
      <c r="BG71" s="1">
        <f t="shared" si="19"/>
        <v>5106.7427755034587</v>
      </c>
      <c r="BH71" s="1">
        <f t="shared" si="20"/>
        <v>5057.7091334665311</v>
      </c>
    </row>
    <row r="72" spans="1:60" x14ac:dyDescent="0.3">
      <c r="A72" t="s">
        <v>9</v>
      </c>
      <c r="B72" t="s">
        <v>10</v>
      </c>
      <c r="C72" t="s">
        <v>31</v>
      </c>
      <c r="D72" t="s">
        <v>12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>
        <v>3034.8734999999997</v>
      </c>
      <c r="K72">
        <v>3185.922</v>
      </c>
      <c r="L72">
        <v>3383.0639999999999</v>
      </c>
      <c r="M72">
        <v>3540.3008</v>
      </c>
      <c r="N72">
        <v>3700.3328999999999</v>
      </c>
      <c r="O72">
        <v>3997.6506999999997</v>
      </c>
      <c r="P72">
        <v>4282.4147999999996</v>
      </c>
      <c r="Q72">
        <v>4423.1313000000009</v>
      </c>
      <c r="R72">
        <v>4526.1078000000007</v>
      </c>
      <c r="S72">
        <v>4505.3427000000001</v>
      </c>
      <c r="T72">
        <v>4094.7484999999997</v>
      </c>
      <c r="U72">
        <v>3919.8655060189162</v>
      </c>
      <c r="V72">
        <v>3772.7043295786757</v>
      </c>
      <c r="W72">
        <v>3454.6275295786759</v>
      </c>
      <c r="X72">
        <v>3869.9799413585556</v>
      </c>
      <c r="Y72">
        <v>4138.805441358556</v>
      </c>
      <c r="Z72">
        <v>4330.5579135747621</v>
      </c>
      <c r="AA72">
        <v>4354.2903008056555</v>
      </c>
      <c r="AB72">
        <v>4363.300975303111</v>
      </c>
      <c r="AC72">
        <v>4356.3277060931177</v>
      </c>
      <c r="AD72">
        <v>4333.797296718164</v>
      </c>
      <c r="AE72">
        <v>4308.3331807880768</v>
      </c>
      <c r="AF72">
        <v>4285.1777470888428</v>
      </c>
      <c r="AG72">
        <v>4262.7018481591149</v>
      </c>
      <c r="AH72">
        <v>4240.8836903752472</v>
      </c>
      <c r="AI72">
        <v>4217.2162890085265</v>
      </c>
      <c r="AJ72">
        <v>4188.7514217860098</v>
      </c>
      <c r="AK72">
        <v>4157.5315303609359</v>
      </c>
      <c r="AL72">
        <v>4122.3894723674011</v>
      </c>
      <c r="AM72">
        <v>4082.6868627666536</v>
      </c>
      <c r="AN72">
        <v>4038.8033534692304</v>
      </c>
      <c r="AO72">
        <v>3996.1606531309276</v>
      </c>
      <c r="AP72">
        <v>3952.3126716774268</v>
      </c>
      <c r="AQ72">
        <v>3907.1117135559148</v>
      </c>
      <c r="AR72">
        <v>3860.8278105371746</v>
      </c>
      <c r="AS72">
        <v>3813.3376588802639</v>
      </c>
      <c r="AT72">
        <v>3769.6230169508935</v>
      </c>
      <c r="AU72">
        <v>3726.3295563803563</v>
      </c>
      <c r="AV72">
        <v>3683.8996696212803</v>
      </c>
      <c r="AW72">
        <v>3642.5394840014624</v>
      </c>
      <c r="AX72">
        <v>3602.6521177802792</v>
      </c>
      <c r="AY72" s="1">
        <f t="shared" si="11"/>
        <v>3559.6892077308148</v>
      </c>
      <c r="AZ72" s="1">
        <f t="shared" si="12"/>
        <v>3518.6635323608207</v>
      </c>
      <c r="BA72" s="1">
        <f t="shared" si="13"/>
        <v>3477.4920370614709</v>
      </c>
      <c r="BB72" s="1">
        <f t="shared" si="14"/>
        <v>3435.9822319971427</v>
      </c>
      <c r="BC72" s="1">
        <f t="shared" si="15"/>
        <v>3394.2347427154309</v>
      </c>
      <c r="BD72" s="1">
        <f t="shared" si="16"/>
        <v>3353.1352812548139</v>
      </c>
      <c r="BE72" s="1">
        <f t="shared" si="17"/>
        <v>3311.6074261105096</v>
      </c>
      <c r="BF72" s="1">
        <f t="shared" si="18"/>
        <v>3270.1054920345923</v>
      </c>
      <c r="BG72" s="1">
        <f t="shared" si="19"/>
        <v>3228.6987958634854</v>
      </c>
      <c r="BH72" s="1">
        <f t="shared" si="20"/>
        <v>3187.3258427185356</v>
      </c>
    </row>
    <row r="73" spans="1:60" x14ac:dyDescent="0.3">
      <c r="A73" t="s">
        <v>9</v>
      </c>
      <c r="B73" t="s">
        <v>10</v>
      </c>
      <c r="C73" t="s">
        <v>31</v>
      </c>
      <c r="D73" t="s">
        <v>17</v>
      </c>
      <c r="E73" t="s">
        <v>13</v>
      </c>
      <c r="F73" t="s">
        <v>14</v>
      </c>
      <c r="G73" t="s">
        <v>14</v>
      </c>
      <c r="H73" t="s">
        <v>15</v>
      </c>
      <c r="I73" t="s">
        <v>16</v>
      </c>
      <c r="J73">
        <v>1.6755</v>
      </c>
      <c r="K73">
        <v>1.847</v>
      </c>
      <c r="L73">
        <v>1.911</v>
      </c>
      <c r="M73">
        <v>1.9978</v>
      </c>
      <c r="N73">
        <v>1.9548999999999999</v>
      </c>
      <c r="O73">
        <v>2.6633</v>
      </c>
      <c r="P73">
        <v>2.7921</v>
      </c>
      <c r="Q73">
        <v>2.1046999999999998</v>
      </c>
      <c r="R73">
        <v>1.5674999999999999</v>
      </c>
      <c r="S73">
        <v>1.3958999999999999</v>
      </c>
      <c r="T73">
        <v>0.9234</v>
      </c>
      <c r="U73">
        <v>0.90100601891659493</v>
      </c>
      <c r="V73">
        <v>1.1012295786758384</v>
      </c>
      <c r="W73">
        <v>1.1012295786758384</v>
      </c>
      <c r="X73">
        <v>1.20134135855546</v>
      </c>
      <c r="Y73">
        <v>1.20134135855546</v>
      </c>
      <c r="Z73">
        <v>1.5891262500411263</v>
      </c>
      <c r="AA73">
        <v>1.8738931013638949</v>
      </c>
      <c r="AB73">
        <v>2.1767821661140836</v>
      </c>
      <c r="AC73">
        <v>2.4683921984623303</v>
      </c>
      <c r="AD73">
        <v>2.7180600196129836</v>
      </c>
      <c r="AE73">
        <v>2.9694900420605932</v>
      </c>
      <c r="AF73">
        <v>3.2173307245452532</v>
      </c>
      <c r="AG73">
        <v>3.4787597664888645</v>
      </c>
      <c r="AH73">
        <v>3.7708047949861734</v>
      </c>
      <c r="AI73">
        <v>4.0776017331228633</v>
      </c>
      <c r="AJ73">
        <v>4.4049340457655202</v>
      </c>
      <c r="AK73">
        <v>4.7509413925719084</v>
      </c>
      <c r="AL73">
        <v>5.0883829896987098</v>
      </c>
      <c r="AM73">
        <v>5.437496215993086</v>
      </c>
      <c r="AN73">
        <v>5.8154933793772043</v>
      </c>
      <c r="AO73">
        <v>6.182595570190446</v>
      </c>
      <c r="AP73">
        <v>6.5996585447986149</v>
      </c>
      <c r="AQ73">
        <v>7.0367145792559667</v>
      </c>
      <c r="AR73">
        <v>7.4708596021402327</v>
      </c>
      <c r="AS73">
        <v>7.8939609669697663</v>
      </c>
      <c r="AT73">
        <v>8.3141910992649262</v>
      </c>
      <c r="AU73">
        <v>8.7291690039061915</v>
      </c>
      <c r="AV73">
        <v>9.1760186003668966</v>
      </c>
      <c r="AW73">
        <v>9.6715816881986232</v>
      </c>
      <c r="AX73">
        <v>10.242268115496646</v>
      </c>
      <c r="AY73" s="1">
        <f t="shared" si="11"/>
        <v>10.666215716473403</v>
      </c>
      <c r="AZ73" s="1">
        <f t="shared" si="12"/>
        <v>11.179153506967623</v>
      </c>
      <c r="BA73" s="1">
        <f t="shared" si="13"/>
        <v>11.687318677943495</v>
      </c>
      <c r="BB73" s="1">
        <f t="shared" si="14"/>
        <v>12.179815352304217</v>
      </c>
      <c r="BC73" s="1">
        <f t="shared" si="15"/>
        <v>12.65981350436266</v>
      </c>
      <c r="BD73" s="1">
        <f t="shared" si="16"/>
        <v>13.17082057794471</v>
      </c>
      <c r="BE73" s="1">
        <f t="shared" si="17"/>
        <v>13.662133014416554</v>
      </c>
      <c r="BF73" s="1">
        <f t="shared" si="18"/>
        <v>14.154170394970379</v>
      </c>
      <c r="BG73" s="1">
        <f t="shared" si="19"/>
        <v>14.650659447415478</v>
      </c>
      <c r="BH73" s="1">
        <f t="shared" si="20"/>
        <v>15.149031898761336</v>
      </c>
    </row>
    <row r="74" spans="1:60" x14ac:dyDescent="0.3">
      <c r="A74" t="s">
        <v>9</v>
      </c>
      <c r="B74" t="s">
        <v>10</v>
      </c>
      <c r="C74" t="s">
        <v>31</v>
      </c>
      <c r="D74" t="s">
        <v>18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">
        <f t="shared" si="11"/>
        <v>0</v>
      </c>
      <c r="AZ74" s="1">
        <f t="shared" si="12"/>
        <v>0</v>
      </c>
      <c r="BA74" s="1">
        <f t="shared" si="13"/>
        <v>0</v>
      </c>
      <c r="BB74" s="1">
        <f t="shared" si="14"/>
        <v>0</v>
      </c>
      <c r="BC74" s="1">
        <f t="shared" si="15"/>
        <v>0</v>
      </c>
      <c r="BD74" s="1">
        <f t="shared" si="16"/>
        <v>0</v>
      </c>
      <c r="BE74" s="1">
        <f t="shared" si="17"/>
        <v>0</v>
      </c>
      <c r="BF74" s="1">
        <f t="shared" si="18"/>
        <v>0</v>
      </c>
      <c r="BG74" s="1">
        <f t="shared" si="19"/>
        <v>0</v>
      </c>
      <c r="BH74" s="1">
        <f t="shared" si="20"/>
        <v>0</v>
      </c>
    </row>
    <row r="75" spans="1:60" x14ac:dyDescent="0.3">
      <c r="A75" t="s">
        <v>9</v>
      </c>
      <c r="B75" t="s">
        <v>10</v>
      </c>
      <c r="C75" t="s">
        <v>31</v>
      </c>
      <c r="D75" t="s">
        <v>19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>
        <v>87.29</v>
      </c>
      <c r="K75">
        <v>88.665999999999997</v>
      </c>
      <c r="L75">
        <v>87.29</v>
      </c>
      <c r="M75">
        <v>89.87</v>
      </c>
      <c r="N75">
        <v>93.998000000000005</v>
      </c>
      <c r="O75">
        <v>94.256</v>
      </c>
      <c r="P75">
        <v>103.114</v>
      </c>
      <c r="Q75">
        <v>105.092</v>
      </c>
      <c r="R75">
        <v>102.684</v>
      </c>
      <c r="S75">
        <v>103.286</v>
      </c>
      <c r="T75">
        <v>95.116</v>
      </c>
      <c r="U75">
        <v>96.061999999999998</v>
      </c>
      <c r="V75">
        <v>84.499999999999986</v>
      </c>
      <c r="W75">
        <v>104.5</v>
      </c>
      <c r="X75">
        <v>97.699999999999974</v>
      </c>
      <c r="Y75">
        <v>97.600000000000009</v>
      </c>
      <c r="Z75">
        <v>96.228787324720543</v>
      </c>
      <c r="AA75">
        <v>98.532389677319856</v>
      </c>
      <c r="AB75">
        <v>101.60499775284006</v>
      </c>
      <c r="AC75">
        <v>105.43610826536457</v>
      </c>
      <c r="AD75">
        <v>109.94577618188305</v>
      </c>
      <c r="AE75">
        <v>114.65311055366466</v>
      </c>
      <c r="AF75">
        <v>119.63242201401977</v>
      </c>
      <c r="AG75">
        <v>124.78050705082543</v>
      </c>
      <c r="AH75">
        <v>130.19036957027083</v>
      </c>
      <c r="AI75">
        <v>135.79223494088131</v>
      </c>
      <c r="AJ75">
        <v>141.6063475359785</v>
      </c>
      <c r="AK75">
        <v>147.87408536903695</v>
      </c>
      <c r="AL75">
        <v>154.54661761169905</v>
      </c>
      <c r="AM75">
        <v>161.3734047326337</v>
      </c>
      <c r="AN75">
        <v>168.4908492779312</v>
      </c>
      <c r="AO75">
        <v>175.92033487522352</v>
      </c>
      <c r="AP75">
        <v>183.3548588409252</v>
      </c>
      <c r="AQ75">
        <v>190.65215411052449</v>
      </c>
      <c r="AR75">
        <v>198.10430781728806</v>
      </c>
      <c r="AS75">
        <v>205.66931222614787</v>
      </c>
      <c r="AT75">
        <v>213.34907852992086</v>
      </c>
      <c r="AU75">
        <v>221.22468889861045</v>
      </c>
      <c r="AV75">
        <v>229.62742449687963</v>
      </c>
      <c r="AW75">
        <v>238.76661327956057</v>
      </c>
      <c r="AX75">
        <v>249.03160902400771</v>
      </c>
      <c r="AY75" s="1">
        <f t="shared" si="11"/>
        <v>257.07197845653354</v>
      </c>
      <c r="AZ75" s="1">
        <f t="shared" si="12"/>
        <v>266.47409192401028</v>
      </c>
      <c r="BA75" s="1">
        <f t="shared" si="13"/>
        <v>275.79395344556906</v>
      </c>
      <c r="BB75" s="1">
        <f t="shared" si="14"/>
        <v>284.87679819554614</v>
      </c>
      <c r="BC75" s="1">
        <f t="shared" si="15"/>
        <v>293.77339220876456</v>
      </c>
      <c r="BD75" s="1">
        <f t="shared" si="16"/>
        <v>303.13970297888227</v>
      </c>
      <c r="BE75" s="1">
        <f t="shared" si="17"/>
        <v>312.20478601243667</v>
      </c>
      <c r="BF75" s="1">
        <f t="shared" si="18"/>
        <v>321.28309754336078</v>
      </c>
      <c r="BG75" s="1">
        <f t="shared" si="19"/>
        <v>330.42875313758486</v>
      </c>
      <c r="BH75" s="1">
        <f t="shared" si="20"/>
        <v>339.60218130283829</v>
      </c>
    </row>
    <row r="76" spans="1:60" x14ac:dyDescent="0.3">
      <c r="A76" t="s">
        <v>9</v>
      </c>
      <c r="B76" t="s">
        <v>10</v>
      </c>
      <c r="C76" t="s">
        <v>31</v>
      </c>
      <c r="D76" t="s">
        <v>20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2.5604</v>
      </c>
      <c r="P76">
        <v>10.8817</v>
      </c>
      <c r="Q76">
        <v>28.651599999999998</v>
      </c>
      <c r="R76">
        <v>164.60929999999999</v>
      </c>
      <c r="S76">
        <v>169.08779999999999</v>
      </c>
      <c r="T76">
        <v>174.7741</v>
      </c>
      <c r="U76">
        <v>171.9725</v>
      </c>
      <c r="V76">
        <v>155.1001</v>
      </c>
      <c r="W76">
        <v>136.82230000000001</v>
      </c>
      <c r="X76">
        <v>188.43860000000001</v>
      </c>
      <c r="Y76">
        <v>175.2432</v>
      </c>
      <c r="Z76">
        <v>171.9751</v>
      </c>
      <c r="AA76">
        <v>189.69838831350611</v>
      </c>
      <c r="AB76">
        <v>208.56374639900633</v>
      </c>
      <c r="AC76">
        <v>228.50127632806283</v>
      </c>
      <c r="AD76">
        <v>249.48731557960298</v>
      </c>
      <c r="AE76">
        <v>272.27754771906791</v>
      </c>
      <c r="AF76">
        <v>297.32482046911917</v>
      </c>
      <c r="AG76">
        <v>324.75544161470725</v>
      </c>
      <c r="AH76">
        <v>354.77591697795771</v>
      </c>
      <c r="AI76">
        <v>387.43170439097685</v>
      </c>
      <c r="AJ76">
        <v>403.48522043249079</v>
      </c>
      <c r="AK76">
        <v>410.29928291172416</v>
      </c>
      <c r="AL76">
        <v>412.05254427275048</v>
      </c>
      <c r="AM76">
        <v>411.00771642948678</v>
      </c>
      <c r="AN76">
        <v>408.37957463848204</v>
      </c>
      <c r="AO76">
        <v>405.29959984697774</v>
      </c>
      <c r="AP76">
        <v>401.87658795668335</v>
      </c>
      <c r="AQ76">
        <v>398.26755852389948</v>
      </c>
      <c r="AR76">
        <v>394.55136557899152</v>
      </c>
      <c r="AS76">
        <v>390.76251183207847</v>
      </c>
      <c r="AT76">
        <v>387.25511281696231</v>
      </c>
      <c r="AU76">
        <v>383.70892382929765</v>
      </c>
      <c r="AV76">
        <v>380.12615895524237</v>
      </c>
      <c r="AW76">
        <v>376.50700086925673</v>
      </c>
      <c r="AX76">
        <v>372.85115437760749</v>
      </c>
      <c r="AY76" s="1">
        <f t="shared" si="11"/>
        <v>369.2867182180471</v>
      </c>
      <c r="AZ76" s="1">
        <f t="shared" si="12"/>
        <v>365.66016650984875</v>
      </c>
      <c r="BA76" s="1">
        <f t="shared" si="13"/>
        <v>362.04055952340059</v>
      </c>
      <c r="BB76" s="1">
        <f t="shared" si="14"/>
        <v>358.43195873179047</v>
      </c>
      <c r="BC76" s="1">
        <f t="shared" si="15"/>
        <v>354.82874647625431</v>
      </c>
      <c r="BD76" s="1">
        <f t="shared" si="16"/>
        <v>351.20638451337436</v>
      </c>
      <c r="BE76" s="1">
        <f t="shared" si="17"/>
        <v>347.59775003890536</v>
      </c>
      <c r="BF76" s="1">
        <f t="shared" si="18"/>
        <v>343.98772190052296</v>
      </c>
      <c r="BG76" s="1">
        <f t="shared" si="19"/>
        <v>340.37467130220466</v>
      </c>
      <c r="BH76" s="1">
        <f t="shared" si="20"/>
        <v>336.7610109579673</v>
      </c>
    </row>
    <row r="77" spans="1:60" x14ac:dyDescent="0.3">
      <c r="A77" t="s">
        <v>9</v>
      </c>
      <c r="B77" t="s">
        <v>10</v>
      </c>
      <c r="C77" t="s">
        <v>31</v>
      </c>
      <c r="D77" t="s">
        <v>21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">
        <f t="shared" si="11"/>
        <v>0</v>
      </c>
      <c r="AZ77" s="1">
        <f t="shared" si="12"/>
        <v>0</v>
      </c>
      <c r="BA77" s="1">
        <f t="shared" si="13"/>
        <v>0</v>
      </c>
      <c r="BB77" s="1">
        <f t="shared" si="14"/>
        <v>0</v>
      </c>
      <c r="BC77" s="1">
        <f t="shared" si="15"/>
        <v>0</v>
      </c>
      <c r="BD77" s="1">
        <f t="shared" si="16"/>
        <v>0</v>
      </c>
      <c r="BE77" s="1">
        <f t="shared" si="17"/>
        <v>0</v>
      </c>
      <c r="BF77" s="1">
        <f t="shared" si="18"/>
        <v>0</v>
      </c>
      <c r="BG77" s="1">
        <f t="shared" si="19"/>
        <v>0</v>
      </c>
      <c r="BH77" s="1">
        <f t="shared" si="20"/>
        <v>0</v>
      </c>
    </row>
    <row r="78" spans="1:60" x14ac:dyDescent="0.3">
      <c r="A78" t="s">
        <v>9</v>
      </c>
      <c r="B78" t="s">
        <v>10</v>
      </c>
      <c r="C78" t="s">
        <v>31</v>
      </c>
      <c r="D78" t="s">
        <v>22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>
        <v>2945.9079999999999</v>
      </c>
      <c r="K78">
        <v>3095.4090000000001</v>
      </c>
      <c r="L78">
        <v>3293.8629999999998</v>
      </c>
      <c r="M78">
        <v>3448.433</v>
      </c>
      <c r="N78">
        <v>3604.38</v>
      </c>
      <c r="O78">
        <v>3898.1709999999998</v>
      </c>
      <c r="P78">
        <v>4165.6270000000004</v>
      </c>
      <c r="Q78">
        <v>4287.2830000000004</v>
      </c>
      <c r="R78">
        <v>4257.2470000000003</v>
      </c>
      <c r="S78">
        <v>4231.5730000000003</v>
      </c>
      <c r="T78">
        <v>3823.9349999999999</v>
      </c>
      <c r="U78">
        <v>3650.93</v>
      </c>
      <c r="V78">
        <v>3532.0030000000002</v>
      </c>
      <c r="W78">
        <v>3212.2040000000002</v>
      </c>
      <c r="X78">
        <v>3582.64</v>
      </c>
      <c r="Y78">
        <v>3864.7609000000002</v>
      </c>
      <c r="Z78">
        <v>4060.7649000000006</v>
      </c>
      <c r="AA78">
        <v>4064.1856297134655</v>
      </c>
      <c r="AB78">
        <v>4050.9554489851503</v>
      </c>
      <c r="AC78">
        <v>4019.921929301227</v>
      </c>
      <c r="AD78">
        <v>3971.6461449370659</v>
      </c>
      <c r="AE78">
        <v>3918.4330324732841</v>
      </c>
      <c r="AF78">
        <v>3865.0031738811585</v>
      </c>
      <c r="AG78">
        <v>3809.6871397270934</v>
      </c>
      <c r="AH78">
        <v>3752.1465990320321</v>
      </c>
      <c r="AI78">
        <v>3689.9147479435451</v>
      </c>
      <c r="AJ78">
        <v>3639.2549197717753</v>
      </c>
      <c r="AK78">
        <v>3594.6072206876033</v>
      </c>
      <c r="AL78">
        <v>3550.7019274932536</v>
      </c>
      <c r="AM78">
        <v>3504.8682453885399</v>
      </c>
      <c r="AN78">
        <v>3456.1174361734397</v>
      </c>
      <c r="AO78">
        <v>3408.7581228385361</v>
      </c>
      <c r="AP78">
        <v>3360.4815663350196</v>
      </c>
      <c r="AQ78">
        <v>3311.1552863422348</v>
      </c>
      <c r="AR78">
        <v>3260.7012775387552</v>
      </c>
      <c r="AS78">
        <v>3209.0118738550677</v>
      </c>
      <c r="AT78">
        <v>3160.7046345047461</v>
      </c>
      <c r="AU78">
        <v>3112.6667746485418</v>
      </c>
      <c r="AV78">
        <v>3064.9700675687914</v>
      </c>
      <c r="AW78">
        <v>3017.5942881644464</v>
      </c>
      <c r="AX78">
        <v>2970.5270862631673</v>
      </c>
      <c r="AY78" s="1">
        <f t="shared" si="11"/>
        <v>2922.6642953397677</v>
      </c>
      <c r="AZ78" s="1">
        <f t="shared" si="12"/>
        <v>2875.3501204199856</v>
      </c>
      <c r="BA78" s="1">
        <f t="shared" si="13"/>
        <v>2827.9702054145455</v>
      </c>
      <c r="BB78" s="1">
        <f t="shared" si="14"/>
        <v>2780.4936597174819</v>
      </c>
      <c r="BC78" s="1">
        <f t="shared" si="15"/>
        <v>2732.9727905260079</v>
      </c>
      <c r="BD78" s="1">
        <f t="shared" si="16"/>
        <v>2685.6183731845522</v>
      </c>
      <c r="BE78" s="1">
        <f t="shared" si="17"/>
        <v>2638.1427570446831</v>
      </c>
      <c r="BF78" s="1">
        <f t="shared" si="18"/>
        <v>2590.6805021956679</v>
      </c>
      <c r="BG78" s="1">
        <f t="shared" si="19"/>
        <v>2543.2447119761782</v>
      </c>
      <c r="BH78" s="1">
        <f t="shared" si="20"/>
        <v>2495.8136185588519</v>
      </c>
    </row>
    <row r="79" spans="1:60" x14ac:dyDescent="0.3">
      <c r="A79" t="s">
        <v>9</v>
      </c>
      <c r="B79" t="s">
        <v>10</v>
      </c>
      <c r="C79" t="s">
        <v>32</v>
      </c>
      <c r="D79" t="s">
        <v>12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>
        <v>39878.566500000008</v>
      </c>
      <c r="K79">
        <v>40461.670900000005</v>
      </c>
      <c r="L79">
        <v>41340.1976</v>
      </c>
      <c r="M79">
        <v>41805.393499999998</v>
      </c>
      <c r="N79">
        <v>42725.023300000001</v>
      </c>
      <c r="O79">
        <v>42274.044900000001</v>
      </c>
      <c r="P79">
        <v>42652.388300000006</v>
      </c>
      <c r="Q79">
        <v>42812.464599999999</v>
      </c>
      <c r="R79">
        <v>41013.123899999999</v>
      </c>
      <c r="S79">
        <v>39446.552300000003</v>
      </c>
      <c r="T79">
        <v>38844.683199999999</v>
      </c>
      <c r="U79">
        <v>38574.907939676741</v>
      </c>
      <c r="V79">
        <v>36790.024561498903</v>
      </c>
      <c r="W79">
        <v>35846.577516497135</v>
      </c>
      <c r="X79">
        <v>37172.255416987347</v>
      </c>
      <c r="Y79">
        <v>36256.681361363371</v>
      </c>
      <c r="Z79">
        <v>36053.859235141463</v>
      </c>
      <c r="AA79">
        <v>35932.897383305935</v>
      </c>
      <c r="AB79">
        <v>35834.48788733421</v>
      </c>
      <c r="AC79">
        <v>35761.73881462618</v>
      </c>
      <c r="AD79">
        <v>35705.712080452424</v>
      </c>
      <c r="AE79">
        <v>35605.953286680429</v>
      </c>
      <c r="AF79">
        <v>35486.200475283702</v>
      </c>
      <c r="AG79">
        <v>35355.44305396772</v>
      </c>
      <c r="AH79">
        <v>35231.156412005381</v>
      </c>
      <c r="AI79">
        <v>35108.44690594561</v>
      </c>
      <c r="AJ79">
        <v>35019.583119919145</v>
      </c>
      <c r="AK79">
        <v>34951.755278399738</v>
      </c>
      <c r="AL79">
        <v>34894.577804044464</v>
      </c>
      <c r="AM79">
        <v>34846.706729676014</v>
      </c>
      <c r="AN79">
        <v>34845.370011640625</v>
      </c>
      <c r="AO79">
        <v>34830.59255172078</v>
      </c>
      <c r="AP79">
        <v>34812.415989801564</v>
      </c>
      <c r="AQ79">
        <v>34782.322957112425</v>
      </c>
      <c r="AR79">
        <v>34730.050221690552</v>
      </c>
      <c r="AS79">
        <v>34641.990038368436</v>
      </c>
      <c r="AT79">
        <v>34570.476832227359</v>
      </c>
      <c r="AU79">
        <v>34492.200237121469</v>
      </c>
      <c r="AV79">
        <v>34429.072508785823</v>
      </c>
      <c r="AW79">
        <v>34378.687671758053</v>
      </c>
      <c r="AX79">
        <v>34347.303571844925</v>
      </c>
      <c r="AY79" s="1">
        <f t="shared" si="11"/>
        <v>34275.590438509054</v>
      </c>
      <c r="AZ79" s="1">
        <f t="shared" si="12"/>
        <v>34230.07432535413</v>
      </c>
      <c r="BA79" s="1">
        <f t="shared" si="13"/>
        <v>34181.817623216702</v>
      </c>
      <c r="BB79" s="1">
        <f t="shared" si="14"/>
        <v>34129.403923064499</v>
      </c>
      <c r="BC79" s="1">
        <f t="shared" si="15"/>
        <v>34073.966342541913</v>
      </c>
      <c r="BD79" s="1">
        <f t="shared" si="16"/>
        <v>34026.994952270092</v>
      </c>
      <c r="BE79" s="1">
        <f t="shared" si="17"/>
        <v>33974.248425236598</v>
      </c>
      <c r="BF79" s="1">
        <f t="shared" si="18"/>
        <v>33922.022043239558</v>
      </c>
      <c r="BG79" s="1">
        <f t="shared" si="19"/>
        <v>33870.982634183965</v>
      </c>
      <c r="BH79" s="1">
        <f t="shared" si="20"/>
        <v>33820.360781770505</v>
      </c>
    </row>
    <row r="80" spans="1:60" x14ac:dyDescent="0.3">
      <c r="A80" t="s">
        <v>9</v>
      </c>
      <c r="B80" t="s">
        <v>10</v>
      </c>
      <c r="C80" t="s">
        <v>32</v>
      </c>
      <c r="D80" t="s">
        <v>17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>
        <v>326.69049999999999</v>
      </c>
      <c r="K80">
        <v>367.62889999999999</v>
      </c>
      <c r="L80">
        <v>361.9556</v>
      </c>
      <c r="M80">
        <v>364.31950000000001</v>
      </c>
      <c r="N80">
        <v>355.4871</v>
      </c>
      <c r="O80">
        <v>379.42689999999999</v>
      </c>
      <c r="P80">
        <v>435.58019999999999</v>
      </c>
      <c r="Q80">
        <v>483.91120000000001</v>
      </c>
      <c r="R80">
        <v>549.4126</v>
      </c>
      <c r="S80">
        <v>600.92409999999995</v>
      </c>
      <c r="T80">
        <v>695.09310000000005</v>
      </c>
      <c r="U80">
        <v>728.5945396767471</v>
      </c>
      <c r="V80">
        <v>763.18683858539384</v>
      </c>
      <c r="W80">
        <v>811.63951340051233</v>
      </c>
      <c r="X80">
        <v>851.02157252422444</v>
      </c>
      <c r="Y80">
        <v>892.58383428106617</v>
      </c>
      <c r="Z80">
        <v>926.75927616022352</v>
      </c>
      <c r="AA80">
        <v>972.1192420692862</v>
      </c>
      <c r="AB80">
        <v>1011.1384461403007</v>
      </c>
      <c r="AC80">
        <v>1050.6648222257352</v>
      </c>
      <c r="AD80">
        <v>1086.3098300859328</v>
      </c>
      <c r="AE80">
        <v>1115.1946932260105</v>
      </c>
      <c r="AF80">
        <v>1132.313524585288</v>
      </c>
      <c r="AG80">
        <v>1141.1677329681943</v>
      </c>
      <c r="AH80">
        <v>1150.2315435294754</v>
      </c>
      <c r="AI80">
        <v>1154.9607061141187</v>
      </c>
      <c r="AJ80">
        <v>1164.7505221602578</v>
      </c>
      <c r="AK80">
        <v>1181.7328493063972</v>
      </c>
      <c r="AL80">
        <v>1197.8026613426825</v>
      </c>
      <c r="AM80">
        <v>1215.1891733873431</v>
      </c>
      <c r="AN80">
        <v>1250.9270971630006</v>
      </c>
      <c r="AO80">
        <v>1289.3986664450815</v>
      </c>
      <c r="AP80">
        <v>1335.2744229886414</v>
      </c>
      <c r="AQ80">
        <v>1391.1297822187273</v>
      </c>
      <c r="AR80">
        <v>1449.2384018256146</v>
      </c>
      <c r="AS80">
        <v>1500.7264763466553</v>
      </c>
      <c r="AT80">
        <v>1554.6024136993035</v>
      </c>
      <c r="AU80">
        <v>1608.294302432545</v>
      </c>
      <c r="AV80">
        <v>1665.6215837562768</v>
      </c>
      <c r="AW80">
        <v>1726.5472408562855</v>
      </c>
      <c r="AX80">
        <v>1799.3018492773258</v>
      </c>
      <c r="AY80" s="1">
        <f t="shared" si="11"/>
        <v>1853.169020878282</v>
      </c>
      <c r="AZ80" s="1">
        <f t="shared" si="12"/>
        <v>1917.615710163911</v>
      </c>
      <c r="BA80" s="1">
        <f t="shared" si="13"/>
        <v>1981.6340908376005</v>
      </c>
      <c r="BB80" s="1">
        <f t="shared" si="14"/>
        <v>2044.1998506574455</v>
      </c>
      <c r="BC80" s="1">
        <f t="shared" si="15"/>
        <v>2104.6624261787802</v>
      </c>
      <c r="BD80" s="1">
        <f t="shared" si="16"/>
        <v>2169.1275050715631</v>
      </c>
      <c r="BE80" s="1">
        <f t="shared" si="17"/>
        <v>2231.2634941288125</v>
      </c>
      <c r="BF80" s="1">
        <f t="shared" si="18"/>
        <v>2293.4334116738028</v>
      </c>
      <c r="BG80" s="1">
        <f t="shared" si="19"/>
        <v>2356.0577945369005</v>
      </c>
      <c r="BH80" s="1">
        <f t="shared" si="20"/>
        <v>2419.0379193135304</v>
      </c>
    </row>
    <row r="81" spans="1:60" x14ac:dyDescent="0.3">
      <c r="A81" t="s">
        <v>9</v>
      </c>
      <c r="B81" t="s">
        <v>10</v>
      </c>
      <c r="C81" t="s">
        <v>32</v>
      </c>
      <c r="D81" t="s">
        <v>18</v>
      </c>
      <c r="E81" t="s">
        <v>13</v>
      </c>
      <c r="F81" t="s">
        <v>14</v>
      </c>
      <c r="G81" t="s">
        <v>14</v>
      </c>
      <c r="H81" t="s">
        <v>15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">
        <f t="shared" si="11"/>
        <v>0</v>
      </c>
      <c r="AZ81" s="1">
        <f t="shared" si="12"/>
        <v>0</v>
      </c>
      <c r="BA81" s="1">
        <f t="shared" si="13"/>
        <v>0</v>
      </c>
      <c r="BB81" s="1">
        <f t="shared" si="14"/>
        <v>0</v>
      </c>
      <c r="BC81" s="1">
        <f t="shared" si="15"/>
        <v>0</v>
      </c>
      <c r="BD81" s="1">
        <f t="shared" si="16"/>
        <v>0</v>
      </c>
      <c r="BE81" s="1">
        <f t="shared" si="17"/>
        <v>0</v>
      </c>
      <c r="BF81" s="1">
        <f t="shared" si="18"/>
        <v>0</v>
      </c>
      <c r="BG81" s="1">
        <f t="shared" si="19"/>
        <v>0</v>
      </c>
      <c r="BH81" s="1">
        <f t="shared" si="20"/>
        <v>0</v>
      </c>
    </row>
    <row r="82" spans="1:60" x14ac:dyDescent="0.3">
      <c r="A82" t="s">
        <v>9</v>
      </c>
      <c r="B82" t="s">
        <v>10</v>
      </c>
      <c r="C82" t="s">
        <v>32</v>
      </c>
      <c r="D82" t="s">
        <v>19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>
        <v>695.39599999999996</v>
      </c>
      <c r="K82">
        <v>702.70600000000002</v>
      </c>
      <c r="L82">
        <v>732.80600000000004</v>
      </c>
      <c r="M82">
        <v>773.31200000000001</v>
      </c>
      <c r="N82">
        <v>783.71799999999996</v>
      </c>
      <c r="O82">
        <v>809.60400000000004</v>
      </c>
      <c r="P82">
        <v>834.80200000000002</v>
      </c>
      <c r="Q82">
        <v>852.77599999999995</v>
      </c>
      <c r="R82">
        <v>890.35799999999995</v>
      </c>
      <c r="S82">
        <v>866.19200000000001</v>
      </c>
      <c r="T82">
        <v>876.34</v>
      </c>
      <c r="U82">
        <v>889.58399999999995</v>
      </c>
      <c r="V82">
        <v>863.89162291350817</v>
      </c>
      <c r="W82">
        <v>863.74360309661222</v>
      </c>
      <c r="X82">
        <v>854.50434446312192</v>
      </c>
      <c r="Y82">
        <v>872.33422708230432</v>
      </c>
      <c r="Z82">
        <v>874.32055898122951</v>
      </c>
      <c r="AA82">
        <v>879.8854392714187</v>
      </c>
      <c r="AB82">
        <v>888.29725089294061</v>
      </c>
      <c r="AC82">
        <v>900.77711167485802</v>
      </c>
      <c r="AD82">
        <v>918.00909688708509</v>
      </c>
      <c r="AE82">
        <v>937.32636941521923</v>
      </c>
      <c r="AF82">
        <v>958.66315007846947</v>
      </c>
      <c r="AG82">
        <v>983.66274515376608</v>
      </c>
      <c r="AH82">
        <v>1013.5013575049869</v>
      </c>
      <c r="AI82">
        <v>1048.8335185423127</v>
      </c>
      <c r="AJ82">
        <v>1091.5429212571453</v>
      </c>
      <c r="AK82">
        <v>1147.2933877851503</v>
      </c>
      <c r="AL82">
        <v>1217.0506612724676</v>
      </c>
      <c r="AM82">
        <v>1312.9266875259757</v>
      </c>
      <c r="AN82">
        <v>1457.7776798577129</v>
      </c>
      <c r="AO82">
        <v>1607.7460481433275</v>
      </c>
      <c r="AP82">
        <v>1768.3545320150731</v>
      </c>
      <c r="AQ82">
        <v>1927.9623460516939</v>
      </c>
      <c r="AR82">
        <v>2083.2418482621324</v>
      </c>
      <c r="AS82">
        <v>2228.4978736992862</v>
      </c>
      <c r="AT82">
        <v>2371.6755838572999</v>
      </c>
      <c r="AU82">
        <v>2505.7949317763541</v>
      </c>
      <c r="AV82">
        <v>2646.2456973845483</v>
      </c>
      <c r="AW82">
        <v>2789.7040368966209</v>
      </c>
      <c r="AX82">
        <v>2933.4089282286759</v>
      </c>
      <c r="AY82" s="1">
        <f t="shared" si="11"/>
        <v>3071.5785737876431</v>
      </c>
      <c r="AZ82" s="1">
        <f t="shared" si="12"/>
        <v>3214.9655880748178</v>
      </c>
      <c r="BA82" s="1">
        <f t="shared" si="13"/>
        <v>3356.9748603558983</v>
      </c>
      <c r="BB82" s="1">
        <f t="shared" si="14"/>
        <v>3498.1558894981281</v>
      </c>
      <c r="BC82" s="1">
        <f t="shared" si="15"/>
        <v>3639.4838307211758</v>
      </c>
      <c r="BD82" s="1">
        <f t="shared" si="16"/>
        <v>3781.9319930745987</v>
      </c>
      <c r="BE82" s="1">
        <f t="shared" si="17"/>
        <v>3923.2349664543872</v>
      </c>
      <c r="BF82" s="1">
        <f t="shared" si="18"/>
        <v>4064.8452027529129</v>
      </c>
      <c r="BG82" s="1">
        <f t="shared" si="19"/>
        <v>4206.6693051730399</v>
      </c>
      <c r="BH82" s="1">
        <f t="shared" si="20"/>
        <v>4348.4183072097949</v>
      </c>
    </row>
    <row r="83" spans="1:60" x14ac:dyDescent="0.3">
      <c r="A83" t="s">
        <v>9</v>
      </c>
      <c r="B83" t="s">
        <v>10</v>
      </c>
      <c r="C83" t="s">
        <v>32</v>
      </c>
      <c r="D83" t="s">
        <v>20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252.73820000000003</v>
      </c>
      <c r="O83">
        <v>176.74</v>
      </c>
      <c r="P83">
        <v>197.0651</v>
      </c>
      <c r="Q83">
        <v>178.50739999999999</v>
      </c>
      <c r="R83">
        <v>728.86829999999998</v>
      </c>
      <c r="S83">
        <v>1144.4721999999999</v>
      </c>
      <c r="T83">
        <v>1419.3870999999999</v>
      </c>
      <c r="U83">
        <v>1400.9513999999999</v>
      </c>
      <c r="V83">
        <v>1367.9101000000001</v>
      </c>
      <c r="W83">
        <v>1252.3114</v>
      </c>
      <c r="X83">
        <v>1065.1624999999999</v>
      </c>
      <c r="Y83">
        <v>1166.5653</v>
      </c>
      <c r="Z83">
        <v>1233.2719</v>
      </c>
      <c r="AA83">
        <v>1312.7902852118657</v>
      </c>
      <c r="AB83">
        <v>1399.173690131134</v>
      </c>
      <c r="AC83">
        <v>1492.8966893117247</v>
      </c>
      <c r="AD83">
        <v>1594.433937506531</v>
      </c>
      <c r="AE83">
        <v>1701.6980037779201</v>
      </c>
      <c r="AF83">
        <v>1816.3103511070556</v>
      </c>
      <c r="AG83">
        <v>1939.0411842942819</v>
      </c>
      <c r="AH83">
        <v>2070.9875690064951</v>
      </c>
      <c r="AI83">
        <v>2212.8657564111645</v>
      </c>
      <c r="AJ83">
        <v>2288.2026917894154</v>
      </c>
      <c r="AK83">
        <v>2326.9396809620998</v>
      </c>
      <c r="AL83">
        <v>2346.6330270737931</v>
      </c>
      <c r="AM83">
        <v>2355.7081335191506</v>
      </c>
      <c r="AN83">
        <v>2358.8763200292024</v>
      </c>
      <c r="AO83">
        <v>2358.6082600907021</v>
      </c>
      <c r="AP83">
        <v>2356.1807391221382</v>
      </c>
      <c r="AQ83">
        <v>2352.3060613730727</v>
      </c>
      <c r="AR83">
        <v>2347.4096423736823</v>
      </c>
      <c r="AS83">
        <v>2341.7811426413105</v>
      </c>
      <c r="AT83">
        <v>2336.8290633453798</v>
      </c>
      <c r="AU83">
        <v>2331.5358176061013</v>
      </c>
      <c r="AV83">
        <v>2326.0382250231014</v>
      </c>
      <c r="AW83">
        <v>2320.4386391632688</v>
      </c>
      <c r="AX83">
        <v>2314.8232275461983</v>
      </c>
      <c r="AY83" s="1">
        <f t="shared" si="11"/>
        <v>2309.4003395244508</v>
      </c>
      <c r="AZ83" s="1">
        <f t="shared" si="12"/>
        <v>2303.8014636805619</v>
      </c>
      <c r="BA83" s="1">
        <f t="shared" si="13"/>
        <v>2298.246832290346</v>
      </c>
      <c r="BB83" s="1">
        <f t="shared" si="14"/>
        <v>2292.7204871575195</v>
      </c>
      <c r="BC83" s="1">
        <f t="shared" si="15"/>
        <v>2287.1907736363773</v>
      </c>
      <c r="BD83" s="1">
        <f t="shared" si="16"/>
        <v>2281.6219467680949</v>
      </c>
      <c r="BE83" s="1">
        <f t="shared" si="17"/>
        <v>2276.0917729629109</v>
      </c>
      <c r="BF83" s="1">
        <f t="shared" si="18"/>
        <v>2270.5517648497607</v>
      </c>
      <c r="BG83" s="1">
        <f t="shared" si="19"/>
        <v>2265.004415488238</v>
      </c>
      <c r="BH83" s="1">
        <f t="shared" si="20"/>
        <v>2259.4592652766933</v>
      </c>
    </row>
    <row r="84" spans="1:60" x14ac:dyDescent="0.3">
      <c r="A84" t="s">
        <v>9</v>
      </c>
      <c r="B84" t="s">
        <v>10</v>
      </c>
      <c r="C84" t="s">
        <v>32</v>
      </c>
      <c r="D84" t="s">
        <v>21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1">
        <f t="shared" si="11"/>
        <v>0</v>
      </c>
      <c r="AZ84" s="1">
        <f t="shared" si="12"/>
        <v>0</v>
      </c>
      <c r="BA84" s="1">
        <f t="shared" si="13"/>
        <v>0</v>
      </c>
      <c r="BB84" s="1">
        <f t="shared" si="14"/>
        <v>0</v>
      </c>
      <c r="BC84" s="1">
        <f t="shared" si="15"/>
        <v>0</v>
      </c>
      <c r="BD84" s="1">
        <f t="shared" si="16"/>
        <v>0</v>
      </c>
      <c r="BE84" s="1">
        <f t="shared" si="17"/>
        <v>0</v>
      </c>
      <c r="BF84" s="1">
        <f t="shared" si="18"/>
        <v>0</v>
      </c>
      <c r="BG84" s="1">
        <f t="shared" si="19"/>
        <v>0</v>
      </c>
      <c r="BH84" s="1">
        <f t="shared" si="20"/>
        <v>0</v>
      </c>
    </row>
    <row r="85" spans="1:60" x14ac:dyDescent="0.3">
      <c r="A85" t="s">
        <v>9</v>
      </c>
      <c r="B85" t="s">
        <v>10</v>
      </c>
      <c r="C85" t="s">
        <v>32</v>
      </c>
      <c r="D85" t="s">
        <v>22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>
        <v>38856.480000000003</v>
      </c>
      <c r="K85">
        <v>39391.336000000003</v>
      </c>
      <c r="L85">
        <v>40245.436000000002</v>
      </c>
      <c r="M85">
        <v>40667.762000000002</v>
      </c>
      <c r="N85">
        <v>41333.08</v>
      </c>
      <c r="O85">
        <v>40908.273999999998</v>
      </c>
      <c r="P85">
        <v>41184.940999999999</v>
      </c>
      <c r="Q85">
        <v>41297.269999999997</v>
      </c>
      <c r="R85">
        <v>38844.485000000001</v>
      </c>
      <c r="S85">
        <v>36834.964</v>
      </c>
      <c r="T85">
        <v>35853.862999999998</v>
      </c>
      <c r="U85">
        <v>35555.777999999998</v>
      </c>
      <c r="V85">
        <v>33795.036</v>
      </c>
      <c r="W85">
        <v>32918.883000000002</v>
      </c>
      <c r="X85">
        <v>34401.567000000003</v>
      </c>
      <c r="Y85">
        <v>33325.197999999997</v>
      </c>
      <c r="Z85">
        <v>33019.5075</v>
      </c>
      <c r="AA85">
        <v>32768.102416753361</v>
      </c>
      <c r="AB85">
        <v>32535.878500169838</v>
      </c>
      <c r="AC85">
        <v>32317.400191413861</v>
      </c>
      <c r="AD85">
        <v>32106.959215972878</v>
      </c>
      <c r="AE85">
        <v>31851.734220261285</v>
      </c>
      <c r="AF85">
        <v>31578.913449512893</v>
      </c>
      <c r="AG85">
        <v>31291.571391551475</v>
      </c>
      <c r="AH85">
        <v>30996.435941964432</v>
      </c>
      <c r="AI85">
        <v>30691.786924878023</v>
      </c>
      <c r="AJ85">
        <v>30475.086984712332</v>
      </c>
      <c r="AK85">
        <v>30295.789360346091</v>
      </c>
      <c r="AL85">
        <v>30133.091454355523</v>
      </c>
      <c r="AM85">
        <v>29962.882735243551</v>
      </c>
      <c r="AN85">
        <v>29777.78891459071</v>
      </c>
      <c r="AO85">
        <v>29574.839577041665</v>
      </c>
      <c r="AP85">
        <v>29352.606295675709</v>
      </c>
      <c r="AQ85">
        <v>29110.924767468929</v>
      </c>
      <c r="AR85">
        <v>28850.160329229122</v>
      </c>
      <c r="AS85">
        <v>28570.984545681185</v>
      </c>
      <c r="AT85">
        <v>28307.369771325375</v>
      </c>
      <c r="AU85">
        <v>28046.575185306465</v>
      </c>
      <c r="AV85">
        <v>27791.167002621893</v>
      </c>
      <c r="AW85">
        <v>27541.997754841876</v>
      </c>
      <c r="AX85">
        <v>27299.769566792722</v>
      </c>
      <c r="AY85" s="1">
        <f t="shared" si="11"/>
        <v>27041.442504318722</v>
      </c>
      <c r="AZ85" s="1">
        <f t="shared" si="12"/>
        <v>26793.691563434899</v>
      </c>
      <c r="BA85" s="1">
        <f t="shared" si="13"/>
        <v>26544.961839732947</v>
      </c>
      <c r="BB85" s="1">
        <f t="shared" si="14"/>
        <v>26294.327695751563</v>
      </c>
      <c r="BC85" s="1">
        <f t="shared" si="15"/>
        <v>26042.629312005767</v>
      </c>
      <c r="BD85" s="1">
        <f t="shared" si="16"/>
        <v>25794.313507356041</v>
      </c>
      <c r="BE85" s="1">
        <f t="shared" si="17"/>
        <v>25543.658191690804</v>
      </c>
      <c r="BF85" s="1">
        <f t="shared" si="18"/>
        <v>25293.191663963487</v>
      </c>
      <c r="BG85" s="1">
        <f t="shared" si="19"/>
        <v>25043.251118986169</v>
      </c>
      <c r="BH85" s="1">
        <f t="shared" si="20"/>
        <v>24793.445289970958</v>
      </c>
    </row>
    <row r="86" spans="1:60" x14ac:dyDescent="0.3">
      <c r="A86" t="s">
        <v>9</v>
      </c>
      <c r="B86" t="s">
        <v>10</v>
      </c>
      <c r="C86" t="s">
        <v>33</v>
      </c>
      <c r="D86" t="s">
        <v>12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>
        <v>1611.634</v>
      </c>
      <c r="K86">
        <v>1688.3920000000001</v>
      </c>
      <c r="L86">
        <v>1754.2759999999998</v>
      </c>
      <c r="M86">
        <v>1932.4219999999998</v>
      </c>
      <c r="N86">
        <v>2246.4937000000004</v>
      </c>
      <c r="O86">
        <v>2365.3337000000001</v>
      </c>
      <c r="P86">
        <v>2262.2617</v>
      </c>
      <c r="Q86">
        <v>2220.2482999999997</v>
      </c>
      <c r="R86">
        <v>2247.5463</v>
      </c>
      <c r="S86">
        <v>2070.6819</v>
      </c>
      <c r="T86">
        <v>2184.3742000000002</v>
      </c>
      <c r="U86">
        <v>2319.5364000000004</v>
      </c>
      <c r="V86">
        <v>2218.6610000000001</v>
      </c>
      <c r="W86">
        <v>2177.3882000000003</v>
      </c>
      <c r="X86">
        <v>2101.1389999999997</v>
      </c>
      <c r="Y86">
        <v>1972.7405999999999</v>
      </c>
      <c r="Z86">
        <v>1926.1177033466099</v>
      </c>
      <c r="AA86">
        <v>1926.8197138591795</v>
      </c>
      <c r="AB86">
        <v>1920.1198724989611</v>
      </c>
      <c r="AC86">
        <v>1906.2077850985077</v>
      </c>
      <c r="AD86">
        <v>1880.5379122475047</v>
      </c>
      <c r="AE86">
        <v>1854.6505757291582</v>
      </c>
      <c r="AF86">
        <v>1834.982447750923</v>
      </c>
      <c r="AG86">
        <v>1820.9632396705388</v>
      </c>
      <c r="AH86">
        <v>1812.5849956407442</v>
      </c>
      <c r="AI86">
        <v>1809.5220838681757</v>
      </c>
      <c r="AJ86">
        <v>1806.2047921180367</v>
      </c>
      <c r="AK86">
        <v>1803.7068260778935</v>
      </c>
      <c r="AL86">
        <v>1802.4386983042898</v>
      </c>
      <c r="AM86">
        <v>1799.1896642209163</v>
      </c>
      <c r="AN86">
        <v>1797.4703468031319</v>
      </c>
      <c r="AO86">
        <v>1796.9421844630867</v>
      </c>
      <c r="AP86">
        <v>1797.2116549260147</v>
      </c>
      <c r="AQ86">
        <v>1797.9234831532888</v>
      </c>
      <c r="AR86">
        <v>1799.0392009997458</v>
      </c>
      <c r="AS86">
        <v>1800.2417994491177</v>
      </c>
      <c r="AT86">
        <v>1802.165419205191</v>
      </c>
      <c r="AU86">
        <v>1803.4921125639812</v>
      </c>
      <c r="AV86">
        <v>1805.6511550830016</v>
      </c>
      <c r="AW86">
        <v>1808.5893073948278</v>
      </c>
      <c r="AX86">
        <v>1812.2825352632806</v>
      </c>
      <c r="AY86" s="1">
        <f t="shared" si="11"/>
        <v>1814.0355339861644</v>
      </c>
      <c r="AZ86" s="1">
        <f t="shared" si="12"/>
        <v>1817.125595765644</v>
      </c>
      <c r="BA86" s="1">
        <f t="shared" si="13"/>
        <v>1820.0553578855697</v>
      </c>
      <c r="BB86" s="1">
        <f t="shared" si="14"/>
        <v>1822.7502145042517</v>
      </c>
      <c r="BC86" s="1">
        <f t="shared" si="15"/>
        <v>1825.3364021953871</v>
      </c>
      <c r="BD86" s="1">
        <f t="shared" si="16"/>
        <v>1828.3285274145201</v>
      </c>
      <c r="BE86" s="1">
        <f t="shared" si="17"/>
        <v>1831.0252918353453</v>
      </c>
      <c r="BF86" s="1">
        <f t="shared" si="18"/>
        <v>1833.7546130099608</v>
      </c>
      <c r="BG86" s="1">
        <f t="shared" si="19"/>
        <v>1836.5483157873055</v>
      </c>
      <c r="BH86" s="1">
        <f t="shared" si="20"/>
        <v>1839.3536038822872</v>
      </c>
    </row>
    <row r="87" spans="1:60" x14ac:dyDescent="0.3">
      <c r="A87" t="s">
        <v>9</v>
      </c>
      <c r="B87" t="s">
        <v>10</v>
      </c>
      <c r="C87" t="s">
        <v>33</v>
      </c>
      <c r="D87" t="s">
        <v>17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1">
        <f t="shared" si="11"/>
        <v>0</v>
      </c>
      <c r="AZ87" s="1">
        <f t="shared" si="12"/>
        <v>0</v>
      </c>
      <c r="BA87" s="1">
        <f t="shared" si="13"/>
        <v>0</v>
      </c>
      <c r="BB87" s="1">
        <f t="shared" si="14"/>
        <v>0</v>
      </c>
      <c r="BC87" s="1">
        <f t="shared" si="15"/>
        <v>0</v>
      </c>
      <c r="BD87" s="1">
        <f t="shared" si="16"/>
        <v>0</v>
      </c>
      <c r="BE87" s="1">
        <f t="shared" si="17"/>
        <v>0</v>
      </c>
      <c r="BF87" s="1">
        <f t="shared" si="18"/>
        <v>0</v>
      </c>
      <c r="BG87" s="1">
        <f t="shared" si="19"/>
        <v>0</v>
      </c>
      <c r="BH87" s="1">
        <f t="shared" si="20"/>
        <v>0</v>
      </c>
    </row>
    <row r="88" spans="1:60" x14ac:dyDescent="0.3">
      <c r="A88" t="s">
        <v>9</v>
      </c>
      <c r="B88" t="s">
        <v>10</v>
      </c>
      <c r="C88" t="s">
        <v>33</v>
      </c>
      <c r="D88" t="s">
        <v>18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1">
        <f t="shared" si="11"/>
        <v>0</v>
      </c>
      <c r="AZ88" s="1">
        <f t="shared" si="12"/>
        <v>0</v>
      </c>
      <c r="BA88" s="1">
        <f t="shared" si="13"/>
        <v>0</v>
      </c>
      <c r="BB88" s="1">
        <f t="shared" si="14"/>
        <v>0</v>
      </c>
      <c r="BC88" s="1">
        <f t="shared" si="15"/>
        <v>0</v>
      </c>
      <c r="BD88" s="1">
        <f t="shared" si="16"/>
        <v>0</v>
      </c>
      <c r="BE88" s="1">
        <f t="shared" si="17"/>
        <v>0</v>
      </c>
      <c r="BF88" s="1">
        <f t="shared" si="18"/>
        <v>0</v>
      </c>
      <c r="BG88" s="1">
        <f t="shared" si="19"/>
        <v>0</v>
      </c>
      <c r="BH88" s="1">
        <f t="shared" si="20"/>
        <v>0</v>
      </c>
    </row>
    <row r="89" spans="1:60" x14ac:dyDescent="0.3">
      <c r="A89" t="s">
        <v>9</v>
      </c>
      <c r="B89" t="s">
        <v>10</v>
      </c>
      <c r="C89" t="s">
        <v>33</v>
      </c>
      <c r="D89" t="s">
        <v>19</v>
      </c>
      <c r="E89" t="s">
        <v>13</v>
      </c>
      <c r="F89" t="s">
        <v>14</v>
      </c>
      <c r="G89" t="s">
        <v>14</v>
      </c>
      <c r="H89" t="s">
        <v>15</v>
      </c>
      <c r="I89" t="s">
        <v>16</v>
      </c>
      <c r="J89">
        <v>5.16</v>
      </c>
      <c r="K89">
        <v>5.9340000000000002</v>
      </c>
      <c r="L89">
        <v>6.1059999999999999</v>
      </c>
      <c r="M89">
        <v>6.02</v>
      </c>
      <c r="N89">
        <v>6.45</v>
      </c>
      <c r="O89">
        <v>8.0839999999999996</v>
      </c>
      <c r="P89">
        <v>9.5459999999999994</v>
      </c>
      <c r="Q89">
        <v>10.148</v>
      </c>
      <c r="R89">
        <v>9.718</v>
      </c>
      <c r="S89">
        <v>9.6319999999999997</v>
      </c>
      <c r="T89">
        <v>10.32</v>
      </c>
      <c r="U89">
        <v>11.093999999999999</v>
      </c>
      <c r="V89">
        <v>11.1</v>
      </c>
      <c r="W89">
        <v>11.1</v>
      </c>
      <c r="X89">
        <v>10.599999999999998</v>
      </c>
      <c r="Y89">
        <v>12.099999999999998</v>
      </c>
      <c r="Z89">
        <v>11.930003346609801</v>
      </c>
      <c r="AA89">
        <v>12.21559339237257</v>
      </c>
      <c r="AB89">
        <v>12.596521237800861</v>
      </c>
      <c r="AC89">
        <v>13.071484733718314</v>
      </c>
      <c r="AD89">
        <v>13.630572661893293</v>
      </c>
      <c r="AE89">
        <v>14.214166369870247</v>
      </c>
      <c r="AF89">
        <v>14.831478548869217</v>
      </c>
      <c r="AG89">
        <v>15.469714501178158</v>
      </c>
      <c r="AH89">
        <v>16.140404424183149</v>
      </c>
      <c r="AI89">
        <v>16.834897979351162</v>
      </c>
      <c r="AJ89">
        <v>17.555704971161305</v>
      </c>
      <c r="AK89">
        <v>18.332750337759673</v>
      </c>
      <c r="AL89">
        <v>19.159980257188046</v>
      </c>
      <c r="AM89">
        <v>20.006333988369473</v>
      </c>
      <c r="AN89">
        <v>20.888722092858295</v>
      </c>
      <c r="AO89">
        <v>21.809795614653737</v>
      </c>
      <c r="AP89">
        <v>22.731493770237659</v>
      </c>
      <c r="AQ89">
        <v>23.636178941980997</v>
      </c>
      <c r="AR89">
        <v>24.560062751938347</v>
      </c>
      <c r="AS89">
        <v>25.497937273938433</v>
      </c>
      <c r="AT89">
        <v>26.450039448893897</v>
      </c>
      <c r="AU89">
        <v>27.426421472061307</v>
      </c>
      <c r="AV89">
        <v>28.46815406160086</v>
      </c>
      <c r="AW89">
        <v>29.601188736502923</v>
      </c>
      <c r="AX89">
        <v>30.873795790886152</v>
      </c>
      <c r="AY89" s="1">
        <f t="shared" si="11"/>
        <v>31.870603886517074</v>
      </c>
      <c r="AZ89" s="1">
        <f t="shared" si="12"/>
        <v>33.03623475697259</v>
      </c>
      <c r="BA89" s="1">
        <f t="shared" si="13"/>
        <v>34.191668408723217</v>
      </c>
      <c r="BB89" s="1">
        <f t="shared" si="14"/>
        <v>35.317717809078658</v>
      </c>
      <c r="BC89" s="1">
        <f t="shared" si="15"/>
        <v>36.420676698013267</v>
      </c>
      <c r="BD89" s="1">
        <f t="shared" si="16"/>
        <v>37.58186891439027</v>
      </c>
      <c r="BE89" s="1">
        <f t="shared" si="17"/>
        <v>38.705716298673451</v>
      </c>
      <c r="BF89" s="1">
        <f t="shared" si="18"/>
        <v>39.831203691339397</v>
      </c>
      <c r="BG89" s="1">
        <f t="shared" si="19"/>
        <v>40.965040091853552</v>
      </c>
      <c r="BH89" s="1">
        <f t="shared" si="20"/>
        <v>42.102319608242851</v>
      </c>
    </row>
    <row r="90" spans="1:60" x14ac:dyDescent="0.3">
      <c r="A90" t="s">
        <v>9</v>
      </c>
      <c r="B90" t="s">
        <v>10</v>
      </c>
      <c r="C90" t="s">
        <v>33</v>
      </c>
      <c r="D90" t="s">
        <v>20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0.94969999999999999</v>
      </c>
      <c r="O90">
        <v>0.94969999999999999</v>
      </c>
      <c r="P90">
        <v>0.94969999999999999</v>
      </c>
      <c r="Q90">
        <v>45.308300000000003</v>
      </c>
      <c r="R90">
        <v>45.308300000000003</v>
      </c>
      <c r="S90">
        <v>42.575899999999997</v>
      </c>
      <c r="T90">
        <v>41.626199999999997</v>
      </c>
      <c r="U90">
        <v>45.566400000000002</v>
      </c>
      <c r="V90">
        <v>48.642000000000003</v>
      </c>
      <c r="W90">
        <v>55.288200000000003</v>
      </c>
      <c r="X90">
        <v>71.510999999999996</v>
      </c>
      <c r="Y90">
        <v>82.638599999999997</v>
      </c>
      <c r="Z90">
        <v>90.024000000000001</v>
      </c>
      <c r="AA90">
        <v>100.30260086592736</v>
      </c>
      <c r="AB90">
        <v>111.30298109672553</v>
      </c>
      <c r="AC90">
        <v>123.01317870055051</v>
      </c>
      <c r="AD90">
        <v>135.09780421261311</v>
      </c>
      <c r="AE90">
        <v>148.28690088964223</v>
      </c>
      <c r="AF90">
        <v>163.18500435345766</v>
      </c>
      <c r="AG90">
        <v>180.00476418042965</v>
      </c>
      <c r="AH90">
        <v>199.03172467712392</v>
      </c>
      <c r="AI90">
        <v>220.56215817725848</v>
      </c>
      <c r="AJ90">
        <v>232.28083432287445</v>
      </c>
      <c r="AK90">
        <v>238.6225552419433</v>
      </c>
      <c r="AL90">
        <v>242.23649498251794</v>
      </c>
      <c r="AM90">
        <v>244.13946277470268</v>
      </c>
      <c r="AN90">
        <v>245.51158967731652</v>
      </c>
      <c r="AO90">
        <v>246.69680836225811</v>
      </c>
      <c r="AP90">
        <v>247.85043626906679</v>
      </c>
      <c r="AQ90">
        <v>249.0359415259191</v>
      </c>
      <c r="AR90">
        <v>250.30441383595564</v>
      </c>
      <c r="AS90">
        <v>251.6538768476222</v>
      </c>
      <c r="AT90">
        <v>253.07784986215708</v>
      </c>
      <c r="AU90">
        <v>254.40133593533216</v>
      </c>
      <c r="AV90">
        <v>255.80590290224663</v>
      </c>
      <c r="AW90">
        <v>257.28505251363129</v>
      </c>
      <c r="AX90">
        <v>258.8321143522212</v>
      </c>
      <c r="AY90" s="1">
        <f t="shared" si="11"/>
        <v>260.19812478064568</v>
      </c>
      <c r="AZ90" s="1">
        <f t="shared" si="12"/>
        <v>261.69044283899575</v>
      </c>
      <c r="BA90" s="1">
        <f t="shared" si="13"/>
        <v>263.16697311970211</v>
      </c>
      <c r="BB90" s="1">
        <f t="shared" si="14"/>
        <v>264.62119243071402</v>
      </c>
      <c r="BC90" s="1">
        <f t="shared" si="15"/>
        <v>266.06587085326828</v>
      </c>
      <c r="BD90" s="1">
        <f t="shared" si="16"/>
        <v>267.5483933257542</v>
      </c>
      <c r="BE90" s="1">
        <f t="shared" si="17"/>
        <v>269.00301412581166</v>
      </c>
      <c r="BF90" s="1">
        <f t="shared" si="18"/>
        <v>270.46087364322784</v>
      </c>
      <c r="BG90" s="1">
        <f t="shared" si="19"/>
        <v>271.92482058502628</v>
      </c>
      <c r="BH90" s="1">
        <f t="shared" si="20"/>
        <v>273.38970844091455</v>
      </c>
    </row>
    <row r="91" spans="1:60" x14ac:dyDescent="0.3">
      <c r="A91" t="s">
        <v>9</v>
      </c>
      <c r="B91" t="s">
        <v>10</v>
      </c>
      <c r="C91" t="s">
        <v>33</v>
      </c>
      <c r="D91" t="s">
        <v>21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1">
        <f t="shared" si="11"/>
        <v>0</v>
      </c>
      <c r="AZ91" s="1">
        <f t="shared" si="12"/>
        <v>0</v>
      </c>
      <c r="BA91" s="1">
        <f t="shared" si="13"/>
        <v>0</v>
      </c>
      <c r="BB91" s="1">
        <f t="shared" si="14"/>
        <v>0</v>
      </c>
      <c r="BC91" s="1">
        <f t="shared" si="15"/>
        <v>0</v>
      </c>
      <c r="BD91" s="1">
        <f t="shared" si="16"/>
        <v>0</v>
      </c>
      <c r="BE91" s="1">
        <f t="shared" si="17"/>
        <v>0</v>
      </c>
      <c r="BF91" s="1">
        <f t="shared" si="18"/>
        <v>0</v>
      </c>
      <c r="BG91" s="1">
        <f t="shared" si="19"/>
        <v>0</v>
      </c>
      <c r="BH91" s="1">
        <f t="shared" si="20"/>
        <v>0</v>
      </c>
    </row>
    <row r="92" spans="1:60" x14ac:dyDescent="0.3">
      <c r="A92" t="s">
        <v>9</v>
      </c>
      <c r="B92" t="s">
        <v>10</v>
      </c>
      <c r="C92" t="s">
        <v>33</v>
      </c>
      <c r="D92" t="s">
        <v>22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>
        <v>1606.4739999999999</v>
      </c>
      <c r="K92">
        <v>1682.4580000000001</v>
      </c>
      <c r="L92">
        <v>1748.17</v>
      </c>
      <c r="M92">
        <v>1926.402</v>
      </c>
      <c r="N92">
        <v>2239.0940000000001</v>
      </c>
      <c r="O92">
        <v>2356.3000000000002</v>
      </c>
      <c r="P92">
        <v>2251.7660000000001</v>
      </c>
      <c r="Q92">
        <v>2164.7919999999999</v>
      </c>
      <c r="R92">
        <v>2192.52</v>
      </c>
      <c r="S92">
        <v>2018.4739999999999</v>
      </c>
      <c r="T92">
        <v>2132.4279999999999</v>
      </c>
      <c r="U92">
        <v>2262.8760000000002</v>
      </c>
      <c r="V92">
        <v>2158.9189999999999</v>
      </c>
      <c r="W92">
        <v>2111</v>
      </c>
      <c r="X92">
        <v>2019.028</v>
      </c>
      <c r="Y92">
        <v>1878.002</v>
      </c>
      <c r="Z92">
        <v>1824.1637000000001</v>
      </c>
      <c r="AA92">
        <v>1814.3015196008796</v>
      </c>
      <c r="AB92">
        <v>1796.2203701644346</v>
      </c>
      <c r="AC92">
        <v>1770.1231216642391</v>
      </c>
      <c r="AD92">
        <v>1731.8095353729982</v>
      </c>
      <c r="AE92">
        <v>1692.1495084696458</v>
      </c>
      <c r="AF92">
        <v>1656.9659648485963</v>
      </c>
      <c r="AG92">
        <v>1625.4887609889311</v>
      </c>
      <c r="AH92">
        <v>1597.4128665394371</v>
      </c>
      <c r="AI92">
        <v>1572.1250277115662</v>
      </c>
      <c r="AJ92">
        <v>1556.3682528240008</v>
      </c>
      <c r="AK92">
        <v>1546.7515204981905</v>
      </c>
      <c r="AL92">
        <v>1541.0422230645838</v>
      </c>
      <c r="AM92">
        <v>1535.043867457844</v>
      </c>
      <c r="AN92">
        <v>1531.0700350329571</v>
      </c>
      <c r="AO92">
        <v>1528.4355804861748</v>
      </c>
      <c r="AP92">
        <v>1526.6297248867102</v>
      </c>
      <c r="AQ92">
        <v>1525.2513626853888</v>
      </c>
      <c r="AR92">
        <v>1524.1747244118517</v>
      </c>
      <c r="AS92">
        <v>1523.0899853275571</v>
      </c>
      <c r="AT92">
        <v>1522.63752989414</v>
      </c>
      <c r="AU92">
        <v>1521.6643551565876</v>
      </c>
      <c r="AV92">
        <v>1521.3770981191542</v>
      </c>
      <c r="AW92">
        <v>1521.7030661446938</v>
      </c>
      <c r="AX92">
        <v>1522.576625120173</v>
      </c>
      <c r="AY92" s="1">
        <f t="shared" si="11"/>
        <v>1521.9668053190014</v>
      </c>
      <c r="AZ92" s="1">
        <f t="shared" si="12"/>
        <v>1522.3989181696761</v>
      </c>
      <c r="BA92" s="1">
        <f t="shared" si="13"/>
        <v>1522.6967163571453</v>
      </c>
      <c r="BB92" s="1">
        <f t="shared" si="14"/>
        <v>1522.8113042644595</v>
      </c>
      <c r="BC92" s="1">
        <f t="shared" si="15"/>
        <v>1522.849854644106</v>
      </c>
      <c r="BD92" s="1">
        <f t="shared" si="16"/>
        <v>1523.1982651743754</v>
      </c>
      <c r="BE92" s="1">
        <f t="shared" si="17"/>
        <v>1523.31656141086</v>
      </c>
      <c r="BF92" s="1">
        <f t="shared" si="18"/>
        <v>1523.4625356753929</v>
      </c>
      <c r="BG92" s="1">
        <f t="shared" si="19"/>
        <v>1523.6584551104249</v>
      </c>
      <c r="BH92" s="1">
        <f t="shared" si="20"/>
        <v>1523.8615758331287</v>
      </c>
    </row>
    <row r="93" spans="1:60" x14ac:dyDescent="0.3">
      <c r="A93" t="s">
        <v>9</v>
      </c>
      <c r="B93" t="s">
        <v>10</v>
      </c>
      <c r="C93" t="s">
        <v>34</v>
      </c>
      <c r="D93" t="s">
        <v>12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>
        <v>10919.368399999999</v>
      </c>
      <c r="K93">
        <v>10984.7454</v>
      </c>
      <c r="L93">
        <v>11236.693799999999</v>
      </c>
      <c r="M93">
        <v>11393.247200000002</v>
      </c>
      <c r="N93">
        <v>11563.691199999999</v>
      </c>
      <c r="O93">
        <v>11635.8297</v>
      </c>
      <c r="P93">
        <v>11945.809799999999</v>
      </c>
      <c r="Q93">
        <v>11987.2474</v>
      </c>
      <c r="R93">
        <v>12060.9229</v>
      </c>
      <c r="S93">
        <v>11660.545800000002</v>
      </c>
      <c r="T93">
        <v>11719.2773</v>
      </c>
      <c r="U93">
        <v>11821.565415834599</v>
      </c>
      <c r="V93">
        <v>11351.181384498836</v>
      </c>
      <c r="W93">
        <v>11049.969489220261</v>
      </c>
      <c r="X93">
        <v>10312.860577559246</v>
      </c>
      <c r="Y93">
        <v>10459.181009448395</v>
      </c>
      <c r="Z93">
        <v>10385.496213300159</v>
      </c>
      <c r="AA93">
        <v>10387.352122157923</v>
      </c>
      <c r="AB93">
        <v>10390.809491579939</v>
      </c>
      <c r="AC93">
        <v>10407.850055699133</v>
      </c>
      <c r="AD93">
        <v>10435.628191076494</v>
      </c>
      <c r="AE93">
        <v>10455.20297001345</v>
      </c>
      <c r="AF93">
        <v>10469.405885571108</v>
      </c>
      <c r="AG93">
        <v>10474.154706650654</v>
      </c>
      <c r="AH93">
        <v>10477.756295857793</v>
      </c>
      <c r="AI93">
        <v>10483.678242023718</v>
      </c>
      <c r="AJ93">
        <v>10492.550085712517</v>
      </c>
      <c r="AK93">
        <v>10512.417033523032</v>
      </c>
      <c r="AL93">
        <v>10544.636755947158</v>
      </c>
      <c r="AM93">
        <v>10584.664224579046</v>
      </c>
      <c r="AN93">
        <v>10632.696020524423</v>
      </c>
      <c r="AO93">
        <v>10683.675199591864</v>
      </c>
      <c r="AP93">
        <v>10735.85018462341</v>
      </c>
      <c r="AQ93">
        <v>10785.516901197348</v>
      </c>
      <c r="AR93">
        <v>10836.192776248065</v>
      </c>
      <c r="AS93">
        <v>10886.492044730314</v>
      </c>
      <c r="AT93">
        <v>10942.40415093609</v>
      </c>
      <c r="AU93">
        <v>11003.351588260997</v>
      </c>
      <c r="AV93">
        <v>11068.522196799924</v>
      </c>
      <c r="AW93">
        <v>11138.8422317968</v>
      </c>
      <c r="AX93">
        <v>11215.623385720472</v>
      </c>
      <c r="AY93" s="1">
        <f t="shared" si="11"/>
        <v>11278.327444634211</v>
      </c>
      <c r="AZ93" s="1">
        <f t="shared" si="12"/>
        <v>11350.049239942586</v>
      </c>
      <c r="BA93" s="1">
        <f t="shared" si="13"/>
        <v>11421.034689515596</v>
      </c>
      <c r="BB93" s="1">
        <f t="shared" si="14"/>
        <v>11490.418629219872</v>
      </c>
      <c r="BC93" s="1">
        <f t="shared" si="15"/>
        <v>11558.779997370613</v>
      </c>
      <c r="BD93" s="1">
        <f t="shared" si="16"/>
        <v>11630.104348561581</v>
      </c>
      <c r="BE93" s="1">
        <f t="shared" si="17"/>
        <v>11699.434038449952</v>
      </c>
      <c r="BF93" s="1">
        <f t="shared" si="18"/>
        <v>11768.899665786652</v>
      </c>
      <c r="BG93" s="1">
        <f t="shared" si="19"/>
        <v>11838.812170141609</v>
      </c>
      <c r="BH93" s="1">
        <f t="shared" si="20"/>
        <v>11908.863942892174</v>
      </c>
    </row>
    <row r="94" spans="1:60" x14ac:dyDescent="0.3">
      <c r="A94" t="s">
        <v>9</v>
      </c>
      <c r="B94" t="s">
        <v>10</v>
      </c>
      <c r="C94" t="s">
        <v>34</v>
      </c>
      <c r="D94" t="s">
        <v>17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>
        <v>0.15040000000000001</v>
      </c>
      <c r="K94">
        <v>0.2364</v>
      </c>
      <c r="L94">
        <v>0.38679999999999998</v>
      </c>
      <c r="M94">
        <v>0.53720000000000001</v>
      </c>
      <c r="N94">
        <v>0.66620000000000001</v>
      </c>
      <c r="O94">
        <v>0.73070000000000002</v>
      </c>
      <c r="P94">
        <v>1.3324</v>
      </c>
      <c r="Q94">
        <v>2.1059999999999999</v>
      </c>
      <c r="R94">
        <v>3.1160000000000001</v>
      </c>
      <c r="S94">
        <v>6.2751000000000001</v>
      </c>
      <c r="T94">
        <v>9.2622</v>
      </c>
      <c r="U94">
        <v>8.1780158345977121</v>
      </c>
      <c r="V94">
        <v>9.2633111279184863</v>
      </c>
      <c r="W94">
        <v>12.536306233415564</v>
      </c>
      <c r="X94">
        <v>12.855149374432244</v>
      </c>
      <c r="Y94">
        <v>14.952834223598193</v>
      </c>
      <c r="Z94">
        <v>17.116134628142817</v>
      </c>
      <c r="AA94">
        <v>19.951551154842647</v>
      </c>
      <c r="AB94">
        <v>24.090257571388992</v>
      </c>
      <c r="AC94">
        <v>28.970669785045914</v>
      </c>
      <c r="AD94">
        <v>32.838372640031039</v>
      </c>
      <c r="AE94">
        <v>37.460069387946092</v>
      </c>
      <c r="AF94">
        <v>42.930336444971708</v>
      </c>
      <c r="AG94">
        <v>48.334854220519262</v>
      </c>
      <c r="AH94">
        <v>54.951440894390799</v>
      </c>
      <c r="AI94">
        <v>61.885639736290969</v>
      </c>
      <c r="AJ94">
        <v>69.416845318830951</v>
      </c>
      <c r="AK94">
        <v>77.036494834424929</v>
      </c>
      <c r="AL94">
        <v>84.477085738623217</v>
      </c>
      <c r="AM94">
        <v>91.280323193956136</v>
      </c>
      <c r="AN94">
        <v>97.716950203444526</v>
      </c>
      <c r="AO94">
        <v>104.18915244076697</v>
      </c>
      <c r="AP94">
        <v>111.55362610594152</v>
      </c>
      <c r="AQ94">
        <v>120.43304782132672</v>
      </c>
      <c r="AR94">
        <v>130.12654238331987</v>
      </c>
      <c r="AS94">
        <v>141.43032669368273</v>
      </c>
      <c r="AT94">
        <v>154.40675341784092</v>
      </c>
      <c r="AU94">
        <v>168.20335522836888</v>
      </c>
      <c r="AV94">
        <v>182.13254195987702</v>
      </c>
      <c r="AW94">
        <v>196.47451552279361</v>
      </c>
      <c r="AX94">
        <v>211.71157901428717</v>
      </c>
      <c r="AY94" s="1">
        <f t="shared" si="11"/>
        <v>225.44999247482701</v>
      </c>
      <c r="AZ94" s="1">
        <f t="shared" si="12"/>
        <v>240.0160903042306</v>
      </c>
      <c r="BA94" s="1">
        <f t="shared" si="13"/>
        <v>254.57971594742776</v>
      </c>
      <c r="BB94" s="1">
        <f t="shared" si="14"/>
        <v>269.00085229447723</v>
      </c>
      <c r="BC94" s="1">
        <f t="shared" si="15"/>
        <v>283.26412701694062</v>
      </c>
      <c r="BD94" s="1">
        <f t="shared" si="16"/>
        <v>297.84606492991952</v>
      </c>
      <c r="BE94" s="1">
        <f t="shared" si="17"/>
        <v>312.24467819486745</v>
      </c>
      <c r="BF94" s="1">
        <f t="shared" si="18"/>
        <v>326.6396288158212</v>
      </c>
      <c r="BG94" s="1">
        <f t="shared" si="19"/>
        <v>341.07650151658891</v>
      </c>
      <c r="BH94" s="1">
        <f t="shared" si="20"/>
        <v>355.53969396038519</v>
      </c>
    </row>
    <row r="95" spans="1:60" x14ac:dyDescent="0.3">
      <c r="A95" t="s">
        <v>9</v>
      </c>
      <c r="B95" t="s">
        <v>10</v>
      </c>
      <c r="C95" t="s">
        <v>34</v>
      </c>
      <c r="D95" t="s">
        <v>18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1">
        <f t="shared" si="11"/>
        <v>0</v>
      </c>
      <c r="AZ95" s="1">
        <f t="shared" si="12"/>
        <v>0</v>
      </c>
      <c r="BA95" s="1">
        <f t="shared" si="13"/>
        <v>0</v>
      </c>
      <c r="BB95" s="1">
        <f t="shared" si="14"/>
        <v>0</v>
      </c>
      <c r="BC95" s="1">
        <f t="shared" si="15"/>
        <v>0</v>
      </c>
      <c r="BD95" s="1">
        <f t="shared" si="16"/>
        <v>0</v>
      </c>
      <c r="BE95" s="1">
        <f t="shared" si="17"/>
        <v>0</v>
      </c>
      <c r="BF95" s="1">
        <f t="shared" si="18"/>
        <v>0</v>
      </c>
      <c r="BG95" s="1">
        <f t="shared" si="19"/>
        <v>0</v>
      </c>
      <c r="BH95" s="1">
        <f t="shared" si="20"/>
        <v>0</v>
      </c>
    </row>
    <row r="96" spans="1:60" x14ac:dyDescent="0.3">
      <c r="A96" t="s">
        <v>9</v>
      </c>
      <c r="B96" t="s">
        <v>10</v>
      </c>
      <c r="C96" t="s">
        <v>34</v>
      </c>
      <c r="D96" t="s">
        <v>19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>
        <v>140.95400000000001</v>
      </c>
      <c r="K96">
        <v>136.39599999999999</v>
      </c>
      <c r="L96">
        <v>134.762</v>
      </c>
      <c r="M96">
        <v>137.16999999999999</v>
      </c>
      <c r="N96">
        <v>142.50200000000001</v>
      </c>
      <c r="O96">
        <v>139.148</v>
      </c>
      <c r="P96">
        <v>138.804</v>
      </c>
      <c r="Q96">
        <v>136.74</v>
      </c>
      <c r="R96">
        <v>139.66399999999999</v>
      </c>
      <c r="S96">
        <v>144.30799999999999</v>
      </c>
      <c r="T96">
        <v>151.01599999999999</v>
      </c>
      <c r="U96">
        <v>149.726</v>
      </c>
      <c r="V96">
        <v>167.31117337091831</v>
      </c>
      <c r="W96">
        <v>165.9752829868435</v>
      </c>
      <c r="X96">
        <v>151.88882818481426</v>
      </c>
      <c r="Y96">
        <v>158.45787522479708</v>
      </c>
      <c r="Z96">
        <v>160.58647867201717</v>
      </c>
      <c r="AA96">
        <v>166.95797246897075</v>
      </c>
      <c r="AB96">
        <v>176.58602944044023</v>
      </c>
      <c r="AC96">
        <v>188.18688312643161</v>
      </c>
      <c r="AD96">
        <v>201.2936799719501</v>
      </c>
      <c r="AE96">
        <v>215.83741670468615</v>
      </c>
      <c r="AF96">
        <v>232.10803032895785</v>
      </c>
      <c r="AG96">
        <v>249.44446757277817</v>
      </c>
      <c r="AH96">
        <v>268.54070737396302</v>
      </c>
      <c r="AI96">
        <v>289.84416854953139</v>
      </c>
      <c r="AJ96">
        <v>312.81205634898021</v>
      </c>
      <c r="AK96">
        <v>339.10757578460704</v>
      </c>
      <c r="AL96">
        <v>373.10807856642987</v>
      </c>
      <c r="AM96">
        <v>411.9732181373405</v>
      </c>
      <c r="AN96">
        <v>457.19919996192687</v>
      </c>
      <c r="AO96">
        <v>504.50417480693034</v>
      </c>
      <c r="AP96">
        <v>552.29167868086074</v>
      </c>
      <c r="AQ96">
        <v>597.014619534134</v>
      </c>
      <c r="AR96">
        <v>643.1081711704428</v>
      </c>
      <c r="AS96">
        <v>689.3122150062984</v>
      </c>
      <c r="AT96">
        <v>734.31641912739985</v>
      </c>
      <c r="AU96">
        <v>778.11938598346603</v>
      </c>
      <c r="AV96">
        <v>820.39050509038259</v>
      </c>
      <c r="AW96">
        <v>862.16876966896814</v>
      </c>
      <c r="AX96">
        <v>904.71387588284597</v>
      </c>
      <c r="AY96" s="1">
        <f t="shared" si="11"/>
        <v>947.39508030953584</v>
      </c>
      <c r="AZ96" s="1">
        <f t="shared" si="12"/>
        <v>989.4199512204068</v>
      </c>
      <c r="BA96" s="1">
        <f t="shared" si="13"/>
        <v>1031.8031973046163</v>
      </c>
      <c r="BB96" s="1">
        <f t="shared" si="14"/>
        <v>1074.2926540599292</v>
      </c>
      <c r="BC96" s="1">
        <f t="shared" si="15"/>
        <v>1116.5946537602285</v>
      </c>
      <c r="BD96" s="1">
        <f t="shared" si="16"/>
        <v>1158.8826622532069</v>
      </c>
      <c r="BE96" s="1">
        <f t="shared" si="17"/>
        <v>1201.3136872760515</v>
      </c>
      <c r="BF96" s="1">
        <f t="shared" si="18"/>
        <v>1243.6606673716597</v>
      </c>
      <c r="BG96" s="1">
        <f t="shared" si="19"/>
        <v>1285.9853829860076</v>
      </c>
      <c r="BH96" s="1">
        <f t="shared" si="20"/>
        <v>1328.3552498004283</v>
      </c>
    </row>
    <row r="97" spans="1:60" x14ac:dyDescent="0.3">
      <c r="A97" t="s">
        <v>9</v>
      </c>
      <c r="B97" t="s">
        <v>10</v>
      </c>
      <c r="C97" t="s">
        <v>34</v>
      </c>
      <c r="D97" t="s">
        <v>20</v>
      </c>
      <c r="E97" t="s">
        <v>13</v>
      </c>
      <c r="F97" t="s">
        <v>14</v>
      </c>
      <c r="G97" t="s">
        <v>14</v>
      </c>
      <c r="H97" t="s">
        <v>15</v>
      </c>
      <c r="I97" t="s">
        <v>16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41.416400000000003</v>
      </c>
      <c r="Q97">
        <v>330.41539999999998</v>
      </c>
      <c r="R97">
        <v>287.2319</v>
      </c>
      <c r="S97">
        <v>373.19470000000001</v>
      </c>
      <c r="T97">
        <v>228.6951</v>
      </c>
      <c r="U97">
        <v>321.29340000000002</v>
      </c>
      <c r="V97">
        <v>324.18189999999998</v>
      </c>
      <c r="W97">
        <v>309.8039</v>
      </c>
      <c r="X97">
        <v>362.51560000000001</v>
      </c>
      <c r="Y97">
        <v>308.89729999999997</v>
      </c>
      <c r="Z97">
        <v>247.92779999999999</v>
      </c>
      <c r="AA97">
        <v>267.76507757817433</v>
      </c>
      <c r="AB97">
        <v>289.59739460378182</v>
      </c>
      <c r="AC97">
        <v>313.76231416544994</v>
      </c>
      <c r="AD97">
        <v>340.54131742996805</v>
      </c>
      <c r="AE97">
        <v>369.18866192176517</v>
      </c>
      <c r="AF97">
        <v>399.93435901480814</v>
      </c>
      <c r="AG97">
        <v>433.01844322294272</v>
      </c>
      <c r="AH97">
        <v>468.79992611737089</v>
      </c>
      <c r="AI97">
        <v>507.68274707155069</v>
      </c>
      <c r="AJ97">
        <v>529.45567553739636</v>
      </c>
      <c r="AK97">
        <v>542.21149572497109</v>
      </c>
      <c r="AL97">
        <v>550.35697323864451</v>
      </c>
      <c r="AM97">
        <v>556.23750954673108</v>
      </c>
      <c r="AN97">
        <v>561.04539454151779</v>
      </c>
      <c r="AO97">
        <v>565.38916824027251</v>
      </c>
      <c r="AP97">
        <v>569.58312593018934</v>
      </c>
      <c r="AQ97">
        <v>573.79151479977838</v>
      </c>
      <c r="AR97">
        <v>578.12439639142394</v>
      </c>
      <c r="AS97">
        <v>582.62721250782351</v>
      </c>
      <c r="AT97">
        <v>587.32412813211431</v>
      </c>
      <c r="AU97">
        <v>592.22785230048498</v>
      </c>
      <c r="AV97">
        <v>597.34157270109358</v>
      </c>
      <c r="AW97">
        <v>602.65499581607014</v>
      </c>
      <c r="AX97">
        <v>608.15410851514548</v>
      </c>
      <c r="AY97" s="1">
        <f t="shared" si="11"/>
        <v>613.16666277747572</v>
      </c>
      <c r="AZ97" s="1">
        <f t="shared" si="12"/>
        <v>618.51608545246381</v>
      </c>
      <c r="BA97" s="1">
        <f t="shared" si="13"/>
        <v>623.82489279169386</v>
      </c>
      <c r="BB97" s="1">
        <f t="shared" si="14"/>
        <v>629.07388033714051</v>
      </c>
      <c r="BC97" s="1">
        <f t="shared" si="15"/>
        <v>634.29645807224733</v>
      </c>
      <c r="BD97" s="1">
        <f t="shared" si="16"/>
        <v>639.62081152846986</v>
      </c>
      <c r="BE97" s="1">
        <f t="shared" si="17"/>
        <v>644.87073086617238</v>
      </c>
      <c r="BF97" s="1">
        <f t="shared" si="18"/>
        <v>650.12893692122998</v>
      </c>
      <c r="BG97" s="1">
        <f t="shared" si="19"/>
        <v>655.40347933368321</v>
      </c>
      <c r="BH97" s="1">
        <f t="shared" si="20"/>
        <v>660.6807337190512</v>
      </c>
    </row>
    <row r="98" spans="1:60" x14ac:dyDescent="0.3">
      <c r="A98" t="s">
        <v>9</v>
      </c>
      <c r="B98" t="s">
        <v>10</v>
      </c>
      <c r="C98" t="s">
        <v>34</v>
      </c>
      <c r="D98" t="s">
        <v>21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">
        <f t="shared" si="11"/>
        <v>0</v>
      </c>
      <c r="AZ98" s="1">
        <f t="shared" si="12"/>
        <v>0</v>
      </c>
      <c r="BA98" s="1">
        <f t="shared" si="13"/>
        <v>0</v>
      </c>
      <c r="BB98" s="1">
        <f t="shared" si="14"/>
        <v>0</v>
      </c>
      <c r="BC98" s="1">
        <f t="shared" si="15"/>
        <v>0</v>
      </c>
      <c r="BD98" s="1">
        <f t="shared" si="16"/>
        <v>0</v>
      </c>
      <c r="BE98" s="1">
        <f t="shared" si="17"/>
        <v>0</v>
      </c>
      <c r="BF98" s="1">
        <f t="shared" si="18"/>
        <v>0</v>
      </c>
      <c r="BG98" s="1">
        <f t="shared" si="19"/>
        <v>0</v>
      </c>
      <c r="BH98" s="1">
        <f t="shared" si="20"/>
        <v>0</v>
      </c>
    </row>
    <row r="99" spans="1:60" x14ac:dyDescent="0.3">
      <c r="A99" t="s">
        <v>9</v>
      </c>
      <c r="B99" t="s">
        <v>10</v>
      </c>
      <c r="C99" t="s">
        <v>34</v>
      </c>
      <c r="D99" t="s">
        <v>22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>
        <v>10778.263999999999</v>
      </c>
      <c r="K99">
        <v>10848.112999999999</v>
      </c>
      <c r="L99">
        <v>11101.545</v>
      </c>
      <c r="M99">
        <v>11255.54</v>
      </c>
      <c r="N99">
        <v>11420.522999999999</v>
      </c>
      <c r="O99">
        <v>11495.950999999999</v>
      </c>
      <c r="P99">
        <v>11764.257</v>
      </c>
      <c r="Q99">
        <v>11517.986000000001</v>
      </c>
      <c r="R99">
        <v>11630.911</v>
      </c>
      <c r="S99">
        <v>11136.768</v>
      </c>
      <c r="T99">
        <v>11330.304</v>
      </c>
      <c r="U99">
        <v>11342.368</v>
      </c>
      <c r="V99">
        <v>10850.424999999999</v>
      </c>
      <c r="W99">
        <v>10561.654</v>
      </c>
      <c r="X99">
        <v>9785.6010000000006</v>
      </c>
      <c r="Y99">
        <v>9976.8729999999996</v>
      </c>
      <c r="Z99">
        <v>9959.8657999999996</v>
      </c>
      <c r="AA99">
        <v>9932.6775209559346</v>
      </c>
      <c r="AB99">
        <v>9900.535809964329</v>
      </c>
      <c r="AC99">
        <v>9876.9301886222038</v>
      </c>
      <c r="AD99">
        <v>9860.9548210345456</v>
      </c>
      <c r="AE99">
        <v>9832.7168219990508</v>
      </c>
      <c r="AF99">
        <v>9794.4331597823693</v>
      </c>
      <c r="AG99">
        <v>9743.3569416344126</v>
      </c>
      <c r="AH99">
        <v>9685.4642214720679</v>
      </c>
      <c r="AI99">
        <v>9624.2656866663438</v>
      </c>
      <c r="AJ99">
        <v>9580.8655085073096</v>
      </c>
      <c r="AK99">
        <v>9554.0614671790281</v>
      </c>
      <c r="AL99">
        <v>9536.6946184034605</v>
      </c>
      <c r="AM99">
        <v>9525.1731737010177</v>
      </c>
      <c r="AN99">
        <v>9516.7344758175332</v>
      </c>
      <c r="AO99">
        <v>9509.592704103894</v>
      </c>
      <c r="AP99">
        <v>9502.4217539064193</v>
      </c>
      <c r="AQ99">
        <v>9494.2777190421093</v>
      </c>
      <c r="AR99">
        <v>9484.8336663028786</v>
      </c>
      <c r="AS99">
        <v>9473.1222905225095</v>
      </c>
      <c r="AT99">
        <v>9466.356850258735</v>
      </c>
      <c r="AU99">
        <v>9464.8009947486771</v>
      </c>
      <c r="AV99">
        <v>9468.6575770485706</v>
      </c>
      <c r="AW99">
        <v>9477.543950788966</v>
      </c>
      <c r="AX99">
        <v>9491.0438223081928</v>
      </c>
      <c r="AY99" s="1">
        <f t="shared" si="11"/>
        <v>9492.3157090723889</v>
      </c>
      <c r="AZ99" s="1">
        <f t="shared" si="12"/>
        <v>9502.0971129654718</v>
      </c>
      <c r="BA99" s="1">
        <f t="shared" si="13"/>
        <v>9510.8268834718856</v>
      </c>
      <c r="BB99" s="1">
        <f t="shared" si="14"/>
        <v>9518.0512425283141</v>
      </c>
      <c r="BC99" s="1">
        <f t="shared" si="15"/>
        <v>9524.6247585211731</v>
      </c>
      <c r="BD99" s="1">
        <f t="shared" si="16"/>
        <v>9533.7548098499719</v>
      </c>
      <c r="BE99" s="1">
        <f t="shared" si="17"/>
        <v>9541.0049421128497</v>
      </c>
      <c r="BF99" s="1">
        <f t="shared" si="18"/>
        <v>9548.4704326779156</v>
      </c>
      <c r="BG99" s="1">
        <f t="shared" si="19"/>
        <v>9556.3468063053097</v>
      </c>
      <c r="BH99" s="1">
        <f t="shared" si="20"/>
        <v>9564.2882654123096</v>
      </c>
    </row>
    <row r="100" spans="1:60" x14ac:dyDescent="0.3">
      <c r="A100" t="s">
        <v>9</v>
      </c>
      <c r="B100" t="s">
        <v>10</v>
      </c>
      <c r="C100" t="s">
        <v>35</v>
      </c>
      <c r="D100" t="s">
        <v>12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>
        <v>4074.5707000000007</v>
      </c>
      <c r="K100">
        <v>4144.7843999999996</v>
      </c>
      <c r="L100">
        <v>4143.2456000000002</v>
      </c>
      <c r="M100">
        <v>4268.9399000000012</v>
      </c>
      <c r="N100">
        <v>4442.6108000000004</v>
      </c>
      <c r="O100">
        <v>4463.7769000000008</v>
      </c>
      <c r="P100">
        <v>4657.1441000000004</v>
      </c>
      <c r="Q100">
        <v>4858.4800999999998</v>
      </c>
      <c r="R100">
        <v>4775.160100000001</v>
      </c>
      <c r="S100">
        <v>4700.4332000000004</v>
      </c>
      <c r="T100">
        <v>4905.2525999999998</v>
      </c>
      <c r="U100">
        <v>4730.589899999999</v>
      </c>
      <c r="V100">
        <v>4659.7904014174019</v>
      </c>
      <c r="W100">
        <v>4834.4446000000007</v>
      </c>
      <c r="X100">
        <v>4871.1571000000013</v>
      </c>
      <c r="Y100">
        <v>4979.8897985165531</v>
      </c>
      <c r="Z100">
        <v>5296.2243985856985</v>
      </c>
      <c r="AA100">
        <v>5353.2568523072878</v>
      </c>
      <c r="AB100">
        <v>5462.2777818262748</v>
      </c>
      <c r="AC100">
        <v>5551.5287767791924</v>
      </c>
      <c r="AD100">
        <v>5632.0901231462876</v>
      </c>
      <c r="AE100">
        <v>5712.8886946685088</v>
      </c>
      <c r="AF100">
        <v>5787.6049078548613</v>
      </c>
      <c r="AG100">
        <v>5846.0591764216579</v>
      </c>
      <c r="AH100">
        <v>5918.9138630420111</v>
      </c>
      <c r="AI100">
        <v>5980.3068164955966</v>
      </c>
      <c r="AJ100">
        <v>6045.3949258532894</v>
      </c>
      <c r="AK100">
        <v>6110.7113825594224</v>
      </c>
      <c r="AL100">
        <v>6176.2763316601804</v>
      </c>
      <c r="AM100">
        <v>6236.0009970747933</v>
      </c>
      <c r="AN100">
        <v>6298.8381967921605</v>
      </c>
      <c r="AO100">
        <v>6361.6158207492135</v>
      </c>
      <c r="AP100">
        <v>6421.3102869254071</v>
      </c>
      <c r="AQ100">
        <v>6478.3020710066139</v>
      </c>
      <c r="AR100">
        <v>6532.7782777974953</v>
      </c>
      <c r="AS100">
        <v>6581.3200366587962</v>
      </c>
      <c r="AT100">
        <v>6622.4414983206643</v>
      </c>
      <c r="AU100">
        <v>6660.6384521833397</v>
      </c>
      <c r="AV100">
        <v>6688.2954121561424</v>
      </c>
      <c r="AW100">
        <v>6727.3079254094155</v>
      </c>
      <c r="AX100">
        <v>6751.5399852866858</v>
      </c>
      <c r="AY100" s="1">
        <f t="shared" si="11"/>
        <v>6787.5045888186723</v>
      </c>
      <c r="AZ100" s="1">
        <f t="shared" si="12"/>
        <v>6818.1503266912114</v>
      </c>
      <c r="BA100" s="1">
        <f t="shared" si="13"/>
        <v>6850.5315954162434</v>
      </c>
      <c r="BB100" s="1">
        <f t="shared" si="14"/>
        <v>6880.9241887499011</v>
      </c>
      <c r="BC100" s="1">
        <f t="shared" si="15"/>
        <v>6914.2687610497378</v>
      </c>
      <c r="BD100" s="1">
        <f t="shared" si="16"/>
        <v>6945.1665541014008</v>
      </c>
      <c r="BE100" s="1">
        <f t="shared" si="17"/>
        <v>6977.1391713378616</v>
      </c>
      <c r="BF100" s="1">
        <f t="shared" si="18"/>
        <v>7008.8433092894484</v>
      </c>
      <c r="BG100" s="1">
        <f t="shared" si="19"/>
        <v>7040.8809923158333</v>
      </c>
      <c r="BH100" s="1">
        <f t="shared" si="20"/>
        <v>7072.3301229349236</v>
      </c>
    </row>
    <row r="101" spans="1:60" x14ac:dyDescent="0.3">
      <c r="A101" t="s">
        <v>9</v>
      </c>
      <c r="B101" t="s">
        <v>10</v>
      </c>
      <c r="C101" t="s">
        <v>35</v>
      </c>
      <c r="D101" t="s">
        <v>17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>
        <v>1.6547000000000005</v>
      </c>
      <c r="K101">
        <v>2.4283999999999999</v>
      </c>
      <c r="L101">
        <v>3.0516000000000001</v>
      </c>
      <c r="M101">
        <v>6.6619000000000028</v>
      </c>
      <c r="N101">
        <v>9.0688000000000013</v>
      </c>
      <c r="O101">
        <v>9.7058999999999997</v>
      </c>
      <c r="P101">
        <v>10.4871</v>
      </c>
      <c r="Q101">
        <v>40.444099999999999</v>
      </c>
      <c r="R101">
        <v>47.9011</v>
      </c>
      <c r="S101">
        <v>51.017199999999988</v>
      </c>
      <c r="T101">
        <v>54.369599999999998</v>
      </c>
      <c r="U101">
        <v>57.765000000000001</v>
      </c>
      <c r="V101">
        <v>78.524398314851268</v>
      </c>
      <c r="W101">
        <v>103.09799999999997</v>
      </c>
      <c r="X101">
        <v>120.81660000000004</v>
      </c>
      <c r="Y101">
        <v>115.2292023138906</v>
      </c>
      <c r="Z101">
        <v>101.86340192332111</v>
      </c>
      <c r="AA101">
        <v>100.71593751995553</v>
      </c>
      <c r="AB101">
        <v>122.13098418528848</v>
      </c>
      <c r="AC101">
        <v>124.64732868766026</v>
      </c>
      <c r="AD101">
        <v>124.74845276128556</v>
      </c>
      <c r="AE101">
        <v>127.28906493900146</v>
      </c>
      <c r="AF101">
        <v>129.79777930576262</v>
      </c>
      <c r="AG101">
        <v>120.71244166851183</v>
      </c>
      <c r="AH101">
        <v>128.79093557953178</v>
      </c>
      <c r="AI101">
        <v>130.99687017176194</v>
      </c>
      <c r="AJ101">
        <v>136.47266018254277</v>
      </c>
      <c r="AK101">
        <v>140.93207191618541</v>
      </c>
      <c r="AL101">
        <v>145.19539357109969</v>
      </c>
      <c r="AM101">
        <v>148.66890483039765</v>
      </c>
      <c r="AN101">
        <v>154.06348868389767</v>
      </c>
      <c r="AO101">
        <v>158.6058899644683</v>
      </c>
      <c r="AP101">
        <v>163.40409759795082</v>
      </c>
      <c r="AQ101">
        <v>168.1174357896611</v>
      </c>
      <c r="AR101">
        <v>172.40719396717097</v>
      </c>
      <c r="AS101">
        <v>176.67219278662066</v>
      </c>
      <c r="AT101">
        <v>181.39001806716632</v>
      </c>
      <c r="AU101">
        <v>186.25316460543064</v>
      </c>
      <c r="AV101">
        <v>190.85076543992352</v>
      </c>
      <c r="AW101">
        <v>213.18705741503621</v>
      </c>
      <c r="AX101">
        <v>221.53364015165994</v>
      </c>
      <c r="AY101" s="1">
        <f t="shared" si="11"/>
        <v>230.80927022942342</v>
      </c>
      <c r="AZ101" s="1">
        <f t="shared" si="12"/>
        <v>244.46530535621059</v>
      </c>
      <c r="BA101" s="1">
        <f t="shared" si="13"/>
        <v>257.62459551254142</v>
      </c>
      <c r="BB101" s="1">
        <f t="shared" si="14"/>
        <v>267.06599615284358</v>
      </c>
      <c r="BC101" s="1">
        <f t="shared" si="15"/>
        <v>279.66377266618292</v>
      </c>
      <c r="BD101" s="1">
        <f t="shared" si="16"/>
        <v>292.01869668448489</v>
      </c>
      <c r="BE101" s="1">
        <f t="shared" si="17"/>
        <v>303.31146121750862</v>
      </c>
      <c r="BF101" s="1">
        <f t="shared" si="18"/>
        <v>314.834834029185</v>
      </c>
      <c r="BG101" s="1">
        <f t="shared" si="19"/>
        <v>327.13456144124211</v>
      </c>
      <c r="BH101" s="1">
        <f t="shared" si="20"/>
        <v>338.71997967616699</v>
      </c>
    </row>
    <row r="102" spans="1:60" x14ac:dyDescent="0.3">
      <c r="A102" t="s">
        <v>9</v>
      </c>
      <c r="B102" t="s">
        <v>10</v>
      </c>
      <c r="C102" t="s">
        <v>35</v>
      </c>
      <c r="D102" t="s">
        <v>18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1">
        <f t="shared" si="11"/>
        <v>0</v>
      </c>
      <c r="AZ102" s="1">
        <f t="shared" si="12"/>
        <v>0</v>
      </c>
      <c r="BA102" s="1">
        <f t="shared" si="13"/>
        <v>0</v>
      </c>
      <c r="BB102" s="1">
        <f t="shared" si="14"/>
        <v>0</v>
      </c>
      <c r="BC102" s="1">
        <f t="shared" si="15"/>
        <v>0</v>
      </c>
      <c r="BD102" s="1">
        <f t="shared" si="16"/>
        <v>0</v>
      </c>
      <c r="BE102" s="1">
        <f t="shared" si="17"/>
        <v>0</v>
      </c>
      <c r="BF102" s="1">
        <f t="shared" si="18"/>
        <v>0</v>
      </c>
      <c r="BG102" s="1">
        <f t="shared" si="19"/>
        <v>0</v>
      </c>
      <c r="BH102" s="1">
        <f t="shared" si="20"/>
        <v>0</v>
      </c>
    </row>
    <row r="103" spans="1:60" x14ac:dyDescent="0.3">
      <c r="A103" t="s">
        <v>9</v>
      </c>
      <c r="B103" t="s">
        <v>10</v>
      </c>
      <c r="C103" t="s">
        <v>35</v>
      </c>
      <c r="D103" t="s">
        <v>19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>
        <v>53.664000000000001</v>
      </c>
      <c r="K103">
        <v>54.695999999999998</v>
      </c>
      <c r="L103">
        <v>54.18</v>
      </c>
      <c r="M103">
        <v>53.32</v>
      </c>
      <c r="N103">
        <v>50.826000000000001</v>
      </c>
      <c r="O103">
        <v>51.686</v>
      </c>
      <c r="P103">
        <v>55.728000000000002</v>
      </c>
      <c r="Q103">
        <v>54.954000000000001</v>
      </c>
      <c r="R103">
        <v>58.823999999999998</v>
      </c>
      <c r="S103">
        <v>56.76</v>
      </c>
      <c r="T103">
        <v>59.34</v>
      </c>
      <c r="U103">
        <v>59.253999999999998</v>
      </c>
      <c r="V103">
        <v>66.048000000000002</v>
      </c>
      <c r="W103">
        <v>62.78</v>
      </c>
      <c r="X103">
        <v>65.703999999999994</v>
      </c>
      <c r="Y103">
        <v>73.873999999999995</v>
      </c>
      <c r="Z103">
        <v>74.904600000000002</v>
      </c>
      <c r="AA103">
        <v>73.950300052172039</v>
      </c>
      <c r="AB103">
        <v>73.409538192517672</v>
      </c>
      <c r="AC103">
        <v>73.283065757499216</v>
      </c>
      <c r="AD103">
        <v>73.551371133480359</v>
      </c>
      <c r="AE103">
        <v>74.165403950655971</v>
      </c>
      <c r="AF103">
        <v>75.108736064946399</v>
      </c>
      <c r="AG103">
        <v>76.373804948262091</v>
      </c>
      <c r="AH103">
        <v>77.904482196301259</v>
      </c>
      <c r="AI103">
        <v>79.660220812810621</v>
      </c>
      <c r="AJ103">
        <v>81.854021142573231</v>
      </c>
      <c r="AK103">
        <v>84.443858228366238</v>
      </c>
      <c r="AL103">
        <v>87.431461467730628</v>
      </c>
      <c r="AM103">
        <v>90.757638918405547</v>
      </c>
      <c r="AN103">
        <v>94.401051155061694</v>
      </c>
      <c r="AO103">
        <v>98.717965711261684</v>
      </c>
      <c r="AP103">
        <v>103.75781621579816</v>
      </c>
      <c r="AQ103">
        <v>109.23773422607731</v>
      </c>
      <c r="AR103">
        <v>115.08455962218393</v>
      </c>
      <c r="AS103">
        <v>121.39287078630147</v>
      </c>
      <c r="AT103">
        <v>128.52420715843476</v>
      </c>
      <c r="AU103">
        <v>136.44568849124661</v>
      </c>
      <c r="AV103">
        <v>144.83802586545954</v>
      </c>
      <c r="AW103">
        <v>153.71942984497733</v>
      </c>
      <c r="AX103">
        <v>163.45794572504391</v>
      </c>
      <c r="AY103" s="1">
        <f t="shared" si="11"/>
        <v>171.53942496311356</v>
      </c>
      <c r="AZ103" s="1">
        <f t="shared" si="12"/>
        <v>180.64232081896262</v>
      </c>
      <c r="BA103" s="1">
        <f t="shared" si="13"/>
        <v>189.66800495105781</v>
      </c>
      <c r="BB103" s="1">
        <f t="shared" si="14"/>
        <v>198.52988285245374</v>
      </c>
      <c r="BC103" s="1">
        <f t="shared" si="15"/>
        <v>207.24925213495953</v>
      </c>
      <c r="BD103" s="1">
        <f t="shared" si="16"/>
        <v>216.31794205726692</v>
      </c>
      <c r="BE103" s="1">
        <f t="shared" si="17"/>
        <v>225.16122746109249</v>
      </c>
      <c r="BF103" s="1">
        <f t="shared" si="18"/>
        <v>234.0176131588305</v>
      </c>
      <c r="BG103" s="1">
        <f t="shared" si="19"/>
        <v>242.92141431458731</v>
      </c>
      <c r="BH103" s="1">
        <f t="shared" si="20"/>
        <v>251.84668846359273</v>
      </c>
    </row>
    <row r="104" spans="1:60" x14ac:dyDescent="0.3">
      <c r="A104" t="s">
        <v>9</v>
      </c>
      <c r="B104" t="s">
        <v>10</v>
      </c>
      <c r="C104" t="s">
        <v>35</v>
      </c>
      <c r="D104" t="s">
        <v>20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5.274</v>
      </c>
      <c r="Q104">
        <v>29.886000000000003</v>
      </c>
      <c r="R104">
        <v>81.518000000000001</v>
      </c>
      <c r="S104">
        <v>94.702999999999989</v>
      </c>
      <c r="T104">
        <v>116.18300000000001</v>
      </c>
      <c r="U104">
        <v>115.6829</v>
      </c>
      <c r="V104">
        <v>133.18709714177919</v>
      </c>
      <c r="W104">
        <v>129.74359999999999</v>
      </c>
      <c r="X104">
        <v>128.68250000000003</v>
      </c>
      <c r="Y104">
        <v>150.39950302013719</v>
      </c>
      <c r="Z104">
        <v>353.88120668176384</v>
      </c>
      <c r="AA104">
        <v>358.47047906164823</v>
      </c>
      <c r="AB104">
        <v>401.21887688086639</v>
      </c>
      <c r="AC104">
        <v>444.40688169433577</v>
      </c>
      <c r="AD104">
        <v>488.03148923214451</v>
      </c>
      <c r="AE104">
        <v>495.6969487694879</v>
      </c>
      <c r="AF104">
        <v>503.3875498071244</v>
      </c>
      <c r="AG104">
        <v>510.85571479489067</v>
      </c>
      <c r="AH104">
        <v>518.21075465551633</v>
      </c>
      <c r="AI104">
        <v>525.12341790068376</v>
      </c>
      <c r="AJ104">
        <v>532.16211587337295</v>
      </c>
      <c r="AK104">
        <v>539.55673560009882</v>
      </c>
      <c r="AL104">
        <v>546.91076279850847</v>
      </c>
      <c r="AM104">
        <v>553.67186743716513</v>
      </c>
      <c r="AN104">
        <v>560.5633953391183</v>
      </c>
      <c r="AO104">
        <v>567.59874016441029</v>
      </c>
      <c r="AP104">
        <v>574.57187009078746</v>
      </c>
      <c r="AQ104">
        <v>581.58729299444462</v>
      </c>
      <c r="AR104">
        <v>588.5538384137202</v>
      </c>
      <c r="AS104">
        <v>595.10792400210676</v>
      </c>
      <c r="AT104">
        <v>600.98154171917815</v>
      </c>
      <c r="AU104">
        <v>606.56541351039459</v>
      </c>
      <c r="AV104">
        <v>611.1209956876686</v>
      </c>
      <c r="AW104">
        <v>615.42883506920691</v>
      </c>
      <c r="AX104">
        <v>619.85107702870346</v>
      </c>
      <c r="AY104" s="1">
        <f t="shared" si="11"/>
        <v>624.77032025638982</v>
      </c>
      <c r="AZ104" s="1">
        <f t="shared" si="12"/>
        <v>629.08929676038133</v>
      </c>
      <c r="BA104" s="1">
        <f t="shared" si="13"/>
        <v>633.63553116025287</v>
      </c>
      <c r="BB104" s="1">
        <f t="shared" si="14"/>
        <v>638.25049562911954</v>
      </c>
      <c r="BC104" s="1">
        <f t="shared" si="15"/>
        <v>642.81855859837742</v>
      </c>
      <c r="BD104" s="1">
        <f t="shared" si="16"/>
        <v>647.29014314671804</v>
      </c>
      <c r="BE104" s="1">
        <f t="shared" si="17"/>
        <v>651.89222112221069</v>
      </c>
      <c r="BF104" s="1">
        <f t="shared" si="18"/>
        <v>656.44329816379104</v>
      </c>
      <c r="BG104" s="1">
        <f t="shared" si="19"/>
        <v>660.97672360999604</v>
      </c>
      <c r="BH104" s="1">
        <f t="shared" si="20"/>
        <v>665.52503444031208</v>
      </c>
    </row>
    <row r="105" spans="1:60" x14ac:dyDescent="0.3">
      <c r="A105" t="s">
        <v>9</v>
      </c>
      <c r="B105" t="s">
        <v>10</v>
      </c>
      <c r="C105" t="s">
        <v>35</v>
      </c>
      <c r="D105" t="s">
        <v>21</v>
      </c>
      <c r="E105" t="s">
        <v>13</v>
      </c>
      <c r="F105" t="s">
        <v>14</v>
      </c>
      <c r="G105" t="s">
        <v>14</v>
      </c>
      <c r="H105" t="s">
        <v>15</v>
      </c>
      <c r="I105" t="s">
        <v>16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">
        <f t="shared" si="11"/>
        <v>0</v>
      </c>
      <c r="AZ105" s="1">
        <f t="shared" si="12"/>
        <v>0</v>
      </c>
      <c r="BA105" s="1">
        <f t="shared" si="13"/>
        <v>0</v>
      </c>
      <c r="BB105" s="1">
        <f t="shared" si="14"/>
        <v>0</v>
      </c>
      <c r="BC105" s="1">
        <f t="shared" si="15"/>
        <v>0</v>
      </c>
      <c r="BD105" s="1">
        <f t="shared" si="16"/>
        <v>0</v>
      </c>
      <c r="BE105" s="1">
        <f t="shared" si="17"/>
        <v>0</v>
      </c>
      <c r="BF105" s="1">
        <f t="shared" si="18"/>
        <v>0</v>
      </c>
      <c r="BG105" s="1">
        <f t="shared" si="19"/>
        <v>0</v>
      </c>
      <c r="BH105" s="1">
        <f t="shared" si="20"/>
        <v>0</v>
      </c>
    </row>
    <row r="106" spans="1:60" x14ac:dyDescent="0.3">
      <c r="A106" t="s">
        <v>9</v>
      </c>
      <c r="B106" t="s">
        <v>10</v>
      </c>
      <c r="C106" t="s">
        <v>35</v>
      </c>
      <c r="D106" t="s">
        <v>22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>
        <v>4019.2520000000009</v>
      </c>
      <c r="K106">
        <v>4087.66</v>
      </c>
      <c r="L106">
        <v>4086.0140000000006</v>
      </c>
      <c r="M106">
        <v>4208.9580000000005</v>
      </c>
      <c r="N106">
        <v>4382.7160000000013</v>
      </c>
      <c r="O106">
        <v>4402.3850000000002</v>
      </c>
      <c r="P106">
        <v>4585.6549999999997</v>
      </c>
      <c r="Q106">
        <v>4733.1959999999999</v>
      </c>
      <c r="R106">
        <v>4586.9170000000004</v>
      </c>
      <c r="S106">
        <v>4497.9529999999995</v>
      </c>
      <c r="T106">
        <v>4675.3599999999997</v>
      </c>
      <c r="U106">
        <v>4497.8879999999999</v>
      </c>
      <c r="V106">
        <v>4382.0309059607716</v>
      </c>
      <c r="W106">
        <v>4538.8229999999994</v>
      </c>
      <c r="X106">
        <v>4555.9540000000006</v>
      </c>
      <c r="Y106">
        <v>4640.3870931825259</v>
      </c>
      <c r="Z106">
        <v>4765.5751899806137</v>
      </c>
      <c r="AA106">
        <v>4820.1201356735128</v>
      </c>
      <c r="AB106">
        <v>4865.5183825676031</v>
      </c>
      <c r="AC106">
        <v>4909.1915006396966</v>
      </c>
      <c r="AD106">
        <v>4945.7588100193771</v>
      </c>
      <c r="AE106">
        <v>5015.7372770093643</v>
      </c>
      <c r="AF106">
        <v>5079.3108426770277</v>
      </c>
      <c r="AG106">
        <v>5138.1172150099937</v>
      </c>
      <c r="AH106">
        <v>5194.0076906106624</v>
      </c>
      <c r="AI106">
        <v>5244.5263076103411</v>
      </c>
      <c r="AJ106">
        <v>5294.9061286547994</v>
      </c>
      <c r="AK106">
        <v>5345.7787168147725</v>
      </c>
      <c r="AL106">
        <v>5396.7387138228423</v>
      </c>
      <c r="AM106">
        <v>5442.9025858888244</v>
      </c>
      <c r="AN106">
        <v>5489.8102616140823</v>
      </c>
      <c r="AO106">
        <v>5536.6932249090742</v>
      </c>
      <c r="AP106">
        <v>5579.5765030208704</v>
      </c>
      <c r="AQ106">
        <v>5619.3596079964309</v>
      </c>
      <c r="AR106">
        <v>5656.7326857944199</v>
      </c>
      <c r="AS106">
        <v>5688.1470490837673</v>
      </c>
      <c r="AT106">
        <v>5711.5457313758852</v>
      </c>
      <c r="AU106">
        <v>5731.3741855762682</v>
      </c>
      <c r="AV106">
        <v>5741.4856251630908</v>
      </c>
      <c r="AW106">
        <v>5744.9726030801949</v>
      </c>
      <c r="AX106">
        <v>5746.6973223812793</v>
      </c>
      <c r="AY106" s="1">
        <f t="shared" si="11"/>
        <v>5760.3855733697601</v>
      </c>
      <c r="AZ106" s="1">
        <f t="shared" si="12"/>
        <v>5763.9534037556687</v>
      </c>
      <c r="BA106" s="1">
        <f t="shared" si="13"/>
        <v>5769.6034637924149</v>
      </c>
      <c r="BB106" s="1">
        <f t="shared" si="14"/>
        <v>5777.0778141155115</v>
      </c>
      <c r="BC106" s="1">
        <f t="shared" si="15"/>
        <v>5784.5371776502634</v>
      </c>
      <c r="BD106" s="1">
        <f t="shared" si="16"/>
        <v>5789.5397722129792</v>
      </c>
      <c r="BE106" s="1">
        <f t="shared" si="17"/>
        <v>5796.7742615371062</v>
      </c>
      <c r="BF106" s="1">
        <f t="shared" si="18"/>
        <v>5803.5475639377109</v>
      </c>
      <c r="BG106" s="1">
        <f t="shared" si="19"/>
        <v>5809.848292950086</v>
      </c>
      <c r="BH106" s="1">
        <f t="shared" si="20"/>
        <v>5816.2384203549418</v>
      </c>
    </row>
    <row r="107" spans="1:60" x14ac:dyDescent="0.3">
      <c r="A107" t="s">
        <v>9</v>
      </c>
      <c r="B107" t="s">
        <v>10</v>
      </c>
      <c r="C107" t="s">
        <v>36</v>
      </c>
      <c r="D107" t="s">
        <v>12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>
        <v>9437.7890000000007</v>
      </c>
      <c r="K107">
        <v>9361.9399999999987</v>
      </c>
      <c r="L107">
        <v>9078.2799999999988</v>
      </c>
      <c r="M107">
        <v>9890.7191999999995</v>
      </c>
      <c r="N107">
        <v>11059.909299999999</v>
      </c>
      <c r="O107">
        <v>11831.501699999999</v>
      </c>
      <c r="P107">
        <v>13024.236800000001</v>
      </c>
      <c r="Q107">
        <v>14380.846600000001</v>
      </c>
      <c r="R107">
        <v>15298.259599999999</v>
      </c>
      <c r="S107">
        <v>15660.840399999999</v>
      </c>
      <c r="T107">
        <v>16708.5926</v>
      </c>
      <c r="U107">
        <v>16923.359399999998</v>
      </c>
      <c r="V107">
        <v>16168.587408459302</v>
      </c>
      <c r="W107">
        <v>15126.725037834187</v>
      </c>
      <c r="X107">
        <v>15255.250852315483</v>
      </c>
      <c r="Y107">
        <v>16198.004357722666</v>
      </c>
      <c r="Z107">
        <v>17887.70809210221</v>
      </c>
      <c r="AA107">
        <v>18038.930519777019</v>
      </c>
      <c r="AB107">
        <v>18099.500493025935</v>
      </c>
      <c r="AC107">
        <v>18068.634769751872</v>
      </c>
      <c r="AD107">
        <v>17940.755555746004</v>
      </c>
      <c r="AE107">
        <v>17780.568257282826</v>
      </c>
      <c r="AF107">
        <v>17616.091841853278</v>
      </c>
      <c r="AG107">
        <v>17445.253714428633</v>
      </c>
      <c r="AH107">
        <v>17276.5962342036</v>
      </c>
      <c r="AI107">
        <v>17090.417180339886</v>
      </c>
      <c r="AJ107">
        <v>16903.243751759786</v>
      </c>
      <c r="AK107">
        <v>16715.455680601543</v>
      </c>
      <c r="AL107">
        <v>16521.684580462017</v>
      </c>
      <c r="AM107">
        <v>16319.297013350897</v>
      </c>
      <c r="AN107">
        <v>16110.808084539236</v>
      </c>
      <c r="AO107">
        <v>15910.365014019144</v>
      </c>
      <c r="AP107">
        <v>15710.371908772866</v>
      </c>
      <c r="AQ107">
        <v>15509.304605390022</v>
      </c>
      <c r="AR107">
        <v>15289.90905711927</v>
      </c>
      <c r="AS107">
        <v>15065.743214033449</v>
      </c>
      <c r="AT107">
        <v>14857.419385126816</v>
      </c>
      <c r="AU107">
        <v>14651.36454623902</v>
      </c>
      <c r="AV107">
        <v>14450.055928016214</v>
      </c>
      <c r="AW107">
        <v>14256.745762724155</v>
      </c>
      <c r="AX107">
        <v>14080.34399996914</v>
      </c>
      <c r="AY107" s="1">
        <f t="shared" si="11"/>
        <v>13874.555058266036</v>
      </c>
      <c r="AZ107" s="1">
        <f t="shared" si="12"/>
        <v>13685.61378784501</v>
      </c>
      <c r="BA107" s="1">
        <f t="shared" si="13"/>
        <v>13496.140411923989</v>
      </c>
      <c r="BB107" s="1">
        <f t="shared" si="14"/>
        <v>13303.897530028305</v>
      </c>
      <c r="BC107" s="1">
        <f t="shared" si="15"/>
        <v>13108.717881739372</v>
      </c>
      <c r="BD107" s="1">
        <f t="shared" si="16"/>
        <v>12919.767750699539</v>
      </c>
      <c r="BE107" s="1">
        <f t="shared" si="17"/>
        <v>12727.093091104529</v>
      </c>
      <c r="BF107" s="1">
        <f t="shared" si="18"/>
        <v>12534.456006808789</v>
      </c>
      <c r="BG107" s="1">
        <f t="shared" si="19"/>
        <v>12342.634100953932</v>
      </c>
      <c r="BH107" s="1">
        <f t="shared" si="20"/>
        <v>12151.289974622719</v>
      </c>
    </row>
    <row r="108" spans="1:60" x14ac:dyDescent="0.3">
      <c r="A108" t="s">
        <v>9</v>
      </c>
      <c r="B108" t="s">
        <v>10</v>
      </c>
      <c r="C108" t="s">
        <v>36</v>
      </c>
      <c r="D108" t="s">
        <v>17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2.6006378249361304</v>
      </c>
      <c r="AA108">
        <v>7.5591373609382542</v>
      </c>
      <c r="AB108">
        <v>15.214591219202751</v>
      </c>
      <c r="AC108">
        <v>24.904057748037832</v>
      </c>
      <c r="AD108">
        <v>35.064931931695099</v>
      </c>
      <c r="AE108">
        <v>45.750896685149435</v>
      </c>
      <c r="AF108">
        <v>57.415045845651335</v>
      </c>
      <c r="AG108">
        <v>70.199420214118049</v>
      </c>
      <c r="AH108">
        <v>92.107707155571788</v>
      </c>
      <c r="AI108">
        <v>116.44315122455373</v>
      </c>
      <c r="AJ108">
        <v>140.39222374913155</v>
      </c>
      <c r="AK108">
        <v>165.65179069224075</v>
      </c>
      <c r="AL108">
        <v>194.7146155447042</v>
      </c>
      <c r="AM108">
        <v>224.85315287896302</v>
      </c>
      <c r="AN108">
        <v>257.65950874033359</v>
      </c>
      <c r="AO108">
        <v>295.26654906757267</v>
      </c>
      <c r="AP108">
        <v>338.61920478468096</v>
      </c>
      <c r="AQ108">
        <v>386.69538529310574</v>
      </c>
      <c r="AR108">
        <v>424.96911765995611</v>
      </c>
      <c r="AS108">
        <v>465.77437115621581</v>
      </c>
      <c r="AT108">
        <v>509.99255810875576</v>
      </c>
      <c r="AU108">
        <v>557.77813751705582</v>
      </c>
      <c r="AV108">
        <v>609.30343654879357</v>
      </c>
      <c r="AW108">
        <v>666.48481717794243</v>
      </c>
      <c r="AX108">
        <v>734.35231862170428</v>
      </c>
      <c r="AY108" s="1">
        <f t="shared" si="11"/>
        <v>782.81011380087875</v>
      </c>
      <c r="AZ108" s="1">
        <f t="shared" si="12"/>
        <v>842.67961512543843</v>
      </c>
      <c r="BA108" s="1">
        <f t="shared" si="13"/>
        <v>902.04935638781171</v>
      </c>
      <c r="BB108" s="1">
        <f t="shared" si="14"/>
        <v>959.51215669979865</v>
      </c>
      <c r="BC108" s="1">
        <f t="shared" si="15"/>
        <v>1015.1483877500723</v>
      </c>
      <c r="BD108" s="1">
        <f t="shared" si="16"/>
        <v>1074.8926527946169</v>
      </c>
      <c r="BE108" s="1">
        <f t="shared" si="17"/>
        <v>1132.1139657617314</v>
      </c>
      <c r="BF108" s="1">
        <f t="shared" si="18"/>
        <v>1189.3962183316034</v>
      </c>
      <c r="BG108" s="1">
        <f t="shared" si="19"/>
        <v>1247.2327866501437</v>
      </c>
      <c r="BH108" s="1">
        <f t="shared" si="20"/>
        <v>1305.3585112587607</v>
      </c>
    </row>
    <row r="109" spans="1:60" x14ac:dyDescent="0.3">
      <c r="A109" t="s">
        <v>9</v>
      </c>
      <c r="B109" t="s">
        <v>10</v>
      </c>
      <c r="C109" t="s">
        <v>36</v>
      </c>
      <c r="D109" t="s">
        <v>18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>
        <f t="shared" si="11"/>
        <v>0</v>
      </c>
      <c r="AZ109" s="1">
        <f t="shared" si="12"/>
        <v>0</v>
      </c>
      <c r="BA109" s="1">
        <f t="shared" si="13"/>
        <v>0</v>
      </c>
      <c r="BB109" s="1">
        <f t="shared" si="14"/>
        <v>0</v>
      </c>
      <c r="BC109" s="1">
        <f t="shared" si="15"/>
        <v>0</v>
      </c>
      <c r="BD109" s="1">
        <f t="shared" si="16"/>
        <v>0</v>
      </c>
      <c r="BE109" s="1">
        <f t="shared" si="17"/>
        <v>0</v>
      </c>
      <c r="BF109" s="1">
        <f t="shared" si="18"/>
        <v>0</v>
      </c>
      <c r="BG109" s="1">
        <f t="shared" si="19"/>
        <v>0</v>
      </c>
      <c r="BH109" s="1">
        <f t="shared" si="20"/>
        <v>0</v>
      </c>
    </row>
    <row r="110" spans="1:60" x14ac:dyDescent="0.3">
      <c r="A110" t="s">
        <v>9</v>
      </c>
      <c r="B110" t="s">
        <v>10</v>
      </c>
      <c r="C110" t="s">
        <v>36</v>
      </c>
      <c r="D110" t="s">
        <v>19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>
        <v>372.29399999999998</v>
      </c>
      <c r="K110">
        <v>368.68200000000002</v>
      </c>
      <c r="L110">
        <v>370.91800000000001</v>
      </c>
      <c r="M110">
        <v>377.62599999999998</v>
      </c>
      <c r="N110">
        <v>335.142</v>
      </c>
      <c r="O110">
        <v>307.02</v>
      </c>
      <c r="P110">
        <v>268.66399999999999</v>
      </c>
      <c r="Q110">
        <v>281.73599999999999</v>
      </c>
      <c r="R110">
        <v>274.16800000000001</v>
      </c>
      <c r="S110">
        <v>247.93799999999999</v>
      </c>
      <c r="T110">
        <v>256.88200000000001</v>
      </c>
      <c r="U110">
        <v>256.36599999999999</v>
      </c>
      <c r="V110">
        <v>248.69980845930351</v>
      </c>
      <c r="W110">
        <v>246.89983783418657</v>
      </c>
      <c r="X110">
        <v>233.89985231548235</v>
      </c>
      <c r="Y110">
        <v>238.9998577226655</v>
      </c>
      <c r="Z110">
        <v>244.74675427727428</v>
      </c>
      <c r="AA110">
        <v>251.25964004229235</v>
      </c>
      <c r="AB110">
        <v>258.05463925164315</v>
      </c>
      <c r="AC110">
        <v>265.20598216564571</v>
      </c>
      <c r="AD110">
        <v>272.2771540331857</v>
      </c>
      <c r="AE110">
        <v>279.49122566080564</v>
      </c>
      <c r="AF110">
        <v>287.45407276366637</v>
      </c>
      <c r="AG110">
        <v>296.42515790341525</v>
      </c>
      <c r="AH110">
        <v>307.13703732704727</v>
      </c>
      <c r="AI110">
        <v>318.74919237449097</v>
      </c>
      <c r="AJ110">
        <v>330.74239025607307</v>
      </c>
      <c r="AK110">
        <v>342.94987706412985</v>
      </c>
      <c r="AL110">
        <v>355.57049681592605</v>
      </c>
      <c r="AM110">
        <v>369.1125218544729</v>
      </c>
      <c r="AN110">
        <v>383.98629048700599</v>
      </c>
      <c r="AO110">
        <v>400.58314986149873</v>
      </c>
      <c r="AP110">
        <v>419.40828727445313</v>
      </c>
      <c r="AQ110">
        <v>439.9350407968048</v>
      </c>
      <c r="AR110">
        <v>459.5714407844377</v>
      </c>
      <c r="AS110">
        <v>479.67529787395358</v>
      </c>
      <c r="AT110">
        <v>500.58607775258037</v>
      </c>
      <c r="AU110">
        <v>522.35836399521838</v>
      </c>
      <c r="AV110">
        <v>546.23434357235851</v>
      </c>
      <c r="AW110">
        <v>572.61362796904041</v>
      </c>
      <c r="AX110">
        <v>604.45683822410581</v>
      </c>
      <c r="AY110" s="1">
        <f t="shared" si="11"/>
        <v>626.64888577772217</v>
      </c>
      <c r="AZ110" s="1">
        <f t="shared" si="12"/>
        <v>654.50347337271523</v>
      </c>
      <c r="BA110" s="1">
        <f t="shared" si="13"/>
        <v>682.06348900600278</v>
      </c>
      <c r="BB110" s="1">
        <f t="shared" si="14"/>
        <v>708.74117003667197</v>
      </c>
      <c r="BC110" s="1">
        <f t="shared" si="15"/>
        <v>734.47775133946561</v>
      </c>
      <c r="BD110" s="1">
        <f t="shared" si="16"/>
        <v>762.25558224274573</v>
      </c>
      <c r="BE110" s="1">
        <f t="shared" si="17"/>
        <v>788.78383722158469</v>
      </c>
      <c r="BF110" s="1">
        <f t="shared" si="18"/>
        <v>815.35089856046397</v>
      </c>
      <c r="BG110" s="1">
        <f t="shared" si="19"/>
        <v>842.17951075909514</v>
      </c>
      <c r="BH110" s="1">
        <f t="shared" si="20"/>
        <v>869.15916657176422</v>
      </c>
    </row>
    <row r="111" spans="1:60" x14ac:dyDescent="0.3">
      <c r="A111" t="s">
        <v>9</v>
      </c>
      <c r="B111" t="s">
        <v>10</v>
      </c>
      <c r="C111" t="s">
        <v>36</v>
      </c>
      <c r="D111" t="s">
        <v>20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>
        <v>0</v>
      </c>
      <c r="K111">
        <v>0</v>
      </c>
      <c r="L111">
        <v>0</v>
      </c>
      <c r="M111">
        <v>28.217199999999998</v>
      </c>
      <c r="N111">
        <v>13.4673</v>
      </c>
      <c r="O111">
        <v>53.216700000000003</v>
      </c>
      <c r="P111">
        <v>97.695800000000006</v>
      </c>
      <c r="Q111">
        <v>106.06959999999999</v>
      </c>
      <c r="R111">
        <v>441.40460000000002</v>
      </c>
      <c r="S111">
        <v>662.49839999999995</v>
      </c>
      <c r="T111">
        <v>886.68960000000004</v>
      </c>
      <c r="U111">
        <v>933.62440000000004</v>
      </c>
      <c r="V111">
        <v>822.57860000000005</v>
      </c>
      <c r="W111">
        <v>747.38819999999998</v>
      </c>
      <c r="X111">
        <v>705.48699999999997</v>
      </c>
      <c r="Y111">
        <v>780.02949999999998</v>
      </c>
      <c r="Z111">
        <v>453.05259999999998</v>
      </c>
      <c r="AA111">
        <v>474.64586471774174</v>
      </c>
      <c r="AB111">
        <v>494.73912245956217</v>
      </c>
      <c r="AC111">
        <v>513.06922654935215</v>
      </c>
      <c r="AD111">
        <v>529.25485624636497</v>
      </c>
      <c r="AE111">
        <v>544.98340493566036</v>
      </c>
      <c r="AF111">
        <v>560.97118352161169</v>
      </c>
      <c r="AG111">
        <v>577.12376053938146</v>
      </c>
      <c r="AH111">
        <v>593.40996821217163</v>
      </c>
      <c r="AI111">
        <v>609.38222438682965</v>
      </c>
      <c r="AJ111">
        <v>613.29597294511916</v>
      </c>
      <c r="AK111">
        <v>610.92850601070415</v>
      </c>
      <c r="AL111">
        <v>605.09446554851388</v>
      </c>
      <c r="AM111">
        <v>597.37062159329196</v>
      </c>
      <c r="AN111">
        <v>588.57910520076803</v>
      </c>
      <c r="AO111">
        <v>579.54538066120426</v>
      </c>
      <c r="AP111">
        <v>570.14435862942082</v>
      </c>
      <c r="AQ111">
        <v>560.48099272110949</v>
      </c>
      <c r="AR111">
        <v>550.60561284243954</v>
      </c>
      <c r="AS111">
        <v>540.54507983399481</v>
      </c>
      <c r="AT111">
        <v>530.81225492094507</v>
      </c>
      <c r="AU111">
        <v>520.96199822608583</v>
      </c>
      <c r="AV111">
        <v>511.03030736849831</v>
      </c>
      <c r="AW111">
        <v>501.05390552516718</v>
      </c>
      <c r="AX111">
        <v>491.06833729506076</v>
      </c>
      <c r="AY111" s="1">
        <f t="shared" si="11"/>
        <v>481.16658228134838</v>
      </c>
      <c r="AZ111" s="1">
        <f t="shared" si="12"/>
        <v>471.19038555036241</v>
      </c>
      <c r="BA111" s="1">
        <f t="shared" si="13"/>
        <v>461.23175354006162</v>
      </c>
      <c r="BB111" s="1">
        <f t="shared" si="14"/>
        <v>451.28551612392766</v>
      </c>
      <c r="BC111" s="1">
        <f t="shared" si="15"/>
        <v>441.33837363308703</v>
      </c>
      <c r="BD111" s="1">
        <f t="shared" si="16"/>
        <v>431.3741362088731</v>
      </c>
      <c r="BE111" s="1">
        <f t="shared" si="17"/>
        <v>421.42626943427604</v>
      </c>
      <c r="BF111" s="1">
        <f t="shared" si="18"/>
        <v>411.47450535005555</v>
      </c>
      <c r="BG111" s="1">
        <f t="shared" si="19"/>
        <v>401.51952242607877</v>
      </c>
      <c r="BH111" s="1">
        <f t="shared" si="20"/>
        <v>391.56536142862387</v>
      </c>
    </row>
    <row r="112" spans="1:60" x14ac:dyDescent="0.3">
      <c r="A112" t="s">
        <v>9</v>
      </c>
      <c r="B112" t="s">
        <v>10</v>
      </c>
      <c r="C112" t="s">
        <v>36</v>
      </c>
      <c r="D112" t="s">
        <v>21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1">
        <f t="shared" si="11"/>
        <v>0</v>
      </c>
      <c r="AZ112" s="1">
        <f t="shared" si="12"/>
        <v>0</v>
      </c>
      <c r="BA112" s="1">
        <f t="shared" si="13"/>
        <v>0</v>
      </c>
      <c r="BB112" s="1">
        <f t="shared" si="14"/>
        <v>0</v>
      </c>
      <c r="BC112" s="1">
        <f t="shared" si="15"/>
        <v>0</v>
      </c>
      <c r="BD112" s="1">
        <f t="shared" si="16"/>
        <v>0</v>
      </c>
      <c r="BE112" s="1">
        <f t="shared" si="17"/>
        <v>0</v>
      </c>
      <c r="BF112" s="1">
        <f t="shared" si="18"/>
        <v>0</v>
      </c>
      <c r="BG112" s="1">
        <f t="shared" si="19"/>
        <v>0</v>
      </c>
      <c r="BH112" s="1">
        <f t="shared" si="20"/>
        <v>0</v>
      </c>
    </row>
    <row r="113" spans="1:60" x14ac:dyDescent="0.3">
      <c r="A113" t="s">
        <v>9</v>
      </c>
      <c r="B113" t="s">
        <v>10</v>
      </c>
      <c r="C113" t="s">
        <v>36</v>
      </c>
      <c r="D113" t="s">
        <v>22</v>
      </c>
      <c r="E113" t="s">
        <v>13</v>
      </c>
      <c r="F113" t="s">
        <v>14</v>
      </c>
      <c r="G113" t="s">
        <v>14</v>
      </c>
      <c r="H113" t="s">
        <v>15</v>
      </c>
      <c r="I113" t="s">
        <v>16</v>
      </c>
      <c r="J113">
        <v>9065.4950000000008</v>
      </c>
      <c r="K113">
        <v>8993.2579999999998</v>
      </c>
      <c r="L113">
        <v>8707.3619999999992</v>
      </c>
      <c r="M113">
        <v>9484.8760000000002</v>
      </c>
      <c r="N113">
        <v>10711.3</v>
      </c>
      <c r="O113">
        <v>11471.264999999999</v>
      </c>
      <c r="P113">
        <v>12657.877</v>
      </c>
      <c r="Q113">
        <v>13993.040999999999</v>
      </c>
      <c r="R113">
        <v>14582.687</v>
      </c>
      <c r="S113">
        <v>14750.404</v>
      </c>
      <c r="T113">
        <v>15565.021000000001</v>
      </c>
      <c r="U113">
        <v>15733.369000000001</v>
      </c>
      <c r="V113">
        <v>15097.308999999999</v>
      </c>
      <c r="W113">
        <v>14132.437</v>
      </c>
      <c r="X113">
        <v>14315.864</v>
      </c>
      <c r="Y113">
        <v>15178.975</v>
      </c>
      <c r="Z113">
        <v>17187.308099999998</v>
      </c>
      <c r="AA113">
        <v>17305.465877656043</v>
      </c>
      <c r="AB113">
        <v>17331.492140095528</v>
      </c>
      <c r="AC113">
        <v>17265.455503288835</v>
      </c>
      <c r="AD113">
        <v>17104.158613534757</v>
      </c>
      <c r="AE113">
        <v>16910.342730001212</v>
      </c>
      <c r="AF113">
        <v>16710.251539722351</v>
      </c>
      <c r="AG113">
        <v>16501.505375771718</v>
      </c>
      <c r="AH113">
        <v>16283.941521508808</v>
      </c>
      <c r="AI113">
        <v>16045.842612354012</v>
      </c>
      <c r="AJ113">
        <v>15818.81316480946</v>
      </c>
      <c r="AK113">
        <v>15595.925506834468</v>
      </c>
      <c r="AL113">
        <v>15366.305002552876</v>
      </c>
      <c r="AM113">
        <v>15127.960717024171</v>
      </c>
      <c r="AN113">
        <v>14880.583180111129</v>
      </c>
      <c r="AO113">
        <v>14634.969934428867</v>
      </c>
      <c r="AP113">
        <v>14382.200058084311</v>
      </c>
      <c r="AQ113">
        <v>14122.193186579003</v>
      </c>
      <c r="AR113">
        <v>13854.762885832439</v>
      </c>
      <c r="AS113">
        <v>13579.748465169285</v>
      </c>
      <c r="AT113">
        <v>13316.028494344535</v>
      </c>
      <c r="AU113">
        <v>13050.266046500657</v>
      </c>
      <c r="AV113">
        <v>12783.487840526563</v>
      </c>
      <c r="AW113">
        <v>12516.593412052005</v>
      </c>
      <c r="AX113">
        <v>12250.466505828268</v>
      </c>
      <c r="AY113" s="1">
        <f t="shared" si="11"/>
        <v>11983.929476406076</v>
      </c>
      <c r="AZ113" s="1">
        <f t="shared" si="12"/>
        <v>11717.240313796443</v>
      </c>
      <c r="BA113" s="1">
        <f t="shared" si="13"/>
        <v>11450.795812990051</v>
      </c>
      <c r="BB113" s="1">
        <f t="shared" si="14"/>
        <v>11184.358687167871</v>
      </c>
      <c r="BC113" s="1">
        <f t="shared" si="15"/>
        <v>10917.753369016806</v>
      </c>
      <c r="BD113" s="1">
        <f t="shared" si="16"/>
        <v>10651.245379453292</v>
      </c>
      <c r="BE113" s="1">
        <f t="shared" si="17"/>
        <v>10384.769018686959</v>
      </c>
      <c r="BF113" s="1">
        <f t="shared" si="18"/>
        <v>10118.234384566778</v>
      </c>
      <c r="BG113" s="1">
        <f t="shared" si="19"/>
        <v>9851.7022811187198</v>
      </c>
      <c r="BH113" s="1">
        <f t="shared" si="20"/>
        <v>9585.2069353638217</v>
      </c>
    </row>
    <row r="114" spans="1:60" x14ac:dyDescent="0.3">
      <c r="A114" t="s">
        <v>9</v>
      </c>
      <c r="B114" t="s">
        <v>10</v>
      </c>
      <c r="C114" t="s">
        <v>37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>
        <v>5892.0945000000011</v>
      </c>
      <c r="K114">
        <v>5949.8618999999999</v>
      </c>
      <c r="L114">
        <v>6157.5097999999998</v>
      </c>
      <c r="M114">
        <v>6463.5833000000002</v>
      </c>
      <c r="N114">
        <v>6605.3320999999996</v>
      </c>
      <c r="O114">
        <v>6344.7073000000009</v>
      </c>
      <c r="P114">
        <v>6391.5498000000007</v>
      </c>
      <c r="Q114">
        <v>6496.6956</v>
      </c>
      <c r="R114">
        <v>6515.7056999999995</v>
      </c>
      <c r="S114">
        <v>6512.5101000000004</v>
      </c>
      <c r="T114">
        <v>6473.572900000001</v>
      </c>
      <c r="U114">
        <v>6002.8992842648331</v>
      </c>
      <c r="V114">
        <v>5518.089813585555</v>
      </c>
      <c r="W114">
        <v>5436.0660607050731</v>
      </c>
      <c r="X114">
        <v>5466.1823607050737</v>
      </c>
      <c r="Y114">
        <v>5562.2339607050726</v>
      </c>
      <c r="Z114">
        <v>5506.1277637379862</v>
      </c>
      <c r="AA114">
        <v>5498.1124228337949</v>
      </c>
      <c r="AB114">
        <v>5483.1840380801959</v>
      </c>
      <c r="AC114">
        <v>5461.3982605038227</v>
      </c>
      <c r="AD114">
        <v>5431.6403680115536</v>
      </c>
      <c r="AE114">
        <v>5400.3800352953549</v>
      </c>
      <c r="AF114">
        <v>5373.6622258874277</v>
      </c>
      <c r="AG114">
        <v>5353.9476988655269</v>
      </c>
      <c r="AH114">
        <v>5340.50368372302</v>
      </c>
      <c r="AI114">
        <v>5333.7935086525849</v>
      </c>
      <c r="AJ114">
        <v>5327.5556954250542</v>
      </c>
      <c r="AK114">
        <v>5322.3883362004544</v>
      </c>
      <c r="AL114">
        <v>5322.3943134202664</v>
      </c>
      <c r="AM114">
        <v>5326.4622605178229</v>
      </c>
      <c r="AN114">
        <v>5333.2638846875498</v>
      </c>
      <c r="AO114">
        <v>5342.6625506078872</v>
      </c>
      <c r="AP114">
        <v>5350.1581262771651</v>
      </c>
      <c r="AQ114">
        <v>5354.4537551710628</v>
      </c>
      <c r="AR114">
        <v>5354.7161642555593</v>
      </c>
      <c r="AS114">
        <v>5350.3655178297095</v>
      </c>
      <c r="AT114">
        <v>5345.8256776442367</v>
      </c>
      <c r="AU114">
        <v>5338.1277347340056</v>
      </c>
      <c r="AV114">
        <v>5327.920206384325</v>
      </c>
      <c r="AW114">
        <v>5315.5997999100164</v>
      </c>
      <c r="AX114">
        <v>5301.7930448372699</v>
      </c>
      <c r="AY114" s="1">
        <f t="shared" si="11"/>
        <v>5292.6753325705977</v>
      </c>
      <c r="AZ114" s="1">
        <f t="shared" si="12"/>
        <v>5280.1136339250806</v>
      </c>
      <c r="BA114" s="1">
        <f t="shared" si="13"/>
        <v>5268.0591198480906</v>
      </c>
      <c r="BB114" s="1">
        <f t="shared" si="14"/>
        <v>5256.6199549074008</v>
      </c>
      <c r="BC114" s="1">
        <f t="shared" si="15"/>
        <v>5245.3634994430176</v>
      </c>
      <c r="BD114" s="1">
        <f t="shared" si="16"/>
        <v>5233.1311045569855</v>
      </c>
      <c r="BE114" s="1">
        <f t="shared" si="17"/>
        <v>5221.6592587937375</v>
      </c>
      <c r="BF114" s="1">
        <f t="shared" si="18"/>
        <v>5210.0800157721096</v>
      </c>
      <c r="BG114" s="1">
        <f t="shared" si="19"/>
        <v>5198.3355310186926</v>
      </c>
      <c r="BH114" s="1">
        <f t="shared" si="20"/>
        <v>5186.5817742268518</v>
      </c>
    </row>
    <row r="115" spans="1:60" x14ac:dyDescent="0.3">
      <c r="A115" t="s">
        <v>9</v>
      </c>
      <c r="B115" t="s">
        <v>10</v>
      </c>
      <c r="C115" t="s">
        <v>37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>
        <v>1.1174999999999999</v>
      </c>
      <c r="K115">
        <v>4.5129000000000001</v>
      </c>
      <c r="L115">
        <v>6.9198000000000004</v>
      </c>
      <c r="M115">
        <v>9.0043000000000006</v>
      </c>
      <c r="N115">
        <v>9.3910999999999998</v>
      </c>
      <c r="O115">
        <v>11.110300000000001</v>
      </c>
      <c r="P115">
        <v>10.4011</v>
      </c>
      <c r="Q115">
        <v>11.518599999999999</v>
      </c>
      <c r="R115">
        <v>12.0129</v>
      </c>
      <c r="S115">
        <v>11.948399999999999</v>
      </c>
      <c r="T115">
        <v>12.528700000000001</v>
      </c>
      <c r="U115">
        <v>12.614084264832329</v>
      </c>
      <c r="V115">
        <v>12.0134135855546</v>
      </c>
      <c r="W115">
        <v>12.413860705073088</v>
      </c>
      <c r="X115">
        <v>12.413860705073088</v>
      </c>
      <c r="Y115">
        <v>12.413860705073088</v>
      </c>
      <c r="Z115">
        <v>16.420971250425019</v>
      </c>
      <c r="AA115">
        <v>19.36356204742691</v>
      </c>
      <c r="AB115">
        <v>22.49341571651221</v>
      </c>
      <c r="AC115">
        <v>25.506719384110749</v>
      </c>
      <c r="AD115">
        <v>28.086620202667497</v>
      </c>
      <c r="AE115">
        <v>30.684730434626051</v>
      </c>
      <c r="AF115">
        <v>33.245750820300941</v>
      </c>
      <c r="AG115">
        <v>35.947184253718227</v>
      </c>
      <c r="AH115">
        <v>38.964982881523817</v>
      </c>
      <c r="AI115">
        <v>42.135217908936198</v>
      </c>
      <c r="AJ115">
        <v>45.517651806243677</v>
      </c>
      <c r="AK115">
        <v>49.093061056576353</v>
      </c>
      <c r="AL115">
        <v>52.579957560220031</v>
      </c>
      <c r="AM115">
        <v>56.187460898595269</v>
      </c>
      <c r="AN115">
        <v>60.093431586897758</v>
      </c>
      <c r="AO115">
        <v>63.886820891967929</v>
      </c>
      <c r="AP115">
        <v>68.19647162958573</v>
      </c>
      <c r="AQ115">
        <v>72.712717318978321</v>
      </c>
      <c r="AR115">
        <v>77.198882555449103</v>
      </c>
      <c r="AS115">
        <v>81.570929992020965</v>
      </c>
      <c r="AT115">
        <v>85.913308025737578</v>
      </c>
      <c r="AU115">
        <v>90.201413040363704</v>
      </c>
      <c r="AV115">
        <v>94.818858870457433</v>
      </c>
      <c r="AW115">
        <v>99.939677444718825</v>
      </c>
      <c r="AX115">
        <v>105.8367705267988</v>
      </c>
      <c r="AY115" s="1">
        <f t="shared" si="11"/>
        <v>110.21756240355899</v>
      </c>
      <c r="AZ115" s="1">
        <f t="shared" si="12"/>
        <v>115.5179195719993</v>
      </c>
      <c r="BA115" s="1">
        <f t="shared" si="13"/>
        <v>120.76895967208475</v>
      </c>
      <c r="BB115" s="1">
        <f t="shared" si="14"/>
        <v>125.85809197381059</v>
      </c>
      <c r="BC115" s="1">
        <f t="shared" si="15"/>
        <v>130.8180728784173</v>
      </c>
      <c r="BD115" s="1">
        <f t="shared" si="16"/>
        <v>136.09847930543219</v>
      </c>
      <c r="BE115" s="1">
        <f t="shared" si="17"/>
        <v>141.17537448230723</v>
      </c>
      <c r="BF115" s="1">
        <f t="shared" si="18"/>
        <v>146.25976074802929</v>
      </c>
      <c r="BG115" s="1">
        <f t="shared" si="19"/>
        <v>151.39014762329862</v>
      </c>
      <c r="BH115" s="1">
        <f t="shared" si="20"/>
        <v>156.53999628720521</v>
      </c>
    </row>
    <row r="116" spans="1:60" x14ac:dyDescent="0.3">
      <c r="A116" t="s">
        <v>9</v>
      </c>
      <c r="B116" t="s">
        <v>10</v>
      </c>
      <c r="C116" t="s">
        <v>37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1">
        <f t="shared" si="11"/>
        <v>0</v>
      </c>
      <c r="AZ116" s="1">
        <f t="shared" si="12"/>
        <v>0</v>
      </c>
      <c r="BA116" s="1">
        <f t="shared" si="13"/>
        <v>0</v>
      </c>
      <c r="BB116" s="1">
        <f t="shared" si="14"/>
        <v>0</v>
      </c>
      <c r="BC116" s="1">
        <f t="shared" si="15"/>
        <v>0</v>
      </c>
      <c r="BD116" s="1">
        <f t="shared" si="16"/>
        <v>0</v>
      </c>
      <c r="BE116" s="1">
        <f t="shared" si="17"/>
        <v>0</v>
      </c>
      <c r="BF116" s="1">
        <f t="shared" si="18"/>
        <v>0</v>
      </c>
      <c r="BG116" s="1">
        <f t="shared" si="19"/>
        <v>0</v>
      </c>
      <c r="BH116" s="1">
        <f t="shared" si="20"/>
        <v>0</v>
      </c>
    </row>
    <row r="117" spans="1:60" x14ac:dyDescent="0.3">
      <c r="A117" t="s">
        <v>9</v>
      </c>
      <c r="B117" t="s">
        <v>10</v>
      </c>
      <c r="C117" t="s">
        <v>37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>
        <v>30.96</v>
      </c>
      <c r="K117">
        <v>30.788</v>
      </c>
      <c r="L117">
        <v>35.345999999999997</v>
      </c>
      <c r="M117">
        <v>37.409999999999997</v>
      </c>
      <c r="N117">
        <v>39.904000000000003</v>
      </c>
      <c r="O117">
        <v>40.591999999999999</v>
      </c>
      <c r="P117">
        <v>43.688000000000002</v>
      </c>
      <c r="Q117">
        <v>42.828000000000003</v>
      </c>
      <c r="R117">
        <v>43.171999999999997</v>
      </c>
      <c r="S117">
        <v>41.537999999999997</v>
      </c>
      <c r="T117">
        <v>40.85</v>
      </c>
      <c r="U117">
        <v>33.625999999999998</v>
      </c>
      <c r="V117">
        <v>33.299999999999997</v>
      </c>
      <c r="W117">
        <v>32.800000000000004</v>
      </c>
      <c r="X117">
        <v>32.5</v>
      </c>
      <c r="Y117">
        <v>32.599999999999994</v>
      </c>
      <c r="Z117">
        <v>32.141992487560358</v>
      </c>
      <c r="AA117">
        <v>32.911433437301369</v>
      </c>
      <c r="AB117">
        <v>33.937734905149355</v>
      </c>
      <c r="AC117">
        <v>35.21738862142287</v>
      </c>
      <c r="AD117">
        <v>36.723691634522531</v>
      </c>
      <c r="AE117">
        <v>38.29601848411324</v>
      </c>
      <c r="AF117">
        <v>39.959190139928722</v>
      </c>
      <c r="AG117">
        <v>41.678734937058465</v>
      </c>
      <c r="AH117">
        <v>43.48571770482399</v>
      </c>
      <c r="AI117">
        <v>45.356832572466637</v>
      </c>
      <c r="AJ117">
        <v>47.298841492550295</v>
      </c>
      <c r="AK117">
        <v>49.39236867859217</v>
      </c>
      <c r="AL117">
        <v>51.621103833415823</v>
      </c>
      <c r="AM117">
        <v>53.901362646350897</v>
      </c>
      <c r="AN117">
        <v>56.278705803899136</v>
      </c>
      <c r="AO117">
        <v>58.760275788240577</v>
      </c>
      <c r="AP117">
        <v>61.243528670227079</v>
      </c>
      <c r="AQ117">
        <v>63.680944918064391</v>
      </c>
      <c r="AR117">
        <v>66.170086422577725</v>
      </c>
      <c r="AS117">
        <v>68.696921911602828</v>
      </c>
      <c r="AT117">
        <v>71.262089754871184</v>
      </c>
      <c r="AU117">
        <v>73.892672726380127</v>
      </c>
      <c r="AV117">
        <v>76.699324165965933</v>
      </c>
      <c r="AW117">
        <v>79.751963042148404</v>
      </c>
      <c r="AX117">
        <v>83.180639899412299</v>
      </c>
      <c r="AY117" s="1">
        <f t="shared" si="11"/>
        <v>85.866255099210321</v>
      </c>
      <c r="AZ117" s="1">
        <f t="shared" si="12"/>
        <v>89.006715130355587</v>
      </c>
      <c r="BA117" s="1">
        <f t="shared" si="13"/>
        <v>92.119701663170417</v>
      </c>
      <c r="BB117" s="1">
        <f t="shared" si="14"/>
        <v>95.153520708755423</v>
      </c>
      <c r="BC117" s="1">
        <f t="shared" si="15"/>
        <v>98.12512895497548</v>
      </c>
      <c r="BD117" s="1">
        <f t="shared" si="16"/>
        <v>101.25363029827167</v>
      </c>
      <c r="BE117" s="1">
        <f t="shared" si="17"/>
        <v>104.28151663939661</v>
      </c>
      <c r="BF117" s="1">
        <f t="shared" si="18"/>
        <v>107.31382151550497</v>
      </c>
      <c r="BG117" s="1">
        <f t="shared" si="19"/>
        <v>110.36862041275708</v>
      </c>
      <c r="BH117" s="1">
        <f t="shared" si="20"/>
        <v>113.43269580402102</v>
      </c>
    </row>
    <row r="118" spans="1:60" x14ac:dyDescent="0.3">
      <c r="A118" t="s">
        <v>9</v>
      </c>
      <c r="B118" t="s">
        <v>10</v>
      </c>
      <c r="C118" t="s">
        <v>37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71.579700000000003</v>
      </c>
      <c r="Q118">
        <v>132.55500000000001</v>
      </c>
      <c r="R118">
        <v>136.0898</v>
      </c>
      <c r="S118">
        <v>221.80869999999999</v>
      </c>
      <c r="T118">
        <v>323.43419999999998</v>
      </c>
      <c r="U118">
        <v>305.7602</v>
      </c>
      <c r="V118">
        <v>282.3064</v>
      </c>
      <c r="W118">
        <v>271.46319999999997</v>
      </c>
      <c r="X118">
        <v>270.5795</v>
      </c>
      <c r="Y118">
        <v>341.18110000000001</v>
      </c>
      <c r="Z118">
        <v>265.32279999999997</v>
      </c>
      <c r="AA118">
        <v>276.82933310792095</v>
      </c>
      <c r="AB118">
        <v>288.52527539446851</v>
      </c>
      <c r="AC118">
        <v>300.40416892048694</v>
      </c>
      <c r="AD118">
        <v>312.40302017919146</v>
      </c>
      <c r="AE118">
        <v>324.86058159713917</v>
      </c>
      <c r="AF118">
        <v>338.15357905748709</v>
      </c>
      <c r="AG118">
        <v>352.50243788375883</v>
      </c>
      <c r="AH118">
        <v>367.94552470331683</v>
      </c>
      <c r="AI118">
        <v>384.61816158312666</v>
      </c>
      <c r="AJ118">
        <v>393.62573109915036</v>
      </c>
      <c r="AK118">
        <v>398.64263513294276</v>
      </c>
      <c r="AL118">
        <v>402.00459935818481</v>
      </c>
      <c r="AM118">
        <v>404.66216814934972</v>
      </c>
      <c r="AN118">
        <v>407.03183283181772</v>
      </c>
      <c r="AO118">
        <v>409.39038772325756</v>
      </c>
      <c r="AP118">
        <v>411.50619422832625</v>
      </c>
      <c r="AQ118">
        <v>413.37886766067896</v>
      </c>
      <c r="AR118">
        <v>414.99376565685867</v>
      </c>
      <c r="AS118">
        <v>416.33613088185166</v>
      </c>
      <c r="AT118">
        <v>417.6165077922243</v>
      </c>
      <c r="AU118">
        <v>418.61670932818708</v>
      </c>
      <c r="AV118">
        <v>419.33910598116944</v>
      </c>
      <c r="AW118">
        <v>419.7931573442703</v>
      </c>
      <c r="AX118">
        <v>419.99385519468342</v>
      </c>
      <c r="AY118" s="1">
        <f t="shared" si="11"/>
        <v>420.8512099744072</v>
      </c>
      <c r="AZ118" s="1">
        <f t="shared" si="12"/>
        <v>421.25593271632954</v>
      </c>
      <c r="BA118" s="1">
        <f t="shared" si="13"/>
        <v>421.71416407230913</v>
      </c>
      <c r="BB118" s="1">
        <f t="shared" si="14"/>
        <v>422.25289115371709</v>
      </c>
      <c r="BC118" s="1">
        <f t="shared" si="15"/>
        <v>422.82791842708002</v>
      </c>
      <c r="BD118" s="1">
        <f t="shared" si="16"/>
        <v>423.26553587158855</v>
      </c>
      <c r="BE118" s="1">
        <f t="shared" si="17"/>
        <v>423.80317664779147</v>
      </c>
      <c r="BF118" s="1">
        <f t="shared" si="18"/>
        <v>424.32993819514809</v>
      </c>
      <c r="BG118" s="1">
        <f t="shared" si="19"/>
        <v>424.83469775013702</v>
      </c>
      <c r="BH118" s="1">
        <f t="shared" si="20"/>
        <v>425.33564166925123</v>
      </c>
    </row>
    <row r="119" spans="1:60" x14ac:dyDescent="0.3">
      <c r="A119" t="s">
        <v>9</v>
      </c>
      <c r="B119" t="s">
        <v>10</v>
      </c>
      <c r="C119" t="s">
        <v>37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1">
        <f t="shared" si="11"/>
        <v>0</v>
      </c>
      <c r="AZ119" s="1">
        <f t="shared" si="12"/>
        <v>0</v>
      </c>
      <c r="BA119" s="1">
        <f t="shared" si="13"/>
        <v>0</v>
      </c>
      <c r="BB119" s="1">
        <f t="shared" si="14"/>
        <v>0</v>
      </c>
      <c r="BC119" s="1">
        <f t="shared" si="15"/>
        <v>0</v>
      </c>
      <c r="BD119" s="1">
        <f t="shared" si="16"/>
        <v>0</v>
      </c>
      <c r="BE119" s="1">
        <f t="shared" si="17"/>
        <v>0</v>
      </c>
      <c r="BF119" s="1">
        <f t="shared" si="18"/>
        <v>0</v>
      </c>
      <c r="BG119" s="1">
        <f t="shared" si="19"/>
        <v>0</v>
      </c>
      <c r="BH119" s="1">
        <f t="shared" si="20"/>
        <v>0</v>
      </c>
    </row>
    <row r="120" spans="1:60" x14ac:dyDescent="0.3">
      <c r="A120" t="s">
        <v>9</v>
      </c>
      <c r="B120" t="s">
        <v>10</v>
      </c>
      <c r="C120" t="s">
        <v>37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>
        <v>5860.0169999999998</v>
      </c>
      <c r="K120">
        <v>5914.5609999999997</v>
      </c>
      <c r="L120">
        <v>6115.2439999999997</v>
      </c>
      <c r="M120">
        <v>6417.1689999999999</v>
      </c>
      <c r="N120">
        <v>6556.0370000000003</v>
      </c>
      <c r="O120">
        <v>6293.0050000000001</v>
      </c>
      <c r="P120">
        <v>6265.8810000000003</v>
      </c>
      <c r="Q120">
        <v>6309.7939999999999</v>
      </c>
      <c r="R120">
        <v>6324.4309999999996</v>
      </c>
      <c r="S120">
        <v>6237.2150000000001</v>
      </c>
      <c r="T120">
        <v>6096.76</v>
      </c>
      <c r="U120">
        <v>5650.8990000000003</v>
      </c>
      <c r="V120">
        <v>5190.47</v>
      </c>
      <c r="W120">
        <v>5119.3890000000001</v>
      </c>
      <c r="X120">
        <v>5150.6890000000003</v>
      </c>
      <c r="Y120">
        <v>5176.0389999999998</v>
      </c>
      <c r="Z120">
        <v>5192.2420000000002</v>
      </c>
      <c r="AA120">
        <v>5169.008094241145</v>
      </c>
      <c r="AB120">
        <v>5138.2276120640654</v>
      </c>
      <c r="AC120">
        <v>5100.2699835778021</v>
      </c>
      <c r="AD120">
        <v>5054.4270359951715</v>
      </c>
      <c r="AE120">
        <v>5006.5387047794766</v>
      </c>
      <c r="AF120">
        <v>4962.3037058697109</v>
      </c>
      <c r="AG120">
        <v>4923.8193417909906</v>
      </c>
      <c r="AH120">
        <v>4890.1074584333555</v>
      </c>
      <c r="AI120">
        <v>4861.6832965880558</v>
      </c>
      <c r="AJ120">
        <v>4841.1134710271099</v>
      </c>
      <c r="AK120">
        <v>4825.2602713323431</v>
      </c>
      <c r="AL120">
        <v>4816.1886526684457</v>
      </c>
      <c r="AM120">
        <v>4811.7112688235266</v>
      </c>
      <c r="AN120">
        <v>4809.8599144649352</v>
      </c>
      <c r="AO120">
        <v>4810.6250662044204</v>
      </c>
      <c r="AP120">
        <v>4809.211931749026</v>
      </c>
      <c r="AQ120">
        <v>4804.6812252733407</v>
      </c>
      <c r="AR120">
        <v>4796.3534296206744</v>
      </c>
      <c r="AS120">
        <v>4783.7615350442338</v>
      </c>
      <c r="AT120">
        <v>4771.0337720714033</v>
      </c>
      <c r="AU120">
        <v>4755.4169396390744</v>
      </c>
      <c r="AV120">
        <v>4737.062917366733</v>
      </c>
      <c r="AW120">
        <v>4716.1150020788791</v>
      </c>
      <c r="AX120">
        <v>4692.7817792163751</v>
      </c>
      <c r="AY120" s="1">
        <f t="shared" si="11"/>
        <v>4675.7403050934154</v>
      </c>
      <c r="AZ120" s="1">
        <f t="shared" si="12"/>
        <v>4654.3330665063913</v>
      </c>
      <c r="BA120" s="1">
        <f t="shared" si="13"/>
        <v>4633.4562944405188</v>
      </c>
      <c r="BB120" s="1">
        <f t="shared" si="14"/>
        <v>4613.3554510711037</v>
      </c>
      <c r="BC120" s="1">
        <f t="shared" si="15"/>
        <v>4593.5923791825335</v>
      </c>
      <c r="BD120" s="1">
        <f t="shared" si="16"/>
        <v>4572.5134590816815</v>
      </c>
      <c r="BE120" s="1">
        <f t="shared" si="17"/>
        <v>4552.3991910242257</v>
      </c>
      <c r="BF120" s="1">
        <f t="shared" si="18"/>
        <v>4532.1764953134043</v>
      </c>
      <c r="BG120" s="1">
        <f t="shared" si="19"/>
        <v>4511.7420652324727</v>
      </c>
      <c r="BH120" s="1">
        <f t="shared" si="20"/>
        <v>4491.2734404663497</v>
      </c>
    </row>
    <row r="121" spans="1:60" x14ac:dyDescent="0.3">
      <c r="A121" t="s">
        <v>9</v>
      </c>
      <c r="B121" t="s">
        <v>10</v>
      </c>
      <c r="C121" t="s">
        <v>38</v>
      </c>
      <c r="D121" t="s">
        <v>12</v>
      </c>
      <c r="E121" t="s">
        <v>13</v>
      </c>
      <c r="F121" t="s">
        <v>14</v>
      </c>
      <c r="G121" t="s">
        <v>14</v>
      </c>
      <c r="H121" t="s">
        <v>15</v>
      </c>
      <c r="I121" t="s">
        <v>16</v>
      </c>
      <c r="J121">
        <v>3353.3890999999999</v>
      </c>
      <c r="K121">
        <v>4087.0769000000005</v>
      </c>
      <c r="L121">
        <v>4174.6817000000001</v>
      </c>
      <c r="M121">
        <v>4340.0309999999999</v>
      </c>
      <c r="N121">
        <v>4482.1600000000008</v>
      </c>
      <c r="O121">
        <v>4271.6660000000002</v>
      </c>
      <c r="P121">
        <v>4331.8859999999986</v>
      </c>
      <c r="Q121">
        <v>4686.5819999999994</v>
      </c>
      <c r="R121">
        <v>5212.4929999999995</v>
      </c>
      <c r="S121">
        <v>5195.366</v>
      </c>
      <c r="T121">
        <v>4824.1189999999997</v>
      </c>
      <c r="U121">
        <v>4999.2729999999992</v>
      </c>
      <c r="V121">
        <v>5388.9010000000007</v>
      </c>
      <c r="W121">
        <v>5249.5619999999999</v>
      </c>
      <c r="X121">
        <v>5325.8430000000008</v>
      </c>
      <c r="Y121">
        <v>5409.6349999999993</v>
      </c>
      <c r="Z121">
        <v>5766.8658092206097</v>
      </c>
      <c r="AA121">
        <v>5896.0050586832167</v>
      </c>
      <c r="AB121">
        <v>5998.177188632837</v>
      </c>
      <c r="AC121">
        <v>6094.4141667129707</v>
      </c>
      <c r="AD121">
        <v>6187.0008908274203</v>
      </c>
      <c r="AE121">
        <v>6275.5037871656423</v>
      </c>
      <c r="AF121">
        <v>6358.8670277499041</v>
      </c>
      <c r="AG121">
        <v>6429.1864096171739</v>
      </c>
      <c r="AH121">
        <v>6498.130017609501</v>
      </c>
      <c r="AI121">
        <v>6569.5674796187041</v>
      </c>
      <c r="AJ121">
        <v>6627.8222312521521</v>
      </c>
      <c r="AK121">
        <v>6666.9304604133076</v>
      </c>
      <c r="AL121">
        <v>6689.5368958065546</v>
      </c>
      <c r="AM121">
        <v>6710.1748791754599</v>
      </c>
      <c r="AN121">
        <v>6726.4368062632475</v>
      </c>
      <c r="AO121">
        <v>6737.6629803032165</v>
      </c>
      <c r="AP121">
        <v>6728.3694991710199</v>
      </c>
      <c r="AQ121">
        <v>6689.4062351011789</v>
      </c>
      <c r="AR121">
        <v>6646.3150004627969</v>
      </c>
      <c r="AS121">
        <v>6606.9493444033542</v>
      </c>
      <c r="AT121">
        <v>6574.640889238357</v>
      </c>
      <c r="AU121">
        <v>6540.2257267132136</v>
      </c>
      <c r="AV121">
        <v>6506.3320744985558</v>
      </c>
      <c r="AW121">
        <v>6466.5375800041911</v>
      </c>
      <c r="AX121">
        <v>6421.8608723093466</v>
      </c>
      <c r="AY121" s="1">
        <f t="shared" si="11"/>
        <v>6388.1449743826233</v>
      </c>
      <c r="AZ121" s="1">
        <f t="shared" si="12"/>
        <v>6348.0304335264518</v>
      </c>
      <c r="BA121" s="1">
        <f t="shared" si="13"/>
        <v>6307.6824206744932</v>
      </c>
      <c r="BB121" s="1">
        <f t="shared" si="14"/>
        <v>6268.9890289467439</v>
      </c>
      <c r="BC121" s="1">
        <f t="shared" si="15"/>
        <v>6231.0796738379286</v>
      </c>
      <c r="BD121" s="1">
        <f t="shared" si="16"/>
        <v>6190.8337045729277</v>
      </c>
      <c r="BE121" s="1">
        <f t="shared" si="17"/>
        <v>6152.0241908886237</v>
      </c>
      <c r="BF121" s="1">
        <f t="shared" si="18"/>
        <v>6113.280268600487</v>
      </c>
      <c r="BG121" s="1">
        <f t="shared" si="19"/>
        <v>6074.0994722767937</v>
      </c>
      <c r="BH121" s="1">
        <f t="shared" si="20"/>
        <v>6034.8093103069405</v>
      </c>
    </row>
    <row r="122" spans="1:60" x14ac:dyDescent="0.3">
      <c r="A122" t="s">
        <v>9</v>
      </c>
      <c r="B122" t="s">
        <v>10</v>
      </c>
      <c r="C122" t="s">
        <v>38</v>
      </c>
      <c r="D122" t="s">
        <v>17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>
        <v>1.8911</v>
      </c>
      <c r="K122">
        <v>67.047899999999998</v>
      </c>
      <c r="L122">
        <v>21.909700000000001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1">
        <f t="shared" si="11"/>
        <v>0</v>
      </c>
      <c r="AZ122" s="1">
        <f t="shared" si="12"/>
        <v>0</v>
      </c>
      <c r="BA122" s="1">
        <f t="shared" si="13"/>
        <v>0</v>
      </c>
      <c r="BB122" s="1">
        <f t="shared" si="14"/>
        <v>0</v>
      </c>
      <c r="BC122" s="1">
        <f t="shared" si="15"/>
        <v>0</v>
      </c>
      <c r="BD122" s="1">
        <f t="shared" si="16"/>
        <v>0</v>
      </c>
      <c r="BE122" s="1">
        <f t="shared" si="17"/>
        <v>0</v>
      </c>
      <c r="BF122" s="1">
        <f t="shared" si="18"/>
        <v>0</v>
      </c>
      <c r="BG122" s="1">
        <f t="shared" si="19"/>
        <v>0</v>
      </c>
      <c r="BH122" s="1">
        <f t="shared" si="20"/>
        <v>0</v>
      </c>
    </row>
    <row r="123" spans="1:60" x14ac:dyDescent="0.3">
      <c r="A123" t="s">
        <v>9</v>
      </c>
      <c r="B123" t="s">
        <v>10</v>
      </c>
      <c r="C123" t="s">
        <v>38</v>
      </c>
      <c r="D123" t="s">
        <v>18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1">
        <f t="shared" si="11"/>
        <v>0</v>
      </c>
      <c r="AZ123" s="1">
        <f t="shared" si="12"/>
        <v>0</v>
      </c>
      <c r="BA123" s="1">
        <f t="shared" si="13"/>
        <v>0</v>
      </c>
      <c r="BB123" s="1">
        <f t="shared" si="14"/>
        <v>0</v>
      </c>
      <c r="BC123" s="1">
        <f t="shared" si="15"/>
        <v>0</v>
      </c>
      <c r="BD123" s="1">
        <f t="shared" si="16"/>
        <v>0</v>
      </c>
      <c r="BE123" s="1">
        <f t="shared" si="17"/>
        <v>0</v>
      </c>
      <c r="BF123" s="1">
        <f t="shared" si="18"/>
        <v>0</v>
      </c>
      <c r="BG123" s="1">
        <f t="shared" si="19"/>
        <v>0</v>
      </c>
      <c r="BH123" s="1">
        <f t="shared" si="20"/>
        <v>0</v>
      </c>
    </row>
    <row r="124" spans="1:60" x14ac:dyDescent="0.3">
      <c r="A124" t="s">
        <v>9</v>
      </c>
      <c r="B124" t="s">
        <v>10</v>
      </c>
      <c r="C124" t="s">
        <v>38</v>
      </c>
      <c r="D124" t="s">
        <v>19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>
        <v>157.55199999999999</v>
      </c>
      <c r="K124">
        <v>151.01599999999999</v>
      </c>
      <c r="L124">
        <v>166.49600000000001</v>
      </c>
      <c r="M124">
        <v>154.19800000000001</v>
      </c>
      <c r="N124">
        <v>135.708</v>
      </c>
      <c r="O124">
        <v>134.33199999999999</v>
      </c>
      <c r="P124">
        <v>111.628</v>
      </c>
      <c r="Q124">
        <v>121.86199999999999</v>
      </c>
      <c r="R124">
        <v>120.486</v>
      </c>
      <c r="S124">
        <v>115.756</v>
      </c>
      <c r="T124">
        <v>113.434</v>
      </c>
      <c r="U124">
        <v>119.712</v>
      </c>
      <c r="V124">
        <v>103.99999999999999</v>
      </c>
      <c r="W124">
        <v>95.199999999999989</v>
      </c>
      <c r="X124">
        <v>89.8</v>
      </c>
      <c r="Y124">
        <v>93.100000000000009</v>
      </c>
      <c r="Z124">
        <v>91.792009220609629</v>
      </c>
      <c r="AA124">
        <v>93.989400399164211</v>
      </c>
      <c r="AB124">
        <v>96.920341094153912</v>
      </c>
      <c r="AC124">
        <v>100.57481229001461</v>
      </c>
      <c r="AD124">
        <v>104.87655494398882</v>
      </c>
      <c r="AE124">
        <v>109.36685033346431</v>
      </c>
      <c r="AF124">
        <v>114.11658288427515</v>
      </c>
      <c r="AG124">
        <v>119.02730744294927</v>
      </c>
      <c r="AH124">
        <v>124.18773982573946</v>
      </c>
      <c r="AI124">
        <v>129.53132246922183</v>
      </c>
      <c r="AJ124">
        <v>135.07736634835683</v>
      </c>
      <c r="AK124">
        <v>141.05612036739038</v>
      </c>
      <c r="AL124">
        <v>147.42100511935595</v>
      </c>
      <c r="AM124">
        <v>153.93303258819861</v>
      </c>
      <c r="AN124">
        <v>160.72231626819087</v>
      </c>
      <c r="AO124">
        <v>167.80925386150903</v>
      </c>
      <c r="AP124">
        <v>174.90099752141529</v>
      </c>
      <c r="AQ124">
        <v>181.861839627969</v>
      </c>
      <c r="AR124">
        <v>188.97040018226909</v>
      </c>
      <c r="AS124">
        <v>196.18660828129489</v>
      </c>
      <c r="AT124">
        <v>203.51228699934052</v>
      </c>
      <c r="AU124">
        <v>211.02478008668697</v>
      </c>
      <c r="AV124">
        <v>219.04009447396987</v>
      </c>
      <c r="AW124">
        <v>227.75790672466292</v>
      </c>
      <c r="AX124">
        <v>237.5496188538435</v>
      </c>
      <c r="AY124" s="1">
        <f t="shared" si="11"/>
        <v>245.21927453179524</v>
      </c>
      <c r="AZ124" s="1">
        <f t="shared" si="12"/>
        <v>254.18788891521763</v>
      </c>
      <c r="BA124" s="1">
        <f t="shared" si="13"/>
        <v>263.07804370678423</v>
      </c>
      <c r="BB124" s="1">
        <f t="shared" si="14"/>
        <v>271.74210975414462</v>
      </c>
      <c r="BC124" s="1">
        <f t="shared" si="15"/>
        <v>280.22851244503545</v>
      </c>
      <c r="BD124" s="1">
        <f t="shared" si="16"/>
        <v>289.16297487021438</v>
      </c>
      <c r="BE124" s="1">
        <f t="shared" si="17"/>
        <v>297.81009813275159</v>
      </c>
      <c r="BF124" s="1">
        <f t="shared" si="18"/>
        <v>306.46983997218922</v>
      </c>
      <c r="BG124" s="1">
        <f t="shared" si="19"/>
        <v>315.19382087200938</v>
      </c>
      <c r="BH124" s="1">
        <f t="shared" si="20"/>
        <v>323.94429384521936</v>
      </c>
    </row>
    <row r="125" spans="1:60" x14ac:dyDescent="0.3">
      <c r="A125" t="s">
        <v>9</v>
      </c>
      <c r="B125" t="s">
        <v>10</v>
      </c>
      <c r="C125" t="s">
        <v>38</v>
      </c>
      <c r="D125" t="s">
        <v>20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40.433999999999997</v>
      </c>
      <c r="R125">
        <v>107.238</v>
      </c>
      <c r="S125">
        <v>162.578</v>
      </c>
      <c r="T125">
        <v>116.012</v>
      </c>
      <c r="U125">
        <v>195.77199999999999</v>
      </c>
      <c r="V125">
        <v>218.899</v>
      </c>
      <c r="W125">
        <v>204.22200000000001</v>
      </c>
      <c r="X125">
        <v>167.06800000000001</v>
      </c>
      <c r="Y125">
        <v>203.04</v>
      </c>
      <c r="Z125">
        <v>241.70840000000001</v>
      </c>
      <c r="AA125">
        <v>275.57709745657735</v>
      </c>
      <c r="AB125">
        <v>312.61591300437669</v>
      </c>
      <c r="AC125">
        <v>354.19073259915541</v>
      </c>
      <c r="AD125">
        <v>400.96927171006206</v>
      </c>
      <c r="AE125">
        <v>453.57384412170381</v>
      </c>
      <c r="AF125">
        <v>512.55810961981661</v>
      </c>
      <c r="AG125">
        <v>577.90237342118553</v>
      </c>
      <c r="AH125">
        <v>651.31069918318963</v>
      </c>
      <c r="AI125">
        <v>734.16547412358887</v>
      </c>
      <c r="AJ125">
        <v>781.50902535141586</v>
      </c>
      <c r="AK125">
        <v>806.96554083759975</v>
      </c>
      <c r="AL125">
        <v>819.89633022186342</v>
      </c>
      <c r="AM125">
        <v>827.22870515265083</v>
      </c>
      <c r="AN125">
        <v>831.34430880591788</v>
      </c>
      <c r="AO125">
        <v>833.50549178118774</v>
      </c>
      <c r="AP125">
        <v>832.51938966745104</v>
      </c>
      <c r="AQ125">
        <v>827.59317184619806</v>
      </c>
      <c r="AR125">
        <v>822.13233010008241</v>
      </c>
      <c r="AS125">
        <v>817.24529239332753</v>
      </c>
      <c r="AT125">
        <v>813.11910107850497</v>
      </c>
      <c r="AU125">
        <v>808.62717161687226</v>
      </c>
      <c r="AV125">
        <v>804.05952958012108</v>
      </c>
      <c r="AW125">
        <v>798.57118411919896</v>
      </c>
      <c r="AX125">
        <v>792.24566935211988</v>
      </c>
      <c r="AY125" s="1">
        <f t="shared" si="11"/>
        <v>787.78367586422974</v>
      </c>
      <c r="AZ125" s="1">
        <f t="shared" si="12"/>
        <v>782.20719058652139</v>
      </c>
      <c r="BA125" s="1">
        <f t="shared" si="13"/>
        <v>776.62579402778829</v>
      </c>
      <c r="BB125" s="1">
        <f t="shared" si="14"/>
        <v>771.30792510544416</v>
      </c>
      <c r="BC125" s="1">
        <f t="shared" si="15"/>
        <v>766.12403988828373</v>
      </c>
      <c r="BD125" s="1">
        <f t="shared" si="16"/>
        <v>760.54416386456433</v>
      </c>
      <c r="BE125" s="1">
        <f t="shared" si="17"/>
        <v>755.21348041949386</v>
      </c>
      <c r="BF125" s="1">
        <f t="shared" si="18"/>
        <v>749.88656412387354</v>
      </c>
      <c r="BG125" s="1">
        <f t="shared" si="19"/>
        <v>744.48925025075368</v>
      </c>
      <c r="BH125" s="1">
        <f t="shared" si="20"/>
        <v>739.07334600466675</v>
      </c>
    </row>
    <row r="126" spans="1:60" x14ac:dyDescent="0.3">
      <c r="A126" t="s">
        <v>9</v>
      </c>
      <c r="B126" t="s">
        <v>10</v>
      </c>
      <c r="C126" t="s">
        <v>38</v>
      </c>
      <c r="D126" t="s">
        <v>21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1">
        <f t="shared" si="11"/>
        <v>0</v>
      </c>
      <c r="AZ126" s="1">
        <f t="shared" si="12"/>
        <v>0</v>
      </c>
      <c r="BA126" s="1">
        <f t="shared" si="13"/>
        <v>0</v>
      </c>
      <c r="BB126" s="1">
        <f t="shared" si="14"/>
        <v>0</v>
      </c>
      <c r="BC126" s="1">
        <f t="shared" si="15"/>
        <v>0</v>
      </c>
      <c r="BD126" s="1">
        <f t="shared" si="16"/>
        <v>0</v>
      </c>
      <c r="BE126" s="1">
        <f t="shared" si="17"/>
        <v>0</v>
      </c>
      <c r="BF126" s="1">
        <f t="shared" si="18"/>
        <v>0</v>
      </c>
      <c r="BG126" s="1">
        <f t="shared" si="19"/>
        <v>0</v>
      </c>
      <c r="BH126" s="1">
        <f t="shared" si="20"/>
        <v>0</v>
      </c>
    </row>
    <row r="127" spans="1:60" x14ac:dyDescent="0.3">
      <c r="A127" t="s">
        <v>9</v>
      </c>
      <c r="B127" t="s">
        <v>10</v>
      </c>
      <c r="C127" t="s">
        <v>38</v>
      </c>
      <c r="D127" t="s">
        <v>22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>
        <v>3193.9459999999999</v>
      </c>
      <c r="K127">
        <v>3869.0129999999999</v>
      </c>
      <c r="L127">
        <v>3986.2759999999998</v>
      </c>
      <c r="M127">
        <v>4185.8329999999996</v>
      </c>
      <c r="N127">
        <v>4346.4520000000002</v>
      </c>
      <c r="O127">
        <v>4137.3339999999998</v>
      </c>
      <c r="P127">
        <v>4220.2579999999998</v>
      </c>
      <c r="Q127">
        <v>4524.2860000000001</v>
      </c>
      <c r="R127">
        <v>4984.7690000000002</v>
      </c>
      <c r="S127">
        <v>4917.0320000000002</v>
      </c>
      <c r="T127">
        <v>4594.6729999999998</v>
      </c>
      <c r="U127">
        <v>4683.7889999999998</v>
      </c>
      <c r="V127">
        <v>5066.0020000000004</v>
      </c>
      <c r="W127">
        <v>4950.1400000000003</v>
      </c>
      <c r="X127">
        <v>5068.9750000000004</v>
      </c>
      <c r="Y127">
        <v>5113.4949999999999</v>
      </c>
      <c r="Z127">
        <v>5433.3653999999997</v>
      </c>
      <c r="AA127">
        <v>5526.4385608274761</v>
      </c>
      <c r="AB127">
        <v>5588.6409345343063</v>
      </c>
      <c r="AC127">
        <v>5639.6486218238006</v>
      </c>
      <c r="AD127">
        <v>5681.1550641733693</v>
      </c>
      <c r="AE127">
        <v>5712.5630927104739</v>
      </c>
      <c r="AF127">
        <v>5732.1923352458116</v>
      </c>
      <c r="AG127">
        <v>5732.2567287530392</v>
      </c>
      <c r="AH127">
        <v>5722.6315786005716</v>
      </c>
      <c r="AI127">
        <v>5705.8706830258925</v>
      </c>
      <c r="AJ127">
        <v>5711.2358395523788</v>
      </c>
      <c r="AK127">
        <v>5718.9087992083169</v>
      </c>
      <c r="AL127">
        <v>5722.2195604653352</v>
      </c>
      <c r="AM127">
        <v>5729.0131414346106</v>
      </c>
      <c r="AN127">
        <v>5734.3701811891387</v>
      </c>
      <c r="AO127">
        <v>5736.3482346605197</v>
      </c>
      <c r="AP127">
        <v>5720.9491119821532</v>
      </c>
      <c r="AQ127">
        <v>5679.9512236270111</v>
      </c>
      <c r="AR127">
        <v>5635.2122701804465</v>
      </c>
      <c r="AS127">
        <v>5593.5174437287324</v>
      </c>
      <c r="AT127">
        <v>5558.0095011605117</v>
      </c>
      <c r="AU127">
        <v>5520.5737750096541</v>
      </c>
      <c r="AV127">
        <v>5483.2324504444659</v>
      </c>
      <c r="AW127">
        <v>5440.208489160329</v>
      </c>
      <c r="AX127">
        <v>5392.0655841033831</v>
      </c>
      <c r="AY127" s="1">
        <f t="shared" si="11"/>
        <v>5355.1420239865984</v>
      </c>
      <c r="AZ127" s="1">
        <f t="shared" si="12"/>
        <v>5311.6353540247364</v>
      </c>
      <c r="BA127" s="1">
        <f t="shared" si="13"/>
        <v>5267.978582939948</v>
      </c>
      <c r="BB127" s="1">
        <f t="shared" si="14"/>
        <v>5225.938994087177</v>
      </c>
      <c r="BC127" s="1">
        <f t="shared" si="15"/>
        <v>5184.7271215046349</v>
      </c>
      <c r="BD127" s="1">
        <f t="shared" si="16"/>
        <v>5141.126565838189</v>
      </c>
      <c r="BE127" s="1">
        <f t="shared" si="17"/>
        <v>5099.0006123364146</v>
      </c>
      <c r="BF127" s="1">
        <f t="shared" si="18"/>
        <v>5056.9238645044534</v>
      </c>
      <c r="BG127" s="1">
        <f t="shared" si="19"/>
        <v>5014.4164011540706</v>
      </c>
      <c r="BH127" s="1">
        <f t="shared" si="20"/>
        <v>4971.7916704570962</v>
      </c>
    </row>
    <row r="128" spans="1:60" x14ac:dyDescent="0.3">
      <c r="A128" t="s">
        <v>9</v>
      </c>
      <c r="B128" t="s">
        <v>10</v>
      </c>
      <c r="C128" t="s">
        <v>39</v>
      </c>
      <c r="D128" t="s">
        <v>12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>
        <v>1432.0989999999997</v>
      </c>
      <c r="K128">
        <v>1447.019</v>
      </c>
      <c r="L128">
        <v>1755.5034000000001</v>
      </c>
      <c r="M128">
        <v>1579.8630999999998</v>
      </c>
      <c r="N128">
        <v>1565.0158999999999</v>
      </c>
      <c r="O128">
        <v>1755.5931</v>
      </c>
      <c r="P128">
        <v>1797.2272</v>
      </c>
      <c r="Q128">
        <v>1982.7617000000002</v>
      </c>
      <c r="R128">
        <v>2121.6585999999998</v>
      </c>
      <c r="S128">
        <v>1898.9744000000001</v>
      </c>
      <c r="T128">
        <v>2199.3763999999996</v>
      </c>
      <c r="U128">
        <v>2161.7692722269994</v>
      </c>
      <c r="V128">
        <v>2120.6614719690451</v>
      </c>
      <c r="W128">
        <v>2128.869659931212</v>
      </c>
      <c r="X128">
        <v>2118.1139012897679</v>
      </c>
      <c r="Y128">
        <v>2100.4185248495269</v>
      </c>
      <c r="Z128">
        <v>2266.0370554237438</v>
      </c>
      <c r="AA128">
        <v>2299.8286954082828</v>
      </c>
      <c r="AB128">
        <v>2331.3629022717646</v>
      </c>
      <c r="AC128">
        <v>2363.7781596161685</v>
      </c>
      <c r="AD128">
        <v>2395.1263789815716</v>
      </c>
      <c r="AE128">
        <v>2418.4469831469855</v>
      </c>
      <c r="AF128">
        <v>2438.5459723424356</v>
      </c>
      <c r="AG128">
        <v>2455.392015680316</v>
      </c>
      <c r="AH128">
        <v>2469.5599917856457</v>
      </c>
      <c r="AI128">
        <v>2481.5269074237235</v>
      </c>
      <c r="AJ128">
        <v>2489.8631883141197</v>
      </c>
      <c r="AK128">
        <v>2495.5994432805719</v>
      </c>
      <c r="AL128">
        <v>2499.8593686473546</v>
      </c>
      <c r="AM128">
        <v>2501.9287714265743</v>
      </c>
      <c r="AN128">
        <v>2502.0189302384433</v>
      </c>
      <c r="AO128">
        <v>2500.0717064450396</v>
      </c>
      <c r="AP128">
        <v>2496.4190996935376</v>
      </c>
      <c r="AQ128">
        <v>2490.8244234252179</v>
      </c>
      <c r="AR128">
        <v>2483.3174784950047</v>
      </c>
      <c r="AS128">
        <v>2473.8542724849513</v>
      </c>
      <c r="AT128">
        <v>2464.6570595699504</v>
      </c>
      <c r="AU128">
        <v>2454.653797189605</v>
      </c>
      <c r="AV128">
        <v>2444.4414523703595</v>
      </c>
      <c r="AW128">
        <v>2434.3566568682454</v>
      </c>
      <c r="AX128">
        <v>2424.9010929562423</v>
      </c>
      <c r="AY128" s="1">
        <f t="shared" si="11"/>
        <v>2414.659289726249</v>
      </c>
      <c r="AZ128" s="1">
        <f t="shared" si="12"/>
        <v>2404.7436455198913</v>
      </c>
      <c r="BA128" s="1">
        <f t="shared" si="13"/>
        <v>2394.8925332353174</v>
      </c>
      <c r="BB128" s="1">
        <f t="shared" si="14"/>
        <v>2384.9849352505298</v>
      </c>
      <c r="BC128" s="1">
        <f t="shared" si="15"/>
        <v>2374.9565777669377</v>
      </c>
      <c r="BD128" s="1">
        <f t="shared" si="16"/>
        <v>2365.0981560433902</v>
      </c>
      <c r="BE128" s="1">
        <f t="shared" si="17"/>
        <v>2355.1670892367983</v>
      </c>
      <c r="BF128" s="1">
        <f t="shared" si="18"/>
        <v>2345.2185581453414</v>
      </c>
      <c r="BG128" s="1">
        <f t="shared" si="19"/>
        <v>2335.288390466445</v>
      </c>
      <c r="BH128" s="1">
        <f t="shared" si="20"/>
        <v>2325.3809625820686</v>
      </c>
    </row>
    <row r="129" spans="1:60" x14ac:dyDescent="0.3">
      <c r="A129" t="s">
        <v>9</v>
      </c>
      <c r="B129" t="s">
        <v>10</v>
      </c>
      <c r="C129" t="s">
        <v>39</v>
      </c>
      <c r="D129" t="s">
        <v>17</v>
      </c>
      <c r="E129" t="s">
        <v>13</v>
      </c>
      <c r="F129" t="s">
        <v>14</v>
      </c>
      <c r="G129" t="s">
        <v>14</v>
      </c>
      <c r="H129" t="s">
        <v>15</v>
      </c>
      <c r="I129" t="s">
        <v>16</v>
      </c>
      <c r="J129">
        <v>0</v>
      </c>
      <c r="K129">
        <v>3.1158000000000001</v>
      </c>
      <c r="L129">
        <v>1.3324</v>
      </c>
      <c r="M129">
        <v>3.9325000000000001</v>
      </c>
      <c r="N129">
        <v>5.8879000000000001</v>
      </c>
      <c r="O129">
        <v>7.8867999999999991</v>
      </c>
      <c r="P129">
        <v>4.6201999999999996</v>
      </c>
      <c r="Q129">
        <v>18.1372</v>
      </c>
      <c r="R129">
        <v>8.1014999999999997</v>
      </c>
      <c r="S129">
        <v>7.9295999999999998</v>
      </c>
      <c r="T129">
        <v>9.8422000000000001</v>
      </c>
      <c r="U129">
        <v>10.81207222699914</v>
      </c>
      <c r="V129">
        <v>9.110171969045572</v>
      </c>
      <c r="W129">
        <v>7.3081599312123817</v>
      </c>
      <c r="X129">
        <v>8.5095012897678401</v>
      </c>
      <c r="Y129">
        <v>8.7097248495270847</v>
      </c>
      <c r="Z129">
        <v>11.521165312798194</v>
      </c>
      <c r="AA129">
        <v>13.585724984888218</v>
      </c>
      <c r="AB129">
        <v>15.781670704327084</v>
      </c>
      <c r="AC129">
        <v>17.895843438851934</v>
      </c>
      <c r="AD129">
        <v>19.705935142194154</v>
      </c>
      <c r="AE129">
        <v>21.528802804939296</v>
      </c>
      <c r="AF129">
        <v>23.325647752953049</v>
      </c>
      <c r="AG129">
        <v>25.221008307044279</v>
      </c>
      <c r="AH129">
        <v>27.338334763649783</v>
      </c>
      <c r="AI129">
        <v>29.562612565140753</v>
      </c>
      <c r="AJ129">
        <v>31.9357718318</v>
      </c>
      <c r="AK129">
        <v>34.444325096146343</v>
      </c>
      <c r="AL129">
        <v>36.890776675315642</v>
      </c>
      <c r="AM129">
        <v>39.421847565949868</v>
      </c>
      <c r="AN129">
        <v>42.162327000484687</v>
      </c>
      <c r="AO129">
        <v>44.823817883880736</v>
      </c>
      <c r="AP129">
        <v>47.847524449789937</v>
      </c>
      <c r="AQ129">
        <v>51.016180699605755</v>
      </c>
      <c r="AR129">
        <v>54.16373211551668</v>
      </c>
      <c r="AS129">
        <v>57.231217010530862</v>
      </c>
      <c r="AT129">
        <v>60.277885469670764</v>
      </c>
      <c r="AU129">
        <v>63.286475278320026</v>
      </c>
      <c r="AV129">
        <v>66.526134852659766</v>
      </c>
      <c r="AW129">
        <v>70.118967239439968</v>
      </c>
      <c r="AX129">
        <v>74.256443837350645</v>
      </c>
      <c r="AY129" s="1">
        <f t="shared" si="11"/>
        <v>77.330063944431458</v>
      </c>
      <c r="AZ129" s="1">
        <f t="shared" si="12"/>
        <v>81.048862925514186</v>
      </c>
      <c r="BA129" s="1">
        <f t="shared" si="13"/>
        <v>84.733060415089312</v>
      </c>
      <c r="BB129" s="1">
        <f t="shared" si="14"/>
        <v>88.30366130420407</v>
      </c>
      <c r="BC129" s="1">
        <f t="shared" si="15"/>
        <v>91.783647906627266</v>
      </c>
      <c r="BD129" s="1">
        <f t="shared" si="16"/>
        <v>95.488449190098436</v>
      </c>
      <c r="BE129" s="1">
        <f t="shared" si="17"/>
        <v>99.050464354518226</v>
      </c>
      <c r="BF129" s="1">
        <f t="shared" si="18"/>
        <v>102.61773536353303</v>
      </c>
      <c r="BG129" s="1">
        <f t="shared" si="19"/>
        <v>106.21728099376105</v>
      </c>
      <c r="BH129" s="1">
        <f t="shared" si="20"/>
        <v>109.83048126601807</v>
      </c>
    </row>
    <row r="130" spans="1:60" x14ac:dyDescent="0.3">
      <c r="A130" t="s">
        <v>9</v>
      </c>
      <c r="B130" t="s">
        <v>10</v>
      </c>
      <c r="C130" t="s">
        <v>39</v>
      </c>
      <c r="D130" t="s">
        <v>18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s="1">
        <f t="shared" si="11"/>
        <v>0</v>
      </c>
      <c r="AZ130" s="1">
        <f t="shared" si="12"/>
        <v>0</v>
      </c>
      <c r="BA130" s="1">
        <f t="shared" si="13"/>
        <v>0</v>
      </c>
      <c r="BB130" s="1">
        <f t="shared" si="14"/>
        <v>0</v>
      </c>
      <c r="BC130" s="1">
        <f t="shared" si="15"/>
        <v>0</v>
      </c>
      <c r="BD130" s="1">
        <f t="shared" si="16"/>
        <v>0</v>
      </c>
      <c r="BE130" s="1">
        <f t="shared" si="17"/>
        <v>0</v>
      </c>
      <c r="BF130" s="1">
        <f t="shared" si="18"/>
        <v>0</v>
      </c>
      <c r="BG130" s="1">
        <f t="shared" si="19"/>
        <v>0</v>
      </c>
      <c r="BH130" s="1">
        <f t="shared" si="20"/>
        <v>0</v>
      </c>
    </row>
    <row r="131" spans="1:60" x14ac:dyDescent="0.3">
      <c r="A131" t="s">
        <v>9</v>
      </c>
      <c r="B131" t="s">
        <v>10</v>
      </c>
      <c r="C131" t="s">
        <v>39</v>
      </c>
      <c r="D131" t="s">
        <v>19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>
        <v>82.99</v>
      </c>
      <c r="K131">
        <v>65.962000000000003</v>
      </c>
      <c r="L131">
        <v>61.92</v>
      </c>
      <c r="M131">
        <v>62.436</v>
      </c>
      <c r="N131">
        <v>60.887999999999998</v>
      </c>
      <c r="O131">
        <v>49.192</v>
      </c>
      <c r="P131">
        <v>51.341999999999999</v>
      </c>
      <c r="Q131">
        <v>50.396000000000001</v>
      </c>
      <c r="R131">
        <v>47.3</v>
      </c>
      <c r="S131">
        <v>43.258000000000003</v>
      </c>
      <c r="T131">
        <v>46.268000000000001</v>
      </c>
      <c r="U131">
        <v>46.095999999999997</v>
      </c>
      <c r="V131">
        <v>44.199999999999996</v>
      </c>
      <c r="W131">
        <v>48.800000000000004</v>
      </c>
      <c r="X131">
        <v>49.399999999999991</v>
      </c>
      <c r="Y131">
        <v>50.9</v>
      </c>
      <c r="Z131">
        <v>50.184890110945474</v>
      </c>
      <c r="AA131">
        <v>51.38625650179879</v>
      </c>
      <c r="AB131">
        <v>52.988671983806789</v>
      </c>
      <c r="AC131">
        <v>54.986658921178751</v>
      </c>
      <c r="AD131">
        <v>57.338524668625624</v>
      </c>
      <c r="AE131">
        <v>59.793476712925276</v>
      </c>
      <c r="AF131">
        <v>62.390269267557436</v>
      </c>
      <c r="AG131">
        <v>65.075080009088211</v>
      </c>
      <c r="AH131">
        <v>67.896411999249707</v>
      </c>
      <c r="AI131">
        <v>70.817876623881929</v>
      </c>
      <c r="AJ131">
        <v>73.850031655546331</v>
      </c>
      <c r="AK131">
        <v>77.118759685286506</v>
      </c>
      <c r="AL131">
        <v>80.598594635609373</v>
      </c>
      <c r="AM131">
        <v>84.158876033719594</v>
      </c>
      <c r="AN131">
        <v>87.870740043511617</v>
      </c>
      <c r="AO131">
        <v>91.74533857734481</v>
      </c>
      <c r="AP131">
        <v>95.622564702900263</v>
      </c>
      <c r="AQ131">
        <v>99.428223813787596</v>
      </c>
      <c r="AR131">
        <v>103.314644138319</v>
      </c>
      <c r="AS131">
        <v>107.25991795400603</v>
      </c>
      <c r="AT131">
        <v>111.26504197923128</v>
      </c>
      <c r="AU131">
        <v>115.3723018948693</v>
      </c>
      <c r="AV131">
        <v>119.75446625913068</v>
      </c>
      <c r="AW131">
        <v>124.52070303206619</v>
      </c>
      <c r="AX131">
        <v>129.87406659141357</v>
      </c>
      <c r="AY131" s="1">
        <f t="shared" ref="AY131:AY155" si="21">TREND(AT131:AX131,AT$1:AX$1,AY$1)</f>
        <v>134.06725105981241</v>
      </c>
      <c r="AZ131" s="1">
        <f t="shared" ref="AZ131:AZ155" si="22">TREND(AU131:AY131,AU$1:AY$1,AZ$1)</f>
        <v>138.97060736610911</v>
      </c>
      <c r="BA131" s="1">
        <f t="shared" ref="BA131:BA155" si="23">TREND(AV131:AZ131,AV$1:AZ$1,BA$1)</f>
        <v>143.83106793421575</v>
      </c>
      <c r="BB131" s="1">
        <f t="shared" ref="BB131:BB155" si="24">TREND(AW131:BA131,AW$1:BA$1,BB$1)</f>
        <v>148.56792037042032</v>
      </c>
      <c r="BC131" s="1">
        <f t="shared" ref="BC131:BC155" si="25">TREND(AX131:BB131,AX$1:BB$1,BC$1)</f>
        <v>153.20763999411975</v>
      </c>
      <c r="BD131" s="1">
        <f t="shared" ref="BD131:BD155" si="26">TREND(AY131:BC131,AY$1:BC$1,BD$1)</f>
        <v>158.09232460681233</v>
      </c>
      <c r="BE131" s="1">
        <f t="shared" ref="BE131:BE155" si="27">TREND(AZ131:BD131,AZ$1:BD$1,BE$1)</f>
        <v>162.81991401672894</v>
      </c>
      <c r="BF131" s="1">
        <f t="shared" ref="BF131:BF155" si="28">TREND(BA131:BE131,BA$1:BE$1,BF$1)</f>
        <v>167.55440230488421</v>
      </c>
      <c r="BG131" s="1">
        <f t="shared" ref="BG131:BG155" si="29">TREND(BB131:BF131,BB$1:BF$1,BG$1)</f>
        <v>172.32401162605493</v>
      </c>
      <c r="BH131" s="1">
        <f t="shared" ref="BH131:BH155" si="30">TREND(BC131:BG131,BC$1:BG$1,BH$1)</f>
        <v>177.10810479830252</v>
      </c>
    </row>
    <row r="132" spans="1:60" x14ac:dyDescent="0.3">
      <c r="A132" t="s">
        <v>9</v>
      </c>
      <c r="B132" t="s">
        <v>10</v>
      </c>
      <c r="C132" t="s">
        <v>39</v>
      </c>
      <c r="D132" t="s">
        <v>20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>
        <v>0</v>
      </c>
      <c r="K132">
        <v>31.033200000000001</v>
      </c>
      <c r="L132">
        <v>2.859</v>
      </c>
      <c r="M132">
        <v>1.9286000000000001</v>
      </c>
      <c r="N132">
        <v>0.91900000000000004</v>
      </c>
      <c r="O132">
        <v>10.497299999999999</v>
      </c>
      <c r="P132">
        <v>44.530999999999999</v>
      </c>
      <c r="Q132">
        <v>62.703499999999998</v>
      </c>
      <c r="R132">
        <v>74.145099999999999</v>
      </c>
      <c r="S132">
        <v>84.709800000000001</v>
      </c>
      <c r="T132">
        <v>97.686199999999999</v>
      </c>
      <c r="U132">
        <v>97.655199999999994</v>
      </c>
      <c r="V132">
        <v>90.931299999999993</v>
      </c>
      <c r="W132">
        <v>99.0565</v>
      </c>
      <c r="X132">
        <v>133.87039999999999</v>
      </c>
      <c r="Y132">
        <v>143.90479999999999</v>
      </c>
      <c r="Z132">
        <v>146.61320000000001</v>
      </c>
      <c r="AA132">
        <v>157.56753157732328</v>
      </c>
      <c r="AB132">
        <v>169.11336481651188</v>
      </c>
      <c r="AC132">
        <v>181.52540142651887</v>
      </c>
      <c r="AD132">
        <v>194.73497351210756</v>
      </c>
      <c r="AE132">
        <v>208.17480505227672</v>
      </c>
      <c r="AF132">
        <v>222.22183018265201</v>
      </c>
      <c r="AG132">
        <v>236.87406584546204</v>
      </c>
      <c r="AH132">
        <v>252.17658295824486</v>
      </c>
      <c r="AI132">
        <v>268.2067226844469</v>
      </c>
      <c r="AJ132">
        <v>276.70799514222006</v>
      </c>
      <c r="AK132">
        <v>281.06428728207231</v>
      </c>
      <c r="AL132">
        <v>283.27811174174167</v>
      </c>
      <c r="AM132">
        <v>284.24122828042016</v>
      </c>
      <c r="AN132">
        <v>284.45928082090091</v>
      </c>
      <c r="AO132">
        <v>284.21605030614842</v>
      </c>
      <c r="AP132">
        <v>283.64947107526052</v>
      </c>
      <c r="AQ132">
        <v>282.83446898630262</v>
      </c>
      <c r="AR132">
        <v>281.81286770500128</v>
      </c>
      <c r="AS132">
        <v>280.60993561639486</v>
      </c>
      <c r="AT132">
        <v>279.39601916173763</v>
      </c>
      <c r="AU132">
        <v>278.03392857065347</v>
      </c>
      <c r="AV132">
        <v>276.53788105026644</v>
      </c>
      <c r="AW132">
        <v>274.92292702113946</v>
      </c>
      <c r="AX132">
        <v>273.20397524737547</v>
      </c>
      <c r="AY132" s="1">
        <f t="shared" si="21"/>
        <v>271.77041939676292</v>
      </c>
      <c r="AZ132" s="1">
        <f t="shared" si="22"/>
        <v>270.13554901203815</v>
      </c>
      <c r="BA132" s="1">
        <f t="shared" si="23"/>
        <v>268.52699883526611</v>
      </c>
      <c r="BB132" s="1">
        <f t="shared" si="24"/>
        <v>266.95388912039152</v>
      </c>
      <c r="BC132" s="1">
        <f t="shared" si="25"/>
        <v>265.39508847772731</v>
      </c>
      <c r="BD132" s="1">
        <f t="shared" si="26"/>
        <v>263.77669244952176</v>
      </c>
      <c r="BE132" s="1">
        <f t="shared" si="27"/>
        <v>262.20275653421777</v>
      </c>
      <c r="BF132" s="1">
        <f t="shared" si="28"/>
        <v>260.6233807015351</v>
      </c>
      <c r="BG132" s="1">
        <f t="shared" si="29"/>
        <v>259.03435682231202</v>
      </c>
      <c r="BH132" s="1">
        <f t="shared" si="30"/>
        <v>257.44402247941753</v>
      </c>
    </row>
    <row r="133" spans="1:60" x14ac:dyDescent="0.3">
      <c r="A133" t="s">
        <v>9</v>
      </c>
      <c r="B133" t="s">
        <v>10</v>
      </c>
      <c r="C133" t="s">
        <v>39</v>
      </c>
      <c r="D133" t="s">
        <v>21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s="1">
        <f t="shared" si="21"/>
        <v>0</v>
      </c>
      <c r="AZ133" s="1">
        <f t="shared" si="22"/>
        <v>0</v>
      </c>
      <c r="BA133" s="1">
        <f t="shared" si="23"/>
        <v>0</v>
      </c>
      <c r="BB133" s="1">
        <f t="shared" si="24"/>
        <v>0</v>
      </c>
      <c r="BC133" s="1">
        <f t="shared" si="25"/>
        <v>0</v>
      </c>
      <c r="BD133" s="1">
        <f t="shared" si="26"/>
        <v>0</v>
      </c>
      <c r="BE133" s="1">
        <f t="shared" si="27"/>
        <v>0</v>
      </c>
      <c r="BF133" s="1">
        <f t="shared" si="28"/>
        <v>0</v>
      </c>
      <c r="BG133" s="1">
        <f t="shared" si="29"/>
        <v>0</v>
      </c>
      <c r="BH133" s="1">
        <f t="shared" si="30"/>
        <v>0</v>
      </c>
    </row>
    <row r="134" spans="1:60" x14ac:dyDescent="0.3">
      <c r="A134" t="s">
        <v>9</v>
      </c>
      <c r="B134" t="s">
        <v>10</v>
      </c>
      <c r="C134" t="s">
        <v>39</v>
      </c>
      <c r="D134" t="s">
        <v>22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>
        <v>1349.1089999999999</v>
      </c>
      <c r="K134">
        <v>1346.9079999999999</v>
      </c>
      <c r="L134">
        <v>1689.3920000000001</v>
      </c>
      <c r="M134">
        <v>1511.566</v>
      </c>
      <c r="N134">
        <v>1497.3209999999999</v>
      </c>
      <c r="O134">
        <v>1688.0170000000001</v>
      </c>
      <c r="P134">
        <v>1696.7339999999999</v>
      </c>
      <c r="Q134">
        <v>1851.5250000000001</v>
      </c>
      <c r="R134">
        <v>1992.1120000000001</v>
      </c>
      <c r="S134">
        <v>1763.077</v>
      </c>
      <c r="T134">
        <v>2045.5799999999997</v>
      </c>
      <c r="U134">
        <v>2007.2060000000001</v>
      </c>
      <c r="V134">
        <v>1976.42</v>
      </c>
      <c r="W134">
        <v>1973.7049999999999</v>
      </c>
      <c r="X134">
        <v>1926.3340000000001</v>
      </c>
      <c r="Y134">
        <v>1896.904</v>
      </c>
      <c r="Z134">
        <v>2057.7177999999999</v>
      </c>
      <c r="AA134">
        <v>2077.2891823442724</v>
      </c>
      <c r="AB134">
        <v>2093.4791947671188</v>
      </c>
      <c r="AC134">
        <v>2109.3702558296191</v>
      </c>
      <c r="AD134">
        <v>2123.3469456586445</v>
      </c>
      <c r="AE134">
        <v>2128.9498985768441</v>
      </c>
      <c r="AF134">
        <v>2130.6082251392731</v>
      </c>
      <c r="AG134">
        <v>2128.2218615187212</v>
      </c>
      <c r="AH134">
        <v>2122.1486620645014</v>
      </c>
      <c r="AI134">
        <v>2112.9396955502543</v>
      </c>
      <c r="AJ134">
        <v>2107.369389684553</v>
      </c>
      <c r="AK134">
        <v>2102.9720712170665</v>
      </c>
      <c r="AL134">
        <v>2099.0918855946879</v>
      </c>
      <c r="AM134">
        <v>2094.1068195464845</v>
      </c>
      <c r="AN134">
        <v>2087.5265823735463</v>
      </c>
      <c r="AO134">
        <v>2079.2864996776657</v>
      </c>
      <c r="AP134">
        <v>2069.2995394655873</v>
      </c>
      <c r="AQ134">
        <v>2057.5455499255222</v>
      </c>
      <c r="AR134">
        <v>2044.026234536168</v>
      </c>
      <c r="AS134">
        <v>2028.7532019040198</v>
      </c>
      <c r="AT134">
        <v>2013.7181129593112</v>
      </c>
      <c r="AU134">
        <v>1997.9610914457619</v>
      </c>
      <c r="AV134">
        <v>1981.6229702083026</v>
      </c>
      <c r="AW134">
        <v>1964.7940595755995</v>
      </c>
      <c r="AX134">
        <v>1947.5666072801025</v>
      </c>
      <c r="AY134" s="1">
        <f t="shared" si="21"/>
        <v>1931.4915553252431</v>
      </c>
      <c r="AZ134" s="1">
        <f t="shared" si="22"/>
        <v>1914.5886262162312</v>
      </c>
      <c r="BA134" s="1">
        <f t="shared" si="23"/>
        <v>1897.8014060507485</v>
      </c>
      <c r="BB134" s="1">
        <f t="shared" si="24"/>
        <v>1881.1594644555153</v>
      </c>
      <c r="BC134" s="1">
        <f t="shared" si="25"/>
        <v>1864.5702013884729</v>
      </c>
      <c r="BD134" s="1">
        <f t="shared" si="26"/>
        <v>1847.7406897969558</v>
      </c>
      <c r="BE134" s="1">
        <f t="shared" si="27"/>
        <v>1831.0939543313361</v>
      </c>
      <c r="BF134" s="1">
        <f t="shared" si="28"/>
        <v>1814.4230397753854</v>
      </c>
      <c r="BG134" s="1">
        <f t="shared" si="29"/>
        <v>1797.712741024312</v>
      </c>
      <c r="BH134" s="1">
        <f t="shared" si="30"/>
        <v>1780.9983540383255</v>
      </c>
    </row>
    <row r="135" spans="1:60" x14ac:dyDescent="0.3">
      <c r="A135" t="s">
        <v>9</v>
      </c>
      <c r="B135" t="s">
        <v>10</v>
      </c>
      <c r="C135" t="s">
        <v>40</v>
      </c>
      <c r="D135" t="s">
        <v>12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>
        <v>1214.5560000000003</v>
      </c>
      <c r="K135">
        <v>1264.308</v>
      </c>
      <c r="L135">
        <v>1291.643</v>
      </c>
      <c r="M135">
        <v>1308.922</v>
      </c>
      <c r="N135">
        <v>1364.0320000000002</v>
      </c>
      <c r="O135">
        <v>1450.7909999999999</v>
      </c>
      <c r="P135">
        <v>1532.0624999999998</v>
      </c>
      <c r="Q135">
        <v>1732.8364999999999</v>
      </c>
      <c r="R135">
        <v>2037.4945000000002</v>
      </c>
      <c r="S135">
        <v>1721.2283000000002</v>
      </c>
      <c r="T135">
        <v>1779.9546</v>
      </c>
      <c r="U135">
        <v>1883.6414</v>
      </c>
      <c r="V135">
        <v>1900.3569824591575</v>
      </c>
      <c r="W135">
        <v>1810.7049942390372</v>
      </c>
      <c r="X135">
        <v>1795.9854413585556</v>
      </c>
      <c r="Y135">
        <v>1770.8688413585553</v>
      </c>
      <c r="Z135">
        <v>1870.058469044809</v>
      </c>
      <c r="AA135">
        <v>1870.8503057084824</v>
      </c>
      <c r="AB135">
        <v>1865.3133206166517</v>
      </c>
      <c r="AC135">
        <v>1853.3144996955377</v>
      </c>
      <c r="AD135">
        <v>1834.7701925775598</v>
      </c>
      <c r="AE135">
        <v>1814.2609422870619</v>
      </c>
      <c r="AF135">
        <v>1794.2253706328279</v>
      </c>
      <c r="AG135">
        <v>1774.0690079575313</v>
      </c>
      <c r="AH135">
        <v>1752.856792482268</v>
      </c>
      <c r="AI135">
        <v>1730.1108128644059</v>
      </c>
      <c r="AJ135">
        <v>1712.1386611058745</v>
      </c>
      <c r="AK135">
        <v>1697.6803063116593</v>
      </c>
      <c r="AL135">
        <v>1684.7169447381382</v>
      </c>
      <c r="AM135">
        <v>1672.6402175970861</v>
      </c>
      <c r="AN135">
        <v>1661.2076283095516</v>
      </c>
      <c r="AO135">
        <v>1650.2660298796206</v>
      </c>
      <c r="AP135">
        <v>1639.6573399980364</v>
      </c>
      <c r="AQ135">
        <v>1629.1406195112131</v>
      </c>
      <c r="AR135">
        <v>1618.5305537514205</v>
      </c>
      <c r="AS135">
        <v>1609.1225878802074</v>
      </c>
      <c r="AT135">
        <v>1600.1463267366514</v>
      </c>
      <c r="AU135">
        <v>1591.5554004822043</v>
      </c>
      <c r="AV135">
        <v>1583.3804281621356</v>
      </c>
      <c r="AW135">
        <v>1575.5769233173687</v>
      </c>
      <c r="AX135">
        <v>1568.0514672727979</v>
      </c>
      <c r="AY135" s="1">
        <f t="shared" si="21"/>
        <v>1559.6916503664688</v>
      </c>
      <c r="AZ135" s="1">
        <f t="shared" si="22"/>
        <v>1551.9342355839508</v>
      </c>
      <c r="BA135" s="1">
        <f t="shared" si="23"/>
        <v>1544.0936435083622</v>
      </c>
      <c r="BB135" s="1">
        <f t="shared" si="24"/>
        <v>1536.1444466177309</v>
      </c>
      <c r="BC135" s="1">
        <f t="shared" si="25"/>
        <v>1528.1594742193884</v>
      </c>
      <c r="BD135" s="1">
        <f t="shared" si="26"/>
        <v>1520.3484476810663</v>
      </c>
      <c r="BE135" s="1">
        <f t="shared" si="27"/>
        <v>1512.4043259936789</v>
      </c>
      <c r="BF135" s="1">
        <f t="shared" si="28"/>
        <v>1504.4776774142374</v>
      </c>
      <c r="BG135" s="1">
        <f t="shared" si="29"/>
        <v>1496.5802683954116</v>
      </c>
      <c r="BH135" s="1">
        <f t="shared" si="30"/>
        <v>1488.6852841663203</v>
      </c>
    </row>
    <row r="136" spans="1:60" x14ac:dyDescent="0.3">
      <c r="A136" t="s">
        <v>9</v>
      </c>
      <c r="B136" t="s">
        <v>10</v>
      </c>
      <c r="C136" t="s">
        <v>40</v>
      </c>
      <c r="D136" t="s">
        <v>17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0.7007824591573516</v>
      </c>
      <c r="W136">
        <v>0.80089423903697332</v>
      </c>
      <c r="X136">
        <v>1.20134135855546</v>
      </c>
      <c r="Y136">
        <v>1.20134135855546</v>
      </c>
      <c r="Z136">
        <v>1.5891262500411263</v>
      </c>
      <c r="AA136">
        <v>1.8738931013638949</v>
      </c>
      <c r="AB136">
        <v>2.1767821661140836</v>
      </c>
      <c r="AC136">
        <v>2.4683921984623303</v>
      </c>
      <c r="AD136">
        <v>2.7180600196129836</v>
      </c>
      <c r="AE136">
        <v>2.9694900420605932</v>
      </c>
      <c r="AF136">
        <v>3.2173307245452532</v>
      </c>
      <c r="AG136">
        <v>3.4787597664888645</v>
      </c>
      <c r="AH136">
        <v>3.7708047949861734</v>
      </c>
      <c r="AI136">
        <v>4.0776017331228633</v>
      </c>
      <c r="AJ136">
        <v>4.4049340457655202</v>
      </c>
      <c r="AK136">
        <v>4.7509413925719084</v>
      </c>
      <c r="AL136">
        <v>5.0883829896987098</v>
      </c>
      <c r="AM136">
        <v>5.437496215993086</v>
      </c>
      <c r="AN136">
        <v>5.8154933793772043</v>
      </c>
      <c r="AO136">
        <v>6.182595570190446</v>
      </c>
      <c r="AP136">
        <v>6.5996585447986149</v>
      </c>
      <c r="AQ136">
        <v>7.0367145792559667</v>
      </c>
      <c r="AR136">
        <v>7.4708596021402327</v>
      </c>
      <c r="AS136">
        <v>7.8939609669697663</v>
      </c>
      <c r="AT136">
        <v>8.3141910992649262</v>
      </c>
      <c r="AU136">
        <v>8.7291690039061915</v>
      </c>
      <c r="AV136">
        <v>9.1760186003668966</v>
      </c>
      <c r="AW136">
        <v>9.6715816881986232</v>
      </c>
      <c r="AX136">
        <v>10.242268115496646</v>
      </c>
      <c r="AY136" s="1">
        <f t="shared" si="21"/>
        <v>10.666215716473403</v>
      </c>
      <c r="AZ136" s="1">
        <f t="shared" si="22"/>
        <v>11.179153506967623</v>
      </c>
      <c r="BA136" s="1">
        <f t="shared" si="23"/>
        <v>11.687318677943495</v>
      </c>
      <c r="BB136" s="1">
        <f t="shared" si="24"/>
        <v>12.179815352304217</v>
      </c>
      <c r="BC136" s="1">
        <f t="shared" si="25"/>
        <v>12.65981350436266</v>
      </c>
      <c r="BD136" s="1">
        <f t="shared" si="26"/>
        <v>13.17082057794471</v>
      </c>
      <c r="BE136" s="1">
        <f t="shared" si="27"/>
        <v>13.662133014416554</v>
      </c>
      <c r="BF136" s="1">
        <f t="shared" si="28"/>
        <v>14.154170394970379</v>
      </c>
      <c r="BG136" s="1">
        <f t="shared" si="29"/>
        <v>14.650659447415478</v>
      </c>
      <c r="BH136" s="1">
        <f t="shared" si="30"/>
        <v>15.149031898761336</v>
      </c>
    </row>
    <row r="137" spans="1:60" x14ac:dyDescent="0.3">
      <c r="A137" t="s">
        <v>9</v>
      </c>
      <c r="B137" t="s">
        <v>10</v>
      </c>
      <c r="C137" t="s">
        <v>40</v>
      </c>
      <c r="D137" t="s">
        <v>18</v>
      </c>
      <c r="E137" t="s">
        <v>13</v>
      </c>
      <c r="F137" t="s">
        <v>14</v>
      </c>
      <c r="G137" t="s">
        <v>14</v>
      </c>
      <c r="H137" t="s">
        <v>15</v>
      </c>
      <c r="I137" t="s">
        <v>16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s="1">
        <f t="shared" si="21"/>
        <v>0</v>
      </c>
      <c r="AZ137" s="1">
        <f t="shared" si="22"/>
        <v>0</v>
      </c>
      <c r="BA137" s="1">
        <f t="shared" si="23"/>
        <v>0</v>
      </c>
      <c r="BB137" s="1">
        <f t="shared" si="24"/>
        <v>0</v>
      </c>
      <c r="BC137" s="1">
        <f t="shared" si="25"/>
        <v>0</v>
      </c>
      <c r="BD137" s="1">
        <f t="shared" si="26"/>
        <v>0</v>
      </c>
      <c r="BE137" s="1">
        <f t="shared" si="27"/>
        <v>0</v>
      </c>
      <c r="BF137" s="1">
        <f t="shared" si="28"/>
        <v>0</v>
      </c>
      <c r="BG137" s="1">
        <f t="shared" si="29"/>
        <v>0</v>
      </c>
      <c r="BH137" s="1">
        <f t="shared" si="30"/>
        <v>0</v>
      </c>
    </row>
    <row r="138" spans="1:60" x14ac:dyDescent="0.3">
      <c r="A138" t="s">
        <v>9</v>
      </c>
      <c r="B138" t="s">
        <v>10</v>
      </c>
      <c r="C138" t="s">
        <v>40</v>
      </c>
      <c r="D138" t="s">
        <v>19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>
        <v>22.79</v>
      </c>
      <c r="K138">
        <v>21.93</v>
      </c>
      <c r="L138">
        <v>14.792</v>
      </c>
      <c r="M138">
        <v>15.394</v>
      </c>
      <c r="N138">
        <v>16.34</v>
      </c>
      <c r="O138">
        <v>17.027999999999999</v>
      </c>
      <c r="P138">
        <v>17.027999999999999</v>
      </c>
      <c r="Q138">
        <v>16.77</v>
      </c>
      <c r="R138">
        <v>16.856000000000002</v>
      </c>
      <c r="S138">
        <v>13.416</v>
      </c>
      <c r="T138">
        <v>14.878</v>
      </c>
      <c r="U138">
        <v>14.103999999999999</v>
      </c>
      <c r="V138">
        <v>13.7</v>
      </c>
      <c r="W138">
        <v>13.2</v>
      </c>
      <c r="X138">
        <v>11.7</v>
      </c>
      <c r="Y138">
        <v>11.299999999999999</v>
      </c>
      <c r="Z138">
        <v>11.141242794767841</v>
      </c>
      <c r="AA138">
        <v>11.407950854033878</v>
      </c>
      <c r="AB138">
        <v>11.763693387367754</v>
      </c>
      <c r="AC138">
        <v>12.207254338100601</v>
      </c>
      <c r="AD138">
        <v>12.729377775156578</v>
      </c>
      <c r="AE138">
        <v>13.274386775168098</v>
      </c>
      <c r="AF138">
        <v>13.850884925803525</v>
      </c>
      <c r="AG138">
        <v>14.446923459777901</v>
      </c>
      <c r="AH138">
        <v>15.073270247377645</v>
      </c>
      <c r="AI138">
        <v>15.721846873278329</v>
      </c>
      <c r="AJ138">
        <v>16.394997204473</v>
      </c>
      <c r="AK138">
        <v>17.120667670800341</v>
      </c>
      <c r="AL138">
        <v>17.89320470299381</v>
      </c>
      <c r="AM138">
        <v>18.683601162692174</v>
      </c>
      <c r="AN138">
        <v>19.507649557793293</v>
      </c>
      <c r="AO138">
        <v>20.367825656660102</v>
      </c>
      <c r="AP138">
        <v>21.22858509121367</v>
      </c>
      <c r="AQ138">
        <v>22.073456367304555</v>
      </c>
      <c r="AR138">
        <v>22.936256950157265</v>
      </c>
      <c r="AS138">
        <v>23.812123239297936</v>
      </c>
      <c r="AT138">
        <v>24.701276510124075</v>
      </c>
      <c r="AU138">
        <v>25.61310434994153</v>
      </c>
      <c r="AV138">
        <v>26.585962057528029</v>
      </c>
      <c r="AW138">
        <v>27.644085348965518</v>
      </c>
      <c r="AX138">
        <v>28.832553093968098</v>
      </c>
      <c r="AY138" s="1">
        <f t="shared" si="21"/>
        <v>29.763456522119213</v>
      </c>
      <c r="AZ138" s="1">
        <f t="shared" si="22"/>
        <v>30.852020888743482</v>
      </c>
      <c r="BA138" s="1">
        <f t="shared" si="23"/>
        <v>31.931062232939894</v>
      </c>
      <c r="BB138" s="1">
        <f t="shared" si="24"/>
        <v>32.982662086164055</v>
      </c>
      <c r="BC138" s="1">
        <f t="shared" si="25"/>
        <v>34.012698073350748</v>
      </c>
      <c r="BD138" s="1">
        <f t="shared" si="26"/>
        <v>35.097117250628344</v>
      </c>
      <c r="BE138" s="1">
        <f t="shared" si="27"/>
        <v>36.146660675619842</v>
      </c>
      <c r="BF138" s="1">
        <f t="shared" si="28"/>
        <v>37.197735678687877</v>
      </c>
      <c r="BG138" s="1">
        <f t="shared" si="29"/>
        <v>38.256607689085286</v>
      </c>
      <c r="BH138" s="1">
        <f t="shared" si="30"/>
        <v>39.318695171333275</v>
      </c>
    </row>
    <row r="139" spans="1:60" x14ac:dyDescent="0.3">
      <c r="A139" t="s">
        <v>9</v>
      </c>
      <c r="B139" t="s">
        <v>10</v>
      </c>
      <c r="C139" t="s">
        <v>40</v>
      </c>
      <c r="D139" t="s">
        <v>20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4.4065000000000003</v>
      </c>
      <c r="Q139">
        <v>13.8565</v>
      </c>
      <c r="R139">
        <v>24.580500000000001</v>
      </c>
      <c r="S139">
        <v>30.796299999999999</v>
      </c>
      <c r="T139">
        <v>45.739600000000003</v>
      </c>
      <c r="U139">
        <v>36.791400000000003</v>
      </c>
      <c r="V139">
        <v>51.8292</v>
      </c>
      <c r="W139">
        <v>60.473100000000002</v>
      </c>
      <c r="X139">
        <v>43.722099999999998</v>
      </c>
      <c r="Y139">
        <v>29.432500000000001</v>
      </c>
      <c r="Z139">
        <v>18.4285</v>
      </c>
      <c r="AA139">
        <v>20.601110756938571</v>
      </c>
      <c r="AB139">
        <v>22.957052616672563</v>
      </c>
      <c r="AC139">
        <v>25.500367790483345</v>
      </c>
      <c r="AD139">
        <v>28.233239404943767</v>
      </c>
      <c r="AE139">
        <v>31.236279579644489</v>
      </c>
      <c r="AF139">
        <v>34.579763781484594</v>
      </c>
      <c r="AG139">
        <v>38.293841328607279</v>
      </c>
      <c r="AH139">
        <v>42.400472598609532</v>
      </c>
      <c r="AI139">
        <v>46.930964882102153</v>
      </c>
      <c r="AJ139">
        <v>49.201655029807583</v>
      </c>
      <c r="AK139">
        <v>50.225801359489346</v>
      </c>
      <c r="AL139">
        <v>50.58610312147642</v>
      </c>
      <c r="AM139">
        <v>50.614975058866726</v>
      </c>
      <c r="AN139">
        <v>50.487101197181182</v>
      </c>
      <c r="AO139">
        <v>50.292706708022351</v>
      </c>
      <c r="AP139">
        <v>50.07414041978393</v>
      </c>
      <c r="AQ139">
        <v>49.850376190471344</v>
      </c>
      <c r="AR139">
        <v>49.62893436546431</v>
      </c>
      <c r="AS139">
        <v>49.458201959108138</v>
      </c>
      <c r="AT139">
        <v>49.291424019852656</v>
      </c>
      <c r="AU139">
        <v>49.126881054942835</v>
      </c>
      <c r="AV139">
        <v>48.962571133049686</v>
      </c>
      <c r="AW139">
        <v>48.796481236488354</v>
      </c>
      <c r="AX139">
        <v>48.626845683067316</v>
      </c>
      <c r="AY139" s="1">
        <f t="shared" si="21"/>
        <v>48.462973677872583</v>
      </c>
      <c r="AZ139" s="1">
        <f t="shared" si="22"/>
        <v>48.296088495847243</v>
      </c>
      <c r="BA139" s="1">
        <f t="shared" si="23"/>
        <v>48.129050195358843</v>
      </c>
      <c r="BB139" s="1">
        <f t="shared" si="24"/>
        <v>47.962602076883172</v>
      </c>
      <c r="BC139" s="1">
        <f t="shared" si="25"/>
        <v>47.796788817341167</v>
      </c>
      <c r="BD139" s="1">
        <f t="shared" si="26"/>
        <v>47.629743810652542</v>
      </c>
      <c r="BE139" s="1">
        <f t="shared" si="27"/>
        <v>47.463369454694487</v>
      </c>
      <c r="BF139" s="1">
        <f t="shared" si="28"/>
        <v>47.297044946718245</v>
      </c>
      <c r="BG139" s="1">
        <f t="shared" si="29"/>
        <v>47.130549734364934</v>
      </c>
      <c r="BH139" s="1">
        <f t="shared" si="30"/>
        <v>46.963946243788257</v>
      </c>
    </row>
    <row r="140" spans="1:60" x14ac:dyDescent="0.3">
      <c r="A140" t="s">
        <v>9</v>
      </c>
      <c r="B140" t="s">
        <v>10</v>
      </c>
      <c r="C140" t="s">
        <v>40</v>
      </c>
      <c r="D140" t="s">
        <v>21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>
        <f t="shared" si="21"/>
        <v>0</v>
      </c>
      <c r="AZ140" s="1">
        <f t="shared" si="22"/>
        <v>0</v>
      </c>
      <c r="BA140" s="1">
        <f t="shared" si="23"/>
        <v>0</v>
      </c>
      <c r="BB140" s="1">
        <f t="shared" si="24"/>
        <v>0</v>
      </c>
      <c r="BC140" s="1">
        <f t="shared" si="25"/>
        <v>0</v>
      </c>
      <c r="BD140" s="1">
        <f t="shared" si="26"/>
        <v>0</v>
      </c>
      <c r="BE140" s="1">
        <f t="shared" si="27"/>
        <v>0</v>
      </c>
      <c r="BF140" s="1">
        <f t="shared" si="28"/>
        <v>0</v>
      </c>
      <c r="BG140" s="1">
        <f t="shared" si="29"/>
        <v>0</v>
      </c>
      <c r="BH140" s="1">
        <f t="shared" si="30"/>
        <v>0</v>
      </c>
    </row>
    <row r="141" spans="1:60" x14ac:dyDescent="0.3">
      <c r="A141" t="s">
        <v>9</v>
      </c>
      <c r="B141" t="s">
        <v>10</v>
      </c>
      <c r="C141" t="s">
        <v>40</v>
      </c>
      <c r="D141" t="s">
        <v>22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>
        <v>1191.7660000000001</v>
      </c>
      <c r="K141">
        <v>1242.3779999999999</v>
      </c>
      <c r="L141">
        <v>1276.8510000000001</v>
      </c>
      <c r="M141">
        <v>1293.528</v>
      </c>
      <c r="N141">
        <v>1347.692</v>
      </c>
      <c r="O141">
        <v>1433.7629999999999</v>
      </c>
      <c r="P141">
        <v>1510.6279999999999</v>
      </c>
      <c r="Q141">
        <v>1702.21</v>
      </c>
      <c r="R141">
        <v>1996.058</v>
      </c>
      <c r="S141">
        <v>1677.0160000000001</v>
      </c>
      <c r="T141">
        <v>1719.337</v>
      </c>
      <c r="U141">
        <v>1832.7460000000001</v>
      </c>
      <c r="V141">
        <v>1834.127</v>
      </c>
      <c r="W141">
        <v>1736.231</v>
      </c>
      <c r="X141">
        <v>1739.3620000000001</v>
      </c>
      <c r="Y141">
        <v>1728.9349999999999</v>
      </c>
      <c r="Z141">
        <v>1838.8996</v>
      </c>
      <c r="AA141">
        <v>1836.967350996146</v>
      </c>
      <c r="AB141">
        <v>1828.4157924464973</v>
      </c>
      <c r="AC141">
        <v>1813.1384853684915</v>
      </c>
      <c r="AD141">
        <v>1791.0895153778463</v>
      </c>
      <c r="AE141">
        <v>1766.7807858901888</v>
      </c>
      <c r="AF141">
        <v>1742.5773912009945</v>
      </c>
      <c r="AG141">
        <v>1717.8494834026571</v>
      </c>
      <c r="AH141">
        <v>1691.6122448412946</v>
      </c>
      <c r="AI141">
        <v>1663.3803993759029</v>
      </c>
      <c r="AJ141">
        <v>1642.1370748258284</v>
      </c>
      <c r="AK141">
        <v>1625.5828958887973</v>
      </c>
      <c r="AL141">
        <v>1611.1492539239694</v>
      </c>
      <c r="AM141">
        <v>1597.9041451595342</v>
      </c>
      <c r="AN141">
        <v>1585.3973841751999</v>
      </c>
      <c r="AO141">
        <v>1573.4229019447478</v>
      </c>
      <c r="AP141">
        <v>1561.7549559422398</v>
      </c>
      <c r="AQ141">
        <v>1550.180072374181</v>
      </c>
      <c r="AR141">
        <v>1538.4945028336588</v>
      </c>
      <c r="AS141">
        <v>1527.9583017148316</v>
      </c>
      <c r="AT141">
        <v>1517.8394351074096</v>
      </c>
      <c r="AU141">
        <v>1508.0862460734138</v>
      </c>
      <c r="AV141">
        <v>1498.655876371191</v>
      </c>
      <c r="AW141">
        <v>1489.4647750437161</v>
      </c>
      <c r="AX141">
        <v>1480.3498003802658</v>
      </c>
      <c r="AY141" s="1">
        <f t="shared" si="21"/>
        <v>1470.7990044500038</v>
      </c>
      <c r="AZ141" s="1">
        <f t="shared" si="22"/>
        <v>1461.6069726923924</v>
      </c>
      <c r="BA141" s="1">
        <f t="shared" si="23"/>
        <v>1452.3462124021207</v>
      </c>
      <c r="BB141" s="1">
        <f t="shared" si="24"/>
        <v>1443.0193671023808</v>
      </c>
      <c r="BC141" s="1">
        <f t="shared" si="25"/>
        <v>1433.6901738243359</v>
      </c>
      <c r="BD141" s="1">
        <f t="shared" si="26"/>
        <v>1424.4507660418458</v>
      </c>
      <c r="BE141" s="1">
        <f t="shared" si="27"/>
        <v>1415.1321628489532</v>
      </c>
      <c r="BF141" s="1">
        <f t="shared" si="28"/>
        <v>1405.8287263938691</v>
      </c>
      <c r="BG141" s="1">
        <f t="shared" si="29"/>
        <v>1396.5424515245577</v>
      </c>
      <c r="BH141" s="1">
        <f t="shared" si="30"/>
        <v>1387.2536108524546</v>
      </c>
    </row>
    <row r="142" spans="1:60" x14ac:dyDescent="0.3">
      <c r="A142" t="s">
        <v>9</v>
      </c>
      <c r="B142" t="s">
        <v>10</v>
      </c>
      <c r="C142" t="s">
        <v>41</v>
      </c>
      <c r="D142" t="s">
        <v>12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>
        <v>30198.569700000004</v>
      </c>
      <c r="K142">
        <v>31542.325000000001</v>
      </c>
      <c r="L142">
        <v>32142.5677</v>
      </c>
      <c r="M142">
        <v>33813.300999999992</v>
      </c>
      <c r="N142">
        <v>35205.51</v>
      </c>
      <c r="O142">
        <v>36498.961000000003</v>
      </c>
      <c r="P142">
        <v>37507.055999999997</v>
      </c>
      <c r="Q142">
        <v>38582.911700000004</v>
      </c>
      <c r="R142">
        <v>36799.625200000009</v>
      </c>
      <c r="S142">
        <v>34449.243600000002</v>
      </c>
      <c r="T142">
        <v>33878.092699999994</v>
      </c>
      <c r="U142">
        <v>32148.810799999999</v>
      </c>
      <c r="V142">
        <v>29674.795076999886</v>
      </c>
      <c r="W142">
        <v>28085.144504771353</v>
      </c>
      <c r="X142">
        <v>28275.873497849985</v>
      </c>
      <c r="Y142">
        <v>29228.570515091938</v>
      </c>
      <c r="Z142">
        <v>30350.003160781718</v>
      </c>
      <c r="AA142">
        <v>30561.70876434317</v>
      </c>
      <c r="AB142">
        <v>30745.2362604357</v>
      </c>
      <c r="AC142">
        <v>30897.506297951091</v>
      </c>
      <c r="AD142">
        <v>31015.352577326114</v>
      </c>
      <c r="AE142">
        <v>31149.405861601543</v>
      </c>
      <c r="AF142">
        <v>31314.712862146676</v>
      </c>
      <c r="AG142">
        <v>31508.774162166716</v>
      </c>
      <c r="AH142">
        <v>31721.717488059741</v>
      </c>
      <c r="AI142">
        <v>31949.086303350632</v>
      </c>
      <c r="AJ142">
        <v>32163.144534615505</v>
      </c>
      <c r="AK142">
        <v>32351.478084233426</v>
      </c>
      <c r="AL142">
        <v>32506.14648737021</v>
      </c>
      <c r="AM142">
        <v>32639.1409248903</v>
      </c>
      <c r="AN142">
        <v>32755.975194765335</v>
      </c>
      <c r="AO142">
        <v>32881.924023635816</v>
      </c>
      <c r="AP142">
        <v>33005.688889884979</v>
      </c>
      <c r="AQ142">
        <v>33119.944034780507</v>
      </c>
      <c r="AR142">
        <v>33222.91813944732</v>
      </c>
      <c r="AS142">
        <v>33309.625776500026</v>
      </c>
      <c r="AT142">
        <v>33396.014233397975</v>
      </c>
      <c r="AU142">
        <v>33477.436534651919</v>
      </c>
      <c r="AV142">
        <v>33565.119510618038</v>
      </c>
      <c r="AW142">
        <v>33656.376944620672</v>
      </c>
      <c r="AX142">
        <v>33751.025611207551</v>
      </c>
      <c r="AY142" s="1">
        <f t="shared" si="21"/>
        <v>33835.883516575559</v>
      </c>
      <c r="AZ142" s="1">
        <f t="shared" si="22"/>
        <v>33928.008442865801</v>
      </c>
      <c r="BA142" s="1">
        <f t="shared" si="23"/>
        <v>34018.868136112666</v>
      </c>
      <c r="BB142" s="1">
        <f t="shared" si="24"/>
        <v>34108.622094669117</v>
      </c>
      <c r="BC142" s="1">
        <f t="shared" si="25"/>
        <v>34197.934836224187</v>
      </c>
      <c r="BD142" s="1">
        <f t="shared" si="26"/>
        <v>34289.278292619623</v>
      </c>
      <c r="BE142" s="1">
        <f t="shared" si="27"/>
        <v>34379.024280384037</v>
      </c>
      <c r="BF142" s="1">
        <f t="shared" si="28"/>
        <v>34469.036073949886</v>
      </c>
      <c r="BG142" s="1">
        <f t="shared" si="29"/>
        <v>34559.35433638579</v>
      </c>
      <c r="BH142" s="1">
        <f t="shared" si="30"/>
        <v>34649.704598408716</v>
      </c>
    </row>
    <row r="143" spans="1:60" x14ac:dyDescent="0.3">
      <c r="A143" t="s">
        <v>9</v>
      </c>
      <c r="B143" t="s">
        <v>10</v>
      </c>
      <c r="C143" t="s">
        <v>41</v>
      </c>
      <c r="D143" t="s">
        <v>17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>
        <v>10.3797</v>
      </c>
      <c r="K143">
        <v>10.744999999999999</v>
      </c>
      <c r="L143">
        <v>0.68769999999999998</v>
      </c>
      <c r="M143">
        <v>0</v>
      </c>
      <c r="N143">
        <v>0</v>
      </c>
      <c r="O143">
        <v>0</v>
      </c>
      <c r="P143">
        <v>62.149000000000001</v>
      </c>
      <c r="Q143">
        <v>68.1447</v>
      </c>
      <c r="R143">
        <v>65.802199999999999</v>
      </c>
      <c r="S143">
        <v>84.498599999999996</v>
      </c>
      <c r="T143">
        <v>93.7607</v>
      </c>
      <c r="U143">
        <v>83.300000000000352</v>
      </c>
      <c r="V143">
        <v>123.4000000000017</v>
      </c>
      <c r="W143">
        <v>119.60000000000171</v>
      </c>
      <c r="X143">
        <v>130.80000000000172</v>
      </c>
      <c r="Y143">
        <v>129.30000000000172</v>
      </c>
      <c r="Z143">
        <v>129.13403855172226</v>
      </c>
      <c r="AA143">
        <v>131.10286947690454</v>
      </c>
      <c r="AB143">
        <v>135.74092775304041</v>
      </c>
      <c r="AC143">
        <v>141.38137434994067</v>
      </c>
      <c r="AD143">
        <v>148.60311510660705</v>
      </c>
      <c r="AE143">
        <v>157.30232527949011</v>
      </c>
      <c r="AF143">
        <v>166.87036574765605</v>
      </c>
      <c r="AG143">
        <v>177.08240014566979</v>
      </c>
      <c r="AH143">
        <v>187.72531536327773</v>
      </c>
      <c r="AI143">
        <v>200.40306590400428</v>
      </c>
      <c r="AJ143">
        <v>214.10863110558813</v>
      </c>
      <c r="AK143">
        <v>230.10330264455717</v>
      </c>
      <c r="AL143">
        <v>247.990107444313</v>
      </c>
      <c r="AM143">
        <v>270.6114758992012</v>
      </c>
      <c r="AN143">
        <v>297.01506914430439</v>
      </c>
      <c r="AO143">
        <v>327.38938191416423</v>
      </c>
      <c r="AP143">
        <v>363.6980308467007</v>
      </c>
      <c r="AQ143">
        <v>405.29560676159491</v>
      </c>
      <c r="AR143">
        <v>452.39581087010833</v>
      </c>
      <c r="AS143">
        <v>505.50008426712469</v>
      </c>
      <c r="AT143">
        <v>565.3357165728039</v>
      </c>
      <c r="AU143">
        <v>629.13796436112727</v>
      </c>
      <c r="AV143">
        <v>699.28634481672736</v>
      </c>
      <c r="AW143">
        <v>774.44080610671097</v>
      </c>
      <c r="AX143">
        <v>854.3749385949269</v>
      </c>
      <c r="AY143" s="1">
        <f t="shared" si="21"/>
        <v>921.52953982740291</v>
      </c>
      <c r="AZ143" s="1">
        <f t="shared" si="22"/>
        <v>997.71544215461472</v>
      </c>
      <c r="BA143" s="1">
        <f t="shared" si="23"/>
        <v>1072.6534928190231</v>
      </c>
      <c r="BB143" s="1">
        <f t="shared" si="24"/>
        <v>1146.0726069958473</v>
      </c>
      <c r="BC143" s="1">
        <f t="shared" si="25"/>
        <v>1218.8249910163868</v>
      </c>
      <c r="BD143" s="1">
        <f t="shared" si="26"/>
        <v>1294.2436347283947</v>
      </c>
      <c r="BE143" s="1">
        <f t="shared" si="27"/>
        <v>1367.6703985463537</v>
      </c>
      <c r="BF143" s="1">
        <f t="shared" si="28"/>
        <v>1441.3544765773695</v>
      </c>
      <c r="BG143" s="1">
        <f t="shared" si="29"/>
        <v>1515.4559655807971</v>
      </c>
      <c r="BH143" s="1">
        <f t="shared" si="30"/>
        <v>1589.621730583196</v>
      </c>
    </row>
    <row r="144" spans="1:60" x14ac:dyDescent="0.3">
      <c r="A144" t="s">
        <v>9</v>
      </c>
      <c r="B144" t="s">
        <v>10</v>
      </c>
      <c r="C144" t="s">
        <v>41</v>
      </c>
      <c r="D144" t="s">
        <v>18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>
        <f t="shared" si="21"/>
        <v>0</v>
      </c>
      <c r="AZ144" s="1">
        <f t="shared" si="22"/>
        <v>0</v>
      </c>
      <c r="BA144" s="1">
        <f t="shared" si="23"/>
        <v>0</v>
      </c>
      <c r="BB144" s="1">
        <f t="shared" si="24"/>
        <v>0</v>
      </c>
      <c r="BC144" s="1">
        <f t="shared" si="25"/>
        <v>0</v>
      </c>
      <c r="BD144" s="1">
        <f t="shared" si="26"/>
        <v>0</v>
      </c>
      <c r="BE144" s="1">
        <f t="shared" si="27"/>
        <v>0</v>
      </c>
      <c r="BF144" s="1">
        <f t="shared" si="28"/>
        <v>0</v>
      </c>
      <c r="BG144" s="1">
        <f t="shared" si="29"/>
        <v>0</v>
      </c>
      <c r="BH144" s="1">
        <f t="shared" si="30"/>
        <v>0</v>
      </c>
    </row>
    <row r="145" spans="1:60" x14ac:dyDescent="0.3">
      <c r="A145" t="s">
        <v>9</v>
      </c>
      <c r="B145" t="s">
        <v>10</v>
      </c>
      <c r="C145" t="s">
        <v>41</v>
      </c>
      <c r="D145" t="s">
        <v>19</v>
      </c>
      <c r="E145" t="s">
        <v>13</v>
      </c>
      <c r="F145" t="s">
        <v>14</v>
      </c>
      <c r="G145" t="s">
        <v>14</v>
      </c>
      <c r="H145" t="s">
        <v>15</v>
      </c>
      <c r="I145" t="s">
        <v>16</v>
      </c>
      <c r="J145">
        <v>358.01799999999997</v>
      </c>
      <c r="K145">
        <v>391.988</v>
      </c>
      <c r="L145">
        <v>412.28399999999999</v>
      </c>
      <c r="M145">
        <v>440.66399999999999</v>
      </c>
      <c r="N145">
        <v>450.21</v>
      </c>
      <c r="O145">
        <v>461.21800000000002</v>
      </c>
      <c r="P145">
        <v>325.85399999999998</v>
      </c>
      <c r="Q145">
        <v>237.79</v>
      </c>
      <c r="R145">
        <v>268.32</v>
      </c>
      <c r="S145">
        <v>256.70999999999998</v>
      </c>
      <c r="T145">
        <v>277.09199999999998</v>
      </c>
      <c r="U145">
        <v>388.29</v>
      </c>
      <c r="V145">
        <v>383.28127699988386</v>
      </c>
      <c r="W145">
        <v>370.32050477135078</v>
      </c>
      <c r="X145">
        <v>364.63239784998279</v>
      </c>
      <c r="Y145">
        <v>371.80971509193893</v>
      </c>
      <c r="Z145">
        <v>391.89362222999398</v>
      </c>
      <c r="AA145">
        <v>396.70901703943423</v>
      </c>
      <c r="AB145">
        <v>402.60554199909456</v>
      </c>
      <c r="AC145">
        <v>411.25542441043848</v>
      </c>
      <c r="AD145">
        <v>422.0231257074617</v>
      </c>
      <c r="AE145">
        <v>435.66261879743939</v>
      </c>
      <c r="AF145">
        <v>452.84734853789416</v>
      </c>
      <c r="AG145">
        <v>474.04993225377211</v>
      </c>
      <c r="AH145">
        <v>498.0889939202828</v>
      </c>
      <c r="AI145">
        <v>525.8297814862733</v>
      </c>
      <c r="AJ145">
        <v>557.43278475348404</v>
      </c>
      <c r="AK145">
        <v>592.47468074514791</v>
      </c>
      <c r="AL145">
        <v>632.41248433775752</v>
      </c>
      <c r="AM145">
        <v>684.40573842224853</v>
      </c>
      <c r="AN145">
        <v>753.05275040462413</v>
      </c>
      <c r="AO145">
        <v>828.29134678632317</v>
      </c>
      <c r="AP145">
        <v>913.96912595180561</v>
      </c>
      <c r="AQ145">
        <v>1004.8107395941013</v>
      </c>
      <c r="AR145">
        <v>1100.392757297257</v>
      </c>
      <c r="AS145">
        <v>1200.0976081576266</v>
      </c>
      <c r="AT145">
        <v>1301.6511045697077</v>
      </c>
      <c r="AU145">
        <v>1402.4871954403266</v>
      </c>
      <c r="AV145">
        <v>1510.1334029310403</v>
      </c>
      <c r="AW145">
        <v>1621.932096256767</v>
      </c>
      <c r="AX145">
        <v>1736.9978773117455</v>
      </c>
      <c r="AY145" s="1">
        <f t="shared" si="21"/>
        <v>1841.681869192078</v>
      </c>
      <c r="AZ145" s="1">
        <f t="shared" si="22"/>
        <v>1954.2226347916585</v>
      </c>
      <c r="BA145" s="1">
        <f t="shared" si="23"/>
        <v>2065.3720470936387</v>
      </c>
      <c r="BB145" s="1">
        <f t="shared" si="24"/>
        <v>2175.2727026752837</v>
      </c>
      <c r="BC145" s="1">
        <f t="shared" si="25"/>
        <v>2284.7813748014742</v>
      </c>
      <c r="BD145" s="1">
        <f t="shared" si="26"/>
        <v>2396.4408494415402</v>
      </c>
      <c r="BE145" s="1">
        <f t="shared" si="27"/>
        <v>2506.3716488629871</v>
      </c>
      <c r="BF145" s="1">
        <f t="shared" si="28"/>
        <v>2616.5979296664591</v>
      </c>
      <c r="BG145" s="1">
        <f t="shared" si="29"/>
        <v>2727.1651195026934</v>
      </c>
      <c r="BH145" s="1">
        <f t="shared" si="30"/>
        <v>2837.7487553432293</v>
      </c>
    </row>
    <row r="146" spans="1:60" x14ac:dyDescent="0.3">
      <c r="A146" t="s">
        <v>9</v>
      </c>
      <c r="B146" t="s">
        <v>10</v>
      </c>
      <c r="C146" t="s">
        <v>41</v>
      </c>
      <c r="D146" t="s">
        <v>20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>
        <v>71.760000000000005</v>
      </c>
      <c r="K146">
        <v>71.760000000000005</v>
      </c>
      <c r="L146">
        <v>138.84299999999999</v>
      </c>
      <c r="M146">
        <v>190.797</v>
      </c>
      <c r="N146">
        <v>175.48500000000001</v>
      </c>
      <c r="O146">
        <v>258.41699999999997</v>
      </c>
      <c r="P146">
        <v>170.892</v>
      </c>
      <c r="Q146">
        <v>384.89400000000001</v>
      </c>
      <c r="R146">
        <v>619.452</v>
      </c>
      <c r="S146">
        <v>1072.662</v>
      </c>
      <c r="T146">
        <v>1435.6079999999999</v>
      </c>
      <c r="U146">
        <v>1721.4928</v>
      </c>
      <c r="V146">
        <v>2126.2037999999998</v>
      </c>
      <c r="W146">
        <v>906.73699999999997</v>
      </c>
      <c r="X146">
        <v>966.64509999999996</v>
      </c>
      <c r="Y146">
        <v>977.17579999999998</v>
      </c>
      <c r="Z146">
        <v>1117.0848000000001</v>
      </c>
      <c r="AA146">
        <v>1142.9408435667133</v>
      </c>
      <c r="AB146">
        <v>1174.6420709203344</v>
      </c>
      <c r="AC146">
        <v>1214.5483405294281</v>
      </c>
      <c r="AD146">
        <v>1265.8679783065131</v>
      </c>
      <c r="AE146">
        <v>1335.3512945306109</v>
      </c>
      <c r="AF146">
        <v>1430.0888440228553</v>
      </c>
      <c r="AG146">
        <v>1558.7231922237395</v>
      </c>
      <c r="AH146">
        <v>1732.7295725782419</v>
      </c>
      <c r="AI146">
        <v>1967.8237203354029</v>
      </c>
      <c r="AJ146">
        <v>2123.8408942953679</v>
      </c>
      <c r="AK146">
        <v>2219.5292117672193</v>
      </c>
      <c r="AL146">
        <v>2277.2223661567969</v>
      </c>
      <c r="AM146">
        <v>2312.9016417542421</v>
      </c>
      <c r="AN146">
        <v>2335.9320648305475</v>
      </c>
      <c r="AO146">
        <v>2353.7121855314849</v>
      </c>
      <c r="AP146">
        <v>2367.7961820288133</v>
      </c>
      <c r="AQ146">
        <v>2379.4516805217813</v>
      </c>
      <c r="AR146">
        <v>2389.2793243614142</v>
      </c>
      <c r="AS146">
        <v>2397.3025212933694</v>
      </c>
      <c r="AT146">
        <v>2404.3595528857163</v>
      </c>
      <c r="AU146">
        <v>2410.533184327739</v>
      </c>
      <c r="AV146">
        <v>2415.9153926462086</v>
      </c>
      <c r="AW146">
        <v>2420.6235977202114</v>
      </c>
      <c r="AX146">
        <v>2424.743495707236</v>
      </c>
      <c r="AY146" s="1">
        <f t="shared" si="21"/>
        <v>2430.4925343680752</v>
      </c>
      <c r="AZ146" s="1">
        <f t="shared" si="22"/>
        <v>2435.0856818964039</v>
      </c>
      <c r="BA146" s="1">
        <f t="shared" si="23"/>
        <v>2439.8349950121046</v>
      </c>
      <c r="BB146" s="1">
        <f t="shared" si="24"/>
        <v>2444.7855551726934</v>
      </c>
      <c r="BC146" s="1">
        <f t="shared" si="25"/>
        <v>2449.8164263037861</v>
      </c>
      <c r="BD146" s="1">
        <f t="shared" si="26"/>
        <v>2454.5073356949251</v>
      </c>
      <c r="BE146" s="1">
        <f t="shared" si="27"/>
        <v>2459.4534204825995</v>
      </c>
      <c r="BF146" s="1">
        <f t="shared" si="28"/>
        <v>2464.3671359721884</v>
      </c>
      <c r="BG146" s="1">
        <f t="shared" si="29"/>
        <v>2469.2260214585804</v>
      </c>
      <c r="BH146" s="1">
        <f t="shared" si="30"/>
        <v>2474.0777651584704</v>
      </c>
    </row>
    <row r="147" spans="1:60" x14ac:dyDescent="0.3">
      <c r="A147" t="s">
        <v>9</v>
      </c>
      <c r="B147" t="s">
        <v>10</v>
      </c>
      <c r="C147" t="s">
        <v>41</v>
      </c>
      <c r="D147" t="s">
        <v>21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>
        <f t="shared" si="21"/>
        <v>0</v>
      </c>
      <c r="AZ147" s="1">
        <f t="shared" si="22"/>
        <v>0</v>
      </c>
      <c r="BA147" s="1">
        <f t="shared" si="23"/>
        <v>0</v>
      </c>
      <c r="BB147" s="1">
        <f t="shared" si="24"/>
        <v>0</v>
      </c>
      <c r="BC147" s="1">
        <f t="shared" si="25"/>
        <v>0</v>
      </c>
      <c r="BD147" s="1">
        <f t="shared" si="26"/>
        <v>0</v>
      </c>
      <c r="BE147" s="1">
        <f t="shared" si="27"/>
        <v>0</v>
      </c>
      <c r="BF147" s="1">
        <f t="shared" si="28"/>
        <v>0</v>
      </c>
      <c r="BG147" s="1">
        <f t="shared" si="29"/>
        <v>0</v>
      </c>
      <c r="BH147" s="1">
        <f t="shared" si="30"/>
        <v>0</v>
      </c>
    </row>
    <row r="148" spans="1:60" x14ac:dyDescent="0.3">
      <c r="A148" t="s">
        <v>9</v>
      </c>
      <c r="B148" t="s">
        <v>10</v>
      </c>
      <c r="C148" t="s">
        <v>41</v>
      </c>
      <c r="D148" t="s">
        <v>22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>
        <v>29758.412</v>
      </c>
      <c r="K148">
        <v>31067.831999999999</v>
      </c>
      <c r="L148">
        <v>31590.753000000001</v>
      </c>
      <c r="M148">
        <v>33181.839999999997</v>
      </c>
      <c r="N148">
        <v>34579.815000000002</v>
      </c>
      <c r="O148">
        <v>35779.326000000001</v>
      </c>
      <c r="P148">
        <v>36948.161</v>
      </c>
      <c r="Q148">
        <v>37892.082999999999</v>
      </c>
      <c r="R148">
        <v>35846.050999999999</v>
      </c>
      <c r="S148">
        <v>33035.373</v>
      </c>
      <c r="T148">
        <v>32071.632000000001</v>
      </c>
      <c r="U148">
        <v>29955.727999999999</v>
      </c>
      <c r="V148">
        <v>27041.91</v>
      </c>
      <c r="W148">
        <v>26688.487000000001</v>
      </c>
      <c r="X148">
        <v>26813.795999999998</v>
      </c>
      <c r="Y148">
        <v>27750.285</v>
      </c>
      <c r="Z148">
        <v>28711.8907</v>
      </c>
      <c r="AA148">
        <v>28890.956034260118</v>
      </c>
      <c r="AB148">
        <v>29032.247719763229</v>
      </c>
      <c r="AC148">
        <v>29130.321158661285</v>
      </c>
      <c r="AD148">
        <v>29178.858358205533</v>
      </c>
      <c r="AE148">
        <v>29221.089622994001</v>
      </c>
      <c r="AF148">
        <v>29264.906303838274</v>
      </c>
      <c r="AG148">
        <v>29298.918637543538</v>
      </c>
      <c r="AH148">
        <v>29303.173606197939</v>
      </c>
      <c r="AI148">
        <v>29255.02973562495</v>
      </c>
      <c r="AJ148">
        <v>29267.762224461061</v>
      </c>
      <c r="AK148">
        <v>29309.370889076501</v>
      </c>
      <c r="AL148">
        <v>29348.521529431338</v>
      </c>
      <c r="AM148">
        <v>29371.222068814608</v>
      </c>
      <c r="AN148">
        <v>29369.975310385864</v>
      </c>
      <c r="AO148">
        <v>29372.531109403841</v>
      </c>
      <c r="AP148">
        <v>29360.225551057662</v>
      </c>
      <c r="AQ148">
        <v>29330.386007903031</v>
      </c>
      <c r="AR148">
        <v>29280.850246918541</v>
      </c>
      <c r="AS148">
        <v>29206.72556278191</v>
      </c>
      <c r="AT148">
        <v>29124.667859369751</v>
      </c>
      <c r="AU148">
        <v>29035.278190522724</v>
      </c>
      <c r="AV148">
        <v>28939.784370224064</v>
      </c>
      <c r="AW148">
        <v>28839.380444536986</v>
      </c>
      <c r="AX148">
        <v>28734.909299593641</v>
      </c>
      <c r="AY148" s="1">
        <f t="shared" si="21"/>
        <v>28642.179573188041</v>
      </c>
      <c r="AZ148" s="1">
        <f t="shared" si="22"/>
        <v>28540.984684023162</v>
      </c>
      <c r="BA148" s="1">
        <f t="shared" si="23"/>
        <v>28441.007601187943</v>
      </c>
      <c r="BB148" s="1">
        <f t="shared" si="24"/>
        <v>28342.491229825362</v>
      </c>
      <c r="BC148" s="1">
        <f t="shared" si="25"/>
        <v>28244.512044102652</v>
      </c>
      <c r="BD148" s="1">
        <f t="shared" si="26"/>
        <v>28144.086472754861</v>
      </c>
      <c r="BE148" s="1">
        <f t="shared" si="27"/>
        <v>28045.528812492237</v>
      </c>
      <c r="BF148" s="1">
        <f t="shared" si="28"/>
        <v>27946.71653173404</v>
      </c>
      <c r="BG148" s="1">
        <f t="shared" si="29"/>
        <v>27847.507229843904</v>
      </c>
      <c r="BH148" s="1">
        <f t="shared" si="30"/>
        <v>27748.256347324059</v>
      </c>
    </row>
    <row r="149" spans="1:60" x14ac:dyDescent="0.3">
      <c r="A149" t="s">
        <v>9</v>
      </c>
      <c r="B149" t="s">
        <v>10</v>
      </c>
      <c r="C149" t="s">
        <v>42</v>
      </c>
      <c r="D149" t="s">
        <v>12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>
        <v>7391.7923000000001</v>
      </c>
      <c r="K149">
        <v>7352.4615000000003</v>
      </c>
      <c r="L149">
        <v>7443.0536000000002</v>
      </c>
      <c r="M149">
        <v>7567.1648999999998</v>
      </c>
      <c r="N149">
        <v>7763.7865000000011</v>
      </c>
      <c r="O149">
        <v>7872.8770999999988</v>
      </c>
      <c r="P149">
        <v>7903.7389999999996</v>
      </c>
      <c r="Q149">
        <v>8092.0504000000001</v>
      </c>
      <c r="R149">
        <v>7845.1896999999999</v>
      </c>
      <c r="S149">
        <v>7672.0537999999997</v>
      </c>
      <c r="T149">
        <v>7816.6045999999997</v>
      </c>
      <c r="U149">
        <v>7721.8498999999993</v>
      </c>
      <c r="V149">
        <v>7543.3808030610944</v>
      </c>
      <c r="W149">
        <v>7475.8822968364948</v>
      </c>
      <c r="X149">
        <v>7782.9551999999994</v>
      </c>
      <c r="Y149">
        <v>7894.5954000000002</v>
      </c>
      <c r="Z149">
        <v>7985.2821028000935</v>
      </c>
      <c r="AA149">
        <v>8078.3109098957484</v>
      </c>
      <c r="AB149">
        <v>8215.6706196238283</v>
      </c>
      <c r="AC149">
        <v>8351.8237383550622</v>
      </c>
      <c r="AD149">
        <v>8477.0809903511181</v>
      </c>
      <c r="AE149">
        <v>8599.7405884822856</v>
      </c>
      <c r="AF149">
        <v>8714.0020759313666</v>
      </c>
      <c r="AG149">
        <v>8822.6429989805692</v>
      </c>
      <c r="AH149">
        <v>8927.1882761418237</v>
      </c>
      <c r="AI149">
        <v>9025.3893273761187</v>
      </c>
      <c r="AJ149">
        <v>9122.6462983512356</v>
      </c>
      <c r="AK149">
        <v>9226.3007187027524</v>
      </c>
      <c r="AL149">
        <v>9326.4573907439608</v>
      </c>
      <c r="AM149">
        <v>9418.2690734780772</v>
      </c>
      <c r="AN149">
        <v>9515.09249151535</v>
      </c>
      <c r="AO149">
        <v>9610.2821095966992</v>
      </c>
      <c r="AP149">
        <v>9701.5021841103335</v>
      </c>
      <c r="AQ149">
        <v>9791.1146822938936</v>
      </c>
      <c r="AR149">
        <v>9873.4590114050225</v>
      </c>
      <c r="AS149">
        <v>9948.9028893710565</v>
      </c>
      <c r="AT149">
        <v>10014.034508385719</v>
      </c>
      <c r="AU149">
        <v>10071.555414687815</v>
      </c>
      <c r="AV149">
        <v>10112.41543437049</v>
      </c>
      <c r="AW149">
        <v>10143.354958657364</v>
      </c>
      <c r="AX149">
        <v>10175.593792561414</v>
      </c>
      <c r="AY149" s="1">
        <f t="shared" si="21"/>
        <v>10221.866255428846</v>
      </c>
      <c r="AZ149" s="1">
        <f t="shared" si="22"/>
        <v>10254.097183043079</v>
      </c>
      <c r="BA149" s="1">
        <f t="shared" si="23"/>
        <v>10290.027963047251</v>
      </c>
      <c r="BB149" s="1">
        <f t="shared" si="24"/>
        <v>10328.542850326019</v>
      </c>
      <c r="BC149" s="1">
        <f t="shared" si="25"/>
        <v>10366.243555825611</v>
      </c>
      <c r="BD149" s="1">
        <f t="shared" si="26"/>
        <v>10401.115641957105</v>
      </c>
      <c r="BE149" s="1">
        <f t="shared" si="27"/>
        <v>10439.081192021738</v>
      </c>
      <c r="BF149" s="1">
        <f t="shared" si="28"/>
        <v>10476.206015509553</v>
      </c>
      <c r="BG149" s="1">
        <f t="shared" si="29"/>
        <v>10512.687041096964</v>
      </c>
      <c r="BH149" s="1">
        <f t="shared" si="30"/>
        <v>10549.459892510728</v>
      </c>
    </row>
    <row r="150" spans="1:60" x14ac:dyDescent="0.3">
      <c r="A150" t="s">
        <v>9</v>
      </c>
      <c r="B150" t="s">
        <v>10</v>
      </c>
      <c r="C150" t="s">
        <v>42</v>
      </c>
      <c r="D150" t="s">
        <v>17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>
        <v>10.1433</v>
      </c>
      <c r="K150">
        <v>10.293700000000001</v>
      </c>
      <c r="L150">
        <v>12.0344</v>
      </c>
      <c r="M150">
        <v>17.471299999999999</v>
      </c>
      <c r="N150">
        <v>15.408300000000002</v>
      </c>
      <c r="O150">
        <v>15.365299999999996</v>
      </c>
      <c r="P150">
        <v>22.585999999999999</v>
      </c>
      <c r="Q150">
        <v>23.316600000000001</v>
      </c>
      <c r="R150">
        <v>24.0473</v>
      </c>
      <c r="S150">
        <v>20.780799999999999</v>
      </c>
      <c r="T150">
        <v>31.719200000000004</v>
      </c>
      <c r="U150">
        <v>42.786499999999997</v>
      </c>
      <c r="V150">
        <v>52.951299298042869</v>
      </c>
      <c r="W150">
        <v>52.671900704557657</v>
      </c>
      <c r="X150">
        <v>50.608899999999998</v>
      </c>
      <c r="Y150">
        <v>34.426900000000003</v>
      </c>
      <c r="Z150">
        <v>33.566299579647918</v>
      </c>
      <c r="AA150">
        <v>35.950527638307108</v>
      </c>
      <c r="AB150">
        <v>38.701513240971046</v>
      </c>
      <c r="AC150">
        <v>41.853624650345864</v>
      </c>
      <c r="AD150">
        <v>43.947699099838076</v>
      </c>
      <c r="AE150">
        <v>47.034237652506221</v>
      </c>
      <c r="AF150">
        <v>51.103983391393513</v>
      </c>
      <c r="AG150">
        <v>56.808925593659602</v>
      </c>
      <c r="AH150">
        <v>62.774127285817578</v>
      </c>
      <c r="AI150">
        <v>71.058034946429004</v>
      </c>
      <c r="AJ150">
        <v>78.008365596067193</v>
      </c>
      <c r="AK150">
        <v>89.735325128857198</v>
      </c>
      <c r="AL150">
        <v>97.512006582856046</v>
      </c>
      <c r="AM150">
        <v>104.73627423875197</v>
      </c>
      <c r="AN150">
        <v>115.33462649463935</v>
      </c>
      <c r="AO150">
        <v>123.3415932365041</v>
      </c>
      <c r="AP150">
        <v>132.73030683913913</v>
      </c>
      <c r="AQ150">
        <v>144.22050839834401</v>
      </c>
      <c r="AR150">
        <v>151.22467273474064</v>
      </c>
      <c r="AS150">
        <v>159.85231533477142</v>
      </c>
      <c r="AT150">
        <v>170.81621501818091</v>
      </c>
      <c r="AU150">
        <v>179.55216811710366</v>
      </c>
      <c r="AV150">
        <v>187.58057295201729</v>
      </c>
      <c r="AW150">
        <v>195.80363220293472</v>
      </c>
      <c r="AX150">
        <v>207.28578640665356</v>
      </c>
      <c r="AY150" s="1">
        <f t="shared" si="21"/>
        <v>214.96485699820914</v>
      </c>
      <c r="AZ150" s="1">
        <f t="shared" si="22"/>
        <v>224.19658070043806</v>
      </c>
      <c r="BA150" s="1">
        <f t="shared" si="23"/>
        <v>233.68425793968709</v>
      </c>
      <c r="BB150" s="1">
        <f t="shared" si="24"/>
        <v>242.98863657977199</v>
      </c>
      <c r="BC150" s="1">
        <f t="shared" si="25"/>
        <v>251.66155411126601</v>
      </c>
      <c r="BD150" s="1">
        <f t="shared" si="26"/>
        <v>261.15481229751094</v>
      </c>
      <c r="BE150" s="1">
        <f t="shared" si="27"/>
        <v>270.30529613544786</v>
      </c>
      <c r="BF150" s="1">
        <f t="shared" si="28"/>
        <v>279.38138704551602</v>
      </c>
      <c r="BG150" s="1">
        <f t="shared" si="29"/>
        <v>288.52711012060536</v>
      </c>
      <c r="BH150" s="1">
        <f t="shared" si="30"/>
        <v>297.79333797207801</v>
      </c>
    </row>
    <row r="151" spans="1:60" x14ac:dyDescent="0.3">
      <c r="A151" t="s">
        <v>9</v>
      </c>
      <c r="B151" t="s">
        <v>10</v>
      </c>
      <c r="C151" t="s">
        <v>42</v>
      </c>
      <c r="D151" t="s">
        <v>18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s="1">
        <f t="shared" si="21"/>
        <v>0</v>
      </c>
      <c r="AZ151" s="1">
        <f t="shared" si="22"/>
        <v>0</v>
      </c>
      <c r="BA151" s="1">
        <f t="shared" si="23"/>
        <v>0</v>
      </c>
      <c r="BB151" s="1">
        <f t="shared" si="24"/>
        <v>0</v>
      </c>
      <c r="BC151" s="1">
        <f t="shared" si="25"/>
        <v>0</v>
      </c>
      <c r="BD151" s="1">
        <f t="shared" si="26"/>
        <v>0</v>
      </c>
      <c r="BE151" s="1">
        <f t="shared" si="27"/>
        <v>0</v>
      </c>
      <c r="BF151" s="1">
        <f t="shared" si="28"/>
        <v>0</v>
      </c>
      <c r="BG151" s="1">
        <f t="shared" si="29"/>
        <v>0</v>
      </c>
      <c r="BH151" s="1">
        <f t="shared" si="30"/>
        <v>0</v>
      </c>
    </row>
    <row r="152" spans="1:60" x14ac:dyDescent="0.3">
      <c r="A152" t="s">
        <v>9</v>
      </c>
      <c r="B152" t="s">
        <v>10</v>
      </c>
      <c r="C152" t="s">
        <v>42</v>
      </c>
      <c r="D152" t="s">
        <v>19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>
        <v>274.68400000000003</v>
      </c>
      <c r="K152">
        <v>246.13200000000001</v>
      </c>
      <c r="L152">
        <v>246.56200000000001</v>
      </c>
      <c r="M152">
        <v>244.06800000000001</v>
      </c>
      <c r="N152">
        <v>257.05399999999997</v>
      </c>
      <c r="O152">
        <v>242.34800000000001</v>
      </c>
      <c r="P152">
        <v>248.11</v>
      </c>
      <c r="Q152">
        <v>251.89400000000001</v>
      </c>
      <c r="R152">
        <v>203.99199999999999</v>
      </c>
      <c r="S152">
        <v>209.66800000000001</v>
      </c>
      <c r="T152">
        <v>206.744</v>
      </c>
      <c r="U152">
        <v>227.04</v>
      </c>
      <c r="V152">
        <v>230.91</v>
      </c>
      <c r="W152">
        <v>236.5</v>
      </c>
      <c r="X152">
        <v>224.89</v>
      </c>
      <c r="Y152">
        <v>223.17</v>
      </c>
      <c r="Z152">
        <v>223.59540000000001</v>
      </c>
      <c r="AA152">
        <v>224.95021124004251</v>
      </c>
      <c r="AB152">
        <v>226.48262898328247</v>
      </c>
      <c r="AC152">
        <v>228.34798090936835</v>
      </c>
      <c r="AD152">
        <v>230.44544440609744</v>
      </c>
      <c r="AE152">
        <v>232.79440148557373</v>
      </c>
      <c r="AF152">
        <v>235.38869784912677</v>
      </c>
      <c r="AG152">
        <v>238.25731530230587</v>
      </c>
      <c r="AH152">
        <v>241.33979054765248</v>
      </c>
      <c r="AI152">
        <v>244.53345262888442</v>
      </c>
      <c r="AJ152">
        <v>248.13669396421875</v>
      </c>
      <c r="AK152">
        <v>252.07756109952916</v>
      </c>
      <c r="AL152">
        <v>256.40007729405681</v>
      </c>
      <c r="AM152">
        <v>261.06388205539577</v>
      </c>
      <c r="AN152">
        <v>266.04391106917677</v>
      </c>
      <c r="AO152">
        <v>271.79980767162829</v>
      </c>
      <c r="AP152">
        <v>278.33434836752895</v>
      </c>
      <c r="AQ152">
        <v>285.77416031339146</v>
      </c>
      <c r="AR152">
        <v>294.14328462059945</v>
      </c>
      <c r="AS152">
        <v>303.6029778109318</v>
      </c>
      <c r="AT152">
        <v>313.53866065690084</v>
      </c>
      <c r="AU152">
        <v>323.91629630608821</v>
      </c>
      <c r="AV152">
        <v>334.55829277144193</v>
      </c>
      <c r="AW152">
        <v>345.45652812509962</v>
      </c>
      <c r="AX152">
        <v>356.87851237398638</v>
      </c>
      <c r="AY152" s="1">
        <f t="shared" si="21"/>
        <v>367.33563862265873</v>
      </c>
      <c r="AZ152" s="1">
        <f t="shared" si="22"/>
        <v>378.37672491056219</v>
      </c>
      <c r="BA152" s="1">
        <f t="shared" si="23"/>
        <v>389.37593179348914</v>
      </c>
      <c r="BB152" s="1">
        <f t="shared" si="24"/>
        <v>400.28577312716516</v>
      </c>
      <c r="BC152" s="1">
        <f t="shared" si="25"/>
        <v>411.10696056872621</v>
      </c>
      <c r="BD152" s="1">
        <f t="shared" si="26"/>
        <v>422.13171343713839</v>
      </c>
      <c r="BE152" s="1">
        <f t="shared" si="27"/>
        <v>433.02772251593342</v>
      </c>
      <c r="BF152" s="1">
        <f t="shared" si="28"/>
        <v>443.93047681494863</v>
      </c>
      <c r="BG152" s="1">
        <f t="shared" si="29"/>
        <v>454.85958008961461</v>
      </c>
      <c r="BH152" s="1">
        <f t="shared" si="30"/>
        <v>465.802491411152</v>
      </c>
    </row>
    <row r="153" spans="1:60" x14ac:dyDescent="0.3">
      <c r="A153" t="s">
        <v>9</v>
      </c>
      <c r="B153" t="s">
        <v>10</v>
      </c>
      <c r="C153" t="s">
        <v>42</v>
      </c>
      <c r="D153" t="s">
        <v>20</v>
      </c>
      <c r="E153" t="s">
        <v>13</v>
      </c>
      <c r="F153" t="s">
        <v>14</v>
      </c>
      <c r="G153" t="s">
        <v>14</v>
      </c>
      <c r="H153" t="s">
        <v>15</v>
      </c>
      <c r="I153" t="s">
        <v>16</v>
      </c>
      <c r="J153">
        <v>0</v>
      </c>
      <c r="K153">
        <v>14.889800000000003</v>
      </c>
      <c r="L153">
        <v>32.229199999999999</v>
      </c>
      <c r="M153">
        <v>66.519599999999997</v>
      </c>
      <c r="N153">
        <v>126.61720000000001</v>
      </c>
      <c r="O153">
        <v>134.96579999999997</v>
      </c>
      <c r="P153">
        <v>187.50299999999999</v>
      </c>
      <c r="Q153">
        <v>284.52879999999999</v>
      </c>
      <c r="R153">
        <v>362.4984</v>
      </c>
      <c r="S153">
        <v>381.75400000000002</v>
      </c>
      <c r="T153">
        <v>401.48140000000001</v>
      </c>
      <c r="U153">
        <v>497.90339999999998</v>
      </c>
      <c r="V153">
        <v>610.75559190342346</v>
      </c>
      <c r="W153">
        <v>715.05730956485513</v>
      </c>
      <c r="X153">
        <v>936.46929999999998</v>
      </c>
      <c r="Y153">
        <v>1148.3295000000001</v>
      </c>
      <c r="Z153">
        <v>1477.6952814947642</v>
      </c>
      <c r="AA153">
        <v>1497.8601324203073</v>
      </c>
      <c r="AB153">
        <v>1579.9581820509429</v>
      </c>
      <c r="AC153">
        <v>1662.4738694295652</v>
      </c>
      <c r="AD153">
        <v>1744.1774552321028</v>
      </c>
      <c r="AE153">
        <v>1771.6716554100026</v>
      </c>
      <c r="AF153">
        <v>1798.4273134683069</v>
      </c>
      <c r="AG153">
        <v>1824.1349541074965</v>
      </c>
      <c r="AH153">
        <v>1849.388214452079</v>
      </c>
      <c r="AI153">
        <v>1873.1858722687839</v>
      </c>
      <c r="AJ153">
        <v>1897.0885962407831</v>
      </c>
      <c r="AK153">
        <v>1921.8912154765046</v>
      </c>
      <c r="AL153">
        <v>1946.6623266584329</v>
      </c>
      <c r="AM153">
        <v>1969.6687102938354</v>
      </c>
      <c r="AN153">
        <v>1993.207476038767</v>
      </c>
      <c r="AO153">
        <v>2017.1790535292851</v>
      </c>
      <c r="AP153">
        <v>2040.4835440907107</v>
      </c>
      <c r="AQ153">
        <v>2063.4608434370639</v>
      </c>
      <c r="AR153">
        <v>2085.9530437686035</v>
      </c>
      <c r="AS153">
        <v>2106.967633778635</v>
      </c>
      <c r="AT153">
        <v>2125.6392976919597</v>
      </c>
      <c r="AU153">
        <v>2143.378048824276</v>
      </c>
      <c r="AV153">
        <v>2157.8843589261332</v>
      </c>
      <c r="AW153">
        <v>2171.0129073701787</v>
      </c>
      <c r="AX153">
        <v>2184.4137895752524</v>
      </c>
      <c r="AY153" s="1">
        <f t="shared" si="21"/>
        <v>2200.0208331713075</v>
      </c>
      <c r="AZ153" s="1">
        <f t="shared" si="22"/>
        <v>2213.2864873763865</v>
      </c>
      <c r="BA153" s="1">
        <f t="shared" si="23"/>
        <v>2227.2673300943425</v>
      </c>
      <c r="BB153" s="1">
        <f t="shared" si="24"/>
        <v>2241.6147324923295</v>
      </c>
      <c r="BC153" s="1">
        <f t="shared" si="25"/>
        <v>2255.8151493690784</v>
      </c>
      <c r="BD153" s="1">
        <f t="shared" si="26"/>
        <v>2269.5759697541325</v>
      </c>
      <c r="BE153" s="1">
        <f t="shared" si="27"/>
        <v>2283.8499690263234</v>
      </c>
      <c r="BF153" s="1">
        <f t="shared" si="28"/>
        <v>2297.9625846849704</v>
      </c>
      <c r="BG153" s="1">
        <f t="shared" si="29"/>
        <v>2311.9828382781234</v>
      </c>
      <c r="BH153" s="1">
        <f t="shared" si="30"/>
        <v>2326.0539000472018</v>
      </c>
    </row>
    <row r="154" spans="1:60" x14ac:dyDescent="0.3">
      <c r="A154" t="s">
        <v>9</v>
      </c>
      <c r="B154" t="s">
        <v>10</v>
      </c>
      <c r="C154" t="s">
        <v>42</v>
      </c>
      <c r="D154" t="s">
        <v>21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s="1">
        <f t="shared" si="21"/>
        <v>0</v>
      </c>
      <c r="AZ154" s="1">
        <f t="shared" si="22"/>
        <v>0</v>
      </c>
      <c r="BA154" s="1">
        <f t="shared" si="23"/>
        <v>0</v>
      </c>
      <c r="BB154" s="1">
        <f t="shared" si="24"/>
        <v>0</v>
      </c>
      <c r="BC154" s="1">
        <f t="shared" si="25"/>
        <v>0</v>
      </c>
      <c r="BD154" s="1">
        <f t="shared" si="26"/>
        <v>0</v>
      </c>
      <c r="BE154" s="1">
        <f t="shared" si="27"/>
        <v>0</v>
      </c>
      <c r="BF154" s="1">
        <f t="shared" si="28"/>
        <v>0</v>
      </c>
      <c r="BG154" s="1">
        <f t="shared" si="29"/>
        <v>0</v>
      </c>
      <c r="BH154" s="1">
        <f t="shared" si="30"/>
        <v>0</v>
      </c>
    </row>
    <row r="155" spans="1:60" x14ac:dyDescent="0.3">
      <c r="A155" t="s">
        <v>9</v>
      </c>
      <c r="B155" t="s">
        <v>10</v>
      </c>
      <c r="C155" t="s">
        <v>42</v>
      </c>
      <c r="D155" t="s">
        <v>22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>
        <v>7106.9650000000001</v>
      </c>
      <c r="K155">
        <v>7081.1460000000006</v>
      </c>
      <c r="L155">
        <v>7152.2280000000001</v>
      </c>
      <c r="M155">
        <v>7239.1059999999998</v>
      </c>
      <c r="N155">
        <v>7364.7070000000012</v>
      </c>
      <c r="O155">
        <v>7480.1979999999985</v>
      </c>
      <c r="P155">
        <v>7445.54</v>
      </c>
      <c r="Q155">
        <v>7532.3109999999997</v>
      </c>
      <c r="R155">
        <v>7254.652</v>
      </c>
      <c r="S155">
        <v>7059.8509999999997</v>
      </c>
      <c r="T155">
        <v>7176.66</v>
      </c>
      <c r="U155">
        <v>6954.12</v>
      </c>
      <c r="V155">
        <v>6648.7639118596271</v>
      </c>
      <c r="W155">
        <v>6471.6530865670811</v>
      </c>
      <c r="X155">
        <v>6570.9870000000001</v>
      </c>
      <c r="Y155">
        <v>6488.6689999999999</v>
      </c>
      <c r="Z155">
        <v>6250.4251217256815</v>
      </c>
      <c r="AA155">
        <v>6319.5500385970909</v>
      </c>
      <c r="AB155">
        <v>6370.5282953486321</v>
      </c>
      <c r="AC155">
        <v>6419.1482633657824</v>
      </c>
      <c r="AD155">
        <v>6458.5103916130784</v>
      </c>
      <c r="AE155">
        <v>6548.2402939342028</v>
      </c>
      <c r="AF155">
        <v>6629.0820812225393</v>
      </c>
      <c r="AG155">
        <v>6703.4418039771072</v>
      </c>
      <c r="AH155">
        <v>6773.6861438562746</v>
      </c>
      <c r="AI155">
        <v>6836.6119675320197</v>
      </c>
      <c r="AJ155">
        <v>6899.4126425501663</v>
      </c>
      <c r="AK155">
        <v>6962.5966169978601</v>
      </c>
      <c r="AL155">
        <v>7025.8829802086157</v>
      </c>
      <c r="AM155">
        <v>7082.8002068900951</v>
      </c>
      <c r="AN155">
        <v>7140.5064779127661</v>
      </c>
      <c r="AO155">
        <v>7197.9616551592817</v>
      </c>
      <c r="AP155">
        <v>7249.9539848129543</v>
      </c>
      <c r="AQ155">
        <v>7297.6591701450943</v>
      </c>
      <c r="AR155">
        <v>7342.1380102810799</v>
      </c>
      <c r="AS155">
        <v>7378.4799624467196</v>
      </c>
      <c r="AT155">
        <v>7404.0403350186789</v>
      </c>
      <c r="AU155">
        <v>7424.7089014403473</v>
      </c>
      <c r="AV155">
        <v>7432.392209720897</v>
      </c>
      <c r="AW155">
        <v>7431.0818909591508</v>
      </c>
      <c r="AX155">
        <v>7427.0157042055225</v>
      </c>
      <c r="AY155" s="1">
        <f t="shared" si="21"/>
        <v>7439.5449266366668</v>
      </c>
      <c r="AZ155" s="1">
        <f t="shared" si="22"/>
        <v>7438.237390055694</v>
      </c>
      <c r="BA155" s="1">
        <f t="shared" si="23"/>
        <v>7439.7004432197191</v>
      </c>
      <c r="BB155" s="1">
        <f t="shared" si="24"/>
        <v>7443.6537081267434</v>
      </c>
      <c r="BC155" s="1">
        <f t="shared" si="25"/>
        <v>7447.6598917765186</v>
      </c>
      <c r="BD155" s="1">
        <f t="shared" si="26"/>
        <v>7448.2531464682943</v>
      </c>
      <c r="BE155" s="1">
        <f t="shared" si="27"/>
        <v>7451.8982043439937</v>
      </c>
      <c r="BF155" s="1">
        <f t="shared" si="28"/>
        <v>7454.9315669640846</v>
      </c>
      <c r="BG155" s="1">
        <f t="shared" si="29"/>
        <v>7457.3175126085735</v>
      </c>
      <c r="BH155" s="1">
        <f t="shared" si="30"/>
        <v>7459.810163080263</v>
      </c>
    </row>
    <row r="156" spans="1:60" x14ac:dyDescent="0.3">
      <c r="A156" t="s">
        <v>9</v>
      </c>
      <c r="B156" t="s">
        <v>10</v>
      </c>
      <c r="C156" t="s">
        <v>10</v>
      </c>
      <c r="D156" t="s">
        <v>12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>
        <v>41864.807000000001</v>
      </c>
      <c r="K156">
        <v>41504.195</v>
      </c>
      <c r="L156">
        <v>41879.795899999997</v>
      </c>
      <c r="M156">
        <v>42265.250100000005</v>
      </c>
      <c r="N156">
        <v>42326.569399999993</v>
      </c>
      <c r="O156">
        <v>42716.201000000001</v>
      </c>
      <c r="P156">
        <v>43296.275199999996</v>
      </c>
      <c r="Q156">
        <v>43647.661400000005</v>
      </c>
      <c r="R156">
        <v>41843.645800000006</v>
      </c>
      <c r="S156">
        <v>40549.3485</v>
      </c>
      <c r="T156">
        <v>40276.5939</v>
      </c>
      <c r="U156">
        <v>39671.468499999995</v>
      </c>
      <c r="V156">
        <v>39278.2258892795</v>
      </c>
      <c r="W156">
        <v>39133.036974387498</v>
      </c>
      <c r="X156">
        <v>39712.908430176882</v>
      </c>
      <c r="Y156">
        <v>40200.963373619212</v>
      </c>
      <c r="Z156">
        <v>41048.187336318784</v>
      </c>
      <c r="AA156">
        <v>40938.031451694427</v>
      </c>
      <c r="AB156">
        <v>40860.53799990804</v>
      </c>
      <c r="AC156">
        <v>40780.088397285741</v>
      </c>
      <c r="AD156">
        <v>40651.362344214402</v>
      </c>
      <c r="AE156">
        <v>40407.659315901779</v>
      </c>
      <c r="AF156">
        <v>40150.881115680568</v>
      </c>
      <c r="AG156">
        <v>39882.269696320007</v>
      </c>
      <c r="AH156">
        <v>39614.113671685744</v>
      </c>
      <c r="AI156">
        <v>39352.966184760808</v>
      </c>
      <c r="AJ156">
        <v>39152.15634302207</v>
      </c>
      <c r="AK156">
        <v>39028.1544550912</v>
      </c>
      <c r="AL156">
        <v>38992.611683239287</v>
      </c>
      <c r="AM156">
        <v>39030.192471265269</v>
      </c>
      <c r="AN156">
        <v>39159.965625548655</v>
      </c>
      <c r="AO156">
        <v>39318.769440600903</v>
      </c>
      <c r="AP156">
        <v>39471.015110913686</v>
      </c>
      <c r="AQ156">
        <v>39605.636766031705</v>
      </c>
      <c r="AR156">
        <v>39745.745802277692</v>
      </c>
      <c r="AS156">
        <v>39869.726156006938</v>
      </c>
      <c r="AT156">
        <v>39993.478390841192</v>
      </c>
      <c r="AU156">
        <v>40113.147518331054</v>
      </c>
      <c r="AV156">
        <v>40229.447047073198</v>
      </c>
      <c r="AW156">
        <v>40346.746289488765</v>
      </c>
      <c r="AX156">
        <v>40471.892477277383</v>
      </c>
      <c r="AY156" s="1">
        <f t="shared" ref="AY156:AY162" si="31">TREND(AT156:AX156,AT$1:AX$1,AY$1)</f>
        <v>40588.070427811355</v>
      </c>
      <c r="AZ156" s="1">
        <f t="shared" ref="AZ156:AZ162" si="32">TREND(AU156:AY156,AU$1:AY$1,AZ$1)</f>
        <v>40707.548126745794</v>
      </c>
      <c r="BA156" s="1">
        <f t="shared" ref="BA156:BA162" si="33">TREND(AV156:AZ156,AV$1:AZ$1,BA$1)</f>
        <v>40827.998762979667</v>
      </c>
      <c r="BB156" s="1">
        <f t="shared" ref="BB156:BB162" si="34">TREND(AW156:BA156,AW$1:BA$1,BB$1)</f>
        <v>40947.899395795655</v>
      </c>
      <c r="BC156" s="1">
        <f t="shared" ref="BC156:BC162" si="35">TREND(AX156:BB156,AX$1:BB$1,BC$1)</f>
        <v>41066.26448978344</v>
      </c>
      <c r="BD156" s="1">
        <f t="shared" ref="BD156:BD162" si="36">TREND(AY156:BC156,AY$1:BC$1,BD$1)</f>
        <v>41186.57805852138</v>
      </c>
      <c r="BE156" s="1">
        <f t="shared" ref="BE156:BE162" si="37">TREND(AZ156:BD156,AZ$1:BD$1,BE$1)</f>
        <v>41306.155443871685</v>
      </c>
      <c r="BF156" s="1">
        <f t="shared" ref="BF156:BF162" si="38">TREND(BA156:BE156,BA$1:BE$1,BF$1)</f>
        <v>41425.476837543305</v>
      </c>
      <c r="BG156" s="1">
        <f t="shared" ref="BG156:BG162" si="39">TREND(BB156:BF156,BB$1:BF$1,BG$1)</f>
        <v>41544.988596378185</v>
      </c>
      <c r="BH156" s="1">
        <f t="shared" ref="BH156:BH162" si="40">TREND(BC156:BG156,BC$1:BG$1,BH$1)</f>
        <v>41664.796782883059</v>
      </c>
    </row>
    <row r="157" spans="1:60" x14ac:dyDescent="0.3">
      <c r="A157" t="s">
        <v>9</v>
      </c>
      <c r="B157" t="s">
        <v>10</v>
      </c>
      <c r="C157" t="s">
        <v>10</v>
      </c>
      <c r="D157" t="s">
        <v>17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3.8437770999540586</v>
      </c>
      <c r="AA157">
        <v>11.22452534931711</v>
      </c>
      <c r="AB157">
        <v>23.773050571372139</v>
      </c>
      <c r="AC157">
        <v>42.47103832526939</v>
      </c>
      <c r="AD157">
        <v>58.013651004991658</v>
      </c>
      <c r="AE157">
        <v>77.553299476503256</v>
      </c>
      <c r="AF157">
        <v>100.5333507192631</v>
      </c>
      <c r="AG157">
        <v>124.23439816850473</v>
      </c>
      <c r="AH157">
        <v>149.09933784603095</v>
      </c>
      <c r="AI157">
        <v>173.00790143197332</v>
      </c>
      <c r="AJ157">
        <v>194.60099737843336</v>
      </c>
      <c r="AK157">
        <v>216.38244148667238</v>
      </c>
      <c r="AL157">
        <v>238.56324962073512</v>
      </c>
      <c r="AM157">
        <v>260.31396613156232</v>
      </c>
      <c r="AN157">
        <v>286.82885359237406</v>
      </c>
      <c r="AO157">
        <v>319.91054079458297</v>
      </c>
      <c r="AP157">
        <v>358.08414190150381</v>
      </c>
      <c r="AQ157">
        <v>400.19511317511092</v>
      </c>
      <c r="AR157">
        <v>446.65490974877207</v>
      </c>
      <c r="AS157">
        <v>496.00816501144959</v>
      </c>
      <c r="AT157">
        <v>548.09949239139974</v>
      </c>
      <c r="AU157">
        <v>600.0372780286225</v>
      </c>
      <c r="AV157">
        <v>654.89462941189674</v>
      </c>
      <c r="AW157">
        <v>712.69915568889076</v>
      </c>
      <c r="AX157">
        <v>772.45798311700162</v>
      </c>
      <c r="AY157" s="1">
        <f t="shared" si="31"/>
        <v>826.0513654610113</v>
      </c>
      <c r="AZ157" s="1">
        <f t="shared" si="32"/>
        <v>884.1055409124674</v>
      </c>
      <c r="BA157" s="1">
        <f t="shared" si="33"/>
        <v>941.57394475022738</v>
      </c>
      <c r="BB157" s="1">
        <f t="shared" si="34"/>
        <v>998.19673876135494</v>
      </c>
      <c r="BC157" s="1">
        <f t="shared" si="35"/>
        <v>1054.5771417737851</v>
      </c>
      <c r="BD157" s="1">
        <f t="shared" si="36"/>
        <v>1112.2437714740809</v>
      </c>
      <c r="BE157" s="1">
        <f t="shared" si="37"/>
        <v>1168.9233249784011</v>
      </c>
      <c r="BF157" s="1">
        <f t="shared" si="38"/>
        <v>1225.7267222982919</v>
      </c>
      <c r="BG157" s="1">
        <f t="shared" si="39"/>
        <v>1282.7553849407414</v>
      </c>
      <c r="BH157" s="1">
        <f t="shared" si="40"/>
        <v>1339.7971002404956</v>
      </c>
    </row>
    <row r="158" spans="1:60" x14ac:dyDescent="0.3">
      <c r="A158" t="s">
        <v>9</v>
      </c>
      <c r="B158" t="s">
        <v>10</v>
      </c>
      <c r="C158" t="s">
        <v>10</v>
      </c>
      <c r="D158" t="s">
        <v>18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s="1">
        <f t="shared" si="31"/>
        <v>0</v>
      </c>
      <c r="AZ158" s="1">
        <f t="shared" si="32"/>
        <v>0</v>
      </c>
      <c r="BA158" s="1">
        <f t="shared" si="33"/>
        <v>0</v>
      </c>
      <c r="BB158" s="1">
        <f t="shared" si="34"/>
        <v>0</v>
      </c>
      <c r="BC158" s="1">
        <f t="shared" si="35"/>
        <v>0</v>
      </c>
      <c r="BD158" s="1">
        <f t="shared" si="36"/>
        <v>0</v>
      </c>
      <c r="BE158" s="1">
        <f t="shared" si="37"/>
        <v>0</v>
      </c>
      <c r="BF158" s="1">
        <f t="shared" si="38"/>
        <v>0</v>
      </c>
      <c r="BG158" s="1">
        <f t="shared" si="39"/>
        <v>0</v>
      </c>
      <c r="BH158" s="1">
        <f t="shared" si="40"/>
        <v>0</v>
      </c>
    </row>
    <row r="159" spans="1:60" x14ac:dyDescent="0.3">
      <c r="A159" t="s">
        <v>9</v>
      </c>
      <c r="B159" t="s">
        <v>10</v>
      </c>
      <c r="C159" t="s">
        <v>10</v>
      </c>
      <c r="D159" t="s">
        <v>19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>
        <v>741.57799999999997</v>
      </c>
      <c r="K159">
        <v>759.20799999999997</v>
      </c>
      <c r="L159">
        <v>727.04399999999998</v>
      </c>
      <c r="M159">
        <v>706.23199999999997</v>
      </c>
      <c r="N159">
        <v>348.988</v>
      </c>
      <c r="O159">
        <v>349.07400000000001</v>
      </c>
      <c r="P159">
        <v>344.17200000000003</v>
      </c>
      <c r="Q159">
        <v>340.64600000000002</v>
      </c>
      <c r="R159">
        <v>339.09800000000001</v>
      </c>
      <c r="S159">
        <v>347.44</v>
      </c>
      <c r="T159">
        <v>365.58600000000001</v>
      </c>
      <c r="U159">
        <v>365.75799999999998</v>
      </c>
      <c r="V159">
        <v>351.35518927949607</v>
      </c>
      <c r="W159">
        <v>352.0339743875013</v>
      </c>
      <c r="X159">
        <v>353.43653017688473</v>
      </c>
      <c r="Y159">
        <v>357.24217361921234</v>
      </c>
      <c r="Z159">
        <v>374.43565921882799</v>
      </c>
      <c r="AA159">
        <v>401.31648345456398</v>
      </c>
      <c r="AB159">
        <v>439.38914625430266</v>
      </c>
      <c r="AC159">
        <v>486.26610743744106</v>
      </c>
      <c r="AD159">
        <v>540.63820183010569</v>
      </c>
      <c r="AE159">
        <v>599.87833741182703</v>
      </c>
      <c r="AF159">
        <v>663.1057981807428</v>
      </c>
      <c r="AG159">
        <v>732.2273909602269</v>
      </c>
      <c r="AH159">
        <v>810.60138663258124</v>
      </c>
      <c r="AI159">
        <v>900.67516191872733</v>
      </c>
      <c r="AJ159">
        <v>1008.5873441284695</v>
      </c>
      <c r="AK159">
        <v>1156.813319518134</v>
      </c>
      <c r="AL159">
        <v>1361.0959373857352</v>
      </c>
      <c r="AM159">
        <v>1613.8034432709112</v>
      </c>
      <c r="AN159">
        <v>1933.6843685789338</v>
      </c>
      <c r="AO159">
        <v>2266.2768045140842</v>
      </c>
      <c r="AP159">
        <v>2580.7564429618396</v>
      </c>
      <c r="AQ159">
        <v>2871.8697170110318</v>
      </c>
      <c r="AR159">
        <v>3172.0468989184433</v>
      </c>
      <c r="AS159">
        <v>3468.2124926915558</v>
      </c>
      <c r="AT159">
        <v>3751.5563575697938</v>
      </c>
      <c r="AU159">
        <v>4021.11850688509</v>
      </c>
      <c r="AV159">
        <v>4274.5283960356228</v>
      </c>
      <c r="AW159">
        <v>4517.6196098328546</v>
      </c>
      <c r="AX159">
        <v>4759.5635752228372</v>
      </c>
      <c r="AY159" s="1">
        <f t="shared" si="31"/>
        <v>5018.6319505853462</v>
      </c>
      <c r="AZ159" s="1">
        <f t="shared" si="32"/>
        <v>5262.3110276886728</v>
      </c>
      <c r="BA159" s="1">
        <f t="shared" si="33"/>
        <v>5509.5041930907173</v>
      </c>
      <c r="BB159" s="1">
        <f t="shared" si="34"/>
        <v>5759.4810569785768</v>
      </c>
      <c r="BC159" s="1">
        <f t="shared" si="35"/>
        <v>6009.1105225182255</v>
      </c>
      <c r="BD159" s="1">
        <f t="shared" si="36"/>
        <v>6255.2459021190298</v>
      </c>
      <c r="BE159" s="1">
        <f t="shared" si="37"/>
        <v>6504.7733639655053</v>
      </c>
      <c r="BF159" s="1">
        <f t="shared" si="38"/>
        <v>6753.5139638014371</v>
      </c>
      <c r="BG159" s="1">
        <f t="shared" si="39"/>
        <v>7001.5435584044317</v>
      </c>
      <c r="BH159" s="1">
        <f t="shared" si="40"/>
        <v>7249.7777021981892</v>
      </c>
    </row>
    <row r="160" spans="1:60" x14ac:dyDescent="0.3">
      <c r="A160" t="s">
        <v>9</v>
      </c>
      <c r="B160" t="s">
        <v>10</v>
      </c>
      <c r="C160" t="s">
        <v>10</v>
      </c>
      <c r="D160" t="s">
        <v>20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>
        <v>0</v>
      </c>
      <c r="K160">
        <v>0</v>
      </c>
      <c r="L160">
        <v>2.6709000000000001</v>
      </c>
      <c r="M160">
        <v>15.1351</v>
      </c>
      <c r="N160">
        <v>16.025400000000001</v>
      </c>
      <c r="O160">
        <v>68.558000000000007</v>
      </c>
      <c r="P160">
        <v>180.49719999999999</v>
      </c>
      <c r="Q160">
        <v>348.72739999999999</v>
      </c>
      <c r="R160">
        <v>797.94880000000001</v>
      </c>
      <c r="S160">
        <v>987.96849999999995</v>
      </c>
      <c r="T160">
        <v>1150.6629</v>
      </c>
      <c r="U160">
        <v>1062.9535000000001</v>
      </c>
      <c r="V160">
        <v>895.0317</v>
      </c>
      <c r="W160">
        <v>1023.557</v>
      </c>
      <c r="X160">
        <v>1168.0589</v>
      </c>
      <c r="Y160">
        <v>932.8202</v>
      </c>
      <c r="Z160">
        <v>945.33040000000005</v>
      </c>
      <c r="AA160">
        <v>1027.3432601891145</v>
      </c>
      <c r="AB160">
        <v>1117.152367364753</v>
      </c>
      <c r="AC160">
        <v>1214.7124768621709</v>
      </c>
      <c r="AD160">
        <v>1319.7351522995104</v>
      </c>
      <c r="AE160">
        <v>1430.0798286390113</v>
      </c>
      <c r="AF160">
        <v>1548.8636534397251</v>
      </c>
      <c r="AG160">
        <v>1676.797083154974</v>
      </c>
      <c r="AH160">
        <v>1814.9462857517517</v>
      </c>
      <c r="AI160">
        <v>1964.4704466895637</v>
      </c>
      <c r="AJ160">
        <v>2040.5065814323789</v>
      </c>
      <c r="AK160">
        <v>2077.0227481790275</v>
      </c>
      <c r="AL160">
        <v>2093.7669728980636</v>
      </c>
      <c r="AM160">
        <v>2101.126380936963</v>
      </c>
      <c r="AN160">
        <v>2104.4375761571951</v>
      </c>
      <c r="AO160">
        <v>2106.0076728704353</v>
      </c>
      <c r="AP160">
        <v>2107.1880962263722</v>
      </c>
      <c r="AQ160">
        <v>2108.5720095144175</v>
      </c>
      <c r="AR160">
        <v>2110.1243848093013</v>
      </c>
      <c r="AS160">
        <v>2111.8128182779033</v>
      </c>
      <c r="AT160">
        <v>2113.6406846254545</v>
      </c>
      <c r="AU160">
        <v>2115.5871499099449</v>
      </c>
      <c r="AV160">
        <v>2117.616362100664</v>
      </c>
      <c r="AW160">
        <v>2119.6789276441777</v>
      </c>
      <c r="AX160">
        <v>2121.7265577204398</v>
      </c>
      <c r="AY160" s="1">
        <f t="shared" si="31"/>
        <v>2123.7289935773974</v>
      </c>
      <c r="AZ160" s="1">
        <f t="shared" si="32"/>
        <v>2125.7857630769286</v>
      </c>
      <c r="BA160" s="1">
        <f t="shared" si="33"/>
        <v>2127.823981189646</v>
      </c>
      <c r="BB160" s="1">
        <f t="shared" si="34"/>
        <v>2129.853638375946</v>
      </c>
      <c r="BC160" s="1">
        <f t="shared" si="35"/>
        <v>2131.8885314650502</v>
      </c>
      <c r="BD160" s="1">
        <f t="shared" si="36"/>
        <v>2133.9322668592899</v>
      </c>
      <c r="BE160" s="1">
        <f t="shared" si="37"/>
        <v>2135.9641035454106</v>
      </c>
      <c r="BF160" s="1">
        <f t="shared" si="38"/>
        <v>2138.0001662455306</v>
      </c>
      <c r="BG160" s="1">
        <f t="shared" si="39"/>
        <v>2140.0383296441041</v>
      </c>
      <c r="BH160" s="1">
        <f t="shared" si="40"/>
        <v>2142.0749282751817</v>
      </c>
    </row>
    <row r="161" spans="1:60" x14ac:dyDescent="0.3">
      <c r="A161" t="s">
        <v>9</v>
      </c>
      <c r="B161" t="s">
        <v>10</v>
      </c>
      <c r="C161" t="s">
        <v>10</v>
      </c>
      <c r="D161" t="s">
        <v>21</v>
      </c>
      <c r="E161" t="s">
        <v>13</v>
      </c>
      <c r="F161" t="s">
        <v>14</v>
      </c>
      <c r="G161" t="s">
        <v>14</v>
      </c>
      <c r="H161" t="s">
        <v>15</v>
      </c>
      <c r="I161" t="s">
        <v>16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s="1">
        <f t="shared" si="31"/>
        <v>0</v>
      </c>
      <c r="AZ161" s="1">
        <f t="shared" si="32"/>
        <v>0</v>
      </c>
      <c r="BA161" s="1">
        <f t="shared" si="33"/>
        <v>0</v>
      </c>
      <c r="BB161" s="1">
        <f t="shared" si="34"/>
        <v>0</v>
      </c>
      <c r="BC161" s="1">
        <f t="shared" si="35"/>
        <v>0</v>
      </c>
      <c r="BD161" s="1">
        <f t="shared" si="36"/>
        <v>0</v>
      </c>
      <c r="BE161" s="1">
        <f t="shared" si="37"/>
        <v>0</v>
      </c>
      <c r="BF161" s="1">
        <f t="shared" si="38"/>
        <v>0</v>
      </c>
      <c r="BG161" s="1">
        <f t="shared" si="39"/>
        <v>0</v>
      </c>
      <c r="BH161" s="1">
        <f t="shared" si="40"/>
        <v>0</v>
      </c>
    </row>
    <row r="162" spans="1:60" x14ac:dyDescent="0.3">
      <c r="A162" t="s">
        <v>9</v>
      </c>
      <c r="B162" t="s">
        <v>10</v>
      </c>
      <c r="C162" t="s">
        <v>10</v>
      </c>
      <c r="D162" t="s">
        <v>22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>
        <v>41123.228999999999</v>
      </c>
      <c r="K162">
        <v>40744.987000000001</v>
      </c>
      <c r="L162">
        <v>41150.080999999998</v>
      </c>
      <c r="M162">
        <v>41543.883000000002</v>
      </c>
      <c r="N162">
        <v>41961.555999999997</v>
      </c>
      <c r="O162">
        <v>42298.569000000003</v>
      </c>
      <c r="P162">
        <v>42771.606</v>
      </c>
      <c r="Q162">
        <v>42958.288</v>
      </c>
      <c r="R162">
        <v>40706.599000000002</v>
      </c>
      <c r="S162">
        <v>39213.94</v>
      </c>
      <c r="T162">
        <v>38760.345000000001</v>
      </c>
      <c r="U162">
        <v>38242.756999999998</v>
      </c>
      <c r="V162">
        <v>38031.839</v>
      </c>
      <c r="W162">
        <v>37757.446000000004</v>
      </c>
      <c r="X162">
        <v>38191.413</v>
      </c>
      <c r="Y162">
        <v>38910.900999999998</v>
      </c>
      <c r="Z162">
        <v>39724.577499999999</v>
      </c>
      <c r="AA162">
        <v>39498.147182701432</v>
      </c>
      <c r="AB162">
        <v>39280.223435717606</v>
      </c>
      <c r="AC162">
        <v>39036.63877466086</v>
      </c>
      <c r="AD162">
        <v>38732.975339079792</v>
      </c>
      <c r="AE162">
        <v>38300.147850374437</v>
      </c>
      <c r="AF162">
        <v>37838.378313340843</v>
      </c>
      <c r="AG162">
        <v>37349.010824036304</v>
      </c>
      <c r="AH162">
        <v>36839.466661455379</v>
      </c>
      <c r="AI162">
        <v>36314.812674720539</v>
      </c>
      <c r="AJ162">
        <v>35908.461420082785</v>
      </c>
      <c r="AK162">
        <v>35577.93594590736</v>
      </c>
      <c r="AL162">
        <v>35299.18552333476</v>
      </c>
      <c r="AM162">
        <v>35054.948680925831</v>
      </c>
      <c r="AN162">
        <v>34835.014827220155</v>
      </c>
      <c r="AO162">
        <v>34626.574422421807</v>
      </c>
      <c r="AP162">
        <v>34424.98642982397</v>
      </c>
      <c r="AQ162">
        <v>34224.999926331147</v>
      </c>
      <c r="AR162">
        <v>34016.919608801174</v>
      </c>
      <c r="AS162">
        <v>33793.692680026033</v>
      </c>
      <c r="AT162">
        <v>33580.181856254538</v>
      </c>
      <c r="AU162">
        <v>33376.404583507392</v>
      </c>
      <c r="AV162">
        <v>33182.407659525023</v>
      </c>
      <c r="AW162">
        <v>32996.748596322839</v>
      </c>
      <c r="AX162">
        <v>32818.144361217106</v>
      </c>
      <c r="AY162" s="1">
        <f t="shared" si="31"/>
        <v>32619.658118187566</v>
      </c>
      <c r="AZ162" s="1">
        <f t="shared" si="32"/>
        <v>32435.345795067726</v>
      </c>
      <c r="BA162" s="1">
        <f t="shared" si="33"/>
        <v>32249.096643949102</v>
      </c>
      <c r="BB162" s="1">
        <f t="shared" si="34"/>
        <v>32060.36796167976</v>
      </c>
      <c r="BC162" s="1">
        <f t="shared" si="35"/>
        <v>31870.68829402636</v>
      </c>
      <c r="BD162" s="1">
        <f t="shared" si="36"/>
        <v>31685.156118069019</v>
      </c>
      <c r="BE162" s="1">
        <f t="shared" si="37"/>
        <v>31496.494651382382</v>
      </c>
      <c r="BF162" s="1">
        <f t="shared" si="38"/>
        <v>31308.235985198116</v>
      </c>
      <c r="BG162" s="1">
        <f t="shared" si="39"/>
        <v>31120.651323388971</v>
      </c>
      <c r="BH162" s="1">
        <f t="shared" si="40"/>
        <v>30933.147052169254</v>
      </c>
    </row>
    <row r="163" spans="1:60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15</v>
      </c>
      <c r="I163" s="2" t="s">
        <v>16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</row>
    <row r="164" spans="1:60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15</v>
      </c>
      <c r="I164" s="2" t="s">
        <v>16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</row>
    <row r="165" spans="1:60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15</v>
      </c>
      <c r="I165" s="2" t="s">
        <v>16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</row>
    <row r="166" spans="1:60" x14ac:dyDescent="0.3">
      <c r="A166" s="2" t="s">
        <v>9</v>
      </c>
      <c r="B166" s="2" t="s">
        <v>10</v>
      </c>
      <c r="C166" s="2" t="s">
        <v>43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15</v>
      </c>
      <c r="I166" s="2" t="s">
        <v>16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</row>
    <row r="167" spans="1:60" x14ac:dyDescent="0.3">
      <c r="A167" s="2" t="s">
        <v>9</v>
      </c>
      <c r="B167" s="2" t="s">
        <v>10</v>
      </c>
      <c r="C167" s="2" t="s">
        <v>25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15</v>
      </c>
      <c r="I167" s="2" t="s">
        <v>16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</row>
    <row r="168" spans="1:60" x14ac:dyDescent="0.3">
      <c r="A168" s="2" t="s">
        <v>9</v>
      </c>
      <c r="B168" s="2" t="s">
        <v>10</v>
      </c>
      <c r="C168" s="2" t="s">
        <v>26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15</v>
      </c>
      <c r="I168" s="2" t="s">
        <v>16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</row>
    <row r="169" spans="1:60" x14ac:dyDescent="0.3">
      <c r="A169" s="2" t="s">
        <v>9</v>
      </c>
      <c r="B169" s="2" t="s">
        <v>10</v>
      </c>
      <c r="C169" s="2" t="s">
        <v>27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</row>
    <row r="170" spans="1:60" x14ac:dyDescent="0.3">
      <c r="A170" s="2" t="s">
        <v>9</v>
      </c>
      <c r="B170" s="2" t="s">
        <v>10</v>
      </c>
      <c r="C170" s="2" t="s">
        <v>28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15</v>
      </c>
      <c r="I170" s="2" t="s">
        <v>16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</row>
    <row r="171" spans="1:60" x14ac:dyDescent="0.3">
      <c r="A171" s="2" t="s">
        <v>9</v>
      </c>
      <c r="B171" s="2" t="s">
        <v>10</v>
      </c>
      <c r="C171" s="2" t="s">
        <v>29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15</v>
      </c>
      <c r="I171" s="2" t="s">
        <v>16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</row>
    <row r="172" spans="1:60" x14ac:dyDescent="0.3">
      <c r="A172" s="2" t="s">
        <v>9</v>
      </c>
      <c r="B172" s="2" t="s">
        <v>10</v>
      </c>
      <c r="C172" s="2" t="s">
        <v>30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15</v>
      </c>
      <c r="I172" s="2" t="s">
        <v>16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</row>
    <row r="173" spans="1:60" x14ac:dyDescent="0.3">
      <c r="A173" s="2" t="s">
        <v>9</v>
      </c>
      <c r="B173" s="2" t="s">
        <v>10</v>
      </c>
      <c r="C173" s="2" t="s">
        <v>31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15</v>
      </c>
      <c r="I173" s="2" t="s">
        <v>16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</row>
    <row r="174" spans="1:60" x14ac:dyDescent="0.3">
      <c r="A174" s="2" t="s">
        <v>9</v>
      </c>
      <c r="B174" s="2" t="s">
        <v>10</v>
      </c>
      <c r="C174" s="2" t="s">
        <v>32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15</v>
      </c>
      <c r="I174" s="2" t="s">
        <v>16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</row>
    <row r="175" spans="1:60" x14ac:dyDescent="0.3">
      <c r="A175" s="2" t="s">
        <v>9</v>
      </c>
      <c r="B175" s="2" t="s">
        <v>10</v>
      </c>
      <c r="C175" s="2" t="s">
        <v>33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15</v>
      </c>
      <c r="I175" s="2" t="s">
        <v>16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</row>
    <row r="176" spans="1:60" x14ac:dyDescent="0.3">
      <c r="A176" s="2" t="s">
        <v>9</v>
      </c>
      <c r="B176" s="2" t="s">
        <v>10</v>
      </c>
      <c r="C176" s="2" t="s">
        <v>34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15</v>
      </c>
      <c r="I176" s="2" t="s">
        <v>16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</row>
    <row r="177" spans="1:60" x14ac:dyDescent="0.3">
      <c r="A177" s="2" t="s">
        <v>9</v>
      </c>
      <c r="B177" s="2" t="s">
        <v>10</v>
      </c>
      <c r="C177" s="2" t="s">
        <v>35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</row>
    <row r="178" spans="1:60" x14ac:dyDescent="0.3">
      <c r="A178" s="2" t="s">
        <v>9</v>
      </c>
      <c r="B178" s="2" t="s">
        <v>10</v>
      </c>
      <c r="C178" s="2" t="s">
        <v>36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15</v>
      </c>
      <c r="I178" s="2" t="s">
        <v>16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</row>
    <row r="179" spans="1:60" x14ac:dyDescent="0.3">
      <c r="A179" s="2" t="s">
        <v>9</v>
      </c>
      <c r="B179" s="2" t="s">
        <v>10</v>
      </c>
      <c r="C179" s="2" t="s">
        <v>37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15</v>
      </c>
      <c r="I179" s="2" t="s">
        <v>16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</row>
    <row r="180" spans="1:60" x14ac:dyDescent="0.3">
      <c r="A180" s="2" t="s">
        <v>9</v>
      </c>
      <c r="B180" s="2" t="s">
        <v>10</v>
      </c>
      <c r="C180" s="2" t="s">
        <v>38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15</v>
      </c>
      <c r="I180" s="2" t="s">
        <v>16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</row>
    <row r="181" spans="1:60" x14ac:dyDescent="0.3">
      <c r="A181" s="2" t="s">
        <v>9</v>
      </c>
      <c r="B181" s="2" t="s">
        <v>10</v>
      </c>
      <c r="C181" s="2" t="s">
        <v>39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15</v>
      </c>
      <c r="I181" s="2" t="s">
        <v>16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</row>
    <row r="182" spans="1:60" x14ac:dyDescent="0.3">
      <c r="A182" s="2" t="s">
        <v>9</v>
      </c>
      <c r="B182" s="2" t="s">
        <v>10</v>
      </c>
      <c r="C182" s="2" t="s">
        <v>40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15</v>
      </c>
      <c r="I182" s="2" t="s">
        <v>16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</row>
    <row r="183" spans="1:60" x14ac:dyDescent="0.3">
      <c r="A183" s="2" t="s">
        <v>9</v>
      </c>
      <c r="B183" s="2" t="s">
        <v>10</v>
      </c>
      <c r="C183" s="2" t="s">
        <v>41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15</v>
      </c>
      <c r="I183" s="2" t="s">
        <v>16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</row>
    <row r="184" spans="1:60" x14ac:dyDescent="0.3">
      <c r="A184" s="2" t="s">
        <v>9</v>
      </c>
      <c r="B184" s="2" t="s">
        <v>10</v>
      </c>
      <c r="C184" s="2" t="s">
        <v>42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15</v>
      </c>
      <c r="I184" s="2" t="s">
        <v>16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</row>
    <row r="185" spans="1:60" x14ac:dyDescent="0.3">
      <c r="A185" s="2" t="s">
        <v>9</v>
      </c>
      <c r="B185" s="2" t="s">
        <v>10</v>
      </c>
      <c r="C185" s="2" t="s">
        <v>10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</row>
  </sheetData>
  <autoFilter ref="A1:BH185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85"/>
  <sheetViews>
    <sheetView workbookViewId="0">
      <selection activeCell="A13" sqref="A13"/>
    </sheetView>
  </sheetViews>
  <sheetFormatPr baseColWidth="10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 s="6">
        <f>IFERROR(SUMIFS('intermediary sheet'!J$2:J$185,'intermediary sheet'!$C$2:$C$185,'Market shares starting point Fe'!$C2,'intermediary sheet'!$D$2:$D$185,'Market shares starting point Fe'!$D2)/SUMIFS('intermediary sheet'!J$2:J$185,'intermediary sheet'!$C$2:$C$185,'Market shares starting point Fe'!$C2,'intermediary sheet'!$D$2:$D$185,"total"),0)</f>
        <v>1</v>
      </c>
      <c r="K2" s="6">
        <f>IFERROR(SUMIFS('intermediary sheet'!K$2:K$185,'intermediary sheet'!$C$2:$C$185,'Market shares starting point Fe'!$C2,'intermediary sheet'!$D$2:$D$185,'Market shares starting point Fe'!$D2)/SUMIFS('intermediary sheet'!K$2:K$185,'intermediary sheet'!$C$2:$C$185,'Market shares starting point Fe'!$C2,'intermediary sheet'!$D$2:$D$185,"total"),0)</f>
        <v>1</v>
      </c>
      <c r="L2" s="6">
        <f>IFERROR(SUMIFS('intermediary sheet'!L$2:L$185,'intermediary sheet'!$C$2:$C$185,'Market shares starting point Fe'!$C2,'intermediary sheet'!$D$2:$D$185,'Market shares starting point Fe'!$D2)/SUMIFS('intermediary sheet'!L$2:L$185,'intermediary sheet'!$C$2:$C$185,'Market shares starting point Fe'!$C2,'intermediary sheet'!$D$2:$D$185,"total"),0)</f>
        <v>1</v>
      </c>
      <c r="M2" s="6">
        <f>IFERROR(SUMIFS('intermediary sheet'!M$2:M$185,'intermediary sheet'!$C$2:$C$185,'Market shares starting point Fe'!$C2,'intermediary sheet'!$D$2:$D$185,'Market shares starting point Fe'!$D2)/SUMIFS('intermediary sheet'!M$2:M$185,'intermediary sheet'!$C$2:$C$185,'Market shares starting point Fe'!$C2,'intermediary sheet'!$D$2:$D$185,"total"),0)</f>
        <v>1</v>
      </c>
      <c r="N2" s="6">
        <f>IFERROR(SUMIFS('intermediary sheet'!N$2:N$185,'intermediary sheet'!$C$2:$C$185,'Market shares starting point Fe'!$C2,'intermediary sheet'!$D$2:$D$185,'Market shares starting point Fe'!$D2)/SUMIFS('intermediary sheet'!N$2:N$185,'intermediary sheet'!$C$2:$C$185,'Market shares starting point Fe'!$C2,'intermediary sheet'!$D$2:$D$185,"total"),0)</f>
        <v>1</v>
      </c>
      <c r="O2" s="6">
        <f>IFERROR(SUMIFS('intermediary sheet'!O$2:O$185,'intermediary sheet'!$C$2:$C$185,'Market shares starting point Fe'!$C2,'intermediary sheet'!$D$2:$D$185,'Market shares starting point Fe'!$D2)/SUMIFS('intermediary sheet'!O$2:O$185,'intermediary sheet'!$C$2:$C$185,'Market shares starting point Fe'!$C2,'intermediary sheet'!$D$2:$D$185,"total"),0)</f>
        <v>1</v>
      </c>
      <c r="P2" s="6">
        <f>IFERROR(SUMIFS('intermediary sheet'!P$2:P$185,'intermediary sheet'!$C$2:$C$185,'Market shares starting point Fe'!$C2,'intermediary sheet'!$D$2:$D$185,'Market shares starting point Fe'!$D2)/SUMIFS('intermediary sheet'!P$2:P$185,'intermediary sheet'!$C$2:$C$185,'Market shares starting point Fe'!$C2,'intermediary sheet'!$D$2:$D$185,"total"),0)</f>
        <v>1</v>
      </c>
      <c r="Q2" s="6">
        <f>IFERROR(SUMIFS('intermediary sheet'!Q$2:Q$185,'intermediary sheet'!$C$2:$C$185,'Market shares starting point Fe'!$C2,'intermediary sheet'!$D$2:$D$185,'Market shares starting point Fe'!$D2)/SUMIFS('intermediary sheet'!Q$2:Q$185,'intermediary sheet'!$C$2:$C$185,'Market shares starting point Fe'!$C2,'intermediary sheet'!$D$2:$D$185,"total"),0)</f>
        <v>1</v>
      </c>
      <c r="R2" s="6">
        <f>IFERROR(SUMIFS('intermediary sheet'!R$2:R$185,'intermediary sheet'!$C$2:$C$185,'Market shares starting point Fe'!$C2,'intermediary sheet'!$D$2:$D$185,'Market shares starting point Fe'!$D2)/SUMIFS('intermediary sheet'!R$2:R$185,'intermediary sheet'!$C$2:$C$185,'Market shares starting point Fe'!$C2,'intermediary sheet'!$D$2:$D$185,"total"),0)</f>
        <v>1</v>
      </c>
      <c r="S2" s="6">
        <f>IFERROR(SUMIFS('intermediary sheet'!S$2:S$185,'intermediary sheet'!$C$2:$C$185,'Market shares starting point Fe'!$C2,'intermediary sheet'!$D$2:$D$185,'Market shares starting point Fe'!$D2)/SUMIFS('intermediary sheet'!S$2:S$185,'intermediary sheet'!$C$2:$C$185,'Market shares starting point Fe'!$C2,'intermediary sheet'!$D$2:$D$185,"total"),0)</f>
        <v>1</v>
      </c>
      <c r="T2" s="6">
        <f>IFERROR(SUMIFS('intermediary sheet'!T$2:T$185,'intermediary sheet'!$C$2:$C$185,'Market shares starting point Fe'!$C2,'intermediary sheet'!$D$2:$D$185,'Market shares starting point Fe'!$D2)/SUMIFS('intermediary sheet'!T$2:T$185,'intermediary sheet'!$C$2:$C$185,'Market shares starting point Fe'!$C2,'intermediary sheet'!$D$2:$D$185,"total"),0)</f>
        <v>1</v>
      </c>
      <c r="U2" s="6">
        <f>IFERROR(SUMIFS('intermediary sheet'!U$2:U$185,'intermediary sheet'!$C$2:$C$185,'Market shares starting point Fe'!$C2,'intermediary sheet'!$D$2:$D$185,'Market shares starting point Fe'!$D2)/SUMIFS('intermediary sheet'!U$2:U$185,'intermediary sheet'!$C$2:$C$185,'Market shares starting point Fe'!$C2,'intermediary sheet'!$D$2:$D$185,"total"),0)</f>
        <v>1</v>
      </c>
      <c r="V2" s="6">
        <f>IFERROR(SUMIFS('intermediary sheet'!V$2:V$185,'intermediary sheet'!$C$2:$C$185,'Market shares starting point Fe'!$C2,'intermediary sheet'!$D$2:$D$185,'Market shares starting point Fe'!$D2)/SUMIFS('intermediary sheet'!V$2:V$185,'intermediary sheet'!$C$2:$C$185,'Market shares starting point Fe'!$C2,'intermediary sheet'!$D$2:$D$185,"total"),0)</f>
        <v>1</v>
      </c>
      <c r="W2" s="6">
        <f>IFERROR(SUMIFS('intermediary sheet'!W$2:W$185,'intermediary sheet'!$C$2:$C$185,'Market shares starting point Fe'!$C2,'intermediary sheet'!$D$2:$D$185,'Market shares starting point Fe'!$D2)/SUMIFS('intermediary sheet'!W$2:W$185,'intermediary sheet'!$C$2:$C$185,'Market shares starting point Fe'!$C2,'intermediary sheet'!$D$2:$D$185,"total"),0)</f>
        <v>1</v>
      </c>
      <c r="X2" s="6">
        <f>IFERROR(SUMIFS('intermediary sheet'!X$2:X$185,'intermediary sheet'!$C$2:$C$185,'Market shares starting point Fe'!$C2,'intermediary sheet'!$D$2:$D$185,'Market shares starting point Fe'!$D2)/SUMIFS('intermediary sheet'!X$2:X$185,'intermediary sheet'!$C$2:$C$185,'Market shares starting point Fe'!$C2,'intermediary sheet'!$D$2:$D$185,"total"),0)</f>
        <v>1</v>
      </c>
      <c r="Y2" s="6">
        <f>IFERROR(SUMIFS('intermediary sheet'!Y$2:Y$185,'intermediary sheet'!$C$2:$C$185,'Market shares starting point Fe'!$C2,'intermediary sheet'!$D$2:$D$185,'Market shares starting point Fe'!$D2)/SUMIFS('intermediary sheet'!Y$2:Y$185,'intermediary sheet'!$C$2:$C$185,'Market shares starting point Fe'!$C2,'intermediary sheet'!$D$2:$D$185,"total"),0)</f>
        <v>1</v>
      </c>
      <c r="Z2" s="6">
        <f>IFERROR(SUMIFS('intermediary sheet'!Z$2:Z$185,'intermediary sheet'!$C$2:$C$185,'Market shares starting point Fe'!$C2,'intermediary sheet'!$D$2:$D$185,'Market shares starting point Fe'!$D2)/SUMIFS('intermediary sheet'!Z$2:Z$185,'intermediary sheet'!$C$2:$C$185,'Market shares starting point Fe'!$C2,'intermediary sheet'!$D$2:$D$185,"total"),0)</f>
        <v>1</v>
      </c>
      <c r="AA2" s="7">
        <f>IF(SUMIFS('Eurostat market shares'!$Z$2:$Z$185,'Eurostat market shares'!$C$2:$C$185,'Market shares starting point Fe'!$C2,'Eurostat market shares'!$D$2:$D$185,'Market shares starting point Fe'!$D2)=0,(SUMIFS('RAW data extract'!X$74:X$81,'RAW data extract'!$C$74:$C$81,VLOOKUP('Market shares starting point Fe'!$D2,Nomenclature!$F$1:$G$8,2,FALSE))-'Market shares starting point Fe'!Z2)+Z2,$Z2/SUMIFS('Eurostat market shares'!$Z$2:$Z$185,'Eurostat market shares'!$C$2:$C$185,'Market shares starting point Fe'!$C2,'Eurostat market shares'!$D$2:$D$185,'Market shares starting point Fe'!$D2)*(SUMIFS('RAW data extract'!X$74:X$81,'RAW data extract'!$C$74:$C$81,VLOOKUP('Market shares starting point Fe'!$D2,Nomenclature!$F$1:$G$8,2,FALSE))-'Market shares starting point Fe'!Z2)+Z2)</f>
        <v>1</v>
      </c>
      <c r="AB2" s="7">
        <f>IF(SUMIFS('Eurostat market shares'!$Z$2:$Z$185,'Eurostat market shares'!$C$2:$C$185,'Market shares starting point Fe'!$C2,'Eurostat market shares'!$D$2:$D$185,'Market shares starting point Fe'!$D2)=0,(SUMIFS('RAW data extract'!Y$74:Y$81,'RAW data extract'!$C$74:$C$81,VLOOKUP('Market shares starting point Fe'!$D2,Nomenclature!$F$1:$G$8,2,FALSE))-'Market shares starting point Fe'!AA2)+AA2,$Z2/SUMIFS('Eurostat market shares'!$Z$2:$Z$185,'Eurostat market shares'!$C$2:$C$185,'Market shares starting point Fe'!$C2,'Eurostat market shares'!$D$2:$D$185,'Market shares starting point Fe'!$D2)*(SUMIFS('RAW data extract'!Y$74:Y$81,'RAW data extract'!$C$74:$C$81,VLOOKUP('Market shares starting point Fe'!$D2,Nomenclature!$F$1:$G$8,2,FALSE))-'Market shares starting point Fe'!AA2)+AA2)</f>
        <v>1</v>
      </c>
      <c r="AC2" s="7">
        <f>IF(SUMIFS('Eurostat market shares'!$Z$2:$Z$185,'Eurostat market shares'!$C$2:$C$185,'Market shares starting point Fe'!$C2,'Eurostat market shares'!$D$2:$D$185,'Market shares starting point Fe'!$D2)=0,(SUMIFS('RAW data extract'!Z$74:Z$81,'RAW data extract'!$C$74:$C$81,VLOOKUP('Market shares starting point Fe'!$D2,Nomenclature!$F$1:$G$8,2,FALSE))-'Market shares starting point Fe'!AB2)+AB2,$Z2/SUMIFS('Eurostat market shares'!$Z$2:$Z$185,'Eurostat market shares'!$C$2:$C$185,'Market shares starting point Fe'!$C2,'Eurostat market shares'!$D$2:$D$185,'Market shares starting point Fe'!$D2)*(SUMIFS('RAW data extract'!Z$74:Z$81,'RAW data extract'!$C$74:$C$81,VLOOKUP('Market shares starting point Fe'!$D2,Nomenclature!$F$1:$G$8,2,FALSE))-'Market shares starting point Fe'!AB2)+AB2)</f>
        <v>1</v>
      </c>
      <c r="AD2" s="7">
        <f>IF(SUMIFS('Eurostat market shares'!$Z$2:$Z$185,'Eurostat market shares'!$C$2:$C$185,'Market shares starting point Fe'!$C2,'Eurostat market shares'!$D$2:$D$185,'Market shares starting point Fe'!$D2)=0,(SUMIFS('RAW data extract'!AA$74:AA$81,'RAW data extract'!$C$74:$C$81,VLOOKUP('Market shares starting point Fe'!$D2,Nomenclature!$F$1:$G$8,2,FALSE))-'Market shares starting point Fe'!AC2)+AC2,$Z2/SUMIFS('Eurostat market shares'!$Z$2:$Z$185,'Eurostat market shares'!$C$2:$C$185,'Market shares starting point Fe'!$C2,'Eurostat market shares'!$D$2:$D$185,'Market shares starting point Fe'!$D2)*(SUMIFS('RAW data extract'!AA$74:AA$81,'RAW data extract'!$C$74:$C$81,VLOOKUP('Market shares starting point Fe'!$D2,Nomenclature!$F$1:$G$8,2,FALSE))-'Market shares starting point Fe'!AC2)+AC2)</f>
        <v>1</v>
      </c>
      <c r="AE2" s="7">
        <f>IF(SUMIFS('Eurostat market shares'!$Z$2:$Z$185,'Eurostat market shares'!$C$2:$C$185,'Market shares starting point Fe'!$C2,'Eurostat market shares'!$D$2:$D$185,'Market shares starting point Fe'!$D2)=0,(SUMIFS('RAW data extract'!AB$74:AB$81,'RAW data extract'!$C$74:$C$81,VLOOKUP('Market shares starting point Fe'!$D2,Nomenclature!$F$1:$G$8,2,FALSE))-'Market shares starting point Fe'!AD2)+AD2,$Z2/SUMIFS('Eurostat market shares'!$Z$2:$Z$185,'Eurostat market shares'!$C$2:$C$185,'Market shares starting point Fe'!$C2,'Eurostat market shares'!$D$2:$D$185,'Market shares starting point Fe'!$D2)*(SUMIFS('RAW data extract'!AB$74:AB$81,'RAW data extract'!$C$74:$C$81,VLOOKUP('Market shares starting point Fe'!$D2,Nomenclature!$F$1:$G$8,2,FALSE))-'Market shares starting point Fe'!AD2)+AD2)</f>
        <v>1</v>
      </c>
      <c r="AF2" s="7">
        <f>IF(SUMIFS('Eurostat market shares'!$Z$2:$Z$185,'Eurostat market shares'!$C$2:$C$185,'Market shares starting point Fe'!$C2,'Eurostat market shares'!$D$2:$D$185,'Market shares starting point Fe'!$D2)=0,(SUMIFS('RAW data extract'!AC$74:AC$81,'RAW data extract'!$C$74:$C$81,VLOOKUP('Market shares starting point Fe'!$D2,Nomenclature!$F$1:$G$8,2,FALSE))-'Market shares starting point Fe'!AE2)+AE2,$Z2/SUMIFS('Eurostat market shares'!$Z$2:$Z$185,'Eurostat market shares'!$C$2:$C$185,'Market shares starting point Fe'!$C2,'Eurostat market shares'!$D$2:$D$185,'Market shares starting point Fe'!$D2)*(SUMIFS('RAW data extract'!AC$74:AC$81,'RAW data extract'!$C$74:$C$81,VLOOKUP('Market shares starting point Fe'!$D2,Nomenclature!$F$1:$G$8,2,FALSE))-'Market shares starting point Fe'!AE2)+AE2)</f>
        <v>1</v>
      </c>
      <c r="AG2" s="7">
        <f>IF(SUMIFS('Eurostat market shares'!$Z$2:$Z$185,'Eurostat market shares'!$C$2:$C$185,'Market shares starting point Fe'!$C2,'Eurostat market shares'!$D$2:$D$185,'Market shares starting point Fe'!$D2)=0,(SUMIFS('RAW data extract'!AD$74:AD$81,'RAW data extract'!$C$74:$C$81,VLOOKUP('Market shares starting point Fe'!$D2,Nomenclature!$F$1:$G$8,2,FALSE))-'Market shares starting point Fe'!AF2)+AF2,$Z2/SUMIFS('Eurostat market shares'!$Z$2:$Z$185,'Eurostat market shares'!$C$2:$C$185,'Market shares starting point Fe'!$C2,'Eurostat market shares'!$D$2:$D$185,'Market shares starting point Fe'!$D2)*(SUMIFS('RAW data extract'!AD$74:AD$81,'RAW data extract'!$C$74:$C$81,VLOOKUP('Market shares starting point Fe'!$D2,Nomenclature!$F$1:$G$8,2,FALSE))-'Market shares starting point Fe'!AF2)+AF2)</f>
        <v>1</v>
      </c>
      <c r="AH2" s="7">
        <f>IF(SUMIFS('Eurostat market shares'!$Z$2:$Z$185,'Eurostat market shares'!$C$2:$C$185,'Market shares starting point Fe'!$C2,'Eurostat market shares'!$D$2:$D$185,'Market shares starting point Fe'!$D2)=0,(SUMIFS('RAW data extract'!AE$74:AE$81,'RAW data extract'!$C$74:$C$81,VLOOKUP('Market shares starting point Fe'!$D2,Nomenclature!$F$1:$G$8,2,FALSE))-'Market shares starting point Fe'!AG2)+AG2,$Z2/SUMIFS('Eurostat market shares'!$Z$2:$Z$185,'Eurostat market shares'!$C$2:$C$185,'Market shares starting point Fe'!$C2,'Eurostat market shares'!$D$2:$D$185,'Market shares starting point Fe'!$D2)*(SUMIFS('RAW data extract'!AE$74:AE$81,'RAW data extract'!$C$74:$C$81,VLOOKUP('Market shares starting point Fe'!$D2,Nomenclature!$F$1:$G$8,2,FALSE))-'Market shares starting point Fe'!AG2)+AG2)</f>
        <v>1</v>
      </c>
      <c r="AI2" s="7">
        <f>IF(SUMIFS('Eurostat market shares'!$Z$2:$Z$185,'Eurostat market shares'!$C$2:$C$185,'Market shares starting point Fe'!$C2,'Eurostat market shares'!$D$2:$D$185,'Market shares starting point Fe'!$D2)=0,(SUMIFS('RAW data extract'!AF$74:AF$81,'RAW data extract'!$C$74:$C$81,VLOOKUP('Market shares starting point Fe'!$D2,Nomenclature!$F$1:$G$8,2,FALSE))-'Market shares starting point Fe'!AH2)+AH2,$Z2/SUMIFS('Eurostat market shares'!$Z$2:$Z$185,'Eurostat market shares'!$C$2:$C$185,'Market shares starting point Fe'!$C2,'Eurostat market shares'!$D$2:$D$185,'Market shares starting point Fe'!$D2)*(SUMIFS('RAW data extract'!AF$74:AF$81,'RAW data extract'!$C$74:$C$81,VLOOKUP('Market shares starting point Fe'!$D2,Nomenclature!$F$1:$G$8,2,FALSE))-'Market shares starting point Fe'!AH2)+AH2)</f>
        <v>1</v>
      </c>
      <c r="AJ2" s="7">
        <f>IF(SUMIFS('Eurostat market shares'!$Z$2:$Z$185,'Eurostat market shares'!$C$2:$C$185,'Market shares starting point Fe'!$C2,'Eurostat market shares'!$D$2:$D$185,'Market shares starting point Fe'!$D2)=0,(SUMIFS('RAW data extract'!AG$74:AG$81,'RAW data extract'!$C$74:$C$81,VLOOKUP('Market shares starting point Fe'!$D2,Nomenclature!$F$1:$G$8,2,FALSE))-'Market shares starting point Fe'!AI2)+AI2,$Z2/SUMIFS('Eurostat market shares'!$Z$2:$Z$185,'Eurostat market shares'!$C$2:$C$185,'Market shares starting point Fe'!$C2,'Eurostat market shares'!$D$2:$D$185,'Market shares starting point Fe'!$D2)*(SUMIFS('RAW data extract'!AG$74:AG$81,'RAW data extract'!$C$74:$C$81,VLOOKUP('Market shares starting point Fe'!$D2,Nomenclature!$F$1:$G$8,2,FALSE))-'Market shares starting point Fe'!AI2)+AI2)</f>
        <v>1</v>
      </c>
      <c r="AK2" s="7">
        <f>IF(SUMIFS('Eurostat market shares'!$Z$2:$Z$185,'Eurostat market shares'!$C$2:$C$185,'Market shares starting point Fe'!$C2,'Eurostat market shares'!$D$2:$D$185,'Market shares starting point Fe'!$D2)=0,(SUMIFS('RAW data extract'!AH$74:AH$81,'RAW data extract'!$C$74:$C$81,VLOOKUP('Market shares starting point Fe'!$D2,Nomenclature!$F$1:$G$8,2,FALSE))-'Market shares starting point Fe'!AJ2)+AJ2,$Z2/SUMIFS('Eurostat market shares'!$Z$2:$Z$185,'Eurostat market shares'!$C$2:$C$185,'Market shares starting point Fe'!$C2,'Eurostat market shares'!$D$2:$D$185,'Market shares starting point Fe'!$D2)*(SUMIFS('RAW data extract'!AH$74:AH$81,'RAW data extract'!$C$74:$C$81,VLOOKUP('Market shares starting point Fe'!$D2,Nomenclature!$F$1:$G$8,2,FALSE))-'Market shares starting point Fe'!AJ2)+AJ2)</f>
        <v>1</v>
      </c>
      <c r="AL2" s="7">
        <f>IF(SUMIFS('Eurostat market shares'!$Z$2:$Z$185,'Eurostat market shares'!$C$2:$C$185,'Market shares starting point Fe'!$C2,'Eurostat market shares'!$D$2:$D$185,'Market shares starting point Fe'!$D2)=0,(SUMIFS('RAW data extract'!AI$74:AI$81,'RAW data extract'!$C$74:$C$81,VLOOKUP('Market shares starting point Fe'!$D2,Nomenclature!$F$1:$G$8,2,FALSE))-'Market shares starting point Fe'!AK2)+AK2,$Z2/SUMIFS('Eurostat market shares'!$Z$2:$Z$185,'Eurostat market shares'!$C$2:$C$185,'Market shares starting point Fe'!$C2,'Eurostat market shares'!$D$2:$D$185,'Market shares starting point Fe'!$D2)*(SUMIFS('RAW data extract'!AI$74:AI$81,'RAW data extract'!$C$74:$C$81,VLOOKUP('Market shares starting point Fe'!$D2,Nomenclature!$F$1:$G$8,2,FALSE))-'Market shares starting point Fe'!AK2)+AK2)</f>
        <v>1</v>
      </c>
      <c r="AM2" s="7">
        <f>IF(SUMIFS('Eurostat market shares'!$Z$2:$Z$185,'Eurostat market shares'!$C$2:$C$185,'Market shares starting point Fe'!$C2,'Eurostat market shares'!$D$2:$D$185,'Market shares starting point Fe'!$D2)=0,(SUMIFS('RAW data extract'!AJ$74:AJ$81,'RAW data extract'!$C$74:$C$81,VLOOKUP('Market shares starting point Fe'!$D2,Nomenclature!$F$1:$G$8,2,FALSE))-'Market shares starting point Fe'!AL2)+AL2,$Z2/SUMIFS('Eurostat market shares'!$Z$2:$Z$185,'Eurostat market shares'!$C$2:$C$185,'Market shares starting point Fe'!$C2,'Eurostat market shares'!$D$2:$D$185,'Market shares starting point Fe'!$D2)*(SUMIFS('RAW data extract'!AJ$74:AJ$81,'RAW data extract'!$C$74:$C$81,VLOOKUP('Market shares starting point Fe'!$D2,Nomenclature!$F$1:$G$8,2,FALSE))-'Market shares starting point Fe'!AL2)+AL2)</f>
        <v>1</v>
      </c>
      <c r="AN2" s="7">
        <f>IF(SUMIFS('Eurostat market shares'!$Z$2:$Z$185,'Eurostat market shares'!$C$2:$C$185,'Market shares starting point Fe'!$C2,'Eurostat market shares'!$D$2:$D$185,'Market shares starting point Fe'!$D2)=0,(SUMIFS('RAW data extract'!AK$74:AK$81,'RAW data extract'!$C$74:$C$81,VLOOKUP('Market shares starting point Fe'!$D2,Nomenclature!$F$1:$G$8,2,FALSE))-'Market shares starting point Fe'!AM2)+AM2,$Z2/SUMIFS('Eurostat market shares'!$Z$2:$Z$185,'Eurostat market shares'!$C$2:$C$185,'Market shares starting point Fe'!$C2,'Eurostat market shares'!$D$2:$D$185,'Market shares starting point Fe'!$D2)*(SUMIFS('RAW data extract'!AK$74:AK$81,'RAW data extract'!$C$74:$C$81,VLOOKUP('Market shares starting point Fe'!$D2,Nomenclature!$F$1:$G$8,2,FALSE))-'Market shares starting point Fe'!AM2)+AM2)</f>
        <v>1</v>
      </c>
      <c r="AO2" s="7">
        <f>IF(SUMIFS('Eurostat market shares'!$Z$2:$Z$185,'Eurostat market shares'!$C$2:$C$185,'Market shares starting point Fe'!$C2,'Eurostat market shares'!$D$2:$D$185,'Market shares starting point Fe'!$D2)=0,(SUMIFS('RAW data extract'!AL$74:AL$81,'RAW data extract'!$C$74:$C$81,VLOOKUP('Market shares starting point Fe'!$D2,Nomenclature!$F$1:$G$8,2,FALSE))-'Market shares starting point Fe'!AN2)+AN2,$Z2/SUMIFS('Eurostat market shares'!$Z$2:$Z$185,'Eurostat market shares'!$C$2:$C$185,'Market shares starting point Fe'!$C2,'Eurostat market shares'!$D$2:$D$185,'Market shares starting point Fe'!$D2)*(SUMIFS('RAW data extract'!AL$74:AL$81,'RAW data extract'!$C$74:$C$81,VLOOKUP('Market shares starting point Fe'!$D2,Nomenclature!$F$1:$G$8,2,FALSE))-'Market shares starting point Fe'!AN2)+AN2)</f>
        <v>1</v>
      </c>
      <c r="AP2" s="7">
        <f>IF(SUMIFS('Eurostat market shares'!$Z$2:$Z$185,'Eurostat market shares'!$C$2:$C$185,'Market shares starting point Fe'!$C2,'Eurostat market shares'!$D$2:$D$185,'Market shares starting point Fe'!$D2)=0,(SUMIFS('RAW data extract'!AM$74:AM$81,'RAW data extract'!$C$74:$C$81,VLOOKUP('Market shares starting point Fe'!$D2,Nomenclature!$F$1:$G$8,2,FALSE))-'Market shares starting point Fe'!AO2)+AO2,$Z2/SUMIFS('Eurostat market shares'!$Z$2:$Z$185,'Eurostat market shares'!$C$2:$C$185,'Market shares starting point Fe'!$C2,'Eurostat market shares'!$D$2:$D$185,'Market shares starting point Fe'!$D2)*(SUMIFS('RAW data extract'!AM$74:AM$81,'RAW data extract'!$C$74:$C$81,VLOOKUP('Market shares starting point Fe'!$D2,Nomenclature!$F$1:$G$8,2,FALSE))-'Market shares starting point Fe'!AO2)+AO2)</f>
        <v>1</v>
      </c>
      <c r="AQ2" s="7">
        <f>IF(SUMIFS('Eurostat market shares'!$Z$2:$Z$185,'Eurostat market shares'!$C$2:$C$185,'Market shares starting point Fe'!$C2,'Eurostat market shares'!$D$2:$D$185,'Market shares starting point Fe'!$D2)=0,(SUMIFS('RAW data extract'!AN$74:AN$81,'RAW data extract'!$C$74:$C$81,VLOOKUP('Market shares starting point Fe'!$D2,Nomenclature!$F$1:$G$8,2,FALSE))-'Market shares starting point Fe'!AP2)+AP2,$Z2/SUMIFS('Eurostat market shares'!$Z$2:$Z$185,'Eurostat market shares'!$C$2:$C$185,'Market shares starting point Fe'!$C2,'Eurostat market shares'!$D$2:$D$185,'Market shares starting point Fe'!$D2)*(SUMIFS('RAW data extract'!AN$74:AN$81,'RAW data extract'!$C$74:$C$81,VLOOKUP('Market shares starting point Fe'!$D2,Nomenclature!$F$1:$G$8,2,FALSE))-'Market shares starting point Fe'!AP2)+AP2)</f>
        <v>1</v>
      </c>
      <c r="AR2" s="7">
        <f>IF(SUMIFS('Eurostat market shares'!$Z$2:$Z$185,'Eurostat market shares'!$C$2:$C$185,'Market shares starting point Fe'!$C2,'Eurostat market shares'!$D$2:$D$185,'Market shares starting point Fe'!$D2)=0,(SUMIFS('RAW data extract'!AO$74:AO$81,'RAW data extract'!$C$74:$C$81,VLOOKUP('Market shares starting point Fe'!$D2,Nomenclature!$F$1:$G$8,2,FALSE))-'Market shares starting point Fe'!AQ2)+AQ2,$Z2/SUMIFS('Eurostat market shares'!$Z$2:$Z$185,'Eurostat market shares'!$C$2:$C$185,'Market shares starting point Fe'!$C2,'Eurostat market shares'!$D$2:$D$185,'Market shares starting point Fe'!$D2)*(SUMIFS('RAW data extract'!AO$74:AO$81,'RAW data extract'!$C$74:$C$81,VLOOKUP('Market shares starting point Fe'!$D2,Nomenclature!$F$1:$G$8,2,FALSE))-'Market shares starting point Fe'!AQ2)+AQ2)</f>
        <v>1</v>
      </c>
      <c r="AS2" s="7">
        <f>IF(SUMIFS('Eurostat market shares'!$Z$2:$Z$185,'Eurostat market shares'!$C$2:$C$185,'Market shares starting point Fe'!$C2,'Eurostat market shares'!$D$2:$D$185,'Market shares starting point Fe'!$D2)=0,(SUMIFS('RAW data extract'!AP$74:AP$81,'RAW data extract'!$C$74:$C$81,VLOOKUP('Market shares starting point Fe'!$D2,Nomenclature!$F$1:$G$8,2,FALSE))-'Market shares starting point Fe'!AR2)+AR2,$Z2/SUMIFS('Eurostat market shares'!$Z$2:$Z$185,'Eurostat market shares'!$C$2:$C$185,'Market shares starting point Fe'!$C2,'Eurostat market shares'!$D$2:$D$185,'Market shares starting point Fe'!$D2)*(SUMIFS('RAW data extract'!AP$74:AP$81,'RAW data extract'!$C$74:$C$81,VLOOKUP('Market shares starting point Fe'!$D2,Nomenclature!$F$1:$G$8,2,FALSE))-'Market shares starting point Fe'!AR2)+AR2)</f>
        <v>1</v>
      </c>
      <c r="AT2" s="7">
        <f>IF(SUMIFS('Eurostat market shares'!$Z$2:$Z$185,'Eurostat market shares'!$C$2:$C$185,'Market shares starting point Fe'!$C2,'Eurostat market shares'!$D$2:$D$185,'Market shares starting point Fe'!$D2)=0,(SUMIFS('RAW data extract'!AQ$74:AQ$81,'RAW data extract'!$C$74:$C$81,VLOOKUP('Market shares starting point Fe'!$D2,Nomenclature!$F$1:$G$8,2,FALSE))-'Market shares starting point Fe'!AS2)+AS2,$Z2/SUMIFS('Eurostat market shares'!$Z$2:$Z$185,'Eurostat market shares'!$C$2:$C$185,'Market shares starting point Fe'!$C2,'Eurostat market shares'!$D$2:$D$185,'Market shares starting point Fe'!$D2)*(SUMIFS('RAW data extract'!AQ$74:AQ$81,'RAW data extract'!$C$74:$C$81,VLOOKUP('Market shares starting point Fe'!$D2,Nomenclature!$F$1:$G$8,2,FALSE))-'Market shares starting point Fe'!AS2)+AS2)</f>
        <v>1</v>
      </c>
      <c r="AU2" s="7">
        <f>IF(SUMIFS('Eurostat market shares'!$Z$2:$Z$185,'Eurostat market shares'!$C$2:$C$185,'Market shares starting point Fe'!$C2,'Eurostat market shares'!$D$2:$D$185,'Market shares starting point Fe'!$D2)=0,(SUMIFS('RAW data extract'!AR$74:AR$81,'RAW data extract'!$C$74:$C$81,VLOOKUP('Market shares starting point Fe'!$D2,Nomenclature!$F$1:$G$8,2,FALSE))-'Market shares starting point Fe'!AT2)+AT2,$Z2/SUMIFS('Eurostat market shares'!$Z$2:$Z$185,'Eurostat market shares'!$C$2:$C$185,'Market shares starting point Fe'!$C2,'Eurostat market shares'!$D$2:$D$185,'Market shares starting point Fe'!$D2)*(SUMIFS('RAW data extract'!AR$74:AR$81,'RAW data extract'!$C$74:$C$81,VLOOKUP('Market shares starting point Fe'!$D2,Nomenclature!$F$1:$G$8,2,FALSE))-'Market shares starting point Fe'!AT2)+AT2)</f>
        <v>1</v>
      </c>
      <c r="AV2" s="7">
        <f>IF(SUMIFS('Eurostat market shares'!$Z$2:$Z$185,'Eurostat market shares'!$C$2:$C$185,'Market shares starting point Fe'!$C2,'Eurostat market shares'!$D$2:$D$185,'Market shares starting point Fe'!$D2)=0,(SUMIFS('RAW data extract'!AS$74:AS$81,'RAW data extract'!$C$74:$C$81,VLOOKUP('Market shares starting point Fe'!$D2,Nomenclature!$F$1:$G$8,2,FALSE))-'Market shares starting point Fe'!AU2)+AU2,$Z2/SUMIFS('Eurostat market shares'!$Z$2:$Z$185,'Eurostat market shares'!$C$2:$C$185,'Market shares starting point Fe'!$C2,'Eurostat market shares'!$D$2:$D$185,'Market shares starting point Fe'!$D2)*(SUMIFS('RAW data extract'!AS$74:AS$81,'RAW data extract'!$C$74:$C$81,VLOOKUP('Market shares starting point Fe'!$D2,Nomenclature!$F$1:$G$8,2,FALSE))-'Market shares starting point Fe'!AU2)+AU2)</f>
        <v>1</v>
      </c>
      <c r="AW2" s="7">
        <f>IF(SUMIFS('Eurostat market shares'!$Z$2:$Z$185,'Eurostat market shares'!$C$2:$C$185,'Market shares starting point Fe'!$C2,'Eurostat market shares'!$D$2:$D$185,'Market shares starting point Fe'!$D2)=0,(SUMIFS('RAW data extract'!AT$74:AT$81,'RAW data extract'!$C$74:$C$81,VLOOKUP('Market shares starting point Fe'!$D2,Nomenclature!$F$1:$G$8,2,FALSE))-'Market shares starting point Fe'!AV2)+AV2,$Z2/SUMIFS('Eurostat market shares'!$Z$2:$Z$185,'Eurostat market shares'!$C$2:$C$185,'Market shares starting point Fe'!$C2,'Eurostat market shares'!$D$2:$D$185,'Market shares starting point Fe'!$D2)*(SUMIFS('RAW data extract'!AT$74:AT$81,'RAW data extract'!$C$74:$C$81,VLOOKUP('Market shares starting point Fe'!$D2,Nomenclature!$F$1:$G$8,2,FALSE))-'Market shares starting point Fe'!AV2)+AV2)</f>
        <v>1</v>
      </c>
      <c r="AX2" s="7">
        <f>IF(SUMIFS('Eurostat market shares'!$Z$2:$Z$185,'Eurostat market shares'!$C$2:$C$185,'Market shares starting point Fe'!$C2,'Eurostat market shares'!$D$2:$D$185,'Market shares starting point Fe'!$D2)=0,(SUMIFS('RAW data extract'!AU$74:AU$81,'RAW data extract'!$C$74:$C$81,VLOOKUP('Market shares starting point Fe'!$D2,Nomenclature!$F$1:$G$8,2,FALSE))-'Market shares starting point Fe'!AW2)+AW2,$Z2/SUMIFS('Eurostat market shares'!$Z$2:$Z$185,'Eurostat market shares'!$C$2:$C$185,'Market shares starting point Fe'!$C2,'Eurostat market shares'!$D$2:$D$185,'Market shares starting point Fe'!$D2)*(SUMIFS('RAW data extract'!AU$74:AU$81,'RAW data extract'!$C$74:$C$81,VLOOKUP('Market shares starting point Fe'!$D2,Nomenclature!$F$1:$G$8,2,FALSE))-'Market shares starting point Fe'!AW2)+AW2)</f>
        <v>1</v>
      </c>
      <c r="AY2" s="7">
        <f>IF(SUMIFS('Eurostat market shares'!$Z$2:$Z$185,'Eurostat market shares'!$C$2:$C$185,'Market shares starting point Fe'!$C2,'Eurostat market shares'!$D$2:$D$185,'Market shares starting point Fe'!$D2)=0,(SUMIFS('RAW data extract'!AV$74:AV$81,'RAW data extract'!$C$74:$C$81,VLOOKUP('Market shares starting point Fe'!$D2,Nomenclature!$F$1:$G$8,2,FALSE))-'Market shares starting point Fe'!AX2)+AX2,$Z2/SUMIFS('Eurostat market shares'!$Z$2:$Z$185,'Eurostat market shares'!$C$2:$C$185,'Market shares starting point Fe'!$C2,'Eurostat market shares'!$D$2:$D$185,'Market shares starting point Fe'!$D2)*(SUMIFS('RAW data extract'!AV$74:AV$81,'RAW data extract'!$C$74:$C$81,VLOOKUP('Market shares starting point Fe'!$D2,Nomenclature!$F$1:$G$8,2,FALSE))-'Market shares starting point Fe'!AX2)+AX2)</f>
        <v>1</v>
      </c>
      <c r="AZ2" s="7">
        <f>IF(SUMIFS('Eurostat market shares'!$Z$2:$Z$185,'Eurostat market shares'!$C$2:$C$185,'Market shares starting point Fe'!$C2,'Eurostat market shares'!$D$2:$D$185,'Market shares starting point Fe'!$D2)=0,(SUMIFS('RAW data extract'!AW$74:AW$81,'RAW data extract'!$C$74:$C$81,VLOOKUP('Market shares starting point Fe'!$D2,Nomenclature!$F$1:$G$8,2,FALSE))-'Market shares starting point Fe'!AY2)+AY2,$Z2/SUMIFS('Eurostat market shares'!$Z$2:$Z$185,'Eurostat market shares'!$C$2:$C$185,'Market shares starting point Fe'!$C2,'Eurostat market shares'!$D$2:$D$185,'Market shares starting point Fe'!$D2)*(SUMIFS('RAW data extract'!AW$74:AW$81,'RAW data extract'!$C$74:$C$81,VLOOKUP('Market shares starting point Fe'!$D2,Nomenclature!$F$1:$G$8,2,FALSE))-'Market shares starting point Fe'!AY2)+AY2)</f>
        <v>1</v>
      </c>
      <c r="BA2" s="7">
        <f>IF(SUMIFS('Eurostat market shares'!$Z$2:$Z$185,'Eurostat market shares'!$C$2:$C$185,'Market shares starting point Fe'!$C2,'Eurostat market shares'!$D$2:$D$185,'Market shares starting point Fe'!$D2)=0,(SUMIFS('RAW data extract'!AX$74:AX$81,'RAW data extract'!$C$74:$C$81,VLOOKUP('Market shares starting point Fe'!$D2,Nomenclature!$F$1:$G$8,2,FALSE))-'Market shares starting point Fe'!AZ2)+AZ2,$Z2/SUMIFS('Eurostat market shares'!$Z$2:$Z$185,'Eurostat market shares'!$C$2:$C$185,'Market shares starting point Fe'!$C2,'Eurostat market shares'!$D$2:$D$185,'Market shares starting point Fe'!$D2)*(SUMIFS('RAW data extract'!AX$74:AX$81,'RAW data extract'!$C$74:$C$81,VLOOKUP('Market shares starting point Fe'!$D2,Nomenclature!$F$1:$G$8,2,FALSE))-'Market shares starting point Fe'!AZ2)+AZ2)</f>
        <v>1</v>
      </c>
      <c r="BB2" s="7">
        <f>IF(SUMIFS('Eurostat market shares'!$Z$2:$Z$185,'Eurostat market shares'!$C$2:$C$185,'Market shares starting point Fe'!$C2,'Eurostat market shares'!$D$2:$D$185,'Market shares starting point Fe'!$D2)=0,(SUMIFS('RAW data extract'!AY$74:AY$81,'RAW data extract'!$C$74:$C$81,VLOOKUP('Market shares starting point Fe'!$D2,Nomenclature!$F$1:$G$8,2,FALSE))-'Market shares starting point Fe'!BA2)+BA2,$Z2/SUMIFS('Eurostat market shares'!$Z$2:$Z$185,'Eurostat market shares'!$C$2:$C$185,'Market shares starting point Fe'!$C2,'Eurostat market shares'!$D$2:$D$185,'Market shares starting point Fe'!$D2)*(SUMIFS('RAW data extract'!AY$74:AY$81,'RAW data extract'!$C$74:$C$81,VLOOKUP('Market shares starting point Fe'!$D2,Nomenclature!$F$1:$G$8,2,FALSE))-'Market shares starting point Fe'!BA2)+BA2)</f>
        <v>1</v>
      </c>
      <c r="BC2" s="7">
        <f>IF(SUMIFS('Eurostat market shares'!$Z$2:$Z$185,'Eurostat market shares'!$C$2:$C$185,'Market shares starting point Fe'!$C2,'Eurostat market shares'!$D$2:$D$185,'Market shares starting point Fe'!$D2)=0,(SUMIFS('RAW data extract'!AZ$74:AZ$81,'RAW data extract'!$C$74:$C$81,VLOOKUP('Market shares starting point Fe'!$D2,Nomenclature!$F$1:$G$8,2,FALSE))-'Market shares starting point Fe'!BB2)+BB2,$Z2/SUMIFS('Eurostat market shares'!$Z$2:$Z$185,'Eurostat market shares'!$C$2:$C$185,'Market shares starting point Fe'!$C2,'Eurostat market shares'!$D$2:$D$185,'Market shares starting point Fe'!$D2)*(SUMIFS('RAW data extract'!AZ$74:AZ$81,'RAW data extract'!$C$74:$C$81,VLOOKUP('Market shares starting point Fe'!$D2,Nomenclature!$F$1:$G$8,2,FALSE))-'Market shares starting point Fe'!BB2)+BB2)</f>
        <v>1</v>
      </c>
      <c r="BD2" s="7">
        <f>IF(SUMIFS('Eurostat market shares'!$Z$2:$Z$185,'Eurostat market shares'!$C$2:$C$185,'Market shares starting point Fe'!$C2,'Eurostat market shares'!$D$2:$D$185,'Market shares starting point Fe'!$D2)=0,(SUMIFS('RAW data extract'!BA$74:BA$81,'RAW data extract'!$C$74:$C$81,VLOOKUP('Market shares starting point Fe'!$D2,Nomenclature!$F$1:$G$8,2,FALSE))-'Market shares starting point Fe'!BC2)+BC2,$Z2/SUMIFS('Eurostat market shares'!$Z$2:$Z$185,'Eurostat market shares'!$C$2:$C$185,'Market shares starting point Fe'!$C2,'Eurostat market shares'!$D$2:$D$185,'Market shares starting point Fe'!$D2)*(SUMIFS('RAW data extract'!BA$74:BA$81,'RAW data extract'!$C$74:$C$81,VLOOKUP('Market shares starting point Fe'!$D2,Nomenclature!$F$1:$G$8,2,FALSE))-'Market shares starting point Fe'!BC2)+BC2)</f>
        <v>1</v>
      </c>
      <c r="BE2" s="7">
        <f>IF(SUMIFS('Eurostat market shares'!$Z$2:$Z$185,'Eurostat market shares'!$C$2:$C$185,'Market shares starting point Fe'!$C2,'Eurostat market shares'!$D$2:$D$185,'Market shares starting point Fe'!$D2)=0,(SUMIFS('RAW data extract'!BB$74:BB$81,'RAW data extract'!$C$74:$C$81,VLOOKUP('Market shares starting point Fe'!$D2,Nomenclature!$F$1:$G$8,2,FALSE))-'Market shares starting point Fe'!BD2)+BD2,$Z2/SUMIFS('Eurostat market shares'!$Z$2:$Z$185,'Eurostat market shares'!$C$2:$C$185,'Market shares starting point Fe'!$C2,'Eurostat market shares'!$D$2:$D$185,'Market shares starting point Fe'!$D2)*(SUMIFS('RAW data extract'!BB$74:BB$81,'RAW data extract'!$C$74:$C$81,VLOOKUP('Market shares starting point Fe'!$D2,Nomenclature!$F$1:$G$8,2,FALSE))-'Market shares starting point Fe'!BD2)+BD2)</f>
        <v>1</v>
      </c>
      <c r="BF2" s="7">
        <f>IF(SUMIFS('Eurostat market shares'!$Z$2:$Z$185,'Eurostat market shares'!$C$2:$C$185,'Market shares starting point Fe'!$C2,'Eurostat market shares'!$D$2:$D$185,'Market shares starting point Fe'!$D2)=0,(SUMIFS('RAW data extract'!BC$74:BC$81,'RAW data extract'!$C$74:$C$81,VLOOKUP('Market shares starting point Fe'!$D2,Nomenclature!$F$1:$G$8,2,FALSE))-'Market shares starting point Fe'!BE2)+BE2,$Z2/SUMIFS('Eurostat market shares'!$Z$2:$Z$185,'Eurostat market shares'!$C$2:$C$185,'Market shares starting point Fe'!$C2,'Eurostat market shares'!$D$2:$D$185,'Market shares starting point Fe'!$D2)*(SUMIFS('RAW data extract'!BC$74:BC$81,'RAW data extract'!$C$74:$C$81,VLOOKUP('Market shares starting point Fe'!$D2,Nomenclature!$F$1:$G$8,2,FALSE))-'Market shares starting point Fe'!BE2)+BE2)</f>
        <v>1</v>
      </c>
      <c r="BG2" s="7">
        <f>IF(SUMIFS('Eurostat market shares'!$Z$2:$Z$185,'Eurostat market shares'!$C$2:$C$185,'Market shares starting point Fe'!$C2,'Eurostat market shares'!$D$2:$D$185,'Market shares starting point Fe'!$D2)=0,(SUMIFS('RAW data extract'!BD$74:BD$81,'RAW data extract'!$C$74:$C$81,VLOOKUP('Market shares starting point Fe'!$D2,Nomenclature!$F$1:$G$8,2,FALSE))-'Market shares starting point Fe'!BF2)+BF2,$Z2/SUMIFS('Eurostat market shares'!$Z$2:$Z$185,'Eurostat market shares'!$C$2:$C$185,'Market shares starting point Fe'!$C2,'Eurostat market shares'!$D$2:$D$185,'Market shares starting point Fe'!$D2)*(SUMIFS('RAW data extract'!BD$74:BD$81,'RAW data extract'!$C$74:$C$81,VLOOKUP('Market shares starting point Fe'!$D2,Nomenclature!$F$1:$G$8,2,FALSE))-'Market shares starting point Fe'!BF2)+BF2)</f>
        <v>1</v>
      </c>
      <c r="BH2" s="7">
        <f>IF(SUMIFS('Eurostat market shares'!$Z$2:$Z$185,'Eurostat market shares'!$C$2:$C$185,'Market shares starting point Fe'!$C2,'Eurostat market shares'!$D$2:$D$185,'Market shares starting point Fe'!$D2)=0,(SUMIFS('RAW data extract'!BE$74:BE$81,'RAW data extract'!$C$74:$C$81,VLOOKUP('Market shares starting point Fe'!$D2,Nomenclature!$F$1:$G$8,2,FALSE))-'Market shares starting point Fe'!BG2)+BG2,$Z2/SUMIFS('Eurostat market shares'!$Z$2:$Z$185,'Eurostat market shares'!$C$2:$C$185,'Market shares starting point Fe'!$C2,'Eurostat market shares'!$D$2:$D$185,'Market shares starting point Fe'!$D2)*(SUMIFS('RAW data extract'!BE$74:BE$81,'RAW data extract'!$C$74:$C$81,VLOOKUP('Market shares starting point Fe'!$D2,Nomenclature!$F$1:$G$8,2,FALSE))-'Market shares starting point Fe'!BG2)+BG2)</f>
        <v>1</v>
      </c>
    </row>
    <row r="3" spans="1:60" hidden="1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 s="6">
        <f>IFERROR(SUMIFS('intermediary sheet'!J$2:J$185,'intermediary sheet'!$C$2:$C$185,'Market shares starting point Fe'!$C3,'intermediary sheet'!$D$2:$D$185,'Market shares starting point Fe'!$D3)/SUMIFS('intermediary sheet'!J$2:J$185,'intermediary sheet'!$C$2:$C$185,'Market shares starting point Fe'!$C3,'intermediary sheet'!$D$2:$D$185,"total"),0)</f>
        <v>2.0888289941507054E-2</v>
      </c>
      <c r="K3" s="6">
        <f>IFERROR(SUMIFS('intermediary sheet'!K$2:K$185,'intermediary sheet'!$C$2:$C$185,'Market shares starting point Fe'!$C3,'intermediary sheet'!$D$2:$D$185,'Market shares starting point Fe'!$D3)/SUMIFS('intermediary sheet'!K$2:K$185,'intermediary sheet'!$C$2:$C$185,'Market shares starting point Fe'!$C3,'intermediary sheet'!$D$2:$D$185,"total"),0)</f>
        <v>2.8729311408567826E-2</v>
      </c>
      <c r="L3" s="6">
        <f>IFERROR(SUMIFS('intermediary sheet'!L$2:L$185,'intermediary sheet'!$C$2:$C$185,'Market shares starting point Fe'!$C3,'intermediary sheet'!$D$2:$D$185,'Market shares starting point Fe'!$D3)/SUMIFS('intermediary sheet'!L$2:L$185,'intermediary sheet'!$C$2:$C$185,'Market shares starting point Fe'!$C3,'intermediary sheet'!$D$2:$D$185,"total"),0)</f>
        <v>1.4914746112047968E-2</v>
      </c>
      <c r="M3" s="6">
        <f>IFERROR(SUMIFS('intermediary sheet'!M$2:M$185,'intermediary sheet'!$C$2:$C$185,'Market shares starting point Fe'!$C3,'intermediary sheet'!$D$2:$D$185,'Market shares starting point Fe'!$D3)/SUMIFS('intermediary sheet'!M$2:M$185,'intermediary sheet'!$C$2:$C$185,'Market shares starting point Fe'!$C3,'intermediary sheet'!$D$2:$D$185,"total"),0)</f>
        <v>1.8786178069485376E-2</v>
      </c>
      <c r="N3" s="6">
        <f>IFERROR(SUMIFS('intermediary sheet'!N$2:N$185,'intermediary sheet'!$C$2:$C$185,'Market shares starting point Fe'!$C3,'intermediary sheet'!$D$2:$D$185,'Market shares starting point Fe'!$D3)/SUMIFS('intermediary sheet'!N$2:N$185,'intermediary sheet'!$C$2:$C$185,'Market shares starting point Fe'!$C3,'intermediary sheet'!$D$2:$D$185,"total"),0)</f>
        <v>1.8425672032216241E-2</v>
      </c>
      <c r="O3" s="6">
        <f>IFERROR(SUMIFS('intermediary sheet'!O$2:O$185,'intermediary sheet'!$C$2:$C$185,'Market shares starting point Fe'!$C3,'intermediary sheet'!$D$2:$D$185,'Market shares starting point Fe'!$D3)/SUMIFS('intermediary sheet'!O$2:O$185,'intermediary sheet'!$C$2:$C$185,'Market shares starting point Fe'!$C3,'intermediary sheet'!$D$2:$D$185,"total"),0)</f>
        <v>1.715721543928006E-2</v>
      </c>
      <c r="P3" s="6">
        <f>IFERROR(SUMIFS('intermediary sheet'!P$2:P$185,'intermediary sheet'!$C$2:$C$185,'Market shares starting point Fe'!$C3,'intermediary sheet'!$D$2:$D$185,'Market shares starting point Fe'!$D3)/SUMIFS('intermediary sheet'!P$2:P$185,'intermediary sheet'!$C$2:$C$185,'Market shares starting point Fe'!$C3,'intermediary sheet'!$D$2:$D$185,"total"),0)</f>
        <v>2.2567185607250212E-2</v>
      </c>
      <c r="Q3" s="6">
        <f>IFERROR(SUMIFS('intermediary sheet'!Q$2:Q$185,'intermediary sheet'!$C$2:$C$185,'Market shares starting point Fe'!$C3,'intermediary sheet'!$D$2:$D$185,'Market shares starting point Fe'!$D3)/SUMIFS('intermediary sheet'!Q$2:Q$185,'intermediary sheet'!$C$2:$C$185,'Market shares starting point Fe'!$C3,'intermediary sheet'!$D$2:$D$185,"total"),0)</f>
        <v>2.3282887077997673E-2</v>
      </c>
      <c r="R3" s="6">
        <f>IFERROR(SUMIFS('intermediary sheet'!R$2:R$185,'intermediary sheet'!$C$2:$C$185,'Market shares starting point Fe'!$C3,'intermediary sheet'!$D$2:$D$185,'Market shares starting point Fe'!$D3)/SUMIFS('intermediary sheet'!R$2:R$185,'intermediary sheet'!$C$2:$C$185,'Market shares starting point Fe'!$C3,'intermediary sheet'!$D$2:$D$185,"total"),0)</f>
        <v>2.3326920434244881E-2</v>
      </c>
      <c r="S3" s="6">
        <f>IFERROR(SUMIFS('intermediary sheet'!S$2:S$185,'intermediary sheet'!$C$2:$C$185,'Market shares starting point Fe'!$C3,'intermediary sheet'!$D$2:$D$185,'Market shares starting point Fe'!$D3)/SUMIFS('intermediary sheet'!S$2:S$185,'intermediary sheet'!$C$2:$C$185,'Market shares starting point Fe'!$C3,'intermediary sheet'!$D$2:$D$185,"total"),0)</f>
        <v>2.3112171386730284E-2</v>
      </c>
      <c r="T3" s="6">
        <f>IFERROR(SUMIFS('intermediary sheet'!T$2:T$185,'intermediary sheet'!$C$2:$C$185,'Market shares starting point Fe'!$C3,'intermediary sheet'!$D$2:$D$185,'Market shares starting point Fe'!$D3)/SUMIFS('intermediary sheet'!T$2:T$185,'intermediary sheet'!$C$2:$C$185,'Market shares starting point Fe'!$C3,'intermediary sheet'!$D$2:$D$185,"total"),0)</f>
        <v>2.3859087269815851E-2</v>
      </c>
      <c r="U3" s="6">
        <f>IFERROR(SUMIFS('intermediary sheet'!U$2:U$185,'intermediary sheet'!$C$2:$C$185,'Market shares starting point Fe'!$C3,'intermediary sheet'!$D$2:$D$185,'Market shares starting point Fe'!$D3)/SUMIFS('intermediary sheet'!U$2:U$185,'intermediary sheet'!$C$2:$C$185,'Market shares starting point Fe'!$C3,'intermediary sheet'!$D$2:$D$185,"total"),0)</f>
        <v>2.9933131834148276E-2</v>
      </c>
      <c r="V3" s="6">
        <f>IFERROR(SUMIFS('intermediary sheet'!V$2:V$185,'intermediary sheet'!$C$2:$C$185,'Market shares starting point Fe'!$C3,'intermediary sheet'!$D$2:$D$185,'Market shares starting point Fe'!$D3)/SUMIFS('intermediary sheet'!V$2:V$185,'intermediary sheet'!$C$2:$C$185,'Market shares starting point Fe'!$C3,'intermediary sheet'!$D$2:$D$185,"total"),0)</f>
        <v>2.4831152883389218E-2</v>
      </c>
      <c r="W3" s="6">
        <f>IFERROR(SUMIFS('intermediary sheet'!W$2:W$185,'intermediary sheet'!$C$2:$C$185,'Market shares starting point Fe'!$C3,'intermediary sheet'!$D$2:$D$185,'Market shares starting point Fe'!$D3)/SUMIFS('intermediary sheet'!W$2:W$185,'intermediary sheet'!$C$2:$C$185,'Market shares starting point Fe'!$C3,'intermediary sheet'!$D$2:$D$185,"total"),0)</f>
        <v>3.1419604110722095E-2</v>
      </c>
      <c r="X3" s="6">
        <f>IFERROR(SUMIFS('intermediary sheet'!X$2:X$185,'intermediary sheet'!$C$2:$C$185,'Market shares starting point Fe'!$C3,'intermediary sheet'!$D$2:$D$185,'Market shares starting point Fe'!$D3)/SUMIFS('intermediary sheet'!X$2:X$185,'intermediary sheet'!$C$2:$C$185,'Market shares starting point Fe'!$C3,'intermediary sheet'!$D$2:$D$185,"total"),0)</f>
        <v>2.6875186314751547E-2</v>
      </c>
      <c r="Y3" s="6">
        <f>IFERROR(SUMIFS('intermediary sheet'!Y$2:Y$185,'intermediary sheet'!$C$2:$C$185,'Market shares starting point Fe'!$C3,'intermediary sheet'!$D$2:$D$185,'Market shares starting point Fe'!$D3)/SUMIFS('intermediary sheet'!Y$2:Y$185,'intermediary sheet'!$C$2:$C$185,'Market shares starting point Fe'!$C3,'intermediary sheet'!$D$2:$D$185,"total"),0)</f>
        <v>2.9831890867584969E-2</v>
      </c>
      <c r="Z3" s="6">
        <f>IFERROR(SUMIFS('intermediary sheet'!Z$2:Z$185,'intermediary sheet'!$C$2:$C$185,'Market shares starting point Fe'!$C3,'intermediary sheet'!$D$2:$D$185,'Market shares starting point Fe'!$D3)/SUMIFS('intermediary sheet'!Z$2:Z$185,'intermediary sheet'!$C$2:$C$185,'Market shares starting point Fe'!$C3,'intermediary sheet'!$D$2:$D$185,"total"),0)</f>
        <v>2.8049590195160713E-2</v>
      </c>
      <c r="AA3" s="7">
        <f>IF(SUMIFS('Eurostat market shares'!$Z$2:$Z$185,'Eurostat market shares'!$C$2:$C$185,'Market shares starting point Fe'!$C3,'Eurostat market shares'!$D$2:$D$185,'Market shares starting point Fe'!$D3)=0,(SUMIFS('RAW data extract'!X$74:X$81,'RAW data extract'!$C$74:$C$81,VLOOKUP('Market shares starting point Fe'!$D3,Nomenclature!$F$1:$G$8,2,FALSE))-'Market shares starting point Fe'!Z3)+Z3,$Z3/SUMIFS('Eurostat market shares'!$Z$2:$Z$185,'Eurostat market shares'!$C$2:$C$185,'Market shares starting point Fe'!$C3,'Eurostat market shares'!$D$2:$D$185,'Market shares starting point Fe'!$D3)*(SUMIFS('RAW data extract'!X$74:X$81,'RAW data extract'!$C$74:$C$81,VLOOKUP('Market shares starting point Fe'!$D3,Nomenclature!$F$1:$G$8,2,FALSE))-'Market shares starting point Fe'!Z3)+Z3)</f>
        <v>7.2155963477870365E-3</v>
      </c>
      <c r="AB3" s="7">
        <f>IF(SUMIFS('Eurostat market shares'!$Z$2:$Z$185,'Eurostat market shares'!$C$2:$C$185,'Market shares starting point Fe'!$C3,'Eurostat market shares'!$D$2:$D$185,'Market shares starting point Fe'!$D3)=0,(SUMIFS('RAW data extract'!Y$74:Y$81,'RAW data extract'!$C$74:$C$81,VLOOKUP('Market shares starting point Fe'!$D3,Nomenclature!$F$1:$G$8,2,FALSE))-'Market shares starting point Fe'!AA3)+AA3,$Z3/SUMIFS('Eurostat market shares'!$Z$2:$Z$185,'Eurostat market shares'!$C$2:$C$185,'Market shares starting point Fe'!$C3,'Eurostat market shares'!$D$2:$D$185,'Market shares starting point Fe'!$D3)*(SUMIFS('RAW data extract'!Y$74:Y$81,'RAW data extract'!$C$74:$C$81,VLOOKUP('Market shares starting point Fe'!$D3,Nomenclature!$F$1:$G$8,2,FALSE))-'Market shares starting point Fe'!AA3)+AA3)</f>
        <v>7.890569534690391E-3</v>
      </c>
      <c r="AC3" s="7">
        <f>IF(SUMIFS('Eurostat market shares'!$Z$2:$Z$185,'Eurostat market shares'!$C$2:$C$185,'Market shares starting point Fe'!$C3,'Eurostat market shares'!$D$2:$D$185,'Market shares starting point Fe'!$D3)=0,(SUMIFS('RAW data extract'!Z$74:Z$81,'RAW data extract'!$C$74:$C$81,VLOOKUP('Market shares starting point Fe'!$D3,Nomenclature!$F$1:$G$8,2,FALSE))-'Market shares starting point Fe'!AB3)+AB3,$Z3/SUMIFS('Eurostat market shares'!$Z$2:$Z$185,'Eurostat market shares'!$C$2:$C$185,'Market shares starting point Fe'!$C3,'Eurostat market shares'!$D$2:$D$185,'Market shares starting point Fe'!$D3)*(SUMIFS('RAW data extract'!Z$74:Z$81,'RAW data extract'!$C$74:$C$81,VLOOKUP('Market shares starting point Fe'!$D3,Nomenclature!$F$1:$G$8,2,FALSE))-'Market shares starting point Fe'!AB3)+AB3)</f>
        <v>8.7395521497155917E-3</v>
      </c>
      <c r="AD3" s="7">
        <f>IF(SUMIFS('Eurostat market shares'!$Z$2:$Z$185,'Eurostat market shares'!$C$2:$C$185,'Market shares starting point Fe'!$C3,'Eurostat market shares'!$D$2:$D$185,'Market shares starting point Fe'!$D3)=0,(SUMIFS('RAW data extract'!AA$74:AA$81,'RAW data extract'!$C$74:$C$81,VLOOKUP('Market shares starting point Fe'!$D3,Nomenclature!$F$1:$G$8,2,FALSE))-'Market shares starting point Fe'!AC3)+AC3,$Z3/SUMIFS('Eurostat market shares'!$Z$2:$Z$185,'Eurostat market shares'!$C$2:$C$185,'Market shares starting point Fe'!$C3,'Eurostat market shares'!$D$2:$D$185,'Market shares starting point Fe'!$D3)*(SUMIFS('RAW data extract'!AA$74:AA$81,'RAW data extract'!$C$74:$C$81,VLOOKUP('Market shares starting point Fe'!$D3,Nomenclature!$F$1:$G$8,2,FALSE))-'Market shares starting point Fe'!AC3)+AC3)</f>
        <v>9.4668349705161938E-3</v>
      </c>
      <c r="AE3" s="7">
        <f>IF(SUMIFS('Eurostat market shares'!$Z$2:$Z$185,'Eurostat market shares'!$C$2:$C$185,'Market shares starting point Fe'!$C3,'Eurostat market shares'!$D$2:$D$185,'Market shares starting point Fe'!$D3)=0,(SUMIFS('RAW data extract'!AB$74:AB$81,'RAW data extract'!$C$74:$C$81,VLOOKUP('Market shares starting point Fe'!$D3,Nomenclature!$F$1:$G$8,2,FALSE))-'Market shares starting point Fe'!AD3)+AD3,$Z3/SUMIFS('Eurostat market shares'!$Z$2:$Z$185,'Eurostat market shares'!$C$2:$C$185,'Market shares starting point Fe'!$C3,'Eurostat market shares'!$D$2:$D$185,'Market shares starting point Fe'!$D3)*(SUMIFS('RAW data extract'!AB$74:AB$81,'RAW data extract'!$C$74:$C$81,VLOOKUP('Market shares starting point Fe'!$D3,Nomenclature!$F$1:$G$8,2,FALSE))-'Market shares starting point Fe'!AD3)+AD3)</f>
        <v>1.0192339301006553E-2</v>
      </c>
      <c r="AF3" s="7">
        <f>IF(SUMIFS('Eurostat market shares'!$Z$2:$Z$185,'Eurostat market shares'!$C$2:$C$185,'Market shares starting point Fe'!$C3,'Eurostat market shares'!$D$2:$D$185,'Market shares starting point Fe'!$D3)=0,(SUMIFS('RAW data extract'!AC$74:AC$81,'RAW data extract'!$C$74:$C$81,VLOOKUP('Market shares starting point Fe'!$D3,Nomenclature!$F$1:$G$8,2,FALSE))-'Market shares starting point Fe'!AE3)+AE3,$Z3/SUMIFS('Eurostat market shares'!$Z$2:$Z$185,'Eurostat market shares'!$C$2:$C$185,'Market shares starting point Fe'!$C3,'Eurostat market shares'!$D$2:$D$185,'Market shares starting point Fe'!$D3)*(SUMIFS('RAW data extract'!AC$74:AC$81,'RAW data extract'!$C$74:$C$81,VLOOKUP('Market shares starting point Fe'!$D3,Nomenclature!$F$1:$G$8,2,FALSE))-'Market shares starting point Fe'!AE3)+AE3)</f>
        <v>1.0932966743926948E-2</v>
      </c>
      <c r="AG3" s="7">
        <f>IF(SUMIFS('Eurostat market shares'!$Z$2:$Z$185,'Eurostat market shares'!$C$2:$C$185,'Market shares starting point Fe'!$C3,'Eurostat market shares'!$D$2:$D$185,'Market shares starting point Fe'!$D3)=0,(SUMIFS('RAW data extract'!AD$74:AD$81,'RAW data extract'!$C$74:$C$81,VLOOKUP('Market shares starting point Fe'!$D3,Nomenclature!$F$1:$G$8,2,FALSE))-'Market shares starting point Fe'!AF3)+AF3,$Z3/SUMIFS('Eurostat market shares'!$Z$2:$Z$185,'Eurostat market shares'!$C$2:$C$185,'Market shares starting point Fe'!$C3,'Eurostat market shares'!$D$2:$D$185,'Market shares starting point Fe'!$D3)*(SUMIFS('RAW data extract'!AD$74:AD$81,'RAW data extract'!$C$74:$C$81,VLOOKUP('Market shares starting point Fe'!$D3,Nomenclature!$F$1:$G$8,2,FALSE))-'Market shares starting point Fe'!AF3)+AF3)</f>
        <v>1.1632729077874658E-2</v>
      </c>
      <c r="AH3" s="7">
        <f>IF(SUMIFS('Eurostat market shares'!$Z$2:$Z$185,'Eurostat market shares'!$C$2:$C$185,'Market shares starting point Fe'!$C3,'Eurostat market shares'!$D$2:$D$185,'Market shares starting point Fe'!$D3)=0,(SUMIFS('RAW data extract'!AE$74:AE$81,'RAW data extract'!$C$74:$C$81,VLOOKUP('Market shares starting point Fe'!$D3,Nomenclature!$F$1:$G$8,2,FALSE))-'Market shares starting point Fe'!AG3)+AG3,$Z3/SUMIFS('Eurostat market shares'!$Z$2:$Z$185,'Eurostat market shares'!$C$2:$C$185,'Market shares starting point Fe'!$C3,'Eurostat market shares'!$D$2:$D$185,'Market shares starting point Fe'!$D3)*(SUMIFS('RAW data extract'!AE$74:AE$81,'RAW data extract'!$C$74:$C$81,VLOOKUP('Market shares starting point Fe'!$D3,Nomenclature!$F$1:$G$8,2,FALSE))-'Market shares starting point Fe'!AG3)+AG3)</f>
        <v>1.2403548283621474E-2</v>
      </c>
      <c r="AI3" s="7">
        <f>IF(SUMIFS('Eurostat market shares'!$Z$2:$Z$185,'Eurostat market shares'!$C$2:$C$185,'Market shares starting point Fe'!$C3,'Eurostat market shares'!$D$2:$D$185,'Market shares starting point Fe'!$D3)=0,(SUMIFS('RAW data extract'!AF$74:AF$81,'RAW data extract'!$C$74:$C$81,VLOOKUP('Market shares starting point Fe'!$D3,Nomenclature!$F$1:$G$8,2,FALSE))-'Market shares starting point Fe'!AH3)+AH3,$Z3/SUMIFS('Eurostat market shares'!$Z$2:$Z$185,'Eurostat market shares'!$C$2:$C$185,'Market shares starting point Fe'!$C3,'Eurostat market shares'!$D$2:$D$185,'Market shares starting point Fe'!$D3)*(SUMIFS('RAW data extract'!AF$74:AF$81,'RAW data extract'!$C$74:$C$81,VLOOKUP('Market shares starting point Fe'!$D3,Nomenclature!$F$1:$G$8,2,FALSE))-'Market shares starting point Fe'!AH3)+AH3)</f>
        <v>1.3192387051305671E-2</v>
      </c>
      <c r="AJ3" s="7">
        <f>IF(SUMIFS('Eurostat market shares'!$Z$2:$Z$185,'Eurostat market shares'!$C$2:$C$185,'Market shares starting point Fe'!$C3,'Eurostat market shares'!$D$2:$D$185,'Market shares starting point Fe'!$D3)=0,(SUMIFS('RAW data extract'!AG$74:AG$81,'RAW data extract'!$C$74:$C$81,VLOOKUP('Market shares starting point Fe'!$D3,Nomenclature!$F$1:$G$8,2,FALSE))-'Market shares starting point Fe'!AI3)+AI3,$Z3/SUMIFS('Eurostat market shares'!$Z$2:$Z$185,'Eurostat market shares'!$C$2:$C$185,'Market shares starting point Fe'!$C3,'Eurostat market shares'!$D$2:$D$185,'Market shares starting point Fe'!$D3)*(SUMIFS('RAW data extract'!AG$74:AG$81,'RAW data extract'!$C$74:$C$81,VLOOKUP('Market shares starting point Fe'!$D3,Nomenclature!$F$1:$G$8,2,FALSE))-'Market shares starting point Fe'!AI3)+AI3)</f>
        <v>1.4040730380408782E-2</v>
      </c>
      <c r="AK3" s="7">
        <f>IF(SUMIFS('Eurostat market shares'!$Z$2:$Z$185,'Eurostat market shares'!$C$2:$C$185,'Market shares starting point Fe'!$C3,'Eurostat market shares'!$D$2:$D$185,'Market shares starting point Fe'!$D3)=0,(SUMIFS('RAW data extract'!AH$74:AH$81,'RAW data extract'!$C$74:$C$81,VLOOKUP('Market shares starting point Fe'!$D3,Nomenclature!$F$1:$G$8,2,FALSE))-'Market shares starting point Fe'!AJ3)+AJ3,$Z3/SUMIFS('Eurostat market shares'!$Z$2:$Z$185,'Eurostat market shares'!$C$2:$C$185,'Market shares starting point Fe'!$C3,'Eurostat market shares'!$D$2:$D$185,'Market shares starting point Fe'!$D3)*(SUMIFS('RAW data extract'!AH$74:AH$81,'RAW data extract'!$C$74:$C$81,VLOOKUP('Market shares starting point Fe'!$D3,Nomenclature!$F$1:$G$8,2,FALSE))-'Market shares starting point Fe'!AJ3)+AJ3)</f>
        <v>1.5033369462781436E-2</v>
      </c>
      <c r="AL3" s="7">
        <f>IF(SUMIFS('Eurostat market shares'!$Z$2:$Z$185,'Eurostat market shares'!$C$2:$C$185,'Market shares starting point Fe'!$C3,'Eurostat market shares'!$D$2:$D$185,'Market shares starting point Fe'!$D3)=0,(SUMIFS('RAW data extract'!AI$74:AI$81,'RAW data extract'!$C$74:$C$81,VLOOKUP('Market shares starting point Fe'!$D3,Nomenclature!$F$1:$G$8,2,FALSE))-'Market shares starting point Fe'!AK3)+AK3,$Z3/SUMIFS('Eurostat market shares'!$Z$2:$Z$185,'Eurostat market shares'!$C$2:$C$185,'Market shares starting point Fe'!$C3,'Eurostat market shares'!$D$2:$D$185,'Market shares starting point Fe'!$D3)*(SUMIFS('RAW data extract'!AI$74:AI$81,'RAW data extract'!$C$74:$C$81,VLOOKUP('Market shares starting point Fe'!$D3,Nomenclature!$F$1:$G$8,2,FALSE))-'Market shares starting point Fe'!AK3)+AK3)</f>
        <v>1.6119232985887754E-2</v>
      </c>
      <c r="AM3" s="7">
        <f>IF(SUMIFS('Eurostat market shares'!$Z$2:$Z$185,'Eurostat market shares'!$C$2:$C$185,'Market shares starting point Fe'!$C3,'Eurostat market shares'!$D$2:$D$185,'Market shares starting point Fe'!$D3)=0,(SUMIFS('RAW data extract'!AJ$74:AJ$81,'RAW data extract'!$C$74:$C$81,VLOOKUP('Market shares starting point Fe'!$D3,Nomenclature!$F$1:$G$8,2,FALSE))-'Market shares starting point Fe'!AL3)+AL3,$Z3/SUMIFS('Eurostat market shares'!$Z$2:$Z$185,'Eurostat market shares'!$C$2:$C$185,'Market shares starting point Fe'!$C3,'Eurostat market shares'!$D$2:$D$185,'Market shares starting point Fe'!$D3)*(SUMIFS('RAW data extract'!AJ$74:AJ$81,'RAW data extract'!$C$74:$C$81,VLOOKUP('Market shares starting point Fe'!$D3,Nomenclature!$F$1:$G$8,2,FALSE))-'Market shares starting point Fe'!AL3)+AL3)</f>
        <v>1.7354203128125446E-2</v>
      </c>
      <c r="AN3" s="7">
        <f>IF(SUMIFS('Eurostat market shares'!$Z$2:$Z$185,'Eurostat market shares'!$C$2:$C$185,'Market shares starting point Fe'!$C3,'Eurostat market shares'!$D$2:$D$185,'Market shares starting point Fe'!$D3)=0,(SUMIFS('RAW data extract'!AK$74:AK$81,'RAW data extract'!$C$74:$C$81,VLOOKUP('Market shares starting point Fe'!$D3,Nomenclature!$F$1:$G$8,2,FALSE))-'Market shares starting point Fe'!AM3)+AM3,$Z3/SUMIFS('Eurostat market shares'!$Z$2:$Z$185,'Eurostat market shares'!$C$2:$C$185,'Market shares starting point Fe'!$C3,'Eurostat market shares'!$D$2:$D$185,'Market shares starting point Fe'!$D3)*(SUMIFS('RAW data extract'!AK$74:AK$81,'RAW data extract'!$C$74:$C$81,VLOOKUP('Market shares starting point Fe'!$D3,Nomenclature!$F$1:$G$8,2,FALSE))-'Market shares starting point Fe'!AM3)+AM3)</f>
        <v>1.8827414576133131E-2</v>
      </c>
      <c r="AO3" s="7">
        <f>IF(SUMIFS('Eurostat market shares'!$Z$2:$Z$185,'Eurostat market shares'!$C$2:$C$185,'Market shares starting point Fe'!$C3,'Eurostat market shares'!$D$2:$D$185,'Market shares starting point Fe'!$D3)=0,(SUMIFS('RAW data extract'!AL$74:AL$81,'RAW data extract'!$C$74:$C$81,VLOOKUP('Market shares starting point Fe'!$D3,Nomenclature!$F$1:$G$8,2,FALSE))-'Market shares starting point Fe'!AN3)+AN3,$Z3/SUMIFS('Eurostat market shares'!$Z$2:$Z$185,'Eurostat market shares'!$C$2:$C$185,'Market shares starting point Fe'!$C3,'Eurostat market shares'!$D$2:$D$185,'Market shares starting point Fe'!$D3)*(SUMIFS('RAW data extract'!AL$74:AL$81,'RAW data extract'!$C$74:$C$81,VLOOKUP('Market shares starting point Fe'!$D3,Nomenclature!$F$1:$G$8,2,FALSE))-'Market shares starting point Fe'!AN3)+AN3)</f>
        <v>2.049290191040452E-2</v>
      </c>
      <c r="AP3" s="7">
        <f>IF(SUMIFS('Eurostat market shares'!$Z$2:$Z$185,'Eurostat market shares'!$C$2:$C$185,'Market shares starting point Fe'!$C3,'Eurostat market shares'!$D$2:$D$185,'Market shares starting point Fe'!$D3)=0,(SUMIFS('RAW data extract'!AM$74:AM$81,'RAW data extract'!$C$74:$C$81,VLOOKUP('Market shares starting point Fe'!$D3,Nomenclature!$F$1:$G$8,2,FALSE))-'Market shares starting point Fe'!AO3)+AO3,$Z3/SUMIFS('Eurostat market shares'!$Z$2:$Z$185,'Eurostat market shares'!$C$2:$C$185,'Market shares starting point Fe'!$C3,'Eurostat market shares'!$D$2:$D$185,'Market shares starting point Fe'!$D3)*(SUMIFS('RAW data extract'!AM$74:AM$81,'RAW data extract'!$C$74:$C$81,VLOOKUP('Market shares starting point Fe'!$D3,Nomenclature!$F$1:$G$8,2,FALSE))-'Market shares starting point Fe'!AO3)+AO3)</f>
        <v>2.2380289907512292E-2</v>
      </c>
      <c r="AQ3" s="7">
        <f>IF(SUMIFS('Eurostat market shares'!$Z$2:$Z$185,'Eurostat market shares'!$C$2:$C$185,'Market shares starting point Fe'!$C3,'Eurostat market shares'!$D$2:$D$185,'Market shares starting point Fe'!$D3)=0,(SUMIFS('RAW data extract'!AN$74:AN$81,'RAW data extract'!$C$74:$C$81,VLOOKUP('Market shares starting point Fe'!$D3,Nomenclature!$F$1:$G$8,2,FALSE))-'Market shares starting point Fe'!AP3)+AP3,$Z3/SUMIFS('Eurostat market shares'!$Z$2:$Z$185,'Eurostat market shares'!$C$2:$C$185,'Market shares starting point Fe'!$C3,'Eurostat market shares'!$D$2:$D$185,'Market shares starting point Fe'!$D3)*(SUMIFS('RAW data extract'!AN$74:AN$81,'RAW data extract'!$C$74:$C$81,VLOOKUP('Market shares starting point Fe'!$D3,Nomenclature!$F$1:$G$8,2,FALSE))-'Market shares starting point Fe'!AP3)+AP3)</f>
        <v>2.4483705521278869E-2</v>
      </c>
      <c r="AR3" s="7">
        <f>IF(SUMIFS('Eurostat market shares'!$Z$2:$Z$185,'Eurostat market shares'!$C$2:$C$185,'Market shares starting point Fe'!$C3,'Eurostat market shares'!$D$2:$D$185,'Market shares starting point Fe'!$D3)=0,(SUMIFS('RAW data extract'!AO$74:AO$81,'RAW data extract'!$C$74:$C$81,VLOOKUP('Market shares starting point Fe'!$D3,Nomenclature!$F$1:$G$8,2,FALSE))-'Market shares starting point Fe'!AQ3)+AQ3,$Z3/SUMIFS('Eurostat market shares'!$Z$2:$Z$185,'Eurostat market shares'!$C$2:$C$185,'Market shares starting point Fe'!$C3,'Eurostat market shares'!$D$2:$D$185,'Market shares starting point Fe'!$D3)*(SUMIFS('RAW data extract'!AO$74:AO$81,'RAW data extract'!$C$74:$C$81,VLOOKUP('Market shares starting point Fe'!$D3,Nomenclature!$F$1:$G$8,2,FALSE))-'Market shares starting point Fe'!AQ3)+AQ3)</f>
        <v>2.6674996866603823E-2</v>
      </c>
      <c r="AS3" s="7">
        <f>IF(SUMIFS('Eurostat market shares'!$Z$2:$Z$185,'Eurostat market shares'!$C$2:$C$185,'Market shares starting point Fe'!$C3,'Eurostat market shares'!$D$2:$D$185,'Market shares starting point Fe'!$D3)=0,(SUMIFS('RAW data extract'!AP$74:AP$81,'RAW data extract'!$C$74:$C$81,VLOOKUP('Market shares starting point Fe'!$D3,Nomenclature!$F$1:$G$8,2,FALSE))-'Market shares starting point Fe'!AR3)+AR3,$Z3/SUMIFS('Eurostat market shares'!$Z$2:$Z$185,'Eurostat market shares'!$C$2:$C$185,'Market shares starting point Fe'!$C3,'Eurostat market shares'!$D$2:$D$185,'Market shares starting point Fe'!$D3)*(SUMIFS('RAW data extract'!AP$74:AP$81,'RAW data extract'!$C$74:$C$81,VLOOKUP('Market shares starting point Fe'!$D3,Nomenclature!$F$1:$G$8,2,FALSE))-'Market shares starting point Fe'!AR3)+AR3)</f>
        <v>2.8981523520557759E-2</v>
      </c>
      <c r="AT3" s="7">
        <f>IF(SUMIFS('Eurostat market shares'!$Z$2:$Z$185,'Eurostat market shares'!$C$2:$C$185,'Market shares starting point Fe'!$C3,'Eurostat market shares'!$D$2:$D$185,'Market shares starting point Fe'!$D3)=0,(SUMIFS('RAW data extract'!AQ$74:AQ$81,'RAW data extract'!$C$74:$C$81,VLOOKUP('Market shares starting point Fe'!$D3,Nomenclature!$F$1:$G$8,2,FALSE))-'Market shares starting point Fe'!AS3)+AS3,$Z3/SUMIFS('Eurostat market shares'!$Z$2:$Z$185,'Eurostat market shares'!$C$2:$C$185,'Market shares starting point Fe'!$C3,'Eurostat market shares'!$D$2:$D$185,'Market shares starting point Fe'!$D3)*(SUMIFS('RAW data extract'!AQ$74:AQ$81,'RAW data extract'!$C$74:$C$81,VLOOKUP('Market shares starting point Fe'!$D3,Nomenclature!$F$1:$G$8,2,FALSE))-'Market shares starting point Fe'!AS3)+AS3)</f>
        <v>3.1471723504043404E-2</v>
      </c>
      <c r="AU3" s="7">
        <f>IF(SUMIFS('Eurostat market shares'!$Z$2:$Z$185,'Eurostat market shares'!$C$2:$C$185,'Market shares starting point Fe'!$C3,'Eurostat market shares'!$D$2:$D$185,'Market shares starting point Fe'!$D3)=0,(SUMIFS('RAW data extract'!AR$74:AR$81,'RAW data extract'!$C$74:$C$81,VLOOKUP('Market shares starting point Fe'!$D3,Nomenclature!$F$1:$G$8,2,FALSE))-'Market shares starting point Fe'!AT3)+AT3,$Z3/SUMIFS('Eurostat market shares'!$Z$2:$Z$185,'Eurostat market shares'!$C$2:$C$185,'Market shares starting point Fe'!$C3,'Eurostat market shares'!$D$2:$D$185,'Market shares starting point Fe'!$D3)*(SUMIFS('RAW data extract'!AR$74:AR$81,'RAW data extract'!$C$74:$C$81,VLOOKUP('Market shares starting point Fe'!$D3,Nomenclature!$F$1:$G$8,2,FALSE))-'Market shares starting point Fe'!AT3)+AT3)</f>
        <v>3.4052766275412157E-2</v>
      </c>
      <c r="AV3" s="7">
        <f>IF(SUMIFS('Eurostat market shares'!$Z$2:$Z$185,'Eurostat market shares'!$C$2:$C$185,'Market shares starting point Fe'!$C3,'Eurostat market shares'!$D$2:$D$185,'Market shares starting point Fe'!$D3)=0,(SUMIFS('RAW data extract'!AS$74:AS$81,'RAW data extract'!$C$74:$C$81,VLOOKUP('Market shares starting point Fe'!$D3,Nomenclature!$F$1:$G$8,2,FALSE))-'Market shares starting point Fe'!AU3)+AU3,$Z3/SUMIFS('Eurostat market shares'!$Z$2:$Z$185,'Eurostat market shares'!$C$2:$C$185,'Market shares starting point Fe'!$C3,'Eurostat market shares'!$D$2:$D$185,'Market shares starting point Fe'!$D3)*(SUMIFS('RAW data extract'!AS$74:AS$81,'RAW data extract'!$C$74:$C$81,VLOOKUP('Market shares starting point Fe'!$D3,Nomenclature!$F$1:$G$8,2,FALSE))-'Market shares starting point Fe'!AU3)+AU3)</f>
        <v>3.6778270543804337E-2</v>
      </c>
      <c r="AW3" s="7">
        <f>IF(SUMIFS('Eurostat market shares'!$Z$2:$Z$185,'Eurostat market shares'!$C$2:$C$185,'Market shares starting point Fe'!$C3,'Eurostat market shares'!$D$2:$D$185,'Market shares starting point Fe'!$D3)=0,(SUMIFS('RAW data extract'!AT$74:AT$81,'RAW data extract'!$C$74:$C$81,VLOOKUP('Market shares starting point Fe'!$D3,Nomenclature!$F$1:$G$8,2,FALSE))-'Market shares starting point Fe'!AV3)+AV3,$Z3/SUMIFS('Eurostat market shares'!$Z$2:$Z$185,'Eurostat market shares'!$C$2:$C$185,'Market shares starting point Fe'!$C3,'Eurostat market shares'!$D$2:$D$185,'Market shares starting point Fe'!$D3)*(SUMIFS('RAW data extract'!AT$74:AT$81,'RAW data extract'!$C$74:$C$81,VLOOKUP('Market shares starting point Fe'!$D3,Nomenclature!$F$1:$G$8,2,FALSE))-'Market shares starting point Fe'!AV3)+AV3)</f>
        <v>3.9681390293189546E-2</v>
      </c>
      <c r="AX3" s="7">
        <f>IF(SUMIFS('Eurostat market shares'!$Z$2:$Z$185,'Eurostat market shares'!$C$2:$C$185,'Market shares starting point Fe'!$C3,'Eurostat market shares'!$D$2:$D$185,'Market shares starting point Fe'!$D3)=0,(SUMIFS('RAW data extract'!AU$74:AU$81,'RAW data extract'!$C$74:$C$81,VLOOKUP('Market shares starting point Fe'!$D3,Nomenclature!$F$1:$G$8,2,FALSE))-'Market shares starting point Fe'!AW3)+AW3,$Z3/SUMIFS('Eurostat market shares'!$Z$2:$Z$185,'Eurostat market shares'!$C$2:$C$185,'Market shares starting point Fe'!$C3,'Eurostat market shares'!$D$2:$D$185,'Market shares starting point Fe'!$D3)*(SUMIFS('RAW data extract'!AU$74:AU$81,'RAW data extract'!$C$74:$C$81,VLOOKUP('Market shares starting point Fe'!$D3,Nomenclature!$F$1:$G$8,2,FALSE))-'Market shares starting point Fe'!AW3)+AW3)</f>
        <v>4.2824369563487202E-2</v>
      </c>
      <c r="AY3" s="7">
        <f>IF(SUMIFS('Eurostat market shares'!$Z$2:$Z$185,'Eurostat market shares'!$C$2:$C$185,'Market shares starting point Fe'!$C3,'Eurostat market shares'!$D$2:$D$185,'Market shares starting point Fe'!$D3)=0,(SUMIFS('RAW data extract'!AV$74:AV$81,'RAW data extract'!$C$74:$C$81,VLOOKUP('Market shares starting point Fe'!$D3,Nomenclature!$F$1:$G$8,2,FALSE))-'Market shares starting point Fe'!AX3)+AX3,$Z3/SUMIFS('Eurostat market shares'!$Z$2:$Z$185,'Eurostat market shares'!$C$2:$C$185,'Market shares starting point Fe'!$C3,'Eurostat market shares'!$D$2:$D$185,'Market shares starting point Fe'!$D3)*(SUMIFS('RAW data extract'!AV$74:AV$81,'RAW data extract'!$C$74:$C$81,VLOOKUP('Market shares starting point Fe'!$D3,Nomenclature!$F$1:$G$8,2,FALSE))-'Market shares starting point Fe'!AX3)+AX3)</f>
        <v>4.6241290612107071E-2</v>
      </c>
      <c r="AZ3" s="7">
        <f>IF(SUMIFS('Eurostat market shares'!$Z$2:$Z$185,'Eurostat market shares'!$C$2:$C$185,'Market shares starting point Fe'!$C3,'Eurostat market shares'!$D$2:$D$185,'Market shares starting point Fe'!$D3)=0,(SUMIFS('RAW data extract'!AW$74:AW$81,'RAW data extract'!$C$74:$C$81,VLOOKUP('Market shares starting point Fe'!$D3,Nomenclature!$F$1:$G$8,2,FALSE))-'Market shares starting point Fe'!AY3)+AY3,$Z3/SUMIFS('Eurostat market shares'!$Z$2:$Z$185,'Eurostat market shares'!$C$2:$C$185,'Market shares starting point Fe'!$C3,'Eurostat market shares'!$D$2:$D$185,'Market shares starting point Fe'!$D3)*(SUMIFS('RAW data extract'!AW$74:AW$81,'RAW data extract'!$C$74:$C$81,VLOOKUP('Market shares starting point Fe'!$D3,Nomenclature!$F$1:$G$8,2,FALSE))-'Market shares starting point Fe'!AY3)+AY3)</f>
        <v>4.9947291639282E-2</v>
      </c>
      <c r="BA3" s="7">
        <f>IF(SUMIFS('Eurostat market shares'!$Z$2:$Z$185,'Eurostat market shares'!$C$2:$C$185,'Market shares starting point Fe'!$C3,'Eurostat market shares'!$D$2:$D$185,'Market shares starting point Fe'!$D3)=0,(SUMIFS('RAW data extract'!AX$74:AX$81,'RAW data extract'!$C$74:$C$81,VLOOKUP('Market shares starting point Fe'!$D3,Nomenclature!$F$1:$G$8,2,FALSE))-'Market shares starting point Fe'!AZ3)+AZ3,$Z3/SUMIFS('Eurostat market shares'!$Z$2:$Z$185,'Eurostat market shares'!$C$2:$C$185,'Market shares starting point Fe'!$C3,'Eurostat market shares'!$D$2:$D$185,'Market shares starting point Fe'!$D3)*(SUMIFS('RAW data extract'!AX$74:AX$81,'RAW data extract'!$C$74:$C$81,VLOOKUP('Market shares starting point Fe'!$D3,Nomenclature!$F$1:$G$8,2,FALSE))-'Market shares starting point Fe'!AZ3)+AZ3)</f>
        <v>5.39952980802074E-2</v>
      </c>
      <c r="BB3" s="7">
        <f>IF(SUMIFS('Eurostat market shares'!$Z$2:$Z$185,'Eurostat market shares'!$C$2:$C$185,'Market shares starting point Fe'!$C3,'Eurostat market shares'!$D$2:$D$185,'Market shares starting point Fe'!$D3)=0,(SUMIFS('RAW data extract'!AY$74:AY$81,'RAW data extract'!$C$74:$C$81,VLOOKUP('Market shares starting point Fe'!$D3,Nomenclature!$F$1:$G$8,2,FALSE))-'Market shares starting point Fe'!BA3)+BA3,$Z3/SUMIFS('Eurostat market shares'!$Z$2:$Z$185,'Eurostat market shares'!$C$2:$C$185,'Market shares starting point Fe'!$C3,'Eurostat market shares'!$D$2:$D$185,'Market shares starting point Fe'!$D3)*(SUMIFS('RAW data extract'!AY$74:AY$81,'RAW data extract'!$C$74:$C$81,VLOOKUP('Market shares starting point Fe'!$D3,Nomenclature!$F$1:$G$8,2,FALSE))-'Market shares starting point Fe'!BA3)+BA3)</f>
        <v>5.8458049131457968E-2</v>
      </c>
      <c r="BC3" s="7">
        <f>IF(SUMIFS('Eurostat market shares'!$Z$2:$Z$185,'Eurostat market shares'!$C$2:$C$185,'Market shares starting point Fe'!$C3,'Eurostat market shares'!$D$2:$D$185,'Market shares starting point Fe'!$D3)=0,(SUMIFS('RAW data extract'!AZ$74:AZ$81,'RAW data extract'!$C$74:$C$81,VLOOKUP('Market shares starting point Fe'!$D3,Nomenclature!$F$1:$G$8,2,FALSE))-'Market shares starting point Fe'!BB3)+BB3,$Z3/SUMIFS('Eurostat market shares'!$Z$2:$Z$185,'Eurostat market shares'!$C$2:$C$185,'Market shares starting point Fe'!$C3,'Eurostat market shares'!$D$2:$D$185,'Market shares starting point Fe'!$D3)*(SUMIFS('RAW data extract'!AZ$74:AZ$81,'RAW data extract'!$C$74:$C$81,VLOOKUP('Market shares starting point Fe'!$D3,Nomenclature!$F$1:$G$8,2,FALSE))-'Market shares starting point Fe'!BB3)+BB3)</f>
        <v>6.3401371092002445E-2</v>
      </c>
      <c r="BD3" s="7">
        <f>IF(SUMIFS('Eurostat market shares'!$Z$2:$Z$185,'Eurostat market shares'!$C$2:$C$185,'Market shares starting point Fe'!$C3,'Eurostat market shares'!$D$2:$D$185,'Market shares starting point Fe'!$D3)=0,(SUMIFS('RAW data extract'!BA$74:BA$81,'RAW data extract'!$C$74:$C$81,VLOOKUP('Market shares starting point Fe'!$D3,Nomenclature!$F$1:$G$8,2,FALSE))-'Market shares starting point Fe'!BC3)+BC3,$Z3/SUMIFS('Eurostat market shares'!$Z$2:$Z$185,'Eurostat market shares'!$C$2:$C$185,'Market shares starting point Fe'!$C3,'Eurostat market shares'!$D$2:$D$185,'Market shares starting point Fe'!$D3)*(SUMIFS('RAW data extract'!BA$74:BA$81,'RAW data extract'!$C$74:$C$81,VLOOKUP('Market shares starting point Fe'!$D3,Nomenclature!$F$1:$G$8,2,FALSE))-'Market shares starting point Fe'!BC3)+BC3)</f>
        <v>6.8817306464138597E-2</v>
      </c>
      <c r="BE3" s="7">
        <f>IF(SUMIFS('Eurostat market shares'!$Z$2:$Z$185,'Eurostat market shares'!$C$2:$C$185,'Market shares starting point Fe'!$C3,'Eurostat market shares'!$D$2:$D$185,'Market shares starting point Fe'!$D3)=0,(SUMIFS('RAW data extract'!BB$74:BB$81,'RAW data extract'!$C$74:$C$81,VLOOKUP('Market shares starting point Fe'!$D3,Nomenclature!$F$1:$G$8,2,FALSE))-'Market shares starting point Fe'!BD3)+BD3,$Z3/SUMIFS('Eurostat market shares'!$Z$2:$Z$185,'Eurostat market shares'!$C$2:$C$185,'Market shares starting point Fe'!$C3,'Eurostat market shares'!$D$2:$D$185,'Market shares starting point Fe'!$D3)*(SUMIFS('RAW data extract'!BB$74:BB$81,'RAW data extract'!$C$74:$C$81,VLOOKUP('Market shares starting point Fe'!$D3,Nomenclature!$F$1:$G$8,2,FALSE))-'Market shares starting point Fe'!BD3)+BD3)</f>
        <v>7.4897037211166584E-2</v>
      </c>
      <c r="BF3" s="7">
        <f>IF(SUMIFS('Eurostat market shares'!$Z$2:$Z$185,'Eurostat market shares'!$C$2:$C$185,'Market shares starting point Fe'!$C3,'Eurostat market shares'!$D$2:$D$185,'Market shares starting point Fe'!$D3)=0,(SUMIFS('RAW data extract'!BC$74:BC$81,'RAW data extract'!$C$74:$C$81,VLOOKUP('Market shares starting point Fe'!$D3,Nomenclature!$F$1:$G$8,2,FALSE))-'Market shares starting point Fe'!BE3)+BE3,$Z3/SUMIFS('Eurostat market shares'!$Z$2:$Z$185,'Eurostat market shares'!$C$2:$C$185,'Market shares starting point Fe'!$C3,'Eurostat market shares'!$D$2:$D$185,'Market shares starting point Fe'!$D3)*(SUMIFS('RAW data extract'!BC$74:BC$81,'RAW data extract'!$C$74:$C$81,VLOOKUP('Market shares starting point Fe'!$D3,Nomenclature!$F$1:$G$8,2,FALSE))-'Market shares starting point Fe'!BE3)+BE3)</f>
        <v>8.1710240282487634E-2</v>
      </c>
      <c r="BG3" s="7">
        <f>IF(SUMIFS('Eurostat market shares'!$Z$2:$Z$185,'Eurostat market shares'!$C$2:$C$185,'Market shares starting point Fe'!$C3,'Eurostat market shares'!$D$2:$D$185,'Market shares starting point Fe'!$D3)=0,(SUMIFS('RAW data extract'!BD$74:BD$81,'RAW data extract'!$C$74:$C$81,VLOOKUP('Market shares starting point Fe'!$D3,Nomenclature!$F$1:$G$8,2,FALSE))-'Market shares starting point Fe'!BF3)+BF3,$Z3/SUMIFS('Eurostat market shares'!$Z$2:$Z$185,'Eurostat market shares'!$C$2:$C$185,'Market shares starting point Fe'!$C3,'Eurostat market shares'!$D$2:$D$185,'Market shares starting point Fe'!$D3)*(SUMIFS('RAW data extract'!BD$74:BD$81,'RAW data extract'!$C$74:$C$81,VLOOKUP('Market shares starting point Fe'!$D3,Nomenclature!$F$1:$G$8,2,FALSE))-'Market shares starting point Fe'!BF3)+BF3)</f>
        <v>8.939021685558271E-2</v>
      </c>
      <c r="BH3" s="7">
        <f>IF(SUMIFS('Eurostat market shares'!$Z$2:$Z$185,'Eurostat market shares'!$C$2:$C$185,'Market shares starting point Fe'!$C3,'Eurostat market shares'!$D$2:$D$185,'Market shares starting point Fe'!$D3)=0,(SUMIFS('RAW data extract'!BE$74:BE$81,'RAW data extract'!$C$74:$C$81,VLOOKUP('Market shares starting point Fe'!$D3,Nomenclature!$F$1:$G$8,2,FALSE))-'Market shares starting point Fe'!BG3)+BG3,$Z3/SUMIFS('Eurostat market shares'!$Z$2:$Z$185,'Eurostat market shares'!$C$2:$C$185,'Market shares starting point Fe'!$C3,'Eurostat market shares'!$D$2:$D$185,'Market shares starting point Fe'!$D3)*(SUMIFS('RAW data extract'!BE$74:BE$81,'RAW data extract'!$C$74:$C$81,VLOOKUP('Market shares starting point Fe'!$D3,Nomenclature!$F$1:$G$8,2,FALSE))-'Market shares starting point Fe'!BG3)+BG3)</f>
        <v>9.8121167187869188E-2</v>
      </c>
    </row>
    <row r="4" spans="1:60" hidden="1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 s="6">
        <f>IFERROR(SUMIFS('intermediary sheet'!J$2:J$185,'intermediary sheet'!$C$2:$C$185,'Market shares starting point Fe'!$C4,'intermediary sheet'!$D$2:$D$185,'Market shares starting point Fe'!$D4)/SUMIFS('intermediary sheet'!J$2:J$185,'intermediary sheet'!$C$2:$C$185,'Market shares starting point Fe'!$C4,'intermediary sheet'!$D$2:$D$185,"total"),0)</f>
        <v>0</v>
      </c>
      <c r="K4" s="6">
        <f>IFERROR(SUMIFS('intermediary sheet'!K$2:K$185,'intermediary sheet'!$C$2:$C$185,'Market shares starting point Fe'!$C4,'intermediary sheet'!$D$2:$D$185,'Market shares starting point Fe'!$D4)/SUMIFS('intermediary sheet'!K$2:K$185,'intermediary sheet'!$C$2:$C$185,'Market shares starting point Fe'!$C4,'intermediary sheet'!$D$2:$D$185,"total"),0)</f>
        <v>0</v>
      </c>
      <c r="L4" s="6">
        <f>IFERROR(SUMIFS('intermediary sheet'!L$2:L$185,'intermediary sheet'!$C$2:$C$185,'Market shares starting point Fe'!$C4,'intermediary sheet'!$D$2:$D$185,'Market shares starting point Fe'!$D4)/SUMIFS('intermediary sheet'!L$2:L$185,'intermediary sheet'!$C$2:$C$185,'Market shares starting point Fe'!$C4,'intermediary sheet'!$D$2:$D$185,"total"),0)</f>
        <v>0</v>
      </c>
      <c r="M4" s="6">
        <f>IFERROR(SUMIFS('intermediary sheet'!M$2:M$185,'intermediary sheet'!$C$2:$C$185,'Market shares starting point Fe'!$C4,'intermediary sheet'!$D$2:$D$185,'Market shares starting point Fe'!$D4)/SUMIFS('intermediary sheet'!M$2:M$185,'intermediary sheet'!$C$2:$C$185,'Market shares starting point Fe'!$C4,'intermediary sheet'!$D$2:$D$185,"total"),0)</f>
        <v>0</v>
      </c>
      <c r="N4" s="6">
        <f>IFERROR(SUMIFS('intermediary sheet'!N$2:N$185,'intermediary sheet'!$C$2:$C$185,'Market shares starting point Fe'!$C4,'intermediary sheet'!$D$2:$D$185,'Market shares starting point Fe'!$D4)/SUMIFS('intermediary sheet'!N$2:N$185,'intermediary sheet'!$C$2:$C$185,'Market shares starting point Fe'!$C4,'intermediary sheet'!$D$2:$D$185,"total"),0)</f>
        <v>0</v>
      </c>
      <c r="O4" s="6">
        <f>IFERROR(SUMIFS('intermediary sheet'!O$2:O$185,'intermediary sheet'!$C$2:$C$185,'Market shares starting point Fe'!$C4,'intermediary sheet'!$D$2:$D$185,'Market shares starting point Fe'!$D4)/SUMIFS('intermediary sheet'!O$2:O$185,'intermediary sheet'!$C$2:$C$185,'Market shares starting point Fe'!$C4,'intermediary sheet'!$D$2:$D$185,"total"),0)</f>
        <v>0</v>
      </c>
      <c r="P4" s="6">
        <f>IFERROR(SUMIFS('intermediary sheet'!P$2:P$185,'intermediary sheet'!$C$2:$C$185,'Market shares starting point Fe'!$C4,'intermediary sheet'!$D$2:$D$185,'Market shares starting point Fe'!$D4)/SUMIFS('intermediary sheet'!P$2:P$185,'intermediary sheet'!$C$2:$C$185,'Market shares starting point Fe'!$C4,'intermediary sheet'!$D$2:$D$185,"total"),0)</f>
        <v>0</v>
      </c>
      <c r="Q4" s="6">
        <f>IFERROR(SUMIFS('intermediary sheet'!Q$2:Q$185,'intermediary sheet'!$C$2:$C$185,'Market shares starting point Fe'!$C4,'intermediary sheet'!$D$2:$D$185,'Market shares starting point Fe'!$D4)/SUMIFS('intermediary sheet'!Q$2:Q$185,'intermediary sheet'!$C$2:$C$185,'Market shares starting point Fe'!$C4,'intermediary sheet'!$D$2:$D$185,"total"),0)</f>
        <v>0</v>
      </c>
      <c r="R4" s="6">
        <f>IFERROR(SUMIFS('intermediary sheet'!R$2:R$185,'intermediary sheet'!$C$2:$C$185,'Market shares starting point Fe'!$C4,'intermediary sheet'!$D$2:$D$185,'Market shares starting point Fe'!$D4)/SUMIFS('intermediary sheet'!R$2:R$185,'intermediary sheet'!$C$2:$C$185,'Market shares starting point Fe'!$C4,'intermediary sheet'!$D$2:$D$185,"total"),0)</f>
        <v>0</v>
      </c>
      <c r="S4" s="6">
        <f>IFERROR(SUMIFS('intermediary sheet'!S$2:S$185,'intermediary sheet'!$C$2:$C$185,'Market shares starting point Fe'!$C4,'intermediary sheet'!$D$2:$D$185,'Market shares starting point Fe'!$D4)/SUMIFS('intermediary sheet'!S$2:S$185,'intermediary sheet'!$C$2:$C$185,'Market shares starting point Fe'!$C4,'intermediary sheet'!$D$2:$D$185,"total"),0)</f>
        <v>0</v>
      </c>
      <c r="T4" s="6">
        <f>IFERROR(SUMIFS('intermediary sheet'!T$2:T$185,'intermediary sheet'!$C$2:$C$185,'Market shares starting point Fe'!$C4,'intermediary sheet'!$D$2:$D$185,'Market shares starting point Fe'!$D4)/SUMIFS('intermediary sheet'!T$2:T$185,'intermediary sheet'!$C$2:$C$185,'Market shares starting point Fe'!$C4,'intermediary sheet'!$D$2:$D$185,"total"),0)</f>
        <v>0</v>
      </c>
      <c r="U4" s="6">
        <f>IFERROR(SUMIFS('intermediary sheet'!U$2:U$185,'intermediary sheet'!$C$2:$C$185,'Market shares starting point Fe'!$C4,'intermediary sheet'!$D$2:$D$185,'Market shares starting point Fe'!$D4)/SUMIFS('intermediary sheet'!U$2:U$185,'intermediary sheet'!$C$2:$C$185,'Market shares starting point Fe'!$C4,'intermediary sheet'!$D$2:$D$185,"total"),0)</f>
        <v>0</v>
      </c>
      <c r="V4" s="6">
        <f>IFERROR(SUMIFS('intermediary sheet'!V$2:V$185,'intermediary sheet'!$C$2:$C$185,'Market shares starting point Fe'!$C4,'intermediary sheet'!$D$2:$D$185,'Market shares starting point Fe'!$D4)/SUMIFS('intermediary sheet'!V$2:V$185,'intermediary sheet'!$C$2:$C$185,'Market shares starting point Fe'!$C4,'intermediary sheet'!$D$2:$D$185,"total"),0)</f>
        <v>0</v>
      </c>
      <c r="W4" s="6">
        <f>IFERROR(SUMIFS('intermediary sheet'!W$2:W$185,'intermediary sheet'!$C$2:$C$185,'Market shares starting point Fe'!$C4,'intermediary sheet'!$D$2:$D$185,'Market shares starting point Fe'!$D4)/SUMIFS('intermediary sheet'!W$2:W$185,'intermediary sheet'!$C$2:$C$185,'Market shares starting point Fe'!$C4,'intermediary sheet'!$D$2:$D$185,"total"),0)</f>
        <v>0</v>
      </c>
      <c r="X4" s="6">
        <f>IFERROR(SUMIFS('intermediary sheet'!X$2:X$185,'intermediary sheet'!$C$2:$C$185,'Market shares starting point Fe'!$C4,'intermediary sheet'!$D$2:$D$185,'Market shares starting point Fe'!$D4)/SUMIFS('intermediary sheet'!X$2:X$185,'intermediary sheet'!$C$2:$C$185,'Market shares starting point Fe'!$C4,'intermediary sheet'!$D$2:$D$185,"total"),0)</f>
        <v>0</v>
      </c>
      <c r="Y4" s="6">
        <f>IFERROR(SUMIFS('intermediary sheet'!Y$2:Y$185,'intermediary sheet'!$C$2:$C$185,'Market shares starting point Fe'!$C4,'intermediary sheet'!$D$2:$D$185,'Market shares starting point Fe'!$D4)/SUMIFS('intermediary sheet'!Y$2:Y$185,'intermediary sheet'!$C$2:$C$185,'Market shares starting point Fe'!$C4,'intermediary sheet'!$D$2:$D$185,"total"),0)</f>
        <v>0</v>
      </c>
      <c r="Z4" s="6">
        <f>IFERROR(SUMIFS('intermediary sheet'!Z$2:Z$185,'intermediary sheet'!$C$2:$C$185,'Market shares starting point Fe'!$C4,'intermediary sheet'!$D$2:$D$185,'Market shares starting point Fe'!$D4)/SUMIFS('intermediary sheet'!Z$2:Z$185,'intermediary sheet'!$C$2:$C$185,'Market shares starting point Fe'!$C4,'intermediary sheet'!$D$2:$D$185,"total"),0)</f>
        <v>0</v>
      </c>
      <c r="AA4" s="7">
        <f>IF(SUMIFS('Eurostat market shares'!$Z$2:$Z$185,'Eurostat market shares'!$C$2:$C$185,'Market shares starting point Fe'!$C4,'Eurostat market shares'!$D$2:$D$185,'Market shares starting point Fe'!$D4)=0,(SUMIFS('RAW data extract'!X$74:X$81,'RAW data extract'!$C$74:$C$81,VLOOKUP('Market shares starting point Fe'!$D4,Nomenclature!$F$1:$G$8,2,FALSE))-'Market shares starting point Fe'!Z4)+Z4,$Z4/SUMIFS('Eurostat market shares'!$Z$2:$Z$185,'Eurostat market shares'!$C$2:$C$185,'Market shares starting point Fe'!$C4,'Eurostat market shares'!$D$2:$D$185,'Market shares starting point Fe'!$D4)*(SUMIFS('RAW data extract'!X$74:X$81,'RAW data extract'!$C$74:$C$81,VLOOKUP('Market shares starting point Fe'!$D4,Nomenclature!$F$1:$G$8,2,FALSE))-'Market shares starting point Fe'!Z4)+Z4)</f>
        <v>0</v>
      </c>
      <c r="AB4" s="7">
        <f>IF(SUMIFS('Eurostat market shares'!$Z$2:$Z$185,'Eurostat market shares'!$C$2:$C$185,'Market shares starting point Fe'!$C4,'Eurostat market shares'!$D$2:$D$185,'Market shares starting point Fe'!$D4)=0,(SUMIFS('RAW data extract'!Y$74:Y$81,'RAW data extract'!$C$74:$C$81,VLOOKUP('Market shares starting point Fe'!$D4,Nomenclature!$F$1:$G$8,2,FALSE))-'Market shares starting point Fe'!AA4)+AA4,$Z4/SUMIFS('Eurostat market shares'!$Z$2:$Z$185,'Eurostat market shares'!$C$2:$C$185,'Market shares starting point Fe'!$C4,'Eurostat market shares'!$D$2:$D$185,'Market shares starting point Fe'!$D4)*(SUMIFS('RAW data extract'!Y$74:Y$81,'RAW data extract'!$C$74:$C$81,VLOOKUP('Market shares starting point Fe'!$D4,Nomenclature!$F$1:$G$8,2,FALSE))-'Market shares starting point Fe'!AA4)+AA4)</f>
        <v>0</v>
      </c>
      <c r="AC4" s="7">
        <f>IF(SUMIFS('Eurostat market shares'!$Z$2:$Z$185,'Eurostat market shares'!$C$2:$C$185,'Market shares starting point Fe'!$C4,'Eurostat market shares'!$D$2:$D$185,'Market shares starting point Fe'!$D4)=0,(SUMIFS('RAW data extract'!Z$74:Z$81,'RAW data extract'!$C$74:$C$81,VLOOKUP('Market shares starting point Fe'!$D4,Nomenclature!$F$1:$G$8,2,FALSE))-'Market shares starting point Fe'!AB4)+AB4,$Z4/SUMIFS('Eurostat market shares'!$Z$2:$Z$185,'Eurostat market shares'!$C$2:$C$185,'Market shares starting point Fe'!$C4,'Eurostat market shares'!$D$2:$D$185,'Market shares starting point Fe'!$D4)*(SUMIFS('RAW data extract'!Z$74:Z$81,'RAW data extract'!$C$74:$C$81,VLOOKUP('Market shares starting point Fe'!$D4,Nomenclature!$F$1:$G$8,2,FALSE))-'Market shares starting point Fe'!AB4)+AB4)</f>
        <v>0</v>
      </c>
      <c r="AD4" s="7">
        <f>IF(SUMIFS('Eurostat market shares'!$Z$2:$Z$185,'Eurostat market shares'!$C$2:$C$185,'Market shares starting point Fe'!$C4,'Eurostat market shares'!$D$2:$D$185,'Market shares starting point Fe'!$D4)=0,(SUMIFS('RAW data extract'!AA$74:AA$81,'RAW data extract'!$C$74:$C$81,VLOOKUP('Market shares starting point Fe'!$D4,Nomenclature!$F$1:$G$8,2,FALSE))-'Market shares starting point Fe'!AC4)+AC4,$Z4/SUMIFS('Eurostat market shares'!$Z$2:$Z$185,'Eurostat market shares'!$C$2:$C$185,'Market shares starting point Fe'!$C4,'Eurostat market shares'!$D$2:$D$185,'Market shares starting point Fe'!$D4)*(SUMIFS('RAW data extract'!AA$74:AA$81,'RAW data extract'!$C$74:$C$81,VLOOKUP('Market shares starting point Fe'!$D4,Nomenclature!$F$1:$G$8,2,FALSE))-'Market shares starting point Fe'!AC4)+AC4)</f>
        <v>0</v>
      </c>
      <c r="AE4" s="7">
        <f>IF(SUMIFS('Eurostat market shares'!$Z$2:$Z$185,'Eurostat market shares'!$C$2:$C$185,'Market shares starting point Fe'!$C4,'Eurostat market shares'!$D$2:$D$185,'Market shares starting point Fe'!$D4)=0,(SUMIFS('RAW data extract'!AB$74:AB$81,'RAW data extract'!$C$74:$C$81,VLOOKUP('Market shares starting point Fe'!$D4,Nomenclature!$F$1:$G$8,2,FALSE))-'Market shares starting point Fe'!AD4)+AD4,$Z4/SUMIFS('Eurostat market shares'!$Z$2:$Z$185,'Eurostat market shares'!$C$2:$C$185,'Market shares starting point Fe'!$C4,'Eurostat market shares'!$D$2:$D$185,'Market shares starting point Fe'!$D4)*(SUMIFS('RAW data extract'!AB$74:AB$81,'RAW data extract'!$C$74:$C$81,VLOOKUP('Market shares starting point Fe'!$D4,Nomenclature!$F$1:$G$8,2,FALSE))-'Market shares starting point Fe'!AD4)+AD4)</f>
        <v>0</v>
      </c>
      <c r="AF4" s="7">
        <f>IF(SUMIFS('Eurostat market shares'!$Z$2:$Z$185,'Eurostat market shares'!$C$2:$C$185,'Market shares starting point Fe'!$C4,'Eurostat market shares'!$D$2:$D$185,'Market shares starting point Fe'!$D4)=0,(SUMIFS('RAW data extract'!AC$74:AC$81,'RAW data extract'!$C$74:$C$81,VLOOKUP('Market shares starting point Fe'!$D4,Nomenclature!$F$1:$G$8,2,FALSE))-'Market shares starting point Fe'!AE4)+AE4,$Z4/SUMIFS('Eurostat market shares'!$Z$2:$Z$185,'Eurostat market shares'!$C$2:$C$185,'Market shares starting point Fe'!$C4,'Eurostat market shares'!$D$2:$D$185,'Market shares starting point Fe'!$D4)*(SUMIFS('RAW data extract'!AC$74:AC$81,'RAW data extract'!$C$74:$C$81,VLOOKUP('Market shares starting point Fe'!$D4,Nomenclature!$F$1:$G$8,2,FALSE))-'Market shares starting point Fe'!AE4)+AE4)</f>
        <v>0</v>
      </c>
      <c r="AG4" s="7">
        <f>IF(SUMIFS('Eurostat market shares'!$Z$2:$Z$185,'Eurostat market shares'!$C$2:$C$185,'Market shares starting point Fe'!$C4,'Eurostat market shares'!$D$2:$D$185,'Market shares starting point Fe'!$D4)=0,(SUMIFS('RAW data extract'!AD$74:AD$81,'RAW data extract'!$C$74:$C$81,VLOOKUP('Market shares starting point Fe'!$D4,Nomenclature!$F$1:$G$8,2,FALSE))-'Market shares starting point Fe'!AF4)+AF4,$Z4/SUMIFS('Eurostat market shares'!$Z$2:$Z$185,'Eurostat market shares'!$C$2:$C$185,'Market shares starting point Fe'!$C4,'Eurostat market shares'!$D$2:$D$185,'Market shares starting point Fe'!$D4)*(SUMIFS('RAW data extract'!AD$74:AD$81,'RAW data extract'!$C$74:$C$81,VLOOKUP('Market shares starting point Fe'!$D4,Nomenclature!$F$1:$G$8,2,FALSE))-'Market shares starting point Fe'!AF4)+AF4)</f>
        <v>0</v>
      </c>
      <c r="AH4" s="7">
        <f>IF(SUMIFS('Eurostat market shares'!$Z$2:$Z$185,'Eurostat market shares'!$C$2:$C$185,'Market shares starting point Fe'!$C4,'Eurostat market shares'!$D$2:$D$185,'Market shares starting point Fe'!$D4)=0,(SUMIFS('RAW data extract'!AE$74:AE$81,'RAW data extract'!$C$74:$C$81,VLOOKUP('Market shares starting point Fe'!$D4,Nomenclature!$F$1:$G$8,2,FALSE))-'Market shares starting point Fe'!AG4)+AG4,$Z4/SUMIFS('Eurostat market shares'!$Z$2:$Z$185,'Eurostat market shares'!$C$2:$C$185,'Market shares starting point Fe'!$C4,'Eurostat market shares'!$D$2:$D$185,'Market shares starting point Fe'!$D4)*(SUMIFS('RAW data extract'!AE$74:AE$81,'RAW data extract'!$C$74:$C$81,VLOOKUP('Market shares starting point Fe'!$D4,Nomenclature!$F$1:$G$8,2,FALSE))-'Market shares starting point Fe'!AG4)+AG4)</f>
        <v>0</v>
      </c>
      <c r="AI4" s="7">
        <f>IF(SUMIFS('Eurostat market shares'!$Z$2:$Z$185,'Eurostat market shares'!$C$2:$C$185,'Market shares starting point Fe'!$C4,'Eurostat market shares'!$D$2:$D$185,'Market shares starting point Fe'!$D4)=0,(SUMIFS('RAW data extract'!AF$74:AF$81,'RAW data extract'!$C$74:$C$81,VLOOKUP('Market shares starting point Fe'!$D4,Nomenclature!$F$1:$G$8,2,FALSE))-'Market shares starting point Fe'!AH4)+AH4,$Z4/SUMIFS('Eurostat market shares'!$Z$2:$Z$185,'Eurostat market shares'!$C$2:$C$185,'Market shares starting point Fe'!$C4,'Eurostat market shares'!$D$2:$D$185,'Market shares starting point Fe'!$D4)*(SUMIFS('RAW data extract'!AF$74:AF$81,'RAW data extract'!$C$74:$C$81,VLOOKUP('Market shares starting point Fe'!$D4,Nomenclature!$F$1:$G$8,2,FALSE))-'Market shares starting point Fe'!AH4)+AH4)</f>
        <v>0</v>
      </c>
      <c r="AJ4" s="7">
        <f>IF(SUMIFS('Eurostat market shares'!$Z$2:$Z$185,'Eurostat market shares'!$C$2:$C$185,'Market shares starting point Fe'!$C4,'Eurostat market shares'!$D$2:$D$185,'Market shares starting point Fe'!$D4)=0,(SUMIFS('RAW data extract'!AG$74:AG$81,'RAW data extract'!$C$74:$C$81,VLOOKUP('Market shares starting point Fe'!$D4,Nomenclature!$F$1:$G$8,2,FALSE))-'Market shares starting point Fe'!AI4)+AI4,$Z4/SUMIFS('Eurostat market shares'!$Z$2:$Z$185,'Eurostat market shares'!$C$2:$C$185,'Market shares starting point Fe'!$C4,'Eurostat market shares'!$D$2:$D$185,'Market shares starting point Fe'!$D4)*(SUMIFS('RAW data extract'!AG$74:AG$81,'RAW data extract'!$C$74:$C$81,VLOOKUP('Market shares starting point Fe'!$D4,Nomenclature!$F$1:$G$8,2,FALSE))-'Market shares starting point Fe'!AI4)+AI4)</f>
        <v>0</v>
      </c>
      <c r="AK4" s="7">
        <f>IF(SUMIFS('Eurostat market shares'!$Z$2:$Z$185,'Eurostat market shares'!$C$2:$C$185,'Market shares starting point Fe'!$C4,'Eurostat market shares'!$D$2:$D$185,'Market shares starting point Fe'!$D4)=0,(SUMIFS('RAW data extract'!AH$74:AH$81,'RAW data extract'!$C$74:$C$81,VLOOKUP('Market shares starting point Fe'!$D4,Nomenclature!$F$1:$G$8,2,FALSE))-'Market shares starting point Fe'!AJ4)+AJ4,$Z4/SUMIFS('Eurostat market shares'!$Z$2:$Z$185,'Eurostat market shares'!$C$2:$C$185,'Market shares starting point Fe'!$C4,'Eurostat market shares'!$D$2:$D$185,'Market shares starting point Fe'!$D4)*(SUMIFS('RAW data extract'!AH$74:AH$81,'RAW data extract'!$C$74:$C$81,VLOOKUP('Market shares starting point Fe'!$D4,Nomenclature!$F$1:$G$8,2,FALSE))-'Market shares starting point Fe'!AJ4)+AJ4)</f>
        <v>0</v>
      </c>
      <c r="AL4" s="7">
        <f>IF(SUMIFS('Eurostat market shares'!$Z$2:$Z$185,'Eurostat market shares'!$C$2:$C$185,'Market shares starting point Fe'!$C4,'Eurostat market shares'!$D$2:$D$185,'Market shares starting point Fe'!$D4)=0,(SUMIFS('RAW data extract'!AI$74:AI$81,'RAW data extract'!$C$74:$C$81,VLOOKUP('Market shares starting point Fe'!$D4,Nomenclature!$F$1:$G$8,2,FALSE))-'Market shares starting point Fe'!AK4)+AK4,$Z4/SUMIFS('Eurostat market shares'!$Z$2:$Z$185,'Eurostat market shares'!$C$2:$C$185,'Market shares starting point Fe'!$C4,'Eurostat market shares'!$D$2:$D$185,'Market shares starting point Fe'!$D4)*(SUMIFS('RAW data extract'!AI$74:AI$81,'RAW data extract'!$C$74:$C$81,VLOOKUP('Market shares starting point Fe'!$D4,Nomenclature!$F$1:$G$8,2,FALSE))-'Market shares starting point Fe'!AK4)+AK4)</f>
        <v>0</v>
      </c>
      <c r="AM4" s="7">
        <f>IF(SUMIFS('Eurostat market shares'!$Z$2:$Z$185,'Eurostat market shares'!$C$2:$C$185,'Market shares starting point Fe'!$C4,'Eurostat market shares'!$D$2:$D$185,'Market shares starting point Fe'!$D4)=0,(SUMIFS('RAW data extract'!AJ$74:AJ$81,'RAW data extract'!$C$74:$C$81,VLOOKUP('Market shares starting point Fe'!$D4,Nomenclature!$F$1:$G$8,2,FALSE))-'Market shares starting point Fe'!AL4)+AL4,$Z4/SUMIFS('Eurostat market shares'!$Z$2:$Z$185,'Eurostat market shares'!$C$2:$C$185,'Market shares starting point Fe'!$C4,'Eurostat market shares'!$D$2:$D$185,'Market shares starting point Fe'!$D4)*(SUMIFS('RAW data extract'!AJ$74:AJ$81,'RAW data extract'!$C$74:$C$81,VLOOKUP('Market shares starting point Fe'!$D4,Nomenclature!$F$1:$G$8,2,FALSE))-'Market shares starting point Fe'!AL4)+AL4)</f>
        <v>0</v>
      </c>
      <c r="AN4" s="7">
        <f>IF(SUMIFS('Eurostat market shares'!$Z$2:$Z$185,'Eurostat market shares'!$C$2:$C$185,'Market shares starting point Fe'!$C4,'Eurostat market shares'!$D$2:$D$185,'Market shares starting point Fe'!$D4)=0,(SUMIFS('RAW data extract'!AK$74:AK$81,'RAW data extract'!$C$74:$C$81,VLOOKUP('Market shares starting point Fe'!$D4,Nomenclature!$F$1:$G$8,2,FALSE))-'Market shares starting point Fe'!AM4)+AM4,$Z4/SUMIFS('Eurostat market shares'!$Z$2:$Z$185,'Eurostat market shares'!$C$2:$C$185,'Market shares starting point Fe'!$C4,'Eurostat market shares'!$D$2:$D$185,'Market shares starting point Fe'!$D4)*(SUMIFS('RAW data extract'!AK$74:AK$81,'RAW data extract'!$C$74:$C$81,VLOOKUP('Market shares starting point Fe'!$D4,Nomenclature!$F$1:$G$8,2,FALSE))-'Market shares starting point Fe'!AM4)+AM4)</f>
        <v>0</v>
      </c>
      <c r="AO4" s="7">
        <f>IF(SUMIFS('Eurostat market shares'!$Z$2:$Z$185,'Eurostat market shares'!$C$2:$C$185,'Market shares starting point Fe'!$C4,'Eurostat market shares'!$D$2:$D$185,'Market shares starting point Fe'!$D4)=0,(SUMIFS('RAW data extract'!AL$74:AL$81,'RAW data extract'!$C$74:$C$81,VLOOKUP('Market shares starting point Fe'!$D4,Nomenclature!$F$1:$G$8,2,FALSE))-'Market shares starting point Fe'!AN4)+AN4,$Z4/SUMIFS('Eurostat market shares'!$Z$2:$Z$185,'Eurostat market shares'!$C$2:$C$185,'Market shares starting point Fe'!$C4,'Eurostat market shares'!$D$2:$D$185,'Market shares starting point Fe'!$D4)*(SUMIFS('RAW data extract'!AL$74:AL$81,'RAW data extract'!$C$74:$C$81,VLOOKUP('Market shares starting point Fe'!$D4,Nomenclature!$F$1:$G$8,2,FALSE))-'Market shares starting point Fe'!AN4)+AN4)</f>
        <v>0</v>
      </c>
      <c r="AP4" s="7">
        <f>IF(SUMIFS('Eurostat market shares'!$Z$2:$Z$185,'Eurostat market shares'!$C$2:$C$185,'Market shares starting point Fe'!$C4,'Eurostat market shares'!$D$2:$D$185,'Market shares starting point Fe'!$D4)=0,(SUMIFS('RAW data extract'!AM$74:AM$81,'RAW data extract'!$C$74:$C$81,VLOOKUP('Market shares starting point Fe'!$D4,Nomenclature!$F$1:$G$8,2,FALSE))-'Market shares starting point Fe'!AO4)+AO4,$Z4/SUMIFS('Eurostat market shares'!$Z$2:$Z$185,'Eurostat market shares'!$C$2:$C$185,'Market shares starting point Fe'!$C4,'Eurostat market shares'!$D$2:$D$185,'Market shares starting point Fe'!$D4)*(SUMIFS('RAW data extract'!AM$74:AM$81,'RAW data extract'!$C$74:$C$81,VLOOKUP('Market shares starting point Fe'!$D4,Nomenclature!$F$1:$G$8,2,FALSE))-'Market shares starting point Fe'!AO4)+AO4)</f>
        <v>0</v>
      </c>
      <c r="AQ4" s="7">
        <f>IF(SUMIFS('Eurostat market shares'!$Z$2:$Z$185,'Eurostat market shares'!$C$2:$C$185,'Market shares starting point Fe'!$C4,'Eurostat market shares'!$D$2:$D$185,'Market shares starting point Fe'!$D4)=0,(SUMIFS('RAW data extract'!AN$74:AN$81,'RAW data extract'!$C$74:$C$81,VLOOKUP('Market shares starting point Fe'!$D4,Nomenclature!$F$1:$G$8,2,FALSE))-'Market shares starting point Fe'!AP4)+AP4,$Z4/SUMIFS('Eurostat market shares'!$Z$2:$Z$185,'Eurostat market shares'!$C$2:$C$185,'Market shares starting point Fe'!$C4,'Eurostat market shares'!$D$2:$D$185,'Market shares starting point Fe'!$D4)*(SUMIFS('RAW data extract'!AN$74:AN$81,'RAW data extract'!$C$74:$C$81,VLOOKUP('Market shares starting point Fe'!$D4,Nomenclature!$F$1:$G$8,2,FALSE))-'Market shares starting point Fe'!AP4)+AP4)</f>
        <v>0</v>
      </c>
      <c r="AR4" s="7">
        <f>IF(SUMIFS('Eurostat market shares'!$Z$2:$Z$185,'Eurostat market shares'!$C$2:$C$185,'Market shares starting point Fe'!$C4,'Eurostat market shares'!$D$2:$D$185,'Market shares starting point Fe'!$D4)=0,(SUMIFS('RAW data extract'!AO$74:AO$81,'RAW data extract'!$C$74:$C$81,VLOOKUP('Market shares starting point Fe'!$D4,Nomenclature!$F$1:$G$8,2,FALSE))-'Market shares starting point Fe'!AQ4)+AQ4,$Z4/SUMIFS('Eurostat market shares'!$Z$2:$Z$185,'Eurostat market shares'!$C$2:$C$185,'Market shares starting point Fe'!$C4,'Eurostat market shares'!$D$2:$D$185,'Market shares starting point Fe'!$D4)*(SUMIFS('RAW data extract'!AO$74:AO$81,'RAW data extract'!$C$74:$C$81,VLOOKUP('Market shares starting point Fe'!$D4,Nomenclature!$F$1:$G$8,2,FALSE))-'Market shares starting point Fe'!AQ4)+AQ4)</f>
        <v>0</v>
      </c>
      <c r="AS4" s="7">
        <f>IF(SUMIFS('Eurostat market shares'!$Z$2:$Z$185,'Eurostat market shares'!$C$2:$C$185,'Market shares starting point Fe'!$C4,'Eurostat market shares'!$D$2:$D$185,'Market shares starting point Fe'!$D4)=0,(SUMIFS('RAW data extract'!AP$74:AP$81,'RAW data extract'!$C$74:$C$81,VLOOKUP('Market shares starting point Fe'!$D4,Nomenclature!$F$1:$G$8,2,FALSE))-'Market shares starting point Fe'!AR4)+AR4,$Z4/SUMIFS('Eurostat market shares'!$Z$2:$Z$185,'Eurostat market shares'!$C$2:$C$185,'Market shares starting point Fe'!$C4,'Eurostat market shares'!$D$2:$D$185,'Market shares starting point Fe'!$D4)*(SUMIFS('RAW data extract'!AP$74:AP$81,'RAW data extract'!$C$74:$C$81,VLOOKUP('Market shares starting point Fe'!$D4,Nomenclature!$F$1:$G$8,2,FALSE))-'Market shares starting point Fe'!AR4)+AR4)</f>
        <v>0</v>
      </c>
      <c r="AT4" s="7">
        <f>IF(SUMIFS('Eurostat market shares'!$Z$2:$Z$185,'Eurostat market shares'!$C$2:$C$185,'Market shares starting point Fe'!$C4,'Eurostat market shares'!$D$2:$D$185,'Market shares starting point Fe'!$D4)=0,(SUMIFS('RAW data extract'!AQ$74:AQ$81,'RAW data extract'!$C$74:$C$81,VLOOKUP('Market shares starting point Fe'!$D4,Nomenclature!$F$1:$G$8,2,FALSE))-'Market shares starting point Fe'!AS4)+AS4,$Z4/SUMIFS('Eurostat market shares'!$Z$2:$Z$185,'Eurostat market shares'!$C$2:$C$185,'Market shares starting point Fe'!$C4,'Eurostat market shares'!$D$2:$D$185,'Market shares starting point Fe'!$D4)*(SUMIFS('RAW data extract'!AQ$74:AQ$81,'RAW data extract'!$C$74:$C$81,VLOOKUP('Market shares starting point Fe'!$D4,Nomenclature!$F$1:$G$8,2,FALSE))-'Market shares starting point Fe'!AS4)+AS4)</f>
        <v>0</v>
      </c>
      <c r="AU4" s="7">
        <f>IF(SUMIFS('Eurostat market shares'!$Z$2:$Z$185,'Eurostat market shares'!$C$2:$C$185,'Market shares starting point Fe'!$C4,'Eurostat market shares'!$D$2:$D$185,'Market shares starting point Fe'!$D4)=0,(SUMIFS('RAW data extract'!AR$74:AR$81,'RAW data extract'!$C$74:$C$81,VLOOKUP('Market shares starting point Fe'!$D4,Nomenclature!$F$1:$G$8,2,FALSE))-'Market shares starting point Fe'!AT4)+AT4,$Z4/SUMIFS('Eurostat market shares'!$Z$2:$Z$185,'Eurostat market shares'!$C$2:$C$185,'Market shares starting point Fe'!$C4,'Eurostat market shares'!$D$2:$D$185,'Market shares starting point Fe'!$D4)*(SUMIFS('RAW data extract'!AR$74:AR$81,'RAW data extract'!$C$74:$C$81,VLOOKUP('Market shares starting point Fe'!$D4,Nomenclature!$F$1:$G$8,2,FALSE))-'Market shares starting point Fe'!AT4)+AT4)</f>
        <v>0</v>
      </c>
      <c r="AV4" s="7">
        <f>IF(SUMIFS('Eurostat market shares'!$Z$2:$Z$185,'Eurostat market shares'!$C$2:$C$185,'Market shares starting point Fe'!$C4,'Eurostat market shares'!$D$2:$D$185,'Market shares starting point Fe'!$D4)=0,(SUMIFS('RAW data extract'!AS$74:AS$81,'RAW data extract'!$C$74:$C$81,VLOOKUP('Market shares starting point Fe'!$D4,Nomenclature!$F$1:$G$8,2,FALSE))-'Market shares starting point Fe'!AU4)+AU4,$Z4/SUMIFS('Eurostat market shares'!$Z$2:$Z$185,'Eurostat market shares'!$C$2:$C$185,'Market shares starting point Fe'!$C4,'Eurostat market shares'!$D$2:$D$185,'Market shares starting point Fe'!$D4)*(SUMIFS('RAW data extract'!AS$74:AS$81,'RAW data extract'!$C$74:$C$81,VLOOKUP('Market shares starting point Fe'!$D4,Nomenclature!$F$1:$G$8,2,FALSE))-'Market shares starting point Fe'!AU4)+AU4)</f>
        <v>0</v>
      </c>
      <c r="AW4" s="7">
        <f>IF(SUMIFS('Eurostat market shares'!$Z$2:$Z$185,'Eurostat market shares'!$C$2:$C$185,'Market shares starting point Fe'!$C4,'Eurostat market shares'!$D$2:$D$185,'Market shares starting point Fe'!$D4)=0,(SUMIFS('RAW data extract'!AT$74:AT$81,'RAW data extract'!$C$74:$C$81,VLOOKUP('Market shares starting point Fe'!$D4,Nomenclature!$F$1:$G$8,2,FALSE))-'Market shares starting point Fe'!AV4)+AV4,$Z4/SUMIFS('Eurostat market shares'!$Z$2:$Z$185,'Eurostat market shares'!$C$2:$C$185,'Market shares starting point Fe'!$C4,'Eurostat market shares'!$D$2:$D$185,'Market shares starting point Fe'!$D4)*(SUMIFS('RAW data extract'!AT$74:AT$81,'RAW data extract'!$C$74:$C$81,VLOOKUP('Market shares starting point Fe'!$D4,Nomenclature!$F$1:$G$8,2,FALSE))-'Market shares starting point Fe'!AV4)+AV4)</f>
        <v>0</v>
      </c>
      <c r="AX4" s="7">
        <f>IF(SUMIFS('Eurostat market shares'!$Z$2:$Z$185,'Eurostat market shares'!$C$2:$C$185,'Market shares starting point Fe'!$C4,'Eurostat market shares'!$D$2:$D$185,'Market shares starting point Fe'!$D4)=0,(SUMIFS('RAW data extract'!AU$74:AU$81,'RAW data extract'!$C$74:$C$81,VLOOKUP('Market shares starting point Fe'!$D4,Nomenclature!$F$1:$G$8,2,FALSE))-'Market shares starting point Fe'!AW4)+AW4,$Z4/SUMIFS('Eurostat market shares'!$Z$2:$Z$185,'Eurostat market shares'!$C$2:$C$185,'Market shares starting point Fe'!$C4,'Eurostat market shares'!$D$2:$D$185,'Market shares starting point Fe'!$D4)*(SUMIFS('RAW data extract'!AU$74:AU$81,'RAW data extract'!$C$74:$C$81,VLOOKUP('Market shares starting point Fe'!$D4,Nomenclature!$F$1:$G$8,2,FALSE))-'Market shares starting point Fe'!AW4)+AW4)</f>
        <v>0</v>
      </c>
      <c r="AY4" s="7">
        <f>IF(SUMIFS('Eurostat market shares'!$Z$2:$Z$185,'Eurostat market shares'!$C$2:$C$185,'Market shares starting point Fe'!$C4,'Eurostat market shares'!$D$2:$D$185,'Market shares starting point Fe'!$D4)=0,(SUMIFS('RAW data extract'!AV$74:AV$81,'RAW data extract'!$C$74:$C$81,VLOOKUP('Market shares starting point Fe'!$D4,Nomenclature!$F$1:$G$8,2,FALSE))-'Market shares starting point Fe'!AX4)+AX4,$Z4/SUMIFS('Eurostat market shares'!$Z$2:$Z$185,'Eurostat market shares'!$C$2:$C$185,'Market shares starting point Fe'!$C4,'Eurostat market shares'!$D$2:$D$185,'Market shares starting point Fe'!$D4)*(SUMIFS('RAW data extract'!AV$74:AV$81,'RAW data extract'!$C$74:$C$81,VLOOKUP('Market shares starting point Fe'!$D4,Nomenclature!$F$1:$G$8,2,FALSE))-'Market shares starting point Fe'!AX4)+AX4)</f>
        <v>0</v>
      </c>
      <c r="AZ4" s="7">
        <f>IF(SUMIFS('Eurostat market shares'!$Z$2:$Z$185,'Eurostat market shares'!$C$2:$C$185,'Market shares starting point Fe'!$C4,'Eurostat market shares'!$D$2:$D$185,'Market shares starting point Fe'!$D4)=0,(SUMIFS('RAW data extract'!AW$74:AW$81,'RAW data extract'!$C$74:$C$81,VLOOKUP('Market shares starting point Fe'!$D4,Nomenclature!$F$1:$G$8,2,FALSE))-'Market shares starting point Fe'!AY4)+AY4,$Z4/SUMIFS('Eurostat market shares'!$Z$2:$Z$185,'Eurostat market shares'!$C$2:$C$185,'Market shares starting point Fe'!$C4,'Eurostat market shares'!$D$2:$D$185,'Market shares starting point Fe'!$D4)*(SUMIFS('RAW data extract'!AW$74:AW$81,'RAW data extract'!$C$74:$C$81,VLOOKUP('Market shares starting point Fe'!$D4,Nomenclature!$F$1:$G$8,2,FALSE))-'Market shares starting point Fe'!AY4)+AY4)</f>
        <v>0</v>
      </c>
      <c r="BA4" s="7">
        <f>IF(SUMIFS('Eurostat market shares'!$Z$2:$Z$185,'Eurostat market shares'!$C$2:$C$185,'Market shares starting point Fe'!$C4,'Eurostat market shares'!$D$2:$D$185,'Market shares starting point Fe'!$D4)=0,(SUMIFS('RAW data extract'!AX$74:AX$81,'RAW data extract'!$C$74:$C$81,VLOOKUP('Market shares starting point Fe'!$D4,Nomenclature!$F$1:$G$8,2,FALSE))-'Market shares starting point Fe'!AZ4)+AZ4,$Z4/SUMIFS('Eurostat market shares'!$Z$2:$Z$185,'Eurostat market shares'!$C$2:$C$185,'Market shares starting point Fe'!$C4,'Eurostat market shares'!$D$2:$D$185,'Market shares starting point Fe'!$D4)*(SUMIFS('RAW data extract'!AX$74:AX$81,'RAW data extract'!$C$74:$C$81,VLOOKUP('Market shares starting point Fe'!$D4,Nomenclature!$F$1:$G$8,2,FALSE))-'Market shares starting point Fe'!AZ4)+AZ4)</f>
        <v>0</v>
      </c>
      <c r="BB4" s="7">
        <f>IF(SUMIFS('Eurostat market shares'!$Z$2:$Z$185,'Eurostat market shares'!$C$2:$C$185,'Market shares starting point Fe'!$C4,'Eurostat market shares'!$D$2:$D$185,'Market shares starting point Fe'!$D4)=0,(SUMIFS('RAW data extract'!AY$74:AY$81,'RAW data extract'!$C$74:$C$81,VLOOKUP('Market shares starting point Fe'!$D4,Nomenclature!$F$1:$G$8,2,FALSE))-'Market shares starting point Fe'!BA4)+BA4,$Z4/SUMIFS('Eurostat market shares'!$Z$2:$Z$185,'Eurostat market shares'!$C$2:$C$185,'Market shares starting point Fe'!$C4,'Eurostat market shares'!$D$2:$D$185,'Market shares starting point Fe'!$D4)*(SUMIFS('RAW data extract'!AY$74:AY$81,'RAW data extract'!$C$74:$C$81,VLOOKUP('Market shares starting point Fe'!$D4,Nomenclature!$F$1:$G$8,2,FALSE))-'Market shares starting point Fe'!BA4)+BA4)</f>
        <v>0</v>
      </c>
      <c r="BC4" s="7">
        <f>IF(SUMIFS('Eurostat market shares'!$Z$2:$Z$185,'Eurostat market shares'!$C$2:$C$185,'Market shares starting point Fe'!$C4,'Eurostat market shares'!$D$2:$D$185,'Market shares starting point Fe'!$D4)=0,(SUMIFS('RAW data extract'!AZ$74:AZ$81,'RAW data extract'!$C$74:$C$81,VLOOKUP('Market shares starting point Fe'!$D4,Nomenclature!$F$1:$G$8,2,FALSE))-'Market shares starting point Fe'!BB4)+BB4,$Z4/SUMIFS('Eurostat market shares'!$Z$2:$Z$185,'Eurostat market shares'!$C$2:$C$185,'Market shares starting point Fe'!$C4,'Eurostat market shares'!$D$2:$D$185,'Market shares starting point Fe'!$D4)*(SUMIFS('RAW data extract'!AZ$74:AZ$81,'RAW data extract'!$C$74:$C$81,VLOOKUP('Market shares starting point Fe'!$D4,Nomenclature!$F$1:$G$8,2,FALSE))-'Market shares starting point Fe'!BB4)+BB4)</f>
        <v>0</v>
      </c>
      <c r="BD4" s="7">
        <f>IF(SUMIFS('Eurostat market shares'!$Z$2:$Z$185,'Eurostat market shares'!$C$2:$C$185,'Market shares starting point Fe'!$C4,'Eurostat market shares'!$D$2:$D$185,'Market shares starting point Fe'!$D4)=0,(SUMIFS('RAW data extract'!BA$74:BA$81,'RAW data extract'!$C$74:$C$81,VLOOKUP('Market shares starting point Fe'!$D4,Nomenclature!$F$1:$G$8,2,FALSE))-'Market shares starting point Fe'!BC4)+BC4,$Z4/SUMIFS('Eurostat market shares'!$Z$2:$Z$185,'Eurostat market shares'!$C$2:$C$185,'Market shares starting point Fe'!$C4,'Eurostat market shares'!$D$2:$D$185,'Market shares starting point Fe'!$D4)*(SUMIFS('RAW data extract'!BA$74:BA$81,'RAW data extract'!$C$74:$C$81,VLOOKUP('Market shares starting point Fe'!$D4,Nomenclature!$F$1:$G$8,2,FALSE))-'Market shares starting point Fe'!BC4)+BC4)</f>
        <v>0</v>
      </c>
      <c r="BE4" s="7">
        <f>IF(SUMIFS('Eurostat market shares'!$Z$2:$Z$185,'Eurostat market shares'!$C$2:$C$185,'Market shares starting point Fe'!$C4,'Eurostat market shares'!$D$2:$D$185,'Market shares starting point Fe'!$D4)=0,(SUMIFS('RAW data extract'!BB$74:BB$81,'RAW data extract'!$C$74:$C$81,VLOOKUP('Market shares starting point Fe'!$D4,Nomenclature!$F$1:$G$8,2,FALSE))-'Market shares starting point Fe'!BD4)+BD4,$Z4/SUMIFS('Eurostat market shares'!$Z$2:$Z$185,'Eurostat market shares'!$C$2:$C$185,'Market shares starting point Fe'!$C4,'Eurostat market shares'!$D$2:$D$185,'Market shares starting point Fe'!$D4)*(SUMIFS('RAW data extract'!BB$74:BB$81,'RAW data extract'!$C$74:$C$81,VLOOKUP('Market shares starting point Fe'!$D4,Nomenclature!$F$1:$G$8,2,FALSE))-'Market shares starting point Fe'!BD4)+BD4)</f>
        <v>0</v>
      </c>
      <c r="BF4" s="7">
        <f>IF(SUMIFS('Eurostat market shares'!$Z$2:$Z$185,'Eurostat market shares'!$C$2:$C$185,'Market shares starting point Fe'!$C4,'Eurostat market shares'!$D$2:$D$185,'Market shares starting point Fe'!$D4)=0,(SUMIFS('RAW data extract'!BC$74:BC$81,'RAW data extract'!$C$74:$C$81,VLOOKUP('Market shares starting point Fe'!$D4,Nomenclature!$F$1:$G$8,2,FALSE))-'Market shares starting point Fe'!BE4)+BE4,$Z4/SUMIFS('Eurostat market shares'!$Z$2:$Z$185,'Eurostat market shares'!$C$2:$C$185,'Market shares starting point Fe'!$C4,'Eurostat market shares'!$D$2:$D$185,'Market shares starting point Fe'!$D4)*(SUMIFS('RAW data extract'!BC$74:BC$81,'RAW data extract'!$C$74:$C$81,VLOOKUP('Market shares starting point Fe'!$D4,Nomenclature!$F$1:$G$8,2,FALSE))-'Market shares starting point Fe'!BE4)+BE4)</f>
        <v>0</v>
      </c>
      <c r="BG4" s="7">
        <f>IF(SUMIFS('Eurostat market shares'!$Z$2:$Z$185,'Eurostat market shares'!$C$2:$C$185,'Market shares starting point Fe'!$C4,'Eurostat market shares'!$D$2:$D$185,'Market shares starting point Fe'!$D4)=0,(SUMIFS('RAW data extract'!BD$74:BD$81,'RAW data extract'!$C$74:$C$81,VLOOKUP('Market shares starting point Fe'!$D4,Nomenclature!$F$1:$G$8,2,FALSE))-'Market shares starting point Fe'!BF4)+BF4,$Z4/SUMIFS('Eurostat market shares'!$Z$2:$Z$185,'Eurostat market shares'!$C$2:$C$185,'Market shares starting point Fe'!$C4,'Eurostat market shares'!$D$2:$D$185,'Market shares starting point Fe'!$D4)*(SUMIFS('RAW data extract'!BD$74:BD$81,'RAW data extract'!$C$74:$C$81,VLOOKUP('Market shares starting point Fe'!$D4,Nomenclature!$F$1:$G$8,2,FALSE))-'Market shares starting point Fe'!BF4)+BF4)</f>
        <v>0</v>
      </c>
      <c r="BH4" s="7">
        <f>IF(SUMIFS('Eurostat market shares'!$Z$2:$Z$185,'Eurostat market shares'!$C$2:$C$185,'Market shares starting point Fe'!$C4,'Eurostat market shares'!$D$2:$D$185,'Market shares starting point Fe'!$D4)=0,(SUMIFS('RAW data extract'!BE$74:BE$81,'RAW data extract'!$C$74:$C$81,VLOOKUP('Market shares starting point Fe'!$D4,Nomenclature!$F$1:$G$8,2,FALSE))-'Market shares starting point Fe'!BG4)+BG4,$Z4/SUMIFS('Eurostat market shares'!$Z$2:$Z$185,'Eurostat market shares'!$C$2:$C$185,'Market shares starting point Fe'!$C4,'Eurostat market shares'!$D$2:$D$185,'Market shares starting point Fe'!$D4)*(SUMIFS('RAW data extract'!BE$74:BE$81,'RAW data extract'!$C$74:$C$81,VLOOKUP('Market shares starting point Fe'!$D4,Nomenclature!$F$1:$G$8,2,FALSE))-'Market shares starting point Fe'!BG4)+BG4)</f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 s="6">
        <f>IFERROR(SUMIFS('intermediary sheet'!J$2:J$185,'intermediary sheet'!$C$2:$C$185,'Market shares starting point Fe'!$C5,'intermediary sheet'!$D$2:$D$185,'Market shares starting point Fe'!$D5)/SUMIFS('intermediary sheet'!J$2:J$185,'intermediary sheet'!$C$2:$C$185,'Market shares starting point Fe'!$C5,'intermediary sheet'!$D$2:$D$185,"total"),0)</f>
        <v>4.2679779791260468E-2</v>
      </c>
      <c r="K5" s="6">
        <f>IFERROR(SUMIFS('intermediary sheet'!K$2:K$185,'intermediary sheet'!$C$2:$C$185,'Market shares starting point Fe'!$C5,'intermediary sheet'!$D$2:$D$185,'Market shares starting point Fe'!$D5)/SUMIFS('intermediary sheet'!K$2:K$185,'intermediary sheet'!$C$2:$C$185,'Market shares starting point Fe'!$C5,'intermediary sheet'!$D$2:$D$185,"total"),0)</f>
        <v>3.907025403041927E-2</v>
      </c>
      <c r="L5" s="6">
        <f>IFERROR(SUMIFS('intermediary sheet'!L$2:L$185,'intermediary sheet'!$C$2:$C$185,'Market shares starting point Fe'!$C5,'intermediary sheet'!$D$2:$D$185,'Market shares starting point Fe'!$D5)/SUMIFS('intermediary sheet'!L$2:L$185,'intermediary sheet'!$C$2:$C$185,'Market shares starting point Fe'!$C5,'intermediary sheet'!$D$2:$D$185,"total"),0)</f>
        <v>3.5138342389607148E-2</v>
      </c>
      <c r="M5" s="6">
        <f>IFERROR(SUMIFS('intermediary sheet'!M$2:M$185,'intermediary sheet'!$C$2:$C$185,'Market shares starting point Fe'!$C5,'intermediary sheet'!$D$2:$D$185,'Market shares starting point Fe'!$D5)/SUMIFS('intermediary sheet'!M$2:M$185,'intermediary sheet'!$C$2:$C$185,'Market shares starting point Fe'!$C5,'intermediary sheet'!$D$2:$D$185,"total"),0)</f>
        <v>3.475442942854795E-2</v>
      </c>
      <c r="N5" s="6">
        <f>IFERROR(SUMIFS('intermediary sheet'!N$2:N$185,'intermediary sheet'!$C$2:$C$185,'Market shares starting point Fe'!$C5,'intermediary sheet'!$D$2:$D$185,'Market shares starting point Fe'!$D5)/SUMIFS('intermediary sheet'!N$2:N$185,'intermediary sheet'!$C$2:$C$185,'Market shares starting point Fe'!$C5,'intermediary sheet'!$D$2:$D$185,"total"),0)</f>
        <v>3.4591158889870466E-2</v>
      </c>
      <c r="O5" s="6">
        <f>IFERROR(SUMIFS('intermediary sheet'!O$2:O$185,'intermediary sheet'!$C$2:$C$185,'Market shares starting point Fe'!$C5,'intermediary sheet'!$D$2:$D$185,'Market shares starting point Fe'!$D5)/SUMIFS('intermediary sheet'!O$2:O$185,'intermediary sheet'!$C$2:$C$185,'Market shares starting point Fe'!$C5,'intermediary sheet'!$D$2:$D$185,"total"),0)</f>
        <v>3.2576570992129822E-2</v>
      </c>
      <c r="P5" s="6">
        <f>IFERROR(SUMIFS('intermediary sheet'!P$2:P$185,'intermediary sheet'!$C$2:$C$185,'Market shares starting point Fe'!$C5,'intermediary sheet'!$D$2:$D$185,'Market shares starting point Fe'!$D5)/SUMIFS('intermediary sheet'!P$2:P$185,'intermediary sheet'!$C$2:$C$185,'Market shares starting point Fe'!$C5,'intermediary sheet'!$D$2:$D$185,"total"),0)</f>
        <v>3.3906859886042445E-2</v>
      </c>
      <c r="Q5" s="6">
        <f>IFERROR(SUMIFS('intermediary sheet'!Q$2:Q$185,'intermediary sheet'!$C$2:$C$185,'Market shares starting point Fe'!$C5,'intermediary sheet'!$D$2:$D$185,'Market shares starting point Fe'!$D5)/SUMIFS('intermediary sheet'!Q$2:Q$185,'intermediary sheet'!$C$2:$C$185,'Market shares starting point Fe'!$C5,'intermediary sheet'!$D$2:$D$185,"total"),0)</f>
        <v>3.2848639269005213E-2</v>
      </c>
      <c r="R5" s="6">
        <f>IFERROR(SUMIFS('intermediary sheet'!R$2:R$185,'intermediary sheet'!$C$2:$C$185,'Market shares starting point Fe'!$C5,'intermediary sheet'!$D$2:$D$185,'Market shares starting point Fe'!$D5)/SUMIFS('intermediary sheet'!R$2:R$185,'intermediary sheet'!$C$2:$C$185,'Market shares starting point Fe'!$C5,'intermediary sheet'!$D$2:$D$185,"total"),0)</f>
        <v>3.411433282946269E-2</v>
      </c>
      <c r="S5" s="6">
        <f>IFERROR(SUMIFS('intermediary sheet'!S$2:S$185,'intermediary sheet'!$C$2:$C$185,'Market shares starting point Fe'!$C5,'intermediary sheet'!$D$2:$D$185,'Market shares starting point Fe'!$D5)/SUMIFS('intermediary sheet'!S$2:S$185,'intermediary sheet'!$C$2:$C$185,'Market shares starting point Fe'!$C5,'intermediary sheet'!$D$2:$D$185,"total"),0)</f>
        <v>3.3469542008172516E-2</v>
      </c>
      <c r="T5" s="6">
        <f>IFERROR(SUMIFS('intermediary sheet'!T$2:T$185,'intermediary sheet'!$C$2:$C$185,'Market shares starting point Fe'!$C5,'intermediary sheet'!$D$2:$D$185,'Market shares starting point Fe'!$D5)/SUMIFS('intermediary sheet'!T$2:T$185,'intermediary sheet'!$C$2:$C$185,'Market shares starting point Fe'!$C5,'intermediary sheet'!$D$2:$D$185,"total"),0)</f>
        <v>3.1590987075374583E-2</v>
      </c>
      <c r="U5" s="6">
        <f>IFERROR(SUMIFS('intermediary sheet'!U$2:U$185,'intermediary sheet'!$C$2:$C$185,'Market shares starting point Fe'!$C5,'intermediary sheet'!$D$2:$D$185,'Market shares starting point Fe'!$D5)/SUMIFS('intermediary sheet'!U$2:U$185,'intermediary sheet'!$C$2:$C$185,'Market shares starting point Fe'!$C5,'intermediary sheet'!$D$2:$D$185,"total"),0)</f>
        <v>3.1426870966612598E-2</v>
      </c>
      <c r="V5" s="6">
        <f>IFERROR(SUMIFS('intermediary sheet'!V$2:V$185,'intermediary sheet'!$C$2:$C$185,'Market shares starting point Fe'!$C5,'intermediary sheet'!$D$2:$D$185,'Market shares starting point Fe'!$D5)/SUMIFS('intermediary sheet'!V$2:V$185,'intermediary sheet'!$C$2:$C$185,'Market shares starting point Fe'!$C5,'intermediary sheet'!$D$2:$D$185,"total"),0)</f>
        <v>3.1124545411609125E-2</v>
      </c>
      <c r="W5" s="6">
        <f>IFERROR(SUMIFS('intermediary sheet'!W$2:W$185,'intermediary sheet'!$C$2:$C$185,'Market shares starting point Fe'!$C5,'intermediary sheet'!$D$2:$D$185,'Market shares starting point Fe'!$D5)/SUMIFS('intermediary sheet'!W$2:W$185,'intermediary sheet'!$C$2:$C$185,'Market shares starting point Fe'!$C5,'intermediary sheet'!$D$2:$D$185,"total"),0)</f>
        <v>3.0286549508820829E-2</v>
      </c>
      <c r="X5" s="6">
        <f>IFERROR(SUMIFS('intermediary sheet'!X$2:X$185,'intermediary sheet'!$C$2:$C$185,'Market shares starting point Fe'!$C5,'intermediary sheet'!$D$2:$D$185,'Market shares starting point Fe'!$D5)/SUMIFS('intermediary sheet'!X$2:X$185,'intermediary sheet'!$C$2:$C$185,'Market shares starting point Fe'!$C5,'intermediary sheet'!$D$2:$D$185,"total"),0)</f>
        <v>3.0223119080923667E-2</v>
      </c>
      <c r="Y5" s="6">
        <f>IFERROR(SUMIFS('intermediary sheet'!Y$2:Y$185,'intermediary sheet'!$C$2:$C$185,'Market shares starting point Fe'!$C5,'intermediary sheet'!$D$2:$D$185,'Market shares starting point Fe'!$D5)/SUMIFS('intermediary sheet'!Y$2:Y$185,'intermediary sheet'!$C$2:$C$185,'Market shares starting point Fe'!$C5,'intermediary sheet'!$D$2:$D$185,"total"),0)</f>
        <v>2.9676747304380593E-2</v>
      </c>
      <c r="Z5" s="6">
        <f>IFERROR(SUMIFS('intermediary sheet'!Z$2:Z$185,'intermediary sheet'!$C$2:$C$185,'Market shares starting point Fe'!$C5,'intermediary sheet'!$D$2:$D$185,'Market shares starting point Fe'!$D5)/SUMIFS('intermediary sheet'!Z$2:Z$185,'intermediary sheet'!$C$2:$C$185,'Market shares starting point Fe'!$C5,'intermediary sheet'!$D$2:$D$185,"total"),0)</f>
        <v>2.9279548942562017E-2</v>
      </c>
      <c r="AA5" s="7">
        <f>1-AA3-AA4-AA6-AA7-AA8-AA9</f>
        <v>1.7160031987682615E-2</v>
      </c>
      <c r="AB5" s="7">
        <f t="shared" ref="AB5:BH5" si="0">1-AB3-AB4-AB6-AB7-AB8-AB9</f>
        <v>1.7920268381387088E-2</v>
      </c>
      <c r="AC5" s="7">
        <f t="shared" si="0"/>
        <v>1.8867382119504669E-2</v>
      </c>
      <c r="AD5" s="7">
        <f t="shared" si="0"/>
        <v>1.998670161353969E-2</v>
      </c>
      <c r="AE5" s="7">
        <f t="shared" si="0"/>
        <v>2.1168391148337129E-2</v>
      </c>
      <c r="AF5" s="7">
        <f t="shared" si="0"/>
        <v>2.248773798764141E-2</v>
      </c>
      <c r="AG5" s="7">
        <f t="shared" si="0"/>
        <v>2.3953490315343436E-2</v>
      </c>
      <c r="AH5" s="7">
        <f t="shared" si="0"/>
        <v>2.5685252804574978E-2</v>
      </c>
      <c r="AI5" s="7">
        <f t="shared" si="0"/>
        <v>2.7651448282760688E-2</v>
      </c>
      <c r="AJ5" s="7">
        <f t="shared" si="0"/>
        <v>2.9930520845230967E-2</v>
      </c>
      <c r="AK5" s="7">
        <f t="shared" si="0"/>
        <v>3.2788171742399543E-2</v>
      </c>
      <c r="AL5" s="7">
        <f t="shared" si="0"/>
        <v>3.6471104137524218E-2</v>
      </c>
      <c r="AM5" s="7">
        <f t="shared" si="0"/>
        <v>4.1165570585900133E-2</v>
      </c>
      <c r="AN5" s="7">
        <f t="shared" si="0"/>
        <v>4.7404568367631711E-2</v>
      </c>
      <c r="AO5" s="7">
        <f t="shared" si="0"/>
        <v>5.445411174981437E-2</v>
      </c>
      <c r="AP5" s="7">
        <f t="shared" si="0"/>
        <v>6.2204643876357268E-2</v>
      </c>
      <c r="AQ5" s="7">
        <f t="shared" si="0"/>
        <v>7.0366068229635453E-2</v>
      </c>
      <c r="AR5" s="7">
        <f t="shared" si="0"/>
        <v>7.9179727378445391E-2</v>
      </c>
      <c r="AS5" s="7">
        <f t="shared" si="0"/>
        <v>8.8616414775793545E-2</v>
      </c>
      <c r="AT5" s="7">
        <f t="shared" si="0"/>
        <v>9.8515456656107447E-2</v>
      </c>
      <c r="AU5" s="7">
        <f t="shared" si="0"/>
        <v>0.10863601351292804</v>
      </c>
      <c r="AV5" s="7">
        <f t="shared" si="0"/>
        <v>0.1193474940017889</v>
      </c>
      <c r="AW5" s="7">
        <f t="shared" si="0"/>
        <v>0.13088343302202379</v>
      </c>
      <c r="AX5" s="7">
        <f t="shared" si="0"/>
        <v>0.14149374348764401</v>
      </c>
      <c r="AY5" s="7">
        <f t="shared" si="0"/>
        <v>0.15671967021671376</v>
      </c>
      <c r="AZ5" s="7">
        <f t="shared" si="0"/>
        <v>0.17092313088712263</v>
      </c>
      <c r="BA5" s="7">
        <f t="shared" si="0"/>
        <v>0.18676870776108914</v>
      </c>
      <c r="BB5" s="7">
        <f t="shared" si="0"/>
        <v>0.20425091264828626</v>
      </c>
      <c r="BC5" s="7">
        <f t="shared" si="0"/>
        <v>0.22362499093767807</v>
      </c>
      <c r="BD5" s="7">
        <f t="shared" si="0"/>
        <v>0.24483023608511575</v>
      </c>
      <c r="BE5" s="7">
        <f t="shared" si="0"/>
        <v>0.26864603458608449</v>
      </c>
      <c r="BF5" s="7">
        <f t="shared" si="0"/>
        <v>0.29533744772170228</v>
      </c>
      <c r="BG5" s="7">
        <f t="shared" si="0"/>
        <v>0.32541991818524296</v>
      </c>
      <c r="BH5" s="7">
        <f t="shared" si="0"/>
        <v>0.35961695544730893</v>
      </c>
    </row>
    <row r="6" spans="1:60" hidden="1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 s="6">
        <f>IFERROR(SUMIFS('intermediary sheet'!J$2:J$185,'intermediary sheet'!$C$2:$C$185,'Market shares starting point Fe'!$C6,'intermediary sheet'!$D$2:$D$185,'Market shares starting point Fe'!$D6)/SUMIFS('intermediary sheet'!J$2:J$185,'intermediary sheet'!$C$2:$C$185,'Market shares starting point Fe'!$C6,'intermediary sheet'!$D$2:$D$185,"total"),0)</f>
        <v>2.2508315173758457E-3</v>
      </c>
      <c r="K6" s="6">
        <f>IFERROR(SUMIFS('intermediary sheet'!K$2:K$185,'intermediary sheet'!$C$2:$C$185,'Market shares starting point Fe'!$C6,'intermediary sheet'!$D$2:$D$185,'Market shares starting point Fe'!$D6)/SUMIFS('intermediary sheet'!K$2:K$185,'intermediary sheet'!$C$2:$C$185,'Market shares starting point Fe'!$C6,'intermediary sheet'!$D$2:$D$185,"total"),0)</f>
        <v>2.3203412108693902E-3</v>
      </c>
      <c r="L6" s="6">
        <f>IFERROR(SUMIFS('intermediary sheet'!L$2:L$185,'intermediary sheet'!$C$2:$C$185,'Market shares starting point Fe'!$C6,'intermediary sheet'!$D$2:$D$185,'Market shares starting point Fe'!$D6)/SUMIFS('intermediary sheet'!L$2:L$185,'intermediary sheet'!$C$2:$C$185,'Market shares starting point Fe'!$C6,'intermediary sheet'!$D$2:$D$185,"total"),0)</f>
        <v>2.2859284242083568E-3</v>
      </c>
      <c r="M6" s="6">
        <f>IFERROR(SUMIFS('intermediary sheet'!M$2:M$185,'intermediary sheet'!$C$2:$C$185,'Market shares starting point Fe'!$C6,'intermediary sheet'!$D$2:$D$185,'Market shares starting point Fe'!$D6)/SUMIFS('intermediary sheet'!M$2:M$185,'intermediary sheet'!$C$2:$C$185,'Market shares starting point Fe'!$C6,'intermediary sheet'!$D$2:$D$185,"total"),0)</f>
        <v>2.1956345618711032E-3</v>
      </c>
      <c r="N6" s="6">
        <f>IFERROR(SUMIFS('intermediary sheet'!N$2:N$185,'intermediary sheet'!$C$2:$C$185,'Market shares starting point Fe'!$C6,'intermediary sheet'!$D$2:$D$185,'Market shares starting point Fe'!$D6)/SUMIFS('intermediary sheet'!N$2:N$185,'intermediary sheet'!$C$2:$C$185,'Market shares starting point Fe'!$C6,'intermediary sheet'!$D$2:$D$185,"total"),0)</f>
        <v>2.0995628778926355E-3</v>
      </c>
      <c r="O6" s="6">
        <f>IFERROR(SUMIFS('intermediary sheet'!O$2:O$185,'intermediary sheet'!$C$2:$C$185,'Market shares starting point Fe'!$C6,'intermediary sheet'!$D$2:$D$185,'Market shares starting point Fe'!$D6)/SUMIFS('intermediary sheet'!O$2:O$185,'intermediary sheet'!$C$2:$C$185,'Market shares starting point Fe'!$C6,'intermediary sheet'!$D$2:$D$185,"total"),0)</f>
        <v>5.4128247418115802E-3</v>
      </c>
      <c r="P6" s="6">
        <f>IFERROR(SUMIFS('intermediary sheet'!P$2:P$185,'intermediary sheet'!$C$2:$C$185,'Market shares starting point Fe'!$C6,'intermediary sheet'!$D$2:$D$185,'Market shares starting point Fe'!$D6)/SUMIFS('intermediary sheet'!P$2:P$185,'intermediary sheet'!$C$2:$C$185,'Market shares starting point Fe'!$C6,'intermediary sheet'!$D$2:$D$185,"total"),0)</f>
        <v>2.8422091614697831E-2</v>
      </c>
      <c r="Q6" s="6">
        <f>IFERROR(SUMIFS('intermediary sheet'!Q$2:Q$185,'intermediary sheet'!$C$2:$C$185,'Market shares starting point Fe'!$C6,'intermediary sheet'!$D$2:$D$185,'Market shares starting point Fe'!$D6)/SUMIFS('intermediary sheet'!Q$2:Q$185,'intermediary sheet'!$C$2:$C$185,'Market shares starting point Fe'!$C6,'intermediary sheet'!$D$2:$D$185,"total"),0)</f>
        <v>3.5407560348804004E-2</v>
      </c>
      <c r="R6" s="6">
        <f>IFERROR(SUMIFS('intermediary sheet'!R$2:R$185,'intermediary sheet'!$C$2:$C$185,'Market shares starting point Fe'!$C6,'intermediary sheet'!$D$2:$D$185,'Market shares starting point Fe'!$D6)/SUMIFS('intermediary sheet'!R$2:R$185,'intermediary sheet'!$C$2:$C$185,'Market shares starting point Fe'!$C6,'intermediary sheet'!$D$2:$D$185,"total"),0)</f>
        <v>4.5291099812193675E-2</v>
      </c>
      <c r="S6" s="6">
        <f>IFERROR(SUMIFS('intermediary sheet'!S$2:S$185,'intermediary sheet'!$C$2:$C$185,'Market shares starting point Fe'!$C6,'intermediary sheet'!$D$2:$D$185,'Market shares starting point Fe'!$D6)/SUMIFS('intermediary sheet'!S$2:S$185,'intermediary sheet'!$C$2:$C$185,'Market shares starting point Fe'!$C6,'intermediary sheet'!$D$2:$D$185,"total"),0)</f>
        <v>6.0349103620946219E-2</v>
      </c>
      <c r="T6" s="6">
        <f>IFERROR(SUMIFS('intermediary sheet'!T$2:T$185,'intermediary sheet'!$C$2:$C$185,'Market shares starting point Fe'!$C6,'intermediary sheet'!$D$2:$D$185,'Market shares starting point Fe'!$D6)/SUMIFS('intermediary sheet'!T$2:T$185,'intermediary sheet'!$C$2:$C$185,'Market shares starting point Fe'!$C6,'intermediary sheet'!$D$2:$D$185,"total"),0)</f>
        <v>5.6662472835411183E-2</v>
      </c>
      <c r="U6" s="6">
        <f>IFERROR(SUMIFS('intermediary sheet'!U$2:U$185,'intermediary sheet'!$C$2:$C$185,'Market shares starting point Fe'!$C6,'intermediary sheet'!$D$2:$D$185,'Market shares starting point Fe'!$D6)/SUMIFS('intermediary sheet'!U$2:U$185,'intermediary sheet'!$C$2:$C$185,'Market shares starting point Fe'!$C6,'intermediary sheet'!$D$2:$D$185,"total"),0)</f>
        <v>5.8034099263633281E-2</v>
      </c>
      <c r="V6" s="6">
        <f>IFERROR(SUMIFS('intermediary sheet'!V$2:V$185,'intermediary sheet'!$C$2:$C$185,'Market shares starting point Fe'!$C6,'intermediary sheet'!$D$2:$D$185,'Market shares starting point Fe'!$D6)/SUMIFS('intermediary sheet'!V$2:V$185,'intermediary sheet'!$C$2:$C$185,'Market shares starting point Fe'!$C6,'intermediary sheet'!$D$2:$D$185,"total"),0)</f>
        <v>5.7691399423794448E-2</v>
      </c>
      <c r="W6" s="6">
        <f>IFERROR(SUMIFS('intermediary sheet'!W$2:W$185,'intermediary sheet'!$C$2:$C$185,'Market shares starting point Fe'!$C6,'intermediary sheet'!$D$2:$D$185,'Market shares starting point Fe'!$D6)/SUMIFS('intermediary sheet'!W$2:W$185,'intermediary sheet'!$C$2:$C$185,'Market shares starting point Fe'!$C6,'intermediary sheet'!$D$2:$D$185,"total"),0)</f>
        <v>5.5995558425960539E-2</v>
      </c>
      <c r="X6" s="6">
        <f>IFERROR(SUMIFS('intermediary sheet'!X$2:X$185,'intermediary sheet'!$C$2:$C$185,'Market shares starting point Fe'!$C6,'intermediary sheet'!$D$2:$D$185,'Market shares starting point Fe'!$D6)/SUMIFS('intermediary sheet'!X$2:X$185,'intermediary sheet'!$C$2:$C$185,'Market shares starting point Fe'!$C6,'intermediary sheet'!$D$2:$D$185,"total"),0)</f>
        <v>6.7314086541768903E-2</v>
      </c>
      <c r="Y6" s="6">
        <f>IFERROR(SUMIFS('intermediary sheet'!Y$2:Y$185,'intermediary sheet'!$C$2:$C$185,'Market shares starting point Fe'!$C6,'intermediary sheet'!$D$2:$D$185,'Market shares starting point Fe'!$D6)/SUMIFS('intermediary sheet'!Y$2:Y$185,'intermediary sheet'!$C$2:$C$185,'Market shares starting point Fe'!$C6,'intermediary sheet'!$D$2:$D$185,"total"),0)</f>
        <v>7.149901927104689E-2</v>
      </c>
      <c r="Z6" s="6">
        <f>IFERROR(SUMIFS('intermediary sheet'!Z$2:Z$185,'intermediary sheet'!$C$2:$C$185,'Market shares starting point Fe'!$C6,'intermediary sheet'!$D$2:$D$185,'Market shares starting point Fe'!$D6)/SUMIFS('intermediary sheet'!Z$2:Z$185,'intermediary sheet'!$C$2:$C$185,'Market shares starting point Fe'!$C6,'intermediary sheet'!$D$2:$D$185,"total"),0)</f>
        <v>5.7927791625395936E-2</v>
      </c>
      <c r="AA6" s="7">
        <f>IF(SUMIFS('Eurostat market shares'!$Z$2:$Z$185,'Eurostat market shares'!$C$2:$C$185,'Market shares starting point Fe'!$C6,'Eurostat market shares'!$D$2:$D$185,'Market shares starting point Fe'!$D6)=0,(SUMIFS('RAW data extract'!X$74:X$81,'RAW data extract'!$C$74:$C$81,VLOOKUP('Market shares starting point Fe'!$D6,Nomenclature!$F$1:$G$8,2,FALSE))-'Market shares starting point Fe'!Z6)+Z6,$Z6/SUMIFS('Eurostat market shares'!$Z$2:$Z$185,'Eurostat market shares'!$C$2:$C$185,'Market shares starting point Fe'!$C6,'Eurostat market shares'!$D$2:$D$185,'Market shares starting point Fe'!$D6)*(SUMIFS('RAW data extract'!X$74:X$81,'RAW data extract'!$C$74:$C$81,VLOOKUP('Market shares starting point Fe'!$D6,Nomenclature!$F$1:$G$8,2,FALSE))-'Market shares starting point Fe'!Z6)+Z6)</f>
        <v>3.9319930082435152E-2</v>
      </c>
      <c r="AB6" s="7">
        <f>IF(SUMIFS('Eurostat market shares'!$Z$2:$Z$185,'Eurostat market shares'!$C$2:$C$185,'Market shares starting point Fe'!$C6,'Eurostat market shares'!$D$2:$D$185,'Market shares starting point Fe'!$D6)=0,(SUMIFS('RAW data extract'!Y$74:Y$81,'RAW data extract'!$C$74:$C$81,VLOOKUP('Market shares starting point Fe'!$D6,Nomenclature!$F$1:$G$8,2,FALSE))-'Market shares starting point Fe'!AA6)+AA6,$Z6/SUMIFS('Eurostat market shares'!$Z$2:$Z$185,'Eurostat market shares'!$C$2:$C$185,'Market shares starting point Fe'!$C6,'Eurostat market shares'!$D$2:$D$185,'Market shares starting point Fe'!$D6)*(SUMIFS('RAW data extract'!Y$74:Y$81,'RAW data extract'!$C$74:$C$81,VLOOKUP('Market shares starting point Fe'!$D6,Nomenclature!$F$1:$G$8,2,FALSE))-'Market shares starting point Fe'!AA6)+AA6)</f>
        <v>3.8625394402092041E-2</v>
      </c>
      <c r="AC6" s="7">
        <f>IF(SUMIFS('Eurostat market shares'!$Z$2:$Z$185,'Eurostat market shares'!$C$2:$C$185,'Market shares starting point Fe'!$C6,'Eurostat market shares'!$D$2:$D$185,'Market shares starting point Fe'!$D6)=0,(SUMIFS('RAW data extract'!Z$74:Z$81,'RAW data extract'!$C$74:$C$81,VLOOKUP('Market shares starting point Fe'!$D6,Nomenclature!$F$1:$G$8,2,FALSE))-'Market shares starting point Fe'!AB6)+AB6,$Z6/SUMIFS('Eurostat market shares'!$Z$2:$Z$185,'Eurostat market shares'!$C$2:$C$185,'Market shares starting point Fe'!$C6,'Eurostat market shares'!$D$2:$D$185,'Market shares starting point Fe'!$D6)*(SUMIFS('RAW data extract'!Z$74:Z$81,'RAW data extract'!$C$74:$C$81,VLOOKUP('Market shares starting point Fe'!$D6,Nomenclature!$F$1:$G$8,2,FALSE))-'Market shares starting point Fe'!AB6)+AB6)</f>
        <v>3.7984688002641952E-2</v>
      </c>
      <c r="AD6" s="7">
        <f>IF(SUMIFS('Eurostat market shares'!$Z$2:$Z$185,'Eurostat market shares'!$C$2:$C$185,'Market shares starting point Fe'!$C6,'Eurostat market shares'!$D$2:$D$185,'Market shares starting point Fe'!$D6)=0,(SUMIFS('RAW data extract'!AA$74:AA$81,'RAW data extract'!$C$74:$C$81,VLOOKUP('Market shares starting point Fe'!$D6,Nomenclature!$F$1:$G$8,2,FALSE))-'Market shares starting point Fe'!AC6)+AC6,$Z6/SUMIFS('Eurostat market shares'!$Z$2:$Z$185,'Eurostat market shares'!$C$2:$C$185,'Market shares starting point Fe'!$C6,'Eurostat market shares'!$D$2:$D$185,'Market shares starting point Fe'!$D6)*(SUMIFS('RAW data extract'!AA$74:AA$81,'RAW data extract'!$C$74:$C$81,VLOOKUP('Market shares starting point Fe'!$D6,Nomenclature!$F$1:$G$8,2,FALSE))-'Market shares starting point Fe'!AC6)+AC6)</f>
        <v>3.7394934764585233E-2</v>
      </c>
      <c r="AE6" s="7">
        <f>IF(SUMIFS('Eurostat market shares'!$Z$2:$Z$185,'Eurostat market shares'!$C$2:$C$185,'Market shares starting point Fe'!$C6,'Eurostat market shares'!$D$2:$D$185,'Market shares starting point Fe'!$D6)=0,(SUMIFS('RAW data extract'!AB$74:AB$81,'RAW data extract'!$C$74:$C$81,VLOOKUP('Market shares starting point Fe'!$D6,Nomenclature!$F$1:$G$8,2,FALSE))-'Market shares starting point Fe'!AD6)+AD6,$Z6/SUMIFS('Eurostat market shares'!$Z$2:$Z$185,'Eurostat market shares'!$C$2:$C$185,'Market shares starting point Fe'!$C6,'Eurostat market shares'!$D$2:$D$185,'Market shares starting point Fe'!$D6)*(SUMIFS('RAW data extract'!AB$74:AB$81,'RAW data extract'!$C$74:$C$81,VLOOKUP('Market shares starting point Fe'!$D6,Nomenclature!$F$1:$G$8,2,FALSE))-'Market shares starting point Fe'!AD6)+AD6)</f>
        <v>3.6861742471406563E-2</v>
      </c>
      <c r="AF6" s="7">
        <f>IF(SUMIFS('Eurostat market shares'!$Z$2:$Z$185,'Eurostat market shares'!$C$2:$C$185,'Market shares starting point Fe'!$C6,'Eurostat market shares'!$D$2:$D$185,'Market shares starting point Fe'!$D6)=0,(SUMIFS('RAW data extract'!AC$74:AC$81,'RAW data extract'!$C$74:$C$81,VLOOKUP('Market shares starting point Fe'!$D6,Nomenclature!$F$1:$G$8,2,FALSE))-'Market shares starting point Fe'!AE6)+AE6,$Z6/SUMIFS('Eurostat market shares'!$Z$2:$Z$185,'Eurostat market shares'!$C$2:$C$185,'Market shares starting point Fe'!$C6,'Eurostat market shares'!$D$2:$D$185,'Market shares starting point Fe'!$D6)*(SUMIFS('RAW data extract'!AC$74:AC$81,'RAW data extract'!$C$74:$C$81,VLOOKUP('Market shares starting point Fe'!$D6,Nomenclature!$F$1:$G$8,2,FALSE))-'Market shares starting point Fe'!AE6)+AE6)</f>
        <v>3.6362084416650627E-2</v>
      </c>
      <c r="AG6" s="7">
        <f>IF(SUMIFS('Eurostat market shares'!$Z$2:$Z$185,'Eurostat market shares'!$C$2:$C$185,'Market shares starting point Fe'!$C6,'Eurostat market shares'!$D$2:$D$185,'Market shares starting point Fe'!$D6)=0,(SUMIFS('RAW data extract'!AD$74:AD$81,'RAW data extract'!$C$74:$C$81,VLOOKUP('Market shares starting point Fe'!$D6,Nomenclature!$F$1:$G$8,2,FALSE))-'Market shares starting point Fe'!AF6)+AF6,$Z6/SUMIFS('Eurostat market shares'!$Z$2:$Z$185,'Eurostat market shares'!$C$2:$C$185,'Market shares starting point Fe'!$C6,'Eurostat market shares'!$D$2:$D$185,'Market shares starting point Fe'!$D6)*(SUMIFS('RAW data extract'!AD$74:AD$81,'RAW data extract'!$C$74:$C$81,VLOOKUP('Market shares starting point Fe'!$D6,Nomenclature!$F$1:$G$8,2,FALSE))-'Market shares starting point Fe'!AF6)+AF6)</f>
        <v>3.5892138907732116E-2</v>
      </c>
      <c r="AH6" s="7">
        <f>IF(SUMIFS('Eurostat market shares'!$Z$2:$Z$185,'Eurostat market shares'!$C$2:$C$185,'Market shares starting point Fe'!$C6,'Eurostat market shares'!$D$2:$D$185,'Market shares starting point Fe'!$D6)=0,(SUMIFS('RAW data extract'!AE$74:AE$81,'RAW data extract'!$C$74:$C$81,VLOOKUP('Market shares starting point Fe'!$D6,Nomenclature!$F$1:$G$8,2,FALSE))-'Market shares starting point Fe'!AG6)+AG6,$Z6/SUMIFS('Eurostat market shares'!$Z$2:$Z$185,'Eurostat market shares'!$C$2:$C$185,'Market shares starting point Fe'!$C6,'Eurostat market shares'!$D$2:$D$185,'Market shares starting point Fe'!$D6)*(SUMIFS('RAW data extract'!AE$74:AE$81,'RAW data extract'!$C$74:$C$81,VLOOKUP('Market shares starting point Fe'!$D6,Nomenclature!$F$1:$G$8,2,FALSE))-'Market shares starting point Fe'!AG6)+AG6)</f>
        <v>3.5424830398900535E-2</v>
      </c>
      <c r="AI6" s="7">
        <f>IF(SUMIFS('Eurostat market shares'!$Z$2:$Z$185,'Eurostat market shares'!$C$2:$C$185,'Market shares starting point Fe'!$C6,'Eurostat market shares'!$D$2:$D$185,'Market shares starting point Fe'!$D6)=0,(SUMIFS('RAW data extract'!AF$74:AF$81,'RAW data extract'!$C$74:$C$81,VLOOKUP('Market shares starting point Fe'!$D6,Nomenclature!$F$1:$G$8,2,FALSE))-'Market shares starting point Fe'!AH6)+AH6,$Z6/SUMIFS('Eurostat market shares'!$Z$2:$Z$185,'Eurostat market shares'!$C$2:$C$185,'Market shares starting point Fe'!$C6,'Eurostat market shares'!$D$2:$D$185,'Market shares starting point Fe'!$D6)*(SUMIFS('RAW data extract'!AF$74:AF$81,'RAW data extract'!$C$74:$C$81,VLOOKUP('Market shares starting point Fe'!$D6,Nomenclature!$F$1:$G$8,2,FALSE))-'Market shares starting point Fe'!AH6)+AH6)</f>
        <v>3.4967944163720059E-2</v>
      </c>
      <c r="AJ6" s="7">
        <f>IF(SUMIFS('Eurostat market shares'!$Z$2:$Z$185,'Eurostat market shares'!$C$2:$C$185,'Market shares starting point Fe'!$C6,'Eurostat market shares'!$D$2:$D$185,'Market shares starting point Fe'!$D6)=0,(SUMIFS('RAW data extract'!AG$74:AG$81,'RAW data extract'!$C$74:$C$81,VLOOKUP('Market shares starting point Fe'!$D6,Nomenclature!$F$1:$G$8,2,FALSE))-'Market shares starting point Fe'!AI6)+AI6,$Z6/SUMIFS('Eurostat market shares'!$Z$2:$Z$185,'Eurostat market shares'!$C$2:$C$185,'Market shares starting point Fe'!$C6,'Eurostat market shares'!$D$2:$D$185,'Market shares starting point Fe'!$D6)*(SUMIFS('RAW data extract'!AG$74:AG$81,'RAW data extract'!$C$74:$C$81,VLOOKUP('Market shares starting point Fe'!$D6,Nomenclature!$F$1:$G$8,2,FALSE))-'Market shares starting point Fe'!AI6)+AI6)</f>
        <v>3.4512792740558365E-2</v>
      </c>
      <c r="AK6" s="7">
        <f>IF(SUMIFS('Eurostat market shares'!$Z$2:$Z$185,'Eurostat market shares'!$C$2:$C$185,'Market shares starting point Fe'!$C6,'Eurostat market shares'!$D$2:$D$185,'Market shares starting point Fe'!$D6)=0,(SUMIFS('RAW data extract'!AH$74:AH$81,'RAW data extract'!$C$74:$C$81,VLOOKUP('Market shares starting point Fe'!$D6,Nomenclature!$F$1:$G$8,2,FALSE))-'Market shares starting point Fe'!AJ6)+AJ6,$Z6/SUMIFS('Eurostat market shares'!$Z$2:$Z$185,'Eurostat market shares'!$C$2:$C$185,'Market shares starting point Fe'!$C6,'Eurostat market shares'!$D$2:$D$185,'Market shares starting point Fe'!$D6)*(SUMIFS('RAW data extract'!AH$74:AH$81,'RAW data extract'!$C$74:$C$81,VLOOKUP('Market shares starting point Fe'!$D6,Nomenclature!$F$1:$G$8,2,FALSE))-'Market shares starting point Fe'!AJ6)+AJ6)</f>
        <v>3.405087619776296E-2</v>
      </c>
      <c r="AL6" s="7">
        <f>IF(SUMIFS('Eurostat market shares'!$Z$2:$Z$185,'Eurostat market shares'!$C$2:$C$185,'Market shares starting point Fe'!$C6,'Eurostat market shares'!$D$2:$D$185,'Market shares starting point Fe'!$D6)=0,(SUMIFS('RAW data extract'!AI$74:AI$81,'RAW data extract'!$C$74:$C$81,VLOOKUP('Market shares starting point Fe'!$D6,Nomenclature!$F$1:$G$8,2,FALSE))-'Market shares starting point Fe'!AK6)+AK6,$Z6/SUMIFS('Eurostat market shares'!$Z$2:$Z$185,'Eurostat market shares'!$C$2:$C$185,'Market shares starting point Fe'!$C6,'Eurostat market shares'!$D$2:$D$185,'Market shares starting point Fe'!$D6)*(SUMIFS('RAW data extract'!AI$74:AI$81,'RAW data extract'!$C$74:$C$81,VLOOKUP('Market shares starting point Fe'!$D6,Nomenclature!$F$1:$G$8,2,FALSE))-'Market shares starting point Fe'!AK6)+AK6)</f>
        <v>3.3574473740367934E-2</v>
      </c>
      <c r="AM6" s="7">
        <f>IF(SUMIFS('Eurostat market shares'!$Z$2:$Z$185,'Eurostat market shares'!$C$2:$C$185,'Market shares starting point Fe'!$C6,'Eurostat market shares'!$D$2:$D$185,'Market shares starting point Fe'!$D6)=0,(SUMIFS('RAW data extract'!AJ$74:AJ$81,'RAW data extract'!$C$74:$C$81,VLOOKUP('Market shares starting point Fe'!$D6,Nomenclature!$F$1:$G$8,2,FALSE))-'Market shares starting point Fe'!AL6)+AL6,$Z6/SUMIFS('Eurostat market shares'!$Z$2:$Z$185,'Eurostat market shares'!$C$2:$C$185,'Market shares starting point Fe'!$C6,'Eurostat market shares'!$D$2:$D$185,'Market shares starting point Fe'!$D6)*(SUMIFS('RAW data extract'!AJ$74:AJ$81,'RAW data extract'!$C$74:$C$81,VLOOKUP('Market shares starting point Fe'!$D6,Nomenclature!$F$1:$G$8,2,FALSE))-'Market shares starting point Fe'!AL6)+AL6)</f>
        <v>3.3072029260569361E-2</v>
      </c>
      <c r="AN6" s="7">
        <f>IF(SUMIFS('Eurostat market shares'!$Z$2:$Z$185,'Eurostat market shares'!$C$2:$C$185,'Market shares starting point Fe'!$C6,'Eurostat market shares'!$D$2:$D$185,'Market shares starting point Fe'!$D6)=0,(SUMIFS('RAW data extract'!AK$74:AK$81,'RAW data extract'!$C$74:$C$81,VLOOKUP('Market shares starting point Fe'!$D6,Nomenclature!$F$1:$G$8,2,FALSE))-'Market shares starting point Fe'!AM6)+AM6,$Z6/SUMIFS('Eurostat market shares'!$Z$2:$Z$185,'Eurostat market shares'!$C$2:$C$185,'Market shares starting point Fe'!$C6,'Eurostat market shares'!$D$2:$D$185,'Market shares starting point Fe'!$D6)*(SUMIFS('RAW data extract'!AK$74:AK$81,'RAW data extract'!$C$74:$C$81,VLOOKUP('Market shares starting point Fe'!$D6,Nomenclature!$F$1:$G$8,2,FALSE))-'Market shares starting point Fe'!AM6)+AM6)</f>
        <v>3.2535206199983589E-2</v>
      </c>
      <c r="AO6" s="7">
        <f>IF(SUMIFS('Eurostat market shares'!$Z$2:$Z$185,'Eurostat market shares'!$C$2:$C$185,'Market shares starting point Fe'!$C6,'Eurostat market shares'!$D$2:$D$185,'Market shares starting point Fe'!$D6)=0,(SUMIFS('RAW data extract'!AL$74:AL$81,'RAW data extract'!$C$74:$C$81,VLOOKUP('Market shares starting point Fe'!$D6,Nomenclature!$F$1:$G$8,2,FALSE))-'Market shares starting point Fe'!AN6)+AN6,$Z6/SUMIFS('Eurostat market shares'!$Z$2:$Z$185,'Eurostat market shares'!$C$2:$C$185,'Market shares starting point Fe'!$C6,'Eurostat market shares'!$D$2:$D$185,'Market shares starting point Fe'!$D6)*(SUMIFS('RAW data extract'!AL$74:AL$81,'RAW data extract'!$C$74:$C$81,VLOOKUP('Market shares starting point Fe'!$D6,Nomenclature!$F$1:$G$8,2,FALSE))-'Market shares starting point Fe'!AN6)+AN6)</f>
        <v>3.1974565430853183E-2</v>
      </c>
      <c r="AP6" s="7">
        <f>IF(SUMIFS('Eurostat market shares'!$Z$2:$Z$185,'Eurostat market shares'!$C$2:$C$185,'Market shares starting point Fe'!$C6,'Eurostat market shares'!$D$2:$D$185,'Market shares starting point Fe'!$D6)=0,(SUMIFS('RAW data extract'!AM$74:AM$81,'RAW data extract'!$C$74:$C$81,VLOOKUP('Market shares starting point Fe'!$D6,Nomenclature!$F$1:$G$8,2,FALSE))-'Market shares starting point Fe'!AO6)+AO6,$Z6/SUMIFS('Eurostat market shares'!$Z$2:$Z$185,'Eurostat market shares'!$C$2:$C$185,'Market shares starting point Fe'!$C6,'Eurostat market shares'!$D$2:$D$185,'Market shares starting point Fe'!$D6)*(SUMIFS('RAW data extract'!AM$74:AM$81,'RAW data extract'!$C$74:$C$81,VLOOKUP('Market shares starting point Fe'!$D6,Nomenclature!$F$1:$G$8,2,FALSE))-'Market shares starting point Fe'!AO6)+AO6)</f>
        <v>3.1376122585766317E-2</v>
      </c>
      <c r="AQ6" s="7">
        <f>IF(SUMIFS('Eurostat market shares'!$Z$2:$Z$185,'Eurostat market shares'!$C$2:$C$185,'Market shares starting point Fe'!$C6,'Eurostat market shares'!$D$2:$D$185,'Market shares starting point Fe'!$D6)=0,(SUMIFS('RAW data extract'!AN$74:AN$81,'RAW data extract'!$C$74:$C$81,VLOOKUP('Market shares starting point Fe'!$D6,Nomenclature!$F$1:$G$8,2,FALSE))-'Market shares starting point Fe'!AP6)+AP6,$Z6/SUMIFS('Eurostat market shares'!$Z$2:$Z$185,'Eurostat market shares'!$C$2:$C$185,'Market shares starting point Fe'!$C6,'Eurostat market shares'!$D$2:$D$185,'Market shares starting point Fe'!$D6)*(SUMIFS('RAW data extract'!AN$74:AN$81,'RAW data extract'!$C$74:$C$81,VLOOKUP('Market shares starting point Fe'!$D6,Nomenclature!$F$1:$G$8,2,FALSE))-'Market shares starting point Fe'!AP6)+AP6)</f>
        <v>3.0758873610600885E-2</v>
      </c>
      <c r="AR6" s="7">
        <f>IF(SUMIFS('Eurostat market shares'!$Z$2:$Z$185,'Eurostat market shares'!$C$2:$C$185,'Market shares starting point Fe'!$C6,'Eurostat market shares'!$D$2:$D$185,'Market shares starting point Fe'!$D6)=0,(SUMIFS('RAW data extract'!AO$74:AO$81,'RAW data extract'!$C$74:$C$81,VLOOKUP('Market shares starting point Fe'!$D6,Nomenclature!$F$1:$G$8,2,FALSE))-'Market shares starting point Fe'!AQ6)+AQ6,$Z6/SUMIFS('Eurostat market shares'!$Z$2:$Z$185,'Eurostat market shares'!$C$2:$C$185,'Market shares starting point Fe'!$C6,'Eurostat market shares'!$D$2:$D$185,'Market shares starting point Fe'!$D6)*(SUMIFS('RAW data extract'!AO$74:AO$81,'RAW data extract'!$C$74:$C$81,VLOOKUP('Market shares starting point Fe'!$D6,Nomenclature!$F$1:$G$8,2,FALSE))-'Market shares starting point Fe'!AQ6)+AQ6)</f>
        <v>3.0131756974951004E-2</v>
      </c>
      <c r="AS6" s="7">
        <f>IF(SUMIFS('Eurostat market shares'!$Z$2:$Z$185,'Eurostat market shares'!$C$2:$C$185,'Market shares starting point Fe'!$C6,'Eurostat market shares'!$D$2:$D$185,'Market shares starting point Fe'!$D6)=0,(SUMIFS('RAW data extract'!AP$74:AP$81,'RAW data extract'!$C$74:$C$81,VLOOKUP('Market shares starting point Fe'!$D6,Nomenclature!$F$1:$G$8,2,FALSE))-'Market shares starting point Fe'!AR6)+AR6,$Z6/SUMIFS('Eurostat market shares'!$Z$2:$Z$185,'Eurostat market shares'!$C$2:$C$185,'Market shares starting point Fe'!$C6,'Eurostat market shares'!$D$2:$D$185,'Market shares starting point Fe'!$D6)*(SUMIFS('RAW data extract'!AP$74:AP$81,'RAW data extract'!$C$74:$C$81,VLOOKUP('Market shares starting point Fe'!$D6,Nomenclature!$F$1:$G$8,2,FALSE))-'Market shares starting point Fe'!AR6)+AR6)</f>
        <v>2.9469294986471151E-2</v>
      </c>
      <c r="AT6" s="7">
        <f>IF(SUMIFS('Eurostat market shares'!$Z$2:$Z$185,'Eurostat market shares'!$C$2:$C$185,'Market shares starting point Fe'!$C6,'Eurostat market shares'!$D$2:$D$185,'Market shares starting point Fe'!$D6)=0,(SUMIFS('RAW data extract'!AQ$74:AQ$81,'RAW data extract'!$C$74:$C$81,VLOOKUP('Market shares starting point Fe'!$D6,Nomenclature!$F$1:$G$8,2,FALSE))-'Market shares starting point Fe'!AS6)+AS6,$Z6/SUMIFS('Eurostat market shares'!$Z$2:$Z$185,'Eurostat market shares'!$C$2:$C$185,'Market shares starting point Fe'!$C6,'Eurostat market shares'!$D$2:$D$185,'Market shares starting point Fe'!$D6)*(SUMIFS('RAW data extract'!AQ$74:AQ$81,'RAW data extract'!$C$74:$C$81,VLOOKUP('Market shares starting point Fe'!$D6,Nomenclature!$F$1:$G$8,2,FALSE))-'Market shares starting point Fe'!AS6)+AS6)</f>
        <v>2.878992632452141E-2</v>
      </c>
      <c r="AU6" s="7">
        <f>IF(SUMIFS('Eurostat market shares'!$Z$2:$Z$185,'Eurostat market shares'!$C$2:$C$185,'Market shares starting point Fe'!$C6,'Eurostat market shares'!$D$2:$D$185,'Market shares starting point Fe'!$D6)=0,(SUMIFS('RAW data extract'!AR$74:AR$81,'RAW data extract'!$C$74:$C$81,VLOOKUP('Market shares starting point Fe'!$D6,Nomenclature!$F$1:$G$8,2,FALSE))-'Market shares starting point Fe'!AT6)+AT6,$Z6/SUMIFS('Eurostat market shares'!$Z$2:$Z$185,'Eurostat market shares'!$C$2:$C$185,'Market shares starting point Fe'!$C6,'Eurostat market shares'!$D$2:$D$185,'Market shares starting point Fe'!$D6)*(SUMIFS('RAW data extract'!AR$74:AR$81,'RAW data extract'!$C$74:$C$81,VLOOKUP('Market shares starting point Fe'!$D6,Nomenclature!$F$1:$G$8,2,FALSE))-'Market shares starting point Fe'!AT6)+AT6)</f>
        <v>2.8115409997323565E-2</v>
      </c>
      <c r="AV6" s="7">
        <f>IF(SUMIFS('Eurostat market shares'!$Z$2:$Z$185,'Eurostat market shares'!$C$2:$C$185,'Market shares starting point Fe'!$C6,'Eurostat market shares'!$D$2:$D$185,'Market shares starting point Fe'!$D6)=0,(SUMIFS('RAW data extract'!AS$74:AS$81,'RAW data extract'!$C$74:$C$81,VLOOKUP('Market shares starting point Fe'!$D6,Nomenclature!$F$1:$G$8,2,FALSE))-'Market shares starting point Fe'!AU6)+AU6,$Z6/SUMIFS('Eurostat market shares'!$Z$2:$Z$185,'Eurostat market shares'!$C$2:$C$185,'Market shares starting point Fe'!$C6,'Eurostat market shares'!$D$2:$D$185,'Market shares starting point Fe'!$D6)*(SUMIFS('RAW data extract'!AS$74:AS$81,'RAW data extract'!$C$74:$C$81,VLOOKUP('Market shares starting point Fe'!$D6,Nomenclature!$F$1:$G$8,2,FALSE))-'Market shares starting point Fe'!AU6)+AU6)</f>
        <v>2.7413408001102178E-2</v>
      </c>
      <c r="AW6" s="7">
        <f>IF(SUMIFS('Eurostat market shares'!$Z$2:$Z$185,'Eurostat market shares'!$C$2:$C$185,'Market shares starting point Fe'!$C6,'Eurostat market shares'!$D$2:$D$185,'Market shares starting point Fe'!$D6)=0,(SUMIFS('RAW data extract'!AT$74:AT$81,'RAW data extract'!$C$74:$C$81,VLOOKUP('Market shares starting point Fe'!$D6,Nomenclature!$F$1:$G$8,2,FALSE))-'Market shares starting point Fe'!AV6)+AV6,$Z6/SUMIFS('Eurostat market shares'!$Z$2:$Z$185,'Eurostat market shares'!$C$2:$C$185,'Market shares starting point Fe'!$C6,'Eurostat market shares'!$D$2:$D$185,'Market shares starting point Fe'!$D6)*(SUMIFS('RAW data extract'!AT$74:AT$81,'RAW data extract'!$C$74:$C$81,VLOOKUP('Market shares starting point Fe'!$D6,Nomenclature!$F$1:$G$8,2,FALSE))-'Market shares starting point Fe'!AV6)+AV6)</f>
        <v>2.6675194485455574E-2</v>
      </c>
      <c r="AX6" s="7">
        <f>IF(SUMIFS('Eurostat market shares'!$Z$2:$Z$185,'Eurostat market shares'!$C$2:$C$185,'Market shares starting point Fe'!$C6,'Eurostat market shares'!$D$2:$D$185,'Market shares starting point Fe'!$D6)=0,(SUMIFS('RAW data extract'!AU$74:AU$81,'RAW data extract'!$C$74:$C$81,VLOOKUP('Market shares starting point Fe'!$D6,Nomenclature!$F$1:$G$8,2,FALSE))-'Market shares starting point Fe'!AW6)+AW6,$Z6/SUMIFS('Eurostat market shares'!$Z$2:$Z$185,'Eurostat market shares'!$C$2:$C$185,'Market shares starting point Fe'!$C6,'Eurostat market shares'!$D$2:$D$185,'Market shares starting point Fe'!$D6)*(SUMIFS('RAW data extract'!AU$74:AU$81,'RAW data extract'!$C$74:$C$81,VLOOKUP('Market shares starting point Fe'!$D6,Nomenclature!$F$1:$G$8,2,FALSE))-'Market shares starting point Fe'!AW6)+AW6)</f>
        <v>2.5961732701462927E-2</v>
      </c>
      <c r="AY6" s="7">
        <f>IF(SUMIFS('Eurostat market shares'!$Z$2:$Z$185,'Eurostat market shares'!$C$2:$C$185,'Market shares starting point Fe'!$C6,'Eurostat market shares'!$D$2:$D$185,'Market shares starting point Fe'!$D6)=0,(SUMIFS('RAW data extract'!AV$74:AV$81,'RAW data extract'!$C$74:$C$81,VLOOKUP('Market shares starting point Fe'!$D6,Nomenclature!$F$1:$G$8,2,FALSE))-'Market shares starting point Fe'!AX6)+AX6,$Z6/SUMIFS('Eurostat market shares'!$Z$2:$Z$185,'Eurostat market shares'!$C$2:$C$185,'Market shares starting point Fe'!$C6,'Eurostat market shares'!$D$2:$D$185,'Market shares starting point Fe'!$D6)*(SUMIFS('RAW data extract'!AV$74:AV$81,'RAW data extract'!$C$74:$C$81,VLOOKUP('Market shares starting point Fe'!$D6,Nomenclature!$F$1:$G$8,2,FALSE))-'Market shares starting point Fe'!AX6)+AX6)</f>
        <v>2.5011607202097323E-2</v>
      </c>
      <c r="AZ6" s="7">
        <f>IF(SUMIFS('Eurostat market shares'!$Z$2:$Z$185,'Eurostat market shares'!$C$2:$C$185,'Market shares starting point Fe'!$C6,'Eurostat market shares'!$D$2:$D$185,'Market shares starting point Fe'!$D6)=0,(SUMIFS('RAW data extract'!AW$74:AW$81,'RAW data extract'!$C$74:$C$81,VLOOKUP('Market shares starting point Fe'!$D6,Nomenclature!$F$1:$G$8,2,FALSE))-'Market shares starting point Fe'!AY6)+AY6,$Z6/SUMIFS('Eurostat market shares'!$Z$2:$Z$185,'Eurostat market shares'!$C$2:$C$185,'Market shares starting point Fe'!$C6,'Eurostat market shares'!$D$2:$D$185,'Market shares starting point Fe'!$D6)*(SUMIFS('RAW data extract'!AW$74:AW$81,'RAW data extract'!$C$74:$C$81,VLOOKUP('Market shares starting point Fe'!$D6,Nomenclature!$F$1:$G$8,2,FALSE))-'Market shares starting point Fe'!AY6)+AY6)</f>
        <v>2.4092173084509141E-2</v>
      </c>
      <c r="BA6" s="7">
        <f>IF(SUMIFS('Eurostat market shares'!$Z$2:$Z$185,'Eurostat market shares'!$C$2:$C$185,'Market shares starting point Fe'!$C6,'Eurostat market shares'!$D$2:$D$185,'Market shares starting point Fe'!$D6)=0,(SUMIFS('RAW data extract'!AX$74:AX$81,'RAW data extract'!$C$74:$C$81,VLOOKUP('Market shares starting point Fe'!$D6,Nomenclature!$F$1:$G$8,2,FALSE))-'Market shares starting point Fe'!AZ6)+AZ6,$Z6/SUMIFS('Eurostat market shares'!$Z$2:$Z$185,'Eurostat market shares'!$C$2:$C$185,'Market shares starting point Fe'!$C6,'Eurostat market shares'!$D$2:$D$185,'Market shares starting point Fe'!$D6)*(SUMIFS('RAW data extract'!AX$74:AX$81,'RAW data extract'!$C$74:$C$81,VLOOKUP('Market shares starting point Fe'!$D6,Nomenclature!$F$1:$G$8,2,FALSE))-'Market shares starting point Fe'!AZ6)+AZ6)</f>
        <v>2.307349448163876E-2</v>
      </c>
      <c r="BB6" s="7">
        <f>IF(SUMIFS('Eurostat market shares'!$Z$2:$Z$185,'Eurostat market shares'!$C$2:$C$185,'Market shares starting point Fe'!$C6,'Eurostat market shares'!$D$2:$D$185,'Market shares starting point Fe'!$D6)=0,(SUMIFS('RAW data extract'!AY$74:AY$81,'RAW data extract'!$C$74:$C$81,VLOOKUP('Market shares starting point Fe'!$D6,Nomenclature!$F$1:$G$8,2,FALSE))-'Market shares starting point Fe'!BA6)+BA6,$Z6/SUMIFS('Eurostat market shares'!$Z$2:$Z$185,'Eurostat market shares'!$C$2:$C$185,'Market shares starting point Fe'!$C6,'Eurostat market shares'!$D$2:$D$185,'Market shares starting point Fe'!$D6)*(SUMIFS('RAW data extract'!AY$74:AY$81,'RAW data extract'!$C$74:$C$81,VLOOKUP('Market shares starting point Fe'!$D6,Nomenclature!$F$1:$G$8,2,FALSE))-'Market shares starting point Fe'!BA6)+BA6)</f>
        <v>2.1944456187427953E-2</v>
      </c>
      <c r="BC6" s="7">
        <f>IF(SUMIFS('Eurostat market shares'!$Z$2:$Z$185,'Eurostat market shares'!$C$2:$C$185,'Market shares starting point Fe'!$C6,'Eurostat market shares'!$D$2:$D$185,'Market shares starting point Fe'!$D6)=0,(SUMIFS('RAW data extract'!AZ$74:AZ$81,'RAW data extract'!$C$74:$C$81,VLOOKUP('Market shares starting point Fe'!$D6,Nomenclature!$F$1:$G$8,2,FALSE))-'Market shares starting point Fe'!BB6)+BB6,$Z6/SUMIFS('Eurostat market shares'!$Z$2:$Z$185,'Eurostat market shares'!$C$2:$C$185,'Market shares starting point Fe'!$C6,'Eurostat market shares'!$D$2:$D$185,'Market shares starting point Fe'!$D6)*(SUMIFS('RAW data extract'!AZ$74:AZ$81,'RAW data extract'!$C$74:$C$81,VLOOKUP('Market shares starting point Fe'!$D6,Nomenclature!$F$1:$G$8,2,FALSE))-'Market shares starting point Fe'!BB6)+BB6)</f>
        <v>2.0689861826904216E-2</v>
      </c>
      <c r="BD6" s="7">
        <f>IF(SUMIFS('Eurostat market shares'!$Z$2:$Z$185,'Eurostat market shares'!$C$2:$C$185,'Market shares starting point Fe'!$C6,'Eurostat market shares'!$D$2:$D$185,'Market shares starting point Fe'!$D6)=0,(SUMIFS('RAW data extract'!BA$74:BA$81,'RAW data extract'!$C$74:$C$81,VLOOKUP('Market shares starting point Fe'!$D6,Nomenclature!$F$1:$G$8,2,FALSE))-'Market shares starting point Fe'!BC6)+BC6,$Z6/SUMIFS('Eurostat market shares'!$Z$2:$Z$185,'Eurostat market shares'!$C$2:$C$185,'Market shares starting point Fe'!$C6,'Eurostat market shares'!$D$2:$D$185,'Market shares starting point Fe'!$D6)*(SUMIFS('RAW data extract'!BA$74:BA$81,'RAW data extract'!$C$74:$C$81,VLOOKUP('Market shares starting point Fe'!$D6,Nomenclature!$F$1:$G$8,2,FALSE))-'Market shares starting point Fe'!BC6)+BC6)</f>
        <v>1.9327288165710312E-2</v>
      </c>
      <c r="BE6" s="7">
        <f>IF(SUMIFS('Eurostat market shares'!$Z$2:$Z$185,'Eurostat market shares'!$C$2:$C$185,'Market shares starting point Fe'!$C6,'Eurostat market shares'!$D$2:$D$185,'Market shares starting point Fe'!$D6)=0,(SUMIFS('RAW data extract'!BB$74:BB$81,'RAW data extract'!$C$74:$C$81,VLOOKUP('Market shares starting point Fe'!$D6,Nomenclature!$F$1:$G$8,2,FALSE))-'Market shares starting point Fe'!BD6)+BD6,$Z6/SUMIFS('Eurostat market shares'!$Z$2:$Z$185,'Eurostat market shares'!$C$2:$C$185,'Market shares starting point Fe'!$C6,'Eurostat market shares'!$D$2:$D$185,'Market shares starting point Fe'!$D6)*(SUMIFS('RAW data extract'!BB$74:BB$81,'RAW data extract'!$C$74:$C$81,VLOOKUP('Market shares starting point Fe'!$D6,Nomenclature!$F$1:$G$8,2,FALSE))-'Market shares starting point Fe'!BD6)+BD6)</f>
        <v>1.778918601000138E-2</v>
      </c>
      <c r="BF6" s="7">
        <f>IF(SUMIFS('Eurostat market shares'!$Z$2:$Z$185,'Eurostat market shares'!$C$2:$C$185,'Market shares starting point Fe'!$C6,'Eurostat market shares'!$D$2:$D$185,'Market shares starting point Fe'!$D6)=0,(SUMIFS('RAW data extract'!BC$74:BC$81,'RAW data extract'!$C$74:$C$81,VLOOKUP('Market shares starting point Fe'!$D6,Nomenclature!$F$1:$G$8,2,FALSE))-'Market shares starting point Fe'!BE6)+BE6,$Z6/SUMIFS('Eurostat market shares'!$Z$2:$Z$185,'Eurostat market shares'!$C$2:$C$185,'Market shares starting point Fe'!$C6,'Eurostat market shares'!$D$2:$D$185,'Market shares starting point Fe'!$D6)*(SUMIFS('RAW data extract'!BC$74:BC$81,'RAW data extract'!$C$74:$C$81,VLOOKUP('Market shares starting point Fe'!$D6,Nomenclature!$F$1:$G$8,2,FALSE))-'Market shares starting point Fe'!BE6)+BE6)</f>
        <v>1.6066049282571458E-2</v>
      </c>
      <c r="BG6" s="7">
        <f>IF(SUMIFS('Eurostat market shares'!$Z$2:$Z$185,'Eurostat market shares'!$C$2:$C$185,'Market shares starting point Fe'!$C6,'Eurostat market shares'!$D$2:$D$185,'Market shares starting point Fe'!$D6)=0,(SUMIFS('RAW data extract'!BD$74:BD$81,'RAW data extract'!$C$74:$C$81,VLOOKUP('Market shares starting point Fe'!$D6,Nomenclature!$F$1:$G$8,2,FALSE))-'Market shares starting point Fe'!BF6)+BF6,$Z6/SUMIFS('Eurostat market shares'!$Z$2:$Z$185,'Eurostat market shares'!$C$2:$C$185,'Market shares starting point Fe'!$C6,'Eurostat market shares'!$D$2:$D$185,'Market shares starting point Fe'!$D6)*(SUMIFS('RAW data extract'!BD$74:BD$81,'RAW data extract'!$C$74:$C$81,VLOOKUP('Market shares starting point Fe'!$D6,Nomenclature!$F$1:$G$8,2,FALSE))-'Market shares starting point Fe'!BF6)+BF6)</f>
        <v>1.4125887914513678E-2</v>
      </c>
      <c r="BH6" s="7">
        <f>IF(SUMIFS('Eurostat market shares'!$Z$2:$Z$185,'Eurostat market shares'!$C$2:$C$185,'Market shares starting point Fe'!$C6,'Eurostat market shares'!$D$2:$D$185,'Market shares starting point Fe'!$D6)=0,(SUMIFS('RAW data extract'!BE$74:BE$81,'RAW data extract'!$C$74:$C$81,VLOOKUP('Market shares starting point Fe'!$D6,Nomenclature!$F$1:$G$8,2,FALSE))-'Market shares starting point Fe'!BG6)+BG6,$Z6/SUMIFS('Eurostat market shares'!$Z$2:$Z$185,'Eurostat market shares'!$C$2:$C$185,'Market shares starting point Fe'!$C6,'Eurostat market shares'!$D$2:$D$185,'Market shares starting point Fe'!$D6)*(SUMIFS('RAW data extract'!BE$74:BE$81,'RAW data extract'!$C$74:$C$81,VLOOKUP('Market shares starting point Fe'!$D6,Nomenclature!$F$1:$G$8,2,FALSE))-'Market shares starting point Fe'!BG6)+BG6)</f>
        <v>1.1920960596593901E-2</v>
      </c>
    </row>
    <row r="7" spans="1:60" hidden="1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 s="6">
        <f>IFERROR(SUMIFS('intermediary sheet'!J$2:J$185,'intermediary sheet'!$C$2:$C$185,'Market shares starting point Fe'!$C7,'intermediary sheet'!$D$2:$D$185,'Market shares starting point Fe'!$D7)/SUMIFS('intermediary sheet'!J$2:J$185,'intermediary sheet'!$C$2:$C$185,'Market shares starting point Fe'!$C7,'intermediary sheet'!$D$2:$D$185,"total"),0)</f>
        <v>1.003555453607065E-4</v>
      </c>
      <c r="K7" s="6">
        <f>IFERROR(SUMIFS('intermediary sheet'!K$2:K$185,'intermediary sheet'!$C$2:$C$185,'Market shares starting point Fe'!$C7,'intermediary sheet'!$D$2:$D$185,'Market shares starting point Fe'!$D7)/SUMIFS('intermediary sheet'!K$2:K$185,'intermediary sheet'!$C$2:$C$185,'Market shares starting point Fe'!$C7,'intermediary sheet'!$D$2:$D$185,"total"),0)</f>
        <v>9.3886638590090924E-5</v>
      </c>
      <c r="L7" s="6">
        <f>IFERROR(SUMIFS('intermediary sheet'!L$2:L$185,'intermediary sheet'!$C$2:$C$185,'Market shares starting point Fe'!$C7,'intermediary sheet'!$D$2:$D$185,'Market shares starting point Fe'!$D7)/SUMIFS('intermediary sheet'!L$2:L$185,'intermediary sheet'!$C$2:$C$185,'Market shares starting point Fe'!$C7,'intermediary sheet'!$D$2:$D$185,"total"),0)</f>
        <v>8.7439885079008172E-5</v>
      </c>
      <c r="M7" s="6">
        <f>IFERROR(SUMIFS('intermediary sheet'!M$2:M$185,'intermediary sheet'!$C$2:$C$185,'Market shares starting point Fe'!$C7,'intermediary sheet'!$D$2:$D$185,'Market shares starting point Fe'!$D7)/SUMIFS('intermediary sheet'!M$2:M$185,'intermediary sheet'!$C$2:$C$185,'Market shares starting point Fe'!$C7,'intermediary sheet'!$D$2:$D$185,"total"),0)</f>
        <v>8.2189529053998522E-5</v>
      </c>
      <c r="N7" s="6">
        <f>IFERROR(SUMIFS('intermediary sheet'!N$2:N$185,'intermediary sheet'!$C$2:$C$185,'Market shares starting point Fe'!$C7,'intermediary sheet'!$D$2:$D$185,'Market shares starting point Fe'!$D7)/SUMIFS('intermediary sheet'!N$2:N$185,'intermediary sheet'!$C$2:$C$185,'Market shares starting point Fe'!$C7,'intermediary sheet'!$D$2:$D$185,"total"),0)</f>
        <v>0</v>
      </c>
      <c r="O7" s="6">
        <f>IFERROR(SUMIFS('intermediary sheet'!O$2:O$185,'intermediary sheet'!$C$2:$C$185,'Market shares starting point Fe'!$C7,'intermediary sheet'!$D$2:$D$185,'Market shares starting point Fe'!$D7)/SUMIFS('intermediary sheet'!O$2:O$185,'intermediary sheet'!$C$2:$C$185,'Market shares starting point Fe'!$C7,'intermediary sheet'!$D$2:$D$185,"total"),0)</f>
        <v>0</v>
      </c>
      <c r="P7" s="6">
        <f>IFERROR(SUMIFS('intermediary sheet'!P$2:P$185,'intermediary sheet'!$C$2:$C$185,'Market shares starting point Fe'!$C7,'intermediary sheet'!$D$2:$D$185,'Market shares starting point Fe'!$D7)/SUMIFS('intermediary sheet'!P$2:P$185,'intermediary sheet'!$C$2:$C$185,'Market shares starting point Fe'!$C7,'intermediary sheet'!$D$2:$D$185,"total"),0)</f>
        <v>0</v>
      </c>
      <c r="Q7" s="6">
        <f>IFERROR(SUMIFS('intermediary sheet'!Q$2:Q$185,'intermediary sheet'!$C$2:$C$185,'Market shares starting point Fe'!$C7,'intermediary sheet'!$D$2:$D$185,'Market shares starting point Fe'!$D7)/SUMIFS('intermediary sheet'!Q$2:Q$185,'intermediary sheet'!$C$2:$C$185,'Market shares starting point Fe'!$C7,'intermediary sheet'!$D$2:$D$185,"total"),0)</f>
        <v>0</v>
      </c>
      <c r="R7" s="6">
        <f>IFERROR(SUMIFS('intermediary sheet'!R$2:R$185,'intermediary sheet'!$C$2:$C$185,'Market shares starting point Fe'!$C7,'intermediary sheet'!$D$2:$D$185,'Market shares starting point Fe'!$D7)/SUMIFS('intermediary sheet'!R$2:R$185,'intermediary sheet'!$C$2:$C$185,'Market shares starting point Fe'!$C7,'intermediary sheet'!$D$2:$D$185,"total"),0)</f>
        <v>0</v>
      </c>
      <c r="S7" s="6">
        <f>IFERROR(SUMIFS('intermediary sheet'!S$2:S$185,'intermediary sheet'!$C$2:$C$185,'Market shares starting point Fe'!$C7,'intermediary sheet'!$D$2:$D$185,'Market shares starting point Fe'!$D7)/SUMIFS('intermediary sheet'!S$2:S$185,'intermediary sheet'!$C$2:$C$185,'Market shares starting point Fe'!$C7,'intermediary sheet'!$D$2:$D$185,"total"),0)</f>
        <v>0</v>
      </c>
      <c r="T7" s="6">
        <f>IFERROR(SUMIFS('intermediary sheet'!T$2:T$185,'intermediary sheet'!$C$2:$C$185,'Market shares starting point Fe'!$C7,'intermediary sheet'!$D$2:$D$185,'Market shares starting point Fe'!$D7)/SUMIFS('intermediary sheet'!T$2:T$185,'intermediary sheet'!$C$2:$C$185,'Market shares starting point Fe'!$C7,'intermediary sheet'!$D$2:$D$185,"total"),0)</f>
        <v>0</v>
      </c>
      <c r="U7" s="6">
        <f>IFERROR(SUMIFS('intermediary sheet'!U$2:U$185,'intermediary sheet'!$C$2:$C$185,'Market shares starting point Fe'!$C7,'intermediary sheet'!$D$2:$D$185,'Market shares starting point Fe'!$D7)/SUMIFS('intermediary sheet'!U$2:U$185,'intermediary sheet'!$C$2:$C$185,'Market shares starting point Fe'!$C7,'intermediary sheet'!$D$2:$D$185,"total"),0)</f>
        <v>0</v>
      </c>
      <c r="V7" s="6">
        <f>IFERROR(SUMIFS('intermediary sheet'!V$2:V$185,'intermediary sheet'!$C$2:$C$185,'Market shares starting point Fe'!$C7,'intermediary sheet'!$D$2:$D$185,'Market shares starting point Fe'!$D7)/SUMIFS('intermediary sheet'!V$2:V$185,'intermediary sheet'!$C$2:$C$185,'Market shares starting point Fe'!$C7,'intermediary sheet'!$D$2:$D$185,"total"),0)</f>
        <v>0</v>
      </c>
      <c r="W7" s="6">
        <f>IFERROR(SUMIFS('intermediary sheet'!W$2:W$185,'intermediary sheet'!$C$2:$C$185,'Market shares starting point Fe'!$C7,'intermediary sheet'!$D$2:$D$185,'Market shares starting point Fe'!$D7)/SUMIFS('intermediary sheet'!W$2:W$185,'intermediary sheet'!$C$2:$C$185,'Market shares starting point Fe'!$C7,'intermediary sheet'!$D$2:$D$185,"total"),0)</f>
        <v>0</v>
      </c>
      <c r="X7" s="6">
        <f>IFERROR(SUMIFS('intermediary sheet'!X$2:X$185,'intermediary sheet'!$C$2:$C$185,'Market shares starting point Fe'!$C7,'intermediary sheet'!$D$2:$D$185,'Market shares starting point Fe'!$D7)/SUMIFS('intermediary sheet'!X$2:X$185,'intermediary sheet'!$C$2:$C$185,'Market shares starting point Fe'!$C7,'intermediary sheet'!$D$2:$D$185,"total"),0)</f>
        <v>0</v>
      </c>
      <c r="Y7" s="6">
        <f>IFERROR(SUMIFS('intermediary sheet'!Y$2:Y$185,'intermediary sheet'!$C$2:$C$185,'Market shares starting point Fe'!$C7,'intermediary sheet'!$D$2:$D$185,'Market shares starting point Fe'!$D7)/SUMIFS('intermediary sheet'!Y$2:Y$185,'intermediary sheet'!$C$2:$C$185,'Market shares starting point Fe'!$C7,'intermediary sheet'!$D$2:$D$185,"total"),0)</f>
        <v>0</v>
      </c>
      <c r="Z7" s="6">
        <f>IFERROR(SUMIFS('intermediary sheet'!Z$2:Z$185,'intermediary sheet'!$C$2:$C$185,'Market shares starting point Fe'!$C7,'intermediary sheet'!$D$2:$D$185,'Market shares starting point Fe'!$D7)/SUMIFS('intermediary sheet'!Z$2:Z$185,'intermediary sheet'!$C$2:$C$185,'Market shares starting point Fe'!$C7,'intermediary sheet'!$D$2:$D$185,"total"),0)</f>
        <v>0</v>
      </c>
      <c r="AA7" s="7">
        <f>IF(SUMIFS('Eurostat market shares'!$Z$2:$Z$185,'Eurostat market shares'!$C$2:$C$185,'Market shares starting point Fe'!$C7,'Eurostat market shares'!$D$2:$D$185,'Market shares starting point Fe'!$D7)=0,(SUMIFS('RAW data extract'!X$74:X$81,'RAW data extract'!$C$74:$C$81,VLOOKUP('Market shares starting point Fe'!$D7,Nomenclature!$F$1:$G$8,2,FALSE))-'Market shares starting point Fe'!Z7)+Z7,$Z7/SUMIFS('Eurostat market shares'!$Z$2:$Z$185,'Eurostat market shares'!$C$2:$C$185,'Market shares starting point Fe'!$C7,'Eurostat market shares'!$D$2:$D$185,'Market shares starting point Fe'!$D7)*(SUMIFS('RAW data extract'!X$74:X$81,'RAW data extract'!$C$74:$C$81,VLOOKUP('Market shares starting point Fe'!$D7,Nomenclature!$F$1:$G$8,2,FALSE))-'Market shares starting point Fe'!Z7)+Z7)</f>
        <v>3.1451634939410661E-5</v>
      </c>
      <c r="AB7" s="7">
        <f>IF(SUMIFS('Eurostat market shares'!$Z$2:$Z$185,'Eurostat market shares'!$C$2:$C$185,'Market shares starting point Fe'!$C7,'Eurostat market shares'!$D$2:$D$185,'Market shares starting point Fe'!$D7)=0,(SUMIFS('RAW data extract'!Y$74:Y$81,'RAW data extract'!$C$74:$C$81,VLOOKUP('Market shares starting point Fe'!$D7,Nomenclature!$F$1:$G$8,2,FALSE))-'Market shares starting point Fe'!AA7)+AA7,$Z7/SUMIFS('Eurostat market shares'!$Z$2:$Z$185,'Eurostat market shares'!$C$2:$C$185,'Market shares starting point Fe'!$C7,'Eurostat market shares'!$D$2:$D$185,'Market shares starting point Fe'!$D7)*(SUMIFS('RAW data extract'!Y$74:Y$81,'RAW data extract'!$C$74:$C$81,VLOOKUP('Market shares starting point Fe'!$D7,Nomenclature!$F$1:$G$8,2,FALSE))-'Market shares starting point Fe'!AA7)+AA7)</f>
        <v>3.2337662751868216E-5</v>
      </c>
      <c r="AC7" s="7">
        <f>IF(SUMIFS('Eurostat market shares'!$Z$2:$Z$185,'Eurostat market shares'!$C$2:$C$185,'Market shares starting point Fe'!$C7,'Eurostat market shares'!$D$2:$D$185,'Market shares starting point Fe'!$D7)=0,(SUMIFS('RAW data extract'!Z$74:Z$81,'RAW data extract'!$C$74:$C$81,VLOOKUP('Market shares starting point Fe'!$D7,Nomenclature!$F$1:$G$8,2,FALSE))-'Market shares starting point Fe'!AB7)+AB7,$Z7/SUMIFS('Eurostat market shares'!$Z$2:$Z$185,'Eurostat market shares'!$C$2:$C$185,'Market shares starting point Fe'!$C7,'Eurostat market shares'!$D$2:$D$185,'Market shares starting point Fe'!$D7)*(SUMIFS('RAW data extract'!Z$74:Z$81,'RAW data extract'!$C$74:$C$81,VLOOKUP('Market shares starting point Fe'!$D7,Nomenclature!$F$1:$G$8,2,FALSE))-'Market shares starting point Fe'!AB7)+AB7)</f>
        <v>3.3413273411202505E-5</v>
      </c>
      <c r="AD7" s="7">
        <f>IF(SUMIFS('Eurostat market shares'!$Z$2:$Z$185,'Eurostat market shares'!$C$2:$C$185,'Market shares starting point Fe'!$C7,'Eurostat market shares'!$D$2:$D$185,'Market shares starting point Fe'!$D7)=0,(SUMIFS('RAW data extract'!AA$74:AA$81,'RAW data extract'!$C$74:$C$81,VLOOKUP('Market shares starting point Fe'!$D7,Nomenclature!$F$1:$G$8,2,FALSE))-'Market shares starting point Fe'!AC7)+AC7,$Z7/SUMIFS('Eurostat market shares'!$Z$2:$Z$185,'Eurostat market shares'!$C$2:$C$185,'Market shares starting point Fe'!$C7,'Eurostat market shares'!$D$2:$D$185,'Market shares starting point Fe'!$D7)*(SUMIFS('RAW data extract'!AA$74:AA$81,'RAW data extract'!$C$74:$C$81,VLOOKUP('Market shares starting point Fe'!$D7,Nomenclature!$F$1:$G$8,2,FALSE))-'Market shares starting point Fe'!AC7)+AC7)</f>
        <v>3.4628690814887669E-5</v>
      </c>
      <c r="AE7" s="7">
        <f>IF(SUMIFS('Eurostat market shares'!$Z$2:$Z$185,'Eurostat market shares'!$C$2:$C$185,'Market shares starting point Fe'!$C7,'Eurostat market shares'!$D$2:$D$185,'Market shares starting point Fe'!$D7)=0,(SUMIFS('RAW data extract'!AB$74:AB$81,'RAW data extract'!$C$74:$C$81,VLOOKUP('Market shares starting point Fe'!$D7,Nomenclature!$F$1:$G$8,2,FALSE))-'Market shares starting point Fe'!AD7)+AD7,$Z7/SUMIFS('Eurostat market shares'!$Z$2:$Z$185,'Eurostat market shares'!$C$2:$C$185,'Market shares starting point Fe'!$C7,'Eurostat market shares'!$D$2:$D$185,'Market shares starting point Fe'!$D7)*(SUMIFS('RAW data extract'!AB$74:AB$81,'RAW data extract'!$C$74:$C$81,VLOOKUP('Market shares starting point Fe'!$D7,Nomenclature!$F$1:$G$8,2,FALSE))-'Market shares starting point Fe'!AD7)+AD7)</f>
        <v>3.5763703385667795E-5</v>
      </c>
      <c r="AF7" s="7">
        <f>IF(SUMIFS('Eurostat market shares'!$Z$2:$Z$185,'Eurostat market shares'!$C$2:$C$185,'Market shares starting point Fe'!$C7,'Eurostat market shares'!$D$2:$D$185,'Market shares starting point Fe'!$D7)=0,(SUMIFS('RAW data extract'!AC$74:AC$81,'RAW data extract'!$C$74:$C$81,VLOOKUP('Market shares starting point Fe'!$D7,Nomenclature!$F$1:$G$8,2,FALSE))-'Market shares starting point Fe'!AE7)+AE7,$Z7/SUMIFS('Eurostat market shares'!$Z$2:$Z$185,'Eurostat market shares'!$C$2:$C$185,'Market shares starting point Fe'!$C7,'Eurostat market shares'!$D$2:$D$185,'Market shares starting point Fe'!$D7)*(SUMIFS('RAW data extract'!AC$74:AC$81,'RAW data extract'!$C$74:$C$81,VLOOKUP('Market shares starting point Fe'!$D7,Nomenclature!$F$1:$G$8,2,FALSE))-'Market shares starting point Fe'!AE7)+AE7)</f>
        <v>3.6847644219590408E-5</v>
      </c>
      <c r="AG7" s="7">
        <f>IF(SUMIFS('Eurostat market shares'!$Z$2:$Z$185,'Eurostat market shares'!$C$2:$C$185,'Market shares starting point Fe'!$C7,'Eurostat market shares'!$D$2:$D$185,'Market shares starting point Fe'!$D7)=0,(SUMIFS('RAW data extract'!AD$74:AD$81,'RAW data extract'!$C$74:$C$81,VLOOKUP('Market shares starting point Fe'!$D7,Nomenclature!$F$1:$G$8,2,FALSE))-'Market shares starting point Fe'!AF7)+AF7,$Z7/SUMIFS('Eurostat market shares'!$Z$2:$Z$185,'Eurostat market shares'!$C$2:$C$185,'Market shares starting point Fe'!$C7,'Eurostat market shares'!$D$2:$D$185,'Market shares starting point Fe'!$D7)*(SUMIFS('RAW data extract'!AD$74:AD$81,'RAW data extract'!$C$74:$C$81,VLOOKUP('Market shares starting point Fe'!$D7,Nomenclature!$F$1:$G$8,2,FALSE))-'Market shares starting point Fe'!AF7)+AF7)</f>
        <v>3.7887884466593821E-5</v>
      </c>
      <c r="AH7" s="7">
        <f>IF(SUMIFS('Eurostat market shares'!$Z$2:$Z$185,'Eurostat market shares'!$C$2:$C$185,'Market shares starting point Fe'!$C7,'Eurostat market shares'!$D$2:$D$185,'Market shares starting point Fe'!$D7)=0,(SUMIFS('RAW data extract'!AE$74:AE$81,'RAW data extract'!$C$74:$C$81,VLOOKUP('Market shares starting point Fe'!$D7,Nomenclature!$F$1:$G$8,2,FALSE))-'Market shares starting point Fe'!AG7)+AG7,$Z7/SUMIFS('Eurostat market shares'!$Z$2:$Z$185,'Eurostat market shares'!$C$2:$C$185,'Market shares starting point Fe'!$C7,'Eurostat market shares'!$D$2:$D$185,'Market shares starting point Fe'!$D7)*(SUMIFS('RAW data extract'!AE$74:AE$81,'RAW data extract'!$C$74:$C$81,VLOOKUP('Market shares starting point Fe'!$D7,Nomenclature!$F$1:$G$8,2,FALSE))-'Market shares starting point Fe'!AG7)+AG7)</f>
        <v>3.8967393681361905E-5</v>
      </c>
      <c r="AI7" s="7">
        <f>IF(SUMIFS('Eurostat market shares'!$Z$2:$Z$185,'Eurostat market shares'!$C$2:$C$185,'Market shares starting point Fe'!$C7,'Eurostat market shares'!$D$2:$D$185,'Market shares starting point Fe'!$D7)=0,(SUMIFS('RAW data extract'!AF$74:AF$81,'RAW data extract'!$C$74:$C$81,VLOOKUP('Market shares starting point Fe'!$D7,Nomenclature!$F$1:$G$8,2,FALSE))-'Market shares starting point Fe'!AH7)+AH7,$Z7/SUMIFS('Eurostat market shares'!$Z$2:$Z$185,'Eurostat market shares'!$C$2:$C$185,'Market shares starting point Fe'!$C7,'Eurostat market shares'!$D$2:$D$185,'Market shares starting point Fe'!$D7)*(SUMIFS('RAW data extract'!AF$74:AF$81,'RAW data extract'!$C$74:$C$81,VLOOKUP('Market shares starting point Fe'!$D7,Nomenclature!$F$1:$G$8,2,FALSE))-'Market shares starting point Fe'!AH7)+AH7)</f>
        <v>4.0053074838500534E-5</v>
      </c>
      <c r="AJ7" s="7">
        <f>IF(SUMIFS('Eurostat market shares'!$Z$2:$Z$185,'Eurostat market shares'!$C$2:$C$185,'Market shares starting point Fe'!$C7,'Eurostat market shares'!$D$2:$D$185,'Market shares starting point Fe'!$D7)=0,(SUMIFS('RAW data extract'!AG$74:AG$81,'RAW data extract'!$C$74:$C$81,VLOOKUP('Market shares starting point Fe'!$D7,Nomenclature!$F$1:$G$8,2,FALSE))-'Market shares starting point Fe'!AI7)+AI7,$Z7/SUMIFS('Eurostat market shares'!$Z$2:$Z$185,'Eurostat market shares'!$C$2:$C$185,'Market shares starting point Fe'!$C7,'Eurostat market shares'!$D$2:$D$185,'Market shares starting point Fe'!$D7)*(SUMIFS('RAW data extract'!AG$74:AG$81,'RAW data extract'!$C$74:$C$81,VLOOKUP('Market shares starting point Fe'!$D7,Nomenclature!$F$1:$G$8,2,FALSE))-'Market shares starting point Fe'!AI7)+AI7)</f>
        <v>4.1197197991297726E-5</v>
      </c>
      <c r="AK7" s="7">
        <f>IF(SUMIFS('Eurostat market shares'!$Z$2:$Z$185,'Eurostat market shares'!$C$2:$C$185,'Market shares starting point Fe'!$C7,'Eurostat market shares'!$D$2:$D$185,'Market shares starting point Fe'!$D7)=0,(SUMIFS('RAW data extract'!AH$74:AH$81,'RAW data extract'!$C$74:$C$81,VLOOKUP('Market shares starting point Fe'!$D7,Nomenclature!$F$1:$G$8,2,FALSE))-'Market shares starting point Fe'!AJ7)+AJ7,$Z7/SUMIFS('Eurostat market shares'!$Z$2:$Z$185,'Eurostat market shares'!$C$2:$C$185,'Market shares starting point Fe'!$C7,'Eurostat market shares'!$D$2:$D$185,'Market shares starting point Fe'!$D7)*(SUMIFS('RAW data extract'!AH$74:AH$81,'RAW data extract'!$C$74:$C$81,VLOOKUP('Market shares starting point Fe'!$D7,Nomenclature!$F$1:$G$8,2,FALSE))-'Market shares starting point Fe'!AJ7)+AJ7)</f>
        <v>4.2470285593250626E-5</v>
      </c>
      <c r="AL7" s="7">
        <f>IF(SUMIFS('Eurostat market shares'!$Z$2:$Z$185,'Eurostat market shares'!$C$2:$C$185,'Market shares starting point Fe'!$C7,'Eurostat market shares'!$D$2:$D$185,'Market shares starting point Fe'!$D7)=0,(SUMIFS('RAW data extract'!AI$74:AI$81,'RAW data extract'!$C$74:$C$81,VLOOKUP('Market shares starting point Fe'!$D7,Nomenclature!$F$1:$G$8,2,FALSE))-'Market shares starting point Fe'!AK7)+AK7,$Z7/SUMIFS('Eurostat market shares'!$Z$2:$Z$185,'Eurostat market shares'!$C$2:$C$185,'Market shares starting point Fe'!$C7,'Eurostat market shares'!$D$2:$D$185,'Market shares starting point Fe'!$D7)*(SUMIFS('RAW data extract'!AI$74:AI$81,'RAW data extract'!$C$74:$C$81,VLOOKUP('Market shares starting point Fe'!$D7,Nomenclature!$F$1:$G$8,2,FALSE))-'Market shares starting point Fe'!AK7)+AK7)</f>
        <v>4.3906027992304353E-5</v>
      </c>
      <c r="AM7" s="7">
        <f>IF(SUMIFS('Eurostat market shares'!$Z$2:$Z$185,'Eurostat market shares'!$C$2:$C$185,'Market shares starting point Fe'!$C7,'Eurostat market shares'!$D$2:$D$185,'Market shares starting point Fe'!$D7)=0,(SUMIFS('RAW data extract'!AJ$74:AJ$81,'RAW data extract'!$C$74:$C$81,VLOOKUP('Market shares starting point Fe'!$D7,Nomenclature!$F$1:$G$8,2,FALSE))-'Market shares starting point Fe'!AL7)+AL7,$Z7/SUMIFS('Eurostat market shares'!$Z$2:$Z$185,'Eurostat market shares'!$C$2:$C$185,'Market shares starting point Fe'!$C7,'Eurostat market shares'!$D$2:$D$185,'Market shares starting point Fe'!$D7)*(SUMIFS('RAW data extract'!AJ$74:AJ$81,'RAW data extract'!$C$74:$C$81,VLOOKUP('Market shares starting point Fe'!$D7,Nomenclature!$F$1:$G$8,2,FALSE))-'Market shares starting point Fe'!AL7)+AL7)</f>
        <v>4.5532824028946061E-5</v>
      </c>
      <c r="AN7" s="7">
        <f>IF(SUMIFS('Eurostat market shares'!$Z$2:$Z$185,'Eurostat market shares'!$C$2:$C$185,'Market shares starting point Fe'!$C7,'Eurostat market shares'!$D$2:$D$185,'Market shares starting point Fe'!$D7)=0,(SUMIFS('RAW data extract'!AK$74:AK$81,'RAW data extract'!$C$74:$C$81,VLOOKUP('Market shares starting point Fe'!$D7,Nomenclature!$F$1:$G$8,2,FALSE))-'Market shares starting point Fe'!AM7)+AM7,$Z7/SUMIFS('Eurostat market shares'!$Z$2:$Z$185,'Eurostat market shares'!$C$2:$C$185,'Market shares starting point Fe'!$C7,'Eurostat market shares'!$D$2:$D$185,'Market shares starting point Fe'!$D7)*(SUMIFS('RAW data extract'!AK$74:AK$81,'RAW data extract'!$C$74:$C$81,VLOOKUP('Market shares starting point Fe'!$D7,Nomenclature!$F$1:$G$8,2,FALSE))-'Market shares starting point Fe'!AM7)+AM7)</f>
        <v>4.7450540965442324E-5</v>
      </c>
      <c r="AO7" s="7">
        <f>IF(SUMIFS('Eurostat market shares'!$Z$2:$Z$185,'Eurostat market shares'!$C$2:$C$185,'Market shares starting point Fe'!$C7,'Eurostat market shares'!$D$2:$D$185,'Market shares starting point Fe'!$D7)=0,(SUMIFS('RAW data extract'!AL$74:AL$81,'RAW data extract'!$C$74:$C$81,VLOOKUP('Market shares starting point Fe'!$D7,Nomenclature!$F$1:$G$8,2,FALSE))-'Market shares starting point Fe'!AN7)+AN7,$Z7/SUMIFS('Eurostat market shares'!$Z$2:$Z$185,'Eurostat market shares'!$C$2:$C$185,'Market shares starting point Fe'!$C7,'Eurostat market shares'!$D$2:$D$185,'Market shares starting point Fe'!$D7)*(SUMIFS('RAW data extract'!AL$74:AL$81,'RAW data extract'!$C$74:$C$81,VLOOKUP('Market shares starting point Fe'!$D7,Nomenclature!$F$1:$G$8,2,FALSE))-'Market shares starting point Fe'!AN7)+AN7)</f>
        <v>4.9588750128145506E-5</v>
      </c>
      <c r="AP7" s="7">
        <f>IF(SUMIFS('Eurostat market shares'!$Z$2:$Z$185,'Eurostat market shares'!$C$2:$C$185,'Market shares starting point Fe'!$C7,'Eurostat market shares'!$D$2:$D$185,'Market shares starting point Fe'!$D7)=0,(SUMIFS('RAW data extract'!AM$74:AM$81,'RAW data extract'!$C$74:$C$81,VLOOKUP('Market shares starting point Fe'!$D7,Nomenclature!$F$1:$G$8,2,FALSE))-'Market shares starting point Fe'!AO7)+AO7,$Z7/SUMIFS('Eurostat market shares'!$Z$2:$Z$185,'Eurostat market shares'!$C$2:$C$185,'Market shares starting point Fe'!$C7,'Eurostat market shares'!$D$2:$D$185,'Market shares starting point Fe'!$D7)*(SUMIFS('RAW data extract'!AM$74:AM$81,'RAW data extract'!$C$74:$C$81,VLOOKUP('Market shares starting point Fe'!$D7,Nomenclature!$F$1:$G$8,2,FALSE))-'Market shares starting point Fe'!AO7)+AO7)</f>
        <v>5.1955306817065874E-5</v>
      </c>
      <c r="AQ7" s="7">
        <f>IF(SUMIFS('Eurostat market shares'!$Z$2:$Z$185,'Eurostat market shares'!$C$2:$C$185,'Market shares starting point Fe'!$C7,'Eurostat market shares'!$D$2:$D$185,'Market shares starting point Fe'!$D7)=0,(SUMIFS('RAW data extract'!AN$74:AN$81,'RAW data extract'!$C$74:$C$81,VLOOKUP('Market shares starting point Fe'!$D7,Nomenclature!$F$1:$G$8,2,FALSE))-'Market shares starting point Fe'!AP7)+AP7,$Z7/SUMIFS('Eurostat market shares'!$Z$2:$Z$185,'Eurostat market shares'!$C$2:$C$185,'Market shares starting point Fe'!$C7,'Eurostat market shares'!$D$2:$D$185,'Market shares starting point Fe'!$D7)*(SUMIFS('RAW data extract'!AN$74:AN$81,'RAW data extract'!$C$74:$C$81,VLOOKUP('Market shares starting point Fe'!$D7,Nomenclature!$F$1:$G$8,2,FALSE))-'Market shares starting point Fe'!AP7)+AP7)</f>
        <v>5.4493860790469999E-5</v>
      </c>
      <c r="AR7" s="7">
        <f>IF(SUMIFS('Eurostat market shares'!$Z$2:$Z$185,'Eurostat market shares'!$C$2:$C$185,'Market shares starting point Fe'!$C7,'Eurostat market shares'!$D$2:$D$185,'Market shares starting point Fe'!$D7)=0,(SUMIFS('RAW data extract'!AO$74:AO$81,'RAW data extract'!$C$74:$C$81,VLOOKUP('Market shares starting point Fe'!$D7,Nomenclature!$F$1:$G$8,2,FALSE))-'Market shares starting point Fe'!AQ7)+AQ7,$Z7/SUMIFS('Eurostat market shares'!$Z$2:$Z$185,'Eurostat market shares'!$C$2:$C$185,'Market shares starting point Fe'!$C7,'Eurostat market shares'!$D$2:$D$185,'Market shares starting point Fe'!$D7)*(SUMIFS('RAW data extract'!AO$74:AO$81,'RAW data extract'!$C$74:$C$81,VLOOKUP('Market shares starting point Fe'!$D7,Nomenclature!$F$1:$G$8,2,FALSE))-'Market shares starting point Fe'!AQ7)+AQ7)</f>
        <v>5.7190908220331345E-5</v>
      </c>
      <c r="AS7" s="7">
        <f>IF(SUMIFS('Eurostat market shares'!$Z$2:$Z$185,'Eurostat market shares'!$C$2:$C$185,'Market shares starting point Fe'!$C7,'Eurostat market shares'!$D$2:$D$185,'Market shares starting point Fe'!$D7)=0,(SUMIFS('RAW data extract'!AP$74:AP$81,'RAW data extract'!$C$74:$C$81,VLOOKUP('Market shares starting point Fe'!$D7,Nomenclature!$F$1:$G$8,2,FALSE))-'Market shares starting point Fe'!AR7)+AR7,$Z7/SUMIFS('Eurostat market shares'!$Z$2:$Z$185,'Eurostat market shares'!$C$2:$C$185,'Market shares starting point Fe'!$C7,'Eurostat market shares'!$D$2:$D$185,'Market shares starting point Fe'!$D7)*(SUMIFS('RAW data extract'!AP$74:AP$81,'RAW data extract'!$C$74:$C$81,VLOOKUP('Market shares starting point Fe'!$D7,Nomenclature!$F$1:$G$8,2,FALSE))-'Market shares starting point Fe'!AR7)+AR7)</f>
        <v>6.0033249519162987E-5</v>
      </c>
      <c r="AT7" s="7">
        <f>IF(SUMIFS('Eurostat market shares'!$Z$2:$Z$185,'Eurostat market shares'!$C$2:$C$185,'Market shares starting point Fe'!$C7,'Eurostat market shares'!$D$2:$D$185,'Market shares starting point Fe'!$D7)=0,(SUMIFS('RAW data extract'!AQ$74:AQ$81,'RAW data extract'!$C$74:$C$81,VLOOKUP('Market shares starting point Fe'!$D7,Nomenclature!$F$1:$G$8,2,FALSE))-'Market shares starting point Fe'!AS7)+AS7,$Z7/SUMIFS('Eurostat market shares'!$Z$2:$Z$185,'Eurostat market shares'!$C$2:$C$185,'Market shares starting point Fe'!$C7,'Eurostat market shares'!$D$2:$D$185,'Market shares starting point Fe'!$D7)*(SUMIFS('RAW data extract'!AQ$74:AQ$81,'RAW data extract'!$C$74:$C$81,VLOOKUP('Market shares starting point Fe'!$D7,Nomenclature!$F$1:$G$8,2,FALSE))-'Market shares starting point Fe'!AS7)+AS7)</f>
        <v>6.3021984549952367E-5</v>
      </c>
      <c r="AU7" s="7">
        <f>IF(SUMIFS('Eurostat market shares'!$Z$2:$Z$185,'Eurostat market shares'!$C$2:$C$185,'Market shares starting point Fe'!$C7,'Eurostat market shares'!$D$2:$D$185,'Market shares starting point Fe'!$D7)=0,(SUMIFS('RAW data extract'!AR$74:AR$81,'RAW data extract'!$C$74:$C$81,VLOOKUP('Market shares starting point Fe'!$D7,Nomenclature!$F$1:$G$8,2,FALSE))-'Market shares starting point Fe'!AT7)+AT7,$Z7/SUMIFS('Eurostat market shares'!$Z$2:$Z$185,'Eurostat market shares'!$C$2:$C$185,'Market shares starting point Fe'!$C7,'Eurostat market shares'!$D$2:$D$185,'Market shares starting point Fe'!$D7)*(SUMIFS('RAW data extract'!AR$74:AR$81,'RAW data extract'!$C$74:$C$81,VLOOKUP('Market shares starting point Fe'!$D7,Nomenclature!$F$1:$G$8,2,FALSE))-'Market shares starting point Fe'!AT7)+AT7)</f>
        <v>6.6061670150832237E-5</v>
      </c>
      <c r="AV7" s="7">
        <f>IF(SUMIFS('Eurostat market shares'!$Z$2:$Z$185,'Eurostat market shares'!$C$2:$C$185,'Market shares starting point Fe'!$C7,'Eurostat market shares'!$D$2:$D$185,'Market shares starting point Fe'!$D7)=0,(SUMIFS('RAW data extract'!AS$74:AS$81,'RAW data extract'!$C$74:$C$81,VLOOKUP('Market shares starting point Fe'!$D7,Nomenclature!$F$1:$G$8,2,FALSE))-'Market shares starting point Fe'!AU7)+AU7,$Z7/SUMIFS('Eurostat market shares'!$Z$2:$Z$185,'Eurostat market shares'!$C$2:$C$185,'Market shares starting point Fe'!$C7,'Eurostat market shares'!$D$2:$D$185,'Market shares starting point Fe'!$D7)*(SUMIFS('RAW data extract'!AS$74:AS$81,'RAW data extract'!$C$74:$C$81,VLOOKUP('Market shares starting point Fe'!$D7,Nomenclature!$F$1:$G$8,2,FALSE))-'Market shares starting point Fe'!AU7)+AU7)</f>
        <v>6.9224460196423571E-5</v>
      </c>
      <c r="AW7" s="7">
        <f>IF(SUMIFS('Eurostat market shares'!$Z$2:$Z$185,'Eurostat market shares'!$C$2:$C$185,'Market shares starting point Fe'!$C7,'Eurostat market shares'!$D$2:$D$185,'Market shares starting point Fe'!$D7)=0,(SUMIFS('RAW data extract'!AT$74:AT$81,'RAW data extract'!$C$74:$C$81,VLOOKUP('Market shares starting point Fe'!$D7,Nomenclature!$F$1:$G$8,2,FALSE))-'Market shares starting point Fe'!AV7)+AV7,$Z7/SUMIFS('Eurostat market shares'!$Z$2:$Z$185,'Eurostat market shares'!$C$2:$C$185,'Market shares starting point Fe'!$C7,'Eurostat market shares'!$D$2:$D$185,'Market shares starting point Fe'!$D7)*(SUMIFS('RAW data extract'!AT$74:AT$81,'RAW data extract'!$C$74:$C$81,VLOOKUP('Market shares starting point Fe'!$D7,Nomenclature!$F$1:$G$8,2,FALSE))-'Market shares starting point Fe'!AV7)+AV7)</f>
        <v>7.249390836290166E-5</v>
      </c>
      <c r="AX7" s="7">
        <f>IF(SUMIFS('Eurostat market shares'!$Z$2:$Z$185,'Eurostat market shares'!$C$2:$C$185,'Market shares starting point Fe'!$C7,'Eurostat market shares'!$D$2:$D$185,'Market shares starting point Fe'!$D7)=0,(SUMIFS('RAW data extract'!AU$74:AU$81,'RAW data extract'!$C$74:$C$81,VLOOKUP('Market shares starting point Fe'!$D7,Nomenclature!$F$1:$G$8,2,FALSE))-'Market shares starting point Fe'!AW7)+AW7,$Z7/SUMIFS('Eurostat market shares'!$Z$2:$Z$185,'Eurostat market shares'!$C$2:$C$185,'Market shares starting point Fe'!$C7,'Eurostat market shares'!$D$2:$D$185,'Market shares starting point Fe'!$D7)*(SUMIFS('RAW data extract'!AU$74:AU$81,'RAW data extract'!$C$74:$C$81,VLOOKUP('Market shares starting point Fe'!$D7,Nomenclature!$F$1:$G$8,2,FALSE))-'Market shares starting point Fe'!AW7)+AW7)</f>
        <v>7.5960177492498033E-5</v>
      </c>
      <c r="AY7" s="7">
        <f>IF(SUMIFS('Eurostat market shares'!$Z$2:$Z$185,'Eurostat market shares'!$C$2:$C$185,'Market shares starting point Fe'!$C7,'Eurostat market shares'!$D$2:$D$185,'Market shares starting point Fe'!$D7)=0,(SUMIFS('RAW data extract'!AV$74:AV$81,'RAW data extract'!$C$74:$C$81,VLOOKUP('Market shares starting point Fe'!$D7,Nomenclature!$F$1:$G$8,2,FALSE))-'Market shares starting point Fe'!AX7)+AX7,$Z7/SUMIFS('Eurostat market shares'!$Z$2:$Z$185,'Eurostat market shares'!$C$2:$C$185,'Market shares starting point Fe'!$C7,'Eurostat market shares'!$D$2:$D$185,'Market shares starting point Fe'!$D7)*(SUMIFS('RAW data extract'!AV$74:AV$81,'RAW data extract'!$C$74:$C$81,VLOOKUP('Market shares starting point Fe'!$D7,Nomenclature!$F$1:$G$8,2,FALSE))-'Market shares starting point Fe'!AX7)+AX7)</f>
        <v>7.9901486654215481E-5</v>
      </c>
      <c r="AZ7" s="7">
        <f>IF(SUMIFS('Eurostat market shares'!$Z$2:$Z$185,'Eurostat market shares'!$C$2:$C$185,'Market shares starting point Fe'!$C7,'Eurostat market shares'!$D$2:$D$185,'Market shares starting point Fe'!$D7)=0,(SUMIFS('RAW data extract'!AW$74:AW$81,'RAW data extract'!$C$74:$C$81,VLOOKUP('Market shares starting point Fe'!$D7,Nomenclature!$F$1:$G$8,2,FALSE))-'Market shares starting point Fe'!AY7)+AY7,$Z7/SUMIFS('Eurostat market shares'!$Z$2:$Z$185,'Eurostat market shares'!$C$2:$C$185,'Market shares starting point Fe'!$C7,'Eurostat market shares'!$D$2:$D$185,'Market shares starting point Fe'!$D7)*(SUMIFS('RAW data extract'!AW$74:AW$81,'RAW data extract'!$C$74:$C$81,VLOOKUP('Market shares starting point Fe'!$D7,Nomenclature!$F$1:$G$8,2,FALSE))-'Market shares starting point Fe'!AY7)+AY7)</f>
        <v>8.4063538533015611E-5</v>
      </c>
      <c r="BA7" s="7">
        <f>IF(SUMIFS('Eurostat market shares'!$Z$2:$Z$185,'Eurostat market shares'!$C$2:$C$185,'Market shares starting point Fe'!$C7,'Eurostat market shares'!$D$2:$D$185,'Market shares starting point Fe'!$D7)=0,(SUMIFS('RAW data extract'!AX$74:AX$81,'RAW data extract'!$C$74:$C$81,VLOOKUP('Market shares starting point Fe'!$D7,Nomenclature!$F$1:$G$8,2,FALSE))-'Market shares starting point Fe'!AZ7)+AZ7,$Z7/SUMIFS('Eurostat market shares'!$Z$2:$Z$185,'Eurostat market shares'!$C$2:$C$185,'Market shares starting point Fe'!$C7,'Eurostat market shares'!$D$2:$D$185,'Market shares starting point Fe'!$D7)*(SUMIFS('RAW data extract'!AX$74:AX$81,'RAW data extract'!$C$74:$C$81,VLOOKUP('Market shares starting point Fe'!$D7,Nomenclature!$F$1:$G$8,2,FALSE))-'Market shares starting point Fe'!AZ7)+AZ7)</f>
        <v>8.8609987851437781E-5</v>
      </c>
      <c r="BB7" s="7">
        <f>IF(SUMIFS('Eurostat market shares'!$Z$2:$Z$185,'Eurostat market shares'!$C$2:$C$185,'Market shares starting point Fe'!$C7,'Eurostat market shares'!$D$2:$D$185,'Market shares starting point Fe'!$D7)=0,(SUMIFS('RAW data extract'!AY$74:AY$81,'RAW data extract'!$C$74:$C$81,VLOOKUP('Market shares starting point Fe'!$D7,Nomenclature!$F$1:$G$8,2,FALSE))-'Market shares starting point Fe'!BA7)+BA7,$Z7/SUMIFS('Eurostat market shares'!$Z$2:$Z$185,'Eurostat market shares'!$C$2:$C$185,'Market shares starting point Fe'!$C7,'Eurostat market shares'!$D$2:$D$185,'Market shares starting point Fe'!$D7)*(SUMIFS('RAW data extract'!AY$74:AY$81,'RAW data extract'!$C$74:$C$81,VLOOKUP('Market shares starting point Fe'!$D7,Nomenclature!$F$1:$G$8,2,FALSE))-'Market shares starting point Fe'!BA7)+BA7)</f>
        <v>9.3658992963984897E-5</v>
      </c>
      <c r="BC7" s="7">
        <f>IF(SUMIFS('Eurostat market shares'!$Z$2:$Z$185,'Eurostat market shares'!$C$2:$C$185,'Market shares starting point Fe'!$C7,'Eurostat market shares'!$D$2:$D$185,'Market shares starting point Fe'!$D7)=0,(SUMIFS('RAW data extract'!AZ$74:AZ$81,'RAW data extract'!$C$74:$C$81,VLOOKUP('Market shares starting point Fe'!$D7,Nomenclature!$F$1:$G$8,2,FALSE))-'Market shares starting point Fe'!BB7)+BB7,$Z7/SUMIFS('Eurostat market shares'!$Z$2:$Z$185,'Eurostat market shares'!$C$2:$C$185,'Market shares starting point Fe'!$C7,'Eurostat market shares'!$D$2:$D$185,'Market shares starting point Fe'!$D7)*(SUMIFS('RAW data extract'!AZ$74:AZ$81,'RAW data extract'!$C$74:$C$81,VLOOKUP('Market shares starting point Fe'!$D7,Nomenclature!$F$1:$G$8,2,FALSE))-'Market shares starting point Fe'!BB7)+BB7)</f>
        <v>9.9276599341383099E-5</v>
      </c>
      <c r="BD7" s="7">
        <f>IF(SUMIFS('Eurostat market shares'!$Z$2:$Z$185,'Eurostat market shares'!$C$2:$C$185,'Market shares starting point Fe'!$C7,'Eurostat market shares'!$D$2:$D$185,'Market shares starting point Fe'!$D7)=0,(SUMIFS('RAW data extract'!BA$74:BA$81,'RAW data extract'!$C$74:$C$81,VLOOKUP('Market shares starting point Fe'!$D7,Nomenclature!$F$1:$G$8,2,FALSE))-'Market shares starting point Fe'!BC7)+BC7,$Z7/SUMIFS('Eurostat market shares'!$Z$2:$Z$185,'Eurostat market shares'!$C$2:$C$185,'Market shares starting point Fe'!$C7,'Eurostat market shares'!$D$2:$D$185,'Market shares starting point Fe'!$D7)*(SUMIFS('RAW data extract'!BA$74:BA$81,'RAW data extract'!$C$74:$C$81,VLOOKUP('Market shares starting point Fe'!$D7,Nomenclature!$F$1:$G$8,2,FALSE))-'Market shares starting point Fe'!BC7)+BC7)</f>
        <v>1.053592419088396E-4</v>
      </c>
      <c r="BE7" s="7">
        <f>IF(SUMIFS('Eurostat market shares'!$Z$2:$Z$185,'Eurostat market shares'!$C$2:$C$185,'Market shares starting point Fe'!$C7,'Eurostat market shares'!$D$2:$D$185,'Market shares starting point Fe'!$D7)=0,(SUMIFS('RAW data extract'!BB$74:BB$81,'RAW data extract'!$C$74:$C$81,VLOOKUP('Market shares starting point Fe'!$D7,Nomenclature!$F$1:$G$8,2,FALSE))-'Market shares starting point Fe'!BD7)+BD7,$Z7/SUMIFS('Eurostat market shares'!$Z$2:$Z$185,'Eurostat market shares'!$C$2:$C$185,'Market shares starting point Fe'!$C7,'Eurostat market shares'!$D$2:$D$185,'Market shares starting point Fe'!$D7)*(SUMIFS('RAW data extract'!BB$74:BB$81,'RAW data extract'!$C$74:$C$81,VLOOKUP('Market shares starting point Fe'!$D7,Nomenclature!$F$1:$G$8,2,FALSE))-'Market shares starting point Fe'!BD7)+BD7)</f>
        <v>1.1223743783746689E-4</v>
      </c>
      <c r="BF7" s="7">
        <f>IF(SUMIFS('Eurostat market shares'!$Z$2:$Z$185,'Eurostat market shares'!$C$2:$C$185,'Market shares starting point Fe'!$C7,'Eurostat market shares'!$D$2:$D$185,'Market shares starting point Fe'!$D7)=0,(SUMIFS('RAW data extract'!BC$74:BC$81,'RAW data extract'!$C$74:$C$81,VLOOKUP('Market shares starting point Fe'!$D7,Nomenclature!$F$1:$G$8,2,FALSE))-'Market shares starting point Fe'!BE7)+BE7,$Z7/SUMIFS('Eurostat market shares'!$Z$2:$Z$185,'Eurostat market shares'!$C$2:$C$185,'Market shares starting point Fe'!$C7,'Eurostat market shares'!$D$2:$D$185,'Market shares starting point Fe'!$D7)*(SUMIFS('RAW data extract'!BC$74:BC$81,'RAW data extract'!$C$74:$C$81,VLOOKUP('Market shares starting point Fe'!$D7,Nomenclature!$F$1:$G$8,2,FALSE))-'Market shares starting point Fe'!BE7)+BE7)</f>
        <v>1.1994345012950137E-4</v>
      </c>
      <c r="BG7" s="7">
        <f>IF(SUMIFS('Eurostat market shares'!$Z$2:$Z$185,'Eurostat market shares'!$C$2:$C$185,'Market shares starting point Fe'!$C7,'Eurostat market shares'!$D$2:$D$185,'Market shares starting point Fe'!$D7)=0,(SUMIFS('RAW data extract'!BD$74:BD$81,'RAW data extract'!$C$74:$C$81,VLOOKUP('Market shares starting point Fe'!$D7,Nomenclature!$F$1:$G$8,2,FALSE))-'Market shares starting point Fe'!BF7)+BF7,$Z7/SUMIFS('Eurostat market shares'!$Z$2:$Z$185,'Eurostat market shares'!$C$2:$C$185,'Market shares starting point Fe'!$C7,'Eurostat market shares'!$D$2:$D$185,'Market shares starting point Fe'!$D7)*(SUMIFS('RAW data extract'!BD$74:BD$81,'RAW data extract'!$C$74:$C$81,VLOOKUP('Market shares starting point Fe'!$D7,Nomenclature!$F$1:$G$8,2,FALSE))-'Market shares starting point Fe'!BF7)+BF7)</f>
        <v>1.286164202993178E-4</v>
      </c>
      <c r="BH7" s="7">
        <f>IF(SUMIFS('Eurostat market shares'!$Z$2:$Z$185,'Eurostat market shares'!$C$2:$C$185,'Market shares starting point Fe'!$C7,'Eurostat market shares'!$D$2:$D$185,'Market shares starting point Fe'!$D7)=0,(SUMIFS('RAW data extract'!BE$74:BE$81,'RAW data extract'!$C$74:$C$81,VLOOKUP('Market shares starting point Fe'!$D7,Nomenclature!$F$1:$G$8,2,FALSE))-'Market shares starting point Fe'!BG7)+BG7,$Z7/SUMIFS('Eurostat market shares'!$Z$2:$Z$185,'Eurostat market shares'!$C$2:$C$185,'Market shares starting point Fe'!$C7,'Eurostat market shares'!$D$2:$D$185,'Market shares starting point Fe'!$D7)*(SUMIFS('RAW data extract'!BE$74:BE$81,'RAW data extract'!$C$74:$C$81,VLOOKUP('Market shares starting point Fe'!$D7,Nomenclature!$F$1:$G$8,2,FALSE))-'Market shares starting point Fe'!BG7)+BG7)</f>
        <v>1.3847148359464765E-4</v>
      </c>
    </row>
    <row r="8" spans="1:60" hidden="1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 s="6">
        <f>IFERROR(SUMIFS('intermediary sheet'!J$2:J$185,'intermediary sheet'!$C$2:$C$185,'Market shares starting point Fe'!$C8,'intermediary sheet'!$D$2:$D$185,'Market shares starting point Fe'!$D8)/SUMIFS('intermediary sheet'!J$2:J$185,'intermediary sheet'!$C$2:$C$185,'Market shares starting point Fe'!$C8,'intermediary sheet'!$D$2:$D$185,"total"),0)</f>
        <v>0.93408074320449586</v>
      </c>
      <c r="K8" s="6">
        <f>IFERROR(SUMIFS('intermediary sheet'!K$2:K$185,'intermediary sheet'!$C$2:$C$185,'Market shares starting point Fe'!$C8,'intermediary sheet'!$D$2:$D$185,'Market shares starting point Fe'!$D8)/SUMIFS('intermediary sheet'!K$2:K$185,'intermediary sheet'!$C$2:$C$185,'Market shares starting point Fe'!$C8,'intermediary sheet'!$D$2:$D$185,"total"),0)</f>
        <v>0.92978620671155343</v>
      </c>
      <c r="L8" s="6">
        <f>IFERROR(SUMIFS('intermediary sheet'!L$2:L$185,'intermediary sheet'!$C$2:$C$185,'Market shares starting point Fe'!$C8,'intermediary sheet'!$D$2:$D$185,'Market shares starting point Fe'!$D8)/SUMIFS('intermediary sheet'!L$2:L$185,'intermediary sheet'!$C$2:$C$185,'Market shares starting point Fe'!$C8,'intermediary sheet'!$D$2:$D$185,"total"),0)</f>
        <v>0.9475860346012116</v>
      </c>
      <c r="M8" s="6">
        <f>IFERROR(SUMIFS('intermediary sheet'!M$2:M$185,'intermediary sheet'!$C$2:$C$185,'Market shares starting point Fe'!$C8,'intermediary sheet'!$D$2:$D$185,'Market shares starting point Fe'!$D8)/SUMIFS('intermediary sheet'!M$2:M$185,'intermediary sheet'!$C$2:$C$185,'Market shares starting point Fe'!$C8,'intermediary sheet'!$D$2:$D$185,"total"),0)</f>
        <v>0.94418156841104162</v>
      </c>
      <c r="N8" s="6">
        <f>IFERROR(SUMIFS('intermediary sheet'!N$2:N$185,'intermediary sheet'!$C$2:$C$185,'Market shares starting point Fe'!$C8,'intermediary sheet'!$D$2:$D$185,'Market shares starting point Fe'!$D8)/SUMIFS('intermediary sheet'!N$2:N$185,'intermediary sheet'!$C$2:$C$185,'Market shares starting point Fe'!$C8,'intermediary sheet'!$D$2:$D$185,"total"),0)</f>
        <v>0.94488360620002065</v>
      </c>
      <c r="O8" s="6">
        <f>IFERROR(SUMIFS('intermediary sheet'!O$2:O$185,'intermediary sheet'!$C$2:$C$185,'Market shares starting point Fe'!$C8,'intermediary sheet'!$D$2:$D$185,'Market shares starting point Fe'!$D8)/SUMIFS('intermediary sheet'!O$2:O$185,'intermediary sheet'!$C$2:$C$185,'Market shares starting point Fe'!$C8,'intermediary sheet'!$D$2:$D$185,"total"),0)</f>
        <v>0.94486445799802965</v>
      </c>
      <c r="P8" s="6">
        <f>IFERROR(SUMIFS('intermediary sheet'!P$2:P$185,'intermediary sheet'!$C$2:$C$185,'Market shares starting point Fe'!$C8,'intermediary sheet'!$D$2:$D$185,'Market shares starting point Fe'!$D8)/SUMIFS('intermediary sheet'!P$2:P$185,'intermediary sheet'!$C$2:$C$185,'Market shares starting point Fe'!$C8,'intermediary sheet'!$D$2:$D$185,"total"),0)</f>
        <v>0.91509264659697609</v>
      </c>
      <c r="Q8" s="6">
        <f>IFERROR(SUMIFS('intermediary sheet'!Q$2:Q$185,'intermediary sheet'!$C$2:$C$185,'Market shares starting point Fe'!$C8,'intermediary sheet'!$D$2:$D$185,'Market shares starting point Fe'!$D8)/SUMIFS('intermediary sheet'!Q$2:Q$185,'intermediary sheet'!$C$2:$C$185,'Market shares starting point Fe'!$C8,'intermediary sheet'!$D$2:$D$185,"total"),0)</f>
        <v>0.9084609133041931</v>
      </c>
      <c r="R8" s="6">
        <f>IFERROR(SUMIFS('intermediary sheet'!R$2:R$185,'intermediary sheet'!$C$2:$C$185,'Market shares starting point Fe'!$C8,'intermediary sheet'!$D$2:$D$185,'Market shares starting point Fe'!$D8)/SUMIFS('intermediary sheet'!R$2:R$185,'intermediary sheet'!$C$2:$C$185,'Market shares starting point Fe'!$C8,'intermediary sheet'!$D$2:$D$185,"total"),0)</f>
        <v>0.89727909852961385</v>
      </c>
      <c r="S8" s="6">
        <f>IFERROR(SUMIFS('intermediary sheet'!S$2:S$185,'intermediary sheet'!$C$2:$C$185,'Market shares starting point Fe'!$C8,'intermediary sheet'!$D$2:$D$185,'Market shares starting point Fe'!$D8)/SUMIFS('intermediary sheet'!S$2:S$185,'intermediary sheet'!$C$2:$C$185,'Market shares starting point Fe'!$C8,'intermediary sheet'!$D$2:$D$185,"total"),0)</f>
        <v>0.88306918298415105</v>
      </c>
      <c r="T8" s="6">
        <f>IFERROR(SUMIFS('intermediary sheet'!T$2:T$185,'intermediary sheet'!$C$2:$C$185,'Market shares starting point Fe'!$C8,'intermediary sheet'!$D$2:$D$185,'Market shares starting point Fe'!$D8)/SUMIFS('intermediary sheet'!T$2:T$185,'intermediary sheet'!$C$2:$C$185,'Market shares starting point Fe'!$C8,'intermediary sheet'!$D$2:$D$185,"total"),0)</f>
        <v>0.8878874528193984</v>
      </c>
      <c r="U8" s="6">
        <f>IFERROR(SUMIFS('intermediary sheet'!U$2:U$185,'intermediary sheet'!$C$2:$C$185,'Market shares starting point Fe'!$C8,'intermediary sheet'!$D$2:$D$185,'Market shares starting point Fe'!$D8)/SUMIFS('intermediary sheet'!U$2:U$185,'intermediary sheet'!$C$2:$C$185,'Market shares starting point Fe'!$C8,'intermediary sheet'!$D$2:$D$185,"total"),0)</f>
        <v>0.88060589793560584</v>
      </c>
      <c r="V8" s="6">
        <f>IFERROR(SUMIFS('intermediary sheet'!V$2:V$185,'intermediary sheet'!$C$2:$C$185,'Market shares starting point Fe'!$C8,'intermediary sheet'!$D$2:$D$185,'Market shares starting point Fe'!$D8)/SUMIFS('intermediary sheet'!V$2:V$185,'intermediary sheet'!$C$2:$C$185,'Market shares starting point Fe'!$C8,'intermediary sheet'!$D$2:$D$185,"total"),0)</f>
        <v>0.88634109479053513</v>
      </c>
      <c r="W8" s="6">
        <f>IFERROR(SUMIFS('intermediary sheet'!W$2:W$185,'intermediary sheet'!$C$2:$C$185,'Market shares starting point Fe'!$C8,'intermediary sheet'!$D$2:$D$185,'Market shares starting point Fe'!$D8)/SUMIFS('intermediary sheet'!W$2:W$185,'intermediary sheet'!$C$2:$C$185,'Market shares starting point Fe'!$C8,'intermediary sheet'!$D$2:$D$185,"total"),0)</f>
        <v>0.88230961850051548</v>
      </c>
      <c r="X8" s="6">
        <f>IFERROR(SUMIFS('intermediary sheet'!X$2:X$185,'intermediary sheet'!$C$2:$C$185,'Market shares starting point Fe'!$C8,'intermediary sheet'!$D$2:$D$185,'Market shares starting point Fe'!$D8)/SUMIFS('intermediary sheet'!X$2:X$185,'intermediary sheet'!$C$2:$C$185,'Market shares starting point Fe'!$C8,'intermediary sheet'!$D$2:$D$185,"total"),0)</f>
        <v>0.87558760806255598</v>
      </c>
      <c r="Y8" s="6">
        <f>IFERROR(SUMIFS('intermediary sheet'!Y$2:Y$185,'intermediary sheet'!$C$2:$C$185,'Market shares starting point Fe'!$C8,'intermediary sheet'!$D$2:$D$185,'Market shares starting point Fe'!$D8)/SUMIFS('intermediary sheet'!Y$2:Y$185,'intermediary sheet'!$C$2:$C$185,'Market shares starting point Fe'!$C8,'intermediary sheet'!$D$2:$D$185,"total"),0)</f>
        <v>0.8690034242400736</v>
      </c>
      <c r="Z8" s="6">
        <f>IFERROR(SUMIFS('intermediary sheet'!Z$2:Z$185,'intermediary sheet'!$C$2:$C$185,'Market shares starting point Fe'!$C8,'intermediary sheet'!$D$2:$D$185,'Market shares starting point Fe'!$D8)/SUMIFS('intermediary sheet'!Z$2:Z$185,'intermediary sheet'!$C$2:$C$185,'Market shares starting point Fe'!$C8,'intermediary sheet'!$D$2:$D$185,"total"),0)</f>
        <v>0.8847430692368814</v>
      </c>
      <c r="AA8" s="7">
        <f>IF(SUMIFS('Eurostat market shares'!$Z$2:$Z$185,'Eurostat market shares'!$C$2:$C$185,'Market shares starting point Fe'!$C8,'Eurostat market shares'!$D$2:$D$185,'Market shares starting point Fe'!$D8)=0,(SUMIFS('RAW data extract'!X$74:X$81,'RAW data extract'!$C$74:$C$81,VLOOKUP('Market shares starting point Fe'!$D8,Nomenclature!$F$1:$G$8,2,FALSE))-'Market shares starting point Fe'!Z8)+Z8,$Z8/SUMIFS('Eurostat market shares'!$Z$2:$Z$185,'Eurostat market shares'!$C$2:$C$185,'Market shares starting point Fe'!$C8,'Eurostat market shares'!$D$2:$D$185,'Market shares starting point Fe'!$D8)*(SUMIFS('RAW data extract'!X$74:X$81,'RAW data extract'!$C$74:$C$81,VLOOKUP('Market shares starting point Fe'!$D8,Nomenclature!$F$1:$G$8,2,FALSE))-'Market shares starting point Fe'!Z8)+Z8)</f>
        <v>0.93524532854898357</v>
      </c>
      <c r="AB8" s="7">
        <f>IF(SUMIFS('Eurostat market shares'!$Z$2:$Z$185,'Eurostat market shares'!$C$2:$C$185,'Market shares starting point Fe'!$C8,'Eurostat market shares'!$D$2:$D$185,'Market shares starting point Fe'!$D8)=0,(SUMIFS('RAW data extract'!Y$74:Y$81,'RAW data extract'!$C$74:$C$81,VLOOKUP('Market shares starting point Fe'!$D8,Nomenclature!$F$1:$G$8,2,FALSE))-'Market shares starting point Fe'!AA8)+AA8,$Z8/SUMIFS('Eurostat market shares'!$Z$2:$Z$185,'Eurostat market shares'!$C$2:$C$185,'Market shares starting point Fe'!$C8,'Eurostat market shares'!$D$2:$D$185,'Market shares starting point Fe'!$D8)*(SUMIFS('RAW data extract'!Y$74:Y$81,'RAW data extract'!$C$74:$C$81,VLOOKUP('Market shares starting point Fe'!$D8,Nomenclature!$F$1:$G$8,2,FALSE))-'Market shares starting point Fe'!AA8)+AA8)</f>
        <v>0.93449248644743588</v>
      </c>
      <c r="AC8" s="7">
        <f>IF(SUMIFS('Eurostat market shares'!$Z$2:$Z$185,'Eurostat market shares'!$C$2:$C$185,'Market shares starting point Fe'!$C8,'Eurostat market shares'!$D$2:$D$185,'Market shares starting point Fe'!$D8)=0,(SUMIFS('RAW data extract'!Z$74:Z$81,'RAW data extract'!$C$74:$C$81,VLOOKUP('Market shares starting point Fe'!$D8,Nomenclature!$F$1:$G$8,2,FALSE))-'Market shares starting point Fe'!AB8)+AB8,$Z8/SUMIFS('Eurostat market shares'!$Z$2:$Z$185,'Eurostat market shares'!$C$2:$C$185,'Market shares starting point Fe'!$C8,'Eurostat market shares'!$D$2:$D$185,'Market shares starting point Fe'!$D8)*(SUMIFS('RAW data extract'!Z$74:Z$81,'RAW data extract'!$C$74:$C$81,VLOOKUP('Market shares starting point Fe'!$D8,Nomenclature!$F$1:$G$8,2,FALSE))-'Market shares starting point Fe'!AB8)+AB8)</f>
        <v>0.93331700624007874</v>
      </c>
      <c r="AD8" s="7">
        <f>IF(SUMIFS('Eurostat market shares'!$Z$2:$Z$185,'Eurostat market shares'!$C$2:$C$185,'Market shares starting point Fe'!$C8,'Eurostat market shares'!$D$2:$D$185,'Market shares starting point Fe'!$D8)=0,(SUMIFS('RAW data extract'!AA$74:AA$81,'RAW data extract'!$C$74:$C$81,VLOOKUP('Market shares starting point Fe'!$D8,Nomenclature!$F$1:$G$8,2,FALSE))-'Market shares starting point Fe'!AC8)+AC8,$Z8/SUMIFS('Eurostat market shares'!$Z$2:$Z$185,'Eurostat market shares'!$C$2:$C$185,'Market shares starting point Fe'!$C8,'Eurostat market shares'!$D$2:$D$185,'Market shares starting point Fe'!$D8)*(SUMIFS('RAW data extract'!AA$74:AA$81,'RAW data extract'!$C$74:$C$81,VLOOKUP('Market shares starting point Fe'!$D8,Nomenclature!$F$1:$G$8,2,FALSE))-'Market shares starting point Fe'!AC8)+AC8)</f>
        <v>0.93202508908884707</v>
      </c>
      <c r="AE8" s="7">
        <f>IF(SUMIFS('Eurostat market shares'!$Z$2:$Z$185,'Eurostat market shares'!$C$2:$C$185,'Market shares starting point Fe'!$C8,'Eurostat market shares'!$D$2:$D$185,'Market shares starting point Fe'!$D8)=0,(SUMIFS('RAW data extract'!AB$74:AB$81,'RAW data extract'!$C$74:$C$81,VLOOKUP('Market shares starting point Fe'!$D8,Nomenclature!$F$1:$G$8,2,FALSE))-'Market shares starting point Fe'!AD8)+AD8,$Z8/SUMIFS('Eurostat market shares'!$Z$2:$Z$185,'Eurostat market shares'!$C$2:$C$185,'Market shares starting point Fe'!$C8,'Eurostat market shares'!$D$2:$D$185,'Market shares starting point Fe'!$D8)*(SUMIFS('RAW data extract'!AB$74:AB$81,'RAW data extract'!$C$74:$C$81,VLOOKUP('Market shares starting point Fe'!$D8,Nomenclature!$F$1:$G$8,2,FALSE))-'Market shares starting point Fe'!AD8)+AD8)</f>
        <v>0.93063700015356965</v>
      </c>
      <c r="AF8" s="7">
        <f>IF(SUMIFS('Eurostat market shares'!$Z$2:$Z$185,'Eurostat market shares'!$C$2:$C$185,'Market shares starting point Fe'!$C8,'Eurostat market shares'!$D$2:$D$185,'Market shares starting point Fe'!$D8)=0,(SUMIFS('RAW data extract'!AC$74:AC$81,'RAW data extract'!$C$74:$C$81,VLOOKUP('Market shares starting point Fe'!$D8,Nomenclature!$F$1:$G$8,2,FALSE))-'Market shares starting point Fe'!AE8)+AE8,$Z8/SUMIFS('Eurostat market shares'!$Z$2:$Z$185,'Eurostat market shares'!$C$2:$C$185,'Market shares starting point Fe'!$C8,'Eurostat market shares'!$D$2:$D$185,'Market shares starting point Fe'!$D8)*(SUMIFS('RAW data extract'!AC$74:AC$81,'RAW data extract'!$C$74:$C$81,VLOOKUP('Market shares starting point Fe'!$D8,Nomenclature!$F$1:$G$8,2,FALSE))-'Market shares starting point Fe'!AE8)+AE8)</f>
        <v>0.92906053459345161</v>
      </c>
      <c r="AG8" s="7">
        <f>IF(SUMIFS('Eurostat market shares'!$Z$2:$Z$185,'Eurostat market shares'!$C$2:$C$185,'Market shares starting point Fe'!$C8,'Eurostat market shares'!$D$2:$D$185,'Market shares starting point Fe'!$D8)=0,(SUMIFS('RAW data extract'!AD$74:AD$81,'RAW data extract'!$C$74:$C$81,VLOOKUP('Market shares starting point Fe'!$D8,Nomenclature!$F$1:$G$8,2,FALSE))-'Market shares starting point Fe'!AF8)+AF8,$Z8/SUMIFS('Eurostat market shares'!$Z$2:$Z$185,'Eurostat market shares'!$C$2:$C$185,'Market shares starting point Fe'!$C8,'Eurostat market shares'!$D$2:$D$185,'Market shares starting point Fe'!$D8)*(SUMIFS('RAW data extract'!AD$74:AD$81,'RAW data extract'!$C$74:$C$81,VLOOKUP('Market shares starting point Fe'!$D8,Nomenclature!$F$1:$G$8,2,FALSE))-'Market shares starting point Fe'!AF8)+AF8)</f>
        <v>0.92734681401782304</v>
      </c>
      <c r="AH8" s="7">
        <f>IF(SUMIFS('Eurostat market shares'!$Z$2:$Z$185,'Eurostat market shares'!$C$2:$C$185,'Market shares starting point Fe'!$C8,'Eurostat market shares'!$D$2:$D$185,'Market shares starting point Fe'!$D8)=0,(SUMIFS('RAW data extract'!AE$74:AE$81,'RAW data extract'!$C$74:$C$81,VLOOKUP('Market shares starting point Fe'!$D8,Nomenclature!$F$1:$G$8,2,FALSE))-'Market shares starting point Fe'!AG8)+AG8,$Z8/SUMIFS('Eurostat market shares'!$Z$2:$Z$185,'Eurostat market shares'!$C$2:$C$185,'Market shares starting point Fe'!$C8,'Eurostat market shares'!$D$2:$D$185,'Market shares starting point Fe'!$D8)*(SUMIFS('RAW data extract'!AE$74:AE$81,'RAW data extract'!$C$74:$C$81,VLOOKUP('Market shares starting point Fe'!$D8,Nomenclature!$F$1:$G$8,2,FALSE))-'Market shares starting point Fe'!AG8)+AG8)</f>
        <v>0.925290039026054</v>
      </c>
      <c r="AI8" s="7">
        <f>IF(SUMIFS('Eurostat market shares'!$Z$2:$Z$185,'Eurostat market shares'!$C$2:$C$185,'Market shares starting point Fe'!$C8,'Eurostat market shares'!$D$2:$D$185,'Market shares starting point Fe'!$D8)=0,(SUMIFS('RAW data extract'!AF$74:AF$81,'RAW data extract'!$C$74:$C$81,VLOOKUP('Market shares starting point Fe'!$D8,Nomenclature!$F$1:$G$8,2,FALSE))-'Market shares starting point Fe'!AH8)+AH8,$Z8/SUMIFS('Eurostat market shares'!$Z$2:$Z$185,'Eurostat market shares'!$C$2:$C$185,'Market shares starting point Fe'!$C8,'Eurostat market shares'!$D$2:$D$185,'Market shares starting point Fe'!$D8)*(SUMIFS('RAW data extract'!AF$74:AF$81,'RAW data extract'!$C$74:$C$81,VLOOKUP('Market shares starting point Fe'!$D8,Nomenclature!$F$1:$G$8,2,FALSE))-'Market shares starting point Fe'!AH8)+AH8)</f>
        <v>0.9229683667348737</v>
      </c>
      <c r="AJ8" s="7">
        <f>IF(SUMIFS('Eurostat market shares'!$Z$2:$Z$185,'Eurostat market shares'!$C$2:$C$185,'Market shares starting point Fe'!$C8,'Eurostat market shares'!$D$2:$D$185,'Market shares starting point Fe'!$D8)=0,(SUMIFS('RAW data extract'!AG$74:AG$81,'RAW data extract'!$C$74:$C$81,VLOOKUP('Market shares starting point Fe'!$D8,Nomenclature!$F$1:$G$8,2,FALSE))-'Market shares starting point Fe'!AI8)+AI8,$Z8/SUMIFS('Eurostat market shares'!$Z$2:$Z$185,'Eurostat market shares'!$C$2:$C$185,'Market shares starting point Fe'!$C8,'Eurostat market shares'!$D$2:$D$185,'Market shares starting point Fe'!$D8)*(SUMIFS('RAW data extract'!AG$74:AG$81,'RAW data extract'!$C$74:$C$81,VLOOKUP('Market shares starting point Fe'!$D8,Nomenclature!$F$1:$G$8,2,FALSE))-'Market shares starting point Fe'!AI8)+AI8)</f>
        <v>0.920270264775637</v>
      </c>
      <c r="AK8" s="7">
        <f>IF(SUMIFS('Eurostat market shares'!$Z$2:$Z$185,'Eurostat market shares'!$C$2:$C$185,'Market shares starting point Fe'!$C8,'Eurostat market shares'!$D$2:$D$185,'Market shares starting point Fe'!$D8)=0,(SUMIFS('RAW data extract'!AH$74:AH$81,'RAW data extract'!$C$74:$C$81,VLOOKUP('Market shares starting point Fe'!$D8,Nomenclature!$F$1:$G$8,2,FALSE))-'Market shares starting point Fe'!AJ8)+AJ8,$Z8/SUMIFS('Eurostat market shares'!$Z$2:$Z$185,'Eurostat market shares'!$C$2:$C$185,'Market shares starting point Fe'!$C8,'Eurostat market shares'!$D$2:$D$185,'Market shares starting point Fe'!$D8)*(SUMIFS('RAW data extract'!AH$74:AH$81,'RAW data extract'!$C$74:$C$81,VLOOKUP('Market shares starting point Fe'!$D8,Nomenclature!$F$1:$G$8,2,FALSE))-'Market shares starting point Fe'!AJ8)+AJ8)</f>
        <v>0.91685150038764629</v>
      </c>
      <c r="AL8" s="7">
        <f>IF(SUMIFS('Eurostat market shares'!$Z$2:$Z$185,'Eurostat market shares'!$C$2:$C$185,'Market shares starting point Fe'!$C8,'Eurostat market shares'!$D$2:$D$185,'Market shares starting point Fe'!$D8)=0,(SUMIFS('RAW data extract'!AI$74:AI$81,'RAW data extract'!$C$74:$C$81,VLOOKUP('Market shares starting point Fe'!$D8,Nomenclature!$F$1:$G$8,2,FALSE))-'Market shares starting point Fe'!AK8)+AK8,$Z8/SUMIFS('Eurostat market shares'!$Z$2:$Z$185,'Eurostat market shares'!$C$2:$C$185,'Market shares starting point Fe'!$C8,'Eurostat market shares'!$D$2:$D$185,'Market shares starting point Fe'!$D8)*(SUMIFS('RAW data extract'!AI$74:AI$81,'RAW data extract'!$C$74:$C$81,VLOOKUP('Market shares starting point Fe'!$D8,Nomenclature!$F$1:$G$8,2,FALSE))-'Market shares starting point Fe'!AK8)+AK8)</f>
        <v>0.9125228175487109</v>
      </c>
      <c r="AM8" s="7">
        <f>IF(SUMIFS('Eurostat market shares'!$Z$2:$Z$185,'Eurostat market shares'!$C$2:$C$185,'Market shares starting point Fe'!$C8,'Eurostat market shares'!$D$2:$D$185,'Market shares starting point Fe'!$D8)=0,(SUMIFS('RAW data extract'!AJ$74:AJ$81,'RAW data extract'!$C$74:$C$81,VLOOKUP('Market shares starting point Fe'!$D8,Nomenclature!$F$1:$G$8,2,FALSE))-'Market shares starting point Fe'!AL8)+AL8,$Z8/SUMIFS('Eurostat market shares'!$Z$2:$Z$185,'Eurostat market shares'!$C$2:$C$185,'Market shares starting point Fe'!$C8,'Eurostat market shares'!$D$2:$D$185,'Market shares starting point Fe'!$D8)*(SUMIFS('RAW data extract'!AJ$74:AJ$81,'RAW data extract'!$C$74:$C$81,VLOOKUP('Market shares starting point Fe'!$D8,Nomenclature!$F$1:$G$8,2,FALSE))-'Market shares starting point Fe'!AL8)+AL8)</f>
        <v>0.9070517177187355</v>
      </c>
      <c r="AN8" s="7">
        <f>IF(SUMIFS('Eurostat market shares'!$Z$2:$Z$185,'Eurostat market shares'!$C$2:$C$185,'Market shares starting point Fe'!$C8,'Eurostat market shares'!$D$2:$D$185,'Market shares starting point Fe'!$D8)=0,(SUMIFS('RAW data extract'!AK$74:AK$81,'RAW data extract'!$C$74:$C$81,VLOOKUP('Market shares starting point Fe'!$D8,Nomenclature!$F$1:$G$8,2,FALSE))-'Market shares starting point Fe'!AM8)+AM8,$Z8/SUMIFS('Eurostat market shares'!$Z$2:$Z$185,'Eurostat market shares'!$C$2:$C$185,'Market shares starting point Fe'!$C8,'Eurostat market shares'!$D$2:$D$185,'Market shares starting point Fe'!$D8)*(SUMIFS('RAW data extract'!AK$74:AK$81,'RAW data extract'!$C$74:$C$81,VLOOKUP('Market shares starting point Fe'!$D8,Nomenclature!$F$1:$G$8,2,FALSE))-'Market shares starting point Fe'!AM8)+AM8)</f>
        <v>0.89982096358759578</v>
      </c>
      <c r="AO8" s="7">
        <f>IF(SUMIFS('Eurostat market shares'!$Z$2:$Z$185,'Eurostat market shares'!$C$2:$C$185,'Market shares starting point Fe'!$C8,'Eurostat market shares'!$D$2:$D$185,'Market shares starting point Fe'!$D8)=0,(SUMIFS('RAW data extract'!AL$74:AL$81,'RAW data extract'!$C$74:$C$81,VLOOKUP('Market shares starting point Fe'!$D8,Nomenclature!$F$1:$G$8,2,FALSE))-'Market shares starting point Fe'!AN8)+AN8,$Z8/SUMIFS('Eurostat market shares'!$Z$2:$Z$185,'Eurostat market shares'!$C$2:$C$185,'Market shares starting point Fe'!$C8,'Eurostat market shares'!$D$2:$D$185,'Market shares starting point Fe'!$D8)*(SUMIFS('RAW data extract'!AL$74:AL$81,'RAW data extract'!$C$74:$C$81,VLOOKUP('Market shares starting point Fe'!$D8,Nomenclature!$F$1:$G$8,2,FALSE))-'Market shares starting point Fe'!AN8)+AN8)</f>
        <v>0.89160165235825717</v>
      </c>
      <c r="AP8" s="7">
        <f>IF(SUMIFS('Eurostat market shares'!$Z$2:$Z$185,'Eurostat market shares'!$C$2:$C$185,'Market shares starting point Fe'!$C8,'Eurostat market shares'!$D$2:$D$185,'Market shares starting point Fe'!$D8)=0,(SUMIFS('RAW data extract'!AM$74:AM$81,'RAW data extract'!$C$74:$C$81,VLOOKUP('Market shares starting point Fe'!$D8,Nomenclature!$F$1:$G$8,2,FALSE))-'Market shares starting point Fe'!AO8)+AO8,$Z8/SUMIFS('Eurostat market shares'!$Z$2:$Z$185,'Eurostat market shares'!$C$2:$C$185,'Market shares starting point Fe'!$C8,'Eurostat market shares'!$D$2:$D$185,'Market shares starting point Fe'!$D8)*(SUMIFS('RAW data extract'!AM$74:AM$81,'RAW data extract'!$C$74:$C$81,VLOOKUP('Market shares starting point Fe'!$D8,Nomenclature!$F$1:$G$8,2,FALSE))-'Market shares starting point Fe'!AO8)+AO8)</f>
        <v>0.88248661416599927</v>
      </c>
      <c r="AQ8" s="7">
        <f>IF(SUMIFS('Eurostat market shares'!$Z$2:$Z$185,'Eurostat market shares'!$C$2:$C$185,'Market shares starting point Fe'!$C8,'Eurostat market shares'!$D$2:$D$185,'Market shares starting point Fe'!$D8)=0,(SUMIFS('RAW data extract'!AN$74:AN$81,'RAW data extract'!$C$74:$C$81,VLOOKUP('Market shares starting point Fe'!$D8,Nomenclature!$F$1:$G$8,2,FALSE))-'Market shares starting point Fe'!AP8)+AP8,$Z8/SUMIFS('Eurostat market shares'!$Z$2:$Z$185,'Eurostat market shares'!$C$2:$C$185,'Market shares starting point Fe'!$C8,'Eurostat market shares'!$D$2:$D$185,'Market shares starting point Fe'!$D8)*(SUMIFS('RAW data extract'!AN$74:AN$81,'RAW data extract'!$C$74:$C$81,VLOOKUP('Market shares starting point Fe'!$D8,Nomenclature!$F$1:$G$8,2,FALSE))-'Market shares starting point Fe'!AP8)+AP8)</f>
        <v>0.87275386714118752</v>
      </c>
      <c r="AR8" s="7">
        <f>IF(SUMIFS('Eurostat market shares'!$Z$2:$Z$185,'Eurostat market shares'!$C$2:$C$185,'Market shares starting point Fe'!$C8,'Eurostat market shares'!$D$2:$D$185,'Market shares starting point Fe'!$D8)=0,(SUMIFS('RAW data extract'!AO$74:AO$81,'RAW data extract'!$C$74:$C$81,VLOOKUP('Market shares starting point Fe'!$D8,Nomenclature!$F$1:$G$8,2,FALSE))-'Market shares starting point Fe'!AQ8)+AQ8,$Z8/SUMIFS('Eurostat market shares'!$Z$2:$Z$185,'Eurostat market shares'!$C$2:$C$185,'Market shares starting point Fe'!$C8,'Eurostat market shares'!$D$2:$D$185,'Market shares starting point Fe'!$D8)*(SUMIFS('RAW data extract'!AO$74:AO$81,'RAW data extract'!$C$74:$C$81,VLOOKUP('Market shares starting point Fe'!$D8,Nomenclature!$F$1:$G$8,2,FALSE))-'Market shares starting point Fe'!AQ8)+AQ8)</f>
        <v>0.86228020646038006</v>
      </c>
      <c r="AS8" s="7">
        <f>IF(SUMIFS('Eurostat market shares'!$Z$2:$Z$185,'Eurostat market shares'!$C$2:$C$185,'Market shares starting point Fe'!$C8,'Eurostat market shares'!$D$2:$D$185,'Market shares starting point Fe'!$D8)=0,(SUMIFS('RAW data extract'!AP$74:AP$81,'RAW data extract'!$C$74:$C$81,VLOOKUP('Market shares starting point Fe'!$D8,Nomenclature!$F$1:$G$8,2,FALSE))-'Market shares starting point Fe'!AR8)+AR8,$Z8/SUMIFS('Eurostat market shares'!$Z$2:$Z$185,'Eurostat market shares'!$C$2:$C$185,'Market shares starting point Fe'!$C8,'Eurostat market shares'!$D$2:$D$185,'Market shares starting point Fe'!$D8)*(SUMIFS('RAW data extract'!AP$74:AP$81,'RAW data extract'!$C$74:$C$81,VLOOKUP('Market shares starting point Fe'!$D8,Nomenclature!$F$1:$G$8,2,FALSE))-'Market shares starting point Fe'!AR8)+AR8)</f>
        <v>0.85109169656080719</v>
      </c>
      <c r="AT8" s="7">
        <f>IF(SUMIFS('Eurostat market shares'!$Z$2:$Z$185,'Eurostat market shares'!$C$2:$C$185,'Market shares starting point Fe'!$C8,'Eurostat market shares'!$D$2:$D$185,'Market shares starting point Fe'!$D8)=0,(SUMIFS('RAW data extract'!AQ$74:AQ$81,'RAW data extract'!$C$74:$C$81,VLOOKUP('Market shares starting point Fe'!$D8,Nomenclature!$F$1:$G$8,2,FALSE))-'Market shares starting point Fe'!AS8)+AS8,$Z8/SUMIFS('Eurostat market shares'!$Z$2:$Z$185,'Eurostat market shares'!$C$2:$C$185,'Market shares starting point Fe'!$C8,'Eurostat market shares'!$D$2:$D$185,'Market shares starting point Fe'!$D8)*(SUMIFS('RAW data extract'!AQ$74:AQ$81,'RAW data extract'!$C$74:$C$81,VLOOKUP('Market shares starting point Fe'!$D8,Nomenclature!$F$1:$G$8,2,FALSE))-'Market shares starting point Fe'!AS8)+AS8)</f>
        <v>0.83925807253227835</v>
      </c>
      <c r="AU8" s="7">
        <f>IF(SUMIFS('Eurostat market shares'!$Z$2:$Z$185,'Eurostat market shares'!$C$2:$C$185,'Market shares starting point Fe'!$C8,'Eurostat market shares'!$D$2:$D$185,'Market shares starting point Fe'!$D8)=0,(SUMIFS('RAW data extract'!AR$74:AR$81,'RAW data extract'!$C$74:$C$81,VLOOKUP('Market shares starting point Fe'!$D8,Nomenclature!$F$1:$G$8,2,FALSE))-'Market shares starting point Fe'!AT8)+AT8,$Z8/SUMIFS('Eurostat market shares'!$Z$2:$Z$185,'Eurostat market shares'!$C$2:$C$185,'Market shares starting point Fe'!$C8,'Eurostat market shares'!$D$2:$D$185,'Market shares starting point Fe'!$D8)*(SUMIFS('RAW data extract'!AR$74:AR$81,'RAW data extract'!$C$74:$C$81,VLOOKUP('Market shares starting point Fe'!$D8,Nomenclature!$F$1:$G$8,2,FALSE))-'Market shares starting point Fe'!AT8)+AT8)</f>
        <v>0.82709282588319766</v>
      </c>
      <c r="AV8" s="7">
        <f>IF(SUMIFS('Eurostat market shares'!$Z$2:$Z$185,'Eurostat market shares'!$C$2:$C$185,'Market shares starting point Fe'!$C8,'Eurostat market shares'!$D$2:$D$185,'Market shares starting point Fe'!$D8)=0,(SUMIFS('RAW data extract'!AS$74:AS$81,'RAW data extract'!$C$74:$C$81,VLOOKUP('Market shares starting point Fe'!$D8,Nomenclature!$F$1:$G$8,2,FALSE))-'Market shares starting point Fe'!AU8)+AU8,$Z8/SUMIFS('Eurostat market shares'!$Z$2:$Z$185,'Eurostat market shares'!$C$2:$C$185,'Market shares starting point Fe'!$C8,'Eurostat market shares'!$D$2:$D$185,'Market shares starting point Fe'!$D8)*(SUMIFS('RAW data extract'!AS$74:AS$81,'RAW data extract'!$C$74:$C$81,VLOOKUP('Market shares starting point Fe'!$D8,Nomenclature!$F$1:$G$8,2,FALSE))-'Market shares starting point Fe'!AU8)+AU8)</f>
        <v>0.81419449017530987</v>
      </c>
      <c r="AW8" s="7">
        <f>IF(SUMIFS('Eurostat market shares'!$Z$2:$Z$185,'Eurostat market shares'!$C$2:$C$185,'Market shares starting point Fe'!$C8,'Eurostat market shares'!$D$2:$D$185,'Market shares starting point Fe'!$D8)=0,(SUMIFS('RAW data extract'!AT$74:AT$81,'RAW data extract'!$C$74:$C$81,VLOOKUP('Market shares starting point Fe'!$D8,Nomenclature!$F$1:$G$8,2,FALSE))-'Market shares starting point Fe'!AV8)+AV8,$Z8/SUMIFS('Eurostat market shares'!$Z$2:$Z$185,'Eurostat market shares'!$C$2:$C$185,'Market shares starting point Fe'!$C8,'Eurostat market shares'!$D$2:$D$185,'Market shares starting point Fe'!$D8)*(SUMIFS('RAW data extract'!AT$74:AT$81,'RAW data extract'!$C$74:$C$81,VLOOKUP('Market shares starting point Fe'!$D8,Nomenclature!$F$1:$G$8,2,FALSE))-'Market shares starting point Fe'!AV8)+AV8)</f>
        <v>0.80029852567048843</v>
      </c>
      <c r="AX8" s="7">
        <f>IF(SUMIFS('Eurostat market shares'!$Z$2:$Z$185,'Eurostat market shares'!$C$2:$C$185,'Market shares starting point Fe'!$C8,'Eurostat market shares'!$D$2:$D$185,'Market shares starting point Fe'!$D8)=0,(SUMIFS('RAW data extract'!AU$74:AU$81,'RAW data extract'!$C$74:$C$81,VLOOKUP('Market shares starting point Fe'!$D8,Nomenclature!$F$1:$G$8,2,FALSE))-'Market shares starting point Fe'!AW8)+AW8,$Z8/SUMIFS('Eurostat market shares'!$Z$2:$Z$185,'Eurostat market shares'!$C$2:$C$185,'Market shares starting point Fe'!$C8,'Eurostat market shares'!$D$2:$D$185,'Market shares starting point Fe'!$D8)*(SUMIFS('RAW data extract'!AU$74:AU$81,'RAW data extract'!$C$74:$C$81,VLOOKUP('Market shares starting point Fe'!$D8,Nomenclature!$F$1:$G$8,2,FALSE))-'Market shares starting point Fe'!AW8)+AW8)</f>
        <v>0.78702202235670793</v>
      </c>
      <c r="AY8" s="7">
        <f>IF(SUMIFS('Eurostat market shares'!$Z$2:$Z$185,'Eurostat market shares'!$C$2:$C$185,'Market shares starting point Fe'!$C8,'Eurostat market shares'!$D$2:$D$185,'Market shares starting point Fe'!$D8)=0,(SUMIFS('RAW data extract'!AV$74:AV$81,'RAW data extract'!$C$74:$C$81,VLOOKUP('Market shares starting point Fe'!$D8,Nomenclature!$F$1:$G$8,2,FALSE))-'Market shares starting point Fe'!AX8)+AX8,$Z8/SUMIFS('Eurostat market shares'!$Z$2:$Z$185,'Eurostat market shares'!$C$2:$C$185,'Market shares starting point Fe'!$C8,'Eurostat market shares'!$D$2:$D$185,'Market shares starting point Fe'!$D8)*(SUMIFS('RAW data extract'!AV$74:AV$81,'RAW data extract'!$C$74:$C$81,VLOOKUP('Market shares starting point Fe'!$D8,Nomenclature!$F$1:$G$8,2,FALSE))-'Market shares starting point Fe'!AX8)+AX8)</f>
        <v>0.76913270473631434</v>
      </c>
      <c r="AZ8" s="7">
        <f>IF(SUMIFS('Eurostat market shares'!$Z$2:$Z$185,'Eurostat market shares'!$C$2:$C$185,'Market shares starting point Fe'!$C8,'Eurostat market shares'!$D$2:$D$185,'Market shares starting point Fe'!$D8)=0,(SUMIFS('RAW data extract'!AW$74:AW$81,'RAW data extract'!$C$74:$C$81,VLOOKUP('Market shares starting point Fe'!$D8,Nomenclature!$F$1:$G$8,2,FALSE))-'Market shares starting point Fe'!AY8)+AY8,$Z8/SUMIFS('Eurostat market shares'!$Z$2:$Z$185,'Eurostat market shares'!$C$2:$C$185,'Market shares starting point Fe'!$C8,'Eurostat market shares'!$D$2:$D$185,'Market shares starting point Fe'!$D8)*(SUMIFS('RAW data extract'!AW$74:AW$81,'RAW data extract'!$C$74:$C$81,VLOOKUP('Market shares starting point Fe'!$D8,Nomenclature!$F$1:$G$8,2,FALSE))-'Market shares starting point Fe'!AY8)+AY8)</f>
        <v>0.75188809197650175</v>
      </c>
      <c r="BA8" s="7">
        <f>IF(SUMIFS('Eurostat market shares'!$Z$2:$Z$185,'Eurostat market shares'!$C$2:$C$185,'Market shares starting point Fe'!$C8,'Eurostat market shares'!$D$2:$D$185,'Market shares starting point Fe'!$D8)=0,(SUMIFS('RAW data extract'!AX$74:AX$81,'RAW data extract'!$C$74:$C$81,VLOOKUP('Market shares starting point Fe'!$D8,Nomenclature!$F$1:$G$8,2,FALSE))-'Market shares starting point Fe'!AZ8)+AZ8,$Z8/SUMIFS('Eurostat market shares'!$Z$2:$Z$185,'Eurostat market shares'!$C$2:$C$185,'Market shares starting point Fe'!$C8,'Eurostat market shares'!$D$2:$D$185,'Market shares starting point Fe'!$D8)*(SUMIFS('RAW data extract'!AX$74:AX$81,'RAW data extract'!$C$74:$C$81,VLOOKUP('Market shares starting point Fe'!$D8,Nomenclature!$F$1:$G$8,2,FALSE))-'Market shares starting point Fe'!AZ8)+AZ8)</f>
        <v>0.73273910625718097</v>
      </c>
      <c r="BB8" s="7">
        <f>IF(SUMIFS('Eurostat market shares'!$Z$2:$Z$185,'Eurostat market shares'!$C$2:$C$185,'Market shares starting point Fe'!$C8,'Eurostat market shares'!$D$2:$D$185,'Market shares starting point Fe'!$D8)=0,(SUMIFS('RAW data extract'!AY$74:AY$81,'RAW data extract'!$C$74:$C$81,VLOOKUP('Market shares starting point Fe'!$D8,Nomenclature!$F$1:$G$8,2,FALSE))-'Market shares starting point Fe'!BA8)+BA8,$Z8/SUMIFS('Eurostat market shares'!$Z$2:$Z$185,'Eurostat market shares'!$C$2:$C$185,'Market shares starting point Fe'!$C8,'Eurostat market shares'!$D$2:$D$185,'Market shares starting point Fe'!$D8)*(SUMIFS('RAW data extract'!AY$74:AY$81,'RAW data extract'!$C$74:$C$81,VLOOKUP('Market shares starting point Fe'!$D8,Nomenclature!$F$1:$G$8,2,FALSE))-'Market shares starting point Fe'!BA8)+BA8)</f>
        <v>0.71162920981455213</v>
      </c>
      <c r="BC8" s="7">
        <f>IF(SUMIFS('Eurostat market shares'!$Z$2:$Z$185,'Eurostat market shares'!$C$2:$C$185,'Market shares starting point Fe'!$C8,'Eurostat market shares'!$D$2:$D$185,'Market shares starting point Fe'!$D8)=0,(SUMIFS('RAW data extract'!AZ$74:AZ$81,'RAW data extract'!$C$74:$C$81,VLOOKUP('Market shares starting point Fe'!$D8,Nomenclature!$F$1:$G$8,2,FALSE))-'Market shares starting point Fe'!BB8)+BB8,$Z8/SUMIFS('Eurostat market shares'!$Z$2:$Z$185,'Eurostat market shares'!$C$2:$C$185,'Market shares starting point Fe'!$C8,'Eurostat market shares'!$D$2:$D$185,'Market shares starting point Fe'!$D8)*(SUMIFS('RAW data extract'!AZ$74:AZ$81,'RAW data extract'!$C$74:$C$81,VLOOKUP('Market shares starting point Fe'!$D8,Nomenclature!$F$1:$G$8,2,FALSE))-'Market shares starting point Fe'!BB8)+BB8)</f>
        <v>0.68824575176071623</v>
      </c>
      <c r="BD8" s="7">
        <f>IF(SUMIFS('Eurostat market shares'!$Z$2:$Z$185,'Eurostat market shares'!$C$2:$C$185,'Market shares starting point Fe'!$C8,'Eurostat market shares'!$D$2:$D$185,'Market shares starting point Fe'!$D8)=0,(SUMIFS('RAW data extract'!BA$74:BA$81,'RAW data extract'!$C$74:$C$81,VLOOKUP('Market shares starting point Fe'!$D8,Nomenclature!$F$1:$G$8,2,FALSE))-'Market shares starting point Fe'!BC8)+BC8,$Z8/SUMIFS('Eurostat market shares'!$Z$2:$Z$185,'Eurostat market shares'!$C$2:$C$185,'Market shares starting point Fe'!$C8,'Eurostat market shares'!$D$2:$D$185,'Market shares starting point Fe'!$D8)*(SUMIFS('RAW data extract'!BA$74:BA$81,'RAW data extract'!$C$74:$C$81,VLOOKUP('Market shares starting point Fe'!$D8,Nomenclature!$F$1:$G$8,2,FALSE))-'Market shares starting point Fe'!BC8)+BC8)</f>
        <v>0.66261958962623013</v>
      </c>
      <c r="BE8" s="7">
        <f>IF(SUMIFS('Eurostat market shares'!$Z$2:$Z$185,'Eurostat market shares'!$C$2:$C$185,'Market shares starting point Fe'!$C8,'Eurostat market shares'!$D$2:$D$185,'Market shares starting point Fe'!$D8)=0,(SUMIFS('RAW data extract'!BB$74:BB$81,'RAW data extract'!$C$74:$C$81,VLOOKUP('Market shares starting point Fe'!$D8,Nomenclature!$F$1:$G$8,2,FALSE))-'Market shares starting point Fe'!BD8)+BD8,$Z8/SUMIFS('Eurostat market shares'!$Z$2:$Z$185,'Eurostat market shares'!$C$2:$C$185,'Market shares starting point Fe'!$C8,'Eurostat market shares'!$D$2:$D$185,'Market shares starting point Fe'!$D8)*(SUMIFS('RAW data extract'!BB$74:BB$81,'RAW data extract'!$C$74:$C$81,VLOOKUP('Market shares starting point Fe'!$D8,Nomenclature!$F$1:$G$8,2,FALSE))-'Market shares starting point Fe'!BD8)+BD8)</f>
        <v>0.63386152081682989</v>
      </c>
      <c r="BF8" s="7">
        <f>IF(SUMIFS('Eurostat market shares'!$Z$2:$Z$185,'Eurostat market shares'!$C$2:$C$185,'Market shares starting point Fe'!$C8,'Eurostat market shares'!$D$2:$D$185,'Market shares starting point Fe'!$D8)=0,(SUMIFS('RAW data extract'!BC$74:BC$81,'RAW data extract'!$C$74:$C$81,VLOOKUP('Market shares starting point Fe'!$D8,Nomenclature!$F$1:$G$8,2,FALSE))-'Market shares starting point Fe'!BE8)+BE8,$Z8/SUMIFS('Eurostat market shares'!$Z$2:$Z$185,'Eurostat market shares'!$C$2:$C$185,'Market shares starting point Fe'!$C8,'Eurostat market shares'!$D$2:$D$185,'Market shares starting point Fe'!$D8)*(SUMIFS('RAW data extract'!BC$74:BC$81,'RAW data extract'!$C$74:$C$81,VLOOKUP('Market shares starting point Fe'!$D8,Nomenclature!$F$1:$G$8,2,FALSE))-'Market shares starting point Fe'!BE8)+BE8)</f>
        <v>0.60163005403862202</v>
      </c>
      <c r="BG8" s="7">
        <f>IF(SUMIFS('Eurostat market shares'!$Z$2:$Z$185,'Eurostat market shares'!$C$2:$C$185,'Market shares starting point Fe'!$C8,'Eurostat market shares'!$D$2:$D$185,'Market shares starting point Fe'!$D8)=0,(SUMIFS('RAW data extract'!BD$74:BD$81,'RAW data extract'!$C$74:$C$81,VLOOKUP('Market shares starting point Fe'!$D8,Nomenclature!$F$1:$G$8,2,FALSE))-'Market shares starting point Fe'!BF8)+BF8,$Z8/SUMIFS('Eurostat market shares'!$Z$2:$Z$185,'Eurostat market shares'!$C$2:$C$185,'Market shares starting point Fe'!$C8,'Eurostat market shares'!$D$2:$D$185,'Market shares starting point Fe'!$D8)*(SUMIFS('RAW data extract'!BD$74:BD$81,'RAW data extract'!$C$74:$C$81,VLOOKUP('Market shares starting point Fe'!$D8,Nomenclature!$F$1:$G$8,2,FALSE))-'Market shares starting point Fe'!BF8)+BF8)</f>
        <v>0.56529754551050027</v>
      </c>
      <c r="BH8" s="7">
        <f>IF(SUMIFS('Eurostat market shares'!$Z$2:$Z$185,'Eurostat market shares'!$C$2:$C$185,'Market shares starting point Fe'!$C8,'Eurostat market shares'!$D$2:$D$185,'Market shares starting point Fe'!$D8)=0,(SUMIFS('RAW data extract'!BE$74:BE$81,'RAW data extract'!$C$74:$C$81,VLOOKUP('Market shares starting point Fe'!$D8,Nomenclature!$F$1:$G$8,2,FALSE))-'Market shares starting point Fe'!BG8)+BG8,$Z8/SUMIFS('Eurostat market shares'!$Z$2:$Z$185,'Eurostat market shares'!$C$2:$C$185,'Market shares starting point Fe'!$C8,'Eurostat market shares'!$D$2:$D$185,'Market shares starting point Fe'!$D8)*(SUMIFS('RAW data extract'!BE$74:BE$81,'RAW data extract'!$C$74:$C$81,VLOOKUP('Market shares starting point Fe'!$D8,Nomenclature!$F$1:$G$8,2,FALSE))-'Market shares starting point Fe'!BG8)+BG8)</f>
        <v>0.52399357406771274</v>
      </c>
    </row>
    <row r="9" spans="1:60" hidden="1" x14ac:dyDescent="0.3">
      <c r="A9" s="2" t="s">
        <v>9</v>
      </c>
      <c r="B9" s="2" t="s">
        <v>10</v>
      </c>
      <c r="C9" s="2" t="s">
        <v>11</v>
      </c>
      <c r="D9" s="2" t="s">
        <v>44</v>
      </c>
      <c r="E9" s="2" t="s">
        <v>13</v>
      </c>
      <c r="F9" s="2" t="s">
        <v>14</v>
      </c>
      <c r="G9" s="2" t="s">
        <v>14</v>
      </c>
      <c r="H9" s="2" t="s">
        <v>15</v>
      </c>
      <c r="I9" s="2" t="s">
        <v>16</v>
      </c>
      <c r="J9" s="6">
        <f>IFERROR(SUMIFS('intermediary sheet'!J$2:J$185,'intermediary sheet'!$C$2:$C$185,'Market shares starting point Fe'!$C9,'intermediary sheet'!$D$2:$D$185,'Market shares starting point Fe'!$D9)/SUMIFS('intermediary sheet'!J$2:J$185,'intermediary sheet'!$C$2:$C$185,'Market shares starting point Fe'!$C9,'intermediary sheet'!$D$2:$D$185,"total"),0)</f>
        <v>0</v>
      </c>
      <c r="K9" s="6">
        <f t="shared" ref="K9:Z9" si="1">1-SUM(K3:K8)</f>
        <v>0</v>
      </c>
      <c r="L9" s="6">
        <f t="shared" si="1"/>
        <v>-1.2491412153980974E-5</v>
      </c>
      <c r="M9" s="6">
        <f t="shared" si="1"/>
        <v>0</v>
      </c>
      <c r="N9" s="6">
        <f t="shared" si="1"/>
        <v>0</v>
      </c>
      <c r="O9" s="6">
        <f t="shared" si="1"/>
        <v>-1.1069171251154586E-5</v>
      </c>
      <c r="P9" s="6">
        <f t="shared" si="1"/>
        <v>1.1216295033422696E-5</v>
      </c>
      <c r="Q9" s="6">
        <f t="shared" si="1"/>
        <v>0</v>
      </c>
      <c r="R9" s="6">
        <f t="shared" si="1"/>
        <v>-1.14516055151892E-5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1.1807490672088861E-5</v>
      </c>
      <c r="W9" s="6">
        <f t="shared" si="1"/>
        <v>-1.1330546018983867E-5</v>
      </c>
      <c r="X9" s="6">
        <f t="shared" si="1"/>
        <v>0</v>
      </c>
      <c r="Y9" s="6">
        <f t="shared" si="1"/>
        <v>-1.108168308605606E-5</v>
      </c>
      <c r="Z9" s="6">
        <f t="shared" si="1"/>
        <v>0</v>
      </c>
      <c r="AA9" s="7">
        <f>IF(SUMIFS('Eurostat market shares'!$Z$2:$Z$185,'Eurostat market shares'!$C$2:$C$185,'Market shares starting point Fe'!$C9,'Eurostat market shares'!$D$2:$D$185,'Market shares starting point Fe'!$D9)=0,(SUMIFS('RAW data extract'!X$74:X$81,'RAW data extract'!$C$74:$C$81,VLOOKUP('Market shares starting point Fe'!$D9,Nomenclature!$F$1:$G$8,2,FALSE))-'Market shares starting point Fe'!Z9)+Z9,$Z9/SUMIFS('Eurostat market shares'!$Z$2:$Z$185,'Eurostat market shares'!$C$2:$C$185,'Market shares starting point Fe'!$C9,'Eurostat market shares'!$D$2:$D$185,'Market shares starting point Fe'!$D9)*(SUMIFS('RAW data extract'!X$74:X$81,'RAW data extract'!$C$74:$C$81,VLOOKUP('Market shares starting point Fe'!$D9,Nomenclature!$F$1:$G$8,2,FALSE))-'Market shares starting point Fe'!Z9)+Z9)</f>
        <v>1.0276613981721808E-3</v>
      </c>
      <c r="AB9" s="7">
        <f>IF(SUMIFS('Eurostat market shares'!$Z$2:$Z$185,'Eurostat market shares'!$C$2:$C$185,'Market shares starting point Fe'!$C9,'Eurostat market shares'!$D$2:$D$185,'Market shares starting point Fe'!$D9)=0,(SUMIFS('RAW data extract'!Y$74:Y$81,'RAW data extract'!$C$74:$C$81,VLOOKUP('Market shares starting point Fe'!$D9,Nomenclature!$F$1:$G$8,2,FALSE))-'Market shares starting point Fe'!AA9)+AA9,$Z9/SUMIFS('Eurostat market shares'!$Z$2:$Z$185,'Eurostat market shares'!$C$2:$C$185,'Market shares starting point Fe'!$C9,'Eurostat market shares'!$D$2:$D$185,'Market shares starting point Fe'!$D9)*(SUMIFS('RAW data extract'!Y$74:Y$81,'RAW data extract'!$C$74:$C$81,VLOOKUP('Market shares starting point Fe'!$D9,Nomenclature!$F$1:$G$8,2,FALSE))-'Market shares starting point Fe'!AA9)+AA9)</f>
        <v>1.0389435716427644E-3</v>
      </c>
      <c r="AC9" s="7">
        <f>IF(SUMIFS('Eurostat market shares'!$Z$2:$Z$185,'Eurostat market shares'!$C$2:$C$185,'Market shares starting point Fe'!$C9,'Eurostat market shares'!$D$2:$D$185,'Market shares starting point Fe'!$D9)=0,(SUMIFS('RAW data extract'!Z$74:Z$81,'RAW data extract'!$C$74:$C$81,VLOOKUP('Market shares starting point Fe'!$D9,Nomenclature!$F$1:$G$8,2,FALSE))-'Market shares starting point Fe'!AB9)+AB9,$Z9/SUMIFS('Eurostat market shares'!$Z$2:$Z$185,'Eurostat market shares'!$C$2:$C$185,'Market shares starting point Fe'!$C9,'Eurostat market shares'!$D$2:$D$185,'Market shares starting point Fe'!$D9)*(SUMIFS('RAW data extract'!Z$74:Z$81,'RAW data extract'!$C$74:$C$81,VLOOKUP('Market shares starting point Fe'!$D9,Nomenclature!$F$1:$G$8,2,FALSE))-'Market shares starting point Fe'!AB9)+AB9)</f>
        <v>1.0579582146478287E-3</v>
      </c>
      <c r="AD9" s="7">
        <f>IF(SUMIFS('Eurostat market shares'!$Z$2:$Z$185,'Eurostat market shares'!$C$2:$C$185,'Market shares starting point Fe'!$C9,'Eurostat market shares'!$D$2:$D$185,'Market shares starting point Fe'!$D9)=0,(SUMIFS('RAW data extract'!AA$74:AA$81,'RAW data extract'!$C$74:$C$81,VLOOKUP('Market shares starting point Fe'!$D9,Nomenclature!$F$1:$G$8,2,FALSE))-'Market shares starting point Fe'!AC9)+AC9,$Z9/SUMIFS('Eurostat market shares'!$Z$2:$Z$185,'Eurostat market shares'!$C$2:$C$185,'Market shares starting point Fe'!$C9,'Eurostat market shares'!$D$2:$D$185,'Market shares starting point Fe'!$D9)*(SUMIFS('RAW data extract'!AA$74:AA$81,'RAW data extract'!$C$74:$C$81,VLOOKUP('Market shares starting point Fe'!$D9,Nomenclature!$F$1:$G$8,2,FALSE))-'Market shares starting point Fe'!AC9)+AC9)</f>
        <v>1.0918108716969316E-3</v>
      </c>
      <c r="AE9" s="7">
        <f>IF(SUMIFS('Eurostat market shares'!$Z$2:$Z$185,'Eurostat market shares'!$C$2:$C$185,'Market shares starting point Fe'!$C9,'Eurostat market shares'!$D$2:$D$185,'Market shares starting point Fe'!$D9)=0,(SUMIFS('RAW data extract'!AB$74:AB$81,'RAW data extract'!$C$74:$C$81,VLOOKUP('Market shares starting point Fe'!$D9,Nomenclature!$F$1:$G$8,2,FALSE))-'Market shares starting point Fe'!AD9)+AD9,$Z9/SUMIFS('Eurostat market shares'!$Z$2:$Z$185,'Eurostat market shares'!$C$2:$C$185,'Market shares starting point Fe'!$C9,'Eurostat market shares'!$D$2:$D$185,'Market shares starting point Fe'!$D9)*(SUMIFS('RAW data extract'!AB$74:AB$81,'RAW data extract'!$C$74:$C$81,VLOOKUP('Market shares starting point Fe'!$D9,Nomenclature!$F$1:$G$8,2,FALSE))-'Market shares starting point Fe'!AD9)+AD9)</f>
        <v>1.1047632222943586E-3</v>
      </c>
      <c r="AF9" s="7">
        <f>IF(SUMIFS('Eurostat market shares'!$Z$2:$Z$185,'Eurostat market shares'!$C$2:$C$185,'Market shares starting point Fe'!$C9,'Eurostat market shares'!$D$2:$D$185,'Market shares starting point Fe'!$D9)=0,(SUMIFS('RAW data extract'!AC$74:AC$81,'RAW data extract'!$C$74:$C$81,VLOOKUP('Market shares starting point Fe'!$D9,Nomenclature!$F$1:$G$8,2,FALSE))-'Market shares starting point Fe'!AE9)+AE9,$Z9/SUMIFS('Eurostat market shares'!$Z$2:$Z$185,'Eurostat market shares'!$C$2:$C$185,'Market shares starting point Fe'!$C9,'Eurostat market shares'!$D$2:$D$185,'Market shares starting point Fe'!$D9)*(SUMIFS('RAW data extract'!AC$74:AC$81,'RAW data extract'!$C$74:$C$81,VLOOKUP('Market shares starting point Fe'!$D9,Nomenclature!$F$1:$G$8,2,FALSE))-'Market shares starting point Fe'!AE9)+AE9)</f>
        <v>1.1198286141097071E-3</v>
      </c>
      <c r="AG9" s="7">
        <f>IF(SUMIFS('Eurostat market shares'!$Z$2:$Z$185,'Eurostat market shares'!$C$2:$C$185,'Market shares starting point Fe'!$C9,'Eurostat market shares'!$D$2:$D$185,'Market shares starting point Fe'!$D9)=0,(SUMIFS('RAW data extract'!AD$74:AD$81,'RAW data extract'!$C$74:$C$81,VLOOKUP('Market shares starting point Fe'!$D9,Nomenclature!$F$1:$G$8,2,FALSE))-'Market shares starting point Fe'!AF9)+AF9,$Z9/SUMIFS('Eurostat market shares'!$Z$2:$Z$185,'Eurostat market shares'!$C$2:$C$185,'Market shares starting point Fe'!$C9,'Eurostat market shares'!$D$2:$D$185,'Market shares starting point Fe'!$D9)*(SUMIFS('RAW data extract'!AD$74:AD$81,'RAW data extract'!$C$74:$C$81,VLOOKUP('Market shares starting point Fe'!$D9,Nomenclature!$F$1:$G$8,2,FALSE))-'Market shares starting point Fe'!AF9)+AF9)</f>
        <v>1.1369397967602194E-3</v>
      </c>
      <c r="AH9" s="7">
        <f>IF(SUMIFS('Eurostat market shares'!$Z$2:$Z$185,'Eurostat market shares'!$C$2:$C$185,'Market shares starting point Fe'!$C9,'Eurostat market shares'!$D$2:$D$185,'Market shares starting point Fe'!$D9)=0,(SUMIFS('RAW data extract'!AE$74:AE$81,'RAW data extract'!$C$74:$C$81,VLOOKUP('Market shares starting point Fe'!$D9,Nomenclature!$F$1:$G$8,2,FALSE))-'Market shares starting point Fe'!AG9)+AG9,$Z9/SUMIFS('Eurostat market shares'!$Z$2:$Z$185,'Eurostat market shares'!$C$2:$C$185,'Market shares starting point Fe'!$C9,'Eurostat market shares'!$D$2:$D$185,'Market shares starting point Fe'!$D9)*(SUMIFS('RAW data extract'!AE$74:AE$81,'RAW data extract'!$C$74:$C$81,VLOOKUP('Market shares starting point Fe'!$D9,Nomenclature!$F$1:$G$8,2,FALSE))-'Market shares starting point Fe'!AG9)+AG9)</f>
        <v>1.1573620931676655E-3</v>
      </c>
      <c r="AI9" s="7">
        <f>IF(SUMIFS('Eurostat market shares'!$Z$2:$Z$185,'Eurostat market shares'!$C$2:$C$185,'Market shares starting point Fe'!$C9,'Eurostat market shares'!$D$2:$D$185,'Market shares starting point Fe'!$D9)=0,(SUMIFS('RAW data extract'!AF$74:AF$81,'RAW data extract'!$C$74:$C$81,VLOOKUP('Market shares starting point Fe'!$D9,Nomenclature!$F$1:$G$8,2,FALSE))-'Market shares starting point Fe'!AH9)+AH9,$Z9/SUMIFS('Eurostat market shares'!$Z$2:$Z$185,'Eurostat market shares'!$C$2:$C$185,'Market shares starting point Fe'!$C9,'Eurostat market shares'!$D$2:$D$185,'Market shares starting point Fe'!$D9)*(SUMIFS('RAW data extract'!AF$74:AF$81,'RAW data extract'!$C$74:$C$81,VLOOKUP('Market shares starting point Fe'!$D9,Nomenclature!$F$1:$G$8,2,FALSE))-'Market shares starting point Fe'!AH9)+AH9)</f>
        <v>1.1798006925014368E-3</v>
      </c>
      <c r="AJ9" s="7">
        <f>IF(SUMIFS('Eurostat market shares'!$Z$2:$Z$185,'Eurostat market shares'!$C$2:$C$185,'Market shares starting point Fe'!$C9,'Eurostat market shares'!$D$2:$D$185,'Market shares starting point Fe'!$D9)=0,(SUMIFS('RAW data extract'!AG$74:AG$81,'RAW data extract'!$C$74:$C$81,VLOOKUP('Market shares starting point Fe'!$D9,Nomenclature!$F$1:$G$8,2,FALSE))-'Market shares starting point Fe'!AI9)+AI9,$Z9/SUMIFS('Eurostat market shares'!$Z$2:$Z$185,'Eurostat market shares'!$C$2:$C$185,'Market shares starting point Fe'!$C9,'Eurostat market shares'!$D$2:$D$185,'Market shares starting point Fe'!$D9)*(SUMIFS('RAW data extract'!AG$74:AG$81,'RAW data extract'!$C$74:$C$81,VLOOKUP('Market shares starting point Fe'!$D9,Nomenclature!$F$1:$G$8,2,FALSE))-'Market shares starting point Fe'!AI9)+AI9)</f>
        <v>1.2044940601735241E-3</v>
      </c>
      <c r="AK9" s="7">
        <f>IF(SUMIFS('Eurostat market shares'!$Z$2:$Z$185,'Eurostat market shares'!$C$2:$C$185,'Market shares starting point Fe'!$C9,'Eurostat market shares'!$D$2:$D$185,'Market shares starting point Fe'!$D9)=0,(SUMIFS('RAW data extract'!AH$74:AH$81,'RAW data extract'!$C$74:$C$81,VLOOKUP('Market shares starting point Fe'!$D9,Nomenclature!$F$1:$G$8,2,FALSE))-'Market shares starting point Fe'!AJ9)+AJ9,$Z9/SUMIFS('Eurostat market shares'!$Z$2:$Z$185,'Eurostat market shares'!$C$2:$C$185,'Market shares starting point Fe'!$C9,'Eurostat market shares'!$D$2:$D$185,'Market shares starting point Fe'!$D9)*(SUMIFS('RAW data extract'!AH$74:AH$81,'RAW data extract'!$C$74:$C$81,VLOOKUP('Market shares starting point Fe'!$D9,Nomenclature!$F$1:$G$8,2,FALSE))-'Market shares starting point Fe'!AJ9)+AJ9)</f>
        <v>1.2336119238165659E-3</v>
      </c>
      <c r="AL9" s="7">
        <f>IF(SUMIFS('Eurostat market shares'!$Z$2:$Z$185,'Eurostat market shares'!$C$2:$C$185,'Market shares starting point Fe'!$C9,'Eurostat market shares'!$D$2:$D$185,'Market shares starting point Fe'!$D9)=0,(SUMIFS('RAW data extract'!AI$74:AI$81,'RAW data extract'!$C$74:$C$81,VLOOKUP('Market shares starting point Fe'!$D9,Nomenclature!$F$1:$G$8,2,FALSE))-'Market shares starting point Fe'!AK9)+AK9,$Z9/SUMIFS('Eurostat market shares'!$Z$2:$Z$185,'Eurostat market shares'!$C$2:$C$185,'Market shares starting point Fe'!$C9,'Eurostat market shares'!$D$2:$D$185,'Market shares starting point Fe'!$D9)*(SUMIFS('RAW data extract'!AI$74:AI$81,'RAW data extract'!$C$74:$C$81,VLOOKUP('Market shares starting point Fe'!$D9,Nomenclature!$F$1:$G$8,2,FALSE))-'Market shares starting point Fe'!AK9)+AK9)</f>
        <v>1.268465559516849E-3</v>
      </c>
      <c r="AM9" s="7">
        <f>IF(SUMIFS('Eurostat market shares'!$Z$2:$Z$185,'Eurostat market shares'!$C$2:$C$185,'Market shares starting point Fe'!$C9,'Eurostat market shares'!$D$2:$D$185,'Market shares starting point Fe'!$D9)=0,(SUMIFS('RAW data extract'!AJ$74:AJ$81,'RAW data extract'!$C$74:$C$81,VLOOKUP('Market shares starting point Fe'!$D9,Nomenclature!$F$1:$G$8,2,FALSE))-'Market shares starting point Fe'!AL9)+AL9,$Z9/SUMIFS('Eurostat market shares'!$Z$2:$Z$185,'Eurostat market shares'!$C$2:$C$185,'Market shares starting point Fe'!$C9,'Eurostat market shares'!$D$2:$D$185,'Market shares starting point Fe'!$D9)*(SUMIFS('RAW data extract'!AJ$74:AJ$81,'RAW data extract'!$C$74:$C$81,VLOOKUP('Market shares starting point Fe'!$D9,Nomenclature!$F$1:$G$8,2,FALSE))-'Market shares starting point Fe'!AL9)+AL9)</f>
        <v>1.3109464826405865E-3</v>
      </c>
      <c r="AN9" s="7">
        <f>IF(SUMIFS('Eurostat market shares'!$Z$2:$Z$185,'Eurostat market shares'!$C$2:$C$185,'Market shares starting point Fe'!$C9,'Eurostat market shares'!$D$2:$D$185,'Market shares starting point Fe'!$D9)=0,(SUMIFS('RAW data extract'!AK$74:AK$81,'RAW data extract'!$C$74:$C$81,VLOOKUP('Market shares starting point Fe'!$D9,Nomenclature!$F$1:$G$8,2,FALSE))-'Market shares starting point Fe'!AM9)+AM9,$Z9/SUMIFS('Eurostat market shares'!$Z$2:$Z$185,'Eurostat market shares'!$C$2:$C$185,'Market shares starting point Fe'!$C9,'Eurostat market shares'!$D$2:$D$185,'Market shares starting point Fe'!$D9)*(SUMIFS('RAW data extract'!AK$74:AK$81,'RAW data extract'!$C$74:$C$81,VLOOKUP('Market shares starting point Fe'!$D9,Nomenclature!$F$1:$G$8,2,FALSE))-'Market shares starting point Fe'!AM9)+AM9)</f>
        <v>1.3643967276903124E-3</v>
      </c>
      <c r="AO9" s="7">
        <f>IF(SUMIFS('Eurostat market shares'!$Z$2:$Z$185,'Eurostat market shares'!$C$2:$C$185,'Market shares starting point Fe'!$C9,'Eurostat market shares'!$D$2:$D$185,'Market shares starting point Fe'!$D9)=0,(SUMIFS('RAW data extract'!AL$74:AL$81,'RAW data extract'!$C$74:$C$81,VLOOKUP('Market shares starting point Fe'!$D9,Nomenclature!$F$1:$G$8,2,FALSE))-'Market shares starting point Fe'!AN9)+AN9,$Z9/SUMIFS('Eurostat market shares'!$Z$2:$Z$185,'Eurostat market shares'!$C$2:$C$185,'Market shares starting point Fe'!$C9,'Eurostat market shares'!$D$2:$D$185,'Market shares starting point Fe'!$D9)*(SUMIFS('RAW data extract'!AL$74:AL$81,'RAW data extract'!$C$74:$C$81,VLOOKUP('Market shares starting point Fe'!$D9,Nomenclature!$F$1:$G$8,2,FALSE))-'Market shares starting point Fe'!AN9)+AN9)</f>
        <v>1.4271798005425584E-3</v>
      </c>
      <c r="AP9" s="7">
        <f>IF(SUMIFS('Eurostat market shares'!$Z$2:$Z$185,'Eurostat market shares'!$C$2:$C$185,'Market shares starting point Fe'!$C9,'Eurostat market shares'!$D$2:$D$185,'Market shares starting point Fe'!$D9)=0,(SUMIFS('RAW data extract'!AM$74:AM$81,'RAW data extract'!$C$74:$C$81,VLOOKUP('Market shares starting point Fe'!$D9,Nomenclature!$F$1:$G$8,2,FALSE))-'Market shares starting point Fe'!AO9)+AO9,$Z9/SUMIFS('Eurostat market shares'!$Z$2:$Z$185,'Eurostat market shares'!$C$2:$C$185,'Market shares starting point Fe'!$C9,'Eurostat market shares'!$D$2:$D$185,'Market shares starting point Fe'!$D9)*(SUMIFS('RAW data extract'!AM$74:AM$81,'RAW data extract'!$C$74:$C$81,VLOOKUP('Market shares starting point Fe'!$D9,Nomenclature!$F$1:$G$8,2,FALSE))-'Market shares starting point Fe'!AO9)+AO9)</f>
        <v>1.5003741575477807E-3</v>
      </c>
      <c r="AQ9" s="7">
        <f>IF(SUMIFS('Eurostat market shares'!$Z$2:$Z$185,'Eurostat market shares'!$C$2:$C$185,'Market shares starting point Fe'!$C9,'Eurostat market shares'!$D$2:$D$185,'Market shares starting point Fe'!$D9)=0,(SUMIFS('RAW data extract'!AN$74:AN$81,'RAW data extract'!$C$74:$C$81,VLOOKUP('Market shares starting point Fe'!$D9,Nomenclature!$F$1:$G$8,2,FALSE))-'Market shares starting point Fe'!AP9)+AP9,$Z9/SUMIFS('Eurostat market shares'!$Z$2:$Z$185,'Eurostat market shares'!$C$2:$C$185,'Market shares starting point Fe'!$C9,'Eurostat market shares'!$D$2:$D$185,'Market shares starting point Fe'!$D9)*(SUMIFS('RAW data extract'!AN$74:AN$81,'RAW data extract'!$C$74:$C$81,VLOOKUP('Market shares starting point Fe'!$D9,Nomenclature!$F$1:$G$8,2,FALSE))-'Market shares starting point Fe'!AP9)+AP9)</f>
        <v>1.5829916365067375E-3</v>
      </c>
      <c r="AR9" s="7">
        <f>IF(SUMIFS('Eurostat market shares'!$Z$2:$Z$185,'Eurostat market shares'!$C$2:$C$185,'Market shares starting point Fe'!$C9,'Eurostat market shares'!$D$2:$D$185,'Market shares starting point Fe'!$D9)=0,(SUMIFS('RAW data extract'!AO$74:AO$81,'RAW data extract'!$C$74:$C$81,VLOOKUP('Market shares starting point Fe'!$D9,Nomenclature!$F$1:$G$8,2,FALSE))-'Market shares starting point Fe'!AQ9)+AQ9,$Z9/SUMIFS('Eurostat market shares'!$Z$2:$Z$185,'Eurostat market shares'!$C$2:$C$185,'Market shares starting point Fe'!$C9,'Eurostat market shares'!$D$2:$D$185,'Market shares starting point Fe'!$D9)*(SUMIFS('RAW data extract'!AO$74:AO$81,'RAW data extract'!$C$74:$C$81,VLOOKUP('Market shares starting point Fe'!$D9,Nomenclature!$F$1:$G$8,2,FALSE))-'Market shares starting point Fe'!AQ9)+AQ9)</f>
        <v>1.6761214113994709E-3</v>
      </c>
      <c r="AS9" s="7">
        <f>IF(SUMIFS('Eurostat market shares'!$Z$2:$Z$185,'Eurostat market shares'!$C$2:$C$185,'Market shares starting point Fe'!$C9,'Eurostat market shares'!$D$2:$D$185,'Market shares starting point Fe'!$D9)=0,(SUMIFS('RAW data extract'!AP$74:AP$81,'RAW data extract'!$C$74:$C$81,VLOOKUP('Market shares starting point Fe'!$D9,Nomenclature!$F$1:$G$8,2,FALSE))-'Market shares starting point Fe'!AR9)+AR9,$Z9/SUMIFS('Eurostat market shares'!$Z$2:$Z$185,'Eurostat market shares'!$C$2:$C$185,'Market shares starting point Fe'!$C9,'Eurostat market shares'!$D$2:$D$185,'Market shares starting point Fe'!$D9)*(SUMIFS('RAW data extract'!AP$74:AP$81,'RAW data extract'!$C$74:$C$81,VLOOKUP('Market shares starting point Fe'!$D9,Nomenclature!$F$1:$G$8,2,FALSE))-'Market shares starting point Fe'!AR9)+AR9)</f>
        <v>1.7810369068512488E-3</v>
      </c>
      <c r="AT9" s="7">
        <f>IF(SUMIFS('Eurostat market shares'!$Z$2:$Z$185,'Eurostat market shares'!$C$2:$C$185,'Market shares starting point Fe'!$C9,'Eurostat market shares'!$D$2:$D$185,'Market shares starting point Fe'!$D9)=0,(SUMIFS('RAW data extract'!AQ$74:AQ$81,'RAW data extract'!$C$74:$C$81,VLOOKUP('Market shares starting point Fe'!$D9,Nomenclature!$F$1:$G$8,2,FALSE))-'Market shares starting point Fe'!AS9)+AS9,$Z9/SUMIFS('Eurostat market shares'!$Z$2:$Z$185,'Eurostat market shares'!$C$2:$C$185,'Market shares starting point Fe'!$C9,'Eurostat market shares'!$D$2:$D$185,'Market shares starting point Fe'!$D9)*(SUMIFS('RAW data extract'!AQ$74:AQ$81,'RAW data extract'!$C$74:$C$81,VLOOKUP('Market shares starting point Fe'!$D9,Nomenclature!$F$1:$G$8,2,FALSE))-'Market shares starting point Fe'!AS9)+AS9)</f>
        <v>1.9017989984994575E-3</v>
      </c>
      <c r="AU9" s="7">
        <f>IF(SUMIFS('Eurostat market shares'!$Z$2:$Z$185,'Eurostat market shares'!$C$2:$C$185,'Market shares starting point Fe'!$C9,'Eurostat market shares'!$D$2:$D$185,'Market shares starting point Fe'!$D9)=0,(SUMIFS('RAW data extract'!AR$74:AR$81,'RAW data extract'!$C$74:$C$81,VLOOKUP('Market shares starting point Fe'!$D9,Nomenclature!$F$1:$G$8,2,FALSE))-'Market shares starting point Fe'!AT9)+AT9,$Z9/SUMIFS('Eurostat market shares'!$Z$2:$Z$185,'Eurostat market shares'!$C$2:$C$185,'Market shares starting point Fe'!$C9,'Eurostat market shares'!$D$2:$D$185,'Market shares starting point Fe'!$D9)*(SUMIFS('RAW data extract'!AR$74:AR$81,'RAW data extract'!$C$74:$C$81,VLOOKUP('Market shares starting point Fe'!$D9,Nomenclature!$F$1:$G$8,2,FALSE))-'Market shares starting point Fe'!AT9)+AT9)</f>
        <v>2.0369226609876778E-3</v>
      </c>
      <c r="AV9" s="7">
        <f>IF(SUMIFS('Eurostat market shares'!$Z$2:$Z$185,'Eurostat market shares'!$C$2:$C$185,'Market shares starting point Fe'!$C9,'Eurostat market shares'!$D$2:$D$185,'Market shares starting point Fe'!$D9)=0,(SUMIFS('RAW data extract'!AS$74:AS$81,'RAW data extract'!$C$74:$C$81,VLOOKUP('Market shares starting point Fe'!$D9,Nomenclature!$F$1:$G$8,2,FALSE))-'Market shares starting point Fe'!AU9)+AU9,$Z9/SUMIFS('Eurostat market shares'!$Z$2:$Z$185,'Eurostat market shares'!$C$2:$C$185,'Market shares starting point Fe'!$C9,'Eurostat market shares'!$D$2:$D$185,'Market shares starting point Fe'!$D9)*(SUMIFS('RAW data extract'!AS$74:AS$81,'RAW data extract'!$C$74:$C$81,VLOOKUP('Market shares starting point Fe'!$D9,Nomenclature!$F$1:$G$8,2,FALSE))-'Market shares starting point Fe'!AU9)+AU9)</f>
        <v>2.1971128177983327E-3</v>
      </c>
      <c r="AW9" s="7">
        <f>IF(SUMIFS('Eurostat market shares'!$Z$2:$Z$185,'Eurostat market shares'!$C$2:$C$185,'Market shares starting point Fe'!$C9,'Eurostat market shares'!$D$2:$D$185,'Market shares starting point Fe'!$D9)=0,(SUMIFS('RAW data extract'!AT$74:AT$81,'RAW data extract'!$C$74:$C$81,VLOOKUP('Market shares starting point Fe'!$D9,Nomenclature!$F$1:$G$8,2,FALSE))-'Market shares starting point Fe'!AV9)+AV9,$Z9/SUMIFS('Eurostat market shares'!$Z$2:$Z$185,'Eurostat market shares'!$C$2:$C$185,'Market shares starting point Fe'!$C9,'Eurostat market shares'!$D$2:$D$185,'Market shares starting point Fe'!$D9)*(SUMIFS('RAW data extract'!AT$74:AT$81,'RAW data extract'!$C$74:$C$81,VLOOKUP('Market shares starting point Fe'!$D9,Nomenclature!$F$1:$G$8,2,FALSE))-'Market shares starting point Fe'!AV9)+AV9)</f>
        <v>2.3889626204798035E-3</v>
      </c>
      <c r="AX9" s="7">
        <f>IF(SUMIFS('Eurostat market shares'!$Z$2:$Z$185,'Eurostat market shares'!$C$2:$C$185,'Market shares starting point Fe'!$C9,'Eurostat market shares'!$D$2:$D$185,'Market shares starting point Fe'!$D9)=0,(SUMIFS('RAW data extract'!AU$74:AU$81,'RAW data extract'!$C$74:$C$81,VLOOKUP('Market shares starting point Fe'!$D9,Nomenclature!$F$1:$G$8,2,FALSE))-'Market shares starting point Fe'!AW9)+AW9,$Z9/SUMIFS('Eurostat market shares'!$Z$2:$Z$185,'Eurostat market shares'!$C$2:$C$185,'Market shares starting point Fe'!$C9,'Eurostat market shares'!$D$2:$D$185,'Market shares starting point Fe'!$D9)*(SUMIFS('RAW data extract'!AU$74:AU$81,'RAW data extract'!$C$74:$C$81,VLOOKUP('Market shares starting point Fe'!$D9,Nomenclature!$F$1:$G$8,2,FALSE))-'Market shares starting point Fe'!AW9)+AW9)</f>
        <v>2.6221717132054179E-3</v>
      </c>
      <c r="AY9" s="7">
        <f>IF(SUMIFS('Eurostat market shares'!$Z$2:$Z$185,'Eurostat market shares'!$C$2:$C$185,'Market shares starting point Fe'!$C9,'Eurostat market shares'!$D$2:$D$185,'Market shares starting point Fe'!$D9)=0,(SUMIFS('RAW data extract'!AV$74:AV$81,'RAW data extract'!$C$74:$C$81,VLOOKUP('Market shares starting point Fe'!$D9,Nomenclature!$F$1:$G$8,2,FALSE))-'Market shares starting point Fe'!AX9)+AX9,$Z9/SUMIFS('Eurostat market shares'!$Z$2:$Z$185,'Eurostat market shares'!$C$2:$C$185,'Market shares starting point Fe'!$C9,'Eurostat market shares'!$D$2:$D$185,'Market shares starting point Fe'!$D9)*(SUMIFS('RAW data extract'!AV$74:AV$81,'RAW data extract'!$C$74:$C$81,VLOOKUP('Market shares starting point Fe'!$D9,Nomenclature!$F$1:$G$8,2,FALSE))-'Market shares starting point Fe'!AX9)+AX9)</f>
        <v>2.8148257461133256E-3</v>
      </c>
      <c r="AZ9" s="7">
        <f>IF(SUMIFS('Eurostat market shares'!$Z$2:$Z$185,'Eurostat market shares'!$C$2:$C$185,'Market shares starting point Fe'!$C9,'Eurostat market shares'!$D$2:$D$185,'Market shares starting point Fe'!$D9)=0,(SUMIFS('RAW data extract'!AW$74:AW$81,'RAW data extract'!$C$74:$C$81,VLOOKUP('Market shares starting point Fe'!$D9,Nomenclature!$F$1:$G$8,2,FALSE))-'Market shares starting point Fe'!AY9)+AY9,$Z9/SUMIFS('Eurostat market shares'!$Z$2:$Z$185,'Eurostat market shares'!$C$2:$C$185,'Market shares starting point Fe'!$C9,'Eurostat market shares'!$D$2:$D$185,'Market shares starting point Fe'!$D9)*(SUMIFS('RAW data extract'!AW$74:AW$81,'RAW data extract'!$C$74:$C$81,VLOOKUP('Market shares starting point Fe'!$D9,Nomenclature!$F$1:$G$8,2,FALSE))-'Market shares starting point Fe'!AY9)+AY9)</f>
        <v>3.0652488740514506E-3</v>
      </c>
      <c r="BA9" s="7">
        <f>IF(SUMIFS('Eurostat market shares'!$Z$2:$Z$185,'Eurostat market shares'!$C$2:$C$185,'Market shares starting point Fe'!$C9,'Eurostat market shares'!$D$2:$D$185,'Market shares starting point Fe'!$D9)=0,(SUMIFS('RAW data extract'!AX$74:AX$81,'RAW data extract'!$C$74:$C$81,VLOOKUP('Market shares starting point Fe'!$D9,Nomenclature!$F$1:$G$8,2,FALSE))-'Market shares starting point Fe'!AZ9)+AZ9,$Z9/SUMIFS('Eurostat market shares'!$Z$2:$Z$185,'Eurostat market shares'!$C$2:$C$185,'Market shares starting point Fe'!$C9,'Eurostat market shares'!$D$2:$D$185,'Market shares starting point Fe'!$D9)*(SUMIFS('RAW data extract'!AX$74:AX$81,'RAW data extract'!$C$74:$C$81,VLOOKUP('Market shares starting point Fe'!$D9,Nomenclature!$F$1:$G$8,2,FALSE))-'Market shares starting point Fe'!AZ9)+AZ9)</f>
        <v>3.334783432032285E-3</v>
      </c>
      <c r="BB9" s="7">
        <f>IF(SUMIFS('Eurostat market shares'!$Z$2:$Z$185,'Eurostat market shares'!$C$2:$C$185,'Market shares starting point Fe'!$C9,'Eurostat market shares'!$D$2:$D$185,'Market shares starting point Fe'!$D9)=0,(SUMIFS('RAW data extract'!AY$74:AY$81,'RAW data extract'!$C$74:$C$81,VLOOKUP('Market shares starting point Fe'!$D9,Nomenclature!$F$1:$G$8,2,FALSE))-'Market shares starting point Fe'!BA9)+BA9,$Z9/SUMIFS('Eurostat market shares'!$Z$2:$Z$185,'Eurostat market shares'!$C$2:$C$185,'Market shares starting point Fe'!$C9,'Eurostat market shares'!$D$2:$D$185,'Market shares starting point Fe'!$D9)*(SUMIFS('RAW data extract'!AY$74:AY$81,'RAW data extract'!$C$74:$C$81,VLOOKUP('Market shares starting point Fe'!$D9,Nomenclature!$F$1:$G$8,2,FALSE))-'Market shares starting point Fe'!BA9)+BA9)</f>
        <v>3.6237132253118015E-3</v>
      </c>
      <c r="BC9" s="7">
        <f>IF(SUMIFS('Eurostat market shares'!$Z$2:$Z$185,'Eurostat market shares'!$C$2:$C$185,'Market shares starting point Fe'!$C9,'Eurostat market shares'!$D$2:$D$185,'Market shares starting point Fe'!$D9)=0,(SUMIFS('RAW data extract'!AZ$74:AZ$81,'RAW data extract'!$C$74:$C$81,VLOOKUP('Market shares starting point Fe'!$D9,Nomenclature!$F$1:$G$8,2,FALSE))-'Market shares starting point Fe'!BB9)+BB9,$Z9/SUMIFS('Eurostat market shares'!$Z$2:$Z$185,'Eurostat market shares'!$C$2:$C$185,'Market shares starting point Fe'!$C9,'Eurostat market shares'!$D$2:$D$185,'Market shares starting point Fe'!$D9)*(SUMIFS('RAW data extract'!AZ$74:AZ$81,'RAW data extract'!$C$74:$C$81,VLOOKUP('Market shares starting point Fe'!$D9,Nomenclature!$F$1:$G$8,2,FALSE))-'Market shares starting point Fe'!BB9)+BB9)</f>
        <v>3.93874778335757E-3</v>
      </c>
      <c r="BD9" s="7">
        <f>IF(SUMIFS('Eurostat market shares'!$Z$2:$Z$185,'Eurostat market shares'!$C$2:$C$185,'Market shares starting point Fe'!$C9,'Eurostat market shares'!$D$2:$D$185,'Market shares starting point Fe'!$D9)=0,(SUMIFS('RAW data extract'!BA$74:BA$81,'RAW data extract'!$C$74:$C$81,VLOOKUP('Market shares starting point Fe'!$D9,Nomenclature!$F$1:$G$8,2,FALSE))-'Market shares starting point Fe'!BC9)+BC9,$Z9/SUMIFS('Eurostat market shares'!$Z$2:$Z$185,'Eurostat market shares'!$C$2:$C$185,'Market shares starting point Fe'!$C9,'Eurostat market shares'!$D$2:$D$185,'Market shares starting point Fe'!$D9)*(SUMIFS('RAW data extract'!BA$74:BA$81,'RAW data extract'!$C$74:$C$81,VLOOKUP('Market shares starting point Fe'!$D9,Nomenclature!$F$1:$G$8,2,FALSE))-'Market shares starting point Fe'!BC9)+BC9)</f>
        <v>4.300220416896405E-3</v>
      </c>
      <c r="BE9" s="7">
        <f>IF(SUMIFS('Eurostat market shares'!$Z$2:$Z$185,'Eurostat market shares'!$C$2:$C$185,'Market shares starting point Fe'!$C9,'Eurostat market shares'!$D$2:$D$185,'Market shares starting point Fe'!$D9)=0,(SUMIFS('RAW data extract'!BB$74:BB$81,'RAW data extract'!$C$74:$C$81,VLOOKUP('Market shares starting point Fe'!$D9,Nomenclature!$F$1:$G$8,2,FALSE))-'Market shares starting point Fe'!BD9)+BD9,$Z9/SUMIFS('Eurostat market shares'!$Z$2:$Z$185,'Eurostat market shares'!$C$2:$C$185,'Market shares starting point Fe'!$C9,'Eurostat market shares'!$D$2:$D$185,'Market shares starting point Fe'!$D9)*(SUMIFS('RAW data extract'!BB$74:BB$81,'RAW data extract'!$C$74:$C$81,VLOOKUP('Market shares starting point Fe'!$D9,Nomenclature!$F$1:$G$8,2,FALSE))-'Market shares starting point Fe'!BD9)+BD9)</f>
        <v>4.6939839380802061E-3</v>
      </c>
      <c r="BF9" s="7">
        <f>IF(SUMIFS('Eurostat market shares'!$Z$2:$Z$185,'Eurostat market shares'!$C$2:$C$185,'Market shares starting point Fe'!$C9,'Eurostat market shares'!$D$2:$D$185,'Market shares starting point Fe'!$D9)=0,(SUMIFS('RAW data extract'!BC$74:BC$81,'RAW data extract'!$C$74:$C$81,VLOOKUP('Market shares starting point Fe'!$D9,Nomenclature!$F$1:$G$8,2,FALSE))-'Market shares starting point Fe'!BE9)+BE9,$Z9/SUMIFS('Eurostat market shares'!$Z$2:$Z$185,'Eurostat market shares'!$C$2:$C$185,'Market shares starting point Fe'!$C9,'Eurostat market shares'!$D$2:$D$185,'Market shares starting point Fe'!$D9)*(SUMIFS('RAW data extract'!BC$74:BC$81,'RAW data extract'!$C$74:$C$81,VLOOKUP('Market shares starting point Fe'!$D9,Nomenclature!$F$1:$G$8,2,FALSE))-'Market shares starting point Fe'!BE9)+BE9)</f>
        <v>5.1362652244870237E-3</v>
      </c>
      <c r="BG9" s="7">
        <f>IF(SUMIFS('Eurostat market shares'!$Z$2:$Z$185,'Eurostat market shares'!$C$2:$C$185,'Market shares starting point Fe'!$C9,'Eurostat market shares'!$D$2:$D$185,'Market shares starting point Fe'!$D9)=0,(SUMIFS('RAW data extract'!BD$74:BD$81,'RAW data extract'!$C$74:$C$81,VLOOKUP('Market shares starting point Fe'!$D9,Nomenclature!$F$1:$G$8,2,FALSE))-'Market shares starting point Fe'!BF9)+BF9,$Z9/SUMIFS('Eurostat market shares'!$Z$2:$Z$185,'Eurostat market shares'!$C$2:$C$185,'Market shares starting point Fe'!$C9,'Eurostat market shares'!$D$2:$D$185,'Market shares starting point Fe'!$D9)*(SUMIFS('RAW data extract'!BD$74:BD$81,'RAW data extract'!$C$74:$C$81,VLOOKUP('Market shares starting point Fe'!$D9,Nomenclature!$F$1:$G$8,2,FALSE))-'Market shares starting point Fe'!BF9)+BF9)</f>
        <v>5.6378151138611644E-3</v>
      </c>
      <c r="BH9" s="7">
        <f>IF(SUMIFS('Eurostat market shares'!$Z$2:$Z$185,'Eurostat market shares'!$C$2:$C$185,'Market shares starting point Fe'!$C9,'Eurostat market shares'!$D$2:$D$185,'Market shares starting point Fe'!$D9)=0,(SUMIFS('RAW data extract'!BE$74:BE$81,'RAW data extract'!$C$74:$C$81,VLOOKUP('Market shares starting point Fe'!$D9,Nomenclature!$F$1:$G$8,2,FALSE))-'Market shares starting point Fe'!BG9)+BG9,$Z9/SUMIFS('Eurostat market shares'!$Z$2:$Z$185,'Eurostat market shares'!$C$2:$C$185,'Market shares starting point Fe'!$C9,'Eurostat market shares'!$D$2:$D$185,'Market shares starting point Fe'!$D9)*(SUMIFS('RAW data extract'!BE$74:BE$81,'RAW data extract'!$C$74:$C$81,VLOOKUP('Market shares starting point Fe'!$D9,Nomenclature!$F$1:$G$8,2,FALSE))-'Market shares starting point Fe'!BG9)+BG9)</f>
        <v>6.2088712169205505E-3</v>
      </c>
    </row>
    <row r="10" spans="1:60" hidden="1" x14ac:dyDescent="0.3">
      <c r="A10" t="s">
        <v>9</v>
      </c>
      <c r="B10" t="s">
        <v>10</v>
      </c>
      <c r="C10" t="s">
        <v>23</v>
      </c>
      <c r="D10" t="s">
        <v>12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 s="6">
        <f>IFERROR(SUMIFS('intermediary sheet'!J$2:J$185,'intermediary sheet'!$C$2:$C$185,'Market shares starting point Fe'!$C10,'intermediary sheet'!$D$2:$D$185,'Market shares starting point Fe'!$D10)/SUMIFS('intermediary sheet'!J$2:J$185,'intermediary sheet'!$C$2:$C$185,'Market shares starting point Fe'!$C10,'intermediary sheet'!$D$2:$D$185,"total"),0)</f>
        <v>1</v>
      </c>
      <c r="K10" s="6">
        <f>IFERROR(SUMIFS('intermediary sheet'!K$2:K$185,'intermediary sheet'!$C$2:$C$185,'Market shares starting point Fe'!$C10,'intermediary sheet'!$D$2:$D$185,'Market shares starting point Fe'!$D10)/SUMIFS('intermediary sheet'!K$2:K$185,'intermediary sheet'!$C$2:$C$185,'Market shares starting point Fe'!$C10,'intermediary sheet'!$D$2:$D$185,"total"),0)</f>
        <v>1</v>
      </c>
      <c r="L10" s="6">
        <f>IFERROR(SUMIFS('intermediary sheet'!L$2:L$185,'intermediary sheet'!$C$2:$C$185,'Market shares starting point Fe'!$C10,'intermediary sheet'!$D$2:$D$185,'Market shares starting point Fe'!$D10)/SUMIFS('intermediary sheet'!L$2:L$185,'intermediary sheet'!$C$2:$C$185,'Market shares starting point Fe'!$C10,'intermediary sheet'!$D$2:$D$185,"total"),0)</f>
        <v>1</v>
      </c>
      <c r="M10" s="6">
        <f>IFERROR(SUMIFS('intermediary sheet'!M$2:M$185,'intermediary sheet'!$C$2:$C$185,'Market shares starting point Fe'!$C10,'intermediary sheet'!$D$2:$D$185,'Market shares starting point Fe'!$D10)/SUMIFS('intermediary sheet'!M$2:M$185,'intermediary sheet'!$C$2:$C$185,'Market shares starting point Fe'!$C10,'intermediary sheet'!$D$2:$D$185,"total"),0)</f>
        <v>1</v>
      </c>
      <c r="N10" s="6">
        <f>IFERROR(SUMIFS('intermediary sheet'!N$2:N$185,'intermediary sheet'!$C$2:$C$185,'Market shares starting point Fe'!$C10,'intermediary sheet'!$D$2:$D$185,'Market shares starting point Fe'!$D10)/SUMIFS('intermediary sheet'!N$2:N$185,'intermediary sheet'!$C$2:$C$185,'Market shares starting point Fe'!$C10,'intermediary sheet'!$D$2:$D$185,"total"),0)</f>
        <v>1</v>
      </c>
      <c r="O10" s="6">
        <f>IFERROR(SUMIFS('intermediary sheet'!O$2:O$185,'intermediary sheet'!$C$2:$C$185,'Market shares starting point Fe'!$C10,'intermediary sheet'!$D$2:$D$185,'Market shares starting point Fe'!$D10)/SUMIFS('intermediary sheet'!O$2:O$185,'intermediary sheet'!$C$2:$C$185,'Market shares starting point Fe'!$C10,'intermediary sheet'!$D$2:$D$185,"total"),0)</f>
        <v>1</v>
      </c>
      <c r="P10" s="6">
        <f>IFERROR(SUMIFS('intermediary sheet'!P$2:P$185,'intermediary sheet'!$C$2:$C$185,'Market shares starting point Fe'!$C10,'intermediary sheet'!$D$2:$D$185,'Market shares starting point Fe'!$D10)/SUMIFS('intermediary sheet'!P$2:P$185,'intermediary sheet'!$C$2:$C$185,'Market shares starting point Fe'!$C10,'intermediary sheet'!$D$2:$D$185,"total"),0)</f>
        <v>1</v>
      </c>
      <c r="Q10" s="6">
        <f>IFERROR(SUMIFS('intermediary sheet'!Q$2:Q$185,'intermediary sheet'!$C$2:$C$185,'Market shares starting point Fe'!$C10,'intermediary sheet'!$D$2:$D$185,'Market shares starting point Fe'!$D10)/SUMIFS('intermediary sheet'!Q$2:Q$185,'intermediary sheet'!$C$2:$C$185,'Market shares starting point Fe'!$C10,'intermediary sheet'!$D$2:$D$185,"total"),0)</f>
        <v>1</v>
      </c>
      <c r="R10" s="6">
        <f>IFERROR(SUMIFS('intermediary sheet'!R$2:R$185,'intermediary sheet'!$C$2:$C$185,'Market shares starting point Fe'!$C10,'intermediary sheet'!$D$2:$D$185,'Market shares starting point Fe'!$D10)/SUMIFS('intermediary sheet'!R$2:R$185,'intermediary sheet'!$C$2:$C$185,'Market shares starting point Fe'!$C10,'intermediary sheet'!$D$2:$D$185,"total"),0)</f>
        <v>1</v>
      </c>
      <c r="S10" s="6">
        <f>IFERROR(SUMIFS('intermediary sheet'!S$2:S$185,'intermediary sheet'!$C$2:$C$185,'Market shares starting point Fe'!$C10,'intermediary sheet'!$D$2:$D$185,'Market shares starting point Fe'!$D10)/SUMIFS('intermediary sheet'!S$2:S$185,'intermediary sheet'!$C$2:$C$185,'Market shares starting point Fe'!$C10,'intermediary sheet'!$D$2:$D$185,"total"),0)</f>
        <v>1</v>
      </c>
      <c r="T10" s="6">
        <f>IFERROR(SUMIFS('intermediary sheet'!T$2:T$185,'intermediary sheet'!$C$2:$C$185,'Market shares starting point Fe'!$C10,'intermediary sheet'!$D$2:$D$185,'Market shares starting point Fe'!$D10)/SUMIFS('intermediary sheet'!T$2:T$185,'intermediary sheet'!$C$2:$C$185,'Market shares starting point Fe'!$C10,'intermediary sheet'!$D$2:$D$185,"total"),0)</f>
        <v>1</v>
      </c>
      <c r="U10" s="6">
        <f>IFERROR(SUMIFS('intermediary sheet'!U$2:U$185,'intermediary sheet'!$C$2:$C$185,'Market shares starting point Fe'!$C10,'intermediary sheet'!$D$2:$D$185,'Market shares starting point Fe'!$D10)/SUMIFS('intermediary sheet'!U$2:U$185,'intermediary sheet'!$C$2:$C$185,'Market shares starting point Fe'!$C10,'intermediary sheet'!$D$2:$D$185,"total"),0)</f>
        <v>1</v>
      </c>
      <c r="V10" s="6">
        <f>IFERROR(SUMIFS('intermediary sheet'!V$2:V$185,'intermediary sheet'!$C$2:$C$185,'Market shares starting point Fe'!$C10,'intermediary sheet'!$D$2:$D$185,'Market shares starting point Fe'!$D10)/SUMIFS('intermediary sheet'!V$2:V$185,'intermediary sheet'!$C$2:$C$185,'Market shares starting point Fe'!$C10,'intermediary sheet'!$D$2:$D$185,"total"),0)</f>
        <v>1</v>
      </c>
      <c r="W10" s="6">
        <f>IFERROR(SUMIFS('intermediary sheet'!W$2:W$185,'intermediary sheet'!$C$2:$C$185,'Market shares starting point Fe'!$C10,'intermediary sheet'!$D$2:$D$185,'Market shares starting point Fe'!$D10)/SUMIFS('intermediary sheet'!W$2:W$185,'intermediary sheet'!$C$2:$C$185,'Market shares starting point Fe'!$C10,'intermediary sheet'!$D$2:$D$185,"total"),0)</f>
        <v>1</v>
      </c>
      <c r="X10" s="6">
        <f>IFERROR(SUMIFS('intermediary sheet'!X$2:X$185,'intermediary sheet'!$C$2:$C$185,'Market shares starting point Fe'!$C10,'intermediary sheet'!$D$2:$D$185,'Market shares starting point Fe'!$D10)/SUMIFS('intermediary sheet'!X$2:X$185,'intermediary sheet'!$C$2:$C$185,'Market shares starting point Fe'!$C10,'intermediary sheet'!$D$2:$D$185,"total"),0)</f>
        <v>1</v>
      </c>
      <c r="Y10" s="6">
        <f>IFERROR(SUMIFS('intermediary sheet'!Y$2:Y$185,'intermediary sheet'!$C$2:$C$185,'Market shares starting point Fe'!$C10,'intermediary sheet'!$D$2:$D$185,'Market shares starting point Fe'!$D10)/SUMIFS('intermediary sheet'!Y$2:Y$185,'intermediary sheet'!$C$2:$C$185,'Market shares starting point Fe'!$C10,'intermediary sheet'!$D$2:$D$185,"total"),0)</f>
        <v>1</v>
      </c>
      <c r="Z10" s="6">
        <f>IFERROR(SUMIFS('intermediary sheet'!Z$2:Z$185,'intermediary sheet'!$C$2:$C$185,'Market shares starting point Fe'!$C10,'intermediary sheet'!$D$2:$D$185,'Market shares starting point Fe'!$D10)/SUMIFS('intermediary sheet'!Z$2:Z$185,'intermediary sheet'!$C$2:$C$185,'Market shares starting point Fe'!$C10,'intermediary sheet'!$D$2:$D$185,"total"),0)</f>
        <v>1</v>
      </c>
      <c r="AA10" s="7">
        <f>IF(SUMIFS('Eurostat market shares'!$Z$2:$Z$185,'Eurostat market shares'!$C$2:$C$185,'Market shares starting point Fe'!$C10,'Eurostat market shares'!$D$2:$D$185,'Market shares starting point Fe'!$D10)=0,(SUMIFS('RAW data extract'!X$74:X$81,'RAW data extract'!$C$74:$C$81,VLOOKUP('Market shares starting point Fe'!$D10,Nomenclature!$F$1:$G$8,2,FALSE))-'Market shares starting point Fe'!Z10)+Z10,$Z10/SUMIFS('Eurostat market shares'!$Z$2:$Z$185,'Eurostat market shares'!$C$2:$C$185,'Market shares starting point Fe'!$C10,'Eurostat market shares'!$D$2:$D$185,'Market shares starting point Fe'!$D10)*(SUMIFS('RAW data extract'!X$74:X$81,'RAW data extract'!$C$74:$C$81,VLOOKUP('Market shares starting point Fe'!$D10,Nomenclature!$F$1:$G$8,2,FALSE))-'Market shares starting point Fe'!Z10)+Z10)</f>
        <v>1</v>
      </c>
      <c r="AB10" s="7">
        <f>IF(SUMIFS('Eurostat market shares'!$Z$2:$Z$185,'Eurostat market shares'!$C$2:$C$185,'Market shares starting point Fe'!$C10,'Eurostat market shares'!$D$2:$D$185,'Market shares starting point Fe'!$D10)=0,(SUMIFS('RAW data extract'!Y$74:Y$81,'RAW data extract'!$C$74:$C$81,VLOOKUP('Market shares starting point Fe'!$D10,Nomenclature!$F$1:$G$8,2,FALSE))-'Market shares starting point Fe'!AA10)+AA10,$Z10/SUMIFS('Eurostat market shares'!$Z$2:$Z$185,'Eurostat market shares'!$C$2:$C$185,'Market shares starting point Fe'!$C10,'Eurostat market shares'!$D$2:$D$185,'Market shares starting point Fe'!$D10)*(SUMIFS('RAW data extract'!Y$74:Y$81,'RAW data extract'!$C$74:$C$81,VLOOKUP('Market shares starting point Fe'!$D10,Nomenclature!$F$1:$G$8,2,FALSE))-'Market shares starting point Fe'!AA10)+AA10)</f>
        <v>1</v>
      </c>
      <c r="AC10" s="7">
        <f>IF(SUMIFS('Eurostat market shares'!$Z$2:$Z$185,'Eurostat market shares'!$C$2:$C$185,'Market shares starting point Fe'!$C10,'Eurostat market shares'!$D$2:$D$185,'Market shares starting point Fe'!$D10)=0,(SUMIFS('RAW data extract'!Z$74:Z$81,'RAW data extract'!$C$74:$C$81,VLOOKUP('Market shares starting point Fe'!$D10,Nomenclature!$F$1:$G$8,2,FALSE))-'Market shares starting point Fe'!AB10)+AB10,$Z10/SUMIFS('Eurostat market shares'!$Z$2:$Z$185,'Eurostat market shares'!$C$2:$C$185,'Market shares starting point Fe'!$C10,'Eurostat market shares'!$D$2:$D$185,'Market shares starting point Fe'!$D10)*(SUMIFS('RAW data extract'!Z$74:Z$81,'RAW data extract'!$C$74:$C$81,VLOOKUP('Market shares starting point Fe'!$D10,Nomenclature!$F$1:$G$8,2,FALSE))-'Market shares starting point Fe'!AB10)+AB10)</f>
        <v>1</v>
      </c>
      <c r="AD10" s="7">
        <f>IF(SUMIFS('Eurostat market shares'!$Z$2:$Z$185,'Eurostat market shares'!$C$2:$C$185,'Market shares starting point Fe'!$C10,'Eurostat market shares'!$D$2:$D$185,'Market shares starting point Fe'!$D10)=0,(SUMIFS('RAW data extract'!AA$74:AA$81,'RAW data extract'!$C$74:$C$81,VLOOKUP('Market shares starting point Fe'!$D10,Nomenclature!$F$1:$G$8,2,FALSE))-'Market shares starting point Fe'!AC10)+AC10,$Z10/SUMIFS('Eurostat market shares'!$Z$2:$Z$185,'Eurostat market shares'!$C$2:$C$185,'Market shares starting point Fe'!$C10,'Eurostat market shares'!$D$2:$D$185,'Market shares starting point Fe'!$D10)*(SUMIFS('RAW data extract'!AA$74:AA$81,'RAW data extract'!$C$74:$C$81,VLOOKUP('Market shares starting point Fe'!$D10,Nomenclature!$F$1:$G$8,2,FALSE))-'Market shares starting point Fe'!AC10)+AC10)</f>
        <v>1</v>
      </c>
      <c r="AE10" s="7">
        <f>IF(SUMIFS('Eurostat market shares'!$Z$2:$Z$185,'Eurostat market shares'!$C$2:$C$185,'Market shares starting point Fe'!$C10,'Eurostat market shares'!$D$2:$D$185,'Market shares starting point Fe'!$D10)=0,(SUMIFS('RAW data extract'!AB$74:AB$81,'RAW data extract'!$C$74:$C$81,VLOOKUP('Market shares starting point Fe'!$D10,Nomenclature!$F$1:$G$8,2,FALSE))-'Market shares starting point Fe'!AD10)+AD10,$Z10/SUMIFS('Eurostat market shares'!$Z$2:$Z$185,'Eurostat market shares'!$C$2:$C$185,'Market shares starting point Fe'!$C10,'Eurostat market shares'!$D$2:$D$185,'Market shares starting point Fe'!$D10)*(SUMIFS('RAW data extract'!AB$74:AB$81,'RAW data extract'!$C$74:$C$81,VLOOKUP('Market shares starting point Fe'!$D10,Nomenclature!$F$1:$G$8,2,FALSE))-'Market shares starting point Fe'!AD10)+AD10)</f>
        <v>1</v>
      </c>
      <c r="AF10" s="7">
        <f>IF(SUMIFS('Eurostat market shares'!$Z$2:$Z$185,'Eurostat market shares'!$C$2:$C$185,'Market shares starting point Fe'!$C10,'Eurostat market shares'!$D$2:$D$185,'Market shares starting point Fe'!$D10)=0,(SUMIFS('RAW data extract'!AC$74:AC$81,'RAW data extract'!$C$74:$C$81,VLOOKUP('Market shares starting point Fe'!$D10,Nomenclature!$F$1:$G$8,2,FALSE))-'Market shares starting point Fe'!AE10)+AE10,$Z10/SUMIFS('Eurostat market shares'!$Z$2:$Z$185,'Eurostat market shares'!$C$2:$C$185,'Market shares starting point Fe'!$C10,'Eurostat market shares'!$D$2:$D$185,'Market shares starting point Fe'!$D10)*(SUMIFS('RAW data extract'!AC$74:AC$81,'RAW data extract'!$C$74:$C$81,VLOOKUP('Market shares starting point Fe'!$D10,Nomenclature!$F$1:$G$8,2,FALSE))-'Market shares starting point Fe'!AE10)+AE10)</f>
        <v>1</v>
      </c>
      <c r="AG10" s="7">
        <f>IF(SUMIFS('Eurostat market shares'!$Z$2:$Z$185,'Eurostat market shares'!$C$2:$C$185,'Market shares starting point Fe'!$C10,'Eurostat market shares'!$D$2:$D$185,'Market shares starting point Fe'!$D10)=0,(SUMIFS('RAW data extract'!AD$74:AD$81,'RAW data extract'!$C$74:$C$81,VLOOKUP('Market shares starting point Fe'!$D10,Nomenclature!$F$1:$G$8,2,FALSE))-'Market shares starting point Fe'!AF10)+AF10,$Z10/SUMIFS('Eurostat market shares'!$Z$2:$Z$185,'Eurostat market shares'!$C$2:$C$185,'Market shares starting point Fe'!$C10,'Eurostat market shares'!$D$2:$D$185,'Market shares starting point Fe'!$D10)*(SUMIFS('RAW data extract'!AD$74:AD$81,'RAW data extract'!$C$74:$C$81,VLOOKUP('Market shares starting point Fe'!$D10,Nomenclature!$F$1:$G$8,2,FALSE))-'Market shares starting point Fe'!AF10)+AF10)</f>
        <v>1</v>
      </c>
      <c r="AH10" s="7">
        <f>IF(SUMIFS('Eurostat market shares'!$Z$2:$Z$185,'Eurostat market shares'!$C$2:$C$185,'Market shares starting point Fe'!$C10,'Eurostat market shares'!$D$2:$D$185,'Market shares starting point Fe'!$D10)=0,(SUMIFS('RAW data extract'!AE$74:AE$81,'RAW data extract'!$C$74:$C$81,VLOOKUP('Market shares starting point Fe'!$D10,Nomenclature!$F$1:$G$8,2,FALSE))-'Market shares starting point Fe'!AG10)+AG10,$Z10/SUMIFS('Eurostat market shares'!$Z$2:$Z$185,'Eurostat market shares'!$C$2:$C$185,'Market shares starting point Fe'!$C10,'Eurostat market shares'!$D$2:$D$185,'Market shares starting point Fe'!$D10)*(SUMIFS('RAW data extract'!AE$74:AE$81,'RAW data extract'!$C$74:$C$81,VLOOKUP('Market shares starting point Fe'!$D10,Nomenclature!$F$1:$G$8,2,FALSE))-'Market shares starting point Fe'!AG10)+AG10)</f>
        <v>1</v>
      </c>
      <c r="AI10" s="7">
        <f>IF(SUMIFS('Eurostat market shares'!$Z$2:$Z$185,'Eurostat market shares'!$C$2:$C$185,'Market shares starting point Fe'!$C10,'Eurostat market shares'!$D$2:$D$185,'Market shares starting point Fe'!$D10)=0,(SUMIFS('RAW data extract'!AF$74:AF$81,'RAW data extract'!$C$74:$C$81,VLOOKUP('Market shares starting point Fe'!$D10,Nomenclature!$F$1:$G$8,2,FALSE))-'Market shares starting point Fe'!AH10)+AH10,$Z10/SUMIFS('Eurostat market shares'!$Z$2:$Z$185,'Eurostat market shares'!$C$2:$C$185,'Market shares starting point Fe'!$C10,'Eurostat market shares'!$D$2:$D$185,'Market shares starting point Fe'!$D10)*(SUMIFS('RAW data extract'!AF$74:AF$81,'RAW data extract'!$C$74:$C$81,VLOOKUP('Market shares starting point Fe'!$D10,Nomenclature!$F$1:$G$8,2,FALSE))-'Market shares starting point Fe'!AH10)+AH10)</f>
        <v>1</v>
      </c>
      <c r="AJ10" s="7">
        <f>IF(SUMIFS('Eurostat market shares'!$Z$2:$Z$185,'Eurostat market shares'!$C$2:$C$185,'Market shares starting point Fe'!$C10,'Eurostat market shares'!$D$2:$D$185,'Market shares starting point Fe'!$D10)=0,(SUMIFS('RAW data extract'!AG$74:AG$81,'RAW data extract'!$C$74:$C$81,VLOOKUP('Market shares starting point Fe'!$D10,Nomenclature!$F$1:$G$8,2,FALSE))-'Market shares starting point Fe'!AI10)+AI10,$Z10/SUMIFS('Eurostat market shares'!$Z$2:$Z$185,'Eurostat market shares'!$C$2:$C$185,'Market shares starting point Fe'!$C10,'Eurostat market shares'!$D$2:$D$185,'Market shares starting point Fe'!$D10)*(SUMIFS('RAW data extract'!AG$74:AG$81,'RAW data extract'!$C$74:$C$81,VLOOKUP('Market shares starting point Fe'!$D10,Nomenclature!$F$1:$G$8,2,FALSE))-'Market shares starting point Fe'!AI10)+AI10)</f>
        <v>1</v>
      </c>
      <c r="AK10" s="7">
        <f>IF(SUMIFS('Eurostat market shares'!$Z$2:$Z$185,'Eurostat market shares'!$C$2:$C$185,'Market shares starting point Fe'!$C10,'Eurostat market shares'!$D$2:$D$185,'Market shares starting point Fe'!$D10)=0,(SUMIFS('RAW data extract'!AH$74:AH$81,'RAW data extract'!$C$74:$C$81,VLOOKUP('Market shares starting point Fe'!$D10,Nomenclature!$F$1:$G$8,2,FALSE))-'Market shares starting point Fe'!AJ10)+AJ10,$Z10/SUMIFS('Eurostat market shares'!$Z$2:$Z$185,'Eurostat market shares'!$C$2:$C$185,'Market shares starting point Fe'!$C10,'Eurostat market shares'!$D$2:$D$185,'Market shares starting point Fe'!$D10)*(SUMIFS('RAW data extract'!AH$74:AH$81,'RAW data extract'!$C$74:$C$81,VLOOKUP('Market shares starting point Fe'!$D10,Nomenclature!$F$1:$G$8,2,FALSE))-'Market shares starting point Fe'!AJ10)+AJ10)</f>
        <v>1</v>
      </c>
      <c r="AL10" s="7">
        <f>IF(SUMIFS('Eurostat market shares'!$Z$2:$Z$185,'Eurostat market shares'!$C$2:$C$185,'Market shares starting point Fe'!$C10,'Eurostat market shares'!$D$2:$D$185,'Market shares starting point Fe'!$D10)=0,(SUMIFS('RAW data extract'!AI$74:AI$81,'RAW data extract'!$C$74:$C$81,VLOOKUP('Market shares starting point Fe'!$D10,Nomenclature!$F$1:$G$8,2,FALSE))-'Market shares starting point Fe'!AK10)+AK10,$Z10/SUMIFS('Eurostat market shares'!$Z$2:$Z$185,'Eurostat market shares'!$C$2:$C$185,'Market shares starting point Fe'!$C10,'Eurostat market shares'!$D$2:$D$185,'Market shares starting point Fe'!$D10)*(SUMIFS('RAW data extract'!AI$74:AI$81,'RAW data extract'!$C$74:$C$81,VLOOKUP('Market shares starting point Fe'!$D10,Nomenclature!$F$1:$G$8,2,FALSE))-'Market shares starting point Fe'!AK10)+AK10)</f>
        <v>1</v>
      </c>
      <c r="AM10" s="7">
        <f>IF(SUMIFS('Eurostat market shares'!$Z$2:$Z$185,'Eurostat market shares'!$C$2:$C$185,'Market shares starting point Fe'!$C10,'Eurostat market shares'!$D$2:$D$185,'Market shares starting point Fe'!$D10)=0,(SUMIFS('RAW data extract'!AJ$74:AJ$81,'RAW data extract'!$C$74:$C$81,VLOOKUP('Market shares starting point Fe'!$D10,Nomenclature!$F$1:$G$8,2,FALSE))-'Market shares starting point Fe'!AL10)+AL10,$Z10/SUMIFS('Eurostat market shares'!$Z$2:$Z$185,'Eurostat market shares'!$C$2:$C$185,'Market shares starting point Fe'!$C10,'Eurostat market shares'!$D$2:$D$185,'Market shares starting point Fe'!$D10)*(SUMIFS('RAW data extract'!AJ$74:AJ$81,'RAW data extract'!$C$74:$C$81,VLOOKUP('Market shares starting point Fe'!$D10,Nomenclature!$F$1:$G$8,2,FALSE))-'Market shares starting point Fe'!AL10)+AL10)</f>
        <v>1</v>
      </c>
      <c r="AN10" s="7">
        <f>IF(SUMIFS('Eurostat market shares'!$Z$2:$Z$185,'Eurostat market shares'!$C$2:$C$185,'Market shares starting point Fe'!$C10,'Eurostat market shares'!$D$2:$D$185,'Market shares starting point Fe'!$D10)=0,(SUMIFS('RAW data extract'!AK$74:AK$81,'RAW data extract'!$C$74:$C$81,VLOOKUP('Market shares starting point Fe'!$D10,Nomenclature!$F$1:$G$8,2,FALSE))-'Market shares starting point Fe'!AM10)+AM10,$Z10/SUMIFS('Eurostat market shares'!$Z$2:$Z$185,'Eurostat market shares'!$C$2:$C$185,'Market shares starting point Fe'!$C10,'Eurostat market shares'!$D$2:$D$185,'Market shares starting point Fe'!$D10)*(SUMIFS('RAW data extract'!AK$74:AK$81,'RAW data extract'!$C$74:$C$81,VLOOKUP('Market shares starting point Fe'!$D10,Nomenclature!$F$1:$G$8,2,FALSE))-'Market shares starting point Fe'!AM10)+AM10)</f>
        <v>1</v>
      </c>
      <c r="AO10" s="7">
        <f>IF(SUMIFS('Eurostat market shares'!$Z$2:$Z$185,'Eurostat market shares'!$C$2:$C$185,'Market shares starting point Fe'!$C10,'Eurostat market shares'!$D$2:$D$185,'Market shares starting point Fe'!$D10)=0,(SUMIFS('RAW data extract'!AL$74:AL$81,'RAW data extract'!$C$74:$C$81,VLOOKUP('Market shares starting point Fe'!$D10,Nomenclature!$F$1:$G$8,2,FALSE))-'Market shares starting point Fe'!AN10)+AN10,$Z10/SUMIFS('Eurostat market shares'!$Z$2:$Z$185,'Eurostat market shares'!$C$2:$C$185,'Market shares starting point Fe'!$C10,'Eurostat market shares'!$D$2:$D$185,'Market shares starting point Fe'!$D10)*(SUMIFS('RAW data extract'!AL$74:AL$81,'RAW data extract'!$C$74:$C$81,VLOOKUP('Market shares starting point Fe'!$D10,Nomenclature!$F$1:$G$8,2,FALSE))-'Market shares starting point Fe'!AN10)+AN10)</f>
        <v>1</v>
      </c>
      <c r="AP10" s="7">
        <f>IF(SUMIFS('Eurostat market shares'!$Z$2:$Z$185,'Eurostat market shares'!$C$2:$C$185,'Market shares starting point Fe'!$C10,'Eurostat market shares'!$D$2:$D$185,'Market shares starting point Fe'!$D10)=0,(SUMIFS('RAW data extract'!AM$74:AM$81,'RAW data extract'!$C$74:$C$81,VLOOKUP('Market shares starting point Fe'!$D10,Nomenclature!$F$1:$G$8,2,FALSE))-'Market shares starting point Fe'!AO10)+AO10,$Z10/SUMIFS('Eurostat market shares'!$Z$2:$Z$185,'Eurostat market shares'!$C$2:$C$185,'Market shares starting point Fe'!$C10,'Eurostat market shares'!$D$2:$D$185,'Market shares starting point Fe'!$D10)*(SUMIFS('RAW data extract'!AM$74:AM$81,'RAW data extract'!$C$74:$C$81,VLOOKUP('Market shares starting point Fe'!$D10,Nomenclature!$F$1:$G$8,2,FALSE))-'Market shares starting point Fe'!AO10)+AO10)</f>
        <v>1</v>
      </c>
      <c r="AQ10" s="7">
        <f>IF(SUMIFS('Eurostat market shares'!$Z$2:$Z$185,'Eurostat market shares'!$C$2:$C$185,'Market shares starting point Fe'!$C10,'Eurostat market shares'!$D$2:$D$185,'Market shares starting point Fe'!$D10)=0,(SUMIFS('RAW data extract'!AN$74:AN$81,'RAW data extract'!$C$74:$C$81,VLOOKUP('Market shares starting point Fe'!$D10,Nomenclature!$F$1:$G$8,2,FALSE))-'Market shares starting point Fe'!AP10)+AP10,$Z10/SUMIFS('Eurostat market shares'!$Z$2:$Z$185,'Eurostat market shares'!$C$2:$C$185,'Market shares starting point Fe'!$C10,'Eurostat market shares'!$D$2:$D$185,'Market shares starting point Fe'!$D10)*(SUMIFS('RAW data extract'!AN$74:AN$81,'RAW data extract'!$C$74:$C$81,VLOOKUP('Market shares starting point Fe'!$D10,Nomenclature!$F$1:$G$8,2,FALSE))-'Market shares starting point Fe'!AP10)+AP10)</f>
        <v>1</v>
      </c>
      <c r="AR10" s="7">
        <f>IF(SUMIFS('Eurostat market shares'!$Z$2:$Z$185,'Eurostat market shares'!$C$2:$C$185,'Market shares starting point Fe'!$C10,'Eurostat market shares'!$D$2:$D$185,'Market shares starting point Fe'!$D10)=0,(SUMIFS('RAW data extract'!AO$74:AO$81,'RAW data extract'!$C$74:$C$81,VLOOKUP('Market shares starting point Fe'!$D10,Nomenclature!$F$1:$G$8,2,FALSE))-'Market shares starting point Fe'!AQ10)+AQ10,$Z10/SUMIFS('Eurostat market shares'!$Z$2:$Z$185,'Eurostat market shares'!$C$2:$C$185,'Market shares starting point Fe'!$C10,'Eurostat market shares'!$D$2:$D$185,'Market shares starting point Fe'!$D10)*(SUMIFS('RAW data extract'!AO$74:AO$81,'RAW data extract'!$C$74:$C$81,VLOOKUP('Market shares starting point Fe'!$D10,Nomenclature!$F$1:$G$8,2,FALSE))-'Market shares starting point Fe'!AQ10)+AQ10)</f>
        <v>1</v>
      </c>
      <c r="AS10" s="7">
        <f>IF(SUMIFS('Eurostat market shares'!$Z$2:$Z$185,'Eurostat market shares'!$C$2:$C$185,'Market shares starting point Fe'!$C10,'Eurostat market shares'!$D$2:$D$185,'Market shares starting point Fe'!$D10)=0,(SUMIFS('RAW data extract'!AP$74:AP$81,'RAW data extract'!$C$74:$C$81,VLOOKUP('Market shares starting point Fe'!$D10,Nomenclature!$F$1:$G$8,2,FALSE))-'Market shares starting point Fe'!AR10)+AR10,$Z10/SUMIFS('Eurostat market shares'!$Z$2:$Z$185,'Eurostat market shares'!$C$2:$C$185,'Market shares starting point Fe'!$C10,'Eurostat market shares'!$D$2:$D$185,'Market shares starting point Fe'!$D10)*(SUMIFS('RAW data extract'!AP$74:AP$81,'RAW data extract'!$C$74:$C$81,VLOOKUP('Market shares starting point Fe'!$D10,Nomenclature!$F$1:$G$8,2,FALSE))-'Market shares starting point Fe'!AR10)+AR10)</f>
        <v>1</v>
      </c>
      <c r="AT10" s="7">
        <f>IF(SUMIFS('Eurostat market shares'!$Z$2:$Z$185,'Eurostat market shares'!$C$2:$C$185,'Market shares starting point Fe'!$C10,'Eurostat market shares'!$D$2:$D$185,'Market shares starting point Fe'!$D10)=0,(SUMIFS('RAW data extract'!AQ$74:AQ$81,'RAW data extract'!$C$74:$C$81,VLOOKUP('Market shares starting point Fe'!$D10,Nomenclature!$F$1:$G$8,2,FALSE))-'Market shares starting point Fe'!AS10)+AS10,$Z10/SUMIFS('Eurostat market shares'!$Z$2:$Z$185,'Eurostat market shares'!$C$2:$C$185,'Market shares starting point Fe'!$C10,'Eurostat market shares'!$D$2:$D$185,'Market shares starting point Fe'!$D10)*(SUMIFS('RAW data extract'!AQ$74:AQ$81,'RAW data extract'!$C$74:$C$81,VLOOKUP('Market shares starting point Fe'!$D10,Nomenclature!$F$1:$G$8,2,FALSE))-'Market shares starting point Fe'!AS10)+AS10)</f>
        <v>1</v>
      </c>
      <c r="AU10" s="7">
        <f>IF(SUMIFS('Eurostat market shares'!$Z$2:$Z$185,'Eurostat market shares'!$C$2:$C$185,'Market shares starting point Fe'!$C10,'Eurostat market shares'!$D$2:$D$185,'Market shares starting point Fe'!$D10)=0,(SUMIFS('RAW data extract'!AR$74:AR$81,'RAW data extract'!$C$74:$C$81,VLOOKUP('Market shares starting point Fe'!$D10,Nomenclature!$F$1:$G$8,2,FALSE))-'Market shares starting point Fe'!AT10)+AT10,$Z10/SUMIFS('Eurostat market shares'!$Z$2:$Z$185,'Eurostat market shares'!$C$2:$C$185,'Market shares starting point Fe'!$C10,'Eurostat market shares'!$D$2:$D$185,'Market shares starting point Fe'!$D10)*(SUMIFS('RAW data extract'!AR$74:AR$81,'RAW data extract'!$C$74:$C$81,VLOOKUP('Market shares starting point Fe'!$D10,Nomenclature!$F$1:$G$8,2,FALSE))-'Market shares starting point Fe'!AT10)+AT10)</f>
        <v>1</v>
      </c>
      <c r="AV10" s="7">
        <f>IF(SUMIFS('Eurostat market shares'!$Z$2:$Z$185,'Eurostat market shares'!$C$2:$C$185,'Market shares starting point Fe'!$C10,'Eurostat market shares'!$D$2:$D$185,'Market shares starting point Fe'!$D10)=0,(SUMIFS('RAW data extract'!AS$74:AS$81,'RAW data extract'!$C$74:$C$81,VLOOKUP('Market shares starting point Fe'!$D10,Nomenclature!$F$1:$G$8,2,FALSE))-'Market shares starting point Fe'!AU10)+AU10,$Z10/SUMIFS('Eurostat market shares'!$Z$2:$Z$185,'Eurostat market shares'!$C$2:$C$185,'Market shares starting point Fe'!$C10,'Eurostat market shares'!$D$2:$D$185,'Market shares starting point Fe'!$D10)*(SUMIFS('RAW data extract'!AS$74:AS$81,'RAW data extract'!$C$74:$C$81,VLOOKUP('Market shares starting point Fe'!$D10,Nomenclature!$F$1:$G$8,2,FALSE))-'Market shares starting point Fe'!AU10)+AU10)</f>
        <v>1</v>
      </c>
      <c r="AW10" s="7">
        <f>IF(SUMIFS('Eurostat market shares'!$Z$2:$Z$185,'Eurostat market shares'!$C$2:$C$185,'Market shares starting point Fe'!$C10,'Eurostat market shares'!$D$2:$D$185,'Market shares starting point Fe'!$D10)=0,(SUMIFS('RAW data extract'!AT$74:AT$81,'RAW data extract'!$C$74:$C$81,VLOOKUP('Market shares starting point Fe'!$D10,Nomenclature!$F$1:$G$8,2,FALSE))-'Market shares starting point Fe'!AV10)+AV10,$Z10/SUMIFS('Eurostat market shares'!$Z$2:$Z$185,'Eurostat market shares'!$C$2:$C$185,'Market shares starting point Fe'!$C10,'Eurostat market shares'!$D$2:$D$185,'Market shares starting point Fe'!$D10)*(SUMIFS('RAW data extract'!AT$74:AT$81,'RAW data extract'!$C$74:$C$81,VLOOKUP('Market shares starting point Fe'!$D10,Nomenclature!$F$1:$G$8,2,FALSE))-'Market shares starting point Fe'!AV10)+AV10)</f>
        <v>1</v>
      </c>
      <c r="AX10" s="7">
        <f>IF(SUMIFS('Eurostat market shares'!$Z$2:$Z$185,'Eurostat market shares'!$C$2:$C$185,'Market shares starting point Fe'!$C10,'Eurostat market shares'!$D$2:$D$185,'Market shares starting point Fe'!$D10)=0,(SUMIFS('RAW data extract'!AU$74:AU$81,'RAW data extract'!$C$74:$C$81,VLOOKUP('Market shares starting point Fe'!$D10,Nomenclature!$F$1:$G$8,2,FALSE))-'Market shares starting point Fe'!AW10)+AW10,$Z10/SUMIFS('Eurostat market shares'!$Z$2:$Z$185,'Eurostat market shares'!$C$2:$C$185,'Market shares starting point Fe'!$C10,'Eurostat market shares'!$D$2:$D$185,'Market shares starting point Fe'!$D10)*(SUMIFS('RAW data extract'!AU$74:AU$81,'RAW data extract'!$C$74:$C$81,VLOOKUP('Market shares starting point Fe'!$D10,Nomenclature!$F$1:$G$8,2,FALSE))-'Market shares starting point Fe'!AW10)+AW10)</f>
        <v>1</v>
      </c>
      <c r="AY10" s="7">
        <f>IF(SUMIFS('Eurostat market shares'!$Z$2:$Z$185,'Eurostat market shares'!$C$2:$C$185,'Market shares starting point Fe'!$C10,'Eurostat market shares'!$D$2:$D$185,'Market shares starting point Fe'!$D10)=0,(SUMIFS('RAW data extract'!AV$74:AV$81,'RAW data extract'!$C$74:$C$81,VLOOKUP('Market shares starting point Fe'!$D10,Nomenclature!$F$1:$G$8,2,FALSE))-'Market shares starting point Fe'!AX10)+AX10,$Z10/SUMIFS('Eurostat market shares'!$Z$2:$Z$185,'Eurostat market shares'!$C$2:$C$185,'Market shares starting point Fe'!$C10,'Eurostat market shares'!$D$2:$D$185,'Market shares starting point Fe'!$D10)*(SUMIFS('RAW data extract'!AV$74:AV$81,'RAW data extract'!$C$74:$C$81,VLOOKUP('Market shares starting point Fe'!$D10,Nomenclature!$F$1:$G$8,2,FALSE))-'Market shares starting point Fe'!AX10)+AX10)</f>
        <v>1</v>
      </c>
      <c r="AZ10" s="7">
        <f>IF(SUMIFS('Eurostat market shares'!$Z$2:$Z$185,'Eurostat market shares'!$C$2:$C$185,'Market shares starting point Fe'!$C10,'Eurostat market shares'!$D$2:$D$185,'Market shares starting point Fe'!$D10)=0,(SUMIFS('RAW data extract'!AW$74:AW$81,'RAW data extract'!$C$74:$C$81,VLOOKUP('Market shares starting point Fe'!$D10,Nomenclature!$F$1:$G$8,2,FALSE))-'Market shares starting point Fe'!AY10)+AY10,$Z10/SUMIFS('Eurostat market shares'!$Z$2:$Z$185,'Eurostat market shares'!$C$2:$C$185,'Market shares starting point Fe'!$C10,'Eurostat market shares'!$D$2:$D$185,'Market shares starting point Fe'!$D10)*(SUMIFS('RAW data extract'!AW$74:AW$81,'RAW data extract'!$C$74:$C$81,VLOOKUP('Market shares starting point Fe'!$D10,Nomenclature!$F$1:$G$8,2,FALSE))-'Market shares starting point Fe'!AY10)+AY10)</f>
        <v>1</v>
      </c>
      <c r="BA10" s="7">
        <f>IF(SUMIFS('Eurostat market shares'!$Z$2:$Z$185,'Eurostat market shares'!$C$2:$C$185,'Market shares starting point Fe'!$C10,'Eurostat market shares'!$D$2:$D$185,'Market shares starting point Fe'!$D10)=0,(SUMIFS('RAW data extract'!AX$74:AX$81,'RAW data extract'!$C$74:$C$81,VLOOKUP('Market shares starting point Fe'!$D10,Nomenclature!$F$1:$G$8,2,FALSE))-'Market shares starting point Fe'!AZ10)+AZ10,$Z10/SUMIFS('Eurostat market shares'!$Z$2:$Z$185,'Eurostat market shares'!$C$2:$C$185,'Market shares starting point Fe'!$C10,'Eurostat market shares'!$D$2:$D$185,'Market shares starting point Fe'!$D10)*(SUMIFS('RAW data extract'!AX$74:AX$81,'RAW data extract'!$C$74:$C$81,VLOOKUP('Market shares starting point Fe'!$D10,Nomenclature!$F$1:$G$8,2,FALSE))-'Market shares starting point Fe'!AZ10)+AZ10)</f>
        <v>1</v>
      </c>
      <c r="BB10" s="7">
        <f>IF(SUMIFS('Eurostat market shares'!$Z$2:$Z$185,'Eurostat market shares'!$C$2:$C$185,'Market shares starting point Fe'!$C10,'Eurostat market shares'!$D$2:$D$185,'Market shares starting point Fe'!$D10)=0,(SUMIFS('RAW data extract'!AY$74:AY$81,'RAW data extract'!$C$74:$C$81,VLOOKUP('Market shares starting point Fe'!$D10,Nomenclature!$F$1:$G$8,2,FALSE))-'Market shares starting point Fe'!BA10)+BA10,$Z10/SUMIFS('Eurostat market shares'!$Z$2:$Z$185,'Eurostat market shares'!$C$2:$C$185,'Market shares starting point Fe'!$C10,'Eurostat market shares'!$D$2:$D$185,'Market shares starting point Fe'!$D10)*(SUMIFS('RAW data extract'!AY$74:AY$81,'RAW data extract'!$C$74:$C$81,VLOOKUP('Market shares starting point Fe'!$D10,Nomenclature!$F$1:$G$8,2,FALSE))-'Market shares starting point Fe'!BA10)+BA10)</f>
        <v>1</v>
      </c>
      <c r="BC10" s="7">
        <f>IF(SUMIFS('Eurostat market shares'!$Z$2:$Z$185,'Eurostat market shares'!$C$2:$C$185,'Market shares starting point Fe'!$C10,'Eurostat market shares'!$D$2:$D$185,'Market shares starting point Fe'!$D10)=0,(SUMIFS('RAW data extract'!AZ$74:AZ$81,'RAW data extract'!$C$74:$C$81,VLOOKUP('Market shares starting point Fe'!$D10,Nomenclature!$F$1:$G$8,2,FALSE))-'Market shares starting point Fe'!BB10)+BB10,$Z10/SUMIFS('Eurostat market shares'!$Z$2:$Z$185,'Eurostat market shares'!$C$2:$C$185,'Market shares starting point Fe'!$C10,'Eurostat market shares'!$D$2:$D$185,'Market shares starting point Fe'!$D10)*(SUMIFS('RAW data extract'!AZ$74:AZ$81,'RAW data extract'!$C$74:$C$81,VLOOKUP('Market shares starting point Fe'!$D10,Nomenclature!$F$1:$G$8,2,FALSE))-'Market shares starting point Fe'!BB10)+BB10)</f>
        <v>1</v>
      </c>
      <c r="BD10" s="7">
        <f>IF(SUMIFS('Eurostat market shares'!$Z$2:$Z$185,'Eurostat market shares'!$C$2:$C$185,'Market shares starting point Fe'!$C10,'Eurostat market shares'!$D$2:$D$185,'Market shares starting point Fe'!$D10)=0,(SUMIFS('RAW data extract'!BA$74:BA$81,'RAW data extract'!$C$74:$C$81,VLOOKUP('Market shares starting point Fe'!$D10,Nomenclature!$F$1:$G$8,2,FALSE))-'Market shares starting point Fe'!BC10)+BC10,$Z10/SUMIFS('Eurostat market shares'!$Z$2:$Z$185,'Eurostat market shares'!$C$2:$C$185,'Market shares starting point Fe'!$C10,'Eurostat market shares'!$D$2:$D$185,'Market shares starting point Fe'!$D10)*(SUMIFS('RAW data extract'!BA$74:BA$81,'RAW data extract'!$C$74:$C$81,VLOOKUP('Market shares starting point Fe'!$D10,Nomenclature!$F$1:$G$8,2,FALSE))-'Market shares starting point Fe'!BC10)+BC10)</f>
        <v>1</v>
      </c>
      <c r="BE10" s="7">
        <f>IF(SUMIFS('Eurostat market shares'!$Z$2:$Z$185,'Eurostat market shares'!$C$2:$C$185,'Market shares starting point Fe'!$C10,'Eurostat market shares'!$D$2:$D$185,'Market shares starting point Fe'!$D10)=0,(SUMIFS('RAW data extract'!BB$74:BB$81,'RAW data extract'!$C$74:$C$81,VLOOKUP('Market shares starting point Fe'!$D10,Nomenclature!$F$1:$G$8,2,FALSE))-'Market shares starting point Fe'!BD10)+BD10,$Z10/SUMIFS('Eurostat market shares'!$Z$2:$Z$185,'Eurostat market shares'!$C$2:$C$185,'Market shares starting point Fe'!$C10,'Eurostat market shares'!$D$2:$D$185,'Market shares starting point Fe'!$D10)*(SUMIFS('RAW data extract'!BB$74:BB$81,'RAW data extract'!$C$74:$C$81,VLOOKUP('Market shares starting point Fe'!$D10,Nomenclature!$F$1:$G$8,2,FALSE))-'Market shares starting point Fe'!BD10)+BD10)</f>
        <v>1</v>
      </c>
      <c r="BF10" s="7">
        <f>IF(SUMIFS('Eurostat market shares'!$Z$2:$Z$185,'Eurostat market shares'!$C$2:$C$185,'Market shares starting point Fe'!$C10,'Eurostat market shares'!$D$2:$D$185,'Market shares starting point Fe'!$D10)=0,(SUMIFS('RAW data extract'!BC$74:BC$81,'RAW data extract'!$C$74:$C$81,VLOOKUP('Market shares starting point Fe'!$D10,Nomenclature!$F$1:$G$8,2,FALSE))-'Market shares starting point Fe'!BE10)+BE10,$Z10/SUMIFS('Eurostat market shares'!$Z$2:$Z$185,'Eurostat market shares'!$C$2:$C$185,'Market shares starting point Fe'!$C10,'Eurostat market shares'!$D$2:$D$185,'Market shares starting point Fe'!$D10)*(SUMIFS('RAW data extract'!BC$74:BC$81,'RAW data extract'!$C$74:$C$81,VLOOKUP('Market shares starting point Fe'!$D10,Nomenclature!$F$1:$G$8,2,FALSE))-'Market shares starting point Fe'!BE10)+BE10)</f>
        <v>1</v>
      </c>
      <c r="BG10" s="7">
        <f>IF(SUMIFS('Eurostat market shares'!$Z$2:$Z$185,'Eurostat market shares'!$C$2:$C$185,'Market shares starting point Fe'!$C10,'Eurostat market shares'!$D$2:$D$185,'Market shares starting point Fe'!$D10)=0,(SUMIFS('RAW data extract'!BD$74:BD$81,'RAW data extract'!$C$74:$C$81,VLOOKUP('Market shares starting point Fe'!$D10,Nomenclature!$F$1:$G$8,2,FALSE))-'Market shares starting point Fe'!BF10)+BF10,$Z10/SUMIFS('Eurostat market shares'!$Z$2:$Z$185,'Eurostat market shares'!$C$2:$C$185,'Market shares starting point Fe'!$C10,'Eurostat market shares'!$D$2:$D$185,'Market shares starting point Fe'!$D10)*(SUMIFS('RAW data extract'!BD$74:BD$81,'RAW data extract'!$C$74:$C$81,VLOOKUP('Market shares starting point Fe'!$D10,Nomenclature!$F$1:$G$8,2,FALSE))-'Market shares starting point Fe'!BF10)+BF10)</f>
        <v>1</v>
      </c>
      <c r="BH10" s="7">
        <f>IF(SUMIFS('Eurostat market shares'!$Z$2:$Z$185,'Eurostat market shares'!$C$2:$C$185,'Market shares starting point Fe'!$C10,'Eurostat market shares'!$D$2:$D$185,'Market shares starting point Fe'!$D10)=0,(SUMIFS('RAW data extract'!BE$74:BE$81,'RAW data extract'!$C$74:$C$81,VLOOKUP('Market shares starting point Fe'!$D10,Nomenclature!$F$1:$G$8,2,FALSE))-'Market shares starting point Fe'!BG10)+BG10,$Z10/SUMIFS('Eurostat market shares'!$Z$2:$Z$185,'Eurostat market shares'!$C$2:$C$185,'Market shares starting point Fe'!$C10,'Eurostat market shares'!$D$2:$D$185,'Market shares starting point Fe'!$D10)*(SUMIFS('RAW data extract'!BE$74:BE$81,'RAW data extract'!$C$74:$C$81,VLOOKUP('Market shares starting point Fe'!$D10,Nomenclature!$F$1:$G$8,2,FALSE))-'Market shares starting point Fe'!BG10)+BG10)</f>
        <v>1</v>
      </c>
    </row>
    <row r="11" spans="1:60" hidden="1" x14ac:dyDescent="0.3">
      <c r="A11" t="s">
        <v>9</v>
      </c>
      <c r="B11" t="s">
        <v>10</v>
      </c>
      <c r="C11" t="s">
        <v>23</v>
      </c>
      <c r="D11" t="s">
        <v>17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 s="6">
        <f>IFERROR(SUMIFS('intermediary sheet'!J$2:J$185,'intermediary sheet'!$C$2:$C$185,'Market shares starting point Fe'!$C11,'intermediary sheet'!$D$2:$D$185,'Market shares starting point Fe'!$D11)/SUMIFS('intermediary sheet'!J$2:J$185,'intermediary sheet'!$C$2:$C$185,'Market shares starting point Fe'!$C11,'intermediary sheet'!$D$2:$D$185,"total"),0)</f>
        <v>0</v>
      </c>
      <c r="K11" s="6">
        <f>IFERROR(SUMIFS('intermediary sheet'!K$2:K$185,'intermediary sheet'!$C$2:$C$185,'Market shares starting point Fe'!$C11,'intermediary sheet'!$D$2:$D$185,'Market shares starting point Fe'!$D11)/SUMIFS('intermediary sheet'!K$2:K$185,'intermediary sheet'!$C$2:$C$185,'Market shares starting point Fe'!$C11,'intermediary sheet'!$D$2:$D$185,"total"),0)</f>
        <v>0</v>
      </c>
      <c r="L11" s="6">
        <f>IFERROR(SUMIFS('intermediary sheet'!L$2:L$185,'intermediary sheet'!$C$2:$C$185,'Market shares starting point Fe'!$C11,'intermediary sheet'!$D$2:$D$185,'Market shares starting point Fe'!$D11)/SUMIFS('intermediary sheet'!L$2:L$185,'intermediary sheet'!$C$2:$C$185,'Market shares starting point Fe'!$C11,'intermediary sheet'!$D$2:$D$185,"total"),0)</f>
        <v>0</v>
      </c>
      <c r="M11" s="6">
        <f>IFERROR(SUMIFS('intermediary sheet'!M$2:M$185,'intermediary sheet'!$C$2:$C$185,'Market shares starting point Fe'!$C11,'intermediary sheet'!$D$2:$D$185,'Market shares starting point Fe'!$D11)/SUMIFS('intermediary sheet'!M$2:M$185,'intermediary sheet'!$C$2:$C$185,'Market shares starting point Fe'!$C11,'intermediary sheet'!$D$2:$D$185,"total"),0)</f>
        <v>0</v>
      </c>
      <c r="N11" s="6">
        <f>IFERROR(SUMIFS('intermediary sheet'!N$2:N$185,'intermediary sheet'!$C$2:$C$185,'Market shares starting point Fe'!$C11,'intermediary sheet'!$D$2:$D$185,'Market shares starting point Fe'!$D11)/SUMIFS('intermediary sheet'!N$2:N$185,'intermediary sheet'!$C$2:$C$185,'Market shares starting point Fe'!$C11,'intermediary sheet'!$D$2:$D$185,"total"),0)</f>
        <v>0</v>
      </c>
      <c r="O11" s="6">
        <f>IFERROR(SUMIFS('intermediary sheet'!O$2:O$185,'intermediary sheet'!$C$2:$C$185,'Market shares starting point Fe'!$C11,'intermediary sheet'!$D$2:$D$185,'Market shares starting point Fe'!$D11)/SUMIFS('intermediary sheet'!O$2:O$185,'intermediary sheet'!$C$2:$C$185,'Market shares starting point Fe'!$C11,'intermediary sheet'!$D$2:$D$185,"total"),0)</f>
        <v>0</v>
      </c>
      <c r="P11" s="6">
        <f>IFERROR(SUMIFS('intermediary sheet'!P$2:P$185,'intermediary sheet'!$C$2:$C$185,'Market shares starting point Fe'!$C11,'intermediary sheet'!$D$2:$D$185,'Market shares starting point Fe'!$D11)/SUMIFS('intermediary sheet'!P$2:P$185,'intermediary sheet'!$C$2:$C$185,'Market shares starting point Fe'!$C11,'intermediary sheet'!$D$2:$D$185,"total"),0)</f>
        <v>0</v>
      </c>
      <c r="Q11" s="6">
        <f>IFERROR(SUMIFS('intermediary sheet'!Q$2:Q$185,'intermediary sheet'!$C$2:$C$185,'Market shares starting point Fe'!$C11,'intermediary sheet'!$D$2:$D$185,'Market shares starting point Fe'!$D11)/SUMIFS('intermediary sheet'!Q$2:Q$185,'intermediary sheet'!$C$2:$C$185,'Market shares starting point Fe'!$C11,'intermediary sheet'!$D$2:$D$185,"total"),0)</f>
        <v>0</v>
      </c>
      <c r="R11" s="6">
        <f>IFERROR(SUMIFS('intermediary sheet'!R$2:R$185,'intermediary sheet'!$C$2:$C$185,'Market shares starting point Fe'!$C11,'intermediary sheet'!$D$2:$D$185,'Market shares starting point Fe'!$D11)/SUMIFS('intermediary sheet'!R$2:R$185,'intermediary sheet'!$C$2:$C$185,'Market shares starting point Fe'!$C11,'intermediary sheet'!$D$2:$D$185,"total"),0)</f>
        <v>0</v>
      </c>
      <c r="S11" s="6">
        <f>IFERROR(SUMIFS('intermediary sheet'!S$2:S$185,'intermediary sheet'!$C$2:$C$185,'Market shares starting point Fe'!$C11,'intermediary sheet'!$D$2:$D$185,'Market shares starting point Fe'!$D11)/SUMIFS('intermediary sheet'!S$2:S$185,'intermediary sheet'!$C$2:$C$185,'Market shares starting point Fe'!$C11,'intermediary sheet'!$D$2:$D$185,"total"),0)</f>
        <v>0</v>
      </c>
      <c r="T11" s="6">
        <f>IFERROR(SUMIFS('intermediary sheet'!T$2:T$185,'intermediary sheet'!$C$2:$C$185,'Market shares starting point Fe'!$C11,'intermediary sheet'!$D$2:$D$185,'Market shares starting point Fe'!$D11)/SUMIFS('intermediary sheet'!T$2:T$185,'intermediary sheet'!$C$2:$C$185,'Market shares starting point Fe'!$C11,'intermediary sheet'!$D$2:$D$185,"total"),0)</f>
        <v>7.9074308583139182E-3</v>
      </c>
      <c r="U11" s="6">
        <f>IFERROR(SUMIFS('intermediary sheet'!U$2:U$185,'intermediary sheet'!$C$2:$C$185,'Market shares starting point Fe'!$C11,'intermediary sheet'!$D$2:$D$185,'Market shares starting point Fe'!$D11)/SUMIFS('intermediary sheet'!U$2:U$185,'intermediary sheet'!$C$2:$C$185,'Market shares starting point Fe'!$C11,'intermediary sheet'!$D$2:$D$185,"total"),0)</f>
        <v>7.1531589085382973E-3</v>
      </c>
      <c r="V11" s="6">
        <f>IFERROR(SUMIFS('intermediary sheet'!V$2:V$185,'intermediary sheet'!$C$2:$C$185,'Market shares starting point Fe'!$C11,'intermediary sheet'!$D$2:$D$185,'Market shares starting point Fe'!$D11)/SUMIFS('intermediary sheet'!V$2:V$185,'intermediary sheet'!$C$2:$C$185,'Market shares starting point Fe'!$C11,'intermediary sheet'!$D$2:$D$185,"total"),0)</f>
        <v>5.2546646495209284E-3</v>
      </c>
      <c r="W11" s="6">
        <f>IFERROR(SUMIFS('intermediary sheet'!W$2:W$185,'intermediary sheet'!$C$2:$C$185,'Market shares starting point Fe'!$C11,'intermediary sheet'!$D$2:$D$185,'Market shares starting point Fe'!$D11)/SUMIFS('intermediary sheet'!W$2:W$185,'intermediary sheet'!$C$2:$C$185,'Market shares starting point Fe'!$C11,'intermediary sheet'!$D$2:$D$185,"total"),0)</f>
        <v>5.6380708933301731E-3</v>
      </c>
      <c r="X11" s="6">
        <f>IFERROR(SUMIFS('intermediary sheet'!X$2:X$185,'intermediary sheet'!$C$2:$C$185,'Market shares starting point Fe'!$C11,'intermediary sheet'!$D$2:$D$185,'Market shares starting point Fe'!$D11)/SUMIFS('intermediary sheet'!X$2:X$185,'intermediary sheet'!$C$2:$C$185,'Market shares starting point Fe'!$C11,'intermediary sheet'!$D$2:$D$185,"total"),0)</f>
        <v>2.7278789225888582E-3</v>
      </c>
      <c r="Y11" s="6">
        <f>IFERROR(SUMIFS('intermediary sheet'!Y$2:Y$185,'intermediary sheet'!$C$2:$C$185,'Market shares starting point Fe'!$C11,'intermediary sheet'!$D$2:$D$185,'Market shares starting point Fe'!$D11)/SUMIFS('intermediary sheet'!Y$2:Y$185,'intermediary sheet'!$C$2:$C$185,'Market shares starting point Fe'!$C11,'intermediary sheet'!$D$2:$D$185,"total"),0)</f>
        <v>4.4730943851650348E-3</v>
      </c>
      <c r="Z11" s="6">
        <f>IFERROR(SUMIFS('intermediary sheet'!Z$2:Z$185,'intermediary sheet'!$C$2:$C$185,'Market shares starting point Fe'!$C11,'intermediary sheet'!$D$2:$D$185,'Market shares starting point Fe'!$D11)/SUMIFS('intermediary sheet'!Z$2:Z$185,'intermediary sheet'!$C$2:$C$185,'Market shares starting point Fe'!$C11,'intermediary sheet'!$D$2:$D$185,"total"),0)</f>
        <v>3.6046489509425346E-3</v>
      </c>
      <c r="AA11" s="7">
        <f>IF(SUMIFS('Eurostat market shares'!$Z$2:$Z$185,'Eurostat market shares'!$C$2:$C$185,'Market shares starting point Fe'!$C11,'Eurostat market shares'!$D$2:$D$185,'Market shares starting point Fe'!$D11)=0,(SUMIFS('RAW data extract'!X$74:X$81,'RAW data extract'!$C$74:$C$81,VLOOKUP('Market shares starting point Fe'!$D11,Nomenclature!$F$1:$G$8,2,FALSE))-'Market shares starting point Fe'!Z11)+Z11,$Z11/SUMIFS('Eurostat market shares'!$Z$2:$Z$185,'Eurostat market shares'!$C$2:$C$185,'Market shares starting point Fe'!$C11,'Eurostat market shares'!$D$2:$D$185,'Market shares starting point Fe'!$D11)*(SUMIFS('RAW data extract'!X$74:X$81,'RAW data extract'!$C$74:$C$81,VLOOKUP('Market shares starting point Fe'!$D11,Nomenclature!$F$1:$G$8,2,FALSE))-'Market shares starting point Fe'!Z11)+Z11)</f>
        <v>7.2155963477870365E-3</v>
      </c>
      <c r="AB11" s="7">
        <f>IF(SUMIFS('Eurostat market shares'!$Z$2:$Z$185,'Eurostat market shares'!$C$2:$C$185,'Market shares starting point Fe'!$C11,'Eurostat market shares'!$D$2:$D$185,'Market shares starting point Fe'!$D11)=0,(SUMIFS('RAW data extract'!Y$74:Y$81,'RAW data extract'!$C$74:$C$81,VLOOKUP('Market shares starting point Fe'!$D11,Nomenclature!$F$1:$G$8,2,FALSE))-'Market shares starting point Fe'!AA11)+AA11,$Z11/SUMIFS('Eurostat market shares'!$Z$2:$Z$185,'Eurostat market shares'!$C$2:$C$185,'Market shares starting point Fe'!$C11,'Eurostat market shares'!$D$2:$D$185,'Market shares starting point Fe'!$D11)*(SUMIFS('RAW data extract'!Y$74:Y$81,'RAW data extract'!$C$74:$C$81,VLOOKUP('Market shares starting point Fe'!$D11,Nomenclature!$F$1:$G$8,2,FALSE))-'Market shares starting point Fe'!AA11)+AA11)</f>
        <v>7.890569534690391E-3</v>
      </c>
      <c r="AC11" s="7">
        <f>IF(SUMIFS('Eurostat market shares'!$Z$2:$Z$185,'Eurostat market shares'!$C$2:$C$185,'Market shares starting point Fe'!$C11,'Eurostat market shares'!$D$2:$D$185,'Market shares starting point Fe'!$D11)=0,(SUMIFS('RAW data extract'!Z$74:Z$81,'RAW data extract'!$C$74:$C$81,VLOOKUP('Market shares starting point Fe'!$D11,Nomenclature!$F$1:$G$8,2,FALSE))-'Market shares starting point Fe'!AB11)+AB11,$Z11/SUMIFS('Eurostat market shares'!$Z$2:$Z$185,'Eurostat market shares'!$C$2:$C$185,'Market shares starting point Fe'!$C11,'Eurostat market shares'!$D$2:$D$185,'Market shares starting point Fe'!$D11)*(SUMIFS('RAW data extract'!Z$74:Z$81,'RAW data extract'!$C$74:$C$81,VLOOKUP('Market shares starting point Fe'!$D11,Nomenclature!$F$1:$G$8,2,FALSE))-'Market shares starting point Fe'!AB11)+AB11)</f>
        <v>8.7395521497155917E-3</v>
      </c>
      <c r="AD11" s="7">
        <f>IF(SUMIFS('Eurostat market shares'!$Z$2:$Z$185,'Eurostat market shares'!$C$2:$C$185,'Market shares starting point Fe'!$C11,'Eurostat market shares'!$D$2:$D$185,'Market shares starting point Fe'!$D11)=0,(SUMIFS('RAW data extract'!AA$74:AA$81,'RAW data extract'!$C$74:$C$81,VLOOKUP('Market shares starting point Fe'!$D11,Nomenclature!$F$1:$G$8,2,FALSE))-'Market shares starting point Fe'!AC11)+AC11,$Z11/SUMIFS('Eurostat market shares'!$Z$2:$Z$185,'Eurostat market shares'!$C$2:$C$185,'Market shares starting point Fe'!$C11,'Eurostat market shares'!$D$2:$D$185,'Market shares starting point Fe'!$D11)*(SUMIFS('RAW data extract'!AA$74:AA$81,'RAW data extract'!$C$74:$C$81,VLOOKUP('Market shares starting point Fe'!$D11,Nomenclature!$F$1:$G$8,2,FALSE))-'Market shares starting point Fe'!AC11)+AC11)</f>
        <v>9.4668349705161938E-3</v>
      </c>
      <c r="AE11" s="7">
        <f>IF(SUMIFS('Eurostat market shares'!$Z$2:$Z$185,'Eurostat market shares'!$C$2:$C$185,'Market shares starting point Fe'!$C11,'Eurostat market shares'!$D$2:$D$185,'Market shares starting point Fe'!$D11)=0,(SUMIFS('RAW data extract'!AB$74:AB$81,'RAW data extract'!$C$74:$C$81,VLOOKUP('Market shares starting point Fe'!$D11,Nomenclature!$F$1:$G$8,2,FALSE))-'Market shares starting point Fe'!AD11)+AD11,$Z11/SUMIFS('Eurostat market shares'!$Z$2:$Z$185,'Eurostat market shares'!$C$2:$C$185,'Market shares starting point Fe'!$C11,'Eurostat market shares'!$D$2:$D$185,'Market shares starting point Fe'!$D11)*(SUMIFS('RAW data extract'!AB$74:AB$81,'RAW data extract'!$C$74:$C$81,VLOOKUP('Market shares starting point Fe'!$D11,Nomenclature!$F$1:$G$8,2,FALSE))-'Market shares starting point Fe'!AD11)+AD11)</f>
        <v>1.0192339301006553E-2</v>
      </c>
      <c r="AF11" s="7">
        <f>IF(SUMIFS('Eurostat market shares'!$Z$2:$Z$185,'Eurostat market shares'!$C$2:$C$185,'Market shares starting point Fe'!$C11,'Eurostat market shares'!$D$2:$D$185,'Market shares starting point Fe'!$D11)=0,(SUMIFS('RAW data extract'!AC$74:AC$81,'RAW data extract'!$C$74:$C$81,VLOOKUP('Market shares starting point Fe'!$D11,Nomenclature!$F$1:$G$8,2,FALSE))-'Market shares starting point Fe'!AE11)+AE11,$Z11/SUMIFS('Eurostat market shares'!$Z$2:$Z$185,'Eurostat market shares'!$C$2:$C$185,'Market shares starting point Fe'!$C11,'Eurostat market shares'!$D$2:$D$185,'Market shares starting point Fe'!$D11)*(SUMIFS('RAW data extract'!AC$74:AC$81,'RAW data extract'!$C$74:$C$81,VLOOKUP('Market shares starting point Fe'!$D11,Nomenclature!$F$1:$G$8,2,FALSE))-'Market shares starting point Fe'!AE11)+AE11)</f>
        <v>1.0932966743926948E-2</v>
      </c>
      <c r="AG11" s="7">
        <f>IF(SUMIFS('Eurostat market shares'!$Z$2:$Z$185,'Eurostat market shares'!$C$2:$C$185,'Market shares starting point Fe'!$C11,'Eurostat market shares'!$D$2:$D$185,'Market shares starting point Fe'!$D11)=0,(SUMIFS('RAW data extract'!AD$74:AD$81,'RAW data extract'!$C$74:$C$81,VLOOKUP('Market shares starting point Fe'!$D11,Nomenclature!$F$1:$G$8,2,FALSE))-'Market shares starting point Fe'!AF11)+AF11,$Z11/SUMIFS('Eurostat market shares'!$Z$2:$Z$185,'Eurostat market shares'!$C$2:$C$185,'Market shares starting point Fe'!$C11,'Eurostat market shares'!$D$2:$D$185,'Market shares starting point Fe'!$D11)*(SUMIFS('RAW data extract'!AD$74:AD$81,'RAW data extract'!$C$74:$C$81,VLOOKUP('Market shares starting point Fe'!$D11,Nomenclature!$F$1:$G$8,2,FALSE))-'Market shares starting point Fe'!AF11)+AF11)</f>
        <v>1.1632729077874658E-2</v>
      </c>
      <c r="AH11" s="7">
        <f>IF(SUMIFS('Eurostat market shares'!$Z$2:$Z$185,'Eurostat market shares'!$C$2:$C$185,'Market shares starting point Fe'!$C11,'Eurostat market shares'!$D$2:$D$185,'Market shares starting point Fe'!$D11)=0,(SUMIFS('RAW data extract'!AE$74:AE$81,'RAW data extract'!$C$74:$C$81,VLOOKUP('Market shares starting point Fe'!$D11,Nomenclature!$F$1:$G$8,2,FALSE))-'Market shares starting point Fe'!AG11)+AG11,$Z11/SUMIFS('Eurostat market shares'!$Z$2:$Z$185,'Eurostat market shares'!$C$2:$C$185,'Market shares starting point Fe'!$C11,'Eurostat market shares'!$D$2:$D$185,'Market shares starting point Fe'!$D11)*(SUMIFS('RAW data extract'!AE$74:AE$81,'RAW data extract'!$C$74:$C$81,VLOOKUP('Market shares starting point Fe'!$D11,Nomenclature!$F$1:$G$8,2,FALSE))-'Market shares starting point Fe'!AG11)+AG11)</f>
        <v>1.2403548283621474E-2</v>
      </c>
      <c r="AI11" s="7">
        <f>IF(SUMIFS('Eurostat market shares'!$Z$2:$Z$185,'Eurostat market shares'!$C$2:$C$185,'Market shares starting point Fe'!$C11,'Eurostat market shares'!$D$2:$D$185,'Market shares starting point Fe'!$D11)=0,(SUMIFS('RAW data extract'!AF$74:AF$81,'RAW data extract'!$C$74:$C$81,VLOOKUP('Market shares starting point Fe'!$D11,Nomenclature!$F$1:$G$8,2,FALSE))-'Market shares starting point Fe'!AH11)+AH11,$Z11/SUMIFS('Eurostat market shares'!$Z$2:$Z$185,'Eurostat market shares'!$C$2:$C$185,'Market shares starting point Fe'!$C11,'Eurostat market shares'!$D$2:$D$185,'Market shares starting point Fe'!$D11)*(SUMIFS('RAW data extract'!AF$74:AF$81,'RAW data extract'!$C$74:$C$81,VLOOKUP('Market shares starting point Fe'!$D11,Nomenclature!$F$1:$G$8,2,FALSE))-'Market shares starting point Fe'!AH11)+AH11)</f>
        <v>1.3192387051305671E-2</v>
      </c>
      <c r="AJ11" s="7">
        <f>IF(SUMIFS('Eurostat market shares'!$Z$2:$Z$185,'Eurostat market shares'!$C$2:$C$185,'Market shares starting point Fe'!$C11,'Eurostat market shares'!$D$2:$D$185,'Market shares starting point Fe'!$D11)=0,(SUMIFS('RAW data extract'!AG$74:AG$81,'RAW data extract'!$C$74:$C$81,VLOOKUP('Market shares starting point Fe'!$D11,Nomenclature!$F$1:$G$8,2,FALSE))-'Market shares starting point Fe'!AI11)+AI11,$Z11/SUMIFS('Eurostat market shares'!$Z$2:$Z$185,'Eurostat market shares'!$C$2:$C$185,'Market shares starting point Fe'!$C11,'Eurostat market shares'!$D$2:$D$185,'Market shares starting point Fe'!$D11)*(SUMIFS('RAW data extract'!AG$74:AG$81,'RAW data extract'!$C$74:$C$81,VLOOKUP('Market shares starting point Fe'!$D11,Nomenclature!$F$1:$G$8,2,FALSE))-'Market shares starting point Fe'!AI11)+AI11)</f>
        <v>1.4040730380408782E-2</v>
      </c>
      <c r="AK11" s="7">
        <f>IF(SUMIFS('Eurostat market shares'!$Z$2:$Z$185,'Eurostat market shares'!$C$2:$C$185,'Market shares starting point Fe'!$C11,'Eurostat market shares'!$D$2:$D$185,'Market shares starting point Fe'!$D11)=0,(SUMIFS('RAW data extract'!AH$74:AH$81,'RAW data extract'!$C$74:$C$81,VLOOKUP('Market shares starting point Fe'!$D11,Nomenclature!$F$1:$G$8,2,FALSE))-'Market shares starting point Fe'!AJ11)+AJ11,$Z11/SUMIFS('Eurostat market shares'!$Z$2:$Z$185,'Eurostat market shares'!$C$2:$C$185,'Market shares starting point Fe'!$C11,'Eurostat market shares'!$D$2:$D$185,'Market shares starting point Fe'!$D11)*(SUMIFS('RAW data extract'!AH$74:AH$81,'RAW data extract'!$C$74:$C$81,VLOOKUP('Market shares starting point Fe'!$D11,Nomenclature!$F$1:$G$8,2,FALSE))-'Market shares starting point Fe'!AJ11)+AJ11)</f>
        <v>1.5033369462781436E-2</v>
      </c>
      <c r="AL11" s="7">
        <f>IF(SUMIFS('Eurostat market shares'!$Z$2:$Z$185,'Eurostat market shares'!$C$2:$C$185,'Market shares starting point Fe'!$C11,'Eurostat market shares'!$D$2:$D$185,'Market shares starting point Fe'!$D11)=0,(SUMIFS('RAW data extract'!AI$74:AI$81,'RAW data extract'!$C$74:$C$81,VLOOKUP('Market shares starting point Fe'!$D11,Nomenclature!$F$1:$G$8,2,FALSE))-'Market shares starting point Fe'!AK11)+AK11,$Z11/SUMIFS('Eurostat market shares'!$Z$2:$Z$185,'Eurostat market shares'!$C$2:$C$185,'Market shares starting point Fe'!$C11,'Eurostat market shares'!$D$2:$D$185,'Market shares starting point Fe'!$D11)*(SUMIFS('RAW data extract'!AI$74:AI$81,'RAW data extract'!$C$74:$C$81,VLOOKUP('Market shares starting point Fe'!$D11,Nomenclature!$F$1:$G$8,2,FALSE))-'Market shares starting point Fe'!AK11)+AK11)</f>
        <v>1.6119232985887754E-2</v>
      </c>
      <c r="AM11" s="7">
        <f>IF(SUMIFS('Eurostat market shares'!$Z$2:$Z$185,'Eurostat market shares'!$C$2:$C$185,'Market shares starting point Fe'!$C11,'Eurostat market shares'!$D$2:$D$185,'Market shares starting point Fe'!$D11)=0,(SUMIFS('RAW data extract'!AJ$74:AJ$81,'RAW data extract'!$C$74:$C$81,VLOOKUP('Market shares starting point Fe'!$D11,Nomenclature!$F$1:$G$8,2,FALSE))-'Market shares starting point Fe'!AL11)+AL11,$Z11/SUMIFS('Eurostat market shares'!$Z$2:$Z$185,'Eurostat market shares'!$C$2:$C$185,'Market shares starting point Fe'!$C11,'Eurostat market shares'!$D$2:$D$185,'Market shares starting point Fe'!$D11)*(SUMIFS('RAW data extract'!AJ$74:AJ$81,'RAW data extract'!$C$74:$C$81,VLOOKUP('Market shares starting point Fe'!$D11,Nomenclature!$F$1:$G$8,2,FALSE))-'Market shares starting point Fe'!AL11)+AL11)</f>
        <v>1.7354203128125446E-2</v>
      </c>
      <c r="AN11" s="7">
        <f>IF(SUMIFS('Eurostat market shares'!$Z$2:$Z$185,'Eurostat market shares'!$C$2:$C$185,'Market shares starting point Fe'!$C11,'Eurostat market shares'!$D$2:$D$185,'Market shares starting point Fe'!$D11)=0,(SUMIFS('RAW data extract'!AK$74:AK$81,'RAW data extract'!$C$74:$C$81,VLOOKUP('Market shares starting point Fe'!$D11,Nomenclature!$F$1:$G$8,2,FALSE))-'Market shares starting point Fe'!AM11)+AM11,$Z11/SUMIFS('Eurostat market shares'!$Z$2:$Z$185,'Eurostat market shares'!$C$2:$C$185,'Market shares starting point Fe'!$C11,'Eurostat market shares'!$D$2:$D$185,'Market shares starting point Fe'!$D11)*(SUMIFS('RAW data extract'!AK$74:AK$81,'RAW data extract'!$C$74:$C$81,VLOOKUP('Market shares starting point Fe'!$D11,Nomenclature!$F$1:$G$8,2,FALSE))-'Market shares starting point Fe'!AM11)+AM11)</f>
        <v>1.8827414576133131E-2</v>
      </c>
      <c r="AO11" s="7">
        <f>IF(SUMIFS('Eurostat market shares'!$Z$2:$Z$185,'Eurostat market shares'!$C$2:$C$185,'Market shares starting point Fe'!$C11,'Eurostat market shares'!$D$2:$D$185,'Market shares starting point Fe'!$D11)=0,(SUMIFS('RAW data extract'!AL$74:AL$81,'RAW data extract'!$C$74:$C$81,VLOOKUP('Market shares starting point Fe'!$D11,Nomenclature!$F$1:$G$8,2,FALSE))-'Market shares starting point Fe'!AN11)+AN11,$Z11/SUMIFS('Eurostat market shares'!$Z$2:$Z$185,'Eurostat market shares'!$C$2:$C$185,'Market shares starting point Fe'!$C11,'Eurostat market shares'!$D$2:$D$185,'Market shares starting point Fe'!$D11)*(SUMIFS('RAW data extract'!AL$74:AL$81,'RAW data extract'!$C$74:$C$81,VLOOKUP('Market shares starting point Fe'!$D11,Nomenclature!$F$1:$G$8,2,FALSE))-'Market shares starting point Fe'!AN11)+AN11)</f>
        <v>2.049290191040452E-2</v>
      </c>
      <c r="AP11" s="7">
        <f>IF(SUMIFS('Eurostat market shares'!$Z$2:$Z$185,'Eurostat market shares'!$C$2:$C$185,'Market shares starting point Fe'!$C11,'Eurostat market shares'!$D$2:$D$185,'Market shares starting point Fe'!$D11)=0,(SUMIFS('RAW data extract'!AM$74:AM$81,'RAW data extract'!$C$74:$C$81,VLOOKUP('Market shares starting point Fe'!$D11,Nomenclature!$F$1:$G$8,2,FALSE))-'Market shares starting point Fe'!AO11)+AO11,$Z11/SUMIFS('Eurostat market shares'!$Z$2:$Z$185,'Eurostat market shares'!$C$2:$C$185,'Market shares starting point Fe'!$C11,'Eurostat market shares'!$D$2:$D$185,'Market shares starting point Fe'!$D11)*(SUMIFS('RAW data extract'!AM$74:AM$81,'RAW data extract'!$C$74:$C$81,VLOOKUP('Market shares starting point Fe'!$D11,Nomenclature!$F$1:$G$8,2,FALSE))-'Market shares starting point Fe'!AO11)+AO11)</f>
        <v>2.2380289907512292E-2</v>
      </c>
      <c r="AQ11" s="7">
        <f>IF(SUMIFS('Eurostat market shares'!$Z$2:$Z$185,'Eurostat market shares'!$C$2:$C$185,'Market shares starting point Fe'!$C11,'Eurostat market shares'!$D$2:$D$185,'Market shares starting point Fe'!$D11)=0,(SUMIFS('RAW data extract'!AN$74:AN$81,'RAW data extract'!$C$74:$C$81,VLOOKUP('Market shares starting point Fe'!$D11,Nomenclature!$F$1:$G$8,2,FALSE))-'Market shares starting point Fe'!AP11)+AP11,$Z11/SUMIFS('Eurostat market shares'!$Z$2:$Z$185,'Eurostat market shares'!$C$2:$C$185,'Market shares starting point Fe'!$C11,'Eurostat market shares'!$D$2:$D$185,'Market shares starting point Fe'!$D11)*(SUMIFS('RAW data extract'!AN$74:AN$81,'RAW data extract'!$C$74:$C$81,VLOOKUP('Market shares starting point Fe'!$D11,Nomenclature!$F$1:$G$8,2,FALSE))-'Market shares starting point Fe'!AP11)+AP11)</f>
        <v>2.4483705521278869E-2</v>
      </c>
      <c r="AR11" s="7">
        <f>IF(SUMIFS('Eurostat market shares'!$Z$2:$Z$185,'Eurostat market shares'!$C$2:$C$185,'Market shares starting point Fe'!$C11,'Eurostat market shares'!$D$2:$D$185,'Market shares starting point Fe'!$D11)=0,(SUMIFS('RAW data extract'!AO$74:AO$81,'RAW data extract'!$C$74:$C$81,VLOOKUP('Market shares starting point Fe'!$D11,Nomenclature!$F$1:$G$8,2,FALSE))-'Market shares starting point Fe'!AQ11)+AQ11,$Z11/SUMIFS('Eurostat market shares'!$Z$2:$Z$185,'Eurostat market shares'!$C$2:$C$185,'Market shares starting point Fe'!$C11,'Eurostat market shares'!$D$2:$D$185,'Market shares starting point Fe'!$D11)*(SUMIFS('RAW data extract'!AO$74:AO$81,'RAW data extract'!$C$74:$C$81,VLOOKUP('Market shares starting point Fe'!$D11,Nomenclature!$F$1:$G$8,2,FALSE))-'Market shares starting point Fe'!AQ11)+AQ11)</f>
        <v>2.6674996866603823E-2</v>
      </c>
      <c r="AS11" s="7">
        <f>IF(SUMIFS('Eurostat market shares'!$Z$2:$Z$185,'Eurostat market shares'!$C$2:$C$185,'Market shares starting point Fe'!$C11,'Eurostat market shares'!$D$2:$D$185,'Market shares starting point Fe'!$D11)=0,(SUMIFS('RAW data extract'!AP$74:AP$81,'RAW data extract'!$C$74:$C$81,VLOOKUP('Market shares starting point Fe'!$D11,Nomenclature!$F$1:$G$8,2,FALSE))-'Market shares starting point Fe'!AR11)+AR11,$Z11/SUMIFS('Eurostat market shares'!$Z$2:$Z$185,'Eurostat market shares'!$C$2:$C$185,'Market shares starting point Fe'!$C11,'Eurostat market shares'!$D$2:$D$185,'Market shares starting point Fe'!$D11)*(SUMIFS('RAW data extract'!AP$74:AP$81,'RAW data extract'!$C$74:$C$81,VLOOKUP('Market shares starting point Fe'!$D11,Nomenclature!$F$1:$G$8,2,FALSE))-'Market shares starting point Fe'!AR11)+AR11)</f>
        <v>2.8981523520557759E-2</v>
      </c>
      <c r="AT11" s="7">
        <f>IF(SUMIFS('Eurostat market shares'!$Z$2:$Z$185,'Eurostat market shares'!$C$2:$C$185,'Market shares starting point Fe'!$C11,'Eurostat market shares'!$D$2:$D$185,'Market shares starting point Fe'!$D11)=0,(SUMIFS('RAW data extract'!AQ$74:AQ$81,'RAW data extract'!$C$74:$C$81,VLOOKUP('Market shares starting point Fe'!$D11,Nomenclature!$F$1:$G$8,2,FALSE))-'Market shares starting point Fe'!AS11)+AS11,$Z11/SUMIFS('Eurostat market shares'!$Z$2:$Z$185,'Eurostat market shares'!$C$2:$C$185,'Market shares starting point Fe'!$C11,'Eurostat market shares'!$D$2:$D$185,'Market shares starting point Fe'!$D11)*(SUMIFS('RAW data extract'!AQ$74:AQ$81,'RAW data extract'!$C$74:$C$81,VLOOKUP('Market shares starting point Fe'!$D11,Nomenclature!$F$1:$G$8,2,FALSE))-'Market shares starting point Fe'!AS11)+AS11)</f>
        <v>3.1471723504043404E-2</v>
      </c>
      <c r="AU11" s="7">
        <f>IF(SUMIFS('Eurostat market shares'!$Z$2:$Z$185,'Eurostat market shares'!$C$2:$C$185,'Market shares starting point Fe'!$C11,'Eurostat market shares'!$D$2:$D$185,'Market shares starting point Fe'!$D11)=0,(SUMIFS('RAW data extract'!AR$74:AR$81,'RAW data extract'!$C$74:$C$81,VLOOKUP('Market shares starting point Fe'!$D11,Nomenclature!$F$1:$G$8,2,FALSE))-'Market shares starting point Fe'!AT11)+AT11,$Z11/SUMIFS('Eurostat market shares'!$Z$2:$Z$185,'Eurostat market shares'!$C$2:$C$185,'Market shares starting point Fe'!$C11,'Eurostat market shares'!$D$2:$D$185,'Market shares starting point Fe'!$D11)*(SUMIFS('RAW data extract'!AR$74:AR$81,'RAW data extract'!$C$74:$C$81,VLOOKUP('Market shares starting point Fe'!$D11,Nomenclature!$F$1:$G$8,2,FALSE))-'Market shares starting point Fe'!AT11)+AT11)</f>
        <v>3.4052766275412157E-2</v>
      </c>
      <c r="AV11" s="7">
        <f>IF(SUMIFS('Eurostat market shares'!$Z$2:$Z$185,'Eurostat market shares'!$C$2:$C$185,'Market shares starting point Fe'!$C11,'Eurostat market shares'!$D$2:$D$185,'Market shares starting point Fe'!$D11)=0,(SUMIFS('RAW data extract'!AS$74:AS$81,'RAW data extract'!$C$74:$C$81,VLOOKUP('Market shares starting point Fe'!$D11,Nomenclature!$F$1:$G$8,2,FALSE))-'Market shares starting point Fe'!AU11)+AU11,$Z11/SUMIFS('Eurostat market shares'!$Z$2:$Z$185,'Eurostat market shares'!$C$2:$C$185,'Market shares starting point Fe'!$C11,'Eurostat market shares'!$D$2:$D$185,'Market shares starting point Fe'!$D11)*(SUMIFS('RAW data extract'!AS$74:AS$81,'RAW data extract'!$C$74:$C$81,VLOOKUP('Market shares starting point Fe'!$D11,Nomenclature!$F$1:$G$8,2,FALSE))-'Market shares starting point Fe'!AU11)+AU11)</f>
        <v>3.6778270543804337E-2</v>
      </c>
      <c r="AW11" s="7">
        <f>IF(SUMIFS('Eurostat market shares'!$Z$2:$Z$185,'Eurostat market shares'!$C$2:$C$185,'Market shares starting point Fe'!$C11,'Eurostat market shares'!$D$2:$D$185,'Market shares starting point Fe'!$D11)=0,(SUMIFS('RAW data extract'!AT$74:AT$81,'RAW data extract'!$C$74:$C$81,VLOOKUP('Market shares starting point Fe'!$D11,Nomenclature!$F$1:$G$8,2,FALSE))-'Market shares starting point Fe'!AV11)+AV11,$Z11/SUMIFS('Eurostat market shares'!$Z$2:$Z$185,'Eurostat market shares'!$C$2:$C$185,'Market shares starting point Fe'!$C11,'Eurostat market shares'!$D$2:$D$185,'Market shares starting point Fe'!$D11)*(SUMIFS('RAW data extract'!AT$74:AT$81,'RAW data extract'!$C$74:$C$81,VLOOKUP('Market shares starting point Fe'!$D11,Nomenclature!$F$1:$G$8,2,FALSE))-'Market shares starting point Fe'!AV11)+AV11)</f>
        <v>3.9681390293189546E-2</v>
      </c>
      <c r="AX11" s="7">
        <f>IF(SUMIFS('Eurostat market shares'!$Z$2:$Z$185,'Eurostat market shares'!$C$2:$C$185,'Market shares starting point Fe'!$C11,'Eurostat market shares'!$D$2:$D$185,'Market shares starting point Fe'!$D11)=0,(SUMIFS('RAW data extract'!AU$74:AU$81,'RAW data extract'!$C$74:$C$81,VLOOKUP('Market shares starting point Fe'!$D11,Nomenclature!$F$1:$G$8,2,FALSE))-'Market shares starting point Fe'!AW11)+AW11,$Z11/SUMIFS('Eurostat market shares'!$Z$2:$Z$185,'Eurostat market shares'!$C$2:$C$185,'Market shares starting point Fe'!$C11,'Eurostat market shares'!$D$2:$D$185,'Market shares starting point Fe'!$D11)*(SUMIFS('RAW data extract'!AU$74:AU$81,'RAW data extract'!$C$74:$C$81,VLOOKUP('Market shares starting point Fe'!$D11,Nomenclature!$F$1:$G$8,2,FALSE))-'Market shares starting point Fe'!AW11)+AW11)</f>
        <v>4.2824369563487202E-2</v>
      </c>
      <c r="AY11" s="7">
        <f>IF(SUMIFS('Eurostat market shares'!$Z$2:$Z$185,'Eurostat market shares'!$C$2:$C$185,'Market shares starting point Fe'!$C11,'Eurostat market shares'!$D$2:$D$185,'Market shares starting point Fe'!$D11)=0,(SUMIFS('RAW data extract'!AV$74:AV$81,'RAW data extract'!$C$74:$C$81,VLOOKUP('Market shares starting point Fe'!$D11,Nomenclature!$F$1:$G$8,2,FALSE))-'Market shares starting point Fe'!AX11)+AX11,$Z11/SUMIFS('Eurostat market shares'!$Z$2:$Z$185,'Eurostat market shares'!$C$2:$C$185,'Market shares starting point Fe'!$C11,'Eurostat market shares'!$D$2:$D$185,'Market shares starting point Fe'!$D11)*(SUMIFS('RAW data extract'!AV$74:AV$81,'RAW data extract'!$C$74:$C$81,VLOOKUP('Market shares starting point Fe'!$D11,Nomenclature!$F$1:$G$8,2,FALSE))-'Market shares starting point Fe'!AX11)+AX11)</f>
        <v>4.6241290612107071E-2</v>
      </c>
      <c r="AZ11" s="7">
        <f>IF(SUMIFS('Eurostat market shares'!$Z$2:$Z$185,'Eurostat market shares'!$C$2:$C$185,'Market shares starting point Fe'!$C11,'Eurostat market shares'!$D$2:$D$185,'Market shares starting point Fe'!$D11)=0,(SUMIFS('RAW data extract'!AW$74:AW$81,'RAW data extract'!$C$74:$C$81,VLOOKUP('Market shares starting point Fe'!$D11,Nomenclature!$F$1:$G$8,2,FALSE))-'Market shares starting point Fe'!AY11)+AY11,$Z11/SUMIFS('Eurostat market shares'!$Z$2:$Z$185,'Eurostat market shares'!$C$2:$C$185,'Market shares starting point Fe'!$C11,'Eurostat market shares'!$D$2:$D$185,'Market shares starting point Fe'!$D11)*(SUMIFS('RAW data extract'!AW$74:AW$81,'RAW data extract'!$C$74:$C$81,VLOOKUP('Market shares starting point Fe'!$D11,Nomenclature!$F$1:$G$8,2,FALSE))-'Market shares starting point Fe'!AY11)+AY11)</f>
        <v>4.9947291639282E-2</v>
      </c>
      <c r="BA11" s="7">
        <f>IF(SUMIFS('Eurostat market shares'!$Z$2:$Z$185,'Eurostat market shares'!$C$2:$C$185,'Market shares starting point Fe'!$C11,'Eurostat market shares'!$D$2:$D$185,'Market shares starting point Fe'!$D11)=0,(SUMIFS('RAW data extract'!AX$74:AX$81,'RAW data extract'!$C$74:$C$81,VLOOKUP('Market shares starting point Fe'!$D11,Nomenclature!$F$1:$G$8,2,FALSE))-'Market shares starting point Fe'!AZ11)+AZ11,$Z11/SUMIFS('Eurostat market shares'!$Z$2:$Z$185,'Eurostat market shares'!$C$2:$C$185,'Market shares starting point Fe'!$C11,'Eurostat market shares'!$D$2:$D$185,'Market shares starting point Fe'!$D11)*(SUMIFS('RAW data extract'!AX$74:AX$81,'RAW data extract'!$C$74:$C$81,VLOOKUP('Market shares starting point Fe'!$D11,Nomenclature!$F$1:$G$8,2,FALSE))-'Market shares starting point Fe'!AZ11)+AZ11)</f>
        <v>5.39952980802074E-2</v>
      </c>
      <c r="BB11" s="7">
        <f>IF(SUMIFS('Eurostat market shares'!$Z$2:$Z$185,'Eurostat market shares'!$C$2:$C$185,'Market shares starting point Fe'!$C11,'Eurostat market shares'!$D$2:$D$185,'Market shares starting point Fe'!$D11)=0,(SUMIFS('RAW data extract'!AY$74:AY$81,'RAW data extract'!$C$74:$C$81,VLOOKUP('Market shares starting point Fe'!$D11,Nomenclature!$F$1:$G$8,2,FALSE))-'Market shares starting point Fe'!BA11)+BA11,$Z11/SUMIFS('Eurostat market shares'!$Z$2:$Z$185,'Eurostat market shares'!$C$2:$C$185,'Market shares starting point Fe'!$C11,'Eurostat market shares'!$D$2:$D$185,'Market shares starting point Fe'!$D11)*(SUMIFS('RAW data extract'!AY$74:AY$81,'RAW data extract'!$C$74:$C$81,VLOOKUP('Market shares starting point Fe'!$D11,Nomenclature!$F$1:$G$8,2,FALSE))-'Market shares starting point Fe'!BA11)+BA11)</f>
        <v>5.8458049131457968E-2</v>
      </c>
      <c r="BC11" s="7">
        <f>IF(SUMIFS('Eurostat market shares'!$Z$2:$Z$185,'Eurostat market shares'!$C$2:$C$185,'Market shares starting point Fe'!$C11,'Eurostat market shares'!$D$2:$D$185,'Market shares starting point Fe'!$D11)=0,(SUMIFS('RAW data extract'!AZ$74:AZ$81,'RAW data extract'!$C$74:$C$81,VLOOKUP('Market shares starting point Fe'!$D11,Nomenclature!$F$1:$G$8,2,FALSE))-'Market shares starting point Fe'!BB11)+BB11,$Z11/SUMIFS('Eurostat market shares'!$Z$2:$Z$185,'Eurostat market shares'!$C$2:$C$185,'Market shares starting point Fe'!$C11,'Eurostat market shares'!$D$2:$D$185,'Market shares starting point Fe'!$D11)*(SUMIFS('RAW data extract'!AZ$74:AZ$81,'RAW data extract'!$C$74:$C$81,VLOOKUP('Market shares starting point Fe'!$D11,Nomenclature!$F$1:$G$8,2,FALSE))-'Market shares starting point Fe'!BB11)+BB11)</f>
        <v>6.3401371092002445E-2</v>
      </c>
      <c r="BD11" s="7">
        <f>IF(SUMIFS('Eurostat market shares'!$Z$2:$Z$185,'Eurostat market shares'!$C$2:$C$185,'Market shares starting point Fe'!$C11,'Eurostat market shares'!$D$2:$D$185,'Market shares starting point Fe'!$D11)=0,(SUMIFS('RAW data extract'!BA$74:BA$81,'RAW data extract'!$C$74:$C$81,VLOOKUP('Market shares starting point Fe'!$D11,Nomenclature!$F$1:$G$8,2,FALSE))-'Market shares starting point Fe'!BC11)+BC11,$Z11/SUMIFS('Eurostat market shares'!$Z$2:$Z$185,'Eurostat market shares'!$C$2:$C$185,'Market shares starting point Fe'!$C11,'Eurostat market shares'!$D$2:$D$185,'Market shares starting point Fe'!$D11)*(SUMIFS('RAW data extract'!BA$74:BA$81,'RAW data extract'!$C$74:$C$81,VLOOKUP('Market shares starting point Fe'!$D11,Nomenclature!$F$1:$G$8,2,FALSE))-'Market shares starting point Fe'!BC11)+BC11)</f>
        <v>6.8817306464138597E-2</v>
      </c>
      <c r="BE11" s="7">
        <f>IF(SUMIFS('Eurostat market shares'!$Z$2:$Z$185,'Eurostat market shares'!$C$2:$C$185,'Market shares starting point Fe'!$C11,'Eurostat market shares'!$D$2:$D$185,'Market shares starting point Fe'!$D11)=0,(SUMIFS('RAW data extract'!BB$74:BB$81,'RAW data extract'!$C$74:$C$81,VLOOKUP('Market shares starting point Fe'!$D11,Nomenclature!$F$1:$G$8,2,FALSE))-'Market shares starting point Fe'!BD11)+BD11,$Z11/SUMIFS('Eurostat market shares'!$Z$2:$Z$185,'Eurostat market shares'!$C$2:$C$185,'Market shares starting point Fe'!$C11,'Eurostat market shares'!$D$2:$D$185,'Market shares starting point Fe'!$D11)*(SUMIFS('RAW data extract'!BB$74:BB$81,'RAW data extract'!$C$74:$C$81,VLOOKUP('Market shares starting point Fe'!$D11,Nomenclature!$F$1:$G$8,2,FALSE))-'Market shares starting point Fe'!BD11)+BD11)</f>
        <v>7.4897037211166584E-2</v>
      </c>
      <c r="BF11" s="7">
        <f>IF(SUMIFS('Eurostat market shares'!$Z$2:$Z$185,'Eurostat market shares'!$C$2:$C$185,'Market shares starting point Fe'!$C11,'Eurostat market shares'!$D$2:$D$185,'Market shares starting point Fe'!$D11)=0,(SUMIFS('RAW data extract'!BC$74:BC$81,'RAW data extract'!$C$74:$C$81,VLOOKUP('Market shares starting point Fe'!$D11,Nomenclature!$F$1:$G$8,2,FALSE))-'Market shares starting point Fe'!BE11)+BE11,$Z11/SUMIFS('Eurostat market shares'!$Z$2:$Z$185,'Eurostat market shares'!$C$2:$C$185,'Market shares starting point Fe'!$C11,'Eurostat market shares'!$D$2:$D$185,'Market shares starting point Fe'!$D11)*(SUMIFS('RAW data extract'!BC$74:BC$81,'RAW data extract'!$C$74:$C$81,VLOOKUP('Market shares starting point Fe'!$D11,Nomenclature!$F$1:$G$8,2,FALSE))-'Market shares starting point Fe'!BE11)+BE11)</f>
        <v>8.1710240282487634E-2</v>
      </c>
      <c r="BG11" s="7">
        <f>IF(SUMIFS('Eurostat market shares'!$Z$2:$Z$185,'Eurostat market shares'!$C$2:$C$185,'Market shares starting point Fe'!$C11,'Eurostat market shares'!$D$2:$D$185,'Market shares starting point Fe'!$D11)=0,(SUMIFS('RAW data extract'!BD$74:BD$81,'RAW data extract'!$C$74:$C$81,VLOOKUP('Market shares starting point Fe'!$D11,Nomenclature!$F$1:$G$8,2,FALSE))-'Market shares starting point Fe'!BF11)+BF11,$Z11/SUMIFS('Eurostat market shares'!$Z$2:$Z$185,'Eurostat market shares'!$C$2:$C$185,'Market shares starting point Fe'!$C11,'Eurostat market shares'!$D$2:$D$185,'Market shares starting point Fe'!$D11)*(SUMIFS('RAW data extract'!BD$74:BD$81,'RAW data extract'!$C$74:$C$81,VLOOKUP('Market shares starting point Fe'!$D11,Nomenclature!$F$1:$G$8,2,FALSE))-'Market shares starting point Fe'!BF11)+BF11)</f>
        <v>8.939021685558271E-2</v>
      </c>
      <c r="BH11" s="7">
        <f>IF(SUMIFS('Eurostat market shares'!$Z$2:$Z$185,'Eurostat market shares'!$C$2:$C$185,'Market shares starting point Fe'!$C11,'Eurostat market shares'!$D$2:$D$185,'Market shares starting point Fe'!$D11)=0,(SUMIFS('RAW data extract'!BE$74:BE$81,'RAW data extract'!$C$74:$C$81,VLOOKUP('Market shares starting point Fe'!$D11,Nomenclature!$F$1:$G$8,2,FALSE))-'Market shares starting point Fe'!BG11)+BG11,$Z11/SUMIFS('Eurostat market shares'!$Z$2:$Z$185,'Eurostat market shares'!$C$2:$C$185,'Market shares starting point Fe'!$C11,'Eurostat market shares'!$D$2:$D$185,'Market shares starting point Fe'!$D11)*(SUMIFS('RAW data extract'!BE$74:BE$81,'RAW data extract'!$C$74:$C$81,VLOOKUP('Market shares starting point Fe'!$D11,Nomenclature!$F$1:$G$8,2,FALSE))-'Market shares starting point Fe'!BG11)+BG11)</f>
        <v>9.8121167187869188E-2</v>
      </c>
    </row>
    <row r="12" spans="1:60" hidden="1" x14ac:dyDescent="0.3">
      <c r="A12" t="s">
        <v>9</v>
      </c>
      <c r="B12" t="s">
        <v>10</v>
      </c>
      <c r="C12" t="s">
        <v>23</v>
      </c>
      <c r="D12" t="s">
        <v>18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 s="6">
        <f>IFERROR(SUMIFS('intermediary sheet'!J$2:J$185,'intermediary sheet'!$C$2:$C$185,'Market shares starting point Fe'!$C12,'intermediary sheet'!$D$2:$D$185,'Market shares starting point Fe'!$D12)/SUMIFS('intermediary sheet'!J$2:J$185,'intermediary sheet'!$C$2:$C$185,'Market shares starting point Fe'!$C12,'intermediary sheet'!$D$2:$D$185,"total"),0)</f>
        <v>0</v>
      </c>
      <c r="K12" s="6">
        <f>IFERROR(SUMIFS('intermediary sheet'!K$2:K$185,'intermediary sheet'!$C$2:$C$185,'Market shares starting point Fe'!$C12,'intermediary sheet'!$D$2:$D$185,'Market shares starting point Fe'!$D12)/SUMIFS('intermediary sheet'!K$2:K$185,'intermediary sheet'!$C$2:$C$185,'Market shares starting point Fe'!$C12,'intermediary sheet'!$D$2:$D$185,"total"),0)</f>
        <v>0</v>
      </c>
      <c r="L12" s="6">
        <f>IFERROR(SUMIFS('intermediary sheet'!L$2:L$185,'intermediary sheet'!$C$2:$C$185,'Market shares starting point Fe'!$C12,'intermediary sheet'!$D$2:$D$185,'Market shares starting point Fe'!$D12)/SUMIFS('intermediary sheet'!L$2:L$185,'intermediary sheet'!$C$2:$C$185,'Market shares starting point Fe'!$C12,'intermediary sheet'!$D$2:$D$185,"total"),0)</f>
        <v>0</v>
      </c>
      <c r="M12" s="6">
        <f>IFERROR(SUMIFS('intermediary sheet'!M$2:M$185,'intermediary sheet'!$C$2:$C$185,'Market shares starting point Fe'!$C12,'intermediary sheet'!$D$2:$D$185,'Market shares starting point Fe'!$D12)/SUMIFS('intermediary sheet'!M$2:M$185,'intermediary sheet'!$C$2:$C$185,'Market shares starting point Fe'!$C12,'intermediary sheet'!$D$2:$D$185,"total"),0)</f>
        <v>0</v>
      </c>
      <c r="N12" s="6">
        <f>IFERROR(SUMIFS('intermediary sheet'!N$2:N$185,'intermediary sheet'!$C$2:$C$185,'Market shares starting point Fe'!$C12,'intermediary sheet'!$D$2:$D$185,'Market shares starting point Fe'!$D12)/SUMIFS('intermediary sheet'!N$2:N$185,'intermediary sheet'!$C$2:$C$185,'Market shares starting point Fe'!$C12,'intermediary sheet'!$D$2:$D$185,"total"),0)</f>
        <v>0</v>
      </c>
      <c r="O12" s="6">
        <f>IFERROR(SUMIFS('intermediary sheet'!O$2:O$185,'intermediary sheet'!$C$2:$C$185,'Market shares starting point Fe'!$C12,'intermediary sheet'!$D$2:$D$185,'Market shares starting point Fe'!$D12)/SUMIFS('intermediary sheet'!O$2:O$185,'intermediary sheet'!$C$2:$C$185,'Market shares starting point Fe'!$C12,'intermediary sheet'!$D$2:$D$185,"total"),0)</f>
        <v>0</v>
      </c>
      <c r="P12" s="6">
        <f>IFERROR(SUMIFS('intermediary sheet'!P$2:P$185,'intermediary sheet'!$C$2:$C$185,'Market shares starting point Fe'!$C12,'intermediary sheet'!$D$2:$D$185,'Market shares starting point Fe'!$D12)/SUMIFS('intermediary sheet'!P$2:P$185,'intermediary sheet'!$C$2:$C$185,'Market shares starting point Fe'!$C12,'intermediary sheet'!$D$2:$D$185,"total"),0)</f>
        <v>0</v>
      </c>
      <c r="Q12" s="6">
        <f>IFERROR(SUMIFS('intermediary sheet'!Q$2:Q$185,'intermediary sheet'!$C$2:$C$185,'Market shares starting point Fe'!$C12,'intermediary sheet'!$D$2:$D$185,'Market shares starting point Fe'!$D12)/SUMIFS('intermediary sheet'!Q$2:Q$185,'intermediary sheet'!$C$2:$C$185,'Market shares starting point Fe'!$C12,'intermediary sheet'!$D$2:$D$185,"total"),0)</f>
        <v>0</v>
      </c>
      <c r="R12" s="6">
        <f>IFERROR(SUMIFS('intermediary sheet'!R$2:R$185,'intermediary sheet'!$C$2:$C$185,'Market shares starting point Fe'!$C12,'intermediary sheet'!$D$2:$D$185,'Market shares starting point Fe'!$D12)/SUMIFS('intermediary sheet'!R$2:R$185,'intermediary sheet'!$C$2:$C$185,'Market shares starting point Fe'!$C12,'intermediary sheet'!$D$2:$D$185,"total"),0)</f>
        <v>0</v>
      </c>
      <c r="S12" s="6">
        <f>IFERROR(SUMIFS('intermediary sheet'!S$2:S$185,'intermediary sheet'!$C$2:$C$185,'Market shares starting point Fe'!$C12,'intermediary sheet'!$D$2:$D$185,'Market shares starting point Fe'!$D12)/SUMIFS('intermediary sheet'!S$2:S$185,'intermediary sheet'!$C$2:$C$185,'Market shares starting point Fe'!$C12,'intermediary sheet'!$D$2:$D$185,"total"),0)</f>
        <v>0</v>
      </c>
      <c r="T12" s="6">
        <f>IFERROR(SUMIFS('intermediary sheet'!T$2:T$185,'intermediary sheet'!$C$2:$C$185,'Market shares starting point Fe'!$C12,'intermediary sheet'!$D$2:$D$185,'Market shares starting point Fe'!$D12)/SUMIFS('intermediary sheet'!T$2:T$185,'intermediary sheet'!$C$2:$C$185,'Market shares starting point Fe'!$C12,'intermediary sheet'!$D$2:$D$185,"total"),0)</f>
        <v>0</v>
      </c>
      <c r="U12" s="6">
        <f>IFERROR(SUMIFS('intermediary sheet'!U$2:U$185,'intermediary sheet'!$C$2:$C$185,'Market shares starting point Fe'!$C12,'intermediary sheet'!$D$2:$D$185,'Market shares starting point Fe'!$D12)/SUMIFS('intermediary sheet'!U$2:U$185,'intermediary sheet'!$C$2:$C$185,'Market shares starting point Fe'!$C12,'intermediary sheet'!$D$2:$D$185,"total"),0)</f>
        <v>0</v>
      </c>
      <c r="V12" s="6">
        <f>IFERROR(SUMIFS('intermediary sheet'!V$2:V$185,'intermediary sheet'!$C$2:$C$185,'Market shares starting point Fe'!$C12,'intermediary sheet'!$D$2:$D$185,'Market shares starting point Fe'!$D12)/SUMIFS('intermediary sheet'!V$2:V$185,'intermediary sheet'!$C$2:$C$185,'Market shares starting point Fe'!$C12,'intermediary sheet'!$D$2:$D$185,"total"),0)</f>
        <v>0</v>
      </c>
      <c r="W12" s="6">
        <f>IFERROR(SUMIFS('intermediary sheet'!W$2:W$185,'intermediary sheet'!$C$2:$C$185,'Market shares starting point Fe'!$C12,'intermediary sheet'!$D$2:$D$185,'Market shares starting point Fe'!$D12)/SUMIFS('intermediary sheet'!W$2:W$185,'intermediary sheet'!$C$2:$C$185,'Market shares starting point Fe'!$C12,'intermediary sheet'!$D$2:$D$185,"total"),0)</f>
        <v>0</v>
      </c>
      <c r="X12" s="6">
        <f>IFERROR(SUMIFS('intermediary sheet'!X$2:X$185,'intermediary sheet'!$C$2:$C$185,'Market shares starting point Fe'!$C12,'intermediary sheet'!$D$2:$D$185,'Market shares starting point Fe'!$D12)/SUMIFS('intermediary sheet'!X$2:X$185,'intermediary sheet'!$C$2:$C$185,'Market shares starting point Fe'!$C12,'intermediary sheet'!$D$2:$D$185,"total"),0)</f>
        <v>0</v>
      </c>
      <c r="Y12" s="6">
        <f>IFERROR(SUMIFS('intermediary sheet'!Y$2:Y$185,'intermediary sheet'!$C$2:$C$185,'Market shares starting point Fe'!$C12,'intermediary sheet'!$D$2:$D$185,'Market shares starting point Fe'!$D12)/SUMIFS('intermediary sheet'!Y$2:Y$185,'intermediary sheet'!$C$2:$C$185,'Market shares starting point Fe'!$C12,'intermediary sheet'!$D$2:$D$185,"total"),0)</f>
        <v>0</v>
      </c>
      <c r="Z12" s="6">
        <f>IFERROR(SUMIFS('intermediary sheet'!Z$2:Z$185,'intermediary sheet'!$C$2:$C$185,'Market shares starting point Fe'!$C12,'intermediary sheet'!$D$2:$D$185,'Market shares starting point Fe'!$D12)/SUMIFS('intermediary sheet'!Z$2:Z$185,'intermediary sheet'!$C$2:$C$185,'Market shares starting point Fe'!$C12,'intermediary sheet'!$D$2:$D$185,"total"),0)</f>
        <v>0</v>
      </c>
      <c r="AA12" s="7">
        <f>IF(SUMIFS('Eurostat market shares'!$Z$2:$Z$185,'Eurostat market shares'!$C$2:$C$185,'Market shares starting point Fe'!$C12,'Eurostat market shares'!$D$2:$D$185,'Market shares starting point Fe'!$D12)=0,(SUMIFS('RAW data extract'!X$74:X$81,'RAW data extract'!$C$74:$C$81,VLOOKUP('Market shares starting point Fe'!$D12,Nomenclature!$F$1:$G$8,2,FALSE))-'Market shares starting point Fe'!Z12)+Z12,$Z12/SUMIFS('Eurostat market shares'!$Z$2:$Z$185,'Eurostat market shares'!$C$2:$C$185,'Market shares starting point Fe'!$C12,'Eurostat market shares'!$D$2:$D$185,'Market shares starting point Fe'!$D12)*(SUMIFS('RAW data extract'!X$74:X$81,'RAW data extract'!$C$74:$C$81,VLOOKUP('Market shares starting point Fe'!$D12,Nomenclature!$F$1:$G$8,2,FALSE))-'Market shares starting point Fe'!Z12)+Z12)</f>
        <v>0</v>
      </c>
      <c r="AB12" s="7">
        <f>IF(SUMIFS('Eurostat market shares'!$Z$2:$Z$185,'Eurostat market shares'!$C$2:$C$185,'Market shares starting point Fe'!$C12,'Eurostat market shares'!$D$2:$D$185,'Market shares starting point Fe'!$D12)=0,(SUMIFS('RAW data extract'!Y$74:Y$81,'RAW data extract'!$C$74:$C$81,VLOOKUP('Market shares starting point Fe'!$D12,Nomenclature!$F$1:$G$8,2,FALSE))-'Market shares starting point Fe'!AA12)+AA12,$Z12/SUMIFS('Eurostat market shares'!$Z$2:$Z$185,'Eurostat market shares'!$C$2:$C$185,'Market shares starting point Fe'!$C12,'Eurostat market shares'!$D$2:$D$185,'Market shares starting point Fe'!$D12)*(SUMIFS('RAW data extract'!Y$74:Y$81,'RAW data extract'!$C$74:$C$81,VLOOKUP('Market shares starting point Fe'!$D12,Nomenclature!$F$1:$G$8,2,FALSE))-'Market shares starting point Fe'!AA12)+AA12)</f>
        <v>0</v>
      </c>
      <c r="AC12" s="7">
        <f>IF(SUMIFS('Eurostat market shares'!$Z$2:$Z$185,'Eurostat market shares'!$C$2:$C$185,'Market shares starting point Fe'!$C12,'Eurostat market shares'!$D$2:$D$185,'Market shares starting point Fe'!$D12)=0,(SUMIFS('RAW data extract'!Z$74:Z$81,'RAW data extract'!$C$74:$C$81,VLOOKUP('Market shares starting point Fe'!$D12,Nomenclature!$F$1:$G$8,2,FALSE))-'Market shares starting point Fe'!AB12)+AB12,$Z12/SUMIFS('Eurostat market shares'!$Z$2:$Z$185,'Eurostat market shares'!$C$2:$C$185,'Market shares starting point Fe'!$C12,'Eurostat market shares'!$D$2:$D$185,'Market shares starting point Fe'!$D12)*(SUMIFS('RAW data extract'!Z$74:Z$81,'RAW data extract'!$C$74:$C$81,VLOOKUP('Market shares starting point Fe'!$D12,Nomenclature!$F$1:$G$8,2,FALSE))-'Market shares starting point Fe'!AB12)+AB12)</f>
        <v>0</v>
      </c>
      <c r="AD12" s="7">
        <f>IF(SUMIFS('Eurostat market shares'!$Z$2:$Z$185,'Eurostat market shares'!$C$2:$C$185,'Market shares starting point Fe'!$C12,'Eurostat market shares'!$D$2:$D$185,'Market shares starting point Fe'!$D12)=0,(SUMIFS('RAW data extract'!AA$74:AA$81,'RAW data extract'!$C$74:$C$81,VLOOKUP('Market shares starting point Fe'!$D12,Nomenclature!$F$1:$G$8,2,FALSE))-'Market shares starting point Fe'!AC12)+AC12,$Z12/SUMIFS('Eurostat market shares'!$Z$2:$Z$185,'Eurostat market shares'!$C$2:$C$185,'Market shares starting point Fe'!$C12,'Eurostat market shares'!$D$2:$D$185,'Market shares starting point Fe'!$D12)*(SUMIFS('RAW data extract'!AA$74:AA$81,'RAW data extract'!$C$74:$C$81,VLOOKUP('Market shares starting point Fe'!$D12,Nomenclature!$F$1:$G$8,2,FALSE))-'Market shares starting point Fe'!AC12)+AC12)</f>
        <v>0</v>
      </c>
      <c r="AE12" s="7">
        <f>IF(SUMIFS('Eurostat market shares'!$Z$2:$Z$185,'Eurostat market shares'!$C$2:$C$185,'Market shares starting point Fe'!$C12,'Eurostat market shares'!$D$2:$D$185,'Market shares starting point Fe'!$D12)=0,(SUMIFS('RAW data extract'!AB$74:AB$81,'RAW data extract'!$C$74:$C$81,VLOOKUP('Market shares starting point Fe'!$D12,Nomenclature!$F$1:$G$8,2,FALSE))-'Market shares starting point Fe'!AD12)+AD12,$Z12/SUMIFS('Eurostat market shares'!$Z$2:$Z$185,'Eurostat market shares'!$C$2:$C$185,'Market shares starting point Fe'!$C12,'Eurostat market shares'!$D$2:$D$185,'Market shares starting point Fe'!$D12)*(SUMIFS('RAW data extract'!AB$74:AB$81,'RAW data extract'!$C$74:$C$81,VLOOKUP('Market shares starting point Fe'!$D12,Nomenclature!$F$1:$G$8,2,FALSE))-'Market shares starting point Fe'!AD12)+AD12)</f>
        <v>0</v>
      </c>
      <c r="AF12" s="7">
        <f>IF(SUMIFS('Eurostat market shares'!$Z$2:$Z$185,'Eurostat market shares'!$C$2:$C$185,'Market shares starting point Fe'!$C12,'Eurostat market shares'!$D$2:$D$185,'Market shares starting point Fe'!$D12)=0,(SUMIFS('RAW data extract'!AC$74:AC$81,'RAW data extract'!$C$74:$C$81,VLOOKUP('Market shares starting point Fe'!$D12,Nomenclature!$F$1:$G$8,2,FALSE))-'Market shares starting point Fe'!AE12)+AE12,$Z12/SUMIFS('Eurostat market shares'!$Z$2:$Z$185,'Eurostat market shares'!$C$2:$C$185,'Market shares starting point Fe'!$C12,'Eurostat market shares'!$D$2:$D$185,'Market shares starting point Fe'!$D12)*(SUMIFS('RAW data extract'!AC$74:AC$81,'RAW data extract'!$C$74:$C$81,VLOOKUP('Market shares starting point Fe'!$D12,Nomenclature!$F$1:$G$8,2,FALSE))-'Market shares starting point Fe'!AE12)+AE12)</f>
        <v>0</v>
      </c>
      <c r="AG12" s="7">
        <f>IF(SUMIFS('Eurostat market shares'!$Z$2:$Z$185,'Eurostat market shares'!$C$2:$C$185,'Market shares starting point Fe'!$C12,'Eurostat market shares'!$D$2:$D$185,'Market shares starting point Fe'!$D12)=0,(SUMIFS('RAW data extract'!AD$74:AD$81,'RAW data extract'!$C$74:$C$81,VLOOKUP('Market shares starting point Fe'!$D12,Nomenclature!$F$1:$G$8,2,FALSE))-'Market shares starting point Fe'!AF12)+AF12,$Z12/SUMIFS('Eurostat market shares'!$Z$2:$Z$185,'Eurostat market shares'!$C$2:$C$185,'Market shares starting point Fe'!$C12,'Eurostat market shares'!$D$2:$D$185,'Market shares starting point Fe'!$D12)*(SUMIFS('RAW data extract'!AD$74:AD$81,'RAW data extract'!$C$74:$C$81,VLOOKUP('Market shares starting point Fe'!$D12,Nomenclature!$F$1:$G$8,2,FALSE))-'Market shares starting point Fe'!AF12)+AF12)</f>
        <v>0</v>
      </c>
      <c r="AH12" s="7">
        <f>IF(SUMIFS('Eurostat market shares'!$Z$2:$Z$185,'Eurostat market shares'!$C$2:$C$185,'Market shares starting point Fe'!$C12,'Eurostat market shares'!$D$2:$D$185,'Market shares starting point Fe'!$D12)=0,(SUMIFS('RAW data extract'!AE$74:AE$81,'RAW data extract'!$C$74:$C$81,VLOOKUP('Market shares starting point Fe'!$D12,Nomenclature!$F$1:$G$8,2,FALSE))-'Market shares starting point Fe'!AG12)+AG12,$Z12/SUMIFS('Eurostat market shares'!$Z$2:$Z$185,'Eurostat market shares'!$C$2:$C$185,'Market shares starting point Fe'!$C12,'Eurostat market shares'!$D$2:$D$185,'Market shares starting point Fe'!$D12)*(SUMIFS('RAW data extract'!AE$74:AE$81,'RAW data extract'!$C$74:$C$81,VLOOKUP('Market shares starting point Fe'!$D12,Nomenclature!$F$1:$G$8,2,FALSE))-'Market shares starting point Fe'!AG12)+AG12)</f>
        <v>0</v>
      </c>
      <c r="AI12" s="7">
        <f>IF(SUMIFS('Eurostat market shares'!$Z$2:$Z$185,'Eurostat market shares'!$C$2:$C$185,'Market shares starting point Fe'!$C12,'Eurostat market shares'!$D$2:$D$185,'Market shares starting point Fe'!$D12)=0,(SUMIFS('RAW data extract'!AF$74:AF$81,'RAW data extract'!$C$74:$C$81,VLOOKUP('Market shares starting point Fe'!$D12,Nomenclature!$F$1:$G$8,2,FALSE))-'Market shares starting point Fe'!AH12)+AH12,$Z12/SUMIFS('Eurostat market shares'!$Z$2:$Z$185,'Eurostat market shares'!$C$2:$C$185,'Market shares starting point Fe'!$C12,'Eurostat market shares'!$D$2:$D$185,'Market shares starting point Fe'!$D12)*(SUMIFS('RAW data extract'!AF$74:AF$81,'RAW data extract'!$C$74:$C$81,VLOOKUP('Market shares starting point Fe'!$D12,Nomenclature!$F$1:$G$8,2,FALSE))-'Market shares starting point Fe'!AH12)+AH12)</f>
        <v>0</v>
      </c>
      <c r="AJ12" s="7">
        <f>IF(SUMIFS('Eurostat market shares'!$Z$2:$Z$185,'Eurostat market shares'!$C$2:$C$185,'Market shares starting point Fe'!$C12,'Eurostat market shares'!$D$2:$D$185,'Market shares starting point Fe'!$D12)=0,(SUMIFS('RAW data extract'!AG$74:AG$81,'RAW data extract'!$C$74:$C$81,VLOOKUP('Market shares starting point Fe'!$D12,Nomenclature!$F$1:$G$8,2,FALSE))-'Market shares starting point Fe'!AI12)+AI12,$Z12/SUMIFS('Eurostat market shares'!$Z$2:$Z$185,'Eurostat market shares'!$C$2:$C$185,'Market shares starting point Fe'!$C12,'Eurostat market shares'!$D$2:$D$185,'Market shares starting point Fe'!$D12)*(SUMIFS('RAW data extract'!AG$74:AG$81,'RAW data extract'!$C$74:$C$81,VLOOKUP('Market shares starting point Fe'!$D12,Nomenclature!$F$1:$G$8,2,FALSE))-'Market shares starting point Fe'!AI12)+AI12)</f>
        <v>0</v>
      </c>
      <c r="AK12" s="7">
        <f>IF(SUMIFS('Eurostat market shares'!$Z$2:$Z$185,'Eurostat market shares'!$C$2:$C$185,'Market shares starting point Fe'!$C12,'Eurostat market shares'!$D$2:$D$185,'Market shares starting point Fe'!$D12)=0,(SUMIFS('RAW data extract'!AH$74:AH$81,'RAW data extract'!$C$74:$C$81,VLOOKUP('Market shares starting point Fe'!$D12,Nomenclature!$F$1:$G$8,2,FALSE))-'Market shares starting point Fe'!AJ12)+AJ12,$Z12/SUMIFS('Eurostat market shares'!$Z$2:$Z$185,'Eurostat market shares'!$C$2:$C$185,'Market shares starting point Fe'!$C12,'Eurostat market shares'!$D$2:$D$185,'Market shares starting point Fe'!$D12)*(SUMIFS('RAW data extract'!AH$74:AH$81,'RAW data extract'!$C$74:$C$81,VLOOKUP('Market shares starting point Fe'!$D12,Nomenclature!$F$1:$G$8,2,FALSE))-'Market shares starting point Fe'!AJ12)+AJ12)</f>
        <v>0</v>
      </c>
      <c r="AL12" s="7">
        <f>IF(SUMIFS('Eurostat market shares'!$Z$2:$Z$185,'Eurostat market shares'!$C$2:$C$185,'Market shares starting point Fe'!$C12,'Eurostat market shares'!$D$2:$D$185,'Market shares starting point Fe'!$D12)=0,(SUMIFS('RAW data extract'!AI$74:AI$81,'RAW data extract'!$C$74:$C$81,VLOOKUP('Market shares starting point Fe'!$D12,Nomenclature!$F$1:$G$8,2,FALSE))-'Market shares starting point Fe'!AK12)+AK12,$Z12/SUMIFS('Eurostat market shares'!$Z$2:$Z$185,'Eurostat market shares'!$C$2:$C$185,'Market shares starting point Fe'!$C12,'Eurostat market shares'!$D$2:$D$185,'Market shares starting point Fe'!$D12)*(SUMIFS('RAW data extract'!AI$74:AI$81,'RAW data extract'!$C$74:$C$81,VLOOKUP('Market shares starting point Fe'!$D12,Nomenclature!$F$1:$G$8,2,FALSE))-'Market shares starting point Fe'!AK12)+AK12)</f>
        <v>0</v>
      </c>
      <c r="AM12" s="7">
        <f>IF(SUMIFS('Eurostat market shares'!$Z$2:$Z$185,'Eurostat market shares'!$C$2:$C$185,'Market shares starting point Fe'!$C12,'Eurostat market shares'!$D$2:$D$185,'Market shares starting point Fe'!$D12)=0,(SUMIFS('RAW data extract'!AJ$74:AJ$81,'RAW data extract'!$C$74:$C$81,VLOOKUP('Market shares starting point Fe'!$D12,Nomenclature!$F$1:$G$8,2,FALSE))-'Market shares starting point Fe'!AL12)+AL12,$Z12/SUMIFS('Eurostat market shares'!$Z$2:$Z$185,'Eurostat market shares'!$C$2:$C$185,'Market shares starting point Fe'!$C12,'Eurostat market shares'!$D$2:$D$185,'Market shares starting point Fe'!$D12)*(SUMIFS('RAW data extract'!AJ$74:AJ$81,'RAW data extract'!$C$74:$C$81,VLOOKUP('Market shares starting point Fe'!$D12,Nomenclature!$F$1:$G$8,2,FALSE))-'Market shares starting point Fe'!AL12)+AL12)</f>
        <v>0</v>
      </c>
      <c r="AN12" s="7">
        <f>IF(SUMIFS('Eurostat market shares'!$Z$2:$Z$185,'Eurostat market shares'!$C$2:$C$185,'Market shares starting point Fe'!$C12,'Eurostat market shares'!$D$2:$D$185,'Market shares starting point Fe'!$D12)=0,(SUMIFS('RAW data extract'!AK$74:AK$81,'RAW data extract'!$C$74:$C$81,VLOOKUP('Market shares starting point Fe'!$D12,Nomenclature!$F$1:$G$8,2,FALSE))-'Market shares starting point Fe'!AM12)+AM12,$Z12/SUMIFS('Eurostat market shares'!$Z$2:$Z$185,'Eurostat market shares'!$C$2:$C$185,'Market shares starting point Fe'!$C12,'Eurostat market shares'!$D$2:$D$185,'Market shares starting point Fe'!$D12)*(SUMIFS('RAW data extract'!AK$74:AK$81,'RAW data extract'!$C$74:$C$81,VLOOKUP('Market shares starting point Fe'!$D12,Nomenclature!$F$1:$G$8,2,FALSE))-'Market shares starting point Fe'!AM12)+AM12)</f>
        <v>0</v>
      </c>
      <c r="AO12" s="7">
        <f>IF(SUMIFS('Eurostat market shares'!$Z$2:$Z$185,'Eurostat market shares'!$C$2:$C$185,'Market shares starting point Fe'!$C12,'Eurostat market shares'!$D$2:$D$185,'Market shares starting point Fe'!$D12)=0,(SUMIFS('RAW data extract'!AL$74:AL$81,'RAW data extract'!$C$74:$C$81,VLOOKUP('Market shares starting point Fe'!$D12,Nomenclature!$F$1:$G$8,2,FALSE))-'Market shares starting point Fe'!AN12)+AN12,$Z12/SUMIFS('Eurostat market shares'!$Z$2:$Z$185,'Eurostat market shares'!$C$2:$C$185,'Market shares starting point Fe'!$C12,'Eurostat market shares'!$D$2:$D$185,'Market shares starting point Fe'!$D12)*(SUMIFS('RAW data extract'!AL$74:AL$81,'RAW data extract'!$C$74:$C$81,VLOOKUP('Market shares starting point Fe'!$D12,Nomenclature!$F$1:$G$8,2,FALSE))-'Market shares starting point Fe'!AN12)+AN12)</f>
        <v>0</v>
      </c>
      <c r="AP12" s="7">
        <f>IF(SUMIFS('Eurostat market shares'!$Z$2:$Z$185,'Eurostat market shares'!$C$2:$C$185,'Market shares starting point Fe'!$C12,'Eurostat market shares'!$D$2:$D$185,'Market shares starting point Fe'!$D12)=0,(SUMIFS('RAW data extract'!AM$74:AM$81,'RAW data extract'!$C$74:$C$81,VLOOKUP('Market shares starting point Fe'!$D12,Nomenclature!$F$1:$G$8,2,FALSE))-'Market shares starting point Fe'!AO12)+AO12,$Z12/SUMIFS('Eurostat market shares'!$Z$2:$Z$185,'Eurostat market shares'!$C$2:$C$185,'Market shares starting point Fe'!$C12,'Eurostat market shares'!$D$2:$D$185,'Market shares starting point Fe'!$D12)*(SUMIFS('RAW data extract'!AM$74:AM$81,'RAW data extract'!$C$74:$C$81,VLOOKUP('Market shares starting point Fe'!$D12,Nomenclature!$F$1:$G$8,2,FALSE))-'Market shares starting point Fe'!AO12)+AO12)</f>
        <v>0</v>
      </c>
      <c r="AQ12" s="7">
        <f>IF(SUMIFS('Eurostat market shares'!$Z$2:$Z$185,'Eurostat market shares'!$C$2:$C$185,'Market shares starting point Fe'!$C12,'Eurostat market shares'!$D$2:$D$185,'Market shares starting point Fe'!$D12)=0,(SUMIFS('RAW data extract'!AN$74:AN$81,'RAW data extract'!$C$74:$C$81,VLOOKUP('Market shares starting point Fe'!$D12,Nomenclature!$F$1:$G$8,2,FALSE))-'Market shares starting point Fe'!AP12)+AP12,$Z12/SUMIFS('Eurostat market shares'!$Z$2:$Z$185,'Eurostat market shares'!$C$2:$C$185,'Market shares starting point Fe'!$C12,'Eurostat market shares'!$D$2:$D$185,'Market shares starting point Fe'!$D12)*(SUMIFS('RAW data extract'!AN$74:AN$81,'RAW data extract'!$C$74:$C$81,VLOOKUP('Market shares starting point Fe'!$D12,Nomenclature!$F$1:$G$8,2,FALSE))-'Market shares starting point Fe'!AP12)+AP12)</f>
        <v>0</v>
      </c>
      <c r="AR12" s="7">
        <f>IF(SUMIFS('Eurostat market shares'!$Z$2:$Z$185,'Eurostat market shares'!$C$2:$C$185,'Market shares starting point Fe'!$C12,'Eurostat market shares'!$D$2:$D$185,'Market shares starting point Fe'!$D12)=0,(SUMIFS('RAW data extract'!AO$74:AO$81,'RAW data extract'!$C$74:$C$81,VLOOKUP('Market shares starting point Fe'!$D12,Nomenclature!$F$1:$G$8,2,FALSE))-'Market shares starting point Fe'!AQ12)+AQ12,$Z12/SUMIFS('Eurostat market shares'!$Z$2:$Z$185,'Eurostat market shares'!$C$2:$C$185,'Market shares starting point Fe'!$C12,'Eurostat market shares'!$D$2:$D$185,'Market shares starting point Fe'!$D12)*(SUMIFS('RAW data extract'!AO$74:AO$81,'RAW data extract'!$C$74:$C$81,VLOOKUP('Market shares starting point Fe'!$D12,Nomenclature!$F$1:$G$8,2,FALSE))-'Market shares starting point Fe'!AQ12)+AQ12)</f>
        <v>0</v>
      </c>
      <c r="AS12" s="7">
        <f>IF(SUMIFS('Eurostat market shares'!$Z$2:$Z$185,'Eurostat market shares'!$C$2:$C$185,'Market shares starting point Fe'!$C12,'Eurostat market shares'!$D$2:$D$185,'Market shares starting point Fe'!$D12)=0,(SUMIFS('RAW data extract'!AP$74:AP$81,'RAW data extract'!$C$74:$C$81,VLOOKUP('Market shares starting point Fe'!$D12,Nomenclature!$F$1:$G$8,2,FALSE))-'Market shares starting point Fe'!AR12)+AR12,$Z12/SUMIFS('Eurostat market shares'!$Z$2:$Z$185,'Eurostat market shares'!$C$2:$C$185,'Market shares starting point Fe'!$C12,'Eurostat market shares'!$D$2:$D$185,'Market shares starting point Fe'!$D12)*(SUMIFS('RAW data extract'!AP$74:AP$81,'RAW data extract'!$C$74:$C$81,VLOOKUP('Market shares starting point Fe'!$D12,Nomenclature!$F$1:$G$8,2,FALSE))-'Market shares starting point Fe'!AR12)+AR12)</f>
        <v>0</v>
      </c>
      <c r="AT12" s="7">
        <f>IF(SUMIFS('Eurostat market shares'!$Z$2:$Z$185,'Eurostat market shares'!$C$2:$C$185,'Market shares starting point Fe'!$C12,'Eurostat market shares'!$D$2:$D$185,'Market shares starting point Fe'!$D12)=0,(SUMIFS('RAW data extract'!AQ$74:AQ$81,'RAW data extract'!$C$74:$C$81,VLOOKUP('Market shares starting point Fe'!$D12,Nomenclature!$F$1:$G$8,2,FALSE))-'Market shares starting point Fe'!AS12)+AS12,$Z12/SUMIFS('Eurostat market shares'!$Z$2:$Z$185,'Eurostat market shares'!$C$2:$C$185,'Market shares starting point Fe'!$C12,'Eurostat market shares'!$D$2:$D$185,'Market shares starting point Fe'!$D12)*(SUMIFS('RAW data extract'!AQ$74:AQ$81,'RAW data extract'!$C$74:$C$81,VLOOKUP('Market shares starting point Fe'!$D12,Nomenclature!$F$1:$G$8,2,FALSE))-'Market shares starting point Fe'!AS12)+AS12)</f>
        <v>0</v>
      </c>
      <c r="AU12" s="7">
        <f>IF(SUMIFS('Eurostat market shares'!$Z$2:$Z$185,'Eurostat market shares'!$C$2:$C$185,'Market shares starting point Fe'!$C12,'Eurostat market shares'!$D$2:$D$185,'Market shares starting point Fe'!$D12)=0,(SUMIFS('RAW data extract'!AR$74:AR$81,'RAW data extract'!$C$74:$C$81,VLOOKUP('Market shares starting point Fe'!$D12,Nomenclature!$F$1:$G$8,2,FALSE))-'Market shares starting point Fe'!AT12)+AT12,$Z12/SUMIFS('Eurostat market shares'!$Z$2:$Z$185,'Eurostat market shares'!$C$2:$C$185,'Market shares starting point Fe'!$C12,'Eurostat market shares'!$D$2:$D$185,'Market shares starting point Fe'!$D12)*(SUMIFS('RAW data extract'!AR$74:AR$81,'RAW data extract'!$C$74:$C$81,VLOOKUP('Market shares starting point Fe'!$D12,Nomenclature!$F$1:$G$8,2,FALSE))-'Market shares starting point Fe'!AT12)+AT12)</f>
        <v>0</v>
      </c>
      <c r="AV12" s="7">
        <f>IF(SUMIFS('Eurostat market shares'!$Z$2:$Z$185,'Eurostat market shares'!$C$2:$C$185,'Market shares starting point Fe'!$C12,'Eurostat market shares'!$D$2:$D$185,'Market shares starting point Fe'!$D12)=0,(SUMIFS('RAW data extract'!AS$74:AS$81,'RAW data extract'!$C$74:$C$81,VLOOKUP('Market shares starting point Fe'!$D12,Nomenclature!$F$1:$G$8,2,FALSE))-'Market shares starting point Fe'!AU12)+AU12,$Z12/SUMIFS('Eurostat market shares'!$Z$2:$Z$185,'Eurostat market shares'!$C$2:$C$185,'Market shares starting point Fe'!$C12,'Eurostat market shares'!$D$2:$D$185,'Market shares starting point Fe'!$D12)*(SUMIFS('RAW data extract'!AS$74:AS$81,'RAW data extract'!$C$74:$C$81,VLOOKUP('Market shares starting point Fe'!$D12,Nomenclature!$F$1:$G$8,2,FALSE))-'Market shares starting point Fe'!AU12)+AU12)</f>
        <v>0</v>
      </c>
      <c r="AW12" s="7">
        <f>IF(SUMIFS('Eurostat market shares'!$Z$2:$Z$185,'Eurostat market shares'!$C$2:$C$185,'Market shares starting point Fe'!$C12,'Eurostat market shares'!$D$2:$D$185,'Market shares starting point Fe'!$D12)=0,(SUMIFS('RAW data extract'!AT$74:AT$81,'RAW data extract'!$C$74:$C$81,VLOOKUP('Market shares starting point Fe'!$D12,Nomenclature!$F$1:$G$8,2,FALSE))-'Market shares starting point Fe'!AV12)+AV12,$Z12/SUMIFS('Eurostat market shares'!$Z$2:$Z$185,'Eurostat market shares'!$C$2:$C$185,'Market shares starting point Fe'!$C12,'Eurostat market shares'!$D$2:$D$185,'Market shares starting point Fe'!$D12)*(SUMIFS('RAW data extract'!AT$74:AT$81,'RAW data extract'!$C$74:$C$81,VLOOKUP('Market shares starting point Fe'!$D12,Nomenclature!$F$1:$G$8,2,FALSE))-'Market shares starting point Fe'!AV12)+AV12)</f>
        <v>0</v>
      </c>
      <c r="AX12" s="7">
        <f>IF(SUMIFS('Eurostat market shares'!$Z$2:$Z$185,'Eurostat market shares'!$C$2:$C$185,'Market shares starting point Fe'!$C12,'Eurostat market shares'!$D$2:$D$185,'Market shares starting point Fe'!$D12)=0,(SUMIFS('RAW data extract'!AU$74:AU$81,'RAW data extract'!$C$74:$C$81,VLOOKUP('Market shares starting point Fe'!$D12,Nomenclature!$F$1:$G$8,2,FALSE))-'Market shares starting point Fe'!AW12)+AW12,$Z12/SUMIFS('Eurostat market shares'!$Z$2:$Z$185,'Eurostat market shares'!$C$2:$C$185,'Market shares starting point Fe'!$C12,'Eurostat market shares'!$D$2:$D$185,'Market shares starting point Fe'!$D12)*(SUMIFS('RAW data extract'!AU$74:AU$81,'RAW data extract'!$C$74:$C$81,VLOOKUP('Market shares starting point Fe'!$D12,Nomenclature!$F$1:$G$8,2,FALSE))-'Market shares starting point Fe'!AW12)+AW12)</f>
        <v>0</v>
      </c>
      <c r="AY12" s="7">
        <f>IF(SUMIFS('Eurostat market shares'!$Z$2:$Z$185,'Eurostat market shares'!$C$2:$C$185,'Market shares starting point Fe'!$C12,'Eurostat market shares'!$D$2:$D$185,'Market shares starting point Fe'!$D12)=0,(SUMIFS('RAW data extract'!AV$74:AV$81,'RAW data extract'!$C$74:$C$81,VLOOKUP('Market shares starting point Fe'!$D12,Nomenclature!$F$1:$G$8,2,FALSE))-'Market shares starting point Fe'!AX12)+AX12,$Z12/SUMIFS('Eurostat market shares'!$Z$2:$Z$185,'Eurostat market shares'!$C$2:$C$185,'Market shares starting point Fe'!$C12,'Eurostat market shares'!$D$2:$D$185,'Market shares starting point Fe'!$D12)*(SUMIFS('RAW data extract'!AV$74:AV$81,'RAW data extract'!$C$74:$C$81,VLOOKUP('Market shares starting point Fe'!$D12,Nomenclature!$F$1:$G$8,2,FALSE))-'Market shares starting point Fe'!AX12)+AX12)</f>
        <v>0</v>
      </c>
      <c r="AZ12" s="7">
        <f>IF(SUMIFS('Eurostat market shares'!$Z$2:$Z$185,'Eurostat market shares'!$C$2:$C$185,'Market shares starting point Fe'!$C12,'Eurostat market shares'!$D$2:$D$185,'Market shares starting point Fe'!$D12)=0,(SUMIFS('RAW data extract'!AW$74:AW$81,'RAW data extract'!$C$74:$C$81,VLOOKUP('Market shares starting point Fe'!$D12,Nomenclature!$F$1:$G$8,2,FALSE))-'Market shares starting point Fe'!AY12)+AY12,$Z12/SUMIFS('Eurostat market shares'!$Z$2:$Z$185,'Eurostat market shares'!$C$2:$C$185,'Market shares starting point Fe'!$C12,'Eurostat market shares'!$D$2:$D$185,'Market shares starting point Fe'!$D12)*(SUMIFS('RAW data extract'!AW$74:AW$81,'RAW data extract'!$C$74:$C$81,VLOOKUP('Market shares starting point Fe'!$D12,Nomenclature!$F$1:$G$8,2,FALSE))-'Market shares starting point Fe'!AY12)+AY12)</f>
        <v>0</v>
      </c>
      <c r="BA12" s="7">
        <f>IF(SUMIFS('Eurostat market shares'!$Z$2:$Z$185,'Eurostat market shares'!$C$2:$C$185,'Market shares starting point Fe'!$C12,'Eurostat market shares'!$D$2:$D$185,'Market shares starting point Fe'!$D12)=0,(SUMIFS('RAW data extract'!AX$74:AX$81,'RAW data extract'!$C$74:$C$81,VLOOKUP('Market shares starting point Fe'!$D12,Nomenclature!$F$1:$G$8,2,FALSE))-'Market shares starting point Fe'!AZ12)+AZ12,$Z12/SUMIFS('Eurostat market shares'!$Z$2:$Z$185,'Eurostat market shares'!$C$2:$C$185,'Market shares starting point Fe'!$C12,'Eurostat market shares'!$D$2:$D$185,'Market shares starting point Fe'!$D12)*(SUMIFS('RAW data extract'!AX$74:AX$81,'RAW data extract'!$C$74:$C$81,VLOOKUP('Market shares starting point Fe'!$D12,Nomenclature!$F$1:$G$8,2,FALSE))-'Market shares starting point Fe'!AZ12)+AZ12)</f>
        <v>0</v>
      </c>
      <c r="BB12" s="7">
        <f>IF(SUMIFS('Eurostat market shares'!$Z$2:$Z$185,'Eurostat market shares'!$C$2:$C$185,'Market shares starting point Fe'!$C12,'Eurostat market shares'!$D$2:$D$185,'Market shares starting point Fe'!$D12)=0,(SUMIFS('RAW data extract'!AY$74:AY$81,'RAW data extract'!$C$74:$C$81,VLOOKUP('Market shares starting point Fe'!$D12,Nomenclature!$F$1:$G$8,2,FALSE))-'Market shares starting point Fe'!BA12)+BA12,$Z12/SUMIFS('Eurostat market shares'!$Z$2:$Z$185,'Eurostat market shares'!$C$2:$C$185,'Market shares starting point Fe'!$C12,'Eurostat market shares'!$D$2:$D$185,'Market shares starting point Fe'!$D12)*(SUMIFS('RAW data extract'!AY$74:AY$81,'RAW data extract'!$C$74:$C$81,VLOOKUP('Market shares starting point Fe'!$D12,Nomenclature!$F$1:$G$8,2,FALSE))-'Market shares starting point Fe'!BA12)+BA12)</f>
        <v>0</v>
      </c>
      <c r="BC12" s="7">
        <f>IF(SUMIFS('Eurostat market shares'!$Z$2:$Z$185,'Eurostat market shares'!$C$2:$C$185,'Market shares starting point Fe'!$C12,'Eurostat market shares'!$D$2:$D$185,'Market shares starting point Fe'!$D12)=0,(SUMIFS('RAW data extract'!AZ$74:AZ$81,'RAW data extract'!$C$74:$C$81,VLOOKUP('Market shares starting point Fe'!$D12,Nomenclature!$F$1:$G$8,2,FALSE))-'Market shares starting point Fe'!BB12)+BB12,$Z12/SUMIFS('Eurostat market shares'!$Z$2:$Z$185,'Eurostat market shares'!$C$2:$C$185,'Market shares starting point Fe'!$C12,'Eurostat market shares'!$D$2:$D$185,'Market shares starting point Fe'!$D12)*(SUMIFS('RAW data extract'!AZ$74:AZ$81,'RAW data extract'!$C$74:$C$81,VLOOKUP('Market shares starting point Fe'!$D12,Nomenclature!$F$1:$G$8,2,FALSE))-'Market shares starting point Fe'!BB12)+BB12)</f>
        <v>0</v>
      </c>
      <c r="BD12" s="7">
        <f>IF(SUMIFS('Eurostat market shares'!$Z$2:$Z$185,'Eurostat market shares'!$C$2:$C$185,'Market shares starting point Fe'!$C12,'Eurostat market shares'!$D$2:$D$185,'Market shares starting point Fe'!$D12)=0,(SUMIFS('RAW data extract'!BA$74:BA$81,'RAW data extract'!$C$74:$C$81,VLOOKUP('Market shares starting point Fe'!$D12,Nomenclature!$F$1:$G$8,2,FALSE))-'Market shares starting point Fe'!BC12)+BC12,$Z12/SUMIFS('Eurostat market shares'!$Z$2:$Z$185,'Eurostat market shares'!$C$2:$C$185,'Market shares starting point Fe'!$C12,'Eurostat market shares'!$D$2:$D$185,'Market shares starting point Fe'!$D12)*(SUMIFS('RAW data extract'!BA$74:BA$81,'RAW data extract'!$C$74:$C$81,VLOOKUP('Market shares starting point Fe'!$D12,Nomenclature!$F$1:$G$8,2,FALSE))-'Market shares starting point Fe'!BC12)+BC12)</f>
        <v>0</v>
      </c>
      <c r="BE12" s="7">
        <f>IF(SUMIFS('Eurostat market shares'!$Z$2:$Z$185,'Eurostat market shares'!$C$2:$C$185,'Market shares starting point Fe'!$C12,'Eurostat market shares'!$D$2:$D$185,'Market shares starting point Fe'!$D12)=0,(SUMIFS('RAW data extract'!BB$74:BB$81,'RAW data extract'!$C$74:$C$81,VLOOKUP('Market shares starting point Fe'!$D12,Nomenclature!$F$1:$G$8,2,FALSE))-'Market shares starting point Fe'!BD12)+BD12,$Z12/SUMIFS('Eurostat market shares'!$Z$2:$Z$185,'Eurostat market shares'!$C$2:$C$185,'Market shares starting point Fe'!$C12,'Eurostat market shares'!$D$2:$D$185,'Market shares starting point Fe'!$D12)*(SUMIFS('RAW data extract'!BB$74:BB$81,'RAW data extract'!$C$74:$C$81,VLOOKUP('Market shares starting point Fe'!$D12,Nomenclature!$F$1:$G$8,2,FALSE))-'Market shares starting point Fe'!BD12)+BD12)</f>
        <v>0</v>
      </c>
      <c r="BF12" s="7">
        <f>IF(SUMIFS('Eurostat market shares'!$Z$2:$Z$185,'Eurostat market shares'!$C$2:$C$185,'Market shares starting point Fe'!$C12,'Eurostat market shares'!$D$2:$D$185,'Market shares starting point Fe'!$D12)=0,(SUMIFS('RAW data extract'!BC$74:BC$81,'RAW data extract'!$C$74:$C$81,VLOOKUP('Market shares starting point Fe'!$D12,Nomenclature!$F$1:$G$8,2,FALSE))-'Market shares starting point Fe'!BE12)+BE12,$Z12/SUMIFS('Eurostat market shares'!$Z$2:$Z$185,'Eurostat market shares'!$C$2:$C$185,'Market shares starting point Fe'!$C12,'Eurostat market shares'!$D$2:$D$185,'Market shares starting point Fe'!$D12)*(SUMIFS('RAW data extract'!BC$74:BC$81,'RAW data extract'!$C$74:$C$81,VLOOKUP('Market shares starting point Fe'!$D12,Nomenclature!$F$1:$G$8,2,FALSE))-'Market shares starting point Fe'!BE12)+BE12)</f>
        <v>0</v>
      </c>
      <c r="BG12" s="7">
        <f>IF(SUMIFS('Eurostat market shares'!$Z$2:$Z$185,'Eurostat market shares'!$C$2:$C$185,'Market shares starting point Fe'!$C12,'Eurostat market shares'!$D$2:$D$185,'Market shares starting point Fe'!$D12)=0,(SUMIFS('RAW data extract'!BD$74:BD$81,'RAW data extract'!$C$74:$C$81,VLOOKUP('Market shares starting point Fe'!$D12,Nomenclature!$F$1:$G$8,2,FALSE))-'Market shares starting point Fe'!BF12)+BF12,$Z12/SUMIFS('Eurostat market shares'!$Z$2:$Z$185,'Eurostat market shares'!$C$2:$C$185,'Market shares starting point Fe'!$C12,'Eurostat market shares'!$D$2:$D$185,'Market shares starting point Fe'!$D12)*(SUMIFS('RAW data extract'!BD$74:BD$81,'RAW data extract'!$C$74:$C$81,VLOOKUP('Market shares starting point Fe'!$D12,Nomenclature!$F$1:$G$8,2,FALSE))-'Market shares starting point Fe'!BF12)+BF12)</f>
        <v>0</v>
      </c>
      <c r="BH12" s="7">
        <f>IF(SUMIFS('Eurostat market shares'!$Z$2:$Z$185,'Eurostat market shares'!$C$2:$C$185,'Market shares starting point Fe'!$C12,'Eurostat market shares'!$D$2:$D$185,'Market shares starting point Fe'!$D12)=0,(SUMIFS('RAW data extract'!BE$74:BE$81,'RAW data extract'!$C$74:$C$81,VLOOKUP('Market shares starting point Fe'!$D12,Nomenclature!$F$1:$G$8,2,FALSE))-'Market shares starting point Fe'!BG12)+BG12,$Z12/SUMIFS('Eurostat market shares'!$Z$2:$Z$185,'Eurostat market shares'!$C$2:$C$185,'Market shares starting point Fe'!$C12,'Eurostat market shares'!$D$2:$D$185,'Market shares starting point Fe'!$D12)*(SUMIFS('RAW data extract'!BE$74:BE$81,'RAW data extract'!$C$74:$C$81,VLOOKUP('Market shares starting point Fe'!$D12,Nomenclature!$F$1:$G$8,2,FALSE))-'Market shares starting point Fe'!BG12)+BG12)</f>
        <v>0</v>
      </c>
    </row>
    <row r="13" spans="1:60" x14ac:dyDescent="0.3">
      <c r="A13" t="s">
        <v>9</v>
      </c>
      <c r="B13" t="s">
        <v>10</v>
      </c>
      <c r="C13" t="s">
        <v>23</v>
      </c>
      <c r="D13" t="s">
        <v>19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 s="6">
        <f>IFERROR(SUMIFS('intermediary sheet'!J$2:J$185,'intermediary sheet'!$C$2:$C$185,'Market shares starting point Fe'!$C13,'intermediary sheet'!$D$2:$D$185,'Market shares starting point Fe'!$D13)/SUMIFS('intermediary sheet'!J$2:J$185,'intermediary sheet'!$C$2:$C$185,'Market shares starting point Fe'!$C13,'intermediary sheet'!$D$2:$D$185,"total"),0)</f>
        <v>1.2845993002505019E-2</v>
      </c>
      <c r="K13" s="6">
        <f>IFERROR(SUMIFS('intermediary sheet'!K$2:K$185,'intermediary sheet'!$C$2:$C$185,'Market shares starting point Fe'!$C13,'intermediary sheet'!$D$2:$D$185,'Market shares starting point Fe'!$D13)/SUMIFS('intermediary sheet'!K$2:K$185,'intermediary sheet'!$C$2:$C$185,'Market shares starting point Fe'!$C13,'intermediary sheet'!$D$2:$D$185,"total"),0)</f>
        <v>1.3212074222310698E-2</v>
      </c>
      <c r="L13" s="6">
        <f>IFERROR(SUMIFS('intermediary sheet'!L$2:L$185,'intermediary sheet'!$C$2:$C$185,'Market shares starting point Fe'!$C13,'intermediary sheet'!$D$2:$D$185,'Market shares starting point Fe'!$D13)/SUMIFS('intermediary sheet'!L$2:L$185,'intermediary sheet'!$C$2:$C$185,'Market shares starting point Fe'!$C13,'intermediary sheet'!$D$2:$D$185,"total"),0)</f>
        <v>1.2980415331819643E-2</v>
      </c>
      <c r="M13" s="6">
        <f>IFERROR(SUMIFS('intermediary sheet'!M$2:M$185,'intermediary sheet'!$C$2:$C$185,'Market shares starting point Fe'!$C13,'intermediary sheet'!$D$2:$D$185,'Market shares starting point Fe'!$D13)/SUMIFS('intermediary sheet'!M$2:M$185,'intermediary sheet'!$C$2:$C$185,'Market shares starting point Fe'!$C13,'intermediary sheet'!$D$2:$D$185,"total"),0)</f>
        <v>1.2677709922157875E-2</v>
      </c>
      <c r="N13" s="6">
        <f>IFERROR(SUMIFS('intermediary sheet'!N$2:N$185,'intermediary sheet'!$C$2:$C$185,'Market shares starting point Fe'!$C13,'intermediary sheet'!$D$2:$D$185,'Market shares starting point Fe'!$D13)/SUMIFS('intermediary sheet'!N$2:N$185,'intermediary sheet'!$C$2:$C$185,'Market shares starting point Fe'!$C13,'intermediary sheet'!$D$2:$D$185,"total"),0)</f>
        <v>1.2604592853186134E-2</v>
      </c>
      <c r="O13" s="6">
        <f>IFERROR(SUMIFS('intermediary sheet'!O$2:O$185,'intermediary sheet'!$C$2:$C$185,'Market shares starting point Fe'!$C13,'intermediary sheet'!$D$2:$D$185,'Market shares starting point Fe'!$D13)/SUMIFS('intermediary sheet'!O$2:O$185,'intermediary sheet'!$C$2:$C$185,'Market shares starting point Fe'!$C13,'intermediary sheet'!$D$2:$D$185,"total"),0)</f>
        <v>1.4645571147119134E-2</v>
      </c>
      <c r="P13" s="6">
        <f>IFERROR(SUMIFS('intermediary sheet'!P$2:P$185,'intermediary sheet'!$C$2:$C$185,'Market shares starting point Fe'!$C13,'intermediary sheet'!$D$2:$D$185,'Market shares starting point Fe'!$D13)/SUMIFS('intermediary sheet'!P$2:P$185,'intermediary sheet'!$C$2:$C$185,'Market shares starting point Fe'!$C13,'intermediary sheet'!$D$2:$D$185,"total"),0)</f>
        <v>1.3794135248354281E-2</v>
      </c>
      <c r="Q13" s="6">
        <f>IFERROR(SUMIFS('intermediary sheet'!Q$2:Q$185,'intermediary sheet'!$C$2:$C$185,'Market shares starting point Fe'!$C13,'intermediary sheet'!$D$2:$D$185,'Market shares starting point Fe'!$D13)/SUMIFS('intermediary sheet'!Q$2:Q$185,'intermediary sheet'!$C$2:$C$185,'Market shares starting point Fe'!$C13,'intermediary sheet'!$D$2:$D$185,"total"),0)</f>
        <v>1.384056438745891E-2</v>
      </c>
      <c r="R13" s="6">
        <f>IFERROR(SUMIFS('intermediary sheet'!R$2:R$185,'intermediary sheet'!$C$2:$C$185,'Market shares starting point Fe'!$C13,'intermediary sheet'!$D$2:$D$185,'Market shares starting point Fe'!$D13)/SUMIFS('intermediary sheet'!R$2:R$185,'intermediary sheet'!$C$2:$C$185,'Market shares starting point Fe'!$C13,'intermediary sheet'!$D$2:$D$185,"total"),0)</f>
        <v>1.4181546764655219E-2</v>
      </c>
      <c r="S13" s="6">
        <f>IFERROR(SUMIFS('intermediary sheet'!S$2:S$185,'intermediary sheet'!$C$2:$C$185,'Market shares starting point Fe'!$C13,'intermediary sheet'!$D$2:$D$185,'Market shares starting point Fe'!$D13)/SUMIFS('intermediary sheet'!S$2:S$185,'intermediary sheet'!$C$2:$C$185,'Market shares starting point Fe'!$C13,'intermediary sheet'!$D$2:$D$185,"total"),0)</f>
        <v>1.4765362311778179E-2</v>
      </c>
      <c r="T13" s="6">
        <f>IFERROR(SUMIFS('intermediary sheet'!T$2:T$185,'intermediary sheet'!$C$2:$C$185,'Market shares starting point Fe'!$C13,'intermediary sheet'!$D$2:$D$185,'Market shares starting point Fe'!$D13)/SUMIFS('intermediary sheet'!T$2:T$185,'intermediary sheet'!$C$2:$C$185,'Market shares starting point Fe'!$C13,'intermediary sheet'!$D$2:$D$185,"total"),0)</f>
        <v>1.4432511334306456E-2</v>
      </c>
      <c r="U13" s="6">
        <f>IFERROR(SUMIFS('intermediary sheet'!U$2:U$185,'intermediary sheet'!$C$2:$C$185,'Market shares starting point Fe'!$C13,'intermediary sheet'!$D$2:$D$185,'Market shares starting point Fe'!$D13)/SUMIFS('intermediary sheet'!U$2:U$185,'intermediary sheet'!$C$2:$C$185,'Market shares starting point Fe'!$C13,'intermediary sheet'!$D$2:$D$185,"total"),0)</f>
        <v>1.3570674952328405E-2</v>
      </c>
      <c r="V13" s="6">
        <f>IFERROR(SUMIFS('intermediary sheet'!V$2:V$185,'intermediary sheet'!$C$2:$C$185,'Market shares starting point Fe'!$C13,'intermediary sheet'!$D$2:$D$185,'Market shares starting point Fe'!$D13)/SUMIFS('intermediary sheet'!V$2:V$185,'intermediary sheet'!$C$2:$C$185,'Market shares starting point Fe'!$C13,'intermediary sheet'!$D$2:$D$185,"total"),0)</f>
        <v>1.3706505295007564E-2</v>
      </c>
      <c r="W13" s="6">
        <f>IFERROR(SUMIFS('intermediary sheet'!W$2:W$185,'intermediary sheet'!$C$2:$C$185,'Market shares starting point Fe'!$C13,'intermediary sheet'!$D$2:$D$185,'Market shares starting point Fe'!$D13)/SUMIFS('intermediary sheet'!W$2:W$185,'intermediary sheet'!$C$2:$C$185,'Market shares starting point Fe'!$C13,'intermediary sheet'!$D$2:$D$185,"total"),0)</f>
        <v>1.4945526134056216E-2</v>
      </c>
      <c r="X13" s="6">
        <f>IFERROR(SUMIFS('intermediary sheet'!X$2:X$185,'intermediary sheet'!$C$2:$C$185,'Market shares starting point Fe'!$C13,'intermediary sheet'!$D$2:$D$185,'Market shares starting point Fe'!$D13)/SUMIFS('intermediary sheet'!X$2:X$185,'intermediary sheet'!$C$2:$C$185,'Market shares starting point Fe'!$C13,'intermediary sheet'!$D$2:$D$185,"total"),0)</f>
        <v>1.3629291357675445E-2</v>
      </c>
      <c r="Y13" s="6">
        <f>IFERROR(SUMIFS('intermediary sheet'!Y$2:Y$185,'intermediary sheet'!$C$2:$C$185,'Market shares starting point Fe'!$C13,'intermediary sheet'!$D$2:$D$185,'Market shares starting point Fe'!$D13)/SUMIFS('intermediary sheet'!Y$2:Y$185,'intermediary sheet'!$C$2:$C$185,'Market shares starting point Fe'!$C13,'intermediary sheet'!$D$2:$D$185,"total"),0)</f>
        <v>1.3055305453918507E-2</v>
      </c>
      <c r="Z13" s="6">
        <f>IFERROR(SUMIFS('intermediary sheet'!Z$2:Z$185,'intermediary sheet'!$C$2:$C$185,'Market shares starting point Fe'!$C13,'intermediary sheet'!$D$2:$D$185,'Market shares starting point Fe'!$D13)/SUMIFS('intermediary sheet'!Z$2:Z$185,'intermediary sheet'!$C$2:$C$185,'Market shares starting point Fe'!$C13,'intermediary sheet'!$D$2:$D$185,"total"),0)</f>
        <v>1.3334347834357343E-2</v>
      </c>
      <c r="AA13" s="7">
        <f>IF(SUMIFS('Eurostat market shares'!$Z$2:$Z$185,'Eurostat market shares'!$C$2:$C$185,'Market shares starting point Fe'!$C13,'Eurostat market shares'!$D$2:$D$185,'Market shares starting point Fe'!$D13)=0,(SUMIFS('RAW data extract'!X$74:X$81,'RAW data extract'!$C$74:$C$81,VLOOKUP('Market shares starting point Fe'!$D13,Nomenclature!$F$1:$G$8,2,FALSE))-'Market shares starting point Fe'!Z13)+Z13,$Z13/SUMIFS('Eurostat market shares'!$Z$2:$Z$185,'Eurostat market shares'!$C$2:$C$185,'Market shares starting point Fe'!$C13,'Eurostat market shares'!$D$2:$D$185,'Market shares starting point Fe'!$D13)*(SUMIFS('RAW data extract'!X$74:X$81,'RAW data extract'!$C$74:$C$81,VLOOKUP('Market shares starting point Fe'!$D13,Nomenclature!$F$1:$G$8,2,FALSE))-'Market shares starting point Fe'!Z13)+Z13)</f>
        <v>1.7160031987682844E-2</v>
      </c>
      <c r="AB13" s="7">
        <f>IF(SUMIFS('Eurostat market shares'!$Z$2:$Z$185,'Eurostat market shares'!$C$2:$C$185,'Market shares starting point Fe'!$C13,'Eurostat market shares'!$D$2:$D$185,'Market shares starting point Fe'!$D13)=0,(SUMIFS('RAW data extract'!Y$74:Y$81,'RAW data extract'!$C$74:$C$81,VLOOKUP('Market shares starting point Fe'!$D13,Nomenclature!$F$1:$G$8,2,FALSE))-'Market shares starting point Fe'!AA13)+AA13,$Z13/SUMIFS('Eurostat market shares'!$Z$2:$Z$185,'Eurostat market shares'!$C$2:$C$185,'Market shares starting point Fe'!$C13,'Eurostat market shares'!$D$2:$D$185,'Market shares starting point Fe'!$D13)*(SUMIFS('RAW data extract'!Y$74:Y$81,'RAW data extract'!$C$74:$C$81,VLOOKUP('Market shares starting point Fe'!$D13,Nomenclature!$F$1:$G$8,2,FALSE))-'Market shares starting point Fe'!AA13)+AA13)</f>
        <v>1.7920268381387026E-2</v>
      </c>
      <c r="AC13" s="7">
        <f>IF(SUMIFS('Eurostat market shares'!$Z$2:$Z$185,'Eurostat market shares'!$C$2:$C$185,'Market shares starting point Fe'!$C13,'Eurostat market shares'!$D$2:$D$185,'Market shares starting point Fe'!$D13)=0,(SUMIFS('RAW data extract'!Z$74:Z$81,'RAW data extract'!$C$74:$C$81,VLOOKUP('Market shares starting point Fe'!$D13,Nomenclature!$F$1:$G$8,2,FALSE))-'Market shares starting point Fe'!AB13)+AB13,$Z13/SUMIFS('Eurostat market shares'!$Z$2:$Z$185,'Eurostat market shares'!$C$2:$C$185,'Market shares starting point Fe'!$C13,'Eurostat market shares'!$D$2:$D$185,'Market shares starting point Fe'!$D13)*(SUMIFS('RAW data extract'!Z$74:Z$81,'RAW data extract'!$C$74:$C$81,VLOOKUP('Market shares starting point Fe'!$D13,Nomenclature!$F$1:$G$8,2,FALSE))-'Market shares starting point Fe'!AB13)+AB13)</f>
        <v>1.8867382119504561E-2</v>
      </c>
      <c r="AD13" s="7">
        <f>IF(SUMIFS('Eurostat market shares'!$Z$2:$Z$185,'Eurostat market shares'!$C$2:$C$185,'Market shares starting point Fe'!$C13,'Eurostat market shares'!$D$2:$D$185,'Market shares starting point Fe'!$D13)=0,(SUMIFS('RAW data extract'!AA$74:AA$81,'RAW data extract'!$C$74:$C$81,VLOOKUP('Market shares starting point Fe'!$D13,Nomenclature!$F$1:$G$8,2,FALSE))-'Market shares starting point Fe'!AC13)+AC13,$Z13/SUMIFS('Eurostat market shares'!$Z$2:$Z$185,'Eurostat market shares'!$C$2:$C$185,'Market shares starting point Fe'!$C13,'Eurostat market shares'!$D$2:$D$185,'Market shares starting point Fe'!$D13)*(SUMIFS('RAW data extract'!AA$74:AA$81,'RAW data extract'!$C$74:$C$81,VLOOKUP('Market shares starting point Fe'!$D13,Nomenclature!$F$1:$G$8,2,FALSE))-'Market shares starting point Fe'!AC13)+AC13)</f>
        <v>1.9986701613539905E-2</v>
      </c>
      <c r="AE13" s="7">
        <f t="shared" ref="AE13" si="2">1-AE11-AE12-AE14-AE15-AE16-AE17</f>
        <v>2.1168391148337129E-2</v>
      </c>
      <c r="AF13" s="7">
        <f t="shared" ref="AF13" si="3">1-AF11-AF12-AF14-AF15-AF16-AF17</f>
        <v>2.248773798764141E-2</v>
      </c>
      <c r="AG13" s="7">
        <f t="shared" ref="AG13" si="4">1-AG11-AG12-AG14-AG15-AG16-AG17</f>
        <v>2.3953490315343436E-2</v>
      </c>
      <c r="AH13" s="7">
        <f t="shared" ref="AH13" si="5">1-AH11-AH12-AH14-AH15-AH16-AH17</f>
        <v>2.5685252804574978E-2</v>
      </c>
      <c r="AI13" s="7">
        <f t="shared" ref="AI13" si="6">1-AI11-AI12-AI14-AI15-AI16-AI17</f>
        <v>2.7651448282760688E-2</v>
      </c>
      <c r="AJ13" s="7">
        <f t="shared" ref="AJ13" si="7">1-AJ11-AJ12-AJ14-AJ15-AJ16-AJ17</f>
        <v>2.9930520845230967E-2</v>
      </c>
      <c r="AK13" s="7">
        <f t="shared" ref="AK13" si="8">1-AK11-AK12-AK14-AK15-AK16-AK17</f>
        <v>3.2788171742399543E-2</v>
      </c>
      <c r="AL13" s="7">
        <f t="shared" ref="AL13" si="9">1-AL11-AL12-AL14-AL15-AL16-AL17</f>
        <v>3.6471104137524218E-2</v>
      </c>
      <c r="AM13" s="7">
        <f t="shared" ref="AM13" si="10">1-AM11-AM12-AM14-AM15-AM16-AM17</f>
        <v>4.1165570585900133E-2</v>
      </c>
      <c r="AN13" s="7">
        <f t="shared" ref="AN13" si="11">1-AN11-AN12-AN14-AN15-AN16-AN17</f>
        <v>4.7404568367631711E-2</v>
      </c>
      <c r="AO13" s="7">
        <f t="shared" ref="AO13" si="12">1-AO11-AO12-AO14-AO15-AO16-AO17</f>
        <v>5.445411174981437E-2</v>
      </c>
      <c r="AP13" s="7">
        <f t="shared" ref="AP13" si="13">1-AP11-AP12-AP14-AP15-AP16-AP17</f>
        <v>6.2204643876357268E-2</v>
      </c>
      <c r="AQ13" s="7">
        <f t="shared" ref="AQ13" si="14">1-AQ11-AQ12-AQ14-AQ15-AQ16-AQ17</f>
        <v>7.0366068229635453E-2</v>
      </c>
      <c r="AR13" s="7">
        <f t="shared" ref="AR13" si="15">1-AR11-AR12-AR14-AR15-AR16-AR17</f>
        <v>7.9179727378445391E-2</v>
      </c>
      <c r="AS13" s="7">
        <f t="shared" ref="AS13" si="16">1-AS11-AS12-AS14-AS15-AS16-AS17</f>
        <v>8.8616414775793545E-2</v>
      </c>
      <c r="AT13" s="7">
        <f t="shared" ref="AT13" si="17">1-AT11-AT12-AT14-AT15-AT16-AT17</f>
        <v>9.8515456656107447E-2</v>
      </c>
      <c r="AU13" s="7">
        <f t="shared" ref="AU13" si="18">1-AU11-AU12-AU14-AU15-AU16-AU17</f>
        <v>0.10863601351292804</v>
      </c>
      <c r="AV13" s="7">
        <f t="shared" ref="AV13" si="19">1-AV11-AV12-AV14-AV15-AV16-AV17</f>
        <v>0.1193474940017889</v>
      </c>
      <c r="AW13" s="7">
        <f t="shared" ref="AW13" si="20">1-AW11-AW12-AW14-AW15-AW16-AW17</f>
        <v>0.13088343302202379</v>
      </c>
      <c r="AX13" s="7">
        <f t="shared" ref="AX13" si="21">1-AX11-AX12-AX14-AX15-AX16-AX17</f>
        <v>0.14149374348764401</v>
      </c>
      <c r="AY13" s="7">
        <f t="shared" ref="AY13" si="22">1-AY11-AY12-AY14-AY15-AY16-AY17</f>
        <v>0.15671967021671376</v>
      </c>
      <c r="AZ13" s="7">
        <f t="shared" ref="AZ13" si="23">1-AZ11-AZ12-AZ14-AZ15-AZ16-AZ17</f>
        <v>0.17092313088712263</v>
      </c>
      <c r="BA13" s="7">
        <f t="shared" ref="BA13" si="24">1-BA11-BA12-BA14-BA15-BA16-BA17</f>
        <v>0.18676870776108914</v>
      </c>
      <c r="BB13" s="7">
        <f t="shared" ref="BB13" si="25">1-BB11-BB12-BB14-BB15-BB16-BB17</f>
        <v>0.20425091264828626</v>
      </c>
      <c r="BC13" s="7">
        <f t="shared" ref="BC13" si="26">1-BC11-BC12-BC14-BC15-BC16-BC17</f>
        <v>0.22362499093767807</v>
      </c>
      <c r="BD13" s="7">
        <f t="shared" ref="BD13" si="27">1-BD11-BD12-BD14-BD15-BD16-BD17</f>
        <v>0.24483023608511575</v>
      </c>
      <c r="BE13" s="7">
        <f t="shared" ref="BE13" si="28">1-BE11-BE12-BE14-BE15-BE16-BE17</f>
        <v>0.26864603458608449</v>
      </c>
      <c r="BF13" s="7">
        <f t="shared" ref="BF13" si="29">1-BF11-BF12-BF14-BF15-BF16-BF17</f>
        <v>0.29533744772170228</v>
      </c>
      <c r="BG13" s="7">
        <f t="shared" ref="BG13" si="30">1-BG11-BG12-BG14-BG15-BG16-BG17</f>
        <v>0.32541991818524296</v>
      </c>
      <c r="BH13" s="7">
        <f t="shared" ref="BH13" si="31">1-BH11-BH12-BH14-BH15-BH16-BH17</f>
        <v>0.35961695544730893</v>
      </c>
    </row>
    <row r="14" spans="1:60" hidden="1" x14ac:dyDescent="0.3">
      <c r="A14" t="s">
        <v>9</v>
      </c>
      <c r="B14" t="s">
        <v>10</v>
      </c>
      <c r="C14" t="s">
        <v>23</v>
      </c>
      <c r="D14" t="s">
        <v>20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 s="6">
        <f>IFERROR(SUMIFS('intermediary sheet'!J$2:J$185,'intermediary sheet'!$C$2:$C$185,'Market shares starting point Fe'!$C14,'intermediary sheet'!$D$2:$D$185,'Market shares starting point Fe'!$D14)/SUMIFS('intermediary sheet'!J$2:J$185,'intermediary sheet'!$C$2:$C$185,'Market shares starting point Fe'!$C14,'intermediary sheet'!$D$2:$D$185,"total"),0)</f>
        <v>0</v>
      </c>
      <c r="K14" s="6">
        <f>IFERROR(SUMIFS('intermediary sheet'!K$2:K$185,'intermediary sheet'!$C$2:$C$185,'Market shares starting point Fe'!$C14,'intermediary sheet'!$D$2:$D$185,'Market shares starting point Fe'!$D14)/SUMIFS('intermediary sheet'!K$2:K$185,'intermediary sheet'!$C$2:$C$185,'Market shares starting point Fe'!$C14,'intermediary sheet'!$D$2:$D$185,"total"),0)</f>
        <v>0</v>
      </c>
      <c r="L14" s="6">
        <f>IFERROR(SUMIFS('intermediary sheet'!L$2:L$185,'intermediary sheet'!$C$2:$C$185,'Market shares starting point Fe'!$C14,'intermediary sheet'!$D$2:$D$185,'Market shares starting point Fe'!$D14)/SUMIFS('intermediary sheet'!L$2:L$185,'intermediary sheet'!$C$2:$C$185,'Market shares starting point Fe'!$C14,'intermediary sheet'!$D$2:$D$185,"total"),0)</f>
        <v>0</v>
      </c>
      <c r="M14" s="6">
        <f>IFERROR(SUMIFS('intermediary sheet'!M$2:M$185,'intermediary sheet'!$C$2:$C$185,'Market shares starting point Fe'!$C14,'intermediary sheet'!$D$2:$D$185,'Market shares starting point Fe'!$D14)/SUMIFS('intermediary sheet'!M$2:M$185,'intermediary sheet'!$C$2:$C$185,'Market shares starting point Fe'!$C14,'intermediary sheet'!$D$2:$D$185,"total"),0)</f>
        <v>0</v>
      </c>
      <c r="N14" s="6">
        <f>IFERROR(SUMIFS('intermediary sheet'!N$2:N$185,'intermediary sheet'!$C$2:$C$185,'Market shares starting point Fe'!$C14,'intermediary sheet'!$D$2:$D$185,'Market shares starting point Fe'!$D14)/SUMIFS('intermediary sheet'!N$2:N$185,'intermediary sheet'!$C$2:$C$185,'Market shares starting point Fe'!$C14,'intermediary sheet'!$D$2:$D$185,"total"),0)</f>
        <v>0</v>
      </c>
      <c r="O14" s="6">
        <f>IFERROR(SUMIFS('intermediary sheet'!O$2:O$185,'intermediary sheet'!$C$2:$C$185,'Market shares starting point Fe'!$C14,'intermediary sheet'!$D$2:$D$185,'Market shares starting point Fe'!$D14)/SUMIFS('intermediary sheet'!O$2:O$185,'intermediary sheet'!$C$2:$C$185,'Market shares starting point Fe'!$C14,'intermediary sheet'!$D$2:$D$185,"total"),0)</f>
        <v>0</v>
      </c>
      <c r="P14" s="6">
        <f>IFERROR(SUMIFS('intermediary sheet'!P$2:P$185,'intermediary sheet'!$C$2:$C$185,'Market shares starting point Fe'!$C14,'intermediary sheet'!$D$2:$D$185,'Market shares starting point Fe'!$D14)/SUMIFS('intermediary sheet'!P$2:P$185,'intermediary sheet'!$C$2:$C$185,'Market shares starting point Fe'!$C14,'intermediary sheet'!$D$2:$D$185,"total"),0)</f>
        <v>0</v>
      </c>
      <c r="Q14" s="6">
        <f>IFERROR(SUMIFS('intermediary sheet'!Q$2:Q$185,'intermediary sheet'!$C$2:$C$185,'Market shares starting point Fe'!$C14,'intermediary sheet'!$D$2:$D$185,'Market shares starting point Fe'!$D14)/SUMIFS('intermediary sheet'!Q$2:Q$185,'intermediary sheet'!$C$2:$C$185,'Market shares starting point Fe'!$C14,'intermediary sheet'!$D$2:$D$185,"total"),0)</f>
        <v>0</v>
      </c>
      <c r="R14" s="6">
        <f>IFERROR(SUMIFS('intermediary sheet'!R$2:R$185,'intermediary sheet'!$C$2:$C$185,'Market shares starting point Fe'!$C14,'intermediary sheet'!$D$2:$D$185,'Market shares starting point Fe'!$D14)/SUMIFS('intermediary sheet'!R$2:R$185,'intermediary sheet'!$C$2:$C$185,'Market shares starting point Fe'!$C14,'intermediary sheet'!$D$2:$D$185,"total"),0)</f>
        <v>0</v>
      </c>
      <c r="S14" s="6">
        <f>IFERROR(SUMIFS('intermediary sheet'!S$2:S$185,'intermediary sheet'!$C$2:$C$185,'Market shares starting point Fe'!$C14,'intermediary sheet'!$D$2:$D$185,'Market shares starting point Fe'!$D14)/SUMIFS('intermediary sheet'!S$2:S$185,'intermediary sheet'!$C$2:$C$185,'Market shares starting point Fe'!$C14,'intermediary sheet'!$D$2:$D$185,"total"),0)</f>
        <v>1.3157253545148871E-2</v>
      </c>
      <c r="T14" s="6">
        <f>IFERROR(SUMIFS('intermediary sheet'!T$2:T$185,'intermediary sheet'!$C$2:$C$185,'Market shares starting point Fe'!$C14,'intermediary sheet'!$D$2:$D$185,'Market shares starting point Fe'!$D14)/SUMIFS('intermediary sheet'!T$2:T$185,'intermediary sheet'!$C$2:$C$185,'Market shares starting point Fe'!$C14,'intermediary sheet'!$D$2:$D$185,"total"),0)</f>
        <v>3.5370769572824728E-2</v>
      </c>
      <c r="U14" s="6">
        <f>IFERROR(SUMIFS('intermediary sheet'!U$2:U$185,'intermediary sheet'!$C$2:$C$185,'Market shares starting point Fe'!$C14,'intermediary sheet'!$D$2:$D$185,'Market shares starting point Fe'!$D14)/SUMIFS('intermediary sheet'!U$2:U$185,'intermediary sheet'!$C$2:$C$185,'Market shares starting point Fe'!$C14,'intermediary sheet'!$D$2:$D$185,"total"),0)</f>
        <v>3.4313867835951639E-2</v>
      </c>
      <c r="V14" s="6">
        <f>IFERROR(SUMIFS('intermediary sheet'!V$2:V$185,'intermediary sheet'!$C$2:$C$185,'Market shares starting point Fe'!$C14,'intermediary sheet'!$D$2:$D$185,'Market shares starting point Fe'!$D14)/SUMIFS('intermediary sheet'!V$2:V$185,'intermediary sheet'!$C$2:$C$185,'Market shares starting point Fe'!$C14,'intermediary sheet'!$D$2:$D$185,"total"),0)</f>
        <v>3.5542107917297019E-2</v>
      </c>
      <c r="W14" s="6">
        <f>IFERROR(SUMIFS('intermediary sheet'!W$2:W$185,'intermediary sheet'!$C$2:$C$185,'Market shares starting point Fe'!$C14,'intermediary sheet'!$D$2:$D$185,'Market shares starting point Fe'!$D14)/SUMIFS('intermediary sheet'!W$2:W$185,'intermediary sheet'!$C$2:$C$185,'Market shares starting point Fe'!$C14,'intermediary sheet'!$D$2:$D$185,"total"),0)</f>
        <v>3.6044486131582475E-2</v>
      </c>
      <c r="X14" s="6">
        <f>IFERROR(SUMIFS('intermediary sheet'!X$2:X$185,'intermediary sheet'!$C$2:$C$185,'Market shares starting point Fe'!$C14,'intermediary sheet'!$D$2:$D$185,'Market shares starting point Fe'!$D14)/SUMIFS('intermediary sheet'!X$2:X$185,'intermediary sheet'!$C$2:$C$185,'Market shares starting point Fe'!$C14,'intermediary sheet'!$D$2:$D$185,"total"),0)</f>
        <v>4.235284608700924E-2</v>
      </c>
      <c r="Y14" s="6">
        <f>IFERROR(SUMIFS('intermediary sheet'!Y$2:Y$185,'intermediary sheet'!$C$2:$C$185,'Market shares starting point Fe'!$C14,'intermediary sheet'!$D$2:$D$185,'Market shares starting point Fe'!$D14)/SUMIFS('intermediary sheet'!Y$2:Y$185,'intermediary sheet'!$C$2:$C$185,'Market shares starting point Fe'!$C14,'intermediary sheet'!$D$2:$D$185,"total"),0)</f>
        <v>2.5018677803107216E-2</v>
      </c>
      <c r="Z14" s="6">
        <f>IFERROR(SUMIFS('intermediary sheet'!Z$2:Z$185,'intermediary sheet'!$C$2:$C$185,'Market shares starting point Fe'!$C14,'intermediary sheet'!$D$2:$D$185,'Market shares starting point Fe'!$D14)/SUMIFS('intermediary sheet'!Z$2:Z$185,'intermediary sheet'!$C$2:$C$185,'Market shares starting point Fe'!$C14,'intermediary sheet'!$D$2:$D$185,"total"),0)</f>
        <v>4.1971809552795267E-2</v>
      </c>
      <c r="AA14" s="7">
        <f>IF(SUMIFS('Eurostat market shares'!$Z$2:$Z$185,'Eurostat market shares'!$C$2:$C$185,'Market shares starting point Fe'!$C14,'Eurostat market shares'!$D$2:$D$185,'Market shares starting point Fe'!$D14)=0,(SUMIFS('RAW data extract'!X$74:X$81,'RAW data extract'!$C$74:$C$81,VLOOKUP('Market shares starting point Fe'!$D14,Nomenclature!$F$1:$G$8,2,FALSE))-'Market shares starting point Fe'!Z14)+Z14,$Z14/SUMIFS('Eurostat market shares'!$Z$2:$Z$185,'Eurostat market shares'!$C$2:$C$185,'Market shares starting point Fe'!$C14,'Eurostat market shares'!$D$2:$D$185,'Market shares starting point Fe'!$D14)*(SUMIFS('RAW data extract'!X$74:X$81,'RAW data extract'!$C$74:$C$81,VLOOKUP('Market shares starting point Fe'!$D14,Nomenclature!$F$1:$G$8,2,FALSE))-'Market shares starting point Fe'!Z14)+Z14)</f>
        <v>3.9319930082435152E-2</v>
      </c>
      <c r="AB14" s="7">
        <f>IF(SUMIFS('Eurostat market shares'!$Z$2:$Z$185,'Eurostat market shares'!$C$2:$C$185,'Market shares starting point Fe'!$C14,'Eurostat market shares'!$D$2:$D$185,'Market shares starting point Fe'!$D14)=0,(SUMIFS('RAW data extract'!Y$74:Y$81,'RAW data extract'!$C$74:$C$81,VLOOKUP('Market shares starting point Fe'!$D14,Nomenclature!$F$1:$G$8,2,FALSE))-'Market shares starting point Fe'!AA14)+AA14,$Z14/SUMIFS('Eurostat market shares'!$Z$2:$Z$185,'Eurostat market shares'!$C$2:$C$185,'Market shares starting point Fe'!$C14,'Eurostat market shares'!$D$2:$D$185,'Market shares starting point Fe'!$D14)*(SUMIFS('RAW data extract'!Y$74:Y$81,'RAW data extract'!$C$74:$C$81,VLOOKUP('Market shares starting point Fe'!$D14,Nomenclature!$F$1:$G$8,2,FALSE))-'Market shares starting point Fe'!AA14)+AA14)</f>
        <v>3.8625394402092041E-2</v>
      </c>
      <c r="AC14" s="7">
        <f>IF(SUMIFS('Eurostat market shares'!$Z$2:$Z$185,'Eurostat market shares'!$C$2:$C$185,'Market shares starting point Fe'!$C14,'Eurostat market shares'!$D$2:$D$185,'Market shares starting point Fe'!$D14)=0,(SUMIFS('RAW data extract'!Z$74:Z$81,'RAW data extract'!$C$74:$C$81,VLOOKUP('Market shares starting point Fe'!$D14,Nomenclature!$F$1:$G$8,2,FALSE))-'Market shares starting point Fe'!AB14)+AB14,$Z14/SUMIFS('Eurostat market shares'!$Z$2:$Z$185,'Eurostat market shares'!$C$2:$C$185,'Market shares starting point Fe'!$C14,'Eurostat market shares'!$D$2:$D$185,'Market shares starting point Fe'!$D14)*(SUMIFS('RAW data extract'!Z$74:Z$81,'RAW data extract'!$C$74:$C$81,VLOOKUP('Market shares starting point Fe'!$D14,Nomenclature!$F$1:$G$8,2,FALSE))-'Market shares starting point Fe'!AB14)+AB14)</f>
        <v>3.7984688002641952E-2</v>
      </c>
      <c r="AD14" s="7">
        <f>IF(SUMIFS('Eurostat market shares'!$Z$2:$Z$185,'Eurostat market shares'!$C$2:$C$185,'Market shares starting point Fe'!$C14,'Eurostat market shares'!$D$2:$D$185,'Market shares starting point Fe'!$D14)=0,(SUMIFS('RAW data extract'!AA$74:AA$81,'RAW data extract'!$C$74:$C$81,VLOOKUP('Market shares starting point Fe'!$D14,Nomenclature!$F$1:$G$8,2,FALSE))-'Market shares starting point Fe'!AC14)+AC14,$Z14/SUMIFS('Eurostat market shares'!$Z$2:$Z$185,'Eurostat market shares'!$C$2:$C$185,'Market shares starting point Fe'!$C14,'Eurostat market shares'!$D$2:$D$185,'Market shares starting point Fe'!$D14)*(SUMIFS('RAW data extract'!AA$74:AA$81,'RAW data extract'!$C$74:$C$81,VLOOKUP('Market shares starting point Fe'!$D14,Nomenclature!$F$1:$G$8,2,FALSE))-'Market shares starting point Fe'!AC14)+AC14)</f>
        <v>3.7394934764585233E-2</v>
      </c>
      <c r="AE14" s="7">
        <f>IF(SUMIFS('Eurostat market shares'!$Z$2:$Z$185,'Eurostat market shares'!$C$2:$C$185,'Market shares starting point Fe'!$C14,'Eurostat market shares'!$D$2:$D$185,'Market shares starting point Fe'!$D14)=0,(SUMIFS('RAW data extract'!AB$74:AB$81,'RAW data extract'!$C$74:$C$81,VLOOKUP('Market shares starting point Fe'!$D14,Nomenclature!$F$1:$G$8,2,FALSE))-'Market shares starting point Fe'!AD14)+AD14,$Z14/SUMIFS('Eurostat market shares'!$Z$2:$Z$185,'Eurostat market shares'!$C$2:$C$185,'Market shares starting point Fe'!$C14,'Eurostat market shares'!$D$2:$D$185,'Market shares starting point Fe'!$D14)*(SUMIFS('RAW data extract'!AB$74:AB$81,'RAW data extract'!$C$74:$C$81,VLOOKUP('Market shares starting point Fe'!$D14,Nomenclature!$F$1:$G$8,2,FALSE))-'Market shares starting point Fe'!AD14)+AD14)</f>
        <v>3.6861742471406563E-2</v>
      </c>
      <c r="AF14" s="7">
        <f>IF(SUMIFS('Eurostat market shares'!$Z$2:$Z$185,'Eurostat market shares'!$C$2:$C$185,'Market shares starting point Fe'!$C14,'Eurostat market shares'!$D$2:$D$185,'Market shares starting point Fe'!$D14)=0,(SUMIFS('RAW data extract'!AC$74:AC$81,'RAW data extract'!$C$74:$C$81,VLOOKUP('Market shares starting point Fe'!$D14,Nomenclature!$F$1:$G$8,2,FALSE))-'Market shares starting point Fe'!AE14)+AE14,$Z14/SUMIFS('Eurostat market shares'!$Z$2:$Z$185,'Eurostat market shares'!$C$2:$C$185,'Market shares starting point Fe'!$C14,'Eurostat market shares'!$D$2:$D$185,'Market shares starting point Fe'!$D14)*(SUMIFS('RAW data extract'!AC$74:AC$81,'RAW data extract'!$C$74:$C$81,VLOOKUP('Market shares starting point Fe'!$D14,Nomenclature!$F$1:$G$8,2,FALSE))-'Market shares starting point Fe'!AE14)+AE14)</f>
        <v>3.6362084416650627E-2</v>
      </c>
      <c r="AG14" s="7">
        <f>IF(SUMIFS('Eurostat market shares'!$Z$2:$Z$185,'Eurostat market shares'!$C$2:$C$185,'Market shares starting point Fe'!$C14,'Eurostat market shares'!$D$2:$D$185,'Market shares starting point Fe'!$D14)=0,(SUMIFS('RAW data extract'!AD$74:AD$81,'RAW data extract'!$C$74:$C$81,VLOOKUP('Market shares starting point Fe'!$D14,Nomenclature!$F$1:$G$8,2,FALSE))-'Market shares starting point Fe'!AF14)+AF14,$Z14/SUMIFS('Eurostat market shares'!$Z$2:$Z$185,'Eurostat market shares'!$C$2:$C$185,'Market shares starting point Fe'!$C14,'Eurostat market shares'!$D$2:$D$185,'Market shares starting point Fe'!$D14)*(SUMIFS('RAW data extract'!AD$74:AD$81,'RAW data extract'!$C$74:$C$81,VLOOKUP('Market shares starting point Fe'!$D14,Nomenclature!$F$1:$G$8,2,FALSE))-'Market shares starting point Fe'!AF14)+AF14)</f>
        <v>3.5892138907732116E-2</v>
      </c>
      <c r="AH14" s="7">
        <f>IF(SUMIFS('Eurostat market shares'!$Z$2:$Z$185,'Eurostat market shares'!$C$2:$C$185,'Market shares starting point Fe'!$C14,'Eurostat market shares'!$D$2:$D$185,'Market shares starting point Fe'!$D14)=0,(SUMIFS('RAW data extract'!AE$74:AE$81,'RAW data extract'!$C$74:$C$81,VLOOKUP('Market shares starting point Fe'!$D14,Nomenclature!$F$1:$G$8,2,FALSE))-'Market shares starting point Fe'!AG14)+AG14,$Z14/SUMIFS('Eurostat market shares'!$Z$2:$Z$185,'Eurostat market shares'!$C$2:$C$185,'Market shares starting point Fe'!$C14,'Eurostat market shares'!$D$2:$D$185,'Market shares starting point Fe'!$D14)*(SUMIFS('RAW data extract'!AE$74:AE$81,'RAW data extract'!$C$74:$C$81,VLOOKUP('Market shares starting point Fe'!$D14,Nomenclature!$F$1:$G$8,2,FALSE))-'Market shares starting point Fe'!AG14)+AG14)</f>
        <v>3.5424830398900535E-2</v>
      </c>
      <c r="AI14" s="7">
        <f>IF(SUMIFS('Eurostat market shares'!$Z$2:$Z$185,'Eurostat market shares'!$C$2:$C$185,'Market shares starting point Fe'!$C14,'Eurostat market shares'!$D$2:$D$185,'Market shares starting point Fe'!$D14)=0,(SUMIFS('RAW data extract'!AF$74:AF$81,'RAW data extract'!$C$74:$C$81,VLOOKUP('Market shares starting point Fe'!$D14,Nomenclature!$F$1:$G$8,2,FALSE))-'Market shares starting point Fe'!AH14)+AH14,$Z14/SUMIFS('Eurostat market shares'!$Z$2:$Z$185,'Eurostat market shares'!$C$2:$C$185,'Market shares starting point Fe'!$C14,'Eurostat market shares'!$D$2:$D$185,'Market shares starting point Fe'!$D14)*(SUMIFS('RAW data extract'!AF$74:AF$81,'RAW data extract'!$C$74:$C$81,VLOOKUP('Market shares starting point Fe'!$D14,Nomenclature!$F$1:$G$8,2,FALSE))-'Market shares starting point Fe'!AH14)+AH14)</f>
        <v>3.4967944163720059E-2</v>
      </c>
      <c r="AJ14" s="7">
        <f>IF(SUMIFS('Eurostat market shares'!$Z$2:$Z$185,'Eurostat market shares'!$C$2:$C$185,'Market shares starting point Fe'!$C14,'Eurostat market shares'!$D$2:$D$185,'Market shares starting point Fe'!$D14)=0,(SUMIFS('RAW data extract'!AG$74:AG$81,'RAW data extract'!$C$74:$C$81,VLOOKUP('Market shares starting point Fe'!$D14,Nomenclature!$F$1:$G$8,2,FALSE))-'Market shares starting point Fe'!AI14)+AI14,$Z14/SUMIFS('Eurostat market shares'!$Z$2:$Z$185,'Eurostat market shares'!$C$2:$C$185,'Market shares starting point Fe'!$C14,'Eurostat market shares'!$D$2:$D$185,'Market shares starting point Fe'!$D14)*(SUMIFS('RAW data extract'!AG$74:AG$81,'RAW data extract'!$C$74:$C$81,VLOOKUP('Market shares starting point Fe'!$D14,Nomenclature!$F$1:$G$8,2,FALSE))-'Market shares starting point Fe'!AI14)+AI14)</f>
        <v>3.4512792740558365E-2</v>
      </c>
      <c r="AK14" s="7">
        <f>IF(SUMIFS('Eurostat market shares'!$Z$2:$Z$185,'Eurostat market shares'!$C$2:$C$185,'Market shares starting point Fe'!$C14,'Eurostat market shares'!$D$2:$D$185,'Market shares starting point Fe'!$D14)=0,(SUMIFS('RAW data extract'!AH$74:AH$81,'RAW data extract'!$C$74:$C$81,VLOOKUP('Market shares starting point Fe'!$D14,Nomenclature!$F$1:$G$8,2,FALSE))-'Market shares starting point Fe'!AJ14)+AJ14,$Z14/SUMIFS('Eurostat market shares'!$Z$2:$Z$185,'Eurostat market shares'!$C$2:$C$185,'Market shares starting point Fe'!$C14,'Eurostat market shares'!$D$2:$D$185,'Market shares starting point Fe'!$D14)*(SUMIFS('RAW data extract'!AH$74:AH$81,'RAW data extract'!$C$74:$C$81,VLOOKUP('Market shares starting point Fe'!$D14,Nomenclature!$F$1:$G$8,2,FALSE))-'Market shares starting point Fe'!AJ14)+AJ14)</f>
        <v>3.405087619776296E-2</v>
      </c>
      <c r="AL14" s="7">
        <f>IF(SUMIFS('Eurostat market shares'!$Z$2:$Z$185,'Eurostat market shares'!$C$2:$C$185,'Market shares starting point Fe'!$C14,'Eurostat market shares'!$D$2:$D$185,'Market shares starting point Fe'!$D14)=0,(SUMIFS('RAW data extract'!AI$74:AI$81,'RAW data extract'!$C$74:$C$81,VLOOKUP('Market shares starting point Fe'!$D14,Nomenclature!$F$1:$G$8,2,FALSE))-'Market shares starting point Fe'!AK14)+AK14,$Z14/SUMIFS('Eurostat market shares'!$Z$2:$Z$185,'Eurostat market shares'!$C$2:$C$185,'Market shares starting point Fe'!$C14,'Eurostat market shares'!$D$2:$D$185,'Market shares starting point Fe'!$D14)*(SUMIFS('RAW data extract'!AI$74:AI$81,'RAW data extract'!$C$74:$C$81,VLOOKUP('Market shares starting point Fe'!$D14,Nomenclature!$F$1:$G$8,2,FALSE))-'Market shares starting point Fe'!AK14)+AK14)</f>
        <v>3.3574473740367934E-2</v>
      </c>
      <c r="AM14" s="7">
        <f>IF(SUMIFS('Eurostat market shares'!$Z$2:$Z$185,'Eurostat market shares'!$C$2:$C$185,'Market shares starting point Fe'!$C14,'Eurostat market shares'!$D$2:$D$185,'Market shares starting point Fe'!$D14)=0,(SUMIFS('RAW data extract'!AJ$74:AJ$81,'RAW data extract'!$C$74:$C$81,VLOOKUP('Market shares starting point Fe'!$D14,Nomenclature!$F$1:$G$8,2,FALSE))-'Market shares starting point Fe'!AL14)+AL14,$Z14/SUMIFS('Eurostat market shares'!$Z$2:$Z$185,'Eurostat market shares'!$C$2:$C$185,'Market shares starting point Fe'!$C14,'Eurostat market shares'!$D$2:$D$185,'Market shares starting point Fe'!$D14)*(SUMIFS('RAW data extract'!AJ$74:AJ$81,'RAW data extract'!$C$74:$C$81,VLOOKUP('Market shares starting point Fe'!$D14,Nomenclature!$F$1:$G$8,2,FALSE))-'Market shares starting point Fe'!AL14)+AL14)</f>
        <v>3.3072029260569361E-2</v>
      </c>
      <c r="AN14" s="7">
        <f>IF(SUMIFS('Eurostat market shares'!$Z$2:$Z$185,'Eurostat market shares'!$C$2:$C$185,'Market shares starting point Fe'!$C14,'Eurostat market shares'!$D$2:$D$185,'Market shares starting point Fe'!$D14)=0,(SUMIFS('RAW data extract'!AK$74:AK$81,'RAW data extract'!$C$74:$C$81,VLOOKUP('Market shares starting point Fe'!$D14,Nomenclature!$F$1:$G$8,2,FALSE))-'Market shares starting point Fe'!AM14)+AM14,$Z14/SUMIFS('Eurostat market shares'!$Z$2:$Z$185,'Eurostat market shares'!$C$2:$C$185,'Market shares starting point Fe'!$C14,'Eurostat market shares'!$D$2:$D$185,'Market shares starting point Fe'!$D14)*(SUMIFS('RAW data extract'!AK$74:AK$81,'RAW data extract'!$C$74:$C$81,VLOOKUP('Market shares starting point Fe'!$D14,Nomenclature!$F$1:$G$8,2,FALSE))-'Market shares starting point Fe'!AM14)+AM14)</f>
        <v>3.2535206199983589E-2</v>
      </c>
      <c r="AO14" s="7">
        <f>IF(SUMIFS('Eurostat market shares'!$Z$2:$Z$185,'Eurostat market shares'!$C$2:$C$185,'Market shares starting point Fe'!$C14,'Eurostat market shares'!$D$2:$D$185,'Market shares starting point Fe'!$D14)=0,(SUMIFS('RAW data extract'!AL$74:AL$81,'RAW data extract'!$C$74:$C$81,VLOOKUP('Market shares starting point Fe'!$D14,Nomenclature!$F$1:$G$8,2,FALSE))-'Market shares starting point Fe'!AN14)+AN14,$Z14/SUMIFS('Eurostat market shares'!$Z$2:$Z$185,'Eurostat market shares'!$C$2:$C$185,'Market shares starting point Fe'!$C14,'Eurostat market shares'!$D$2:$D$185,'Market shares starting point Fe'!$D14)*(SUMIFS('RAW data extract'!AL$74:AL$81,'RAW data extract'!$C$74:$C$81,VLOOKUP('Market shares starting point Fe'!$D14,Nomenclature!$F$1:$G$8,2,FALSE))-'Market shares starting point Fe'!AN14)+AN14)</f>
        <v>3.1974565430853183E-2</v>
      </c>
      <c r="AP14" s="7">
        <f>IF(SUMIFS('Eurostat market shares'!$Z$2:$Z$185,'Eurostat market shares'!$C$2:$C$185,'Market shares starting point Fe'!$C14,'Eurostat market shares'!$D$2:$D$185,'Market shares starting point Fe'!$D14)=0,(SUMIFS('RAW data extract'!AM$74:AM$81,'RAW data extract'!$C$74:$C$81,VLOOKUP('Market shares starting point Fe'!$D14,Nomenclature!$F$1:$G$8,2,FALSE))-'Market shares starting point Fe'!AO14)+AO14,$Z14/SUMIFS('Eurostat market shares'!$Z$2:$Z$185,'Eurostat market shares'!$C$2:$C$185,'Market shares starting point Fe'!$C14,'Eurostat market shares'!$D$2:$D$185,'Market shares starting point Fe'!$D14)*(SUMIFS('RAW data extract'!AM$74:AM$81,'RAW data extract'!$C$74:$C$81,VLOOKUP('Market shares starting point Fe'!$D14,Nomenclature!$F$1:$G$8,2,FALSE))-'Market shares starting point Fe'!AO14)+AO14)</f>
        <v>3.1376122585766317E-2</v>
      </c>
      <c r="AQ14" s="7">
        <f>IF(SUMIFS('Eurostat market shares'!$Z$2:$Z$185,'Eurostat market shares'!$C$2:$C$185,'Market shares starting point Fe'!$C14,'Eurostat market shares'!$D$2:$D$185,'Market shares starting point Fe'!$D14)=0,(SUMIFS('RAW data extract'!AN$74:AN$81,'RAW data extract'!$C$74:$C$81,VLOOKUP('Market shares starting point Fe'!$D14,Nomenclature!$F$1:$G$8,2,FALSE))-'Market shares starting point Fe'!AP14)+AP14,$Z14/SUMIFS('Eurostat market shares'!$Z$2:$Z$185,'Eurostat market shares'!$C$2:$C$185,'Market shares starting point Fe'!$C14,'Eurostat market shares'!$D$2:$D$185,'Market shares starting point Fe'!$D14)*(SUMIFS('RAW data extract'!AN$74:AN$81,'RAW data extract'!$C$74:$C$81,VLOOKUP('Market shares starting point Fe'!$D14,Nomenclature!$F$1:$G$8,2,FALSE))-'Market shares starting point Fe'!AP14)+AP14)</f>
        <v>3.0758873610600885E-2</v>
      </c>
      <c r="AR14" s="7">
        <f>IF(SUMIFS('Eurostat market shares'!$Z$2:$Z$185,'Eurostat market shares'!$C$2:$C$185,'Market shares starting point Fe'!$C14,'Eurostat market shares'!$D$2:$D$185,'Market shares starting point Fe'!$D14)=0,(SUMIFS('RAW data extract'!AO$74:AO$81,'RAW data extract'!$C$74:$C$81,VLOOKUP('Market shares starting point Fe'!$D14,Nomenclature!$F$1:$G$8,2,FALSE))-'Market shares starting point Fe'!AQ14)+AQ14,$Z14/SUMIFS('Eurostat market shares'!$Z$2:$Z$185,'Eurostat market shares'!$C$2:$C$185,'Market shares starting point Fe'!$C14,'Eurostat market shares'!$D$2:$D$185,'Market shares starting point Fe'!$D14)*(SUMIFS('RAW data extract'!AO$74:AO$81,'RAW data extract'!$C$74:$C$81,VLOOKUP('Market shares starting point Fe'!$D14,Nomenclature!$F$1:$G$8,2,FALSE))-'Market shares starting point Fe'!AQ14)+AQ14)</f>
        <v>3.0131756974951004E-2</v>
      </c>
      <c r="AS14" s="7">
        <f>IF(SUMIFS('Eurostat market shares'!$Z$2:$Z$185,'Eurostat market shares'!$C$2:$C$185,'Market shares starting point Fe'!$C14,'Eurostat market shares'!$D$2:$D$185,'Market shares starting point Fe'!$D14)=0,(SUMIFS('RAW data extract'!AP$74:AP$81,'RAW data extract'!$C$74:$C$81,VLOOKUP('Market shares starting point Fe'!$D14,Nomenclature!$F$1:$G$8,2,FALSE))-'Market shares starting point Fe'!AR14)+AR14,$Z14/SUMIFS('Eurostat market shares'!$Z$2:$Z$185,'Eurostat market shares'!$C$2:$C$185,'Market shares starting point Fe'!$C14,'Eurostat market shares'!$D$2:$D$185,'Market shares starting point Fe'!$D14)*(SUMIFS('RAW data extract'!AP$74:AP$81,'RAW data extract'!$C$74:$C$81,VLOOKUP('Market shares starting point Fe'!$D14,Nomenclature!$F$1:$G$8,2,FALSE))-'Market shares starting point Fe'!AR14)+AR14)</f>
        <v>2.9469294986471151E-2</v>
      </c>
      <c r="AT14" s="7">
        <f>IF(SUMIFS('Eurostat market shares'!$Z$2:$Z$185,'Eurostat market shares'!$C$2:$C$185,'Market shares starting point Fe'!$C14,'Eurostat market shares'!$D$2:$D$185,'Market shares starting point Fe'!$D14)=0,(SUMIFS('RAW data extract'!AQ$74:AQ$81,'RAW data extract'!$C$74:$C$81,VLOOKUP('Market shares starting point Fe'!$D14,Nomenclature!$F$1:$G$8,2,FALSE))-'Market shares starting point Fe'!AS14)+AS14,$Z14/SUMIFS('Eurostat market shares'!$Z$2:$Z$185,'Eurostat market shares'!$C$2:$C$185,'Market shares starting point Fe'!$C14,'Eurostat market shares'!$D$2:$D$185,'Market shares starting point Fe'!$D14)*(SUMIFS('RAW data extract'!AQ$74:AQ$81,'RAW data extract'!$C$74:$C$81,VLOOKUP('Market shares starting point Fe'!$D14,Nomenclature!$F$1:$G$8,2,FALSE))-'Market shares starting point Fe'!AS14)+AS14)</f>
        <v>2.878992632452141E-2</v>
      </c>
      <c r="AU14" s="7">
        <f>IF(SUMIFS('Eurostat market shares'!$Z$2:$Z$185,'Eurostat market shares'!$C$2:$C$185,'Market shares starting point Fe'!$C14,'Eurostat market shares'!$D$2:$D$185,'Market shares starting point Fe'!$D14)=0,(SUMIFS('RAW data extract'!AR$74:AR$81,'RAW data extract'!$C$74:$C$81,VLOOKUP('Market shares starting point Fe'!$D14,Nomenclature!$F$1:$G$8,2,FALSE))-'Market shares starting point Fe'!AT14)+AT14,$Z14/SUMIFS('Eurostat market shares'!$Z$2:$Z$185,'Eurostat market shares'!$C$2:$C$185,'Market shares starting point Fe'!$C14,'Eurostat market shares'!$D$2:$D$185,'Market shares starting point Fe'!$D14)*(SUMIFS('RAW data extract'!AR$74:AR$81,'RAW data extract'!$C$74:$C$81,VLOOKUP('Market shares starting point Fe'!$D14,Nomenclature!$F$1:$G$8,2,FALSE))-'Market shares starting point Fe'!AT14)+AT14)</f>
        <v>2.8115409997323565E-2</v>
      </c>
      <c r="AV14" s="7">
        <f>IF(SUMIFS('Eurostat market shares'!$Z$2:$Z$185,'Eurostat market shares'!$C$2:$C$185,'Market shares starting point Fe'!$C14,'Eurostat market shares'!$D$2:$D$185,'Market shares starting point Fe'!$D14)=0,(SUMIFS('RAW data extract'!AS$74:AS$81,'RAW data extract'!$C$74:$C$81,VLOOKUP('Market shares starting point Fe'!$D14,Nomenclature!$F$1:$G$8,2,FALSE))-'Market shares starting point Fe'!AU14)+AU14,$Z14/SUMIFS('Eurostat market shares'!$Z$2:$Z$185,'Eurostat market shares'!$C$2:$C$185,'Market shares starting point Fe'!$C14,'Eurostat market shares'!$D$2:$D$185,'Market shares starting point Fe'!$D14)*(SUMIFS('RAW data extract'!AS$74:AS$81,'RAW data extract'!$C$74:$C$81,VLOOKUP('Market shares starting point Fe'!$D14,Nomenclature!$F$1:$G$8,2,FALSE))-'Market shares starting point Fe'!AU14)+AU14)</f>
        <v>2.7413408001102178E-2</v>
      </c>
      <c r="AW14" s="7">
        <f>IF(SUMIFS('Eurostat market shares'!$Z$2:$Z$185,'Eurostat market shares'!$C$2:$C$185,'Market shares starting point Fe'!$C14,'Eurostat market shares'!$D$2:$D$185,'Market shares starting point Fe'!$D14)=0,(SUMIFS('RAW data extract'!AT$74:AT$81,'RAW data extract'!$C$74:$C$81,VLOOKUP('Market shares starting point Fe'!$D14,Nomenclature!$F$1:$G$8,2,FALSE))-'Market shares starting point Fe'!AV14)+AV14,$Z14/SUMIFS('Eurostat market shares'!$Z$2:$Z$185,'Eurostat market shares'!$C$2:$C$185,'Market shares starting point Fe'!$C14,'Eurostat market shares'!$D$2:$D$185,'Market shares starting point Fe'!$D14)*(SUMIFS('RAW data extract'!AT$74:AT$81,'RAW data extract'!$C$74:$C$81,VLOOKUP('Market shares starting point Fe'!$D14,Nomenclature!$F$1:$G$8,2,FALSE))-'Market shares starting point Fe'!AV14)+AV14)</f>
        <v>2.6675194485455574E-2</v>
      </c>
      <c r="AX14" s="7">
        <f>IF(SUMIFS('Eurostat market shares'!$Z$2:$Z$185,'Eurostat market shares'!$C$2:$C$185,'Market shares starting point Fe'!$C14,'Eurostat market shares'!$D$2:$D$185,'Market shares starting point Fe'!$D14)=0,(SUMIFS('RAW data extract'!AU$74:AU$81,'RAW data extract'!$C$74:$C$81,VLOOKUP('Market shares starting point Fe'!$D14,Nomenclature!$F$1:$G$8,2,FALSE))-'Market shares starting point Fe'!AW14)+AW14,$Z14/SUMIFS('Eurostat market shares'!$Z$2:$Z$185,'Eurostat market shares'!$C$2:$C$185,'Market shares starting point Fe'!$C14,'Eurostat market shares'!$D$2:$D$185,'Market shares starting point Fe'!$D14)*(SUMIFS('RAW data extract'!AU$74:AU$81,'RAW data extract'!$C$74:$C$81,VLOOKUP('Market shares starting point Fe'!$D14,Nomenclature!$F$1:$G$8,2,FALSE))-'Market shares starting point Fe'!AW14)+AW14)</f>
        <v>2.5961732701462927E-2</v>
      </c>
      <c r="AY14" s="7">
        <f>IF(SUMIFS('Eurostat market shares'!$Z$2:$Z$185,'Eurostat market shares'!$C$2:$C$185,'Market shares starting point Fe'!$C14,'Eurostat market shares'!$D$2:$D$185,'Market shares starting point Fe'!$D14)=0,(SUMIFS('RAW data extract'!AV$74:AV$81,'RAW data extract'!$C$74:$C$81,VLOOKUP('Market shares starting point Fe'!$D14,Nomenclature!$F$1:$G$8,2,FALSE))-'Market shares starting point Fe'!AX14)+AX14,$Z14/SUMIFS('Eurostat market shares'!$Z$2:$Z$185,'Eurostat market shares'!$C$2:$C$185,'Market shares starting point Fe'!$C14,'Eurostat market shares'!$D$2:$D$185,'Market shares starting point Fe'!$D14)*(SUMIFS('RAW data extract'!AV$74:AV$81,'RAW data extract'!$C$74:$C$81,VLOOKUP('Market shares starting point Fe'!$D14,Nomenclature!$F$1:$G$8,2,FALSE))-'Market shares starting point Fe'!AX14)+AX14)</f>
        <v>2.5011607202097323E-2</v>
      </c>
      <c r="AZ14" s="7">
        <f>IF(SUMIFS('Eurostat market shares'!$Z$2:$Z$185,'Eurostat market shares'!$C$2:$C$185,'Market shares starting point Fe'!$C14,'Eurostat market shares'!$D$2:$D$185,'Market shares starting point Fe'!$D14)=0,(SUMIFS('RAW data extract'!AW$74:AW$81,'RAW data extract'!$C$74:$C$81,VLOOKUP('Market shares starting point Fe'!$D14,Nomenclature!$F$1:$G$8,2,FALSE))-'Market shares starting point Fe'!AY14)+AY14,$Z14/SUMIFS('Eurostat market shares'!$Z$2:$Z$185,'Eurostat market shares'!$C$2:$C$185,'Market shares starting point Fe'!$C14,'Eurostat market shares'!$D$2:$D$185,'Market shares starting point Fe'!$D14)*(SUMIFS('RAW data extract'!AW$74:AW$81,'RAW data extract'!$C$74:$C$81,VLOOKUP('Market shares starting point Fe'!$D14,Nomenclature!$F$1:$G$8,2,FALSE))-'Market shares starting point Fe'!AY14)+AY14)</f>
        <v>2.4092173084509141E-2</v>
      </c>
      <c r="BA14" s="7">
        <f>IF(SUMIFS('Eurostat market shares'!$Z$2:$Z$185,'Eurostat market shares'!$C$2:$C$185,'Market shares starting point Fe'!$C14,'Eurostat market shares'!$D$2:$D$185,'Market shares starting point Fe'!$D14)=0,(SUMIFS('RAW data extract'!AX$74:AX$81,'RAW data extract'!$C$74:$C$81,VLOOKUP('Market shares starting point Fe'!$D14,Nomenclature!$F$1:$G$8,2,FALSE))-'Market shares starting point Fe'!AZ14)+AZ14,$Z14/SUMIFS('Eurostat market shares'!$Z$2:$Z$185,'Eurostat market shares'!$C$2:$C$185,'Market shares starting point Fe'!$C14,'Eurostat market shares'!$D$2:$D$185,'Market shares starting point Fe'!$D14)*(SUMIFS('RAW data extract'!AX$74:AX$81,'RAW data extract'!$C$74:$C$81,VLOOKUP('Market shares starting point Fe'!$D14,Nomenclature!$F$1:$G$8,2,FALSE))-'Market shares starting point Fe'!AZ14)+AZ14)</f>
        <v>2.307349448163876E-2</v>
      </c>
      <c r="BB14" s="7">
        <f>IF(SUMIFS('Eurostat market shares'!$Z$2:$Z$185,'Eurostat market shares'!$C$2:$C$185,'Market shares starting point Fe'!$C14,'Eurostat market shares'!$D$2:$D$185,'Market shares starting point Fe'!$D14)=0,(SUMIFS('RAW data extract'!AY$74:AY$81,'RAW data extract'!$C$74:$C$81,VLOOKUP('Market shares starting point Fe'!$D14,Nomenclature!$F$1:$G$8,2,FALSE))-'Market shares starting point Fe'!BA14)+BA14,$Z14/SUMIFS('Eurostat market shares'!$Z$2:$Z$185,'Eurostat market shares'!$C$2:$C$185,'Market shares starting point Fe'!$C14,'Eurostat market shares'!$D$2:$D$185,'Market shares starting point Fe'!$D14)*(SUMIFS('RAW data extract'!AY$74:AY$81,'RAW data extract'!$C$74:$C$81,VLOOKUP('Market shares starting point Fe'!$D14,Nomenclature!$F$1:$G$8,2,FALSE))-'Market shares starting point Fe'!BA14)+BA14)</f>
        <v>2.1944456187427953E-2</v>
      </c>
      <c r="BC14" s="7">
        <f>IF(SUMIFS('Eurostat market shares'!$Z$2:$Z$185,'Eurostat market shares'!$C$2:$C$185,'Market shares starting point Fe'!$C14,'Eurostat market shares'!$D$2:$D$185,'Market shares starting point Fe'!$D14)=0,(SUMIFS('RAW data extract'!AZ$74:AZ$81,'RAW data extract'!$C$74:$C$81,VLOOKUP('Market shares starting point Fe'!$D14,Nomenclature!$F$1:$G$8,2,FALSE))-'Market shares starting point Fe'!BB14)+BB14,$Z14/SUMIFS('Eurostat market shares'!$Z$2:$Z$185,'Eurostat market shares'!$C$2:$C$185,'Market shares starting point Fe'!$C14,'Eurostat market shares'!$D$2:$D$185,'Market shares starting point Fe'!$D14)*(SUMIFS('RAW data extract'!AZ$74:AZ$81,'RAW data extract'!$C$74:$C$81,VLOOKUP('Market shares starting point Fe'!$D14,Nomenclature!$F$1:$G$8,2,FALSE))-'Market shares starting point Fe'!BB14)+BB14)</f>
        <v>2.0689861826904216E-2</v>
      </c>
      <c r="BD14" s="7">
        <f>IF(SUMIFS('Eurostat market shares'!$Z$2:$Z$185,'Eurostat market shares'!$C$2:$C$185,'Market shares starting point Fe'!$C14,'Eurostat market shares'!$D$2:$D$185,'Market shares starting point Fe'!$D14)=0,(SUMIFS('RAW data extract'!BA$74:BA$81,'RAW data extract'!$C$74:$C$81,VLOOKUP('Market shares starting point Fe'!$D14,Nomenclature!$F$1:$G$8,2,FALSE))-'Market shares starting point Fe'!BC14)+BC14,$Z14/SUMIFS('Eurostat market shares'!$Z$2:$Z$185,'Eurostat market shares'!$C$2:$C$185,'Market shares starting point Fe'!$C14,'Eurostat market shares'!$D$2:$D$185,'Market shares starting point Fe'!$D14)*(SUMIFS('RAW data extract'!BA$74:BA$81,'RAW data extract'!$C$74:$C$81,VLOOKUP('Market shares starting point Fe'!$D14,Nomenclature!$F$1:$G$8,2,FALSE))-'Market shares starting point Fe'!BC14)+BC14)</f>
        <v>1.9327288165710312E-2</v>
      </c>
      <c r="BE14" s="7">
        <f>IF(SUMIFS('Eurostat market shares'!$Z$2:$Z$185,'Eurostat market shares'!$C$2:$C$185,'Market shares starting point Fe'!$C14,'Eurostat market shares'!$D$2:$D$185,'Market shares starting point Fe'!$D14)=0,(SUMIFS('RAW data extract'!BB$74:BB$81,'RAW data extract'!$C$74:$C$81,VLOOKUP('Market shares starting point Fe'!$D14,Nomenclature!$F$1:$G$8,2,FALSE))-'Market shares starting point Fe'!BD14)+BD14,$Z14/SUMIFS('Eurostat market shares'!$Z$2:$Z$185,'Eurostat market shares'!$C$2:$C$185,'Market shares starting point Fe'!$C14,'Eurostat market shares'!$D$2:$D$185,'Market shares starting point Fe'!$D14)*(SUMIFS('RAW data extract'!BB$74:BB$81,'RAW data extract'!$C$74:$C$81,VLOOKUP('Market shares starting point Fe'!$D14,Nomenclature!$F$1:$G$8,2,FALSE))-'Market shares starting point Fe'!BD14)+BD14)</f>
        <v>1.778918601000138E-2</v>
      </c>
      <c r="BF14" s="7">
        <f>IF(SUMIFS('Eurostat market shares'!$Z$2:$Z$185,'Eurostat market shares'!$C$2:$C$185,'Market shares starting point Fe'!$C14,'Eurostat market shares'!$D$2:$D$185,'Market shares starting point Fe'!$D14)=0,(SUMIFS('RAW data extract'!BC$74:BC$81,'RAW data extract'!$C$74:$C$81,VLOOKUP('Market shares starting point Fe'!$D14,Nomenclature!$F$1:$G$8,2,FALSE))-'Market shares starting point Fe'!BE14)+BE14,$Z14/SUMIFS('Eurostat market shares'!$Z$2:$Z$185,'Eurostat market shares'!$C$2:$C$185,'Market shares starting point Fe'!$C14,'Eurostat market shares'!$D$2:$D$185,'Market shares starting point Fe'!$D14)*(SUMIFS('RAW data extract'!BC$74:BC$81,'RAW data extract'!$C$74:$C$81,VLOOKUP('Market shares starting point Fe'!$D14,Nomenclature!$F$1:$G$8,2,FALSE))-'Market shares starting point Fe'!BE14)+BE14)</f>
        <v>1.6066049282571458E-2</v>
      </c>
      <c r="BG14" s="7">
        <f>IF(SUMIFS('Eurostat market shares'!$Z$2:$Z$185,'Eurostat market shares'!$C$2:$C$185,'Market shares starting point Fe'!$C14,'Eurostat market shares'!$D$2:$D$185,'Market shares starting point Fe'!$D14)=0,(SUMIFS('RAW data extract'!BD$74:BD$81,'RAW data extract'!$C$74:$C$81,VLOOKUP('Market shares starting point Fe'!$D14,Nomenclature!$F$1:$G$8,2,FALSE))-'Market shares starting point Fe'!BF14)+BF14,$Z14/SUMIFS('Eurostat market shares'!$Z$2:$Z$185,'Eurostat market shares'!$C$2:$C$185,'Market shares starting point Fe'!$C14,'Eurostat market shares'!$D$2:$D$185,'Market shares starting point Fe'!$D14)*(SUMIFS('RAW data extract'!BD$74:BD$81,'RAW data extract'!$C$74:$C$81,VLOOKUP('Market shares starting point Fe'!$D14,Nomenclature!$F$1:$G$8,2,FALSE))-'Market shares starting point Fe'!BF14)+BF14)</f>
        <v>1.4125887914513678E-2</v>
      </c>
      <c r="BH14" s="7">
        <f>IF(SUMIFS('Eurostat market shares'!$Z$2:$Z$185,'Eurostat market shares'!$C$2:$C$185,'Market shares starting point Fe'!$C14,'Eurostat market shares'!$D$2:$D$185,'Market shares starting point Fe'!$D14)=0,(SUMIFS('RAW data extract'!BE$74:BE$81,'RAW data extract'!$C$74:$C$81,VLOOKUP('Market shares starting point Fe'!$D14,Nomenclature!$F$1:$G$8,2,FALSE))-'Market shares starting point Fe'!BG14)+BG14,$Z14/SUMIFS('Eurostat market shares'!$Z$2:$Z$185,'Eurostat market shares'!$C$2:$C$185,'Market shares starting point Fe'!$C14,'Eurostat market shares'!$D$2:$D$185,'Market shares starting point Fe'!$D14)*(SUMIFS('RAW data extract'!BE$74:BE$81,'RAW data extract'!$C$74:$C$81,VLOOKUP('Market shares starting point Fe'!$D14,Nomenclature!$F$1:$G$8,2,FALSE))-'Market shares starting point Fe'!BG14)+BG14)</f>
        <v>1.1920960596593901E-2</v>
      </c>
    </row>
    <row r="15" spans="1:60" hidden="1" x14ac:dyDescent="0.3">
      <c r="A15" t="s">
        <v>9</v>
      </c>
      <c r="B15" t="s">
        <v>10</v>
      </c>
      <c r="C15" t="s">
        <v>23</v>
      </c>
      <c r="D15" t="s">
        <v>21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 s="6">
        <f>IFERROR(SUMIFS('intermediary sheet'!J$2:J$185,'intermediary sheet'!$C$2:$C$185,'Market shares starting point Fe'!$C15,'intermediary sheet'!$D$2:$D$185,'Market shares starting point Fe'!$D15)/SUMIFS('intermediary sheet'!J$2:J$185,'intermediary sheet'!$C$2:$C$185,'Market shares starting point Fe'!$C15,'intermediary sheet'!$D$2:$D$185,"total"),0)</f>
        <v>0</v>
      </c>
      <c r="K15" s="6">
        <f>IFERROR(SUMIFS('intermediary sheet'!K$2:K$185,'intermediary sheet'!$C$2:$C$185,'Market shares starting point Fe'!$C15,'intermediary sheet'!$D$2:$D$185,'Market shares starting point Fe'!$D15)/SUMIFS('intermediary sheet'!K$2:K$185,'intermediary sheet'!$C$2:$C$185,'Market shares starting point Fe'!$C15,'intermediary sheet'!$D$2:$D$185,"total"),0)</f>
        <v>0</v>
      </c>
      <c r="L15" s="6">
        <f>IFERROR(SUMIFS('intermediary sheet'!L$2:L$185,'intermediary sheet'!$C$2:$C$185,'Market shares starting point Fe'!$C15,'intermediary sheet'!$D$2:$D$185,'Market shares starting point Fe'!$D15)/SUMIFS('intermediary sheet'!L$2:L$185,'intermediary sheet'!$C$2:$C$185,'Market shares starting point Fe'!$C15,'intermediary sheet'!$D$2:$D$185,"total"),0)</f>
        <v>0</v>
      </c>
      <c r="M15" s="6">
        <f>IFERROR(SUMIFS('intermediary sheet'!M$2:M$185,'intermediary sheet'!$C$2:$C$185,'Market shares starting point Fe'!$C15,'intermediary sheet'!$D$2:$D$185,'Market shares starting point Fe'!$D15)/SUMIFS('intermediary sheet'!M$2:M$185,'intermediary sheet'!$C$2:$C$185,'Market shares starting point Fe'!$C15,'intermediary sheet'!$D$2:$D$185,"total"),0)</f>
        <v>0</v>
      </c>
      <c r="N15" s="6">
        <f>IFERROR(SUMIFS('intermediary sheet'!N$2:N$185,'intermediary sheet'!$C$2:$C$185,'Market shares starting point Fe'!$C15,'intermediary sheet'!$D$2:$D$185,'Market shares starting point Fe'!$D15)/SUMIFS('intermediary sheet'!N$2:N$185,'intermediary sheet'!$C$2:$C$185,'Market shares starting point Fe'!$C15,'intermediary sheet'!$D$2:$D$185,"total"),0)</f>
        <v>0</v>
      </c>
      <c r="O15" s="6">
        <f>IFERROR(SUMIFS('intermediary sheet'!O$2:O$185,'intermediary sheet'!$C$2:$C$185,'Market shares starting point Fe'!$C15,'intermediary sheet'!$D$2:$D$185,'Market shares starting point Fe'!$D15)/SUMIFS('intermediary sheet'!O$2:O$185,'intermediary sheet'!$C$2:$C$185,'Market shares starting point Fe'!$C15,'intermediary sheet'!$D$2:$D$185,"total"),0)</f>
        <v>0</v>
      </c>
      <c r="P15" s="6">
        <f>IFERROR(SUMIFS('intermediary sheet'!P$2:P$185,'intermediary sheet'!$C$2:$C$185,'Market shares starting point Fe'!$C15,'intermediary sheet'!$D$2:$D$185,'Market shares starting point Fe'!$D15)/SUMIFS('intermediary sheet'!P$2:P$185,'intermediary sheet'!$C$2:$C$185,'Market shares starting point Fe'!$C15,'intermediary sheet'!$D$2:$D$185,"total"),0)</f>
        <v>0</v>
      </c>
      <c r="Q15" s="6">
        <f>IFERROR(SUMIFS('intermediary sheet'!Q$2:Q$185,'intermediary sheet'!$C$2:$C$185,'Market shares starting point Fe'!$C15,'intermediary sheet'!$D$2:$D$185,'Market shares starting point Fe'!$D15)/SUMIFS('intermediary sheet'!Q$2:Q$185,'intermediary sheet'!$C$2:$C$185,'Market shares starting point Fe'!$C15,'intermediary sheet'!$D$2:$D$185,"total"),0)</f>
        <v>0</v>
      </c>
      <c r="R15" s="6">
        <f>IFERROR(SUMIFS('intermediary sheet'!R$2:R$185,'intermediary sheet'!$C$2:$C$185,'Market shares starting point Fe'!$C15,'intermediary sheet'!$D$2:$D$185,'Market shares starting point Fe'!$D15)/SUMIFS('intermediary sheet'!R$2:R$185,'intermediary sheet'!$C$2:$C$185,'Market shares starting point Fe'!$C15,'intermediary sheet'!$D$2:$D$185,"total"),0)</f>
        <v>0</v>
      </c>
      <c r="S15" s="6">
        <f>IFERROR(SUMIFS('intermediary sheet'!S$2:S$185,'intermediary sheet'!$C$2:$C$185,'Market shares starting point Fe'!$C15,'intermediary sheet'!$D$2:$D$185,'Market shares starting point Fe'!$D15)/SUMIFS('intermediary sheet'!S$2:S$185,'intermediary sheet'!$C$2:$C$185,'Market shares starting point Fe'!$C15,'intermediary sheet'!$D$2:$D$185,"total"),0)</f>
        <v>0</v>
      </c>
      <c r="T15" s="6">
        <f>IFERROR(SUMIFS('intermediary sheet'!T$2:T$185,'intermediary sheet'!$C$2:$C$185,'Market shares starting point Fe'!$C15,'intermediary sheet'!$D$2:$D$185,'Market shares starting point Fe'!$D15)/SUMIFS('intermediary sheet'!T$2:T$185,'intermediary sheet'!$C$2:$C$185,'Market shares starting point Fe'!$C15,'intermediary sheet'!$D$2:$D$185,"total"),0)</f>
        <v>0</v>
      </c>
      <c r="U15" s="6">
        <f>IFERROR(SUMIFS('intermediary sheet'!U$2:U$185,'intermediary sheet'!$C$2:$C$185,'Market shares starting point Fe'!$C15,'intermediary sheet'!$D$2:$D$185,'Market shares starting point Fe'!$D15)/SUMIFS('intermediary sheet'!U$2:U$185,'intermediary sheet'!$C$2:$C$185,'Market shares starting point Fe'!$C15,'intermediary sheet'!$D$2:$D$185,"total"),0)</f>
        <v>0</v>
      </c>
      <c r="V15" s="6">
        <f>IFERROR(SUMIFS('intermediary sheet'!V$2:V$185,'intermediary sheet'!$C$2:$C$185,'Market shares starting point Fe'!$C15,'intermediary sheet'!$D$2:$D$185,'Market shares starting point Fe'!$D15)/SUMIFS('intermediary sheet'!V$2:V$185,'intermediary sheet'!$C$2:$C$185,'Market shares starting point Fe'!$C15,'intermediary sheet'!$D$2:$D$185,"total"),0)</f>
        <v>0</v>
      </c>
      <c r="W15" s="6">
        <f>IFERROR(SUMIFS('intermediary sheet'!W$2:W$185,'intermediary sheet'!$C$2:$C$185,'Market shares starting point Fe'!$C15,'intermediary sheet'!$D$2:$D$185,'Market shares starting point Fe'!$D15)/SUMIFS('intermediary sheet'!W$2:W$185,'intermediary sheet'!$C$2:$C$185,'Market shares starting point Fe'!$C15,'intermediary sheet'!$D$2:$D$185,"total"),0)</f>
        <v>0</v>
      </c>
      <c r="X15" s="6">
        <f>IFERROR(SUMIFS('intermediary sheet'!X$2:X$185,'intermediary sheet'!$C$2:$C$185,'Market shares starting point Fe'!$C15,'intermediary sheet'!$D$2:$D$185,'Market shares starting point Fe'!$D15)/SUMIFS('intermediary sheet'!X$2:X$185,'intermediary sheet'!$C$2:$C$185,'Market shares starting point Fe'!$C15,'intermediary sheet'!$D$2:$D$185,"total"),0)</f>
        <v>0</v>
      </c>
      <c r="Y15" s="6">
        <f>IFERROR(SUMIFS('intermediary sheet'!Y$2:Y$185,'intermediary sheet'!$C$2:$C$185,'Market shares starting point Fe'!$C15,'intermediary sheet'!$D$2:$D$185,'Market shares starting point Fe'!$D15)/SUMIFS('intermediary sheet'!Y$2:Y$185,'intermediary sheet'!$C$2:$C$185,'Market shares starting point Fe'!$C15,'intermediary sheet'!$D$2:$D$185,"total"),0)</f>
        <v>0</v>
      </c>
      <c r="Z15" s="6">
        <f>IFERROR(SUMIFS('intermediary sheet'!Z$2:Z$185,'intermediary sheet'!$C$2:$C$185,'Market shares starting point Fe'!$C15,'intermediary sheet'!$D$2:$D$185,'Market shares starting point Fe'!$D15)/SUMIFS('intermediary sheet'!Z$2:Z$185,'intermediary sheet'!$C$2:$C$185,'Market shares starting point Fe'!$C15,'intermediary sheet'!$D$2:$D$185,"total"),0)</f>
        <v>0</v>
      </c>
      <c r="AA15" s="7">
        <f>IF(SUMIFS('Eurostat market shares'!$Z$2:$Z$185,'Eurostat market shares'!$C$2:$C$185,'Market shares starting point Fe'!$C15,'Eurostat market shares'!$D$2:$D$185,'Market shares starting point Fe'!$D15)=0,(SUMIFS('RAW data extract'!X$74:X$81,'RAW data extract'!$C$74:$C$81,VLOOKUP('Market shares starting point Fe'!$D15,Nomenclature!$F$1:$G$8,2,FALSE))-'Market shares starting point Fe'!Z15)+Z15,$Z15/SUMIFS('Eurostat market shares'!$Z$2:$Z$185,'Eurostat market shares'!$C$2:$C$185,'Market shares starting point Fe'!$C15,'Eurostat market shares'!$D$2:$D$185,'Market shares starting point Fe'!$D15)*(SUMIFS('RAW data extract'!X$74:X$81,'RAW data extract'!$C$74:$C$81,VLOOKUP('Market shares starting point Fe'!$D15,Nomenclature!$F$1:$G$8,2,FALSE))-'Market shares starting point Fe'!Z15)+Z15)</f>
        <v>3.1451634939410661E-5</v>
      </c>
      <c r="AB15" s="7">
        <f>IF(SUMIFS('Eurostat market shares'!$Z$2:$Z$185,'Eurostat market shares'!$C$2:$C$185,'Market shares starting point Fe'!$C15,'Eurostat market shares'!$D$2:$D$185,'Market shares starting point Fe'!$D15)=0,(SUMIFS('RAW data extract'!Y$74:Y$81,'RAW data extract'!$C$74:$C$81,VLOOKUP('Market shares starting point Fe'!$D15,Nomenclature!$F$1:$G$8,2,FALSE))-'Market shares starting point Fe'!AA15)+AA15,$Z15/SUMIFS('Eurostat market shares'!$Z$2:$Z$185,'Eurostat market shares'!$C$2:$C$185,'Market shares starting point Fe'!$C15,'Eurostat market shares'!$D$2:$D$185,'Market shares starting point Fe'!$D15)*(SUMIFS('RAW data extract'!Y$74:Y$81,'RAW data extract'!$C$74:$C$81,VLOOKUP('Market shares starting point Fe'!$D15,Nomenclature!$F$1:$G$8,2,FALSE))-'Market shares starting point Fe'!AA15)+AA15)</f>
        <v>3.2337662751868216E-5</v>
      </c>
      <c r="AC15" s="7">
        <f>IF(SUMIFS('Eurostat market shares'!$Z$2:$Z$185,'Eurostat market shares'!$C$2:$C$185,'Market shares starting point Fe'!$C15,'Eurostat market shares'!$D$2:$D$185,'Market shares starting point Fe'!$D15)=0,(SUMIFS('RAW data extract'!Z$74:Z$81,'RAW data extract'!$C$74:$C$81,VLOOKUP('Market shares starting point Fe'!$D15,Nomenclature!$F$1:$G$8,2,FALSE))-'Market shares starting point Fe'!AB15)+AB15,$Z15/SUMIFS('Eurostat market shares'!$Z$2:$Z$185,'Eurostat market shares'!$C$2:$C$185,'Market shares starting point Fe'!$C15,'Eurostat market shares'!$D$2:$D$185,'Market shares starting point Fe'!$D15)*(SUMIFS('RAW data extract'!Z$74:Z$81,'RAW data extract'!$C$74:$C$81,VLOOKUP('Market shares starting point Fe'!$D15,Nomenclature!$F$1:$G$8,2,FALSE))-'Market shares starting point Fe'!AB15)+AB15)</f>
        <v>3.3413273411202505E-5</v>
      </c>
      <c r="AD15" s="7">
        <f>IF(SUMIFS('Eurostat market shares'!$Z$2:$Z$185,'Eurostat market shares'!$C$2:$C$185,'Market shares starting point Fe'!$C15,'Eurostat market shares'!$D$2:$D$185,'Market shares starting point Fe'!$D15)=0,(SUMIFS('RAW data extract'!AA$74:AA$81,'RAW data extract'!$C$74:$C$81,VLOOKUP('Market shares starting point Fe'!$D15,Nomenclature!$F$1:$G$8,2,FALSE))-'Market shares starting point Fe'!AC15)+AC15,$Z15/SUMIFS('Eurostat market shares'!$Z$2:$Z$185,'Eurostat market shares'!$C$2:$C$185,'Market shares starting point Fe'!$C15,'Eurostat market shares'!$D$2:$D$185,'Market shares starting point Fe'!$D15)*(SUMIFS('RAW data extract'!AA$74:AA$81,'RAW data extract'!$C$74:$C$81,VLOOKUP('Market shares starting point Fe'!$D15,Nomenclature!$F$1:$G$8,2,FALSE))-'Market shares starting point Fe'!AC15)+AC15)</f>
        <v>3.4628690814887669E-5</v>
      </c>
      <c r="AE15" s="7">
        <f>IF(SUMIFS('Eurostat market shares'!$Z$2:$Z$185,'Eurostat market shares'!$C$2:$C$185,'Market shares starting point Fe'!$C15,'Eurostat market shares'!$D$2:$D$185,'Market shares starting point Fe'!$D15)=0,(SUMIFS('RAW data extract'!AB$74:AB$81,'RAW data extract'!$C$74:$C$81,VLOOKUP('Market shares starting point Fe'!$D15,Nomenclature!$F$1:$G$8,2,FALSE))-'Market shares starting point Fe'!AD15)+AD15,$Z15/SUMIFS('Eurostat market shares'!$Z$2:$Z$185,'Eurostat market shares'!$C$2:$C$185,'Market shares starting point Fe'!$C15,'Eurostat market shares'!$D$2:$D$185,'Market shares starting point Fe'!$D15)*(SUMIFS('RAW data extract'!AB$74:AB$81,'RAW data extract'!$C$74:$C$81,VLOOKUP('Market shares starting point Fe'!$D15,Nomenclature!$F$1:$G$8,2,FALSE))-'Market shares starting point Fe'!AD15)+AD15)</f>
        <v>3.5763703385667795E-5</v>
      </c>
      <c r="AF15" s="7">
        <f>IF(SUMIFS('Eurostat market shares'!$Z$2:$Z$185,'Eurostat market shares'!$C$2:$C$185,'Market shares starting point Fe'!$C15,'Eurostat market shares'!$D$2:$D$185,'Market shares starting point Fe'!$D15)=0,(SUMIFS('RAW data extract'!AC$74:AC$81,'RAW data extract'!$C$74:$C$81,VLOOKUP('Market shares starting point Fe'!$D15,Nomenclature!$F$1:$G$8,2,FALSE))-'Market shares starting point Fe'!AE15)+AE15,$Z15/SUMIFS('Eurostat market shares'!$Z$2:$Z$185,'Eurostat market shares'!$C$2:$C$185,'Market shares starting point Fe'!$C15,'Eurostat market shares'!$D$2:$D$185,'Market shares starting point Fe'!$D15)*(SUMIFS('RAW data extract'!AC$74:AC$81,'RAW data extract'!$C$74:$C$81,VLOOKUP('Market shares starting point Fe'!$D15,Nomenclature!$F$1:$G$8,2,FALSE))-'Market shares starting point Fe'!AE15)+AE15)</f>
        <v>3.6847644219590408E-5</v>
      </c>
      <c r="AG15" s="7">
        <f>IF(SUMIFS('Eurostat market shares'!$Z$2:$Z$185,'Eurostat market shares'!$C$2:$C$185,'Market shares starting point Fe'!$C15,'Eurostat market shares'!$D$2:$D$185,'Market shares starting point Fe'!$D15)=0,(SUMIFS('RAW data extract'!AD$74:AD$81,'RAW data extract'!$C$74:$C$81,VLOOKUP('Market shares starting point Fe'!$D15,Nomenclature!$F$1:$G$8,2,FALSE))-'Market shares starting point Fe'!AF15)+AF15,$Z15/SUMIFS('Eurostat market shares'!$Z$2:$Z$185,'Eurostat market shares'!$C$2:$C$185,'Market shares starting point Fe'!$C15,'Eurostat market shares'!$D$2:$D$185,'Market shares starting point Fe'!$D15)*(SUMIFS('RAW data extract'!AD$74:AD$81,'RAW data extract'!$C$74:$C$81,VLOOKUP('Market shares starting point Fe'!$D15,Nomenclature!$F$1:$G$8,2,FALSE))-'Market shares starting point Fe'!AF15)+AF15)</f>
        <v>3.7887884466593821E-5</v>
      </c>
      <c r="AH15" s="7">
        <f>IF(SUMIFS('Eurostat market shares'!$Z$2:$Z$185,'Eurostat market shares'!$C$2:$C$185,'Market shares starting point Fe'!$C15,'Eurostat market shares'!$D$2:$D$185,'Market shares starting point Fe'!$D15)=0,(SUMIFS('RAW data extract'!AE$74:AE$81,'RAW data extract'!$C$74:$C$81,VLOOKUP('Market shares starting point Fe'!$D15,Nomenclature!$F$1:$G$8,2,FALSE))-'Market shares starting point Fe'!AG15)+AG15,$Z15/SUMIFS('Eurostat market shares'!$Z$2:$Z$185,'Eurostat market shares'!$C$2:$C$185,'Market shares starting point Fe'!$C15,'Eurostat market shares'!$D$2:$D$185,'Market shares starting point Fe'!$D15)*(SUMIFS('RAW data extract'!AE$74:AE$81,'RAW data extract'!$C$74:$C$81,VLOOKUP('Market shares starting point Fe'!$D15,Nomenclature!$F$1:$G$8,2,FALSE))-'Market shares starting point Fe'!AG15)+AG15)</f>
        <v>3.8967393681361905E-5</v>
      </c>
      <c r="AI15" s="7">
        <f>IF(SUMIFS('Eurostat market shares'!$Z$2:$Z$185,'Eurostat market shares'!$C$2:$C$185,'Market shares starting point Fe'!$C15,'Eurostat market shares'!$D$2:$D$185,'Market shares starting point Fe'!$D15)=0,(SUMIFS('RAW data extract'!AF$74:AF$81,'RAW data extract'!$C$74:$C$81,VLOOKUP('Market shares starting point Fe'!$D15,Nomenclature!$F$1:$G$8,2,FALSE))-'Market shares starting point Fe'!AH15)+AH15,$Z15/SUMIFS('Eurostat market shares'!$Z$2:$Z$185,'Eurostat market shares'!$C$2:$C$185,'Market shares starting point Fe'!$C15,'Eurostat market shares'!$D$2:$D$185,'Market shares starting point Fe'!$D15)*(SUMIFS('RAW data extract'!AF$74:AF$81,'RAW data extract'!$C$74:$C$81,VLOOKUP('Market shares starting point Fe'!$D15,Nomenclature!$F$1:$G$8,2,FALSE))-'Market shares starting point Fe'!AH15)+AH15)</f>
        <v>4.0053074838500534E-5</v>
      </c>
      <c r="AJ15" s="7">
        <f>IF(SUMIFS('Eurostat market shares'!$Z$2:$Z$185,'Eurostat market shares'!$C$2:$C$185,'Market shares starting point Fe'!$C15,'Eurostat market shares'!$D$2:$D$185,'Market shares starting point Fe'!$D15)=0,(SUMIFS('RAW data extract'!AG$74:AG$81,'RAW data extract'!$C$74:$C$81,VLOOKUP('Market shares starting point Fe'!$D15,Nomenclature!$F$1:$G$8,2,FALSE))-'Market shares starting point Fe'!AI15)+AI15,$Z15/SUMIFS('Eurostat market shares'!$Z$2:$Z$185,'Eurostat market shares'!$C$2:$C$185,'Market shares starting point Fe'!$C15,'Eurostat market shares'!$D$2:$D$185,'Market shares starting point Fe'!$D15)*(SUMIFS('RAW data extract'!AG$74:AG$81,'RAW data extract'!$C$74:$C$81,VLOOKUP('Market shares starting point Fe'!$D15,Nomenclature!$F$1:$G$8,2,FALSE))-'Market shares starting point Fe'!AI15)+AI15)</f>
        <v>4.1197197991297726E-5</v>
      </c>
      <c r="AK15" s="7">
        <f>IF(SUMIFS('Eurostat market shares'!$Z$2:$Z$185,'Eurostat market shares'!$C$2:$C$185,'Market shares starting point Fe'!$C15,'Eurostat market shares'!$D$2:$D$185,'Market shares starting point Fe'!$D15)=0,(SUMIFS('RAW data extract'!AH$74:AH$81,'RAW data extract'!$C$74:$C$81,VLOOKUP('Market shares starting point Fe'!$D15,Nomenclature!$F$1:$G$8,2,FALSE))-'Market shares starting point Fe'!AJ15)+AJ15,$Z15/SUMIFS('Eurostat market shares'!$Z$2:$Z$185,'Eurostat market shares'!$C$2:$C$185,'Market shares starting point Fe'!$C15,'Eurostat market shares'!$D$2:$D$185,'Market shares starting point Fe'!$D15)*(SUMIFS('RAW data extract'!AH$74:AH$81,'RAW data extract'!$C$74:$C$81,VLOOKUP('Market shares starting point Fe'!$D15,Nomenclature!$F$1:$G$8,2,FALSE))-'Market shares starting point Fe'!AJ15)+AJ15)</f>
        <v>4.2470285593250626E-5</v>
      </c>
      <c r="AL15" s="7">
        <f>IF(SUMIFS('Eurostat market shares'!$Z$2:$Z$185,'Eurostat market shares'!$C$2:$C$185,'Market shares starting point Fe'!$C15,'Eurostat market shares'!$D$2:$D$185,'Market shares starting point Fe'!$D15)=0,(SUMIFS('RAW data extract'!AI$74:AI$81,'RAW data extract'!$C$74:$C$81,VLOOKUP('Market shares starting point Fe'!$D15,Nomenclature!$F$1:$G$8,2,FALSE))-'Market shares starting point Fe'!AK15)+AK15,$Z15/SUMIFS('Eurostat market shares'!$Z$2:$Z$185,'Eurostat market shares'!$C$2:$C$185,'Market shares starting point Fe'!$C15,'Eurostat market shares'!$D$2:$D$185,'Market shares starting point Fe'!$D15)*(SUMIFS('RAW data extract'!AI$74:AI$81,'RAW data extract'!$C$74:$C$81,VLOOKUP('Market shares starting point Fe'!$D15,Nomenclature!$F$1:$G$8,2,FALSE))-'Market shares starting point Fe'!AK15)+AK15)</f>
        <v>4.3906027992304353E-5</v>
      </c>
      <c r="AM15" s="7">
        <f>IF(SUMIFS('Eurostat market shares'!$Z$2:$Z$185,'Eurostat market shares'!$C$2:$C$185,'Market shares starting point Fe'!$C15,'Eurostat market shares'!$D$2:$D$185,'Market shares starting point Fe'!$D15)=0,(SUMIFS('RAW data extract'!AJ$74:AJ$81,'RAW data extract'!$C$74:$C$81,VLOOKUP('Market shares starting point Fe'!$D15,Nomenclature!$F$1:$G$8,2,FALSE))-'Market shares starting point Fe'!AL15)+AL15,$Z15/SUMIFS('Eurostat market shares'!$Z$2:$Z$185,'Eurostat market shares'!$C$2:$C$185,'Market shares starting point Fe'!$C15,'Eurostat market shares'!$D$2:$D$185,'Market shares starting point Fe'!$D15)*(SUMIFS('RAW data extract'!AJ$74:AJ$81,'RAW data extract'!$C$74:$C$81,VLOOKUP('Market shares starting point Fe'!$D15,Nomenclature!$F$1:$G$8,2,FALSE))-'Market shares starting point Fe'!AL15)+AL15)</f>
        <v>4.5532824028946061E-5</v>
      </c>
      <c r="AN15" s="7">
        <f>IF(SUMIFS('Eurostat market shares'!$Z$2:$Z$185,'Eurostat market shares'!$C$2:$C$185,'Market shares starting point Fe'!$C15,'Eurostat market shares'!$D$2:$D$185,'Market shares starting point Fe'!$D15)=0,(SUMIFS('RAW data extract'!AK$74:AK$81,'RAW data extract'!$C$74:$C$81,VLOOKUP('Market shares starting point Fe'!$D15,Nomenclature!$F$1:$G$8,2,FALSE))-'Market shares starting point Fe'!AM15)+AM15,$Z15/SUMIFS('Eurostat market shares'!$Z$2:$Z$185,'Eurostat market shares'!$C$2:$C$185,'Market shares starting point Fe'!$C15,'Eurostat market shares'!$D$2:$D$185,'Market shares starting point Fe'!$D15)*(SUMIFS('RAW data extract'!AK$74:AK$81,'RAW data extract'!$C$74:$C$81,VLOOKUP('Market shares starting point Fe'!$D15,Nomenclature!$F$1:$G$8,2,FALSE))-'Market shares starting point Fe'!AM15)+AM15)</f>
        <v>4.7450540965442324E-5</v>
      </c>
      <c r="AO15" s="7">
        <f>IF(SUMIFS('Eurostat market shares'!$Z$2:$Z$185,'Eurostat market shares'!$C$2:$C$185,'Market shares starting point Fe'!$C15,'Eurostat market shares'!$D$2:$D$185,'Market shares starting point Fe'!$D15)=0,(SUMIFS('RAW data extract'!AL$74:AL$81,'RAW data extract'!$C$74:$C$81,VLOOKUP('Market shares starting point Fe'!$D15,Nomenclature!$F$1:$G$8,2,FALSE))-'Market shares starting point Fe'!AN15)+AN15,$Z15/SUMIFS('Eurostat market shares'!$Z$2:$Z$185,'Eurostat market shares'!$C$2:$C$185,'Market shares starting point Fe'!$C15,'Eurostat market shares'!$D$2:$D$185,'Market shares starting point Fe'!$D15)*(SUMIFS('RAW data extract'!AL$74:AL$81,'RAW data extract'!$C$74:$C$81,VLOOKUP('Market shares starting point Fe'!$D15,Nomenclature!$F$1:$G$8,2,FALSE))-'Market shares starting point Fe'!AN15)+AN15)</f>
        <v>4.9588750128145506E-5</v>
      </c>
      <c r="AP15" s="7">
        <f>IF(SUMIFS('Eurostat market shares'!$Z$2:$Z$185,'Eurostat market shares'!$C$2:$C$185,'Market shares starting point Fe'!$C15,'Eurostat market shares'!$D$2:$D$185,'Market shares starting point Fe'!$D15)=0,(SUMIFS('RAW data extract'!AM$74:AM$81,'RAW data extract'!$C$74:$C$81,VLOOKUP('Market shares starting point Fe'!$D15,Nomenclature!$F$1:$G$8,2,FALSE))-'Market shares starting point Fe'!AO15)+AO15,$Z15/SUMIFS('Eurostat market shares'!$Z$2:$Z$185,'Eurostat market shares'!$C$2:$C$185,'Market shares starting point Fe'!$C15,'Eurostat market shares'!$D$2:$D$185,'Market shares starting point Fe'!$D15)*(SUMIFS('RAW data extract'!AM$74:AM$81,'RAW data extract'!$C$74:$C$81,VLOOKUP('Market shares starting point Fe'!$D15,Nomenclature!$F$1:$G$8,2,FALSE))-'Market shares starting point Fe'!AO15)+AO15)</f>
        <v>5.1955306817065874E-5</v>
      </c>
      <c r="AQ15" s="7">
        <f>IF(SUMIFS('Eurostat market shares'!$Z$2:$Z$185,'Eurostat market shares'!$C$2:$C$185,'Market shares starting point Fe'!$C15,'Eurostat market shares'!$D$2:$D$185,'Market shares starting point Fe'!$D15)=0,(SUMIFS('RAW data extract'!AN$74:AN$81,'RAW data extract'!$C$74:$C$81,VLOOKUP('Market shares starting point Fe'!$D15,Nomenclature!$F$1:$G$8,2,FALSE))-'Market shares starting point Fe'!AP15)+AP15,$Z15/SUMIFS('Eurostat market shares'!$Z$2:$Z$185,'Eurostat market shares'!$C$2:$C$185,'Market shares starting point Fe'!$C15,'Eurostat market shares'!$D$2:$D$185,'Market shares starting point Fe'!$D15)*(SUMIFS('RAW data extract'!AN$74:AN$81,'RAW data extract'!$C$74:$C$81,VLOOKUP('Market shares starting point Fe'!$D15,Nomenclature!$F$1:$G$8,2,FALSE))-'Market shares starting point Fe'!AP15)+AP15)</f>
        <v>5.4493860790469999E-5</v>
      </c>
      <c r="AR15" s="7">
        <f>IF(SUMIFS('Eurostat market shares'!$Z$2:$Z$185,'Eurostat market shares'!$C$2:$C$185,'Market shares starting point Fe'!$C15,'Eurostat market shares'!$D$2:$D$185,'Market shares starting point Fe'!$D15)=0,(SUMIFS('RAW data extract'!AO$74:AO$81,'RAW data extract'!$C$74:$C$81,VLOOKUP('Market shares starting point Fe'!$D15,Nomenclature!$F$1:$G$8,2,FALSE))-'Market shares starting point Fe'!AQ15)+AQ15,$Z15/SUMIFS('Eurostat market shares'!$Z$2:$Z$185,'Eurostat market shares'!$C$2:$C$185,'Market shares starting point Fe'!$C15,'Eurostat market shares'!$D$2:$D$185,'Market shares starting point Fe'!$D15)*(SUMIFS('RAW data extract'!AO$74:AO$81,'RAW data extract'!$C$74:$C$81,VLOOKUP('Market shares starting point Fe'!$D15,Nomenclature!$F$1:$G$8,2,FALSE))-'Market shares starting point Fe'!AQ15)+AQ15)</f>
        <v>5.7190908220331345E-5</v>
      </c>
      <c r="AS15" s="7">
        <f>IF(SUMIFS('Eurostat market shares'!$Z$2:$Z$185,'Eurostat market shares'!$C$2:$C$185,'Market shares starting point Fe'!$C15,'Eurostat market shares'!$D$2:$D$185,'Market shares starting point Fe'!$D15)=0,(SUMIFS('RAW data extract'!AP$74:AP$81,'RAW data extract'!$C$74:$C$81,VLOOKUP('Market shares starting point Fe'!$D15,Nomenclature!$F$1:$G$8,2,FALSE))-'Market shares starting point Fe'!AR15)+AR15,$Z15/SUMIFS('Eurostat market shares'!$Z$2:$Z$185,'Eurostat market shares'!$C$2:$C$185,'Market shares starting point Fe'!$C15,'Eurostat market shares'!$D$2:$D$185,'Market shares starting point Fe'!$D15)*(SUMIFS('RAW data extract'!AP$74:AP$81,'RAW data extract'!$C$74:$C$81,VLOOKUP('Market shares starting point Fe'!$D15,Nomenclature!$F$1:$G$8,2,FALSE))-'Market shares starting point Fe'!AR15)+AR15)</f>
        <v>6.0033249519162987E-5</v>
      </c>
      <c r="AT15" s="7">
        <f>IF(SUMIFS('Eurostat market shares'!$Z$2:$Z$185,'Eurostat market shares'!$C$2:$C$185,'Market shares starting point Fe'!$C15,'Eurostat market shares'!$D$2:$D$185,'Market shares starting point Fe'!$D15)=0,(SUMIFS('RAW data extract'!AQ$74:AQ$81,'RAW data extract'!$C$74:$C$81,VLOOKUP('Market shares starting point Fe'!$D15,Nomenclature!$F$1:$G$8,2,FALSE))-'Market shares starting point Fe'!AS15)+AS15,$Z15/SUMIFS('Eurostat market shares'!$Z$2:$Z$185,'Eurostat market shares'!$C$2:$C$185,'Market shares starting point Fe'!$C15,'Eurostat market shares'!$D$2:$D$185,'Market shares starting point Fe'!$D15)*(SUMIFS('RAW data extract'!AQ$74:AQ$81,'RAW data extract'!$C$74:$C$81,VLOOKUP('Market shares starting point Fe'!$D15,Nomenclature!$F$1:$G$8,2,FALSE))-'Market shares starting point Fe'!AS15)+AS15)</f>
        <v>6.3021984549952367E-5</v>
      </c>
      <c r="AU15" s="7">
        <f>IF(SUMIFS('Eurostat market shares'!$Z$2:$Z$185,'Eurostat market shares'!$C$2:$C$185,'Market shares starting point Fe'!$C15,'Eurostat market shares'!$D$2:$D$185,'Market shares starting point Fe'!$D15)=0,(SUMIFS('RAW data extract'!AR$74:AR$81,'RAW data extract'!$C$74:$C$81,VLOOKUP('Market shares starting point Fe'!$D15,Nomenclature!$F$1:$G$8,2,FALSE))-'Market shares starting point Fe'!AT15)+AT15,$Z15/SUMIFS('Eurostat market shares'!$Z$2:$Z$185,'Eurostat market shares'!$C$2:$C$185,'Market shares starting point Fe'!$C15,'Eurostat market shares'!$D$2:$D$185,'Market shares starting point Fe'!$D15)*(SUMIFS('RAW data extract'!AR$74:AR$81,'RAW data extract'!$C$74:$C$81,VLOOKUP('Market shares starting point Fe'!$D15,Nomenclature!$F$1:$G$8,2,FALSE))-'Market shares starting point Fe'!AT15)+AT15)</f>
        <v>6.6061670150832237E-5</v>
      </c>
      <c r="AV15" s="7">
        <f>IF(SUMIFS('Eurostat market shares'!$Z$2:$Z$185,'Eurostat market shares'!$C$2:$C$185,'Market shares starting point Fe'!$C15,'Eurostat market shares'!$D$2:$D$185,'Market shares starting point Fe'!$D15)=0,(SUMIFS('RAW data extract'!AS$74:AS$81,'RAW data extract'!$C$74:$C$81,VLOOKUP('Market shares starting point Fe'!$D15,Nomenclature!$F$1:$G$8,2,FALSE))-'Market shares starting point Fe'!AU15)+AU15,$Z15/SUMIFS('Eurostat market shares'!$Z$2:$Z$185,'Eurostat market shares'!$C$2:$C$185,'Market shares starting point Fe'!$C15,'Eurostat market shares'!$D$2:$D$185,'Market shares starting point Fe'!$D15)*(SUMIFS('RAW data extract'!AS$74:AS$81,'RAW data extract'!$C$74:$C$81,VLOOKUP('Market shares starting point Fe'!$D15,Nomenclature!$F$1:$G$8,2,FALSE))-'Market shares starting point Fe'!AU15)+AU15)</f>
        <v>6.9224460196423571E-5</v>
      </c>
      <c r="AW15" s="7">
        <f>IF(SUMIFS('Eurostat market shares'!$Z$2:$Z$185,'Eurostat market shares'!$C$2:$C$185,'Market shares starting point Fe'!$C15,'Eurostat market shares'!$D$2:$D$185,'Market shares starting point Fe'!$D15)=0,(SUMIFS('RAW data extract'!AT$74:AT$81,'RAW data extract'!$C$74:$C$81,VLOOKUP('Market shares starting point Fe'!$D15,Nomenclature!$F$1:$G$8,2,FALSE))-'Market shares starting point Fe'!AV15)+AV15,$Z15/SUMIFS('Eurostat market shares'!$Z$2:$Z$185,'Eurostat market shares'!$C$2:$C$185,'Market shares starting point Fe'!$C15,'Eurostat market shares'!$D$2:$D$185,'Market shares starting point Fe'!$D15)*(SUMIFS('RAW data extract'!AT$74:AT$81,'RAW data extract'!$C$74:$C$81,VLOOKUP('Market shares starting point Fe'!$D15,Nomenclature!$F$1:$G$8,2,FALSE))-'Market shares starting point Fe'!AV15)+AV15)</f>
        <v>7.249390836290166E-5</v>
      </c>
      <c r="AX15" s="7">
        <f>IF(SUMIFS('Eurostat market shares'!$Z$2:$Z$185,'Eurostat market shares'!$C$2:$C$185,'Market shares starting point Fe'!$C15,'Eurostat market shares'!$D$2:$D$185,'Market shares starting point Fe'!$D15)=0,(SUMIFS('RAW data extract'!AU$74:AU$81,'RAW data extract'!$C$74:$C$81,VLOOKUP('Market shares starting point Fe'!$D15,Nomenclature!$F$1:$G$8,2,FALSE))-'Market shares starting point Fe'!AW15)+AW15,$Z15/SUMIFS('Eurostat market shares'!$Z$2:$Z$185,'Eurostat market shares'!$C$2:$C$185,'Market shares starting point Fe'!$C15,'Eurostat market shares'!$D$2:$D$185,'Market shares starting point Fe'!$D15)*(SUMIFS('RAW data extract'!AU$74:AU$81,'RAW data extract'!$C$74:$C$81,VLOOKUP('Market shares starting point Fe'!$D15,Nomenclature!$F$1:$G$8,2,FALSE))-'Market shares starting point Fe'!AW15)+AW15)</f>
        <v>7.5960177492498033E-5</v>
      </c>
      <c r="AY15" s="7">
        <f>IF(SUMIFS('Eurostat market shares'!$Z$2:$Z$185,'Eurostat market shares'!$C$2:$C$185,'Market shares starting point Fe'!$C15,'Eurostat market shares'!$D$2:$D$185,'Market shares starting point Fe'!$D15)=0,(SUMIFS('RAW data extract'!AV$74:AV$81,'RAW data extract'!$C$74:$C$81,VLOOKUP('Market shares starting point Fe'!$D15,Nomenclature!$F$1:$G$8,2,FALSE))-'Market shares starting point Fe'!AX15)+AX15,$Z15/SUMIFS('Eurostat market shares'!$Z$2:$Z$185,'Eurostat market shares'!$C$2:$C$185,'Market shares starting point Fe'!$C15,'Eurostat market shares'!$D$2:$D$185,'Market shares starting point Fe'!$D15)*(SUMIFS('RAW data extract'!AV$74:AV$81,'RAW data extract'!$C$74:$C$81,VLOOKUP('Market shares starting point Fe'!$D15,Nomenclature!$F$1:$G$8,2,FALSE))-'Market shares starting point Fe'!AX15)+AX15)</f>
        <v>7.9901486654215481E-5</v>
      </c>
      <c r="AZ15" s="7">
        <f>IF(SUMIFS('Eurostat market shares'!$Z$2:$Z$185,'Eurostat market shares'!$C$2:$C$185,'Market shares starting point Fe'!$C15,'Eurostat market shares'!$D$2:$D$185,'Market shares starting point Fe'!$D15)=0,(SUMIFS('RAW data extract'!AW$74:AW$81,'RAW data extract'!$C$74:$C$81,VLOOKUP('Market shares starting point Fe'!$D15,Nomenclature!$F$1:$G$8,2,FALSE))-'Market shares starting point Fe'!AY15)+AY15,$Z15/SUMIFS('Eurostat market shares'!$Z$2:$Z$185,'Eurostat market shares'!$C$2:$C$185,'Market shares starting point Fe'!$C15,'Eurostat market shares'!$D$2:$D$185,'Market shares starting point Fe'!$D15)*(SUMIFS('RAW data extract'!AW$74:AW$81,'RAW data extract'!$C$74:$C$81,VLOOKUP('Market shares starting point Fe'!$D15,Nomenclature!$F$1:$G$8,2,FALSE))-'Market shares starting point Fe'!AY15)+AY15)</f>
        <v>8.4063538533015611E-5</v>
      </c>
      <c r="BA15" s="7">
        <f>IF(SUMIFS('Eurostat market shares'!$Z$2:$Z$185,'Eurostat market shares'!$C$2:$C$185,'Market shares starting point Fe'!$C15,'Eurostat market shares'!$D$2:$D$185,'Market shares starting point Fe'!$D15)=0,(SUMIFS('RAW data extract'!AX$74:AX$81,'RAW data extract'!$C$74:$C$81,VLOOKUP('Market shares starting point Fe'!$D15,Nomenclature!$F$1:$G$8,2,FALSE))-'Market shares starting point Fe'!AZ15)+AZ15,$Z15/SUMIFS('Eurostat market shares'!$Z$2:$Z$185,'Eurostat market shares'!$C$2:$C$185,'Market shares starting point Fe'!$C15,'Eurostat market shares'!$D$2:$D$185,'Market shares starting point Fe'!$D15)*(SUMIFS('RAW data extract'!AX$74:AX$81,'RAW data extract'!$C$74:$C$81,VLOOKUP('Market shares starting point Fe'!$D15,Nomenclature!$F$1:$G$8,2,FALSE))-'Market shares starting point Fe'!AZ15)+AZ15)</f>
        <v>8.8609987851437781E-5</v>
      </c>
      <c r="BB15" s="7">
        <f>IF(SUMIFS('Eurostat market shares'!$Z$2:$Z$185,'Eurostat market shares'!$C$2:$C$185,'Market shares starting point Fe'!$C15,'Eurostat market shares'!$D$2:$D$185,'Market shares starting point Fe'!$D15)=0,(SUMIFS('RAW data extract'!AY$74:AY$81,'RAW data extract'!$C$74:$C$81,VLOOKUP('Market shares starting point Fe'!$D15,Nomenclature!$F$1:$G$8,2,FALSE))-'Market shares starting point Fe'!BA15)+BA15,$Z15/SUMIFS('Eurostat market shares'!$Z$2:$Z$185,'Eurostat market shares'!$C$2:$C$185,'Market shares starting point Fe'!$C15,'Eurostat market shares'!$D$2:$D$185,'Market shares starting point Fe'!$D15)*(SUMIFS('RAW data extract'!AY$74:AY$81,'RAW data extract'!$C$74:$C$81,VLOOKUP('Market shares starting point Fe'!$D15,Nomenclature!$F$1:$G$8,2,FALSE))-'Market shares starting point Fe'!BA15)+BA15)</f>
        <v>9.3658992963984897E-5</v>
      </c>
      <c r="BC15" s="7">
        <f>IF(SUMIFS('Eurostat market shares'!$Z$2:$Z$185,'Eurostat market shares'!$C$2:$C$185,'Market shares starting point Fe'!$C15,'Eurostat market shares'!$D$2:$D$185,'Market shares starting point Fe'!$D15)=0,(SUMIFS('RAW data extract'!AZ$74:AZ$81,'RAW data extract'!$C$74:$C$81,VLOOKUP('Market shares starting point Fe'!$D15,Nomenclature!$F$1:$G$8,2,FALSE))-'Market shares starting point Fe'!BB15)+BB15,$Z15/SUMIFS('Eurostat market shares'!$Z$2:$Z$185,'Eurostat market shares'!$C$2:$C$185,'Market shares starting point Fe'!$C15,'Eurostat market shares'!$D$2:$D$185,'Market shares starting point Fe'!$D15)*(SUMIFS('RAW data extract'!AZ$74:AZ$81,'RAW data extract'!$C$74:$C$81,VLOOKUP('Market shares starting point Fe'!$D15,Nomenclature!$F$1:$G$8,2,FALSE))-'Market shares starting point Fe'!BB15)+BB15)</f>
        <v>9.9276599341383099E-5</v>
      </c>
      <c r="BD15" s="7">
        <f>IF(SUMIFS('Eurostat market shares'!$Z$2:$Z$185,'Eurostat market shares'!$C$2:$C$185,'Market shares starting point Fe'!$C15,'Eurostat market shares'!$D$2:$D$185,'Market shares starting point Fe'!$D15)=0,(SUMIFS('RAW data extract'!BA$74:BA$81,'RAW data extract'!$C$74:$C$81,VLOOKUP('Market shares starting point Fe'!$D15,Nomenclature!$F$1:$G$8,2,FALSE))-'Market shares starting point Fe'!BC15)+BC15,$Z15/SUMIFS('Eurostat market shares'!$Z$2:$Z$185,'Eurostat market shares'!$C$2:$C$185,'Market shares starting point Fe'!$C15,'Eurostat market shares'!$D$2:$D$185,'Market shares starting point Fe'!$D15)*(SUMIFS('RAW data extract'!BA$74:BA$81,'RAW data extract'!$C$74:$C$81,VLOOKUP('Market shares starting point Fe'!$D15,Nomenclature!$F$1:$G$8,2,FALSE))-'Market shares starting point Fe'!BC15)+BC15)</f>
        <v>1.053592419088396E-4</v>
      </c>
      <c r="BE15" s="7">
        <f>IF(SUMIFS('Eurostat market shares'!$Z$2:$Z$185,'Eurostat market shares'!$C$2:$C$185,'Market shares starting point Fe'!$C15,'Eurostat market shares'!$D$2:$D$185,'Market shares starting point Fe'!$D15)=0,(SUMIFS('RAW data extract'!BB$74:BB$81,'RAW data extract'!$C$74:$C$81,VLOOKUP('Market shares starting point Fe'!$D15,Nomenclature!$F$1:$G$8,2,FALSE))-'Market shares starting point Fe'!BD15)+BD15,$Z15/SUMIFS('Eurostat market shares'!$Z$2:$Z$185,'Eurostat market shares'!$C$2:$C$185,'Market shares starting point Fe'!$C15,'Eurostat market shares'!$D$2:$D$185,'Market shares starting point Fe'!$D15)*(SUMIFS('RAW data extract'!BB$74:BB$81,'RAW data extract'!$C$74:$C$81,VLOOKUP('Market shares starting point Fe'!$D15,Nomenclature!$F$1:$G$8,2,FALSE))-'Market shares starting point Fe'!BD15)+BD15)</f>
        <v>1.1223743783746689E-4</v>
      </c>
      <c r="BF15" s="7">
        <f>IF(SUMIFS('Eurostat market shares'!$Z$2:$Z$185,'Eurostat market shares'!$C$2:$C$185,'Market shares starting point Fe'!$C15,'Eurostat market shares'!$D$2:$D$185,'Market shares starting point Fe'!$D15)=0,(SUMIFS('RAW data extract'!BC$74:BC$81,'RAW data extract'!$C$74:$C$81,VLOOKUP('Market shares starting point Fe'!$D15,Nomenclature!$F$1:$G$8,2,FALSE))-'Market shares starting point Fe'!BE15)+BE15,$Z15/SUMIFS('Eurostat market shares'!$Z$2:$Z$185,'Eurostat market shares'!$C$2:$C$185,'Market shares starting point Fe'!$C15,'Eurostat market shares'!$D$2:$D$185,'Market shares starting point Fe'!$D15)*(SUMIFS('RAW data extract'!BC$74:BC$81,'RAW data extract'!$C$74:$C$81,VLOOKUP('Market shares starting point Fe'!$D15,Nomenclature!$F$1:$G$8,2,FALSE))-'Market shares starting point Fe'!BE15)+BE15)</f>
        <v>1.1994345012950137E-4</v>
      </c>
      <c r="BG15" s="7">
        <f>IF(SUMIFS('Eurostat market shares'!$Z$2:$Z$185,'Eurostat market shares'!$C$2:$C$185,'Market shares starting point Fe'!$C15,'Eurostat market shares'!$D$2:$D$185,'Market shares starting point Fe'!$D15)=0,(SUMIFS('RAW data extract'!BD$74:BD$81,'RAW data extract'!$C$74:$C$81,VLOOKUP('Market shares starting point Fe'!$D15,Nomenclature!$F$1:$G$8,2,FALSE))-'Market shares starting point Fe'!BF15)+BF15,$Z15/SUMIFS('Eurostat market shares'!$Z$2:$Z$185,'Eurostat market shares'!$C$2:$C$185,'Market shares starting point Fe'!$C15,'Eurostat market shares'!$D$2:$D$185,'Market shares starting point Fe'!$D15)*(SUMIFS('RAW data extract'!BD$74:BD$81,'RAW data extract'!$C$74:$C$81,VLOOKUP('Market shares starting point Fe'!$D15,Nomenclature!$F$1:$G$8,2,FALSE))-'Market shares starting point Fe'!BF15)+BF15)</f>
        <v>1.286164202993178E-4</v>
      </c>
      <c r="BH15" s="7">
        <f>IF(SUMIFS('Eurostat market shares'!$Z$2:$Z$185,'Eurostat market shares'!$C$2:$C$185,'Market shares starting point Fe'!$C15,'Eurostat market shares'!$D$2:$D$185,'Market shares starting point Fe'!$D15)=0,(SUMIFS('RAW data extract'!BE$74:BE$81,'RAW data extract'!$C$74:$C$81,VLOOKUP('Market shares starting point Fe'!$D15,Nomenclature!$F$1:$G$8,2,FALSE))-'Market shares starting point Fe'!BG15)+BG15,$Z15/SUMIFS('Eurostat market shares'!$Z$2:$Z$185,'Eurostat market shares'!$C$2:$C$185,'Market shares starting point Fe'!$C15,'Eurostat market shares'!$D$2:$D$185,'Market shares starting point Fe'!$D15)*(SUMIFS('RAW data extract'!BE$74:BE$81,'RAW data extract'!$C$74:$C$81,VLOOKUP('Market shares starting point Fe'!$D15,Nomenclature!$F$1:$G$8,2,FALSE))-'Market shares starting point Fe'!BG15)+BG15)</f>
        <v>1.3847148359464765E-4</v>
      </c>
    </row>
    <row r="16" spans="1:60" hidden="1" x14ac:dyDescent="0.3">
      <c r="A16" t="s">
        <v>9</v>
      </c>
      <c r="B16" t="s">
        <v>10</v>
      </c>
      <c r="C16" t="s">
        <v>23</v>
      </c>
      <c r="D16" t="s">
        <v>22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 s="6">
        <f>IFERROR(SUMIFS('intermediary sheet'!J$2:J$185,'intermediary sheet'!$C$2:$C$185,'Market shares starting point Fe'!$C16,'intermediary sheet'!$D$2:$D$185,'Market shares starting point Fe'!$D16)/SUMIFS('intermediary sheet'!J$2:J$185,'intermediary sheet'!$C$2:$C$185,'Market shares starting point Fe'!$C16,'intermediary sheet'!$D$2:$D$185,"total"),0)</f>
        <v>0.98715400699749489</v>
      </c>
      <c r="K16" s="6">
        <f>IFERROR(SUMIFS('intermediary sheet'!K$2:K$185,'intermediary sheet'!$C$2:$C$185,'Market shares starting point Fe'!$C16,'intermediary sheet'!$D$2:$D$185,'Market shares starting point Fe'!$D16)/SUMIFS('intermediary sheet'!K$2:K$185,'intermediary sheet'!$C$2:$C$185,'Market shares starting point Fe'!$C16,'intermediary sheet'!$D$2:$D$185,"total"),0)</f>
        <v>0.98677744831993974</v>
      </c>
      <c r="L16" s="6">
        <f>IFERROR(SUMIFS('intermediary sheet'!L$2:L$185,'intermediary sheet'!$C$2:$C$185,'Market shares starting point Fe'!$C16,'intermediary sheet'!$D$2:$D$185,'Market shares starting point Fe'!$D16)/SUMIFS('intermediary sheet'!L$2:L$185,'intermediary sheet'!$C$2:$C$185,'Market shares starting point Fe'!$C16,'intermediary sheet'!$D$2:$D$185,"total"),0)</f>
        <v>0.98701958466818052</v>
      </c>
      <c r="M16" s="6">
        <f>IFERROR(SUMIFS('intermediary sheet'!M$2:M$185,'intermediary sheet'!$C$2:$C$185,'Market shares starting point Fe'!$C16,'intermediary sheet'!$D$2:$D$185,'Market shares starting point Fe'!$D16)/SUMIFS('intermediary sheet'!M$2:M$185,'intermediary sheet'!$C$2:$C$185,'Market shares starting point Fe'!$C16,'intermediary sheet'!$D$2:$D$185,"total"),0)</f>
        <v>0.98732229007784211</v>
      </c>
      <c r="N16" s="6">
        <f>IFERROR(SUMIFS('intermediary sheet'!N$2:N$185,'intermediary sheet'!$C$2:$C$185,'Market shares starting point Fe'!$C16,'intermediary sheet'!$D$2:$D$185,'Market shares starting point Fe'!$D16)/SUMIFS('intermediary sheet'!N$2:N$185,'intermediary sheet'!$C$2:$C$185,'Market shares starting point Fe'!$C16,'intermediary sheet'!$D$2:$D$185,"total"),0)</f>
        <v>0.98739540714681395</v>
      </c>
      <c r="O16" s="6">
        <f>IFERROR(SUMIFS('intermediary sheet'!O$2:O$185,'intermediary sheet'!$C$2:$C$185,'Market shares starting point Fe'!$C16,'intermediary sheet'!$D$2:$D$185,'Market shares starting point Fe'!$D16)/SUMIFS('intermediary sheet'!O$2:O$185,'intermediary sheet'!$C$2:$C$185,'Market shares starting point Fe'!$C16,'intermediary sheet'!$D$2:$D$185,"total"),0)</f>
        <v>0.98535442885288094</v>
      </c>
      <c r="P16" s="6">
        <f>IFERROR(SUMIFS('intermediary sheet'!P$2:P$185,'intermediary sheet'!$C$2:$C$185,'Market shares starting point Fe'!$C16,'intermediary sheet'!$D$2:$D$185,'Market shares starting point Fe'!$D16)/SUMIFS('intermediary sheet'!P$2:P$185,'intermediary sheet'!$C$2:$C$185,'Market shares starting point Fe'!$C16,'intermediary sheet'!$D$2:$D$185,"total"),0)</f>
        <v>0.98620586475164584</v>
      </c>
      <c r="Q16" s="6">
        <f>IFERROR(SUMIFS('intermediary sheet'!Q$2:Q$185,'intermediary sheet'!$C$2:$C$185,'Market shares starting point Fe'!$C16,'intermediary sheet'!$D$2:$D$185,'Market shares starting point Fe'!$D16)/SUMIFS('intermediary sheet'!Q$2:Q$185,'intermediary sheet'!$C$2:$C$185,'Market shares starting point Fe'!$C16,'intermediary sheet'!$D$2:$D$185,"total"),0)</f>
        <v>0.98615943561254105</v>
      </c>
      <c r="R16" s="6">
        <f>IFERROR(SUMIFS('intermediary sheet'!R$2:R$185,'intermediary sheet'!$C$2:$C$185,'Market shares starting point Fe'!$C16,'intermediary sheet'!$D$2:$D$185,'Market shares starting point Fe'!$D16)/SUMIFS('intermediary sheet'!R$2:R$185,'intermediary sheet'!$C$2:$C$185,'Market shares starting point Fe'!$C16,'intermediary sheet'!$D$2:$D$185,"total"),0)</f>
        <v>0.98581845323534467</v>
      </c>
      <c r="S16" s="6">
        <f>IFERROR(SUMIFS('intermediary sheet'!S$2:S$185,'intermediary sheet'!$C$2:$C$185,'Market shares starting point Fe'!$C16,'intermediary sheet'!$D$2:$D$185,'Market shares starting point Fe'!$D16)/SUMIFS('intermediary sheet'!S$2:S$185,'intermediary sheet'!$C$2:$C$185,'Market shares starting point Fe'!$C16,'intermediary sheet'!$D$2:$D$185,"total"),0)</f>
        <v>0.97207738414307299</v>
      </c>
      <c r="T16" s="6">
        <f>IFERROR(SUMIFS('intermediary sheet'!T$2:T$185,'intermediary sheet'!$C$2:$C$185,'Market shares starting point Fe'!$C16,'intermediary sheet'!$D$2:$D$185,'Market shares starting point Fe'!$D16)/SUMIFS('intermediary sheet'!T$2:T$185,'intermediary sheet'!$C$2:$C$185,'Market shares starting point Fe'!$C16,'intermediary sheet'!$D$2:$D$185,"total"),0)</f>
        <v>0.94228928823455493</v>
      </c>
      <c r="U16" s="6">
        <f>IFERROR(SUMIFS('intermediary sheet'!U$2:U$185,'intermediary sheet'!$C$2:$C$185,'Market shares starting point Fe'!$C16,'intermediary sheet'!$D$2:$D$185,'Market shares starting point Fe'!$D16)/SUMIFS('intermediary sheet'!U$2:U$185,'intermediary sheet'!$C$2:$C$185,'Market shares starting point Fe'!$C16,'intermediary sheet'!$D$2:$D$185,"total"),0)</f>
        <v>0.94496229830318157</v>
      </c>
      <c r="V16" s="6">
        <f>IFERROR(SUMIFS('intermediary sheet'!V$2:V$185,'intermediary sheet'!$C$2:$C$185,'Market shares starting point Fe'!$C16,'intermediary sheet'!$D$2:$D$185,'Market shares starting point Fe'!$D16)/SUMIFS('intermediary sheet'!V$2:V$185,'intermediary sheet'!$C$2:$C$185,'Market shares starting point Fe'!$C16,'intermediary sheet'!$D$2:$D$185,"total"),0)</f>
        <v>0.94548663640948061</v>
      </c>
      <c r="W16" s="6">
        <f>IFERROR(SUMIFS('intermediary sheet'!W$2:W$185,'intermediary sheet'!$C$2:$C$185,'Market shares starting point Fe'!$C16,'intermediary sheet'!$D$2:$D$185,'Market shares starting point Fe'!$D16)/SUMIFS('intermediary sheet'!W$2:W$185,'intermediary sheet'!$C$2:$C$185,'Market shares starting point Fe'!$C16,'intermediary sheet'!$D$2:$D$185,"total"),0)</f>
        <v>0.94337191684103117</v>
      </c>
      <c r="X16" s="6">
        <f>IFERROR(SUMIFS('intermediary sheet'!X$2:X$185,'intermediary sheet'!$C$2:$C$185,'Market shares starting point Fe'!$C16,'intermediary sheet'!$D$2:$D$185,'Market shares starting point Fe'!$D16)/SUMIFS('intermediary sheet'!X$2:X$185,'intermediary sheet'!$C$2:$C$185,'Market shares starting point Fe'!$C16,'intermediary sheet'!$D$2:$D$185,"total"),0)</f>
        <v>0.94128998363272665</v>
      </c>
      <c r="Y16" s="6">
        <f>IFERROR(SUMIFS('intermediary sheet'!Y$2:Y$185,'intermediary sheet'!$C$2:$C$185,'Market shares starting point Fe'!$C16,'intermediary sheet'!$D$2:$D$185,'Market shares starting point Fe'!$D16)/SUMIFS('intermediary sheet'!Y$2:Y$185,'intermediary sheet'!$C$2:$C$185,'Market shares starting point Fe'!$C16,'intermediary sheet'!$D$2:$D$185,"total"),0)</f>
        <v>0.95746250071837702</v>
      </c>
      <c r="Z16" s="6">
        <f>IFERROR(SUMIFS('intermediary sheet'!Z$2:Z$185,'intermediary sheet'!$C$2:$C$185,'Market shares starting point Fe'!$C16,'intermediary sheet'!$D$2:$D$185,'Market shares starting point Fe'!$D16)/SUMIFS('intermediary sheet'!Z$2:Z$185,'intermediary sheet'!$C$2:$C$185,'Market shares starting point Fe'!$C16,'intermediary sheet'!$D$2:$D$185,"total"),0)</f>
        <v>0.9410796827148048</v>
      </c>
      <c r="AA16" s="7">
        <f>IF(SUMIFS('Eurostat market shares'!$Z$2:$Z$185,'Eurostat market shares'!$C$2:$C$185,'Market shares starting point Fe'!$C16,'Eurostat market shares'!$D$2:$D$185,'Market shares starting point Fe'!$D16)=0,(SUMIFS('RAW data extract'!X$74:X$81,'RAW data extract'!$C$74:$C$81,VLOOKUP('Market shares starting point Fe'!$D16,Nomenclature!$F$1:$G$8,2,FALSE))-'Market shares starting point Fe'!Z16)+Z16,$Z16/SUMIFS('Eurostat market shares'!$Z$2:$Z$185,'Eurostat market shares'!$C$2:$C$185,'Market shares starting point Fe'!$C16,'Eurostat market shares'!$D$2:$D$185,'Market shares starting point Fe'!$D16)*(SUMIFS('RAW data extract'!X$74:X$81,'RAW data extract'!$C$74:$C$81,VLOOKUP('Market shares starting point Fe'!$D16,Nomenclature!$F$1:$G$8,2,FALSE))-'Market shares starting point Fe'!Z16)+Z16)</f>
        <v>0.93524532854898357</v>
      </c>
      <c r="AB16" s="7">
        <f>IF(SUMIFS('Eurostat market shares'!$Z$2:$Z$185,'Eurostat market shares'!$C$2:$C$185,'Market shares starting point Fe'!$C16,'Eurostat market shares'!$D$2:$D$185,'Market shares starting point Fe'!$D16)=0,(SUMIFS('RAW data extract'!Y$74:Y$81,'RAW data extract'!$C$74:$C$81,VLOOKUP('Market shares starting point Fe'!$D16,Nomenclature!$F$1:$G$8,2,FALSE))-'Market shares starting point Fe'!AA16)+AA16,$Z16/SUMIFS('Eurostat market shares'!$Z$2:$Z$185,'Eurostat market shares'!$C$2:$C$185,'Market shares starting point Fe'!$C16,'Eurostat market shares'!$D$2:$D$185,'Market shares starting point Fe'!$D16)*(SUMIFS('RAW data extract'!Y$74:Y$81,'RAW data extract'!$C$74:$C$81,VLOOKUP('Market shares starting point Fe'!$D16,Nomenclature!$F$1:$G$8,2,FALSE))-'Market shares starting point Fe'!AA16)+AA16)</f>
        <v>0.93449248644743588</v>
      </c>
      <c r="AC16" s="7">
        <f>IF(SUMIFS('Eurostat market shares'!$Z$2:$Z$185,'Eurostat market shares'!$C$2:$C$185,'Market shares starting point Fe'!$C16,'Eurostat market shares'!$D$2:$D$185,'Market shares starting point Fe'!$D16)=0,(SUMIFS('RAW data extract'!Z$74:Z$81,'RAW data extract'!$C$74:$C$81,VLOOKUP('Market shares starting point Fe'!$D16,Nomenclature!$F$1:$G$8,2,FALSE))-'Market shares starting point Fe'!AB16)+AB16,$Z16/SUMIFS('Eurostat market shares'!$Z$2:$Z$185,'Eurostat market shares'!$C$2:$C$185,'Market shares starting point Fe'!$C16,'Eurostat market shares'!$D$2:$D$185,'Market shares starting point Fe'!$D16)*(SUMIFS('RAW data extract'!Z$74:Z$81,'RAW data extract'!$C$74:$C$81,VLOOKUP('Market shares starting point Fe'!$D16,Nomenclature!$F$1:$G$8,2,FALSE))-'Market shares starting point Fe'!AB16)+AB16)</f>
        <v>0.93331700624007874</v>
      </c>
      <c r="AD16" s="7">
        <f>IF(SUMIFS('Eurostat market shares'!$Z$2:$Z$185,'Eurostat market shares'!$C$2:$C$185,'Market shares starting point Fe'!$C16,'Eurostat market shares'!$D$2:$D$185,'Market shares starting point Fe'!$D16)=0,(SUMIFS('RAW data extract'!AA$74:AA$81,'RAW data extract'!$C$74:$C$81,VLOOKUP('Market shares starting point Fe'!$D16,Nomenclature!$F$1:$G$8,2,FALSE))-'Market shares starting point Fe'!AC16)+AC16,$Z16/SUMIFS('Eurostat market shares'!$Z$2:$Z$185,'Eurostat market shares'!$C$2:$C$185,'Market shares starting point Fe'!$C16,'Eurostat market shares'!$D$2:$D$185,'Market shares starting point Fe'!$D16)*(SUMIFS('RAW data extract'!AA$74:AA$81,'RAW data extract'!$C$74:$C$81,VLOOKUP('Market shares starting point Fe'!$D16,Nomenclature!$F$1:$G$8,2,FALSE))-'Market shares starting point Fe'!AC16)+AC16)</f>
        <v>0.93202508908884707</v>
      </c>
      <c r="AE16" s="7">
        <f>IF(SUMIFS('Eurostat market shares'!$Z$2:$Z$185,'Eurostat market shares'!$C$2:$C$185,'Market shares starting point Fe'!$C16,'Eurostat market shares'!$D$2:$D$185,'Market shares starting point Fe'!$D16)=0,(SUMIFS('RAW data extract'!AB$74:AB$81,'RAW data extract'!$C$74:$C$81,VLOOKUP('Market shares starting point Fe'!$D16,Nomenclature!$F$1:$G$8,2,FALSE))-'Market shares starting point Fe'!AD16)+AD16,$Z16/SUMIFS('Eurostat market shares'!$Z$2:$Z$185,'Eurostat market shares'!$C$2:$C$185,'Market shares starting point Fe'!$C16,'Eurostat market shares'!$D$2:$D$185,'Market shares starting point Fe'!$D16)*(SUMIFS('RAW data extract'!AB$74:AB$81,'RAW data extract'!$C$74:$C$81,VLOOKUP('Market shares starting point Fe'!$D16,Nomenclature!$F$1:$G$8,2,FALSE))-'Market shares starting point Fe'!AD16)+AD16)</f>
        <v>0.93063700015356965</v>
      </c>
      <c r="AF16" s="7">
        <f>IF(SUMIFS('Eurostat market shares'!$Z$2:$Z$185,'Eurostat market shares'!$C$2:$C$185,'Market shares starting point Fe'!$C16,'Eurostat market shares'!$D$2:$D$185,'Market shares starting point Fe'!$D16)=0,(SUMIFS('RAW data extract'!AC$74:AC$81,'RAW data extract'!$C$74:$C$81,VLOOKUP('Market shares starting point Fe'!$D16,Nomenclature!$F$1:$G$8,2,FALSE))-'Market shares starting point Fe'!AE16)+AE16,$Z16/SUMIFS('Eurostat market shares'!$Z$2:$Z$185,'Eurostat market shares'!$C$2:$C$185,'Market shares starting point Fe'!$C16,'Eurostat market shares'!$D$2:$D$185,'Market shares starting point Fe'!$D16)*(SUMIFS('RAW data extract'!AC$74:AC$81,'RAW data extract'!$C$74:$C$81,VLOOKUP('Market shares starting point Fe'!$D16,Nomenclature!$F$1:$G$8,2,FALSE))-'Market shares starting point Fe'!AE16)+AE16)</f>
        <v>0.92906053459345161</v>
      </c>
      <c r="AG16" s="7">
        <f>IF(SUMIFS('Eurostat market shares'!$Z$2:$Z$185,'Eurostat market shares'!$C$2:$C$185,'Market shares starting point Fe'!$C16,'Eurostat market shares'!$D$2:$D$185,'Market shares starting point Fe'!$D16)=0,(SUMIFS('RAW data extract'!AD$74:AD$81,'RAW data extract'!$C$74:$C$81,VLOOKUP('Market shares starting point Fe'!$D16,Nomenclature!$F$1:$G$8,2,FALSE))-'Market shares starting point Fe'!AF16)+AF16,$Z16/SUMIFS('Eurostat market shares'!$Z$2:$Z$185,'Eurostat market shares'!$C$2:$C$185,'Market shares starting point Fe'!$C16,'Eurostat market shares'!$D$2:$D$185,'Market shares starting point Fe'!$D16)*(SUMIFS('RAW data extract'!AD$74:AD$81,'RAW data extract'!$C$74:$C$81,VLOOKUP('Market shares starting point Fe'!$D16,Nomenclature!$F$1:$G$8,2,FALSE))-'Market shares starting point Fe'!AF16)+AF16)</f>
        <v>0.92734681401782304</v>
      </c>
      <c r="AH16" s="7">
        <f>IF(SUMIFS('Eurostat market shares'!$Z$2:$Z$185,'Eurostat market shares'!$C$2:$C$185,'Market shares starting point Fe'!$C16,'Eurostat market shares'!$D$2:$D$185,'Market shares starting point Fe'!$D16)=0,(SUMIFS('RAW data extract'!AE$74:AE$81,'RAW data extract'!$C$74:$C$81,VLOOKUP('Market shares starting point Fe'!$D16,Nomenclature!$F$1:$G$8,2,FALSE))-'Market shares starting point Fe'!AG16)+AG16,$Z16/SUMIFS('Eurostat market shares'!$Z$2:$Z$185,'Eurostat market shares'!$C$2:$C$185,'Market shares starting point Fe'!$C16,'Eurostat market shares'!$D$2:$D$185,'Market shares starting point Fe'!$D16)*(SUMIFS('RAW data extract'!AE$74:AE$81,'RAW data extract'!$C$74:$C$81,VLOOKUP('Market shares starting point Fe'!$D16,Nomenclature!$F$1:$G$8,2,FALSE))-'Market shares starting point Fe'!AG16)+AG16)</f>
        <v>0.925290039026054</v>
      </c>
      <c r="AI16" s="7">
        <f>IF(SUMIFS('Eurostat market shares'!$Z$2:$Z$185,'Eurostat market shares'!$C$2:$C$185,'Market shares starting point Fe'!$C16,'Eurostat market shares'!$D$2:$D$185,'Market shares starting point Fe'!$D16)=0,(SUMIFS('RAW data extract'!AF$74:AF$81,'RAW data extract'!$C$74:$C$81,VLOOKUP('Market shares starting point Fe'!$D16,Nomenclature!$F$1:$G$8,2,FALSE))-'Market shares starting point Fe'!AH16)+AH16,$Z16/SUMIFS('Eurostat market shares'!$Z$2:$Z$185,'Eurostat market shares'!$C$2:$C$185,'Market shares starting point Fe'!$C16,'Eurostat market shares'!$D$2:$D$185,'Market shares starting point Fe'!$D16)*(SUMIFS('RAW data extract'!AF$74:AF$81,'RAW data extract'!$C$74:$C$81,VLOOKUP('Market shares starting point Fe'!$D16,Nomenclature!$F$1:$G$8,2,FALSE))-'Market shares starting point Fe'!AH16)+AH16)</f>
        <v>0.9229683667348737</v>
      </c>
      <c r="AJ16" s="7">
        <f>IF(SUMIFS('Eurostat market shares'!$Z$2:$Z$185,'Eurostat market shares'!$C$2:$C$185,'Market shares starting point Fe'!$C16,'Eurostat market shares'!$D$2:$D$185,'Market shares starting point Fe'!$D16)=0,(SUMIFS('RAW data extract'!AG$74:AG$81,'RAW data extract'!$C$74:$C$81,VLOOKUP('Market shares starting point Fe'!$D16,Nomenclature!$F$1:$G$8,2,FALSE))-'Market shares starting point Fe'!AI16)+AI16,$Z16/SUMIFS('Eurostat market shares'!$Z$2:$Z$185,'Eurostat market shares'!$C$2:$C$185,'Market shares starting point Fe'!$C16,'Eurostat market shares'!$D$2:$D$185,'Market shares starting point Fe'!$D16)*(SUMIFS('RAW data extract'!AG$74:AG$81,'RAW data extract'!$C$74:$C$81,VLOOKUP('Market shares starting point Fe'!$D16,Nomenclature!$F$1:$G$8,2,FALSE))-'Market shares starting point Fe'!AI16)+AI16)</f>
        <v>0.920270264775637</v>
      </c>
      <c r="AK16" s="7">
        <f>IF(SUMIFS('Eurostat market shares'!$Z$2:$Z$185,'Eurostat market shares'!$C$2:$C$185,'Market shares starting point Fe'!$C16,'Eurostat market shares'!$D$2:$D$185,'Market shares starting point Fe'!$D16)=0,(SUMIFS('RAW data extract'!AH$74:AH$81,'RAW data extract'!$C$74:$C$81,VLOOKUP('Market shares starting point Fe'!$D16,Nomenclature!$F$1:$G$8,2,FALSE))-'Market shares starting point Fe'!AJ16)+AJ16,$Z16/SUMIFS('Eurostat market shares'!$Z$2:$Z$185,'Eurostat market shares'!$C$2:$C$185,'Market shares starting point Fe'!$C16,'Eurostat market shares'!$D$2:$D$185,'Market shares starting point Fe'!$D16)*(SUMIFS('RAW data extract'!AH$74:AH$81,'RAW data extract'!$C$74:$C$81,VLOOKUP('Market shares starting point Fe'!$D16,Nomenclature!$F$1:$G$8,2,FALSE))-'Market shares starting point Fe'!AJ16)+AJ16)</f>
        <v>0.91685150038764629</v>
      </c>
      <c r="AL16" s="7">
        <f>IF(SUMIFS('Eurostat market shares'!$Z$2:$Z$185,'Eurostat market shares'!$C$2:$C$185,'Market shares starting point Fe'!$C16,'Eurostat market shares'!$D$2:$D$185,'Market shares starting point Fe'!$D16)=0,(SUMIFS('RAW data extract'!AI$74:AI$81,'RAW data extract'!$C$74:$C$81,VLOOKUP('Market shares starting point Fe'!$D16,Nomenclature!$F$1:$G$8,2,FALSE))-'Market shares starting point Fe'!AK16)+AK16,$Z16/SUMIFS('Eurostat market shares'!$Z$2:$Z$185,'Eurostat market shares'!$C$2:$C$185,'Market shares starting point Fe'!$C16,'Eurostat market shares'!$D$2:$D$185,'Market shares starting point Fe'!$D16)*(SUMIFS('RAW data extract'!AI$74:AI$81,'RAW data extract'!$C$74:$C$81,VLOOKUP('Market shares starting point Fe'!$D16,Nomenclature!$F$1:$G$8,2,FALSE))-'Market shares starting point Fe'!AK16)+AK16)</f>
        <v>0.9125228175487109</v>
      </c>
      <c r="AM16" s="7">
        <f>IF(SUMIFS('Eurostat market shares'!$Z$2:$Z$185,'Eurostat market shares'!$C$2:$C$185,'Market shares starting point Fe'!$C16,'Eurostat market shares'!$D$2:$D$185,'Market shares starting point Fe'!$D16)=0,(SUMIFS('RAW data extract'!AJ$74:AJ$81,'RAW data extract'!$C$74:$C$81,VLOOKUP('Market shares starting point Fe'!$D16,Nomenclature!$F$1:$G$8,2,FALSE))-'Market shares starting point Fe'!AL16)+AL16,$Z16/SUMIFS('Eurostat market shares'!$Z$2:$Z$185,'Eurostat market shares'!$C$2:$C$185,'Market shares starting point Fe'!$C16,'Eurostat market shares'!$D$2:$D$185,'Market shares starting point Fe'!$D16)*(SUMIFS('RAW data extract'!AJ$74:AJ$81,'RAW data extract'!$C$74:$C$81,VLOOKUP('Market shares starting point Fe'!$D16,Nomenclature!$F$1:$G$8,2,FALSE))-'Market shares starting point Fe'!AL16)+AL16)</f>
        <v>0.9070517177187355</v>
      </c>
      <c r="AN16" s="7">
        <f>IF(SUMIFS('Eurostat market shares'!$Z$2:$Z$185,'Eurostat market shares'!$C$2:$C$185,'Market shares starting point Fe'!$C16,'Eurostat market shares'!$D$2:$D$185,'Market shares starting point Fe'!$D16)=0,(SUMIFS('RAW data extract'!AK$74:AK$81,'RAW data extract'!$C$74:$C$81,VLOOKUP('Market shares starting point Fe'!$D16,Nomenclature!$F$1:$G$8,2,FALSE))-'Market shares starting point Fe'!AM16)+AM16,$Z16/SUMIFS('Eurostat market shares'!$Z$2:$Z$185,'Eurostat market shares'!$C$2:$C$185,'Market shares starting point Fe'!$C16,'Eurostat market shares'!$D$2:$D$185,'Market shares starting point Fe'!$D16)*(SUMIFS('RAW data extract'!AK$74:AK$81,'RAW data extract'!$C$74:$C$81,VLOOKUP('Market shares starting point Fe'!$D16,Nomenclature!$F$1:$G$8,2,FALSE))-'Market shares starting point Fe'!AM16)+AM16)</f>
        <v>0.89982096358759578</v>
      </c>
      <c r="AO16" s="7">
        <f>IF(SUMIFS('Eurostat market shares'!$Z$2:$Z$185,'Eurostat market shares'!$C$2:$C$185,'Market shares starting point Fe'!$C16,'Eurostat market shares'!$D$2:$D$185,'Market shares starting point Fe'!$D16)=0,(SUMIFS('RAW data extract'!AL$74:AL$81,'RAW data extract'!$C$74:$C$81,VLOOKUP('Market shares starting point Fe'!$D16,Nomenclature!$F$1:$G$8,2,FALSE))-'Market shares starting point Fe'!AN16)+AN16,$Z16/SUMIFS('Eurostat market shares'!$Z$2:$Z$185,'Eurostat market shares'!$C$2:$C$185,'Market shares starting point Fe'!$C16,'Eurostat market shares'!$D$2:$D$185,'Market shares starting point Fe'!$D16)*(SUMIFS('RAW data extract'!AL$74:AL$81,'RAW data extract'!$C$74:$C$81,VLOOKUP('Market shares starting point Fe'!$D16,Nomenclature!$F$1:$G$8,2,FALSE))-'Market shares starting point Fe'!AN16)+AN16)</f>
        <v>0.89160165235825717</v>
      </c>
      <c r="AP16" s="7">
        <f>IF(SUMIFS('Eurostat market shares'!$Z$2:$Z$185,'Eurostat market shares'!$C$2:$C$185,'Market shares starting point Fe'!$C16,'Eurostat market shares'!$D$2:$D$185,'Market shares starting point Fe'!$D16)=0,(SUMIFS('RAW data extract'!AM$74:AM$81,'RAW data extract'!$C$74:$C$81,VLOOKUP('Market shares starting point Fe'!$D16,Nomenclature!$F$1:$G$8,2,FALSE))-'Market shares starting point Fe'!AO16)+AO16,$Z16/SUMIFS('Eurostat market shares'!$Z$2:$Z$185,'Eurostat market shares'!$C$2:$C$185,'Market shares starting point Fe'!$C16,'Eurostat market shares'!$D$2:$D$185,'Market shares starting point Fe'!$D16)*(SUMIFS('RAW data extract'!AM$74:AM$81,'RAW data extract'!$C$74:$C$81,VLOOKUP('Market shares starting point Fe'!$D16,Nomenclature!$F$1:$G$8,2,FALSE))-'Market shares starting point Fe'!AO16)+AO16)</f>
        <v>0.88248661416599927</v>
      </c>
      <c r="AQ16" s="7">
        <f>IF(SUMIFS('Eurostat market shares'!$Z$2:$Z$185,'Eurostat market shares'!$C$2:$C$185,'Market shares starting point Fe'!$C16,'Eurostat market shares'!$D$2:$D$185,'Market shares starting point Fe'!$D16)=0,(SUMIFS('RAW data extract'!AN$74:AN$81,'RAW data extract'!$C$74:$C$81,VLOOKUP('Market shares starting point Fe'!$D16,Nomenclature!$F$1:$G$8,2,FALSE))-'Market shares starting point Fe'!AP16)+AP16,$Z16/SUMIFS('Eurostat market shares'!$Z$2:$Z$185,'Eurostat market shares'!$C$2:$C$185,'Market shares starting point Fe'!$C16,'Eurostat market shares'!$D$2:$D$185,'Market shares starting point Fe'!$D16)*(SUMIFS('RAW data extract'!AN$74:AN$81,'RAW data extract'!$C$74:$C$81,VLOOKUP('Market shares starting point Fe'!$D16,Nomenclature!$F$1:$G$8,2,FALSE))-'Market shares starting point Fe'!AP16)+AP16)</f>
        <v>0.87275386714118752</v>
      </c>
      <c r="AR16" s="7">
        <f>IF(SUMIFS('Eurostat market shares'!$Z$2:$Z$185,'Eurostat market shares'!$C$2:$C$185,'Market shares starting point Fe'!$C16,'Eurostat market shares'!$D$2:$D$185,'Market shares starting point Fe'!$D16)=0,(SUMIFS('RAW data extract'!AO$74:AO$81,'RAW data extract'!$C$74:$C$81,VLOOKUP('Market shares starting point Fe'!$D16,Nomenclature!$F$1:$G$8,2,FALSE))-'Market shares starting point Fe'!AQ16)+AQ16,$Z16/SUMIFS('Eurostat market shares'!$Z$2:$Z$185,'Eurostat market shares'!$C$2:$C$185,'Market shares starting point Fe'!$C16,'Eurostat market shares'!$D$2:$D$185,'Market shares starting point Fe'!$D16)*(SUMIFS('RAW data extract'!AO$74:AO$81,'RAW data extract'!$C$74:$C$81,VLOOKUP('Market shares starting point Fe'!$D16,Nomenclature!$F$1:$G$8,2,FALSE))-'Market shares starting point Fe'!AQ16)+AQ16)</f>
        <v>0.86228020646038006</v>
      </c>
      <c r="AS16" s="7">
        <f>IF(SUMIFS('Eurostat market shares'!$Z$2:$Z$185,'Eurostat market shares'!$C$2:$C$185,'Market shares starting point Fe'!$C16,'Eurostat market shares'!$D$2:$D$185,'Market shares starting point Fe'!$D16)=0,(SUMIFS('RAW data extract'!AP$74:AP$81,'RAW data extract'!$C$74:$C$81,VLOOKUP('Market shares starting point Fe'!$D16,Nomenclature!$F$1:$G$8,2,FALSE))-'Market shares starting point Fe'!AR16)+AR16,$Z16/SUMIFS('Eurostat market shares'!$Z$2:$Z$185,'Eurostat market shares'!$C$2:$C$185,'Market shares starting point Fe'!$C16,'Eurostat market shares'!$D$2:$D$185,'Market shares starting point Fe'!$D16)*(SUMIFS('RAW data extract'!AP$74:AP$81,'RAW data extract'!$C$74:$C$81,VLOOKUP('Market shares starting point Fe'!$D16,Nomenclature!$F$1:$G$8,2,FALSE))-'Market shares starting point Fe'!AR16)+AR16)</f>
        <v>0.85109169656080719</v>
      </c>
      <c r="AT16" s="7">
        <f>IF(SUMIFS('Eurostat market shares'!$Z$2:$Z$185,'Eurostat market shares'!$C$2:$C$185,'Market shares starting point Fe'!$C16,'Eurostat market shares'!$D$2:$D$185,'Market shares starting point Fe'!$D16)=0,(SUMIFS('RAW data extract'!AQ$74:AQ$81,'RAW data extract'!$C$74:$C$81,VLOOKUP('Market shares starting point Fe'!$D16,Nomenclature!$F$1:$G$8,2,FALSE))-'Market shares starting point Fe'!AS16)+AS16,$Z16/SUMIFS('Eurostat market shares'!$Z$2:$Z$185,'Eurostat market shares'!$C$2:$C$185,'Market shares starting point Fe'!$C16,'Eurostat market shares'!$D$2:$D$185,'Market shares starting point Fe'!$D16)*(SUMIFS('RAW data extract'!AQ$74:AQ$81,'RAW data extract'!$C$74:$C$81,VLOOKUP('Market shares starting point Fe'!$D16,Nomenclature!$F$1:$G$8,2,FALSE))-'Market shares starting point Fe'!AS16)+AS16)</f>
        <v>0.83925807253227835</v>
      </c>
      <c r="AU16" s="7">
        <f>IF(SUMIFS('Eurostat market shares'!$Z$2:$Z$185,'Eurostat market shares'!$C$2:$C$185,'Market shares starting point Fe'!$C16,'Eurostat market shares'!$D$2:$D$185,'Market shares starting point Fe'!$D16)=0,(SUMIFS('RAW data extract'!AR$74:AR$81,'RAW data extract'!$C$74:$C$81,VLOOKUP('Market shares starting point Fe'!$D16,Nomenclature!$F$1:$G$8,2,FALSE))-'Market shares starting point Fe'!AT16)+AT16,$Z16/SUMIFS('Eurostat market shares'!$Z$2:$Z$185,'Eurostat market shares'!$C$2:$C$185,'Market shares starting point Fe'!$C16,'Eurostat market shares'!$D$2:$D$185,'Market shares starting point Fe'!$D16)*(SUMIFS('RAW data extract'!AR$74:AR$81,'RAW data extract'!$C$74:$C$81,VLOOKUP('Market shares starting point Fe'!$D16,Nomenclature!$F$1:$G$8,2,FALSE))-'Market shares starting point Fe'!AT16)+AT16)</f>
        <v>0.82709282588319766</v>
      </c>
      <c r="AV16" s="7">
        <f>IF(SUMIFS('Eurostat market shares'!$Z$2:$Z$185,'Eurostat market shares'!$C$2:$C$185,'Market shares starting point Fe'!$C16,'Eurostat market shares'!$D$2:$D$185,'Market shares starting point Fe'!$D16)=0,(SUMIFS('RAW data extract'!AS$74:AS$81,'RAW data extract'!$C$74:$C$81,VLOOKUP('Market shares starting point Fe'!$D16,Nomenclature!$F$1:$G$8,2,FALSE))-'Market shares starting point Fe'!AU16)+AU16,$Z16/SUMIFS('Eurostat market shares'!$Z$2:$Z$185,'Eurostat market shares'!$C$2:$C$185,'Market shares starting point Fe'!$C16,'Eurostat market shares'!$D$2:$D$185,'Market shares starting point Fe'!$D16)*(SUMIFS('RAW data extract'!AS$74:AS$81,'RAW data extract'!$C$74:$C$81,VLOOKUP('Market shares starting point Fe'!$D16,Nomenclature!$F$1:$G$8,2,FALSE))-'Market shares starting point Fe'!AU16)+AU16)</f>
        <v>0.81419449017530987</v>
      </c>
      <c r="AW16" s="7">
        <f>IF(SUMIFS('Eurostat market shares'!$Z$2:$Z$185,'Eurostat market shares'!$C$2:$C$185,'Market shares starting point Fe'!$C16,'Eurostat market shares'!$D$2:$D$185,'Market shares starting point Fe'!$D16)=0,(SUMIFS('RAW data extract'!AT$74:AT$81,'RAW data extract'!$C$74:$C$81,VLOOKUP('Market shares starting point Fe'!$D16,Nomenclature!$F$1:$G$8,2,FALSE))-'Market shares starting point Fe'!AV16)+AV16,$Z16/SUMIFS('Eurostat market shares'!$Z$2:$Z$185,'Eurostat market shares'!$C$2:$C$185,'Market shares starting point Fe'!$C16,'Eurostat market shares'!$D$2:$D$185,'Market shares starting point Fe'!$D16)*(SUMIFS('RAW data extract'!AT$74:AT$81,'RAW data extract'!$C$74:$C$81,VLOOKUP('Market shares starting point Fe'!$D16,Nomenclature!$F$1:$G$8,2,FALSE))-'Market shares starting point Fe'!AV16)+AV16)</f>
        <v>0.80029852567048843</v>
      </c>
      <c r="AX16" s="7">
        <f>IF(SUMIFS('Eurostat market shares'!$Z$2:$Z$185,'Eurostat market shares'!$C$2:$C$185,'Market shares starting point Fe'!$C16,'Eurostat market shares'!$D$2:$D$185,'Market shares starting point Fe'!$D16)=0,(SUMIFS('RAW data extract'!AU$74:AU$81,'RAW data extract'!$C$74:$C$81,VLOOKUP('Market shares starting point Fe'!$D16,Nomenclature!$F$1:$G$8,2,FALSE))-'Market shares starting point Fe'!AW16)+AW16,$Z16/SUMIFS('Eurostat market shares'!$Z$2:$Z$185,'Eurostat market shares'!$C$2:$C$185,'Market shares starting point Fe'!$C16,'Eurostat market shares'!$D$2:$D$185,'Market shares starting point Fe'!$D16)*(SUMIFS('RAW data extract'!AU$74:AU$81,'RAW data extract'!$C$74:$C$81,VLOOKUP('Market shares starting point Fe'!$D16,Nomenclature!$F$1:$G$8,2,FALSE))-'Market shares starting point Fe'!AW16)+AW16)</f>
        <v>0.78702202235670793</v>
      </c>
      <c r="AY16" s="7">
        <f>IF(SUMIFS('Eurostat market shares'!$Z$2:$Z$185,'Eurostat market shares'!$C$2:$C$185,'Market shares starting point Fe'!$C16,'Eurostat market shares'!$D$2:$D$185,'Market shares starting point Fe'!$D16)=0,(SUMIFS('RAW data extract'!AV$74:AV$81,'RAW data extract'!$C$74:$C$81,VLOOKUP('Market shares starting point Fe'!$D16,Nomenclature!$F$1:$G$8,2,FALSE))-'Market shares starting point Fe'!AX16)+AX16,$Z16/SUMIFS('Eurostat market shares'!$Z$2:$Z$185,'Eurostat market shares'!$C$2:$C$185,'Market shares starting point Fe'!$C16,'Eurostat market shares'!$D$2:$D$185,'Market shares starting point Fe'!$D16)*(SUMIFS('RAW data extract'!AV$74:AV$81,'RAW data extract'!$C$74:$C$81,VLOOKUP('Market shares starting point Fe'!$D16,Nomenclature!$F$1:$G$8,2,FALSE))-'Market shares starting point Fe'!AX16)+AX16)</f>
        <v>0.76913270473631434</v>
      </c>
      <c r="AZ16" s="7">
        <f>IF(SUMIFS('Eurostat market shares'!$Z$2:$Z$185,'Eurostat market shares'!$C$2:$C$185,'Market shares starting point Fe'!$C16,'Eurostat market shares'!$D$2:$D$185,'Market shares starting point Fe'!$D16)=0,(SUMIFS('RAW data extract'!AW$74:AW$81,'RAW data extract'!$C$74:$C$81,VLOOKUP('Market shares starting point Fe'!$D16,Nomenclature!$F$1:$G$8,2,FALSE))-'Market shares starting point Fe'!AY16)+AY16,$Z16/SUMIFS('Eurostat market shares'!$Z$2:$Z$185,'Eurostat market shares'!$C$2:$C$185,'Market shares starting point Fe'!$C16,'Eurostat market shares'!$D$2:$D$185,'Market shares starting point Fe'!$D16)*(SUMIFS('RAW data extract'!AW$74:AW$81,'RAW data extract'!$C$74:$C$81,VLOOKUP('Market shares starting point Fe'!$D16,Nomenclature!$F$1:$G$8,2,FALSE))-'Market shares starting point Fe'!AY16)+AY16)</f>
        <v>0.75188809197650175</v>
      </c>
      <c r="BA16" s="7">
        <f>IF(SUMIFS('Eurostat market shares'!$Z$2:$Z$185,'Eurostat market shares'!$C$2:$C$185,'Market shares starting point Fe'!$C16,'Eurostat market shares'!$D$2:$D$185,'Market shares starting point Fe'!$D16)=0,(SUMIFS('RAW data extract'!AX$74:AX$81,'RAW data extract'!$C$74:$C$81,VLOOKUP('Market shares starting point Fe'!$D16,Nomenclature!$F$1:$G$8,2,FALSE))-'Market shares starting point Fe'!AZ16)+AZ16,$Z16/SUMIFS('Eurostat market shares'!$Z$2:$Z$185,'Eurostat market shares'!$C$2:$C$185,'Market shares starting point Fe'!$C16,'Eurostat market shares'!$D$2:$D$185,'Market shares starting point Fe'!$D16)*(SUMIFS('RAW data extract'!AX$74:AX$81,'RAW data extract'!$C$74:$C$81,VLOOKUP('Market shares starting point Fe'!$D16,Nomenclature!$F$1:$G$8,2,FALSE))-'Market shares starting point Fe'!AZ16)+AZ16)</f>
        <v>0.73273910625718097</v>
      </c>
      <c r="BB16" s="7">
        <f>IF(SUMIFS('Eurostat market shares'!$Z$2:$Z$185,'Eurostat market shares'!$C$2:$C$185,'Market shares starting point Fe'!$C16,'Eurostat market shares'!$D$2:$D$185,'Market shares starting point Fe'!$D16)=0,(SUMIFS('RAW data extract'!AY$74:AY$81,'RAW data extract'!$C$74:$C$81,VLOOKUP('Market shares starting point Fe'!$D16,Nomenclature!$F$1:$G$8,2,FALSE))-'Market shares starting point Fe'!BA16)+BA16,$Z16/SUMIFS('Eurostat market shares'!$Z$2:$Z$185,'Eurostat market shares'!$C$2:$C$185,'Market shares starting point Fe'!$C16,'Eurostat market shares'!$D$2:$D$185,'Market shares starting point Fe'!$D16)*(SUMIFS('RAW data extract'!AY$74:AY$81,'RAW data extract'!$C$74:$C$81,VLOOKUP('Market shares starting point Fe'!$D16,Nomenclature!$F$1:$G$8,2,FALSE))-'Market shares starting point Fe'!BA16)+BA16)</f>
        <v>0.71162920981455213</v>
      </c>
      <c r="BC16" s="7">
        <f>IF(SUMIFS('Eurostat market shares'!$Z$2:$Z$185,'Eurostat market shares'!$C$2:$C$185,'Market shares starting point Fe'!$C16,'Eurostat market shares'!$D$2:$D$185,'Market shares starting point Fe'!$D16)=0,(SUMIFS('RAW data extract'!AZ$74:AZ$81,'RAW data extract'!$C$74:$C$81,VLOOKUP('Market shares starting point Fe'!$D16,Nomenclature!$F$1:$G$8,2,FALSE))-'Market shares starting point Fe'!BB16)+BB16,$Z16/SUMIFS('Eurostat market shares'!$Z$2:$Z$185,'Eurostat market shares'!$C$2:$C$185,'Market shares starting point Fe'!$C16,'Eurostat market shares'!$D$2:$D$185,'Market shares starting point Fe'!$D16)*(SUMIFS('RAW data extract'!AZ$74:AZ$81,'RAW data extract'!$C$74:$C$81,VLOOKUP('Market shares starting point Fe'!$D16,Nomenclature!$F$1:$G$8,2,FALSE))-'Market shares starting point Fe'!BB16)+BB16)</f>
        <v>0.68824575176071623</v>
      </c>
      <c r="BD16" s="7">
        <f>IF(SUMIFS('Eurostat market shares'!$Z$2:$Z$185,'Eurostat market shares'!$C$2:$C$185,'Market shares starting point Fe'!$C16,'Eurostat market shares'!$D$2:$D$185,'Market shares starting point Fe'!$D16)=0,(SUMIFS('RAW data extract'!BA$74:BA$81,'RAW data extract'!$C$74:$C$81,VLOOKUP('Market shares starting point Fe'!$D16,Nomenclature!$F$1:$G$8,2,FALSE))-'Market shares starting point Fe'!BC16)+BC16,$Z16/SUMIFS('Eurostat market shares'!$Z$2:$Z$185,'Eurostat market shares'!$C$2:$C$185,'Market shares starting point Fe'!$C16,'Eurostat market shares'!$D$2:$D$185,'Market shares starting point Fe'!$D16)*(SUMIFS('RAW data extract'!BA$74:BA$81,'RAW data extract'!$C$74:$C$81,VLOOKUP('Market shares starting point Fe'!$D16,Nomenclature!$F$1:$G$8,2,FALSE))-'Market shares starting point Fe'!BC16)+BC16)</f>
        <v>0.66261958962623013</v>
      </c>
      <c r="BE16" s="7">
        <f>IF(SUMIFS('Eurostat market shares'!$Z$2:$Z$185,'Eurostat market shares'!$C$2:$C$185,'Market shares starting point Fe'!$C16,'Eurostat market shares'!$D$2:$D$185,'Market shares starting point Fe'!$D16)=0,(SUMIFS('RAW data extract'!BB$74:BB$81,'RAW data extract'!$C$74:$C$81,VLOOKUP('Market shares starting point Fe'!$D16,Nomenclature!$F$1:$G$8,2,FALSE))-'Market shares starting point Fe'!BD16)+BD16,$Z16/SUMIFS('Eurostat market shares'!$Z$2:$Z$185,'Eurostat market shares'!$C$2:$C$185,'Market shares starting point Fe'!$C16,'Eurostat market shares'!$D$2:$D$185,'Market shares starting point Fe'!$D16)*(SUMIFS('RAW data extract'!BB$74:BB$81,'RAW data extract'!$C$74:$C$81,VLOOKUP('Market shares starting point Fe'!$D16,Nomenclature!$F$1:$G$8,2,FALSE))-'Market shares starting point Fe'!BD16)+BD16)</f>
        <v>0.63386152081682989</v>
      </c>
      <c r="BF16" s="7">
        <f>IF(SUMIFS('Eurostat market shares'!$Z$2:$Z$185,'Eurostat market shares'!$C$2:$C$185,'Market shares starting point Fe'!$C16,'Eurostat market shares'!$D$2:$D$185,'Market shares starting point Fe'!$D16)=0,(SUMIFS('RAW data extract'!BC$74:BC$81,'RAW data extract'!$C$74:$C$81,VLOOKUP('Market shares starting point Fe'!$D16,Nomenclature!$F$1:$G$8,2,FALSE))-'Market shares starting point Fe'!BE16)+BE16,$Z16/SUMIFS('Eurostat market shares'!$Z$2:$Z$185,'Eurostat market shares'!$C$2:$C$185,'Market shares starting point Fe'!$C16,'Eurostat market shares'!$D$2:$D$185,'Market shares starting point Fe'!$D16)*(SUMIFS('RAW data extract'!BC$74:BC$81,'RAW data extract'!$C$74:$C$81,VLOOKUP('Market shares starting point Fe'!$D16,Nomenclature!$F$1:$G$8,2,FALSE))-'Market shares starting point Fe'!BE16)+BE16)</f>
        <v>0.60163005403862202</v>
      </c>
      <c r="BG16" s="7">
        <f>IF(SUMIFS('Eurostat market shares'!$Z$2:$Z$185,'Eurostat market shares'!$C$2:$C$185,'Market shares starting point Fe'!$C16,'Eurostat market shares'!$D$2:$D$185,'Market shares starting point Fe'!$D16)=0,(SUMIFS('RAW data extract'!BD$74:BD$81,'RAW data extract'!$C$74:$C$81,VLOOKUP('Market shares starting point Fe'!$D16,Nomenclature!$F$1:$G$8,2,FALSE))-'Market shares starting point Fe'!BF16)+BF16,$Z16/SUMIFS('Eurostat market shares'!$Z$2:$Z$185,'Eurostat market shares'!$C$2:$C$185,'Market shares starting point Fe'!$C16,'Eurostat market shares'!$D$2:$D$185,'Market shares starting point Fe'!$D16)*(SUMIFS('RAW data extract'!BD$74:BD$81,'RAW data extract'!$C$74:$C$81,VLOOKUP('Market shares starting point Fe'!$D16,Nomenclature!$F$1:$G$8,2,FALSE))-'Market shares starting point Fe'!BF16)+BF16)</f>
        <v>0.56529754551050027</v>
      </c>
      <c r="BH16" s="7">
        <f>IF(SUMIFS('Eurostat market shares'!$Z$2:$Z$185,'Eurostat market shares'!$C$2:$C$185,'Market shares starting point Fe'!$C16,'Eurostat market shares'!$D$2:$D$185,'Market shares starting point Fe'!$D16)=0,(SUMIFS('RAW data extract'!BE$74:BE$81,'RAW data extract'!$C$74:$C$81,VLOOKUP('Market shares starting point Fe'!$D16,Nomenclature!$F$1:$G$8,2,FALSE))-'Market shares starting point Fe'!BG16)+BG16,$Z16/SUMIFS('Eurostat market shares'!$Z$2:$Z$185,'Eurostat market shares'!$C$2:$C$185,'Market shares starting point Fe'!$C16,'Eurostat market shares'!$D$2:$D$185,'Market shares starting point Fe'!$D16)*(SUMIFS('RAW data extract'!BE$74:BE$81,'RAW data extract'!$C$74:$C$81,VLOOKUP('Market shares starting point Fe'!$D16,Nomenclature!$F$1:$G$8,2,FALSE))-'Market shares starting point Fe'!BG16)+BG16)</f>
        <v>0.52399357406771274</v>
      </c>
    </row>
    <row r="17" spans="1:60" hidden="1" x14ac:dyDescent="0.3">
      <c r="A17" s="2" t="s">
        <v>9</v>
      </c>
      <c r="B17" s="2" t="s">
        <v>10</v>
      </c>
      <c r="C17" s="2" t="s">
        <v>23</v>
      </c>
      <c r="D17" s="2" t="s">
        <v>44</v>
      </c>
      <c r="E17" s="2" t="s">
        <v>13</v>
      </c>
      <c r="F17" s="2" t="s">
        <v>14</v>
      </c>
      <c r="G17" s="2" t="s">
        <v>14</v>
      </c>
      <c r="H17" s="2" t="s">
        <v>15</v>
      </c>
      <c r="I17" s="2" t="s">
        <v>16</v>
      </c>
      <c r="J17" s="6">
        <f>1-SUM(J11:J16)</f>
        <v>0</v>
      </c>
      <c r="K17" s="6">
        <f t="shared" ref="K17" si="32">1-SUM(K11:K16)</f>
        <v>1.0477457749513697E-5</v>
      </c>
      <c r="L17" s="6">
        <f t="shared" ref="L17" si="33">1-SUM(L11:L16)</f>
        <v>0</v>
      </c>
      <c r="M17" s="6">
        <f t="shared" ref="M17" si="34">1-SUM(M11:M16)</f>
        <v>0</v>
      </c>
      <c r="N17" s="6">
        <f t="shared" ref="N17" si="35">1-SUM(N11:N16)</f>
        <v>0</v>
      </c>
      <c r="O17" s="6">
        <f t="shared" ref="O17" si="36">1-SUM(O11:O16)</f>
        <v>0</v>
      </c>
      <c r="P17" s="6">
        <f t="shared" ref="P17" si="37">1-SUM(P11:P16)</f>
        <v>0</v>
      </c>
      <c r="Q17" s="6">
        <f t="shared" ref="Q17" si="38">1-SUM(Q11:Q16)</f>
        <v>0</v>
      </c>
      <c r="R17" s="6">
        <f t="shared" ref="R17" si="39">1-SUM(R11:R16)</f>
        <v>0</v>
      </c>
      <c r="S17" s="6">
        <f t="shared" ref="S17" si="40">1-SUM(S11:S16)</f>
        <v>0</v>
      </c>
      <c r="T17" s="6">
        <f t="shared" ref="T17" si="41">1-SUM(T11:T16)</f>
        <v>0</v>
      </c>
      <c r="U17" s="6">
        <f t="shared" ref="U17" si="42">1-SUM(U11:U16)</f>
        <v>0</v>
      </c>
      <c r="V17" s="6">
        <f t="shared" ref="V17" si="43">1-SUM(V11:V16)</f>
        <v>1.0085728693876028E-5</v>
      </c>
      <c r="W17" s="6">
        <f t="shared" ref="W17" si="44">1-SUM(W11:W16)</f>
        <v>0</v>
      </c>
      <c r="X17" s="6">
        <f t="shared" ref="X17" si="45">1-SUM(X11:X16)</f>
        <v>0</v>
      </c>
      <c r="Y17" s="6">
        <f t="shared" ref="Y17" si="46">1-SUM(Y11:Y16)</f>
        <v>-9.5783605678079198E-6</v>
      </c>
      <c r="Z17" s="6">
        <f t="shared" ref="Z17" si="47">1-SUM(Z11:Z16)</f>
        <v>9.5109471001109114E-6</v>
      </c>
      <c r="AA17" s="7">
        <f>IF(SUMIFS('Eurostat market shares'!$Z$2:$Z$185,'Eurostat market shares'!$C$2:$C$185,'Market shares starting point Fe'!$C17,'Eurostat market shares'!$D$2:$D$185,'Market shares starting point Fe'!$D17)=0,(SUMIFS('RAW data extract'!X$74:X$81,'RAW data extract'!$C$74:$C$81,VLOOKUP('Market shares starting point Fe'!$D17,Nomenclature!$F$1:$G$8,2,FALSE))-'Market shares starting point Fe'!Z17)+Z17,$Z17/SUMIFS('Eurostat market shares'!$Z$2:$Z$185,'Eurostat market shares'!$C$2:$C$185,'Market shares starting point Fe'!$C17,'Eurostat market shares'!$D$2:$D$185,'Market shares starting point Fe'!$D17)*(SUMIFS('RAW data extract'!X$74:X$81,'RAW data extract'!$C$74:$C$81,VLOOKUP('Market shares starting point Fe'!$D17,Nomenclature!$F$1:$G$8,2,FALSE))-'Market shares starting point Fe'!Z17)+Z17)</f>
        <v>1.0276613981721808E-3</v>
      </c>
      <c r="AB17" s="7">
        <f>IF(SUMIFS('Eurostat market shares'!$Z$2:$Z$185,'Eurostat market shares'!$C$2:$C$185,'Market shares starting point Fe'!$C17,'Eurostat market shares'!$D$2:$D$185,'Market shares starting point Fe'!$D17)=0,(SUMIFS('RAW data extract'!Y$74:Y$81,'RAW data extract'!$C$74:$C$81,VLOOKUP('Market shares starting point Fe'!$D17,Nomenclature!$F$1:$G$8,2,FALSE))-'Market shares starting point Fe'!AA17)+AA17,$Z17/SUMIFS('Eurostat market shares'!$Z$2:$Z$185,'Eurostat market shares'!$C$2:$C$185,'Market shares starting point Fe'!$C17,'Eurostat market shares'!$D$2:$D$185,'Market shares starting point Fe'!$D17)*(SUMIFS('RAW data extract'!Y$74:Y$81,'RAW data extract'!$C$74:$C$81,VLOOKUP('Market shares starting point Fe'!$D17,Nomenclature!$F$1:$G$8,2,FALSE))-'Market shares starting point Fe'!AA17)+AA17)</f>
        <v>1.0389435716427644E-3</v>
      </c>
      <c r="AC17" s="7">
        <f>IF(SUMIFS('Eurostat market shares'!$Z$2:$Z$185,'Eurostat market shares'!$C$2:$C$185,'Market shares starting point Fe'!$C17,'Eurostat market shares'!$D$2:$D$185,'Market shares starting point Fe'!$D17)=0,(SUMIFS('RAW data extract'!Z$74:Z$81,'RAW data extract'!$C$74:$C$81,VLOOKUP('Market shares starting point Fe'!$D17,Nomenclature!$F$1:$G$8,2,FALSE))-'Market shares starting point Fe'!AB17)+AB17,$Z17/SUMIFS('Eurostat market shares'!$Z$2:$Z$185,'Eurostat market shares'!$C$2:$C$185,'Market shares starting point Fe'!$C17,'Eurostat market shares'!$D$2:$D$185,'Market shares starting point Fe'!$D17)*(SUMIFS('RAW data extract'!Z$74:Z$81,'RAW data extract'!$C$74:$C$81,VLOOKUP('Market shares starting point Fe'!$D17,Nomenclature!$F$1:$G$8,2,FALSE))-'Market shares starting point Fe'!AB17)+AB17)</f>
        <v>1.0579582146478287E-3</v>
      </c>
      <c r="AD17" s="7">
        <f>IF(SUMIFS('Eurostat market shares'!$Z$2:$Z$185,'Eurostat market shares'!$C$2:$C$185,'Market shares starting point Fe'!$C17,'Eurostat market shares'!$D$2:$D$185,'Market shares starting point Fe'!$D17)=0,(SUMIFS('RAW data extract'!AA$74:AA$81,'RAW data extract'!$C$74:$C$81,VLOOKUP('Market shares starting point Fe'!$D17,Nomenclature!$F$1:$G$8,2,FALSE))-'Market shares starting point Fe'!AC17)+AC17,$Z17/SUMIFS('Eurostat market shares'!$Z$2:$Z$185,'Eurostat market shares'!$C$2:$C$185,'Market shares starting point Fe'!$C17,'Eurostat market shares'!$D$2:$D$185,'Market shares starting point Fe'!$D17)*(SUMIFS('RAW data extract'!AA$74:AA$81,'RAW data extract'!$C$74:$C$81,VLOOKUP('Market shares starting point Fe'!$D17,Nomenclature!$F$1:$G$8,2,FALSE))-'Market shares starting point Fe'!AC17)+AC17)</f>
        <v>1.0918108716969316E-3</v>
      </c>
      <c r="AE17" s="7">
        <f>IF(SUMIFS('Eurostat market shares'!$Z$2:$Z$185,'Eurostat market shares'!$C$2:$C$185,'Market shares starting point Fe'!$C17,'Eurostat market shares'!$D$2:$D$185,'Market shares starting point Fe'!$D17)=0,(SUMIFS('RAW data extract'!AB$74:AB$81,'RAW data extract'!$C$74:$C$81,VLOOKUP('Market shares starting point Fe'!$D17,Nomenclature!$F$1:$G$8,2,FALSE))-'Market shares starting point Fe'!AD17)+AD17,$Z17/SUMIFS('Eurostat market shares'!$Z$2:$Z$185,'Eurostat market shares'!$C$2:$C$185,'Market shares starting point Fe'!$C17,'Eurostat market shares'!$D$2:$D$185,'Market shares starting point Fe'!$D17)*(SUMIFS('RAW data extract'!AB$74:AB$81,'RAW data extract'!$C$74:$C$81,VLOOKUP('Market shares starting point Fe'!$D17,Nomenclature!$F$1:$G$8,2,FALSE))-'Market shares starting point Fe'!AD17)+AD17)</f>
        <v>1.1047632222943586E-3</v>
      </c>
      <c r="AF17" s="7">
        <f>IF(SUMIFS('Eurostat market shares'!$Z$2:$Z$185,'Eurostat market shares'!$C$2:$C$185,'Market shares starting point Fe'!$C17,'Eurostat market shares'!$D$2:$D$185,'Market shares starting point Fe'!$D17)=0,(SUMIFS('RAW data extract'!AC$74:AC$81,'RAW data extract'!$C$74:$C$81,VLOOKUP('Market shares starting point Fe'!$D17,Nomenclature!$F$1:$G$8,2,FALSE))-'Market shares starting point Fe'!AE17)+AE17,$Z17/SUMIFS('Eurostat market shares'!$Z$2:$Z$185,'Eurostat market shares'!$C$2:$C$185,'Market shares starting point Fe'!$C17,'Eurostat market shares'!$D$2:$D$185,'Market shares starting point Fe'!$D17)*(SUMIFS('RAW data extract'!AC$74:AC$81,'RAW data extract'!$C$74:$C$81,VLOOKUP('Market shares starting point Fe'!$D17,Nomenclature!$F$1:$G$8,2,FALSE))-'Market shares starting point Fe'!AE17)+AE17)</f>
        <v>1.1198286141097071E-3</v>
      </c>
      <c r="AG17" s="7">
        <f>IF(SUMIFS('Eurostat market shares'!$Z$2:$Z$185,'Eurostat market shares'!$C$2:$C$185,'Market shares starting point Fe'!$C17,'Eurostat market shares'!$D$2:$D$185,'Market shares starting point Fe'!$D17)=0,(SUMIFS('RAW data extract'!AD$74:AD$81,'RAW data extract'!$C$74:$C$81,VLOOKUP('Market shares starting point Fe'!$D17,Nomenclature!$F$1:$G$8,2,FALSE))-'Market shares starting point Fe'!AF17)+AF17,$Z17/SUMIFS('Eurostat market shares'!$Z$2:$Z$185,'Eurostat market shares'!$C$2:$C$185,'Market shares starting point Fe'!$C17,'Eurostat market shares'!$D$2:$D$185,'Market shares starting point Fe'!$D17)*(SUMIFS('RAW data extract'!AD$74:AD$81,'RAW data extract'!$C$74:$C$81,VLOOKUP('Market shares starting point Fe'!$D17,Nomenclature!$F$1:$G$8,2,FALSE))-'Market shares starting point Fe'!AF17)+AF17)</f>
        <v>1.1369397967602194E-3</v>
      </c>
      <c r="AH17" s="7">
        <f>IF(SUMIFS('Eurostat market shares'!$Z$2:$Z$185,'Eurostat market shares'!$C$2:$C$185,'Market shares starting point Fe'!$C17,'Eurostat market shares'!$D$2:$D$185,'Market shares starting point Fe'!$D17)=0,(SUMIFS('RAW data extract'!AE$74:AE$81,'RAW data extract'!$C$74:$C$81,VLOOKUP('Market shares starting point Fe'!$D17,Nomenclature!$F$1:$G$8,2,FALSE))-'Market shares starting point Fe'!AG17)+AG17,$Z17/SUMIFS('Eurostat market shares'!$Z$2:$Z$185,'Eurostat market shares'!$C$2:$C$185,'Market shares starting point Fe'!$C17,'Eurostat market shares'!$D$2:$D$185,'Market shares starting point Fe'!$D17)*(SUMIFS('RAW data extract'!AE$74:AE$81,'RAW data extract'!$C$74:$C$81,VLOOKUP('Market shares starting point Fe'!$D17,Nomenclature!$F$1:$G$8,2,FALSE))-'Market shares starting point Fe'!AG17)+AG17)</f>
        <v>1.1573620931676655E-3</v>
      </c>
      <c r="AI17" s="7">
        <f>IF(SUMIFS('Eurostat market shares'!$Z$2:$Z$185,'Eurostat market shares'!$C$2:$C$185,'Market shares starting point Fe'!$C17,'Eurostat market shares'!$D$2:$D$185,'Market shares starting point Fe'!$D17)=0,(SUMIFS('RAW data extract'!AF$74:AF$81,'RAW data extract'!$C$74:$C$81,VLOOKUP('Market shares starting point Fe'!$D17,Nomenclature!$F$1:$G$8,2,FALSE))-'Market shares starting point Fe'!AH17)+AH17,$Z17/SUMIFS('Eurostat market shares'!$Z$2:$Z$185,'Eurostat market shares'!$C$2:$C$185,'Market shares starting point Fe'!$C17,'Eurostat market shares'!$D$2:$D$185,'Market shares starting point Fe'!$D17)*(SUMIFS('RAW data extract'!AF$74:AF$81,'RAW data extract'!$C$74:$C$81,VLOOKUP('Market shares starting point Fe'!$D17,Nomenclature!$F$1:$G$8,2,FALSE))-'Market shares starting point Fe'!AH17)+AH17)</f>
        <v>1.1798006925014368E-3</v>
      </c>
      <c r="AJ17" s="7">
        <f>IF(SUMIFS('Eurostat market shares'!$Z$2:$Z$185,'Eurostat market shares'!$C$2:$C$185,'Market shares starting point Fe'!$C17,'Eurostat market shares'!$D$2:$D$185,'Market shares starting point Fe'!$D17)=0,(SUMIFS('RAW data extract'!AG$74:AG$81,'RAW data extract'!$C$74:$C$81,VLOOKUP('Market shares starting point Fe'!$D17,Nomenclature!$F$1:$G$8,2,FALSE))-'Market shares starting point Fe'!AI17)+AI17,$Z17/SUMIFS('Eurostat market shares'!$Z$2:$Z$185,'Eurostat market shares'!$C$2:$C$185,'Market shares starting point Fe'!$C17,'Eurostat market shares'!$D$2:$D$185,'Market shares starting point Fe'!$D17)*(SUMIFS('RAW data extract'!AG$74:AG$81,'RAW data extract'!$C$74:$C$81,VLOOKUP('Market shares starting point Fe'!$D17,Nomenclature!$F$1:$G$8,2,FALSE))-'Market shares starting point Fe'!AI17)+AI17)</f>
        <v>1.2044940601735241E-3</v>
      </c>
      <c r="AK17" s="7">
        <f>IF(SUMIFS('Eurostat market shares'!$Z$2:$Z$185,'Eurostat market shares'!$C$2:$C$185,'Market shares starting point Fe'!$C17,'Eurostat market shares'!$D$2:$D$185,'Market shares starting point Fe'!$D17)=0,(SUMIFS('RAW data extract'!AH$74:AH$81,'RAW data extract'!$C$74:$C$81,VLOOKUP('Market shares starting point Fe'!$D17,Nomenclature!$F$1:$G$8,2,FALSE))-'Market shares starting point Fe'!AJ17)+AJ17,$Z17/SUMIFS('Eurostat market shares'!$Z$2:$Z$185,'Eurostat market shares'!$C$2:$C$185,'Market shares starting point Fe'!$C17,'Eurostat market shares'!$D$2:$D$185,'Market shares starting point Fe'!$D17)*(SUMIFS('RAW data extract'!AH$74:AH$81,'RAW data extract'!$C$74:$C$81,VLOOKUP('Market shares starting point Fe'!$D17,Nomenclature!$F$1:$G$8,2,FALSE))-'Market shares starting point Fe'!AJ17)+AJ17)</f>
        <v>1.2336119238165659E-3</v>
      </c>
      <c r="AL17" s="7">
        <f>IF(SUMIFS('Eurostat market shares'!$Z$2:$Z$185,'Eurostat market shares'!$C$2:$C$185,'Market shares starting point Fe'!$C17,'Eurostat market shares'!$D$2:$D$185,'Market shares starting point Fe'!$D17)=0,(SUMIFS('RAW data extract'!AI$74:AI$81,'RAW data extract'!$C$74:$C$81,VLOOKUP('Market shares starting point Fe'!$D17,Nomenclature!$F$1:$G$8,2,FALSE))-'Market shares starting point Fe'!AK17)+AK17,$Z17/SUMIFS('Eurostat market shares'!$Z$2:$Z$185,'Eurostat market shares'!$C$2:$C$185,'Market shares starting point Fe'!$C17,'Eurostat market shares'!$D$2:$D$185,'Market shares starting point Fe'!$D17)*(SUMIFS('RAW data extract'!AI$74:AI$81,'RAW data extract'!$C$74:$C$81,VLOOKUP('Market shares starting point Fe'!$D17,Nomenclature!$F$1:$G$8,2,FALSE))-'Market shares starting point Fe'!AK17)+AK17)</f>
        <v>1.268465559516849E-3</v>
      </c>
      <c r="AM17" s="7">
        <f>IF(SUMIFS('Eurostat market shares'!$Z$2:$Z$185,'Eurostat market shares'!$C$2:$C$185,'Market shares starting point Fe'!$C17,'Eurostat market shares'!$D$2:$D$185,'Market shares starting point Fe'!$D17)=0,(SUMIFS('RAW data extract'!AJ$74:AJ$81,'RAW data extract'!$C$74:$C$81,VLOOKUP('Market shares starting point Fe'!$D17,Nomenclature!$F$1:$G$8,2,FALSE))-'Market shares starting point Fe'!AL17)+AL17,$Z17/SUMIFS('Eurostat market shares'!$Z$2:$Z$185,'Eurostat market shares'!$C$2:$C$185,'Market shares starting point Fe'!$C17,'Eurostat market shares'!$D$2:$D$185,'Market shares starting point Fe'!$D17)*(SUMIFS('RAW data extract'!AJ$74:AJ$81,'RAW data extract'!$C$74:$C$81,VLOOKUP('Market shares starting point Fe'!$D17,Nomenclature!$F$1:$G$8,2,FALSE))-'Market shares starting point Fe'!AL17)+AL17)</f>
        <v>1.3109464826405865E-3</v>
      </c>
      <c r="AN17" s="7">
        <f>IF(SUMIFS('Eurostat market shares'!$Z$2:$Z$185,'Eurostat market shares'!$C$2:$C$185,'Market shares starting point Fe'!$C17,'Eurostat market shares'!$D$2:$D$185,'Market shares starting point Fe'!$D17)=0,(SUMIFS('RAW data extract'!AK$74:AK$81,'RAW data extract'!$C$74:$C$81,VLOOKUP('Market shares starting point Fe'!$D17,Nomenclature!$F$1:$G$8,2,FALSE))-'Market shares starting point Fe'!AM17)+AM17,$Z17/SUMIFS('Eurostat market shares'!$Z$2:$Z$185,'Eurostat market shares'!$C$2:$C$185,'Market shares starting point Fe'!$C17,'Eurostat market shares'!$D$2:$D$185,'Market shares starting point Fe'!$D17)*(SUMIFS('RAW data extract'!AK$74:AK$81,'RAW data extract'!$C$74:$C$81,VLOOKUP('Market shares starting point Fe'!$D17,Nomenclature!$F$1:$G$8,2,FALSE))-'Market shares starting point Fe'!AM17)+AM17)</f>
        <v>1.3643967276903124E-3</v>
      </c>
      <c r="AO17" s="7">
        <f>IF(SUMIFS('Eurostat market shares'!$Z$2:$Z$185,'Eurostat market shares'!$C$2:$C$185,'Market shares starting point Fe'!$C17,'Eurostat market shares'!$D$2:$D$185,'Market shares starting point Fe'!$D17)=0,(SUMIFS('RAW data extract'!AL$74:AL$81,'RAW data extract'!$C$74:$C$81,VLOOKUP('Market shares starting point Fe'!$D17,Nomenclature!$F$1:$G$8,2,FALSE))-'Market shares starting point Fe'!AN17)+AN17,$Z17/SUMIFS('Eurostat market shares'!$Z$2:$Z$185,'Eurostat market shares'!$C$2:$C$185,'Market shares starting point Fe'!$C17,'Eurostat market shares'!$D$2:$D$185,'Market shares starting point Fe'!$D17)*(SUMIFS('RAW data extract'!AL$74:AL$81,'RAW data extract'!$C$74:$C$81,VLOOKUP('Market shares starting point Fe'!$D17,Nomenclature!$F$1:$G$8,2,FALSE))-'Market shares starting point Fe'!AN17)+AN17)</f>
        <v>1.4271798005425584E-3</v>
      </c>
      <c r="AP17" s="7">
        <f>IF(SUMIFS('Eurostat market shares'!$Z$2:$Z$185,'Eurostat market shares'!$C$2:$C$185,'Market shares starting point Fe'!$C17,'Eurostat market shares'!$D$2:$D$185,'Market shares starting point Fe'!$D17)=0,(SUMIFS('RAW data extract'!AM$74:AM$81,'RAW data extract'!$C$74:$C$81,VLOOKUP('Market shares starting point Fe'!$D17,Nomenclature!$F$1:$G$8,2,FALSE))-'Market shares starting point Fe'!AO17)+AO17,$Z17/SUMIFS('Eurostat market shares'!$Z$2:$Z$185,'Eurostat market shares'!$C$2:$C$185,'Market shares starting point Fe'!$C17,'Eurostat market shares'!$D$2:$D$185,'Market shares starting point Fe'!$D17)*(SUMIFS('RAW data extract'!AM$74:AM$81,'RAW data extract'!$C$74:$C$81,VLOOKUP('Market shares starting point Fe'!$D17,Nomenclature!$F$1:$G$8,2,FALSE))-'Market shares starting point Fe'!AO17)+AO17)</f>
        <v>1.5003741575477807E-3</v>
      </c>
      <c r="AQ17" s="7">
        <f>IF(SUMIFS('Eurostat market shares'!$Z$2:$Z$185,'Eurostat market shares'!$C$2:$C$185,'Market shares starting point Fe'!$C17,'Eurostat market shares'!$D$2:$D$185,'Market shares starting point Fe'!$D17)=0,(SUMIFS('RAW data extract'!AN$74:AN$81,'RAW data extract'!$C$74:$C$81,VLOOKUP('Market shares starting point Fe'!$D17,Nomenclature!$F$1:$G$8,2,FALSE))-'Market shares starting point Fe'!AP17)+AP17,$Z17/SUMIFS('Eurostat market shares'!$Z$2:$Z$185,'Eurostat market shares'!$C$2:$C$185,'Market shares starting point Fe'!$C17,'Eurostat market shares'!$D$2:$D$185,'Market shares starting point Fe'!$D17)*(SUMIFS('RAW data extract'!AN$74:AN$81,'RAW data extract'!$C$74:$C$81,VLOOKUP('Market shares starting point Fe'!$D17,Nomenclature!$F$1:$G$8,2,FALSE))-'Market shares starting point Fe'!AP17)+AP17)</f>
        <v>1.5829916365067375E-3</v>
      </c>
      <c r="AR17" s="7">
        <f>IF(SUMIFS('Eurostat market shares'!$Z$2:$Z$185,'Eurostat market shares'!$C$2:$C$185,'Market shares starting point Fe'!$C17,'Eurostat market shares'!$D$2:$D$185,'Market shares starting point Fe'!$D17)=0,(SUMIFS('RAW data extract'!AO$74:AO$81,'RAW data extract'!$C$74:$C$81,VLOOKUP('Market shares starting point Fe'!$D17,Nomenclature!$F$1:$G$8,2,FALSE))-'Market shares starting point Fe'!AQ17)+AQ17,$Z17/SUMIFS('Eurostat market shares'!$Z$2:$Z$185,'Eurostat market shares'!$C$2:$C$185,'Market shares starting point Fe'!$C17,'Eurostat market shares'!$D$2:$D$185,'Market shares starting point Fe'!$D17)*(SUMIFS('RAW data extract'!AO$74:AO$81,'RAW data extract'!$C$74:$C$81,VLOOKUP('Market shares starting point Fe'!$D17,Nomenclature!$F$1:$G$8,2,FALSE))-'Market shares starting point Fe'!AQ17)+AQ17)</f>
        <v>1.6761214113994709E-3</v>
      </c>
      <c r="AS17" s="7">
        <f>IF(SUMIFS('Eurostat market shares'!$Z$2:$Z$185,'Eurostat market shares'!$C$2:$C$185,'Market shares starting point Fe'!$C17,'Eurostat market shares'!$D$2:$D$185,'Market shares starting point Fe'!$D17)=0,(SUMIFS('RAW data extract'!AP$74:AP$81,'RAW data extract'!$C$74:$C$81,VLOOKUP('Market shares starting point Fe'!$D17,Nomenclature!$F$1:$G$8,2,FALSE))-'Market shares starting point Fe'!AR17)+AR17,$Z17/SUMIFS('Eurostat market shares'!$Z$2:$Z$185,'Eurostat market shares'!$C$2:$C$185,'Market shares starting point Fe'!$C17,'Eurostat market shares'!$D$2:$D$185,'Market shares starting point Fe'!$D17)*(SUMIFS('RAW data extract'!AP$74:AP$81,'RAW data extract'!$C$74:$C$81,VLOOKUP('Market shares starting point Fe'!$D17,Nomenclature!$F$1:$G$8,2,FALSE))-'Market shares starting point Fe'!AR17)+AR17)</f>
        <v>1.7810369068512488E-3</v>
      </c>
      <c r="AT17" s="7">
        <f>IF(SUMIFS('Eurostat market shares'!$Z$2:$Z$185,'Eurostat market shares'!$C$2:$C$185,'Market shares starting point Fe'!$C17,'Eurostat market shares'!$D$2:$D$185,'Market shares starting point Fe'!$D17)=0,(SUMIFS('RAW data extract'!AQ$74:AQ$81,'RAW data extract'!$C$74:$C$81,VLOOKUP('Market shares starting point Fe'!$D17,Nomenclature!$F$1:$G$8,2,FALSE))-'Market shares starting point Fe'!AS17)+AS17,$Z17/SUMIFS('Eurostat market shares'!$Z$2:$Z$185,'Eurostat market shares'!$C$2:$C$185,'Market shares starting point Fe'!$C17,'Eurostat market shares'!$D$2:$D$185,'Market shares starting point Fe'!$D17)*(SUMIFS('RAW data extract'!AQ$74:AQ$81,'RAW data extract'!$C$74:$C$81,VLOOKUP('Market shares starting point Fe'!$D17,Nomenclature!$F$1:$G$8,2,FALSE))-'Market shares starting point Fe'!AS17)+AS17)</f>
        <v>1.9017989984994575E-3</v>
      </c>
      <c r="AU17" s="7">
        <f>IF(SUMIFS('Eurostat market shares'!$Z$2:$Z$185,'Eurostat market shares'!$C$2:$C$185,'Market shares starting point Fe'!$C17,'Eurostat market shares'!$D$2:$D$185,'Market shares starting point Fe'!$D17)=0,(SUMIFS('RAW data extract'!AR$74:AR$81,'RAW data extract'!$C$74:$C$81,VLOOKUP('Market shares starting point Fe'!$D17,Nomenclature!$F$1:$G$8,2,FALSE))-'Market shares starting point Fe'!AT17)+AT17,$Z17/SUMIFS('Eurostat market shares'!$Z$2:$Z$185,'Eurostat market shares'!$C$2:$C$185,'Market shares starting point Fe'!$C17,'Eurostat market shares'!$D$2:$D$185,'Market shares starting point Fe'!$D17)*(SUMIFS('RAW data extract'!AR$74:AR$81,'RAW data extract'!$C$74:$C$81,VLOOKUP('Market shares starting point Fe'!$D17,Nomenclature!$F$1:$G$8,2,FALSE))-'Market shares starting point Fe'!AT17)+AT17)</f>
        <v>2.0369226609876778E-3</v>
      </c>
      <c r="AV17" s="7">
        <f>IF(SUMIFS('Eurostat market shares'!$Z$2:$Z$185,'Eurostat market shares'!$C$2:$C$185,'Market shares starting point Fe'!$C17,'Eurostat market shares'!$D$2:$D$185,'Market shares starting point Fe'!$D17)=0,(SUMIFS('RAW data extract'!AS$74:AS$81,'RAW data extract'!$C$74:$C$81,VLOOKUP('Market shares starting point Fe'!$D17,Nomenclature!$F$1:$G$8,2,FALSE))-'Market shares starting point Fe'!AU17)+AU17,$Z17/SUMIFS('Eurostat market shares'!$Z$2:$Z$185,'Eurostat market shares'!$C$2:$C$185,'Market shares starting point Fe'!$C17,'Eurostat market shares'!$D$2:$D$185,'Market shares starting point Fe'!$D17)*(SUMIFS('RAW data extract'!AS$74:AS$81,'RAW data extract'!$C$74:$C$81,VLOOKUP('Market shares starting point Fe'!$D17,Nomenclature!$F$1:$G$8,2,FALSE))-'Market shares starting point Fe'!AU17)+AU17)</f>
        <v>2.1971128177983327E-3</v>
      </c>
      <c r="AW17" s="7">
        <f>IF(SUMIFS('Eurostat market shares'!$Z$2:$Z$185,'Eurostat market shares'!$C$2:$C$185,'Market shares starting point Fe'!$C17,'Eurostat market shares'!$D$2:$D$185,'Market shares starting point Fe'!$D17)=0,(SUMIFS('RAW data extract'!AT$74:AT$81,'RAW data extract'!$C$74:$C$81,VLOOKUP('Market shares starting point Fe'!$D17,Nomenclature!$F$1:$G$8,2,FALSE))-'Market shares starting point Fe'!AV17)+AV17,$Z17/SUMIFS('Eurostat market shares'!$Z$2:$Z$185,'Eurostat market shares'!$C$2:$C$185,'Market shares starting point Fe'!$C17,'Eurostat market shares'!$D$2:$D$185,'Market shares starting point Fe'!$D17)*(SUMIFS('RAW data extract'!AT$74:AT$81,'RAW data extract'!$C$74:$C$81,VLOOKUP('Market shares starting point Fe'!$D17,Nomenclature!$F$1:$G$8,2,FALSE))-'Market shares starting point Fe'!AV17)+AV17)</f>
        <v>2.3889626204798035E-3</v>
      </c>
      <c r="AX17" s="7">
        <f>IF(SUMIFS('Eurostat market shares'!$Z$2:$Z$185,'Eurostat market shares'!$C$2:$C$185,'Market shares starting point Fe'!$C17,'Eurostat market shares'!$D$2:$D$185,'Market shares starting point Fe'!$D17)=0,(SUMIFS('RAW data extract'!AU$74:AU$81,'RAW data extract'!$C$74:$C$81,VLOOKUP('Market shares starting point Fe'!$D17,Nomenclature!$F$1:$G$8,2,FALSE))-'Market shares starting point Fe'!AW17)+AW17,$Z17/SUMIFS('Eurostat market shares'!$Z$2:$Z$185,'Eurostat market shares'!$C$2:$C$185,'Market shares starting point Fe'!$C17,'Eurostat market shares'!$D$2:$D$185,'Market shares starting point Fe'!$D17)*(SUMIFS('RAW data extract'!AU$74:AU$81,'RAW data extract'!$C$74:$C$81,VLOOKUP('Market shares starting point Fe'!$D17,Nomenclature!$F$1:$G$8,2,FALSE))-'Market shares starting point Fe'!AW17)+AW17)</f>
        <v>2.6221717132054179E-3</v>
      </c>
      <c r="AY17" s="7">
        <f>IF(SUMIFS('Eurostat market shares'!$Z$2:$Z$185,'Eurostat market shares'!$C$2:$C$185,'Market shares starting point Fe'!$C17,'Eurostat market shares'!$D$2:$D$185,'Market shares starting point Fe'!$D17)=0,(SUMIFS('RAW data extract'!AV$74:AV$81,'RAW data extract'!$C$74:$C$81,VLOOKUP('Market shares starting point Fe'!$D17,Nomenclature!$F$1:$G$8,2,FALSE))-'Market shares starting point Fe'!AX17)+AX17,$Z17/SUMIFS('Eurostat market shares'!$Z$2:$Z$185,'Eurostat market shares'!$C$2:$C$185,'Market shares starting point Fe'!$C17,'Eurostat market shares'!$D$2:$D$185,'Market shares starting point Fe'!$D17)*(SUMIFS('RAW data extract'!AV$74:AV$81,'RAW data extract'!$C$74:$C$81,VLOOKUP('Market shares starting point Fe'!$D17,Nomenclature!$F$1:$G$8,2,FALSE))-'Market shares starting point Fe'!AX17)+AX17)</f>
        <v>2.8148257461133256E-3</v>
      </c>
      <c r="AZ17" s="7">
        <f>IF(SUMIFS('Eurostat market shares'!$Z$2:$Z$185,'Eurostat market shares'!$C$2:$C$185,'Market shares starting point Fe'!$C17,'Eurostat market shares'!$D$2:$D$185,'Market shares starting point Fe'!$D17)=0,(SUMIFS('RAW data extract'!AW$74:AW$81,'RAW data extract'!$C$74:$C$81,VLOOKUP('Market shares starting point Fe'!$D17,Nomenclature!$F$1:$G$8,2,FALSE))-'Market shares starting point Fe'!AY17)+AY17,$Z17/SUMIFS('Eurostat market shares'!$Z$2:$Z$185,'Eurostat market shares'!$C$2:$C$185,'Market shares starting point Fe'!$C17,'Eurostat market shares'!$D$2:$D$185,'Market shares starting point Fe'!$D17)*(SUMIFS('RAW data extract'!AW$74:AW$81,'RAW data extract'!$C$74:$C$81,VLOOKUP('Market shares starting point Fe'!$D17,Nomenclature!$F$1:$G$8,2,FALSE))-'Market shares starting point Fe'!AY17)+AY17)</f>
        <v>3.0652488740514506E-3</v>
      </c>
      <c r="BA17" s="7">
        <f>IF(SUMIFS('Eurostat market shares'!$Z$2:$Z$185,'Eurostat market shares'!$C$2:$C$185,'Market shares starting point Fe'!$C17,'Eurostat market shares'!$D$2:$D$185,'Market shares starting point Fe'!$D17)=0,(SUMIFS('RAW data extract'!AX$74:AX$81,'RAW data extract'!$C$74:$C$81,VLOOKUP('Market shares starting point Fe'!$D17,Nomenclature!$F$1:$G$8,2,FALSE))-'Market shares starting point Fe'!AZ17)+AZ17,$Z17/SUMIFS('Eurostat market shares'!$Z$2:$Z$185,'Eurostat market shares'!$C$2:$C$185,'Market shares starting point Fe'!$C17,'Eurostat market shares'!$D$2:$D$185,'Market shares starting point Fe'!$D17)*(SUMIFS('RAW data extract'!AX$74:AX$81,'RAW data extract'!$C$74:$C$81,VLOOKUP('Market shares starting point Fe'!$D17,Nomenclature!$F$1:$G$8,2,FALSE))-'Market shares starting point Fe'!AZ17)+AZ17)</f>
        <v>3.334783432032285E-3</v>
      </c>
      <c r="BB17" s="7">
        <f>IF(SUMIFS('Eurostat market shares'!$Z$2:$Z$185,'Eurostat market shares'!$C$2:$C$185,'Market shares starting point Fe'!$C17,'Eurostat market shares'!$D$2:$D$185,'Market shares starting point Fe'!$D17)=0,(SUMIFS('RAW data extract'!AY$74:AY$81,'RAW data extract'!$C$74:$C$81,VLOOKUP('Market shares starting point Fe'!$D17,Nomenclature!$F$1:$G$8,2,FALSE))-'Market shares starting point Fe'!BA17)+BA17,$Z17/SUMIFS('Eurostat market shares'!$Z$2:$Z$185,'Eurostat market shares'!$C$2:$C$185,'Market shares starting point Fe'!$C17,'Eurostat market shares'!$D$2:$D$185,'Market shares starting point Fe'!$D17)*(SUMIFS('RAW data extract'!AY$74:AY$81,'RAW data extract'!$C$74:$C$81,VLOOKUP('Market shares starting point Fe'!$D17,Nomenclature!$F$1:$G$8,2,FALSE))-'Market shares starting point Fe'!BA17)+BA17)</f>
        <v>3.6237132253118015E-3</v>
      </c>
      <c r="BC17" s="7">
        <f>IF(SUMIFS('Eurostat market shares'!$Z$2:$Z$185,'Eurostat market shares'!$C$2:$C$185,'Market shares starting point Fe'!$C17,'Eurostat market shares'!$D$2:$D$185,'Market shares starting point Fe'!$D17)=0,(SUMIFS('RAW data extract'!AZ$74:AZ$81,'RAW data extract'!$C$74:$C$81,VLOOKUP('Market shares starting point Fe'!$D17,Nomenclature!$F$1:$G$8,2,FALSE))-'Market shares starting point Fe'!BB17)+BB17,$Z17/SUMIFS('Eurostat market shares'!$Z$2:$Z$185,'Eurostat market shares'!$C$2:$C$185,'Market shares starting point Fe'!$C17,'Eurostat market shares'!$D$2:$D$185,'Market shares starting point Fe'!$D17)*(SUMIFS('RAW data extract'!AZ$74:AZ$81,'RAW data extract'!$C$74:$C$81,VLOOKUP('Market shares starting point Fe'!$D17,Nomenclature!$F$1:$G$8,2,FALSE))-'Market shares starting point Fe'!BB17)+BB17)</f>
        <v>3.93874778335757E-3</v>
      </c>
      <c r="BD17" s="7">
        <f>IF(SUMIFS('Eurostat market shares'!$Z$2:$Z$185,'Eurostat market shares'!$C$2:$C$185,'Market shares starting point Fe'!$C17,'Eurostat market shares'!$D$2:$D$185,'Market shares starting point Fe'!$D17)=0,(SUMIFS('RAW data extract'!BA$74:BA$81,'RAW data extract'!$C$74:$C$81,VLOOKUP('Market shares starting point Fe'!$D17,Nomenclature!$F$1:$G$8,2,FALSE))-'Market shares starting point Fe'!BC17)+BC17,$Z17/SUMIFS('Eurostat market shares'!$Z$2:$Z$185,'Eurostat market shares'!$C$2:$C$185,'Market shares starting point Fe'!$C17,'Eurostat market shares'!$D$2:$D$185,'Market shares starting point Fe'!$D17)*(SUMIFS('RAW data extract'!BA$74:BA$81,'RAW data extract'!$C$74:$C$81,VLOOKUP('Market shares starting point Fe'!$D17,Nomenclature!$F$1:$G$8,2,FALSE))-'Market shares starting point Fe'!BC17)+BC17)</f>
        <v>4.300220416896405E-3</v>
      </c>
      <c r="BE17" s="7">
        <f>IF(SUMIFS('Eurostat market shares'!$Z$2:$Z$185,'Eurostat market shares'!$C$2:$C$185,'Market shares starting point Fe'!$C17,'Eurostat market shares'!$D$2:$D$185,'Market shares starting point Fe'!$D17)=0,(SUMIFS('RAW data extract'!BB$74:BB$81,'RAW data extract'!$C$74:$C$81,VLOOKUP('Market shares starting point Fe'!$D17,Nomenclature!$F$1:$G$8,2,FALSE))-'Market shares starting point Fe'!BD17)+BD17,$Z17/SUMIFS('Eurostat market shares'!$Z$2:$Z$185,'Eurostat market shares'!$C$2:$C$185,'Market shares starting point Fe'!$C17,'Eurostat market shares'!$D$2:$D$185,'Market shares starting point Fe'!$D17)*(SUMIFS('RAW data extract'!BB$74:BB$81,'RAW data extract'!$C$74:$C$81,VLOOKUP('Market shares starting point Fe'!$D17,Nomenclature!$F$1:$G$8,2,FALSE))-'Market shares starting point Fe'!BD17)+BD17)</f>
        <v>4.6939839380802061E-3</v>
      </c>
      <c r="BF17" s="7">
        <f>IF(SUMIFS('Eurostat market shares'!$Z$2:$Z$185,'Eurostat market shares'!$C$2:$C$185,'Market shares starting point Fe'!$C17,'Eurostat market shares'!$D$2:$D$185,'Market shares starting point Fe'!$D17)=0,(SUMIFS('RAW data extract'!BC$74:BC$81,'RAW data extract'!$C$74:$C$81,VLOOKUP('Market shares starting point Fe'!$D17,Nomenclature!$F$1:$G$8,2,FALSE))-'Market shares starting point Fe'!BE17)+BE17,$Z17/SUMIFS('Eurostat market shares'!$Z$2:$Z$185,'Eurostat market shares'!$C$2:$C$185,'Market shares starting point Fe'!$C17,'Eurostat market shares'!$D$2:$D$185,'Market shares starting point Fe'!$D17)*(SUMIFS('RAW data extract'!BC$74:BC$81,'RAW data extract'!$C$74:$C$81,VLOOKUP('Market shares starting point Fe'!$D17,Nomenclature!$F$1:$G$8,2,FALSE))-'Market shares starting point Fe'!BE17)+BE17)</f>
        <v>5.1362652244870237E-3</v>
      </c>
      <c r="BG17" s="7">
        <f>IF(SUMIFS('Eurostat market shares'!$Z$2:$Z$185,'Eurostat market shares'!$C$2:$C$185,'Market shares starting point Fe'!$C17,'Eurostat market shares'!$D$2:$D$185,'Market shares starting point Fe'!$D17)=0,(SUMIFS('RAW data extract'!BD$74:BD$81,'RAW data extract'!$C$74:$C$81,VLOOKUP('Market shares starting point Fe'!$D17,Nomenclature!$F$1:$G$8,2,FALSE))-'Market shares starting point Fe'!BF17)+BF17,$Z17/SUMIFS('Eurostat market shares'!$Z$2:$Z$185,'Eurostat market shares'!$C$2:$C$185,'Market shares starting point Fe'!$C17,'Eurostat market shares'!$D$2:$D$185,'Market shares starting point Fe'!$D17)*(SUMIFS('RAW data extract'!BD$74:BD$81,'RAW data extract'!$C$74:$C$81,VLOOKUP('Market shares starting point Fe'!$D17,Nomenclature!$F$1:$G$8,2,FALSE))-'Market shares starting point Fe'!BF17)+BF17)</f>
        <v>5.6378151138611644E-3</v>
      </c>
      <c r="BH17" s="7">
        <f>IF(SUMIFS('Eurostat market shares'!$Z$2:$Z$185,'Eurostat market shares'!$C$2:$C$185,'Market shares starting point Fe'!$C17,'Eurostat market shares'!$D$2:$D$185,'Market shares starting point Fe'!$D17)=0,(SUMIFS('RAW data extract'!BE$74:BE$81,'RAW data extract'!$C$74:$C$81,VLOOKUP('Market shares starting point Fe'!$D17,Nomenclature!$F$1:$G$8,2,FALSE))-'Market shares starting point Fe'!BG17)+BG17,$Z17/SUMIFS('Eurostat market shares'!$Z$2:$Z$185,'Eurostat market shares'!$C$2:$C$185,'Market shares starting point Fe'!$C17,'Eurostat market shares'!$D$2:$D$185,'Market shares starting point Fe'!$D17)*(SUMIFS('RAW data extract'!BE$74:BE$81,'RAW data extract'!$C$74:$C$81,VLOOKUP('Market shares starting point Fe'!$D17,Nomenclature!$F$1:$G$8,2,FALSE))-'Market shares starting point Fe'!BG17)+BG17)</f>
        <v>6.2088712169205505E-3</v>
      </c>
    </row>
    <row r="18" spans="1:60" hidden="1" x14ac:dyDescent="0.3">
      <c r="A18" t="s">
        <v>9</v>
      </c>
      <c r="B18" t="s">
        <v>10</v>
      </c>
      <c r="C18" t="s">
        <v>24</v>
      </c>
      <c r="D18" t="s">
        <v>12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 s="6">
        <f>IFERROR(SUMIFS('intermediary sheet'!J$2:J$185,'intermediary sheet'!$C$2:$C$185,'Market shares starting point Fe'!$C18,'intermediary sheet'!$D$2:$D$185,'Market shares starting point Fe'!$D18)/SUMIFS('intermediary sheet'!J$2:J$185,'intermediary sheet'!$C$2:$C$185,'Market shares starting point Fe'!$C18,'intermediary sheet'!$D$2:$D$185,"total"),0)</f>
        <v>1</v>
      </c>
      <c r="K18" s="6">
        <f>IFERROR(SUMIFS('intermediary sheet'!K$2:K$185,'intermediary sheet'!$C$2:$C$185,'Market shares starting point Fe'!$C18,'intermediary sheet'!$D$2:$D$185,'Market shares starting point Fe'!$D18)/SUMIFS('intermediary sheet'!K$2:K$185,'intermediary sheet'!$C$2:$C$185,'Market shares starting point Fe'!$C18,'intermediary sheet'!$D$2:$D$185,"total"),0)</f>
        <v>1</v>
      </c>
      <c r="L18" s="6">
        <f>IFERROR(SUMIFS('intermediary sheet'!L$2:L$185,'intermediary sheet'!$C$2:$C$185,'Market shares starting point Fe'!$C18,'intermediary sheet'!$D$2:$D$185,'Market shares starting point Fe'!$D18)/SUMIFS('intermediary sheet'!L$2:L$185,'intermediary sheet'!$C$2:$C$185,'Market shares starting point Fe'!$C18,'intermediary sheet'!$D$2:$D$185,"total"),0)</f>
        <v>1</v>
      </c>
      <c r="M18" s="6">
        <f>IFERROR(SUMIFS('intermediary sheet'!M$2:M$185,'intermediary sheet'!$C$2:$C$185,'Market shares starting point Fe'!$C18,'intermediary sheet'!$D$2:$D$185,'Market shares starting point Fe'!$D18)/SUMIFS('intermediary sheet'!M$2:M$185,'intermediary sheet'!$C$2:$C$185,'Market shares starting point Fe'!$C18,'intermediary sheet'!$D$2:$D$185,"total"),0)</f>
        <v>1</v>
      </c>
      <c r="N18" s="6">
        <f>IFERROR(SUMIFS('intermediary sheet'!N$2:N$185,'intermediary sheet'!$C$2:$C$185,'Market shares starting point Fe'!$C18,'intermediary sheet'!$D$2:$D$185,'Market shares starting point Fe'!$D18)/SUMIFS('intermediary sheet'!N$2:N$185,'intermediary sheet'!$C$2:$C$185,'Market shares starting point Fe'!$C18,'intermediary sheet'!$D$2:$D$185,"total"),0)</f>
        <v>1</v>
      </c>
      <c r="O18" s="6">
        <f>IFERROR(SUMIFS('intermediary sheet'!O$2:O$185,'intermediary sheet'!$C$2:$C$185,'Market shares starting point Fe'!$C18,'intermediary sheet'!$D$2:$D$185,'Market shares starting point Fe'!$D18)/SUMIFS('intermediary sheet'!O$2:O$185,'intermediary sheet'!$C$2:$C$185,'Market shares starting point Fe'!$C18,'intermediary sheet'!$D$2:$D$185,"total"),0)</f>
        <v>1</v>
      </c>
      <c r="P18" s="6">
        <f>IFERROR(SUMIFS('intermediary sheet'!P$2:P$185,'intermediary sheet'!$C$2:$C$185,'Market shares starting point Fe'!$C18,'intermediary sheet'!$D$2:$D$185,'Market shares starting point Fe'!$D18)/SUMIFS('intermediary sheet'!P$2:P$185,'intermediary sheet'!$C$2:$C$185,'Market shares starting point Fe'!$C18,'intermediary sheet'!$D$2:$D$185,"total"),0)</f>
        <v>1</v>
      </c>
      <c r="Q18" s="6">
        <f>IFERROR(SUMIFS('intermediary sheet'!Q$2:Q$185,'intermediary sheet'!$C$2:$C$185,'Market shares starting point Fe'!$C18,'intermediary sheet'!$D$2:$D$185,'Market shares starting point Fe'!$D18)/SUMIFS('intermediary sheet'!Q$2:Q$185,'intermediary sheet'!$C$2:$C$185,'Market shares starting point Fe'!$C18,'intermediary sheet'!$D$2:$D$185,"total"),0)</f>
        <v>1</v>
      </c>
      <c r="R18" s="6">
        <f>IFERROR(SUMIFS('intermediary sheet'!R$2:R$185,'intermediary sheet'!$C$2:$C$185,'Market shares starting point Fe'!$C18,'intermediary sheet'!$D$2:$D$185,'Market shares starting point Fe'!$D18)/SUMIFS('intermediary sheet'!R$2:R$185,'intermediary sheet'!$C$2:$C$185,'Market shares starting point Fe'!$C18,'intermediary sheet'!$D$2:$D$185,"total"),0)</f>
        <v>1</v>
      </c>
      <c r="S18" s="6">
        <f>IFERROR(SUMIFS('intermediary sheet'!S$2:S$185,'intermediary sheet'!$C$2:$C$185,'Market shares starting point Fe'!$C18,'intermediary sheet'!$D$2:$D$185,'Market shares starting point Fe'!$D18)/SUMIFS('intermediary sheet'!S$2:S$185,'intermediary sheet'!$C$2:$C$185,'Market shares starting point Fe'!$C18,'intermediary sheet'!$D$2:$D$185,"total"),0)</f>
        <v>1</v>
      </c>
      <c r="T18" s="6">
        <f>IFERROR(SUMIFS('intermediary sheet'!T$2:T$185,'intermediary sheet'!$C$2:$C$185,'Market shares starting point Fe'!$C18,'intermediary sheet'!$D$2:$D$185,'Market shares starting point Fe'!$D18)/SUMIFS('intermediary sheet'!T$2:T$185,'intermediary sheet'!$C$2:$C$185,'Market shares starting point Fe'!$C18,'intermediary sheet'!$D$2:$D$185,"total"),0)</f>
        <v>1</v>
      </c>
      <c r="U18" s="6">
        <f>IFERROR(SUMIFS('intermediary sheet'!U$2:U$185,'intermediary sheet'!$C$2:$C$185,'Market shares starting point Fe'!$C18,'intermediary sheet'!$D$2:$D$185,'Market shares starting point Fe'!$D18)/SUMIFS('intermediary sheet'!U$2:U$185,'intermediary sheet'!$C$2:$C$185,'Market shares starting point Fe'!$C18,'intermediary sheet'!$D$2:$D$185,"total"),0)</f>
        <v>1</v>
      </c>
      <c r="V18" s="6">
        <f>IFERROR(SUMIFS('intermediary sheet'!V$2:V$185,'intermediary sheet'!$C$2:$C$185,'Market shares starting point Fe'!$C18,'intermediary sheet'!$D$2:$D$185,'Market shares starting point Fe'!$D18)/SUMIFS('intermediary sheet'!V$2:V$185,'intermediary sheet'!$C$2:$C$185,'Market shares starting point Fe'!$C18,'intermediary sheet'!$D$2:$D$185,"total"),0)</f>
        <v>1</v>
      </c>
      <c r="W18" s="6">
        <f>IFERROR(SUMIFS('intermediary sheet'!W$2:W$185,'intermediary sheet'!$C$2:$C$185,'Market shares starting point Fe'!$C18,'intermediary sheet'!$D$2:$D$185,'Market shares starting point Fe'!$D18)/SUMIFS('intermediary sheet'!W$2:W$185,'intermediary sheet'!$C$2:$C$185,'Market shares starting point Fe'!$C18,'intermediary sheet'!$D$2:$D$185,"total"),0)</f>
        <v>1</v>
      </c>
      <c r="X18" s="6">
        <f>IFERROR(SUMIFS('intermediary sheet'!X$2:X$185,'intermediary sheet'!$C$2:$C$185,'Market shares starting point Fe'!$C18,'intermediary sheet'!$D$2:$D$185,'Market shares starting point Fe'!$D18)/SUMIFS('intermediary sheet'!X$2:X$185,'intermediary sheet'!$C$2:$C$185,'Market shares starting point Fe'!$C18,'intermediary sheet'!$D$2:$D$185,"total"),0)</f>
        <v>1</v>
      </c>
      <c r="Y18" s="6">
        <f>IFERROR(SUMIFS('intermediary sheet'!Y$2:Y$185,'intermediary sheet'!$C$2:$C$185,'Market shares starting point Fe'!$C18,'intermediary sheet'!$D$2:$D$185,'Market shares starting point Fe'!$D18)/SUMIFS('intermediary sheet'!Y$2:Y$185,'intermediary sheet'!$C$2:$C$185,'Market shares starting point Fe'!$C18,'intermediary sheet'!$D$2:$D$185,"total"),0)</f>
        <v>1</v>
      </c>
      <c r="Z18" s="6">
        <f>IFERROR(SUMIFS('intermediary sheet'!Z$2:Z$185,'intermediary sheet'!$C$2:$C$185,'Market shares starting point Fe'!$C18,'intermediary sheet'!$D$2:$D$185,'Market shares starting point Fe'!$D18)/SUMIFS('intermediary sheet'!Z$2:Z$185,'intermediary sheet'!$C$2:$C$185,'Market shares starting point Fe'!$C18,'intermediary sheet'!$D$2:$D$185,"total"),0)</f>
        <v>1</v>
      </c>
      <c r="AA18" s="7">
        <f>IF(SUMIFS('Eurostat market shares'!$Z$2:$Z$185,'Eurostat market shares'!$C$2:$C$185,'Market shares starting point Fe'!$C18,'Eurostat market shares'!$D$2:$D$185,'Market shares starting point Fe'!$D18)=0,(SUMIFS('RAW data extract'!X$74:X$81,'RAW data extract'!$C$74:$C$81,VLOOKUP('Market shares starting point Fe'!$D18,Nomenclature!$F$1:$G$8,2,FALSE))-'Market shares starting point Fe'!Z18)+Z18,$Z18/SUMIFS('Eurostat market shares'!$Z$2:$Z$185,'Eurostat market shares'!$C$2:$C$185,'Market shares starting point Fe'!$C18,'Eurostat market shares'!$D$2:$D$185,'Market shares starting point Fe'!$D18)*(SUMIFS('RAW data extract'!X$74:X$81,'RAW data extract'!$C$74:$C$81,VLOOKUP('Market shares starting point Fe'!$D18,Nomenclature!$F$1:$G$8,2,FALSE))-'Market shares starting point Fe'!Z18)+Z18)</f>
        <v>1</v>
      </c>
      <c r="AB18" s="7">
        <f>IF(SUMIFS('Eurostat market shares'!$Z$2:$Z$185,'Eurostat market shares'!$C$2:$C$185,'Market shares starting point Fe'!$C18,'Eurostat market shares'!$D$2:$D$185,'Market shares starting point Fe'!$D18)=0,(SUMIFS('RAW data extract'!Y$74:Y$81,'RAW data extract'!$C$74:$C$81,VLOOKUP('Market shares starting point Fe'!$D18,Nomenclature!$F$1:$G$8,2,FALSE))-'Market shares starting point Fe'!AA18)+AA18,$Z18/SUMIFS('Eurostat market shares'!$Z$2:$Z$185,'Eurostat market shares'!$C$2:$C$185,'Market shares starting point Fe'!$C18,'Eurostat market shares'!$D$2:$D$185,'Market shares starting point Fe'!$D18)*(SUMIFS('RAW data extract'!Y$74:Y$81,'RAW data extract'!$C$74:$C$81,VLOOKUP('Market shares starting point Fe'!$D18,Nomenclature!$F$1:$G$8,2,FALSE))-'Market shares starting point Fe'!AA18)+AA18)</f>
        <v>1</v>
      </c>
      <c r="AC18" s="7">
        <f>IF(SUMIFS('Eurostat market shares'!$Z$2:$Z$185,'Eurostat market shares'!$C$2:$C$185,'Market shares starting point Fe'!$C18,'Eurostat market shares'!$D$2:$D$185,'Market shares starting point Fe'!$D18)=0,(SUMIFS('RAW data extract'!Z$74:Z$81,'RAW data extract'!$C$74:$C$81,VLOOKUP('Market shares starting point Fe'!$D18,Nomenclature!$F$1:$G$8,2,FALSE))-'Market shares starting point Fe'!AB18)+AB18,$Z18/SUMIFS('Eurostat market shares'!$Z$2:$Z$185,'Eurostat market shares'!$C$2:$C$185,'Market shares starting point Fe'!$C18,'Eurostat market shares'!$D$2:$D$185,'Market shares starting point Fe'!$D18)*(SUMIFS('RAW data extract'!Z$74:Z$81,'RAW data extract'!$C$74:$C$81,VLOOKUP('Market shares starting point Fe'!$D18,Nomenclature!$F$1:$G$8,2,FALSE))-'Market shares starting point Fe'!AB18)+AB18)</f>
        <v>1</v>
      </c>
      <c r="AD18" s="7">
        <f>IF(SUMIFS('Eurostat market shares'!$Z$2:$Z$185,'Eurostat market shares'!$C$2:$C$185,'Market shares starting point Fe'!$C18,'Eurostat market shares'!$D$2:$D$185,'Market shares starting point Fe'!$D18)=0,(SUMIFS('RAW data extract'!AA$74:AA$81,'RAW data extract'!$C$74:$C$81,VLOOKUP('Market shares starting point Fe'!$D18,Nomenclature!$F$1:$G$8,2,FALSE))-'Market shares starting point Fe'!AC18)+AC18,$Z18/SUMIFS('Eurostat market shares'!$Z$2:$Z$185,'Eurostat market shares'!$C$2:$C$185,'Market shares starting point Fe'!$C18,'Eurostat market shares'!$D$2:$D$185,'Market shares starting point Fe'!$D18)*(SUMIFS('RAW data extract'!AA$74:AA$81,'RAW data extract'!$C$74:$C$81,VLOOKUP('Market shares starting point Fe'!$D18,Nomenclature!$F$1:$G$8,2,FALSE))-'Market shares starting point Fe'!AC18)+AC18)</f>
        <v>1</v>
      </c>
      <c r="AE18" s="7">
        <f>IF(SUMIFS('Eurostat market shares'!$Z$2:$Z$185,'Eurostat market shares'!$C$2:$C$185,'Market shares starting point Fe'!$C18,'Eurostat market shares'!$D$2:$D$185,'Market shares starting point Fe'!$D18)=0,(SUMIFS('RAW data extract'!AB$74:AB$81,'RAW data extract'!$C$74:$C$81,VLOOKUP('Market shares starting point Fe'!$D18,Nomenclature!$F$1:$G$8,2,FALSE))-'Market shares starting point Fe'!AD18)+AD18,$Z18/SUMIFS('Eurostat market shares'!$Z$2:$Z$185,'Eurostat market shares'!$C$2:$C$185,'Market shares starting point Fe'!$C18,'Eurostat market shares'!$D$2:$D$185,'Market shares starting point Fe'!$D18)*(SUMIFS('RAW data extract'!AB$74:AB$81,'RAW data extract'!$C$74:$C$81,VLOOKUP('Market shares starting point Fe'!$D18,Nomenclature!$F$1:$G$8,2,FALSE))-'Market shares starting point Fe'!AD18)+AD18)</f>
        <v>1</v>
      </c>
      <c r="AF18" s="7">
        <f>IF(SUMIFS('Eurostat market shares'!$Z$2:$Z$185,'Eurostat market shares'!$C$2:$C$185,'Market shares starting point Fe'!$C18,'Eurostat market shares'!$D$2:$D$185,'Market shares starting point Fe'!$D18)=0,(SUMIFS('RAW data extract'!AC$74:AC$81,'RAW data extract'!$C$74:$C$81,VLOOKUP('Market shares starting point Fe'!$D18,Nomenclature!$F$1:$G$8,2,FALSE))-'Market shares starting point Fe'!AE18)+AE18,$Z18/SUMIFS('Eurostat market shares'!$Z$2:$Z$185,'Eurostat market shares'!$C$2:$C$185,'Market shares starting point Fe'!$C18,'Eurostat market shares'!$D$2:$D$185,'Market shares starting point Fe'!$D18)*(SUMIFS('RAW data extract'!AC$74:AC$81,'RAW data extract'!$C$74:$C$81,VLOOKUP('Market shares starting point Fe'!$D18,Nomenclature!$F$1:$G$8,2,FALSE))-'Market shares starting point Fe'!AE18)+AE18)</f>
        <v>1</v>
      </c>
      <c r="AG18" s="7">
        <f>IF(SUMIFS('Eurostat market shares'!$Z$2:$Z$185,'Eurostat market shares'!$C$2:$C$185,'Market shares starting point Fe'!$C18,'Eurostat market shares'!$D$2:$D$185,'Market shares starting point Fe'!$D18)=0,(SUMIFS('RAW data extract'!AD$74:AD$81,'RAW data extract'!$C$74:$C$81,VLOOKUP('Market shares starting point Fe'!$D18,Nomenclature!$F$1:$G$8,2,FALSE))-'Market shares starting point Fe'!AF18)+AF18,$Z18/SUMIFS('Eurostat market shares'!$Z$2:$Z$185,'Eurostat market shares'!$C$2:$C$185,'Market shares starting point Fe'!$C18,'Eurostat market shares'!$D$2:$D$185,'Market shares starting point Fe'!$D18)*(SUMIFS('RAW data extract'!AD$74:AD$81,'RAW data extract'!$C$74:$C$81,VLOOKUP('Market shares starting point Fe'!$D18,Nomenclature!$F$1:$G$8,2,FALSE))-'Market shares starting point Fe'!AF18)+AF18)</f>
        <v>1</v>
      </c>
      <c r="AH18" s="7">
        <f>IF(SUMIFS('Eurostat market shares'!$Z$2:$Z$185,'Eurostat market shares'!$C$2:$C$185,'Market shares starting point Fe'!$C18,'Eurostat market shares'!$D$2:$D$185,'Market shares starting point Fe'!$D18)=0,(SUMIFS('RAW data extract'!AE$74:AE$81,'RAW data extract'!$C$74:$C$81,VLOOKUP('Market shares starting point Fe'!$D18,Nomenclature!$F$1:$G$8,2,FALSE))-'Market shares starting point Fe'!AG18)+AG18,$Z18/SUMIFS('Eurostat market shares'!$Z$2:$Z$185,'Eurostat market shares'!$C$2:$C$185,'Market shares starting point Fe'!$C18,'Eurostat market shares'!$D$2:$D$185,'Market shares starting point Fe'!$D18)*(SUMIFS('RAW data extract'!AE$74:AE$81,'RAW data extract'!$C$74:$C$81,VLOOKUP('Market shares starting point Fe'!$D18,Nomenclature!$F$1:$G$8,2,FALSE))-'Market shares starting point Fe'!AG18)+AG18)</f>
        <v>1</v>
      </c>
      <c r="AI18" s="7">
        <f>IF(SUMIFS('Eurostat market shares'!$Z$2:$Z$185,'Eurostat market shares'!$C$2:$C$185,'Market shares starting point Fe'!$C18,'Eurostat market shares'!$D$2:$D$185,'Market shares starting point Fe'!$D18)=0,(SUMIFS('RAW data extract'!AF$74:AF$81,'RAW data extract'!$C$74:$C$81,VLOOKUP('Market shares starting point Fe'!$D18,Nomenclature!$F$1:$G$8,2,FALSE))-'Market shares starting point Fe'!AH18)+AH18,$Z18/SUMIFS('Eurostat market shares'!$Z$2:$Z$185,'Eurostat market shares'!$C$2:$C$185,'Market shares starting point Fe'!$C18,'Eurostat market shares'!$D$2:$D$185,'Market shares starting point Fe'!$D18)*(SUMIFS('RAW data extract'!AF$74:AF$81,'RAW data extract'!$C$74:$C$81,VLOOKUP('Market shares starting point Fe'!$D18,Nomenclature!$F$1:$G$8,2,FALSE))-'Market shares starting point Fe'!AH18)+AH18)</f>
        <v>1</v>
      </c>
      <c r="AJ18" s="7">
        <f>IF(SUMIFS('Eurostat market shares'!$Z$2:$Z$185,'Eurostat market shares'!$C$2:$C$185,'Market shares starting point Fe'!$C18,'Eurostat market shares'!$D$2:$D$185,'Market shares starting point Fe'!$D18)=0,(SUMIFS('RAW data extract'!AG$74:AG$81,'RAW data extract'!$C$74:$C$81,VLOOKUP('Market shares starting point Fe'!$D18,Nomenclature!$F$1:$G$8,2,FALSE))-'Market shares starting point Fe'!AI18)+AI18,$Z18/SUMIFS('Eurostat market shares'!$Z$2:$Z$185,'Eurostat market shares'!$C$2:$C$185,'Market shares starting point Fe'!$C18,'Eurostat market shares'!$D$2:$D$185,'Market shares starting point Fe'!$D18)*(SUMIFS('RAW data extract'!AG$74:AG$81,'RAW data extract'!$C$74:$C$81,VLOOKUP('Market shares starting point Fe'!$D18,Nomenclature!$F$1:$G$8,2,FALSE))-'Market shares starting point Fe'!AI18)+AI18)</f>
        <v>1</v>
      </c>
      <c r="AK18" s="7">
        <f>IF(SUMIFS('Eurostat market shares'!$Z$2:$Z$185,'Eurostat market shares'!$C$2:$C$185,'Market shares starting point Fe'!$C18,'Eurostat market shares'!$D$2:$D$185,'Market shares starting point Fe'!$D18)=0,(SUMIFS('RAW data extract'!AH$74:AH$81,'RAW data extract'!$C$74:$C$81,VLOOKUP('Market shares starting point Fe'!$D18,Nomenclature!$F$1:$G$8,2,FALSE))-'Market shares starting point Fe'!AJ18)+AJ18,$Z18/SUMIFS('Eurostat market shares'!$Z$2:$Z$185,'Eurostat market shares'!$C$2:$C$185,'Market shares starting point Fe'!$C18,'Eurostat market shares'!$D$2:$D$185,'Market shares starting point Fe'!$D18)*(SUMIFS('RAW data extract'!AH$74:AH$81,'RAW data extract'!$C$74:$C$81,VLOOKUP('Market shares starting point Fe'!$D18,Nomenclature!$F$1:$G$8,2,FALSE))-'Market shares starting point Fe'!AJ18)+AJ18)</f>
        <v>1</v>
      </c>
      <c r="AL18" s="7">
        <f>IF(SUMIFS('Eurostat market shares'!$Z$2:$Z$185,'Eurostat market shares'!$C$2:$C$185,'Market shares starting point Fe'!$C18,'Eurostat market shares'!$D$2:$D$185,'Market shares starting point Fe'!$D18)=0,(SUMIFS('RAW data extract'!AI$74:AI$81,'RAW data extract'!$C$74:$C$81,VLOOKUP('Market shares starting point Fe'!$D18,Nomenclature!$F$1:$G$8,2,FALSE))-'Market shares starting point Fe'!AK18)+AK18,$Z18/SUMIFS('Eurostat market shares'!$Z$2:$Z$185,'Eurostat market shares'!$C$2:$C$185,'Market shares starting point Fe'!$C18,'Eurostat market shares'!$D$2:$D$185,'Market shares starting point Fe'!$D18)*(SUMIFS('RAW data extract'!AI$74:AI$81,'RAW data extract'!$C$74:$C$81,VLOOKUP('Market shares starting point Fe'!$D18,Nomenclature!$F$1:$G$8,2,FALSE))-'Market shares starting point Fe'!AK18)+AK18)</f>
        <v>1</v>
      </c>
      <c r="AM18" s="7">
        <f>IF(SUMIFS('Eurostat market shares'!$Z$2:$Z$185,'Eurostat market shares'!$C$2:$C$185,'Market shares starting point Fe'!$C18,'Eurostat market shares'!$D$2:$D$185,'Market shares starting point Fe'!$D18)=0,(SUMIFS('RAW data extract'!AJ$74:AJ$81,'RAW data extract'!$C$74:$C$81,VLOOKUP('Market shares starting point Fe'!$D18,Nomenclature!$F$1:$G$8,2,FALSE))-'Market shares starting point Fe'!AL18)+AL18,$Z18/SUMIFS('Eurostat market shares'!$Z$2:$Z$185,'Eurostat market shares'!$C$2:$C$185,'Market shares starting point Fe'!$C18,'Eurostat market shares'!$D$2:$D$185,'Market shares starting point Fe'!$D18)*(SUMIFS('RAW data extract'!AJ$74:AJ$81,'RAW data extract'!$C$74:$C$81,VLOOKUP('Market shares starting point Fe'!$D18,Nomenclature!$F$1:$G$8,2,FALSE))-'Market shares starting point Fe'!AL18)+AL18)</f>
        <v>1</v>
      </c>
      <c r="AN18" s="7">
        <f>IF(SUMIFS('Eurostat market shares'!$Z$2:$Z$185,'Eurostat market shares'!$C$2:$C$185,'Market shares starting point Fe'!$C18,'Eurostat market shares'!$D$2:$D$185,'Market shares starting point Fe'!$D18)=0,(SUMIFS('RAW data extract'!AK$74:AK$81,'RAW data extract'!$C$74:$C$81,VLOOKUP('Market shares starting point Fe'!$D18,Nomenclature!$F$1:$G$8,2,FALSE))-'Market shares starting point Fe'!AM18)+AM18,$Z18/SUMIFS('Eurostat market shares'!$Z$2:$Z$185,'Eurostat market shares'!$C$2:$C$185,'Market shares starting point Fe'!$C18,'Eurostat market shares'!$D$2:$D$185,'Market shares starting point Fe'!$D18)*(SUMIFS('RAW data extract'!AK$74:AK$81,'RAW data extract'!$C$74:$C$81,VLOOKUP('Market shares starting point Fe'!$D18,Nomenclature!$F$1:$G$8,2,FALSE))-'Market shares starting point Fe'!AM18)+AM18)</f>
        <v>1</v>
      </c>
      <c r="AO18" s="7">
        <f>IF(SUMIFS('Eurostat market shares'!$Z$2:$Z$185,'Eurostat market shares'!$C$2:$C$185,'Market shares starting point Fe'!$C18,'Eurostat market shares'!$D$2:$D$185,'Market shares starting point Fe'!$D18)=0,(SUMIFS('RAW data extract'!AL$74:AL$81,'RAW data extract'!$C$74:$C$81,VLOOKUP('Market shares starting point Fe'!$D18,Nomenclature!$F$1:$G$8,2,FALSE))-'Market shares starting point Fe'!AN18)+AN18,$Z18/SUMIFS('Eurostat market shares'!$Z$2:$Z$185,'Eurostat market shares'!$C$2:$C$185,'Market shares starting point Fe'!$C18,'Eurostat market shares'!$D$2:$D$185,'Market shares starting point Fe'!$D18)*(SUMIFS('RAW data extract'!AL$74:AL$81,'RAW data extract'!$C$74:$C$81,VLOOKUP('Market shares starting point Fe'!$D18,Nomenclature!$F$1:$G$8,2,FALSE))-'Market shares starting point Fe'!AN18)+AN18)</f>
        <v>1</v>
      </c>
      <c r="AP18" s="7">
        <f>IF(SUMIFS('Eurostat market shares'!$Z$2:$Z$185,'Eurostat market shares'!$C$2:$C$185,'Market shares starting point Fe'!$C18,'Eurostat market shares'!$D$2:$D$185,'Market shares starting point Fe'!$D18)=0,(SUMIFS('RAW data extract'!AM$74:AM$81,'RAW data extract'!$C$74:$C$81,VLOOKUP('Market shares starting point Fe'!$D18,Nomenclature!$F$1:$G$8,2,FALSE))-'Market shares starting point Fe'!AO18)+AO18,$Z18/SUMIFS('Eurostat market shares'!$Z$2:$Z$185,'Eurostat market shares'!$C$2:$C$185,'Market shares starting point Fe'!$C18,'Eurostat market shares'!$D$2:$D$185,'Market shares starting point Fe'!$D18)*(SUMIFS('RAW data extract'!AM$74:AM$81,'RAW data extract'!$C$74:$C$81,VLOOKUP('Market shares starting point Fe'!$D18,Nomenclature!$F$1:$G$8,2,FALSE))-'Market shares starting point Fe'!AO18)+AO18)</f>
        <v>1</v>
      </c>
      <c r="AQ18" s="7">
        <f>IF(SUMIFS('Eurostat market shares'!$Z$2:$Z$185,'Eurostat market shares'!$C$2:$C$185,'Market shares starting point Fe'!$C18,'Eurostat market shares'!$D$2:$D$185,'Market shares starting point Fe'!$D18)=0,(SUMIFS('RAW data extract'!AN$74:AN$81,'RAW data extract'!$C$74:$C$81,VLOOKUP('Market shares starting point Fe'!$D18,Nomenclature!$F$1:$G$8,2,FALSE))-'Market shares starting point Fe'!AP18)+AP18,$Z18/SUMIFS('Eurostat market shares'!$Z$2:$Z$185,'Eurostat market shares'!$C$2:$C$185,'Market shares starting point Fe'!$C18,'Eurostat market shares'!$D$2:$D$185,'Market shares starting point Fe'!$D18)*(SUMIFS('RAW data extract'!AN$74:AN$81,'RAW data extract'!$C$74:$C$81,VLOOKUP('Market shares starting point Fe'!$D18,Nomenclature!$F$1:$G$8,2,FALSE))-'Market shares starting point Fe'!AP18)+AP18)</f>
        <v>1</v>
      </c>
      <c r="AR18" s="7">
        <f>IF(SUMIFS('Eurostat market shares'!$Z$2:$Z$185,'Eurostat market shares'!$C$2:$C$185,'Market shares starting point Fe'!$C18,'Eurostat market shares'!$D$2:$D$185,'Market shares starting point Fe'!$D18)=0,(SUMIFS('RAW data extract'!AO$74:AO$81,'RAW data extract'!$C$74:$C$81,VLOOKUP('Market shares starting point Fe'!$D18,Nomenclature!$F$1:$G$8,2,FALSE))-'Market shares starting point Fe'!AQ18)+AQ18,$Z18/SUMIFS('Eurostat market shares'!$Z$2:$Z$185,'Eurostat market shares'!$C$2:$C$185,'Market shares starting point Fe'!$C18,'Eurostat market shares'!$D$2:$D$185,'Market shares starting point Fe'!$D18)*(SUMIFS('RAW data extract'!AO$74:AO$81,'RAW data extract'!$C$74:$C$81,VLOOKUP('Market shares starting point Fe'!$D18,Nomenclature!$F$1:$G$8,2,FALSE))-'Market shares starting point Fe'!AQ18)+AQ18)</f>
        <v>1</v>
      </c>
      <c r="AS18" s="7">
        <f>IF(SUMIFS('Eurostat market shares'!$Z$2:$Z$185,'Eurostat market shares'!$C$2:$C$185,'Market shares starting point Fe'!$C18,'Eurostat market shares'!$D$2:$D$185,'Market shares starting point Fe'!$D18)=0,(SUMIFS('RAW data extract'!AP$74:AP$81,'RAW data extract'!$C$74:$C$81,VLOOKUP('Market shares starting point Fe'!$D18,Nomenclature!$F$1:$G$8,2,FALSE))-'Market shares starting point Fe'!AR18)+AR18,$Z18/SUMIFS('Eurostat market shares'!$Z$2:$Z$185,'Eurostat market shares'!$C$2:$C$185,'Market shares starting point Fe'!$C18,'Eurostat market shares'!$D$2:$D$185,'Market shares starting point Fe'!$D18)*(SUMIFS('RAW data extract'!AP$74:AP$81,'RAW data extract'!$C$74:$C$81,VLOOKUP('Market shares starting point Fe'!$D18,Nomenclature!$F$1:$G$8,2,FALSE))-'Market shares starting point Fe'!AR18)+AR18)</f>
        <v>1</v>
      </c>
      <c r="AT18" s="7">
        <f>IF(SUMIFS('Eurostat market shares'!$Z$2:$Z$185,'Eurostat market shares'!$C$2:$C$185,'Market shares starting point Fe'!$C18,'Eurostat market shares'!$D$2:$D$185,'Market shares starting point Fe'!$D18)=0,(SUMIFS('RAW data extract'!AQ$74:AQ$81,'RAW data extract'!$C$74:$C$81,VLOOKUP('Market shares starting point Fe'!$D18,Nomenclature!$F$1:$G$8,2,FALSE))-'Market shares starting point Fe'!AS18)+AS18,$Z18/SUMIFS('Eurostat market shares'!$Z$2:$Z$185,'Eurostat market shares'!$C$2:$C$185,'Market shares starting point Fe'!$C18,'Eurostat market shares'!$D$2:$D$185,'Market shares starting point Fe'!$D18)*(SUMIFS('RAW data extract'!AQ$74:AQ$81,'RAW data extract'!$C$74:$C$81,VLOOKUP('Market shares starting point Fe'!$D18,Nomenclature!$F$1:$G$8,2,FALSE))-'Market shares starting point Fe'!AS18)+AS18)</f>
        <v>1</v>
      </c>
      <c r="AU18" s="7">
        <f>IF(SUMIFS('Eurostat market shares'!$Z$2:$Z$185,'Eurostat market shares'!$C$2:$C$185,'Market shares starting point Fe'!$C18,'Eurostat market shares'!$D$2:$D$185,'Market shares starting point Fe'!$D18)=0,(SUMIFS('RAW data extract'!AR$74:AR$81,'RAW data extract'!$C$74:$C$81,VLOOKUP('Market shares starting point Fe'!$D18,Nomenclature!$F$1:$G$8,2,FALSE))-'Market shares starting point Fe'!AT18)+AT18,$Z18/SUMIFS('Eurostat market shares'!$Z$2:$Z$185,'Eurostat market shares'!$C$2:$C$185,'Market shares starting point Fe'!$C18,'Eurostat market shares'!$D$2:$D$185,'Market shares starting point Fe'!$D18)*(SUMIFS('RAW data extract'!AR$74:AR$81,'RAW data extract'!$C$74:$C$81,VLOOKUP('Market shares starting point Fe'!$D18,Nomenclature!$F$1:$G$8,2,FALSE))-'Market shares starting point Fe'!AT18)+AT18)</f>
        <v>1</v>
      </c>
      <c r="AV18" s="7">
        <f>IF(SUMIFS('Eurostat market shares'!$Z$2:$Z$185,'Eurostat market shares'!$C$2:$C$185,'Market shares starting point Fe'!$C18,'Eurostat market shares'!$D$2:$D$185,'Market shares starting point Fe'!$D18)=0,(SUMIFS('RAW data extract'!AS$74:AS$81,'RAW data extract'!$C$74:$C$81,VLOOKUP('Market shares starting point Fe'!$D18,Nomenclature!$F$1:$G$8,2,FALSE))-'Market shares starting point Fe'!AU18)+AU18,$Z18/SUMIFS('Eurostat market shares'!$Z$2:$Z$185,'Eurostat market shares'!$C$2:$C$185,'Market shares starting point Fe'!$C18,'Eurostat market shares'!$D$2:$D$185,'Market shares starting point Fe'!$D18)*(SUMIFS('RAW data extract'!AS$74:AS$81,'RAW data extract'!$C$74:$C$81,VLOOKUP('Market shares starting point Fe'!$D18,Nomenclature!$F$1:$G$8,2,FALSE))-'Market shares starting point Fe'!AU18)+AU18)</f>
        <v>1</v>
      </c>
      <c r="AW18" s="7">
        <f>IF(SUMIFS('Eurostat market shares'!$Z$2:$Z$185,'Eurostat market shares'!$C$2:$C$185,'Market shares starting point Fe'!$C18,'Eurostat market shares'!$D$2:$D$185,'Market shares starting point Fe'!$D18)=0,(SUMIFS('RAW data extract'!AT$74:AT$81,'RAW data extract'!$C$74:$C$81,VLOOKUP('Market shares starting point Fe'!$D18,Nomenclature!$F$1:$G$8,2,FALSE))-'Market shares starting point Fe'!AV18)+AV18,$Z18/SUMIFS('Eurostat market shares'!$Z$2:$Z$185,'Eurostat market shares'!$C$2:$C$185,'Market shares starting point Fe'!$C18,'Eurostat market shares'!$D$2:$D$185,'Market shares starting point Fe'!$D18)*(SUMIFS('RAW data extract'!AT$74:AT$81,'RAW data extract'!$C$74:$C$81,VLOOKUP('Market shares starting point Fe'!$D18,Nomenclature!$F$1:$G$8,2,FALSE))-'Market shares starting point Fe'!AV18)+AV18)</f>
        <v>1</v>
      </c>
      <c r="AX18" s="7">
        <f>IF(SUMIFS('Eurostat market shares'!$Z$2:$Z$185,'Eurostat market shares'!$C$2:$C$185,'Market shares starting point Fe'!$C18,'Eurostat market shares'!$D$2:$D$185,'Market shares starting point Fe'!$D18)=0,(SUMIFS('RAW data extract'!AU$74:AU$81,'RAW data extract'!$C$74:$C$81,VLOOKUP('Market shares starting point Fe'!$D18,Nomenclature!$F$1:$G$8,2,FALSE))-'Market shares starting point Fe'!AW18)+AW18,$Z18/SUMIFS('Eurostat market shares'!$Z$2:$Z$185,'Eurostat market shares'!$C$2:$C$185,'Market shares starting point Fe'!$C18,'Eurostat market shares'!$D$2:$D$185,'Market shares starting point Fe'!$D18)*(SUMIFS('RAW data extract'!AU$74:AU$81,'RAW data extract'!$C$74:$C$81,VLOOKUP('Market shares starting point Fe'!$D18,Nomenclature!$F$1:$G$8,2,FALSE))-'Market shares starting point Fe'!AW18)+AW18)</f>
        <v>1</v>
      </c>
      <c r="AY18" s="7">
        <f>IF(SUMIFS('Eurostat market shares'!$Z$2:$Z$185,'Eurostat market shares'!$C$2:$C$185,'Market shares starting point Fe'!$C18,'Eurostat market shares'!$D$2:$D$185,'Market shares starting point Fe'!$D18)=0,(SUMIFS('RAW data extract'!AV$74:AV$81,'RAW data extract'!$C$74:$C$81,VLOOKUP('Market shares starting point Fe'!$D18,Nomenclature!$F$1:$G$8,2,FALSE))-'Market shares starting point Fe'!AX18)+AX18,$Z18/SUMIFS('Eurostat market shares'!$Z$2:$Z$185,'Eurostat market shares'!$C$2:$C$185,'Market shares starting point Fe'!$C18,'Eurostat market shares'!$D$2:$D$185,'Market shares starting point Fe'!$D18)*(SUMIFS('RAW data extract'!AV$74:AV$81,'RAW data extract'!$C$74:$C$81,VLOOKUP('Market shares starting point Fe'!$D18,Nomenclature!$F$1:$G$8,2,FALSE))-'Market shares starting point Fe'!AX18)+AX18)</f>
        <v>1</v>
      </c>
      <c r="AZ18" s="7">
        <f>IF(SUMIFS('Eurostat market shares'!$Z$2:$Z$185,'Eurostat market shares'!$C$2:$C$185,'Market shares starting point Fe'!$C18,'Eurostat market shares'!$D$2:$D$185,'Market shares starting point Fe'!$D18)=0,(SUMIFS('RAW data extract'!AW$74:AW$81,'RAW data extract'!$C$74:$C$81,VLOOKUP('Market shares starting point Fe'!$D18,Nomenclature!$F$1:$G$8,2,FALSE))-'Market shares starting point Fe'!AY18)+AY18,$Z18/SUMIFS('Eurostat market shares'!$Z$2:$Z$185,'Eurostat market shares'!$C$2:$C$185,'Market shares starting point Fe'!$C18,'Eurostat market shares'!$D$2:$D$185,'Market shares starting point Fe'!$D18)*(SUMIFS('RAW data extract'!AW$74:AW$81,'RAW data extract'!$C$74:$C$81,VLOOKUP('Market shares starting point Fe'!$D18,Nomenclature!$F$1:$G$8,2,FALSE))-'Market shares starting point Fe'!AY18)+AY18)</f>
        <v>1</v>
      </c>
      <c r="BA18" s="7">
        <f>IF(SUMIFS('Eurostat market shares'!$Z$2:$Z$185,'Eurostat market shares'!$C$2:$C$185,'Market shares starting point Fe'!$C18,'Eurostat market shares'!$D$2:$D$185,'Market shares starting point Fe'!$D18)=0,(SUMIFS('RAW data extract'!AX$74:AX$81,'RAW data extract'!$C$74:$C$81,VLOOKUP('Market shares starting point Fe'!$D18,Nomenclature!$F$1:$G$8,2,FALSE))-'Market shares starting point Fe'!AZ18)+AZ18,$Z18/SUMIFS('Eurostat market shares'!$Z$2:$Z$185,'Eurostat market shares'!$C$2:$C$185,'Market shares starting point Fe'!$C18,'Eurostat market shares'!$D$2:$D$185,'Market shares starting point Fe'!$D18)*(SUMIFS('RAW data extract'!AX$74:AX$81,'RAW data extract'!$C$74:$C$81,VLOOKUP('Market shares starting point Fe'!$D18,Nomenclature!$F$1:$G$8,2,FALSE))-'Market shares starting point Fe'!AZ18)+AZ18)</f>
        <v>1</v>
      </c>
      <c r="BB18" s="7">
        <f>IF(SUMIFS('Eurostat market shares'!$Z$2:$Z$185,'Eurostat market shares'!$C$2:$C$185,'Market shares starting point Fe'!$C18,'Eurostat market shares'!$D$2:$D$185,'Market shares starting point Fe'!$D18)=0,(SUMIFS('RAW data extract'!AY$74:AY$81,'RAW data extract'!$C$74:$C$81,VLOOKUP('Market shares starting point Fe'!$D18,Nomenclature!$F$1:$G$8,2,FALSE))-'Market shares starting point Fe'!BA18)+BA18,$Z18/SUMIFS('Eurostat market shares'!$Z$2:$Z$185,'Eurostat market shares'!$C$2:$C$185,'Market shares starting point Fe'!$C18,'Eurostat market shares'!$D$2:$D$185,'Market shares starting point Fe'!$D18)*(SUMIFS('RAW data extract'!AY$74:AY$81,'RAW data extract'!$C$74:$C$81,VLOOKUP('Market shares starting point Fe'!$D18,Nomenclature!$F$1:$G$8,2,FALSE))-'Market shares starting point Fe'!BA18)+BA18)</f>
        <v>1</v>
      </c>
      <c r="BC18" s="7">
        <f>IF(SUMIFS('Eurostat market shares'!$Z$2:$Z$185,'Eurostat market shares'!$C$2:$C$185,'Market shares starting point Fe'!$C18,'Eurostat market shares'!$D$2:$D$185,'Market shares starting point Fe'!$D18)=0,(SUMIFS('RAW data extract'!AZ$74:AZ$81,'RAW data extract'!$C$74:$C$81,VLOOKUP('Market shares starting point Fe'!$D18,Nomenclature!$F$1:$G$8,2,FALSE))-'Market shares starting point Fe'!BB18)+BB18,$Z18/SUMIFS('Eurostat market shares'!$Z$2:$Z$185,'Eurostat market shares'!$C$2:$C$185,'Market shares starting point Fe'!$C18,'Eurostat market shares'!$D$2:$D$185,'Market shares starting point Fe'!$D18)*(SUMIFS('RAW data extract'!AZ$74:AZ$81,'RAW data extract'!$C$74:$C$81,VLOOKUP('Market shares starting point Fe'!$D18,Nomenclature!$F$1:$G$8,2,FALSE))-'Market shares starting point Fe'!BB18)+BB18)</f>
        <v>1</v>
      </c>
      <c r="BD18" s="7">
        <f>IF(SUMIFS('Eurostat market shares'!$Z$2:$Z$185,'Eurostat market shares'!$C$2:$C$185,'Market shares starting point Fe'!$C18,'Eurostat market shares'!$D$2:$D$185,'Market shares starting point Fe'!$D18)=0,(SUMIFS('RAW data extract'!BA$74:BA$81,'RAW data extract'!$C$74:$C$81,VLOOKUP('Market shares starting point Fe'!$D18,Nomenclature!$F$1:$G$8,2,FALSE))-'Market shares starting point Fe'!BC18)+BC18,$Z18/SUMIFS('Eurostat market shares'!$Z$2:$Z$185,'Eurostat market shares'!$C$2:$C$185,'Market shares starting point Fe'!$C18,'Eurostat market shares'!$D$2:$D$185,'Market shares starting point Fe'!$D18)*(SUMIFS('RAW data extract'!BA$74:BA$81,'RAW data extract'!$C$74:$C$81,VLOOKUP('Market shares starting point Fe'!$D18,Nomenclature!$F$1:$G$8,2,FALSE))-'Market shares starting point Fe'!BC18)+BC18)</f>
        <v>1</v>
      </c>
      <c r="BE18" s="7">
        <f>IF(SUMIFS('Eurostat market shares'!$Z$2:$Z$185,'Eurostat market shares'!$C$2:$C$185,'Market shares starting point Fe'!$C18,'Eurostat market shares'!$D$2:$D$185,'Market shares starting point Fe'!$D18)=0,(SUMIFS('RAW data extract'!BB$74:BB$81,'RAW data extract'!$C$74:$C$81,VLOOKUP('Market shares starting point Fe'!$D18,Nomenclature!$F$1:$G$8,2,FALSE))-'Market shares starting point Fe'!BD18)+BD18,$Z18/SUMIFS('Eurostat market shares'!$Z$2:$Z$185,'Eurostat market shares'!$C$2:$C$185,'Market shares starting point Fe'!$C18,'Eurostat market shares'!$D$2:$D$185,'Market shares starting point Fe'!$D18)*(SUMIFS('RAW data extract'!BB$74:BB$81,'RAW data extract'!$C$74:$C$81,VLOOKUP('Market shares starting point Fe'!$D18,Nomenclature!$F$1:$G$8,2,FALSE))-'Market shares starting point Fe'!BD18)+BD18)</f>
        <v>1</v>
      </c>
      <c r="BF18" s="7">
        <f>IF(SUMIFS('Eurostat market shares'!$Z$2:$Z$185,'Eurostat market shares'!$C$2:$C$185,'Market shares starting point Fe'!$C18,'Eurostat market shares'!$D$2:$D$185,'Market shares starting point Fe'!$D18)=0,(SUMIFS('RAW data extract'!BC$74:BC$81,'RAW data extract'!$C$74:$C$81,VLOOKUP('Market shares starting point Fe'!$D18,Nomenclature!$F$1:$G$8,2,FALSE))-'Market shares starting point Fe'!BE18)+BE18,$Z18/SUMIFS('Eurostat market shares'!$Z$2:$Z$185,'Eurostat market shares'!$C$2:$C$185,'Market shares starting point Fe'!$C18,'Eurostat market shares'!$D$2:$D$185,'Market shares starting point Fe'!$D18)*(SUMIFS('RAW data extract'!BC$74:BC$81,'RAW data extract'!$C$74:$C$81,VLOOKUP('Market shares starting point Fe'!$D18,Nomenclature!$F$1:$G$8,2,FALSE))-'Market shares starting point Fe'!BE18)+BE18)</f>
        <v>1</v>
      </c>
      <c r="BG18" s="7">
        <f>IF(SUMIFS('Eurostat market shares'!$Z$2:$Z$185,'Eurostat market shares'!$C$2:$C$185,'Market shares starting point Fe'!$C18,'Eurostat market shares'!$D$2:$D$185,'Market shares starting point Fe'!$D18)=0,(SUMIFS('RAW data extract'!BD$74:BD$81,'RAW data extract'!$C$74:$C$81,VLOOKUP('Market shares starting point Fe'!$D18,Nomenclature!$F$1:$G$8,2,FALSE))-'Market shares starting point Fe'!BF18)+BF18,$Z18/SUMIFS('Eurostat market shares'!$Z$2:$Z$185,'Eurostat market shares'!$C$2:$C$185,'Market shares starting point Fe'!$C18,'Eurostat market shares'!$D$2:$D$185,'Market shares starting point Fe'!$D18)*(SUMIFS('RAW data extract'!BD$74:BD$81,'RAW data extract'!$C$74:$C$81,VLOOKUP('Market shares starting point Fe'!$D18,Nomenclature!$F$1:$G$8,2,FALSE))-'Market shares starting point Fe'!BF18)+BF18)</f>
        <v>1</v>
      </c>
      <c r="BH18" s="7">
        <f>IF(SUMIFS('Eurostat market shares'!$Z$2:$Z$185,'Eurostat market shares'!$C$2:$C$185,'Market shares starting point Fe'!$C18,'Eurostat market shares'!$D$2:$D$185,'Market shares starting point Fe'!$D18)=0,(SUMIFS('RAW data extract'!BE$74:BE$81,'RAW data extract'!$C$74:$C$81,VLOOKUP('Market shares starting point Fe'!$D18,Nomenclature!$F$1:$G$8,2,FALSE))-'Market shares starting point Fe'!BG18)+BG18,$Z18/SUMIFS('Eurostat market shares'!$Z$2:$Z$185,'Eurostat market shares'!$C$2:$C$185,'Market shares starting point Fe'!$C18,'Eurostat market shares'!$D$2:$D$185,'Market shares starting point Fe'!$D18)*(SUMIFS('RAW data extract'!BE$74:BE$81,'RAW data extract'!$C$74:$C$81,VLOOKUP('Market shares starting point Fe'!$D18,Nomenclature!$F$1:$G$8,2,FALSE))-'Market shares starting point Fe'!BG18)+BG18)</f>
        <v>1</v>
      </c>
    </row>
    <row r="19" spans="1:60" hidden="1" x14ac:dyDescent="0.3">
      <c r="A19" t="s">
        <v>9</v>
      </c>
      <c r="B19" t="s">
        <v>10</v>
      </c>
      <c r="C19" t="s">
        <v>24</v>
      </c>
      <c r="D19" t="s">
        <v>17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 s="6">
        <f>IFERROR(SUMIFS('intermediary sheet'!J$2:J$185,'intermediary sheet'!$C$2:$C$185,'Market shares starting point Fe'!$C19,'intermediary sheet'!$D$2:$D$185,'Market shares starting point Fe'!$D19)/SUMIFS('intermediary sheet'!J$2:J$185,'intermediary sheet'!$C$2:$C$185,'Market shares starting point Fe'!$C19,'intermediary sheet'!$D$2:$D$185,"total"),0)</f>
        <v>8.1735069064891183E-2</v>
      </c>
      <c r="K19" s="6">
        <f>IFERROR(SUMIFS('intermediary sheet'!K$2:K$185,'intermediary sheet'!$C$2:$C$185,'Market shares starting point Fe'!$C19,'intermediary sheet'!$D$2:$D$185,'Market shares starting point Fe'!$D19)/SUMIFS('intermediary sheet'!K$2:K$185,'intermediary sheet'!$C$2:$C$185,'Market shares starting point Fe'!$C19,'intermediary sheet'!$D$2:$D$185,"total"),0)</f>
        <v>6.6110951422822653E-2</v>
      </c>
      <c r="L19" s="6">
        <f>IFERROR(SUMIFS('intermediary sheet'!L$2:L$185,'intermediary sheet'!$C$2:$C$185,'Market shares starting point Fe'!$C19,'intermediary sheet'!$D$2:$D$185,'Market shares starting point Fe'!$D19)/SUMIFS('intermediary sheet'!L$2:L$185,'intermediary sheet'!$C$2:$C$185,'Market shares starting point Fe'!$C19,'intermediary sheet'!$D$2:$D$185,"total"),0)</f>
        <v>6.3476116540323313E-2</v>
      </c>
      <c r="M19" s="6">
        <f>IFERROR(SUMIFS('intermediary sheet'!M$2:M$185,'intermediary sheet'!$C$2:$C$185,'Market shares starting point Fe'!$C19,'intermediary sheet'!$D$2:$D$185,'Market shares starting point Fe'!$D19)/SUMIFS('intermediary sheet'!M$2:M$185,'intermediary sheet'!$C$2:$C$185,'Market shares starting point Fe'!$C19,'intermediary sheet'!$D$2:$D$185,"total"),0)</f>
        <v>3.6417363799059396E-2</v>
      </c>
      <c r="N19" s="6">
        <f>IFERROR(SUMIFS('intermediary sheet'!N$2:N$185,'intermediary sheet'!$C$2:$C$185,'Market shares starting point Fe'!$C19,'intermediary sheet'!$D$2:$D$185,'Market shares starting point Fe'!$D19)/SUMIFS('intermediary sheet'!N$2:N$185,'intermediary sheet'!$C$2:$C$185,'Market shares starting point Fe'!$C19,'intermediary sheet'!$D$2:$D$185,"total"),0)</f>
        <v>5.453626681178575E-2</v>
      </c>
      <c r="O19" s="6">
        <f>IFERROR(SUMIFS('intermediary sheet'!O$2:O$185,'intermediary sheet'!$C$2:$C$185,'Market shares starting point Fe'!$C19,'intermediary sheet'!$D$2:$D$185,'Market shares starting point Fe'!$D19)/SUMIFS('intermediary sheet'!O$2:O$185,'intermediary sheet'!$C$2:$C$185,'Market shares starting point Fe'!$C19,'intermediary sheet'!$D$2:$D$185,"total"),0)</f>
        <v>8.1001929437706718E-2</v>
      </c>
      <c r="P19" s="6">
        <f>IFERROR(SUMIFS('intermediary sheet'!P$2:P$185,'intermediary sheet'!$C$2:$C$185,'Market shares starting point Fe'!$C19,'intermediary sheet'!$D$2:$D$185,'Market shares starting point Fe'!$D19)/SUMIFS('intermediary sheet'!P$2:P$185,'intermediary sheet'!$C$2:$C$185,'Market shares starting point Fe'!$C19,'intermediary sheet'!$D$2:$D$185,"total"),0)</f>
        <v>8.336627140974967E-2</v>
      </c>
      <c r="Q19" s="6">
        <f>IFERROR(SUMIFS('intermediary sheet'!Q$2:Q$185,'intermediary sheet'!$C$2:$C$185,'Market shares starting point Fe'!$C19,'intermediary sheet'!$D$2:$D$185,'Market shares starting point Fe'!$D19)/SUMIFS('intermediary sheet'!Q$2:Q$185,'intermediary sheet'!$C$2:$C$185,'Market shares starting point Fe'!$C19,'intermediary sheet'!$D$2:$D$185,"total"),0)</f>
        <v>0.10143109061313077</v>
      </c>
      <c r="R19" s="6">
        <f>IFERROR(SUMIFS('intermediary sheet'!R$2:R$185,'intermediary sheet'!$C$2:$C$185,'Market shares starting point Fe'!$C19,'intermediary sheet'!$D$2:$D$185,'Market shares starting point Fe'!$D19)/SUMIFS('intermediary sheet'!R$2:R$185,'intermediary sheet'!$C$2:$C$185,'Market shares starting point Fe'!$C19,'intermediary sheet'!$D$2:$D$185,"total"),0)</f>
        <v>9.4708960527165834E-2</v>
      </c>
      <c r="S19" s="6">
        <f>IFERROR(SUMIFS('intermediary sheet'!S$2:S$185,'intermediary sheet'!$C$2:$C$185,'Market shares starting point Fe'!$C19,'intermediary sheet'!$D$2:$D$185,'Market shares starting point Fe'!$D19)/SUMIFS('intermediary sheet'!S$2:S$185,'intermediary sheet'!$C$2:$C$185,'Market shares starting point Fe'!$C19,'intermediary sheet'!$D$2:$D$185,"total"),0)</f>
        <v>6.4767461815685601E-2</v>
      </c>
      <c r="T19" s="6">
        <f>IFERROR(SUMIFS('intermediary sheet'!T$2:T$185,'intermediary sheet'!$C$2:$C$185,'Market shares starting point Fe'!$C19,'intermediary sheet'!$D$2:$D$185,'Market shares starting point Fe'!$D19)/SUMIFS('intermediary sheet'!T$2:T$185,'intermediary sheet'!$C$2:$C$185,'Market shares starting point Fe'!$C19,'intermediary sheet'!$D$2:$D$185,"total"),0)</f>
        <v>7.2217175599189429E-2</v>
      </c>
      <c r="U19" s="6">
        <f>IFERROR(SUMIFS('intermediary sheet'!U$2:U$185,'intermediary sheet'!$C$2:$C$185,'Market shares starting point Fe'!$C19,'intermediary sheet'!$D$2:$D$185,'Market shares starting point Fe'!$D19)/SUMIFS('intermediary sheet'!U$2:U$185,'intermediary sheet'!$C$2:$C$185,'Market shares starting point Fe'!$C19,'intermediary sheet'!$D$2:$D$185,"total"),0)</f>
        <v>9.0257390591930081E-2</v>
      </c>
      <c r="V19" s="6">
        <f>IFERROR(SUMIFS('intermediary sheet'!V$2:V$185,'intermediary sheet'!$C$2:$C$185,'Market shares starting point Fe'!$C19,'intermediary sheet'!$D$2:$D$185,'Market shares starting point Fe'!$D19)/SUMIFS('intermediary sheet'!V$2:V$185,'intermediary sheet'!$C$2:$C$185,'Market shares starting point Fe'!$C19,'intermediary sheet'!$D$2:$D$185,"total"),0)</f>
        <v>8.7175488189232223E-2</v>
      </c>
      <c r="W19" s="6">
        <f>IFERROR(SUMIFS('intermediary sheet'!W$2:W$185,'intermediary sheet'!$C$2:$C$185,'Market shares starting point Fe'!$C19,'intermediary sheet'!$D$2:$D$185,'Market shares starting point Fe'!$D19)/SUMIFS('intermediary sheet'!W$2:W$185,'intermediary sheet'!$C$2:$C$185,'Market shares starting point Fe'!$C19,'intermediary sheet'!$D$2:$D$185,"total"),0)</f>
        <v>9.3553825734476459E-2</v>
      </c>
      <c r="X19" s="6">
        <f>IFERROR(SUMIFS('intermediary sheet'!X$2:X$185,'intermediary sheet'!$C$2:$C$185,'Market shares starting point Fe'!$C19,'intermediary sheet'!$D$2:$D$185,'Market shares starting point Fe'!$D19)/SUMIFS('intermediary sheet'!X$2:X$185,'intermediary sheet'!$C$2:$C$185,'Market shares starting point Fe'!$C19,'intermediary sheet'!$D$2:$D$185,"total"),0)</f>
        <v>8.6186920700308964E-2</v>
      </c>
      <c r="Y19" s="6">
        <f>IFERROR(SUMIFS('intermediary sheet'!Y$2:Y$185,'intermediary sheet'!$C$2:$C$185,'Market shares starting point Fe'!$C19,'intermediary sheet'!$D$2:$D$185,'Market shares starting point Fe'!$D19)/SUMIFS('intermediary sheet'!Y$2:Y$185,'intermediary sheet'!$C$2:$C$185,'Market shares starting point Fe'!$C19,'intermediary sheet'!$D$2:$D$185,"total"),0)</f>
        <v>7.0101698900711315E-2</v>
      </c>
      <c r="Z19" s="6">
        <f>IFERROR(SUMIFS('intermediary sheet'!Z$2:Z$185,'intermediary sheet'!$C$2:$C$185,'Market shares starting point Fe'!$C19,'intermediary sheet'!$D$2:$D$185,'Market shares starting point Fe'!$D19)/SUMIFS('intermediary sheet'!Z$2:Z$185,'intermediary sheet'!$C$2:$C$185,'Market shares starting point Fe'!$C19,'intermediary sheet'!$D$2:$D$185,"total"),0)</f>
        <v>6.5866720123714875E-2</v>
      </c>
      <c r="AA19" s="7">
        <f>IF(SUMIFS('Eurostat market shares'!$Z$2:$Z$185,'Eurostat market shares'!$C$2:$C$185,'Market shares starting point Fe'!$C19,'Eurostat market shares'!$D$2:$D$185,'Market shares starting point Fe'!$D19)=0,(SUMIFS('RAW data extract'!X$74:X$81,'RAW data extract'!$C$74:$C$81,VLOOKUP('Market shares starting point Fe'!$D19,Nomenclature!$F$1:$G$8,2,FALSE))-'Market shares starting point Fe'!Z19)+Z19,$Z19/SUMIFS('Eurostat market shares'!$Z$2:$Z$185,'Eurostat market shares'!$C$2:$C$185,'Market shares starting point Fe'!$C19,'Eurostat market shares'!$D$2:$D$185,'Market shares starting point Fe'!$D19)*(SUMIFS('RAW data extract'!X$74:X$81,'RAW data extract'!$C$74:$C$81,VLOOKUP('Market shares starting point Fe'!$D19,Nomenclature!$F$1:$G$8,2,FALSE))-'Market shares starting point Fe'!Z19)+Z19)</f>
        <v>7.21559634778704E-3</v>
      </c>
      <c r="AB19" s="7">
        <f>IF(SUMIFS('Eurostat market shares'!$Z$2:$Z$185,'Eurostat market shares'!$C$2:$C$185,'Market shares starting point Fe'!$C19,'Eurostat market shares'!$D$2:$D$185,'Market shares starting point Fe'!$D19)=0,(SUMIFS('RAW data extract'!Y$74:Y$81,'RAW data extract'!$C$74:$C$81,VLOOKUP('Market shares starting point Fe'!$D19,Nomenclature!$F$1:$G$8,2,FALSE))-'Market shares starting point Fe'!AA19)+AA19,$Z19/SUMIFS('Eurostat market shares'!$Z$2:$Z$185,'Eurostat market shares'!$C$2:$C$185,'Market shares starting point Fe'!$C19,'Eurostat market shares'!$D$2:$D$185,'Market shares starting point Fe'!$D19)*(SUMIFS('RAW data extract'!Y$74:Y$81,'RAW data extract'!$C$74:$C$81,VLOOKUP('Market shares starting point Fe'!$D19,Nomenclature!$F$1:$G$8,2,FALSE))-'Market shares starting point Fe'!AA19)+AA19)</f>
        <v>7.890569534690391E-3</v>
      </c>
      <c r="AC19" s="7">
        <f>IF(SUMIFS('Eurostat market shares'!$Z$2:$Z$185,'Eurostat market shares'!$C$2:$C$185,'Market shares starting point Fe'!$C19,'Eurostat market shares'!$D$2:$D$185,'Market shares starting point Fe'!$D19)=0,(SUMIFS('RAW data extract'!Z$74:Z$81,'RAW data extract'!$C$74:$C$81,VLOOKUP('Market shares starting point Fe'!$D19,Nomenclature!$F$1:$G$8,2,FALSE))-'Market shares starting point Fe'!AB19)+AB19,$Z19/SUMIFS('Eurostat market shares'!$Z$2:$Z$185,'Eurostat market shares'!$C$2:$C$185,'Market shares starting point Fe'!$C19,'Eurostat market shares'!$D$2:$D$185,'Market shares starting point Fe'!$D19)*(SUMIFS('RAW data extract'!Z$74:Z$81,'RAW data extract'!$C$74:$C$81,VLOOKUP('Market shares starting point Fe'!$D19,Nomenclature!$F$1:$G$8,2,FALSE))-'Market shares starting point Fe'!AB19)+AB19)</f>
        <v>8.7395521497155917E-3</v>
      </c>
      <c r="AD19" s="7">
        <f>IF(SUMIFS('Eurostat market shares'!$Z$2:$Z$185,'Eurostat market shares'!$C$2:$C$185,'Market shares starting point Fe'!$C19,'Eurostat market shares'!$D$2:$D$185,'Market shares starting point Fe'!$D19)=0,(SUMIFS('RAW data extract'!AA$74:AA$81,'RAW data extract'!$C$74:$C$81,VLOOKUP('Market shares starting point Fe'!$D19,Nomenclature!$F$1:$G$8,2,FALSE))-'Market shares starting point Fe'!AC19)+AC19,$Z19/SUMIFS('Eurostat market shares'!$Z$2:$Z$185,'Eurostat market shares'!$C$2:$C$185,'Market shares starting point Fe'!$C19,'Eurostat market shares'!$D$2:$D$185,'Market shares starting point Fe'!$D19)*(SUMIFS('RAW data extract'!AA$74:AA$81,'RAW data extract'!$C$74:$C$81,VLOOKUP('Market shares starting point Fe'!$D19,Nomenclature!$F$1:$G$8,2,FALSE))-'Market shares starting point Fe'!AC19)+AC19)</f>
        <v>9.4668349705161938E-3</v>
      </c>
      <c r="AE19" s="7">
        <f>IF(SUMIFS('Eurostat market shares'!$Z$2:$Z$185,'Eurostat market shares'!$C$2:$C$185,'Market shares starting point Fe'!$C19,'Eurostat market shares'!$D$2:$D$185,'Market shares starting point Fe'!$D19)=0,(SUMIFS('RAW data extract'!AB$74:AB$81,'RAW data extract'!$C$74:$C$81,VLOOKUP('Market shares starting point Fe'!$D19,Nomenclature!$F$1:$G$8,2,FALSE))-'Market shares starting point Fe'!AD19)+AD19,$Z19/SUMIFS('Eurostat market shares'!$Z$2:$Z$185,'Eurostat market shares'!$C$2:$C$185,'Market shares starting point Fe'!$C19,'Eurostat market shares'!$D$2:$D$185,'Market shares starting point Fe'!$D19)*(SUMIFS('RAW data extract'!AB$74:AB$81,'RAW data extract'!$C$74:$C$81,VLOOKUP('Market shares starting point Fe'!$D19,Nomenclature!$F$1:$G$8,2,FALSE))-'Market shares starting point Fe'!AD19)+AD19)</f>
        <v>1.0192339301006553E-2</v>
      </c>
      <c r="AF19" s="7">
        <f>IF(SUMIFS('Eurostat market shares'!$Z$2:$Z$185,'Eurostat market shares'!$C$2:$C$185,'Market shares starting point Fe'!$C19,'Eurostat market shares'!$D$2:$D$185,'Market shares starting point Fe'!$D19)=0,(SUMIFS('RAW data extract'!AC$74:AC$81,'RAW data extract'!$C$74:$C$81,VLOOKUP('Market shares starting point Fe'!$D19,Nomenclature!$F$1:$G$8,2,FALSE))-'Market shares starting point Fe'!AE19)+AE19,$Z19/SUMIFS('Eurostat market shares'!$Z$2:$Z$185,'Eurostat market shares'!$C$2:$C$185,'Market shares starting point Fe'!$C19,'Eurostat market shares'!$D$2:$D$185,'Market shares starting point Fe'!$D19)*(SUMIFS('RAW data extract'!AC$74:AC$81,'RAW data extract'!$C$74:$C$81,VLOOKUP('Market shares starting point Fe'!$D19,Nomenclature!$F$1:$G$8,2,FALSE))-'Market shares starting point Fe'!AE19)+AE19)</f>
        <v>1.0932966743926948E-2</v>
      </c>
      <c r="AG19" s="7">
        <f>IF(SUMIFS('Eurostat market shares'!$Z$2:$Z$185,'Eurostat market shares'!$C$2:$C$185,'Market shares starting point Fe'!$C19,'Eurostat market shares'!$D$2:$D$185,'Market shares starting point Fe'!$D19)=0,(SUMIFS('RAW data extract'!AD$74:AD$81,'RAW data extract'!$C$74:$C$81,VLOOKUP('Market shares starting point Fe'!$D19,Nomenclature!$F$1:$G$8,2,FALSE))-'Market shares starting point Fe'!AF19)+AF19,$Z19/SUMIFS('Eurostat market shares'!$Z$2:$Z$185,'Eurostat market shares'!$C$2:$C$185,'Market shares starting point Fe'!$C19,'Eurostat market shares'!$D$2:$D$185,'Market shares starting point Fe'!$D19)*(SUMIFS('RAW data extract'!AD$74:AD$81,'RAW data extract'!$C$74:$C$81,VLOOKUP('Market shares starting point Fe'!$D19,Nomenclature!$F$1:$G$8,2,FALSE))-'Market shares starting point Fe'!AF19)+AF19)</f>
        <v>1.1632729077874658E-2</v>
      </c>
      <c r="AH19" s="7">
        <f>IF(SUMIFS('Eurostat market shares'!$Z$2:$Z$185,'Eurostat market shares'!$C$2:$C$185,'Market shares starting point Fe'!$C19,'Eurostat market shares'!$D$2:$D$185,'Market shares starting point Fe'!$D19)=0,(SUMIFS('RAW data extract'!AE$74:AE$81,'RAW data extract'!$C$74:$C$81,VLOOKUP('Market shares starting point Fe'!$D19,Nomenclature!$F$1:$G$8,2,FALSE))-'Market shares starting point Fe'!AG19)+AG19,$Z19/SUMIFS('Eurostat market shares'!$Z$2:$Z$185,'Eurostat market shares'!$C$2:$C$185,'Market shares starting point Fe'!$C19,'Eurostat market shares'!$D$2:$D$185,'Market shares starting point Fe'!$D19)*(SUMIFS('RAW data extract'!AE$74:AE$81,'RAW data extract'!$C$74:$C$81,VLOOKUP('Market shares starting point Fe'!$D19,Nomenclature!$F$1:$G$8,2,FALSE))-'Market shares starting point Fe'!AG19)+AG19)</f>
        <v>1.2403548283621474E-2</v>
      </c>
      <c r="AI19" s="7">
        <f>IF(SUMIFS('Eurostat market shares'!$Z$2:$Z$185,'Eurostat market shares'!$C$2:$C$185,'Market shares starting point Fe'!$C19,'Eurostat market shares'!$D$2:$D$185,'Market shares starting point Fe'!$D19)=0,(SUMIFS('RAW data extract'!AF$74:AF$81,'RAW data extract'!$C$74:$C$81,VLOOKUP('Market shares starting point Fe'!$D19,Nomenclature!$F$1:$G$8,2,FALSE))-'Market shares starting point Fe'!AH19)+AH19,$Z19/SUMIFS('Eurostat market shares'!$Z$2:$Z$185,'Eurostat market shares'!$C$2:$C$185,'Market shares starting point Fe'!$C19,'Eurostat market shares'!$D$2:$D$185,'Market shares starting point Fe'!$D19)*(SUMIFS('RAW data extract'!AF$74:AF$81,'RAW data extract'!$C$74:$C$81,VLOOKUP('Market shares starting point Fe'!$D19,Nomenclature!$F$1:$G$8,2,FALSE))-'Market shares starting point Fe'!AH19)+AH19)</f>
        <v>1.3192387051305671E-2</v>
      </c>
      <c r="AJ19" s="7">
        <f>IF(SUMIFS('Eurostat market shares'!$Z$2:$Z$185,'Eurostat market shares'!$C$2:$C$185,'Market shares starting point Fe'!$C19,'Eurostat market shares'!$D$2:$D$185,'Market shares starting point Fe'!$D19)=0,(SUMIFS('RAW data extract'!AG$74:AG$81,'RAW data extract'!$C$74:$C$81,VLOOKUP('Market shares starting point Fe'!$D19,Nomenclature!$F$1:$G$8,2,FALSE))-'Market shares starting point Fe'!AI19)+AI19,$Z19/SUMIFS('Eurostat market shares'!$Z$2:$Z$185,'Eurostat market shares'!$C$2:$C$185,'Market shares starting point Fe'!$C19,'Eurostat market shares'!$D$2:$D$185,'Market shares starting point Fe'!$D19)*(SUMIFS('RAW data extract'!AG$74:AG$81,'RAW data extract'!$C$74:$C$81,VLOOKUP('Market shares starting point Fe'!$D19,Nomenclature!$F$1:$G$8,2,FALSE))-'Market shares starting point Fe'!AI19)+AI19)</f>
        <v>1.4040730380408782E-2</v>
      </c>
      <c r="AK19" s="7">
        <f>IF(SUMIFS('Eurostat market shares'!$Z$2:$Z$185,'Eurostat market shares'!$C$2:$C$185,'Market shares starting point Fe'!$C19,'Eurostat market shares'!$D$2:$D$185,'Market shares starting point Fe'!$D19)=0,(SUMIFS('RAW data extract'!AH$74:AH$81,'RAW data extract'!$C$74:$C$81,VLOOKUP('Market shares starting point Fe'!$D19,Nomenclature!$F$1:$G$8,2,FALSE))-'Market shares starting point Fe'!AJ19)+AJ19,$Z19/SUMIFS('Eurostat market shares'!$Z$2:$Z$185,'Eurostat market shares'!$C$2:$C$185,'Market shares starting point Fe'!$C19,'Eurostat market shares'!$D$2:$D$185,'Market shares starting point Fe'!$D19)*(SUMIFS('RAW data extract'!AH$74:AH$81,'RAW data extract'!$C$74:$C$81,VLOOKUP('Market shares starting point Fe'!$D19,Nomenclature!$F$1:$G$8,2,FALSE))-'Market shares starting point Fe'!AJ19)+AJ19)</f>
        <v>1.5033369462781436E-2</v>
      </c>
      <c r="AL19" s="7">
        <f>IF(SUMIFS('Eurostat market shares'!$Z$2:$Z$185,'Eurostat market shares'!$C$2:$C$185,'Market shares starting point Fe'!$C19,'Eurostat market shares'!$D$2:$D$185,'Market shares starting point Fe'!$D19)=0,(SUMIFS('RAW data extract'!AI$74:AI$81,'RAW data extract'!$C$74:$C$81,VLOOKUP('Market shares starting point Fe'!$D19,Nomenclature!$F$1:$G$8,2,FALSE))-'Market shares starting point Fe'!AK19)+AK19,$Z19/SUMIFS('Eurostat market shares'!$Z$2:$Z$185,'Eurostat market shares'!$C$2:$C$185,'Market shares starting point Fe'!$C19,'Eurostat market shares'!$D$2:$D$185,'Market shares starting point Fe'!$D19)*(SUMIFS('RAW data extract'!AI$74:AI$81,'RAW data extract'!$C$74:$C$81,VLOOKUP('Market shares starting point Fe'!$D19,Nomenclature!$F$1:$G$8,2,FALSE))-'Market shares starting point Fe'!AK19)+AK19)</f>
        <v>1.6119232985887754E-2</v>
      </c>
      <c r="AM19" s="7">
        <f>IF(SUMIFS('Eurostat market shares'!$Z$2:$Z$185,'Eurostat market shares'!$C$2:$C$185,'Market shares starting point Fe'!$C19,'Eurostat market shares'!$D$2:$D$185,'Market shares starting point Fe'!$D19)=0,(SUMIFS('RAW data extract'!AJ$74:AJ$81,'RAW data extract'!$C$74:$C$81,VLOOKUP('Market shares starting point Fe'!$D19,Nomenclature!$F$1:$G$8,2,FALSE))-'Market shares starting point Fe'!AL19)+AL19,$Z19/SUMIFS('Eurostat market shares'!$Z$2:$Z$185,'Eurostat market shares'!$C$2:$C$185,'Market shares starting point Fe'!$C19,'Eurostat market shares'!$D$2:$D$185,'Market shares starting point Fe'!$D19)*(SUMIFS('RAW data extract'!AJ$74:AJ$81,'RAW data extract'!$C$74:$C$81,VLOOKUP('Market shares starting point Fe'!$D19,Nomenclature!$F$1:$G$8,2,FALSE))-'Market shares starting point Fe'!AL19)+AL19)</f>
        <v>1.7354203128125446E-2</v>
      </c>
      <c r="AN19" s="7">
        <f>IF(SUMIFS('Eurostat market shares'!$Z$2:$Z$185,'Eurostat market shares'!$C$2:$C$185,'Market shares starting point Fe'!$C19,'Eurostat market shares'!$D$2:$D$185,'Market shares starting point Fe'!$D19)=0,(SUMIFS('RAW data extract'!AK$74:AK$81,'RAW data extract'!$C$74:$C$81,VLOOKUP('Market shares starting point Fe'!$D19,Nomenclature!$F$1:$G$8,2,FALSE))-'Market shares starting point Fe'!AM19)+AM19,$Z19/SUMIFS('Eurostat market shares'!$Z$2:$Z$185,'Eurostat market shares'!$C$2:$C$185,'Market shares starting point Fe'!$C19,'Eurostat market shares'!$D$2:$D$185,'Market shares starting point Fe'!$D19)*(SUMIFS('RAW data extract'!AK$74:AK$81,'RAW data extract'!$C$74:$C$81,VLOOKUP('Market shares starting point Fe'!$D19,Nomenclature!$F$1:$G$8,2,FALSE))-'Market shares starting point Fe'!AM19)+AM19)</f>
        <v>1.8827414576133131E-2</v>
      </c>
      <c r="AO19" s="7">
        <f>IF(SUMIFS('Eurostat market shares'!$Z$2:$Z$185,'Eurostat market shares'!$C$2:$C$185,'Market shares starting point Fe'!$C19,'Eurostat market shares'!$D$2:$D$185,'Market shares starting point Fe'!$D19)=0,(SUMIFS('RAW data extract'!AL$74:AL$81,'RAW data extract'!$C$74:$C$81,VLOOKUP('Market shares starting point Fe'!$D19,Nomenclature!$F$1:$G$8,2,FALSE))-'Market shares starting point Fe'!AN19)+AN19,$Z19/SUMIFS('Eurostat market shares'!$Z$2:$Z$185,'Eurostat market shares'!$C$2:$C$185,'Market shares starting point Fe'!$C19,'Eurostat market shares'!$D$2:$D$185,'Market shares starting point Fe'!$D19)*(SUMIFS('RAW data extract'!AL$74:AL$81,'RAW data extract'!$C$74:$C$81,VLOOKUP('Market shares starting point Fe'!$D19,Nomenclature!$F$1:$G$8,2,FALSE))-'Market shares starting point Fe'!AN19)+AN19)</f>
        <v>2.049290191040452E-2</v>
      </c>
      <c r="AP19" s="7">
        <f>IF(SUMIFS('Eurostat market shares'!$Z$2:$Z$185,'Eurostat market shares'!$C$2:$C$185,'Market shares starting point Fe'!$C19,'Eurostat market shares'!$D$2:$D$185,'Market shares starting point Fe'!$D19)=0,(SUMIFS('RAW data extract'!AM$74:AM$81,'RAW data extract'!$C$74:$C$81,VLOOKUP('Market shares starting point Fe'!$D19,Nomenclature!$F$1:$G$8,2,FALSE))-'Market shares starting point Fe'!AO19)+AO19,$Z19/SUMIFS('Eurostat market shares'!$Z$2:$Z$185,'Eurostat market shares'!$C$2:$C$185,'Market shares starting point Fe'!$C19,'Eurostat market shares'!$D$2:$D$185,'Market shares starting point Fe'!$D19)*(SUMIFS('RAW data extract'!AM$74:AM$81,'RAW data extract'!$C$74:$C$81,VLOOKUP('Market shares starting point Fe'!$D19,Nomenclature!$F$1:$G$8,2,FALSE))-'Market shares starting point Fe'!AO19)+AO19)</f>
        <v>2.2380289907512292E-2</v>
      </c>
      <c r="AQ19" s="7">
        <f>IF(SUMIFS('Eurostat market shares'!$Z$2:$Z$185,'Eurostat market shares'!$C$2:$C$185,'Market shares starting point Fe'!$C19,'Eurostat market shares'!$D$2:$D$185,'Market shares starting point Fe'!$D19)=0,(SUMIFS('RAW data extract'!AN$74:AN$81,'RAW data extract'!$C$74:$C$81,VLOOKUP('Market shares starting point Fe'!$D19,Nomenclature!$F$1:$G$8,2,FALSE))-'Market shares starting point Fe'!AP19)+AP19,$Z19/SUMIFS('Eurostat market shares'!$Z$2:$Z$185,'Eurostat market shares'!$C$2:$C$185,'Market shares starting point Fe'!$C19,'Eurostat market shares'!$D$2:$D$185,'Market shares starting point Fe'!$D19)*(SUMIFS('RAW data extract'!AN$74:AN$81,'RAW data extract'!$C$74:$C$81,VLOOKUP('Market shares starting point Fe'!$D19,Nomenclature!$F$1:$G$8,2,FALSE))-'Market shares starting point Fe'!AP19)+AP19)</f>
        <v>2.4483705521278869E-2</v>
      </c>
      <c r="AR19" s="7">
        <f>IF(SUMIFS('Eurostat market shares'!$Z$2:$Z$185,'Eurostat market shares'!$C$2:$C$185,'Market shares starting point Fe'!$C19,'Eurostat market shares'!$D$2:$D$185,'Market shares starting point Fe'!$D19)=0,(SUMIFS('RAW data extract'!AO$74:AO$81,'RAW data extract'!$C$74:$C$81,VLOOKUP('Market shares starting point Fe'!$D19,Nomenclature!$F$1:$G$8,2,FALSE))-'Market shares starting point Fe'!AQ19)+AQ19,$Z19/SUMIFS('Eurostat market shares'!$Z$2:$Z$185,'Eurostat market shares'!$C$2:$C$185,'Market shares starting point Fe'!$C19,'Eurostat market shares'!$D$2:$D$185,'Market shares starting point Fe'!$D19)*(SUMIFS('RAW data extract'!AO$74:AO$81,'RAW data extract'!$C$74:$C$81,VLOOKUP('Market shares starting point Fe'!$D19,Nomenclature!$F$1:$G$8,2,FALSE))-'Market shares starting point Fe'!AQ19)+AQ19)</f>
        <v>2.6674996866603823E-2</v>
      </c>
      <c r="AS19" s="7">
        <f>IF(SUMIFS('Eurostat market shares'!$Z$2:$Z$185,'Eurostat market shares'!$C$2:$C$185,'Market shares starting point Fe'!$C19,'Eurostat market shares'!$D$2:$D$185,'Market shares starting point Fe'!$D19)=0,(SUMIFS('RAW data extract'!AP$74:AP$81,'RAW data extract'!$C$74:$C$81,VLOOKUP('Market shares starting point Fe'!$D19,Nomenclature!$F$1:$G$8,2,FALSE))-'Market shares starting point Fe'!AR19)+AR19,$Z19/SUMIFS('Eurostat market shares'!$Z$2:$Z$185,'Eurostat market shares'!$C$2:$C$185,'Market shares starting point Fe'!$C19,'Eurostat market shares'!$D$2:$D$185,'Market shares starting point Fe'!$D19)*(SUMIFS('RAW data extract'!AP$74:AP$81,'RAW data extract'!$C$74:$C$81,VLOOKUP('Market shares starting point Fe'!$D19,Nomenclature!$F$1:$G$8,2,FALSE))-'Market shares starting point Fe'!AR19)+AR19)</f>
        <v>2.8981523520557759E-2</v>
      </c>
      <c r="AT19" s="7">
        <f>IF(SUMIFS('Eurostat market shares'!$Z$2:$Z$185,'Eurostat market shares'!$C$2:$C$185,'Market shares starting point Fe'!$C19,'Eurostat market shares'!$D$2:$D$185,'Market shares starting point Fe'!$D19)=0,(SUMIFS('RAW data extract'!AQ$74:AQ$81,'RAW data extract'!$C$74:$C$81,VLOOKUP('Market shares starting point Fe'!$D19,Nomenclature!$F$1:$G$8,2,FALSE))-'Market shares starting point Fe'!AS19)+AS19,$Z19/SUMIFS('Eurostat market shares'!$Z$2:$Z$185,'Eurostat market shares'!$C$2:$C$185,'Market shares starting point Fe'!$C19,'Eurostat market shares'!$D$2:$D$185,'Market shares starting point Fe'!$D19)*(SUMIFS('RAW data extract'!AQ$74:AQ$81,'RAW data extract'!$C$74:$C$81,VLOOKUP('Market shares starting point Fe'!$D19,Nomenclature!$F$1:$G$8,2,FALSE))-'Market shares starting point Fe'!AS19)+AS19)</f>
        <v>3.1471723504043404E-2</v>
      </c>
      <c r="AU19" s="7">
        <f>IF(SUMIFS('Eurostat market shares'!$Z$2:$Z$185,'Eurostat market shares'!$C$2:$C$185,'Market shares starting point Fe'!$C19,'Eurostat market shares'!$D$2:$D$185,'Market shares starting point Fe'!$D19)=0,(SUMIFS('RAW data extract'!AR$74:AR$81,'RAW data extract'!$C$74:$C$81,VLOOKUP('Market shares starting point Fe'!$D19,Nomenclature!$F$1:$G$8,2,FALSE))-'Market shares starting point Fe'!AT19)+AT19,$Z19/SUMIFS('Eurostat market shares'!$Z$2:$Z$185,'Eurostat market shares'!$C$2:$C$185,'Market shares starting point Fe'!$C19,'Eurostat market shares'!$D$2:$D$185,'Market shares starting point Fe'!$D19)*(SUMIFS('RAW data extract'!AR$74:AR$81,'RAW data extract'!$C$74:$C$81,VLOOKUP('Market shares starting point Fe'!$D19,Nomenclature!$F$1:$G$8,2,FALSE))-'Market shares starting point Fe'!AT19)+AT19)</f>
        <v>3.4052766275412157E-2</v>
      </c>
      <c r="AV19" s="7">
        <f>IF(SUMIFS('Eurostat market shares'!$Z$2:$Z$185,'Eurostat market shares'!$C$2:$C$185,'Market shares starting point Fe'!$C19,'Eurostat market shares'!$D$2:$D$185,'Market shares starting point Fe'!$D19)=0,(SUMIFS('RAW data extract'!AS$74:AS$81,'RAW data extract'!$C$74:$C$81,VLOOKUP('Market shares starting point Fe'!$D19,Nomenclature!$F$1:$G$8,2,FALSE))-'Market shares starting point Fe'!AU19)+AU19,$Z19/SUMIFS('Eurostat market shares'!$Z$2:$Z$185,'Eurostat market shares'!$C$2:$C$185,'Market shares starting point Fe'!$C19,'Eurostat market shares'!$D$2:$D$185,'Market shares starting point Fe'!$D19)*(SUMIFS('RAW data extract'!AS$74:AS$81,'RAW data extract'!$C$74:$C$81,VLOOKUP('Market shares starting point Fe'!$D19,Nomenclature!$F$1:$G$8,2,FALSE))-'Market shares starting point Fe'!AU19)+AU19)</f>
        <v>3.6778270543804337E-2</v>
      </c>
      <c r="AW19" s="7">
        <f>IF(SUMIFS('Eurostat market shares'!$Z$2:$Z$185,'Eurostat market shares'!$C$2:$C$185,'Market shares starting point Fe'!$C19,'Eurostat market shares'!$D$2:$D$185,'Market shares starting point Fe'!$D19)=0,(SUMIFS('RAW data extract'!AT$74:AT$81,'RAW data extract'!$C$74:$C$81,VLOOKUP('Market shares starting point Fe'!$D19,Nomenclature!$F$1:$G$8,2,FALSE))-'Market shares starting point Fe'!AV19)+AV19,$Z19/SUMIFS('Eurostat market shares'!$Z$2:$Z$185,'Eurostat market shares'!$C$2:$C$185,'Market shares starting point Fe'!$C19,'Eurostat market shares'!$D$2:$D$185,'Market shares starting point Fe'!$D19)*(SUMIFS('RAW data extract'!AT$74:AT$81,'RAW data extract'!$C$74:$C$81,VLOOKUP('Market shares starting point Fe'!$D19,Nomenclature!$F$1:$G$8,2,FALSE))-'Market shares starting point Fe'!AV19)+AV19)</f>
        <v>3.9681390293189546E-2</v>
      </c>
      <c r="AX19" s="7">
        <f>IF(SUMIFS('Eurostat market shares'!$Z$2:$Z$185,'Eurostat market shares'!$C$2:$C$185,'Market shares starting point Fe'!$C19,'Eurostat market shares'!$D$2:$D$185,'Market shares starting point Fe'!$D19)=0,(SUMIFS('RAW data extract'!AU$74:AU$81,'RAW data extract'!$C$74:$C$81,VLOOKUP('Market shares starting point Fe'!$D19,Nomenclature!$F$1:$G$8,2,FALSE))-'Market shares starting point Fe'!AW19)+AW19,$Z19/SUMIFS('Eurostat market shares'!$Z$2:$Z$185,'Eurostat market shares'!$C$2:$C$185,'Market shares starting point Fe'!$C19,'Eurostat market shares'!$D$2:$D$185,'Market shares starting point Fe'!$D19)*(SUMIFS('RAW data extract'!AU$74:AU$81,'RAW data extract'!$C$74:$C$81,VLOOKUP('Market shares starting point Fe'!$D19,Nomenclature!$F$1:$G$8,2,FALSE))-'Market shares starting point Fe'!AW19)+AW19)</f>
        <v>4.2824369563487202E-2</v>
      </c>
      <c r="AY19" s="7">
        <f>IF(SUMIFS('Eurostat market shares'!$Z$2:$Z$185,'Eurostat market shares'!$C$2:$C$185,'Market shares starting point Fe'!$C19,'Eurostat market shares'!$D$2:$D$185,'Market shares starting point Fe'!$D19)=0,(SUMIFS('RAW data extract'!AV$74:AV$81,'RAW data extract'!$C$74:$C$81,VLOOKUP('Market shares starting point Fe'!$D19,Nomenclature!$F$1:$G$8,2,FALSE))-'Market shares starting point Fe'!AX19)+AX19,$Z19/SUMIFS('Eurostat market shares'!$Z$2:$Z$185,'Eurostat market shares'!$C$2:$C$185,'Market shares starting point Fe'!$C19,'Eurostat market shares'!$D$2:$D$185,'Market shares starting point Fe'!$D19)*(SUMIFS('RAW data extract'!AV$74:AV$81,'RAW data extract'!$C$74:$C$81,VLOOKUP('Market shares starting point Fe'!$D19,Nomenclature!$F$1:$G$8,2,FALSE))-'Market shares starting point Fe'!AX19)+AX19)</f>
        <v>4.6241290612107071E-2</v>
      </c>
      <c r="AZ19" s="7">
        <f>IF(SUMIFS('Eurostat market shares'!$Z$2:$Z$185,'Eurostat market shares'!$C$2:$C$185,'Market shares starting point Fe'!$C19,'Eurostat market shares'!$D$2:$D$185,'Market shares starting point Fe'!$D19)=0,(SUMIFS('RAW data extract'!AW$74:AW$81,'RAW data extract'!$C$74:$C$81,VLOOKUP('Market shares starting point Fe'!$D19,Nomenclature!$F$1:$G$8,2,FALSE))-'Market shares starting point Fe'!AY19)+AY19,$Z19/SUMIFS('Eurostat market shares'!$Z$2:$Z$185,'Eurostat market shares'!$C$2:$C$185,'Market shares starting point Fe'!$C19,'Eurostat market shares'!$D$2:$D$185,'Market shares starting point Fe'!$D19)*(SUMIFS('RAW data extract'!AW$74:AW$81,'RAW data extract'!$C$74:$C$81,VLOOKUP('Market shares starting point Fe'!$D19,Nomenclature!$F$1:$G$8,2,FALSE))-'Market shares starting point Fe'!AY19)+AY19)</f>
        <v>4.9947291639282E-2</v>
      </c>
      <c r="BA19" s="7">
        <f>IF(SUMIFS('Eurostat market shares'!$Z$2:$Z$185,'Eurostat market shares'!$C$2:$C$185,'Market shares starting point Fe'!$C19,'Eurostat market shares'!$D$2:$D$185,'Market shares starting point Fe'!$D19)=0,(SUMIFS('RAW data extract'!AX$74:AX$81,'RAW data extract'!$C$74:$C$81,VLOOKUP('Market shares starting point Fe'!$D19,Nomenclature!$F$1:$G$8,2,FALSE))-'Market shares starting point Fe'!AZ19)+AZ19,$Z19/SUMIFS('Eurostat market shares'!$Z$2:$Z$185,'Eurostat market shares'!$C$2:$C$185,'Market shares starting point Fe'!$C19,'Eurostat market shares'!$D$2:$D$185,'Market shares starting point Fe'!$D19)*(SUMIFS('RAW data extract'!AX$74:AX$81,'RAW data extract'!$C$74:$C$81,VLOOKUP('Market shares starting point Fe'!$D19,Nomenclature!$F$1:$G$8,2,FALSE))-'Market shares starting point Fe'!AZ19)+AZ19)</f>
        <v>5.39952980802074E-2</v>
      </c>
      <c r="BB19" s="7">
        <f>IF(SUMIFS('Eurostat market shares'!$Z$2:$Z$185,'Eurostat market shares'!$C$2:$C$185,'Market shares starting point Fe'!$C19,'Eurostat market shares'!$D$2:$D$185,'Market shares starting point Fe'!$D19)=0,(SUMIFS('RAW data extract'!AY$74:AY$81,'RAW data extract'!$C$74:$C$81,VLOOKUP('Market shares starting point Fe'!$D19,Nomenclature!$F$1:$G$8,2,FALSE))-'Market shares starting point Fe'!BA19)+BA19,$Z19/SUMIFS('Eurostat market shares'!$Z$2:$Z$185,'Eurostat market shares'!$C$2:$C$185,'Market shares starting point Fe'!$C19,'Eurostat market shares'!$D$2:$D$185,'Market shares starting point Fe'!$D19)*(SUMIFS('RAW data extract'!AY$74:AY$81,'RAW data extract'!$C$74:$C$81,VLOOKUP('Market shares starting point Fe'!$D19,Nomenclature!$F$1:$G$8,2,FALSE))-'Market shares starting point Fe'!BA19)+BA19)</f>
        <v>5.8458049131457968E-2</v>
      </c>
      <c r="BC19" s="7">
        <f>IF(SUMIFS('Eurostat market shares'!$Z$2:$Z$185,'Eurostat market shares'!$C$2:$C$185,'Market shares starting point Fe'!$C19,'Eurostat market shares'!$D$2:$D$185,'Market shares starting point Fe'!$D19)=0,(SUMIFS('RAW data extract'!AZ$74:AZ$81,'RAW data extract'!$C$74:$C$81,VLOOKUP('Market shares starting point Fe'!$D19,Nomenclature!$F$1:$G$8,2,FALSE))-'Market shares starting point Fe'!BB19)+BB19,$Z19/SUMIFS('Eurostat market shares'!$Z$2:$Z$185,'Eurostat market shares'!$C$2:$C$185,'Market shares starting point Fe'!$C19,'Eurostat market shares'!$D$2:$D$185,'Market shares starting point Fe'!$D19)*(SUMIFS('RAW data extract'!AZ$74:AZ$81,'RAW data extract'!$C$74:$C$81,VLOOKUP('Market shares starting point Fe'!$D19,Nomenclature!$F$1:$G$8,2,FALSE))-'Market shares starting point Fe'!BB19)+BB19)</f>
        <v>6.3401371092002445E-2</v>
      </c>
      <c r="BD19" s="7">
        <f>IF(SUMIFS('Eurostat market shares'!$Z$2:$Z$185,'Eurostat market shares'!$C$2:$C$185,'Market shares starting point Fe'!$C19,'Eurostat market shares'!$D$2:$D$185,'Market shares starting point Fe'!$D19)=0,(SUMIFS('RAW data extract'!BA$74:BA$81,'RAW data extract'!$C$74:$C$81,VLOOKUP('Market shares starting point Fe'!$D19,Nomenclature!$F$1:$G$8,2,FALSE))-'Market shares starting point Fe'!BC19)+BC19,$Z19/SUMIFS('Eurostat market shares'!$Z$2:$Z$185,'Eurostat market shares'!$C$2:$C$185,'Market shares starting point Fe'!$C19,'Eurostat market shares'!$D$2:$D$185,'Market shares starting point Fe'!$D19)*(SUMIFS('RAW data extract'!BA$74:BA$81,'RAW data extract'!$C$74:$C$81,VLOOKUP('Market shares starting point Fe'!$D19,Nomenclature!$F$1:$G$8,2,FALSE))-'Market shares starting point Fe'!BC19)+BC19)</f>
        <v>6.8817306464138597E-2</v>
      </c>
      <c r="BE19" s="7">
        <f>IF(SUMIFS('Eurostat market shares'!$Z$2:$Z$185,'Eurostat market shares'!$C$2:$C$185,'Market shares starting point Fe'!$C19,'Eurostat market shares'!$D$2:$D$185,'Market shares starting point Fe'!$D19)=0,(SUMIFS('RAW data extract'!BB$74:BB$81,'RAW data extract'!$C$74:$C$81,VLOOKUP('Market shares starting point Fe'!$D19,Nomenclature!$F$1:$G$8,2,FALSE))-'Market shares starting point Fe'!BD19)+BD19,$Z19/SUMIFS('Eurostat market shares'!$Z$2:$Z$185,'Eurostat market shares'!$C$2:$C$185,'Market shares starting point Fe'!$C19,'Eurostat market shares'!$D$2:$D$185,'Market shares starting point Fe'!$D19)*(SUMIFS('RAW data extract'!BB$74:BB$81,'RAW data extract'!$C$74:$C$81,VLOOKUP('Market shares starting point Fe'!$D19,Nomenclature!$F$1:$G$8,2,FALSE))-'Market shares starting point Fe'!BD19)+BD19)</f>
        <v>7.4897037211166584E-2</v>
      </c>
      <c r="BF19" s="7">
        <f>IF(SUMIFS('Eurostat market shares'!$Z$2:$Z$185,'Eurostat market shares'!$C$2:$C$185,'Market shares starting point Fe'!$C19,'Eurostat market shares'!$D$2:$D$185,'Market shares starting point Fe'!$D19)=0,(SUMIFS('RAW data extract'!BC$74:BC$81,'RAW data extract'!$C$74:$C$81,VLOOKUP('Market shares starting point Fe'!$D19,Nomenclature!$F$1:$G$8,2,FALSE))-'Market shares starting point Fe'!BE19)+BE19,$Z19/SUMIFS('Eurostat market shares'!$Z$2:$Z$185,'Eurostat market shares'!$C$2:$C$185,'Market shares starting point Fe'!$C19,'Eurostat market shares'!$D$2:$D$185,'Market shares starting point Fe'!$D19)*(SUMIFS('RAW data extract'!BC$74:BC$81,'RAW data extract'!$C$74:$C$81,VLOOKUP('Market shares starting point Fe'!$D19,Nomenclature!$F$1:$G$8,2,FALSE))-'Market shares starting point Fe'!BE19)+BE19)</f>
        <v>8.1710240282487634E-2</v>
      </c>
      <c r="BG19" s="7">
        <f>IF(SUMIFS('Eurostat market shares'!$Z$2:$Z$185,'Eurostat market shares'!$C$2:$C$185,'Market shares starting point Fe'!$C19,'Eurostat market shares'!$D$2:$D$185,'Market shares starting point Fe'!$D19)=0,(SUMIFS('RAW data extract'!BD$74:BD$81,'RAW data extract'!$C$74:$C$81,VLOOKUP('Market shares starting point Fe'!$D19,Nomenclature!$F$1:$G$8,2,FALSE))-'Market shares starting point Fe'!BF19)+BF19,$Z19/SUMIFS('Eurostat market shares'!$Z$2:$Z$185,'Eurostat market shares'!$C$2:$C$185,'Market shares starting point Fe'!$C19,'Eurostat market shares'!$D$2:$D$185,'Market shares starting point Fe'!$D19)*(SUMIFS('RAW data extract'!BD$74:BD$81,'RAW data extract'!$C$74:$C$81,VLOOKUP('Market shares starting point Fe'!$D19,Nomenclature!$F$1:$G$8,2,FALSE))-'Market shares starting point Fe'!BF19)+BF19)</f>
        <v>8.939021685558271E-2</v>
      </c>
      <c r="BH19" s="7">
        <f>IF(SUMIFS('Eurostat market shares'!$Z$2:$Z$185,'Eurostat market shares'!$C$2:$C$185,'Market shares starting point Fe'!$C19,'Eurostat market shares'!$D$2:$D$185,'Market shares starting point Fe'!$D19)=0,(SUMIFS('RAW data extract'!BE$74:BE$81,'RAW data extract'!$C$74:$C$81,VLOOKUP('Market shares starting point Fe'!$D19,Nomenclature!$F$1:$G$8,2,FALSE))-'Market shares starting point Fe'!BG19)+BG19,$Z19/SUMIFS('Eurostat market shares'!$Z$2:$Z$185,'Eurostat market shares'!$C$2:$C$185,'Market shares starting point Fe'!$C19,'Eurostat market shares'!$D$2:$D$185,'Market shares starting point Fe'!$D19)*(SUMIFS('RAW data extract'!BE$74:BE$81,'RAW data extract'!$C$74:$C$81,VLOOKUP('Market shares starting point Fe'!$D19,Nomenclature!$F$1:$G$8,2,FALSE))-'Market shares starting point Fe'!BG19)+BG19)</f>
        <v>9.8121167187869188E-2</v>
      </c>
    </row>
    <row r="20" spans="1:60" hidden="1" x14ac:dyDescent="0.3">
      <c r="A20" t="s">
        <v>9</v>
      </c>
      <c r="B20" t="s">
        <v>10</v>
      </c>
      <c r="C20" t="s">
        <v>24</v>
      </c>
      <c r="D20" t="s">
        <v>18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 s="6">
        <f>IFERROR(SUMIFS('intermediary sheet'!J$2:J$185,'intermediary sheet'!$C$2:$C$185,'Market shares starting point Fe'!$C20,'intermediary sheet'!$D$2:$D$185,'Market shares starting point Fe'!$D20)/SUMIFS('intermediary sheet'!J$2:J$185,'intermediary sheet'!$C$2:$C$185,'Market shares starting point Fe'!$C20,'intermediary sheet'!$D$2:$D$185,"total"),0)</f>
        <v>0</v>
      </c>
      <c r="K20" s="6">
        <f>IFERROR(SUMIFS('intermediary sheet'!K$2:K$185,'intermediary sheet'!$C$2:$C$185,'Market shares starting point Fe'!$C20,'intermediary sheet'!$D$2:$D$185,'Market shares starting point Fe'!$D20)/SUMIFS('intermediary sheet'!K$2:K$185,'intermediary sheet'!$C$2:$C$185,'Market shares starting point Fe'!$C20,'intermediary sheet'!$D$2:$D$185,"total"),0)</f>
        <v>0</v>
      </c>
      <c r="L20" s="6">
        <f>IFERROR(SUMIFS('intermediary sheet'!L$2:L$185,'intermediary sheet'!$C$2:$C$185,'Market shares starting point Fe'!$C20,'intermediary sheet'!$D$2:$D$185,'Market shares starting point Fe'!$D20)/SUMIFS('intermediary sheet'!L$2:L$185,'intermediary sheet'!$C$2:$C$185,'Market shares starting point Fe'!$C20,'intermediary sheet'!$D$2:$D$185,"total"),0)</f>
        <v>0</v>
      </c>
      <c r="M20" s="6">
        <f>IFERROR(SUMIFS('intermediary sheet'!M$2:M$185,'intermediary sheet'!$C$2:$C$185,'Market shares starting point Fe'!$C20,'intermediary sheet'!$D$2:$D$185,'Market shares starting point Fe'!$D20)/SUMIFS('intermediary sheet'!M$2:M$185,'intermediary sheet'!$C$2:$C$185,'Market shares starting point Fe'!$C20,'intermediary sheet'!$D$2:$D$185,"total"),0)</f>
        <v>0</v>
      </c>
      <c r="N20" s="6">
        <f>IFERROR(SUMIFS('intermediary sheet'!N$2:N$185,'intermediary sheet'!$C$2:$C$185,'Market shares starting point Fe'!$C20,'intermediary sheet'!$D$2:$D$185,'Market shares starting point Fe'!$D20)/SUMIFS('intermediary sheet'!N$2:N$185,'intermediary sheet'!$C$2:$C$185,'Market shares starting point Fe'!$C20,'intermediary sheet'!$D$2:$D$185,"total"),0)</f>
        <v>0</v>
      </c>
      <c r="O20" s="6">
        <f>IFERROR(SUMIFS('intermediary sheet'!O$2:O$185,'intermediary sheet'!$C$2:$C$185,'Market shares starting point Fe'!$C20,'intermediary sheet'!$D$2:$D$185,'Market shares starting point Fe'!$D20)/SUMIFS('intermediary sheet'!O$2:O$185,'intermediary sheet'!$C$2:$C$185,'Market shares starting point Fe'!$C20,'intermediary sheet'!$D$2:$D$185,"total"),0)</f>
        <v>0</v>
      </c>
      <c r="P20" s="6">
        <f>IFERROR(SUMIFS('intermediary sheet'!P$2:P$185,'intermediary sheet'!$C$2:$C$185,'Market shares starting point Fe'!$C20,'intermediary sheet'!$D$2:$D$185,'Market shares starting point Fe'!$D20)/SUMIFS('intermediary sheet'!P$2:P$185,'intermediary sheet'!$C$2:$C$185,'Market shares starting point Fe'!$C20,'intermediary sheet'!$D$2:$D$185,"total"),0)</f>
        <v>0</v>
      </c>
      <c r="Q20" s="6">
        <f>IFERROR(SUMIFS('intermediary sheet'!Q$2:Q$185,'intermediary sheet'!$C$2:$C$185,'Market shares starting point Fe'!$C20,'intermediary sheet'!$D$2:$D$185,'Market shares starting point Fe'!$D20)/SUMIFS('intermediary sheet'!Q$2:Q$185,'intermediary sheet'!$C$2:$C$185,'Market shares starting point Fe'!$C20,'intermediary sheet'!$D$2:$D$185,"total"),0)</f>
        <v>0</v>
      </c>
      <c r="R20" s="6">
        <f>IFERROR(SUMIFS('intermediary sheet'!R$2:R$185,'intermediary sheet'!$C$2:$C$185,'Market shares starting point Fe'!$C20,'intermediary sheet'!$D$2:$D$185,'Market shares starting point Fe'!$D20)/SUMIFS('intermediary sheet'!R$2:R$185,'intermediary sheet'!$C$2:$C$185,'Market shares starting point Fe'!$C20,'intermediary sheet'!$D$2:$D$185,"total"),0)</f>
        <v>0</v>
      </c>
      <c r="S20" s="6">
        <f>IFERROR(SUMIFS('intermediary sheet'!S$2:S$185,'intermediary sheet'!$C$2:$C$185,'Market shares starting point Fe'!$C20,'intermediary sheet'!$D$2:$D$185,'Market shares starting point Fe'!$D20)/SUMIFS('intermediary sheet'!S$2:S$185,'intermediary sheet'!$C$2:$C$185,'Market shares starting point Fe'!$C20,'intermediary sheet'!$D$2:$D$185,"total"),0)</f>
        <v>0</v>
      </c>
      <c r="T20" s="6">
        <f>IFERROR(SUMIFS('intermediary sheet'!T$2:T$185,'intermediary sheet'!$C$2:$C$185,'Market shares starting point Fe'!$C20,'intermediary sheet'!$D$2:$D$185,'Market shares starting point Fe'!$D20)/SUMIFS('intermediary sheet'!T$2:T$185,'intermediary sheet'!$C$2:$C$185,'Market shares starting point Fe'!$C20,'intermediary sheet'!$D$2:$D$185,"total"),0)</f>
        <v>0</v>
      </c>
      <c r="U20" s="6">
        <f>IFERROR(SUMIFS('intermediary sheet'!U$2:U$185,'intermediary sheet'!$C$2:$C$185,'Market shares starting point Fe'!$C20,'intermediary sheet'!$D$2:$D$185,'Market shares starting point Fe'!$D20)/SUMIFS('intermediary sheet'!U$2:U$185,'intermediary sheet'!$C$2:$C$185,'Market shares starting point Fe'!$C20,'intermediary sheet'!$D$2:$D$185,"total"),0)</f>
        <v>0</v>
      </c>
      <c r="V20" s="6">
        <f>IFERROR(SUMIFS('intermediary sheet'!V$2:V$185,'intermediary sheet'!$C$2:$C$185,'Market shares starting point Fe'!$C20,'intermediary sheet'!$D$2:$D$185,'Market shares starting point Fe'!$D20)/SUMIFS('intermediary sheet'!V$2:V$185,'intermediary sheet'!$C$2:$C$185,'Market shares starting point Fe'!$C20,'intermediary sheet'!$D$2:$D$185,"total"),0)</f>
        <v>0</v>
      </c>
      <c r="W20" s="6">
        <f>IFERROR(SUMIFS('intermediary sheet'!W$2:W$185,'intermediary sheet'!$C$2:$C$185,'Market shares starting point Fe'!$C20,'intermediary sheet'!$D$2:$D$185,'Market shares starting point Fe'!$D20)/SUMIFS('intermediary sheet'!W$2:W$185,'intermediary sheet'!$C$2:$C$185,'Market shares starting point Fe'!$C20,'intermediary sheet'!$D$2:$D$185,"total"),0)</f>
        <v>0</v>
      </c>
      <c r="X20" s="6">
        <f>IFERROR(SUMIFS('intermediary sheet'!X$2:X$185,'intermediary sheet'!$C$2:$C$185,'Market shares starting point Fe'!$C20,'intermediary sheet'!$D$2:$D$185,'Market shares starting point Fe'!$D20)/SUMIFS('intermediary sheet'!X$2:X$185,'intermediary sheet'!$C$2:$C$185,'Market shares starting point Fe'!$C20,'intermediary sheet'!$D$2:$D$185,"total"),0)</f>
        <v>0</v>
      </c>
      <c r="Y20" s="6">
        <f>IFERROR(SUMIFS('intermediary sheet'!Y$2:Y$185,'intermediary sheet'!$C$2:$C$185,'Market shares starting point Fe'!$C20,'intermediary sheet'!$D$2:$D$185,'Market shares starting point Fe'!$D20)/SUMIFS('intermediary sheet'!Y$2:Y$185,'intermediary sheet'!$C$2:$C$185,'Market shares starting point Fe'!$C20,'intermediary sheet'!$D$2:$D$185,"total"),0)</f>
        <v>0</v>
      </c>
      <c r="Z20" s="6">
        <f>IFERROR(SUMIFS('intermediary sheet'!Z$2:Z$185,'intermediary sheet'!$C$2:$C$185,'Market shares starting point Fe'!$C20,'intermediary sheet'!$D$2:$D$185,'Market shares starting point Fe'!$D20)/SUMIFS('intermediary sheet'!Z$2:Z$185,'intermediary sheet'!$C$2:$C$185,'Market shares starting point Fe'!$C20,'intermediary sheet'!$D$2:$D$185,"total"),0)</f>
        <v>0</v>
      </c>
      <c r="AA20" s="7">
        <f>IF(SUMIFS('Eurostat market shares'!$Z$2:$Z$185,'Eurostat market shares'!$C$2:$C$185,'Market shares starting point Fe'!$C20,'Eurostat market shares'!$D$2:$D$185,'Market shares starting point Fe'!$D20)=0,(SUMIFS('RAW data extract'!X$74:X$81,'RAW data extract'!$C$74:$C$81,VLOOKUP('Market shares starting point Fe'!$D20,Nomenclature!$F$1:$G$8,2,FALSE))-'Market shares starting point Fe'!Z20)+Z20,$Z20/SUMIFS('Eurostat market shares'!$Z$2:$Z$185,'Eurostat market shares'!$C$2:$C$185,'Market shares starting point Fe'!$C20,'Eurostat market shares'!$D$2:$D$185,'Market shares starting point Fe'!$D20)*(SUMIFS('RAW data extract'!X$74:X$81,'RAW data extract'!$C$74:$C$81,VLOOKUP('Market shares starting point Fe'!$D20,Nomenclature!$F$1:$G$8,2,FALSE))-'Market shares starting point Fe'!Z20)+Z20)</f>
        <v>0</v>
      </c>
      <c r="AB20" s="7">
        <f>IF(SUMIFS('Eurostat market shares'!$Z$2:$Z$185,'Eurostat market shares'!$C$2:$C$185,'Market shares starting point Fe'!$C20,'Eurostat market shares'!$D$2:$D$185,'Market shares starting point Fe'!$D20)=0,(SUMIFS('RAW data extract'!Y$74:Y$81,'RAW data extract'!$C$74:$C$81,VLOOKUP('Market shares starting point Fe'!$D20,Nomenclature!$F$1:$G$8,2,FALSE))-'Market shares starting point Fe'!AA20)+AA20,$Z20/SUMIFS('Eurostat market shares'!$Z$2:$Z$185,'Eurostat market shares'!$C$2:$C$185,'Market shares starting point Fe'!$C20,'Eurostat market shares'!$D$2:$D$185,'Market shares starting point Fe'!$D20)*(SUMIFS('RAW data extract'!Y$74:Y$81,'RAW data extract'!$C$74:$C$81,VLOOKUP('Market shares starting point Fe'!$D20,Nomenclature!$F$1:$G$8,2,FALSE))-'Market shares starting point Fe'!AA20)+AA20)</f>
        <v>0</v>
      </c>
      <c r="AC20" s="7">
        <f>IF(SUMIFS('Eurostat market shares'!$Z$2:$Z$185,'Eurostat market shares'!$C$2:$C$185,'Market shares starting point Fe'!$C20,'Eurostat market shares'!$D$2:$D$185,'Market shares starting point Fe'!$D20)=0,(SUMIFS('RAW data extract'!Z$74:Z$81,'RAW data extract'!$C$74:$C$81,VLOOKUP('Market shares starting point Fe'!$D20,Nomenclature!$F$1:$G$8,2,FALSE))-'Market shares starting point Fe'!AB20)+AB20,$Z20/SUMIFS('Eurostat market shares'!$Z$2:$Z$185,'Eurostat market shares'!$C$2:$C$185,'Market shares starting point Fe'!$C20,'Eurostat market shares'!$D$2:$D$185,'Market shares starting point Fe'!$D20)*(SUMIFS('RAW data extract'!Z$74:Z$81,'RAW data extract'!$C$74:$C$81,VLOOKUP('Market shares starting point Fe'!$D20,Nomenclature!$F$1:$G$8,2,FALSE))-'Market shares starting point Fe'!AB20)+AB20)</f>
        <v>0</v>
      </c>
      <c r="AD20" s="7">
        <f>IF(SUMIFS('Eurostat market shares'!$Z$2:$Z$185,'Eurostat market shares'!$C$2:$C$185,'Market shares starting point Fe'!$C20,'Eurostat market shares'!$D$2:$D$185,'Market shares starting point Fe'!$D20)=0,(SUMIFS('RAW data extract'!AA$74:AA$81,'RAW data extract'!$C$74:$C$81,VLOOKUP('Market shares starting point Fe'!$D20,Nomenclature!$F$1:$G$8,2,FALSE))-'Market shares starting point Fe'!AC20)+AC20,$Z20/SUMIFS('Eurostat market shares'!$Z$2:$Z$185,'Eurostat market shares'!$C$2:$C$185,'Market shares starting point Fe'!$C20,'Eurostat market shares'!$D$2:$D$185,'Market shares starting point Fe'!$D20)*(SUMIFS('RAW data extract'!AA$74:AA$81,'RAW data extract'!$C$74:$C$81,VLOOKUP('Market shares starting point Fe'!$D20,Nomenclature!$F$1:$G$8,2,FALSE))-'Market shares starting point Fe'!AC20)+AC20)</f>
        <v>0</v>
      </c>
      <c r="AE20" s="7">
        <f>IF(SUMIFS('Eurostat market shares'!$Z$2:$Z$185,'Eurostat market shares'!$C$2:$C$185,'Market shares starting point Fe'!$C20,'Eurostat market shares'!$D$2:$D$185,'Market shares starting point Fe'!$D20)=0,(SUMIFS('RAW data extract'!AB$74:AB$81,'RAW data extract'!$C$74:$C$81,VLOOKUP('Market shares starting point Fe'!$D20,Nomenclature!$F$1:$G$8,2,FALSE))-'Market shares starting point Fe'!AD20)+AD20,$Z20/SUMIFS('Eurostat market shares'!$Z$2:$Z$185,'Eurostat market shares'!$C$2:$C$185,'Market shares starting point Fe'!$C20,'Eurostat market shares'!$D$2:$D$185,'Market shares starting point Fe'!$D20)*(SUMIFS('RAW data extract'!AB$74:AB$81,'RAW data extract'!$C$74:$C$81,VLOOKUP('Market shares starting point Fe'!$D20,Nomenclature!$F$1:$G$8,2,FALSE))-'Market shares starting point Fe'!AD20)+AD20)</f>
        <v>0</v>
      </c>
      <c r="AF20" s="7">
        <f>IF(SUMIFS('Eurostat market shares'!$Z$2:$Z$185,'Eurostat market shares'!$C$2:$C$185,'Market shares starting point Fe'!$C20,'Eurostat market shares'!$D$2:$D$185,'Market shares starting point Fe'!$D20)=0,(SUMIFS('RAW data extract'!AC$74:AC$81,'RAW data extract'!$C$74:$C$81,VLOOKUP('Market shares starting point Fe'!$D20,Nomenclature!$F$1:$G$8,2,FALSE))-'Market shares starting point Fe'!AE20)+AE20,$Z20/SUMIFS('Eurostat market shares'!$Z$2:$Z$185,'Eurostat market shares'!$C$2:$C$185,'Market shares starting point Fe'!$C20,'Eurostat market shares'!$D$2:$D$185,'Market shares starting point Fe'!$D20)*(SUMIFS('RAW data extract'!AC$74:AC$81,'RAW data extract'!$C$74:$C$81,VLOOKUP('Market shares starting point Fe'!$D20,Nomenclature!$F$1:$G$8,2,FALSE))-'Market shares starting point Fe'!AE20)+AE20)</f>
        <v>0</v>
      </c>
      <c r="AG20" s="7">
        <f>IF(SUMIFS('Eurostat market shares'!$Z$2:$Z$185,'Eurostat market shares'!$C$2:$C$185,'Market shares starting point Fe'!$C20,'Eurostat market shares'!$D$2:$D$185,'Market shares starting point Fe'!$D20)=0,(SUMIFS('RAW data extract'!AD$74:AD$81,'RAW data extract'!$C$74:$C$81,VLOOKUP('Market shares starting point Fe'!$D20,Nomenclature!$F$1:$G$8,2,FALSE))-'Market shares starting point Fe'!AF20)+AF20,$Z20/SUMIFS('Eurostat market shares'!$Z$2:$Z$185,'Eurostat market shares'!$C$2:$C$185,'Market shares starting point Fe'!$C20,'Eurostat market shares'!$D$2:$D$185,'Market shares starting point Fe'!$D20)*(SUMIFS('RAW data extract'!AD$74:AD$81,'RAW data extract'!$C$74:$C$81,VLOOKUP('Market shares starting point Fe'!$D20,Nomenclature!$F$1:$G$8,2,FALSE))-'Market shares starting point Fe'!AF20)+AF20)</f>
        <v>0</v>
      </c>
      <c r="AH20" s="7">
        <f>IF(SUMIFS('Eurostat market shares'!$Z$2:$Z$185,'Eurostat market shares'!$C$2:$C$185,'Market shares starting point Fe'!$C20,'Eurostat market shares'!$D$2:$D$185,'Market shares starting point Fe'!$D20)=0,(SUMIFS('RAW data extract'!AE$74:AE$81,'RAW data extract'!$C$74:$C$81,VLOOKUP('Market shares starting point Fe'!$D20,Nomenclature!$F$1:$G$8,2,FALSE))-'Market shares starting point Fe'!AG20)+AG20,$Z20/SUMIFS('Eurostat market shares'!$Z$2:$Z$185,'Eurostat market shares'!$C$2:$C$185,'Market shares starting point Fe'!$C20,'Eurostat market shares'!$D$2:$D$185,'Market shares starting point Fe'!$D20)*(SUMIFS('RAW data extract'!AE$74:AE$81,'RAW data extract'!$C$74:$C$81,VLOOKUP('Market shares starting point Fe'!$D20,Nomenclature!$F$1:$G$8,2,FALSE))-'Market shares starting point Fe'!AG20)+AG20)</f>
        <v>0</v>
      </c>
      <c r="AI20" s="7">
        <f>IF(SUMIFS('Eurostat market shares'!$Z$2:$Z$185,'Eurostat market shares'!$C$2:$C$185,'Market shares starting point Fe'!$C20,'Eurostat market shares'!$D$2:$D$185,'Market shares starting point Fe'!$D20)=0,(SUMIFS('RAW data extract'!AF$74:AF$81,'RAW data extract'!$C$74:$C$81,VLOOKUP('Market shares starting point Fe'!$D20,Nomenclature!$F$1:$G$8,2,FALSE))-'Market shares starting point Fe'!AH20)+AH20,$Z20/SUMIFS('Eurostat market shares'!$Z$2:$Z$185,'Eurostat market shares'!$C$2:$C$185,'Market shares starting point Fe'!$C20,'Eurostat market shares'!$D$2:$D$185,'Market shares starting point Fe'!$D20)*(SUMIFS('RAW data extract'!AF$74:AF$81,'RAW data extract'!$C$74:$C$81,VLOOKUP('Market shares starting point Fe'!$D20,Nomenclature!$F$1:$G$8,2,FALSE))-'Market shares starting point Fe'!AH20)+AH20)</f>
        <v>0</v>
      </c>
      <c r="AJ20" s="7">
        <f>IF(SUMIFS('Eurostat market shares'!$Z$2:$Z$185,'Eurostat market shares'!$C$2:$C$185,'Market shares starting point Fe'!$C20,'Eurostat market shares'!$D$2:$D$185,'Market shares starting point Fe'!$D20)=0,(SUMIFS('RAW data extract'!AG$74:AG$81,'RAW data extract'!$C$74:$C$81,VLOOKUP('Market shares starting point Fe'!$D20,Nomenclature!$F$1:$G$8,2,FALSE))-'Market shares starting point Fe'!AI20)+AI20,$Z20/SUMIFS('Eurostat market shares'!$Z$2:$Z$185,'Eurostat market shares'!$C$2:$C$185,'Market shares starting point Fe'!$C20,'Eurostat market shares'!$D$2:$D$185,'Market shares starting point Fe'!$D20)*(SUMIFS('RAW data extract'!AG$74:AG$81,'RAW data extract'!$C$74:$C$81,VLOOKUP('Market shares starting point Fe'!$D20,Nomenclature!$F$1:$G$8,2,FALSE))-'Market shares starting point Fe'!AI20)+AI20)</f>
        <v>0</v>
      </c>
      <c r="AK20" s="7">
        <f>IF(SUMIFS('Eurostat market shares'!$Z$2:$Z$185,'Eurostat market shares'!$C$2:$C$185,'Market shares starting point Fe'!$C20,'Eurostat market shares'!$D$2:$D$185,'Market shares starting point Fe'!$D20)=0,(SUMIFS('RAW data extract'!AH$74:AH$81,'RAW data extract'!$C$74:$C$81,VLOOKUP('Market shares starting point Fe'!$D20,Nomenclature!$F$1:$G$8,2,FALSE))-'Market shares starting point Fe'!AJ20)+AJ20,$Z20/SUMIFS('Eurostat market shares'!$Z$2:$Z$185,'Eurostat market shares'!$C$2:$C$185,'Market shares starting point Fe'!$C20,'Eurostat market shares'!$D$2:$D$185,'Market shares starting point Fe'!$D20)*(SUMIFS('RAW data extract'!AH$74:AH$81,'RAW data extract'!$C$74:$C$81,VLOOKUP('Market shares starting point Fe'!$D20,Nomenclature!$F$1:$G$8,2,FALSE))-'Market shares starting point Fe'!AJ20)+AJ20)</f>
        <v>0</v>
      </c>
      <c r="AL20" s="7">
        <f>IF(SUMIFS('Eurostat market shares'!$Z$2:$Z$185,'Eurostat market shares'!$C$2:$C$185,'Market shares starting point Fe'!$C20,'Eurostat market shares'!$D$2:$D$185,'Market shares starting point Fe'!$D20)=0,(SUMIFS('RAW data extract'!AI$74:AI$81,'RAW data extract'!$C$74:$C$81,VLOOKUP('Market shares starting point Fe'!$D20,Nomenclature!$F$1:$G$8,2,FALSE))-'Market shares starting point Fe'!AK20)+AK20,$Z20/SUMIFS('Eurostat market shares'!$Z$2:$Z$185,'Eurostat market shares'!$C$2:$C$185,'Market shares starting point Fe'!$C20,'Eurostat market shares'!$D$2:$D$185,'Market shares starting point Fe'!$D20)*(SUMIFS('RAW data extract'!AI$74:AI$81,'RAW data extract'!$C$74:$C$81,VLOOKUP('Market shares starting point Fe'!$D20,Nomenclature!$F$1:$G$8,2,FALSE))-'Market shares starting point Fe'!AK20)+AK20)</f>
        <v>0</v>
      </c>
      <c r="AM20" s="7">
        <f>IF(SUMIFS('Eurostat market shares'!$Z$2:$Z$185,'Eurostat market shares'!$C$2:$C$185,'Market shares starting point Fe'!$C20,'Eurostat market shares'!$D$2:$D$185,'Market shares starting point Fe'!$D20)=0,(SUMIFS('RAW data extract'!AJ$74:AJ$81,'RAW data extract'!$C$74:$C$81,VLOOKUP('Market shares starting point Fe'!$D20,Nomenclature!$F$1:$G$8,2,FALSE))-'Market shares starting point Fe'!AL20)+AL20,$Z20/SUMIFS('Eurostat market shares'!$Z$2:$Z$185,'Eurostat market shares'!$C$2:$C$185,'Market shares starting point Fe'!$C20,'Eurostat market shares'!$D$2:$D$185,'Market shares starting point Fe'!$D20)*(SUMIFS('RAW data extract'!AJ$74:AJ$81,'RAW data extract'!$C$74:$C$81,VLOOKUP('Market shares starting point Fe'!$D20,Nomenclature!$F$1:$G$8,2,FALSE))-'Market shares starting point Fe'!AL20)+AL20)</f>
        <v>0</v>
      </c>
      <c r="AN20" s="7">
        <f>IF(SUMIFS('Eurostat market shares'!$Z$2:$Z$185,'Eurostat market shares'!$C$2:$C$185,'Market shares starting point Fe'!$C20,'Eurostat market shares'!$D$2:$D$185,'Market shares starting point Fe'!$D20)=0,(SUMIFS('RAW data extract'!AK$74:AK$81,'RAW data extract'!$C$74:$C$81,VLOOKUP('Market shares starting point Fe'!$D20,Nomenclature!$F$1:$G$8,2,FALSE))-'Market shares starting point Fe'!AM20)+AM20,$Z20/SUMIFS('Eurostat market shares'!$Z$2:$Z$185,'Eurostat market shares'!$C$2:$C$185,'Market shares starting point Fe'!$C20,'Eurostat market shares'!$D$2:$D$185,'Market shares starting point Fe'!$D20)*(SUMIFS('RAW data extract'!AK$74:AK$81,'RAW data extract'!$C$74:$C$81,VLOOKUP('Market shares starting point Fe'!$D20,Nomenclature!$F$1:$G$8,2,FALSE))-'Market shares starting point Fe'!AM20)+AM20)</f>
        <v>0</v>
      </c>
      <c r="AO20" s="7">
        <f>IF(SUMIFS('Eurostat market shares'!$Z$2:$Z$185,'Eurostat market shares'!$C$2:$C$185,'Market shares starting point Fe'!$C20,'Eurostat market shares'!$D$2:$D$185,'Market shares starting point Fe'!$D20)=0,(SUMIFS('RAW data extract'!AL$74:AL$81,'RAW data extract'!$C$74:$C$81,VLOOKUP('Market shares starting point Fe'!$D20,Nomenclature!$F$1:$G$8,2,FALSE))-'Market shares starting point Fe'!AN20)+AN20,$Z20/SUMIFS('Eurostat market shares'!$Z$2:$Z$185,'Eurostat market shares'!$C$2:$C$185,'Market shares starting point Fe'!$C20,'Eurostat market shares'!$D$2:$D$185,'Market shares starting point Fe'!$D20)*(SUMIFS('RAW data extract'!AL$74:AL$81,'RAW data extract'!$C$74:$C$81,VLOOKUP('Market shares starting point Fe'!$D20,Nomenclature!$F$1:$G$8,2,FALSE))-'Market shares starting point Fe'!AN20)+AN20)</f>
        <v>0</v>
      </c>
      <c r="AP20" s="7">
        <f>IF(SUMIFS('Eurostat market shares'!$Z$2:$Z$185,'Eurostat market shares'!$C$2:$C$185,'Market shares starting point Fe'!$C20,'Eurostat market shares'!$D$2:$D$185,'Market shares starting point Fe'!$D20)=0,(SUMIFS('RAW data extract'!AM$74:AM$81,'RAW data extract'!$C$74:$C$81,VLOOKUP('Market shares starting point Fe'!$D20,Nomenclature!$F$1:$G$8,2,FALSE))-'Market shares starting point Fe'!AO20)+AO20,$Z20/SUMIFS('Eurostat market shares'!$Z$2:$Z$185,'Eurostat market shares'!$C$2:$C$185,'Market shares starting point Fe'!$C20,'Eurostat market shares'!$D$2:$D$185,'Market shares starting point Fe'!$D20)*(SUMIFS('RAW data extract'!AM$74:AM$81,'RAW data extract'!$C$74:$C$81,VLOOKUP('Market shares starting point Fe'!$D20,Nomenclature!$F$1:$G$8,2,FALSE))-'Market shares starting point Fe'!AO20)+AO20)</f>
        <v>0</v>
      </c>
      <c r="AQ20" s="7">
        <f>IF(SUMIFS('Eurostat market shares'!$Z$2:$Z$185,'Eurostat market shares'!$C$2:$C$185,'Market shares starting point Fe'!$C20,'Eurostat market shares'!$D$2:$D$185,'Market shares starting point Fe'!$D20)=0,(SUMIFS('RAW data extract'!AN$74:AN$81,'RAW data extract'!$C$74:$C$81,VLOOKUP('Market shares starting point Fe'!$D20,Nomenclature!$F$1:$G$8,2,FALSE))-'Market shares starting point Fe'!AP20)+AP20,$Z20/SUMIFS('Eurostat market shares'!$Z$2:$Z$185,'Eurostat market shares'!$C$2:$C$185,'Market shares starting point Fe'!$C20,'Eurostat market shares'!$D$2:$D$185,'Market shares starting point Fe'!$D20)*(SUMIFS('RAW data extract'!AN$74:AN$81,'RAW data extract'!$C$74:$C$81,VLOOKUP('Market shares starting point Fe'!$D20,Nomenclature!$F$1:$G$8,2,FALSE))-'Market shares starting point Fe'!AP20)+AP20)</f>
        <v>0</v>
      </c>
      <c r="AR20" s="7">
        <f>IF(SUMIFS('Eurostat market shares'!$Z$2:$Z$185,'Eurostat market shares'!$C$2:$C$185,'Market shares starting point Fe'!$C20,'Eurostat market shares'!$D$2:$D$185,'Market shares starting point Fe'!$D20)=0,(SUMIFS('RAW data extract'!AO$74:AO$81,'RAW data extract'!$C$74:$C$81,VLOOKUP('Market shares starting point Fe'!$D20,Nomenclature!$F$1:$G$8,2,FALSE))-'Market shares starting point Fe'!AQ20)+AQ20,$Z20/SUMIFS('Eurostat market shares'!$Z$2:$Z$185,'Eurostat market shares'!$C$2:$C$185,'Market shares starting point Fe'!$C20,'Eurostat market shares'!$D$2:$D$185,'Market shares starting point Fe'!$D20)*(SUMIFS('RAW data extract'!AO$74:AO$81,'RAW data extract'!$C$74:$C$81,VLOOKUP('Market shares starting point Fe'!$D20,Nomenclature!$F$1:$G$8,2,FALSE))-'Market shares starting point Fe'!AQ20)+AQ20)</f>
        <v>0</v>
      </c>
      <c r="AS20" s="7">
        <f>IF(SUMIFS('Eurostat market shares'!$Z$2:$Z$185,'Eurostat market shares'!$C$2:$C$185,'Market shares starting point Fe'!$C20,'Eurostat market shares'!$D$2:$D$185,'Market shares starting point Fe'!$D20)=0,(SUMIFS('RAW data extract'!AP$74:AP$81,'RAW data extract'!$C$74:$C$81,VLOOKUP('Market shares starting point Fe'!$D20,Nomenclature!$F$1:$G$8,2,FALSE))-'Market shares starting point Fe'!AR20)+AR20,$Z20/SUMIFS('Eurostat market shares'!$Z$2:$Z$185,'Eurostat market shares'!$C$2:$C$185,'Market shares starting point Fe'!$C20,'Eurostat market shares'!$D$2:$D$185,'Market shares starting point Fe'!$D20)*(SUMIFS('RAW data extract'!AP$74:AP$81,'RAW data extract'!$C$74:$C$81,VLOOKUP('Market shares starting point Fe'!$D20,Nomenclature!$F$1:$G$8,2,FALSE))-'Market shares starting point Fe'!AR20)+AR20)</f>
        <v>0</v>
      </c>
      <c r="AT20" s="7">
        <f>IF(SUMIFS('Eurostat market shares'!$Z$2:$Z$185,'Eurostat market shares'!$C$2:$C$185,'Market shares starting point Fe'!$C20,'Eurostat market shares'!$D$2:$D$185,'Market shares starting point Fe'!$D20)=0,(SUMIFS('RAW data extract'!AQ$74:AQ$81,'RAW data extract'!$C$74:$C$81,VLOOKUP('Market shares starting point Fe'!$D20,Nomenclature!$F$1:$G$8,2,FALSE))-'Market shares starting point Fe'!AS20)+AS20,$Z20/SUMIFS('Eurostat market shares'!$Z$2:$Z$185,'Eurostat market shares'!$C$2:$C$185,'Market shares starting point Fe'!$C20,'Eurostat market shares'!$D$2:$D$185,'Market shares starting point Fe'!$D20)*(SUMIFS('RAW data extract'!AQ$74:AQ$81,'RAW data extract'!$C$74:$C$81,VLOOKUP('Market shares starting point Fe'!$D20,Nomenclature!$F$1:$G$8,2,FALSE))-'Market shares starting point Fe'!AS20)+AS20)</f>
        <v>0</v>
      </c>
      <c r="AU20" s="7">
        <f>IF(SUMIFS('Eurostat market shares'!$Z$2:$Z$185,'Eurostat market shares'!$C$2:$C$185,'Market shares starting point Fe'!$C20,'Eurostat market shares'!$D$2:$D$185,'Market shares starting point Fe'!$D20)=0,(SUMIFS('RAW data extract'!AR$74:AR$81,'RAW data extract'!$C$74:$C$81,VLOOKUP('Market shares starting point Fe'!$D20,Nomenclature!$F$1:$G$8,2,FALSE))-'Market shares starting point Fe'!AT20)+AT20,$Z20/SUMIFS('Eurostat market shares'!$Z$2:$Z$185,'Eurostat market shares'!$C$2:$C$185,'Market shares starting point Fe'!$C20,'Eurostat market shares'!$D$2:$D$185,'Market shares starting point Fe'!$D20)*(SUMIFS('RAW data extract'!AR$74:AR$81,'RAW data extract'!$C$74:$C$81,VLOOKUP('Market shares starting point Fe'!$D20,Nomenclature!$F$1:$G$8,2,FALSE))-'Market shares starting point Fe'!AT20)+AT20)</f>
        <v>0</v>
      </c>
      <c r="AV20" s="7">
        <f>IF(SUMIFS('Eurostat market shares'!$Z$2:$Z$185,'Eurostat market shares'!$C$2:$C$185,'Market shares starting point Fe'!$C20,'Eurostat market shares'!$D$2:$D$185,'Market shares starting point Fe'!$D20)=0,(SUMIFS('RAW data extract'!AS$74:AS$81,'RAW data extract'!$C$74:$C$81,VLOOKUP('Market shares starting point Fe'!$D20,Nomenclature!$F$1:$G$8,2,FALSE))-'Market shares starting point Fe'!AU20)+AU20,$Z20/SUMIFS('Eurostat market shares'!$Z$2:$Z$185,'Eurostat market shares'!$C$2:$C$185,'Market shares starting point Fe'!$C20,'Eurostat market shares'!$D$2:$D$185,'Market shares starting point Fe'!$D20)*(SUMIFS('RAW data extract'!AS$74:AS$81,'RAW data extract'!$C$74:$C$81,VLOOKUP('Market shares starting point Fe'!$D20,Nomenclature!$F$1:$G$8,2,FALSE))-'Market shares starting point Fe'!AU20)+AU20)</f>
        <v>0</v>
      </c>
      <c r="AW20" s="7">
        <f>IF(SUMIFS('Eurostat market shares'!$Z$2:$Z$185,'Eurostat market shares'!$C$2:$C$185,'Market shares starting point Fe'!$C20,'Eurostat market shares'!$D$2:$D$185,'Market shares starting point Fe'!$D20)=0,(SUMIFS('RAW data extract'!AT$74:AT$81,'RAW data extract'!$C$74:$C$81,VLOOKUP('Market shares starting point Fe'!$D20,Nomenclature!$F$1:$G$8,2,FALSE))-'Market shares starting point Fe'!AV20)+AV20,$Z20/SUMIFS('Eurostat market shares'!$Z$2:$Z$185,'Eurostat market shares'!$C$2:$C$185,'Market shares starting point Fe'!$C20,'Eurostat market shares'!$D$2:$D$185,'Market shares starting point Fe'!$D20)*(SUMIFS('RAW data extract'!AT$74:AT$81,'RAW data extract'!$C$74:$C$81,VLOOKUP('Market shares starting point Fe'!$D20,Nomenclature!$F$1:$G$8,2,FALSE))-'Market shares starting point Fe'!AV20)+AV20)</f>
        <v>0</v>
      </c>
      <c r="AX20" s="7">
        <f>IF(SUMIFS('Eurostat market shares'!$Z$2:$Z$185,'Eurostat market shares'!$C$2:$C$185,'Market shares starting point Fe'!$C20,'Eurostat market shares'!$D$2:$D$185,'Market shares starting point Fe'!$D20)=0,(SUMIFS('RAW data extract'!AU$74:AU$81,'RAW data extract'!$C$74:$C$81,VLOOKUP('Market shares starting point Fe'!$D20,Nomenclature!$F$1:$G$8,2,FALSE))-'Market shares starting point Fe'!AW20)+AW20,$Z20/SUMIFS('Eurostat market shares'!$Z$2:$Z$185,'Eurostat market shares'!$C$2:$C$185,'Market shares starting point Fe'!$C20,'Eurostat market shares'!$D$2:$D$185,'Market shares starting point Fe'!$D20)*(SUMIFS('RAW data extract'!AU$74:AU$81,'RAW data extract'!$C$74:$C$81,VLOOKUP('Market shares starting point Fe'!$D20,Nomenclature!$F$1:$G$8,2,FALSE))-'Market shares starting point Fe'!AW20)+AW20)</f>
        <v>0</v>
      </c>
      <c r="AY20" s="7">
        <f>IF(SUMIFS('Eurostat market shares'!$Z$2:$Z$185,'Eurostat market shares'!$C$2:$C$185,'Market shares starting point Fe'!$C20,'Eurostat market shares'!$D$2:$D$185,'Market shares starting point Fe'!$D20)=0,(SUMIFS('RAW data extract'!AV$74:AV$81,'RAW data extract'!$C$74:$C$81,VLOOKUP('Market shares starting point Fe'!$D20,Nomenclature!$F$1:$G$8,2,FALSE))-'Market shares starting point Fe'!AX20)+AX20,$Z20/SUMIFS('Eurostat market shares'!$Z$2:$Z$185,'Eurostat market shares'!$C$2:$C$185,'Market shares starting point Fe'!$C20,'Eurostat market shares'!$D$2:$D$185,'Market shares starting point Fe'!$D20)*(SUMIFS('RAW data extract'!AV$74:AV$81,'RAW data extract'!$C$74:$C$81,VLOOKUP('Market shares starting point Fe'!$D20,Nomenclature!$F$1:$G$8,2,FALSE))-'Market shares starting point Fe'!AX20)+AX20)</f>
        <v>0</v>
      </c>
      <c r="AZ20" s="7">
        <f>IF(SUMIFS('Eurostat market shares'!$Z$2:$Z$185,'Eurostat market shares'!$C$2:$C$185,'Market shares starting point Fe'!$C20,'Eurostat market shares'!$D$2:$D$185,'Market shares starting point Fe'!$D20)=0,(SUMIFS('RAW data extract'!AW$74:AW$81,'RAW data extract'!$C$74:$C$81,VLOOKUP('Market shares starting point Fe'!$D20,Nomenclature!$F$1:$G$8,2,FALSE))-'Market shares starting point Fe'!AY20)+AY20,$Z20/SUMIFS('Eurostat market shares'!$Z$2:$Z$185,'Eurostat market shares'!$C$2:$C$185,'Market shares starting point Fe'!$C20,'Eurostat market shares'!$D$2:$D$185,'Market shares starting point Fe'!$D20)*(SUMIFS('RAW data extract'!AW$74:AW$81,'RAW data extract'!$C$74:$C$81,VLOOKUP('Market shares starting point Fe'!$D20,Nomenclature!$F$1:$G$8,2,FALSE))-'Market shares starting point Fe'!AY20)+AY20)</f>
        <v>0</v>
      </c>
      <c r="BA20" s="7">
        <f>IF(SUMIFS('Eurostat market shares'!$Z$2:$Z$185,'Eurostat market shares'!$C$2:$C$185,'Market shares starting point Fe'!$C20,'Eurostat market shares'!$D$2:$D$185,'Market shares starting point Fe'!$D20)=0,(SUMIFS('RAW data extract'!AX$74:AX$81,'RAW data extract'!$C$74:$C$81,VLOOKUP('Market shares starting point Fe'!$D20,Nomenclature!$F$1:$G$8,2,FALSE))-'Market shares starting point Fe'!AZ20)+AZ20,$Z20/SUMIFS('Eurostat market shares'!$Z$2:$Z$185,'Eurostat market shares'!$C$2:$C$185,'Market shares starting point Fe'!$C20,'Eurostat market shares'!$D$2:$D$185,'Market shares starting point Fe'!$D20)*(SUMIFS('RAW data extract'!AX$74:AX$81,'RAW data extract'!$C$74:$C$81,VLOOKUP('Market shares starting point Fe'!$D20,Nomenclature!$F$1:$G$8,2,FALSE))-'Market shares starting point Fe'!AZ20)+AZ20)</f>
        <v>0</v>
      </c>
      <c r="BB20" s="7">
        <f>IF(SUMIFS('Eurostat market shares'!$Z$2:$Z$185,'Eurostat market shares'!$C$2:$C$185,'Market shares starting point Fe'!$C20,'Eurostat market shares'!$D$2:$D$185,'Market shares starting point Fe'!$D20)=0,(SUMIFS('RAW data extract'!AY$74:AY$81,'RAW data extract'!$C$74:$C$81,VLOOKUP('Market shares starting point Fe'!$D20,Nomenclature!$F$1:$G$8,2,FALSE))-'Market shares starting point Fe'!BA20)+BA20,$Z20/SUMIFS('Eurostat market shares'!$Z$2:$Z$185,'Eurostat market shares'!$C$2:$C$185,'Market shares starting point Fe'!$C20,'Eurostat market shares'!$D$2:$D$185,'Market shares starting point Fe'!$D20)*(SUMIFS('RAW data extract'!AY$74:AY$81,'RAW data extract'!$C$74:$C$81,VLOOKUP('Market shares starting point Fe'!$D20,Nomenclature!$F$1:$G$8,2,FALSE))-'Market shares starting point Fe'!BA20)+BA20)</f>
        <v>0</v>
      </c>
      <c r="BC20" s="7">
        <f>IF(SUMIFS('Eurostat market shares'!$Z$2:$Z$185,'Eurostat market shares'!$C$2:$C$185,'Market shares starting point Fe'!$C20,'Eurostat market shares'!$D$2:$D$185,'Market shares starting point Fe'!$D20)=0,(SUMIFS('RAW data extract'!AZ$74:AZ$81,'RAW data extract'!$C$74:$C$81,VLOOKUP('Market shares starting point Fe'!$D20,Nomenclature!$F$1:$G$8,2,FALSE))-'Market shares starting point Fe'!BB20)+BB20,$Z20/SUMIFS('Eurostat market shares'!$Z$2:$Z$185,'Eurostat market shares'!$C$2:$C$185,'Market shares starting point Fe'!$C20,'Eurostat market shares'!$D$2:$D$185,'Market shares starting point Fe'!$D20)*(SUMIFS('RAW data extract'!AZ$74:AZ$81,'RAW data extract'!$C$74:$C$81,VLOOKUP('Market shares starting point Fe'!$D20,Nomenclature!$F$1:$G$8,2,FALSE))-'Market shares starting point Fe'!BB20)+BB20)</f>
        <v>0</v>
      </c>
      <c r="BD20" s="7">
        <f>IF(SUMIFS('Eurostat market shares'!$Z$2:$Z$185,'Eurostat market shares'!$C$2:$C$185,'Market shares starting point Fe'!$C20,'Eurostat market shares'!$D$2:$D$185,'Market shares starting point Fe'!$D20)=0,(SUMIFS('RAW data extract'!BA$74:BA$81,'RAW data extract'!$C$74:$C$81,VLOOKUP('Market shares starting point Fe'!$D20,Nomenclature!$F$1:$G$8,2,FALSE))-'Market shares starting point Fe'!BC20)+BC20,$Z20/SUMIFS('Eurostat market shares'!$Z$2:$Z$185,'Eurostat market shares'!$C$2:$C$185,'Market shares starting point Fe'!$C20,'Eurostat market shares'!$D$2:$D$185,'Market shares starting point Fe'!$D20)*(SUMIFS('RAW data extract'!BA$74:BA$81,'RAW data extract'!$C$74:$C$81,VLOOKUP('Market shares starting point Fe'!$D20,Nomenclature!$F$1:$G$8,2,FALSE))-'Market shares starting point Fe'!BC20)+BC20)</f>
        <v>0</v>
      </c>
      <c r="BE20" s="7">
        <f>IF(SUMIFS('Eurostat market shares'!$Z$2:$Z$185,'Eurostat market shares'!$C$2:$C$185,'Market shares starting point Fe'!$C20,'Eurostat market shares'!$D$2:$D$185,'Market shares starting point Fe'!$D20)=0,(SUMIFS('RAW data extract'!BB$74:BB$81,'RAW data extract'!$C$74:$C$81,VLOOKUP('Market shares starting point Fe'!$D20,Nomenclature!$F$1:$G$8,2,FALSE))-'Market shares starting point Fe'!BD20)+BD20,$Z20/SUMIFS('Eurostat market shares'!$Z$2:$Z$185,'Eurostat market shares'!$C$2:$C$185,'Market shares starting point Fe'!$C20,'Eurostat market shares'!$D$2:$D$185,'Market shares starting point Fe'!$D20)*(SUMIFS('RAW data extract'!BB$74:BB$81,'RAW data extract'!$C$74:$C$81,VLOOKUP('Market shares starting point Fe'!$D20,Nomenclature!$F$1:$G$8,2,FALSE))-'Market shares starting point Fe'!BD20)+BD20)</f>
        <v>0</v>
      </c>
      <c r="BF20" s="7">
        <f>IF(SUMIFS('Eurostat market shares'!$Z$2:$Z$185,'Eurostat market shares'!$C$2:$C$185,'Market shares starting point Fe'!$C20,'Eurostat market shares'!$D$2:$D$185,'Market shares starting point Fe'!$D20)=0,(SUMIFS('RAW data extract'!BC$74:BC$81,'RAW data extract'!$C$74:$C$81,VLOOKUP('Market shares starting point Fe'!$D20,Nomenclature!$F$1:$G$8,2,FALSE))-'Market shares starting point Fe'!BE20)+BE20,$Z20/SUMIFS('Eurostat market shares'!$Z$2:$Z$185,'Eurostat market shares'!$C$2:$C$185,'Market shares starting point Fe'!$C20,'Eurostat market shares'!$D$2:$D$185,'Market shares starting point Fe'!$D20)*(SUMIFS('RAW data extract'!BC$74:BC$81,'RAW data extract'!$C$74:$C$81,VLOOKUP('Market shares starting point Fe'!$D20,Nomenclature!$F$1:$G$8,2,FALSE))-'Market shares starting point Fe'!BE20)+BE20)</f>
        <v>0</v>
      </c>
      <c r="BG20" s="7">
        <f>IF(SUMIFS('Eurostat market shares'!$Z$2:$Z$185,'Eurostat market shares'!$C$2:$C$185,'Market shares starting point Fe'!$C20,'Eurostat market shares'!$D$2:$D$185,'Market shares starting point Fe'!$D20)=0,(SUMIFS('RAW data extract'!BD$74:BD$81,'RAW data extract'!$C$74:$C$81,VLOOKUP('Market shares starting point Fe'!$D20,Nomenclature!$F$1:$G$8,2,FALSE))-'Market shares starting point Fe'!BF20)+BF20,$Z20/SUMIFS('Eurostat market shares'!$Z$2:$Z$185,'Eurostat market shares'!$C$2:$C$185,'Market shares starting point Fe'!$C20,'Eurostat market shares'!$D$2:$D$185,'Market shares starting point Fe'!$D20)*(SUMIFS('RAW data extract'!BD$74:BD$81,'RAW data extract'!$C$74:$C$81,VLOOKUP('Market shares starting point Fe'!$D20,Nomenclature!$F$1:$G$8,2,FALSE))-'Market shares starting point Fe'!BF20)+BF20)</f>
        <v>0</v>
      </c>
      <c r="BH20" s="7">
        <f>IF(SUMIFS('Eurostat market shares'!$Z$2:$Z$185,'Eurostat market shares'!$C$2:$C$185,'Market shares starting point Fe'!$C20,'Eurostat market shares'!$D$2:$D$185,'Market shares starting point Fe'!$D20)=0,(SUMIFS('RAW data extract'!BE$74:BE$81,'RAW data extract'!$C$74:$C$81,VLOOKUP('Market shares starting point Fe'!$D20,Nomenclature!$F$1:$G$8,2,FALSE))-'Market shares starting point Fe'!BG20)+BG20,$Z20/SUMIFS('Eurostat market shares'!$Z$2:$Z$185,'Eurostat market shares'!$C$2:$C$185,'Market shares starting point Fe'!$C20,'Eurostat market shares'!$D$2:$D$185,'Market shares starting point Fe'!$D20)*(SUMIFS('RAW data extract'!BE$74:BE$81,'RAW data extract'!$C$74:$C$81,VLOOKUP('Market shares starting point Fe'!$D20,Nomenclature!$F$1:$G$8,2,FALSE))-'Market shares starting point Fe'!BG20)+BG20)</f>
        <v>0</v>
      </c>
    </row>
    <row r="21" spans="1:60" x14ac:dyDescent="0.3">
      <c r="A21" t="s">
        <v>9</v>
      </c>
      <c r="B21" t="s">
        <v>10</v>
      </c>
      <c r="C21" t="s">
        <v>24</v>
      </c>
      <c r="D21" t="s">
        <v>19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 s="6">
        <f>IFERROR(SUMIFS('intermediary sheet'!J$2:J$185,'intermediary sheet'!$C$2:$C$185,'Market shares starting point Fe'!$C21,'intermediary sheet'!$D$2:$D$185,'Market shares starting point Fe'!$D21)/SUMIFS('intermediary sheet'!J$2:J$185,'intermediary sheet'!$C$2:$C$185,'Market shares starting point Fe'!$C21,'intermediary sheet'!$D$2:$D$185,"total"),0)</f>
        <v>2.2160389545861078E-2</v>
      </c>
      <c r="K21" s="6">
        <f>IFERROR(SUMIFS('intermediary sheet'!K$2:K$185,'intermediary sheet'!$C$2:$C$185,'Market shares starting point Fe'!$C21,'intermediary sheet'!$D$2:$D$185,'Market shares starting point Fe'!$D21)/SUMIFS('intermediary sheet'!K$2:K$185,'intermediary sheet'!$C$2:$C$185,'Market shares starting point Fe'!$C21,'intermediary sheet'!$D$2:$D$185,"total"),0)</f>
        <v>2.0599789211459232E-2</v>
      </c>
      <c r="L21" s="6">
        <f>IFERROR(SUMIFS('intermediary sheet'!L$2:L$185,'intermediary sheet'!$C$2:$C$185,'Market shares starting point Fe'!$C21,'intermediary sheet'!$D$2:$D$185,'Market shares starting point Fe'!$D21)/SUMIFS('intermediary sheet'!L$2:L$185,'intermediary sheet'!$C$2:$C$185,'Market shares starting point Fe'!$C21,'intermediary sheet'!$D$2:$D$185,"total"),0)</f>
        <v>1.917983377477395E-2</v>
      </c>
      <c r="M21" s="6">
        <f>IFERROR(SUMIFS('intermediary sheet'!M$2:M$185,'intermediary sheet'!$C$2:$C$185,'Market shares starting point Fe'!$C21,'intermediary sheet'!$D$2:$D$185,'Market shares starting point Fe'!$D21)/SUMIFS('intermediary sheet'!M$2:M$185,'intermediary sheet'!$C$2:$C$185,'Market shares starting point Fe'!$C21,'intermediary sheet'!$D$2:$D$185,"total"),0)</f>
        <v>1.6481458359345738E-2</v>
      </c>
      <c r="N21" s="6">
        <f>IFERROR(SUMIFS('intermediary sheet'!N$2:N$185,'intermediary sheet'!$C$2:$C$185,'Market shares starting point Fe'!$C21,'intermediary sheet'!$D$2:$D$185,'Market shares starting point Fe'!$D21)/SUMIFS('intermediary sheet'!N$2:N$185,'intermediary sheet'!$C$2:$C$185,'Market shares starting point Fe'!$C21,'intermediary sheet'!$D$2:$D$185,"total"),0)</f>
        <v>1.66368654279717E-2</v>
      </c>
      <c r="O21" s="6">
        <f>IFERROR(SUMIFS('intermediary sheet'!O$2:O$185,'intermediary sheet'!$C$2:$C$185,'Market shares starting point Fe'!$C21,'intermediary sheet'!$D$2:$D$185,'Market shares starting point Fe'!$D21)/SUMIFS('intermediary sheet'!O$2:O$185,'intermediary sheet'!$C$2:$C$185,'Market shares starting point Fe'!$C21,'intermediary sheet'!$D$2:$D$185,"total"),0)</f>
        <v>1.4815325248070561E-2</v>
      </c>
      <c r="P21" s="6">
        <f>IFERROR(SUMIFS('intermediary sheet'!P$2:P$185,'intermediary sheet'!$C$2:$C$185,'Market shares starting point Fe'!$C21,'intermediary sheet'!$D$2:$D$185,'Market shares starting point Fe'!$D21)/SUMIFS('intermediary sheet'!P$2:P$185,'intermediary sheet'!$C$2:$C$185,'Market shares starting point Fe'!$C21,'intermediary sheet'!$D$2:$D$185,"total"),0)</f>
        <v>1.3208168642951252E-2</v>
      </c>
      <c r="Q21" s="6">
        <f>IFERROR(SUMIFS('intermediary sheet'!Q$2:Q$185,'intermediary sheet'!$C$2:$C$185,'Market shares starting point Fe'!$C21,'intermediary sheet'!$D$2:$D$185,'Market shares starting point Fe'!$D21)/SUMIFS('intermediary sheet'!Q$2:Q$185,'intermediary sheet'!$C$2:$C$185,'Market shares starting point Fe'!$C21,'intermediary sheet'!$D$2:$D$185,"total"),0)</f>
        <v>1.3157894736842103E-2</v>
      </c>
      <c r="R21" s="6">
        <f>IFERROR(SUMIFS('intermediary sheet'!R$2:R$185,'intermediary sheet'!$C$2:$C$185,'Market shares starting point Fe'!$C21,'intermediary sheet'!$D$2:$D$185,'Market shares starting point Fe'!$D21)/SUMIFS('intermediary sheet'!R$2:R$185,'intermediary sheet'!$C$2:$C$185,'Market shares starting point Fe'!$C21,'intermediary sheet'!$D$2:$D$185,"total"),0)</f>
        <v>1.1790167323470508E-2</v>
      </c>
      <c r="S21" s="6">
        <f>IFERROR(SUMIFS('intermediary sheet'!S$2:S$185,'intermediary sheet'!$C$2:$C$185,'Market shares starting point Fe'!$C21,'intermediary sheet'!$D$2:$D$185,'Market shares starting point Fe'!$D21)/SUMIFS('intermediary sheet'!S$2:S$185,'intermediary sheet'!$C$2:$C$185,'Market shares starting point Fe'!$C21,'intermediary sheet'!$D$2:$D$185,"total"),0)</f>
        <v>1.3797837652308222E-2</v>
      </c>
      <c r="T21" s="6">
        <f>IFERROR(SUMIFS('intermediary sheet'!T$2:T$185,'intermediary sheet'!$C$2:$C$185,'Market shares starting point Fe'!$C21,'intermediary sheet'!$D$2:$D$185,'Market shares starting point Fe'!$D21)/SUMIFS('intermediary sheet'!T$2:T$185,'intermediary sheet'!$C$2:$C$185,'Market shares starting point Fe'!$C21,'intermediary sheet'!$D$2:$D$185,"total"),0)</f>
        <v>1.1983788694011599E-2</v>
      </c>
      <c r="U21" s="6">
        <f>IFERROR(SUMIFS('intermediary sheet'!U$2:U$185,'intermediary sheet'!$C$2:$C$185,'Market shares starting point Fe'!$C21,'intermediary sheet'!$D$2:$D$185,'Market shares starting point Fe'!$D21)/SUMIFS('intermediary sheet'!U$2:U$185,'intermediary sheet'!$C$2:$C$185,'Market shares starting point Fe'!$C21,'intermediary sheet'!$D$2:$D$185,"total"),0)</f>
        <v>1.0787191916433399E-2</v>
      </c>
      <c r="V21" s="6">
        <f>IFERROR(SUMIFS('intermediary sheet'!V$2:V$185,'intermediary sheet'!$C$2:$C$185,'Market shares starting point Fe'!$C21,'intermediary sheet'!$D$2:$D$185,'Market shares starting point Fe'!$D21)/SUMIFS('intermediary sheet'!V$2:V$185,'intermediary sheet'!$C$2:$C$185,'Market shares starting point Fe'!$C21,'intermediary sheet'!$D$2:$D$185,"total"),0)</f>
        <v>8.4478669136043155E-3</v>
      </c>
      <c r="W21" s="6">
        <f>IFERROR(SUMIFS('intermediary sheet'!W$2:W$185,'intermediary sheet'!$C$2:$C$185,'Market shares starting point Fe'!$C21,'intermediary sheet'!$D$2:$D$185,'Market shares starting point Fe'!$D21)/SUMIFS('intermediary sheet'!W$2:W$185,'intermediary sheet'!$C$2:$C$185,'Market shares starting point Fe'!$C21,'intermediary sheet'!$D$2:$D$185,"total"),0)</f>
        <v>8.5375040355848923E-3</v>
      </c>
      <c r="X21" s="6">
        <f>IFERROR(SUMIFS('intermediary sheet'!X$2:X$185,'intermediary sheet'!$C$2:$C$185,'Market shares starting point Fe'!$C21,'intermediary sheet'!$D$2:$D$185,'Market shares starting point Fe'!$D21)/SUMIFS('intermediary sheet'!X$2:X$185,'intermediary sheet'!$C$2:$C$185,'Market shares starting point Fe'!$C21,'intermediary sheet'!$D$2:$D$185,"total"),0)</f>
        <v>8.4642121524201863E-3</v>
      </c>
      <c r="Y21" s="6">
        <f>IFERROR(SUMIFS('intermediary sheet'!Y$2:Y$185,'intermediary sheet'!$C$2:$C$185,'Market shares starting point Fe'!$C21,'intermediary sheet'!$D$2:$D$185,'Market shares starting point Fe'!$D21)/SUMIFS('intermediary sheet'!Y$2:Y$185,'intermediary sheet'!$C$2:$C$185,'Market shares starting point Fe'!$C21,'intermediary sheet'!$D$2:$D$185,"total"),0)</f>
        <v>8.9060019987067199E-3</v>
      </c>
      <c r="Z21" s="6">
        <f>IFERROR(SUMIFS('intermediary sheet'!Z$2:Z$185,'intermediary sheet'!$C$2:$C$185,'Market shares starting point Fe'!$C21,'intermediary sheet'!$D$2:$D$185,'Market shares starting point Fe'!$D21)/SUMIFS('intermediary sheet'!Z$2:Z$185,'intermediary sheet'!$C$2:$C$185,'Market shares starting point Fe'!$C21,'intermediary sheet'!$D$2:$D$185,"total"),0)</f>
        <v>8.7058621380910108E-3</v>
      </c>
      <c r="AA21" s="7">
        <f>IF(SUMIFS('Eurostat market shares'!$Z$2:$Z$185,'Eurostat market shares'!$C$2:$C$185,'Market shares starting point Fe'!$C21,'Eurostat market shares'!$D$2:$D$185,'Market shares starting point Fe'!$D21)=0,(SUMIFS('RAW data extract'!X$74:X$81,'RAW data extract'!$C$74:$C$81,VLOOKUP('Market shares starting point Fe'!$D21,Nomenclature!$F$1:$G$8,2,FALSE))-'Market shares starting point Fe'!Z21)+Z21,$Z21/SUMIFS('Eurostat market shares'!$Z$2:$Z$185,'Eurostat market shares'!$C$2:$C$185,'Market shares starting point Fe'!$C21,'Eurostat market shares'!$D$2:$D$185,'Market shares starting point Fe'!$D21)*(SUMIFS('RAW data extract'!X$74:X$81,'RAW data extract'!$C$74:$C$81,VLOOKUP('Market shares starting point Fe'!$D21,Nomenclature!$F$1:$G$8,2,FALSE))-'Market shares starting point Fe'!Z21)+Z21)</f>
        <v>1.7160031987682844E-2</v>
      </c>
      <c r="AB21" s="7">
        <f>IF(SUMIFS('Eurostat market shares'!$Z$2:$Z$185,'Eurostat market shares'!$C$2:$C$185,'Market shares starting point Fe'!$C21,'Eurostat market shares'!$D$2:$D$185,'Market shares starting point Fe'!$D21)=0,(SUMIFS('RAW data extract'!Y$74:Y$81,'RAW data extract'!$C$74:$C$81,VLOOKUP('Market shares starting point Fe'!$D21,Nomenclature!$F$1:$G$8,2,FALSE))-'Market shares starting point Fe'!AA21)+AA21,$Z21/SUMIFS('Eurostat market shares'!$Z$2:$Z$185,'Eurostat market shares'!$C$2:$C$185,'Market shares starting point Fe'!$C21,'Eurostat market shares'!$D$2:$D$185,'Market shares starting point Fe'!$D21)*(SUMIFS('RAW data extract'!Y$74:Y$81,'RAW data extract'!$C$74:$C$81,VLOOKUP('Market shares starting point Fe'!$D21,Nomenclature!$F$1:$G$8,2,FALSE))-'Market shares starting point Fe'!AA21)+AA21)</f>
        <v>1.7920268381387026E-2</v>
      </c>
      <c r="AC21" s="7">
        <f>IF(SUMIFS('Eurostat market shares'!$Z$2:$Z$185,'Eurostat market shares'!$C$2:$C$185,'Market shares starting point Fe'!$C21,'Eurostat market shares'!$D$2:$D$185,'Market shares starting point Fe'!$D21)=0,(SUMIFS('RAW data extract'!Z$74:Z$81,'RAW data extract'!$C$74:$C$81,VLOOKUP('Market shares starting point Fe'!$D21,Nomenclature!$F$1:$G$8,2,FALSE))-'Market shares starting point Fe'!AB21)+AB21,$Z21/SUMIFS('Eurostat market shares'!$Z$2:$Z$185,'Eurostat market shares'!$C$2:$C$185,'Market shares starting point Fe'!$C21,'Eurostat market shares'!$D$2:$D$185,'Market shares starting point Fe'!$D21)*(SUMIFS('RAW data extract'!Z$74:Z$81,'RAW data extract'!$C$74:$C$81,VLOOKUP('Market shares starting point Fe'!$D21,Nomenclature!$F$1:$G$8,2,FALSE))-'Market shares starting point Fe'!AB21)+AB21)</f>
        <v>1.8867382119504561E-2</v>
      </c>
      <c r="AD21" s="7">
        <f>IF(SUMIFS('Eurostat market shares'!$Z$2:$Z$185,'Eurostat market shares'!$C$2:$C$185,'Market shares starting point Fe'!$C21,'Eurostat market shares'!$D$2:$D$185,'Market shares starting point Fe'!$D21)=0,(SUMIFS('RAW data extract'!AA$74:AA$81,'RAW data extract'!$C$74:$C$81,VLOOKUP('Market shares starting point Fe'!$D21,Nomenclature!$F$1:$G$8,2,FALSE))-'Market shares starting point Fe'!AC21)+AC21,$Z21/SUMIFS('Eurostat market shares'!$Z$2:$Z$185,'Eurostat market shares'!$C$2:$C$185,'Market shares starting point Fe'!$C21,'Eurostat market shares'!$D$2:$D$185,'Market shares starting point Fe'!$D21)*(SUMIFS('RAW data extract'!AA$74:AA$81,'RAW data extract'!$C$74:$C$81,VLOOKUP('Market shares starting point Fe'!$D21,Nomenclature!$F$1:$G$8,2,FALSE))-'Market shares starting point Fe'!AC21)+AC21)</f>
        <v>1.9986701613539905E-2</v>
      </c>
      <c r="AE21" s="7">
        <f t="shared" ref="AE21" si="48">1-AE19-AE20-AE22-AE23-AE24-AE25</f>
        <v>2.1168391148337129E-2</v>
      </c>
      <c r="AF21" s="7">
        <f t="shared" ref="AF21" si="49">1-AF19-AF20-AF22-AF23-AF24-AF25</f>
        <v>2.248773798764141E-2</v>
      </c>
      <c r="AG21" s="7">
        <f t="shared" ref="AG21" si="50">1-AG19-AG20-AG22-AG23-AG24-AG25</f>
        <v>2.3953490315343436E-2</v>
      </c>
      <c r="AH21" s="7">
        <f t="shared" ref="AH21" si="51">1-AH19-AH20-AH22-AH23-AH24-AH25</f>
        <v>2.5685252804574978E-2</v>
      </c>
      <c r="AI21" s="7">
        <f t="shared" ref="AI21" si="52">1-AI19-AI20-AI22-AI23-AI24-AI25</f>
        <v>2.7651448282760688E-2</v>
      </c>
      <c r="AJ21" s="7">
        <f t="shared" ref="AJ21" si="53">1-AJ19-AJ20-AJ22-AJ23-AJ24-AJ25</f>
        <v>2.9930520845230967E-2</v>
      </c>
      <c r="AK21" s="7">
        <f t="shared" ref="AK21" si="54">1-AK19-AK20-AK22-AK23-AK24-AK25</f>
        <v>3.2788171742399543E-2</v>
      </c>
      <c r="AL21" s="7">
        <f t="shared" ref="AL21" si="55">1-AL19-AL20-AL22-AL23-AL24-AL25</f>
        <v>3.6471104137524218E-2</v>
      </c>
      <c r="AM21" s="7">
        <f t="shared" ref="AM21" si="56">1-AM19-AM20-AM22-AM23-AM24-AM25</f>
        <v>4.1165570585900133E-2</v>
      </c>
      <c r="AN21" s="7">
        <f t="shared" ref="AN21" si="57">1-AN19-AN20-AN22-AN23-AN24-AN25</f>
        <v>4.7404568367631711E-2</v>
      </c>
      <c r="AO21" s="7">
        <f t="shared" ref="AO21" si="58">1-AO19-AO20-AO22-AO23-AO24-AO25</f>
        <v>5.445411174981437E-2</v>
      </c>
      <c r="AP21" s="7">
        <f t="shared" ref="AP21" si="59">1-AP19-AP20-AP22-AP23-AP24-AP25</f>
        <v>6.2204643876357268E-2</v>
      </c>
      <c r="AQ21" s="7">
        <f t="shared" ref="AQ21" si="60">1-AQ19-AQ20-AQ22-AQ23-AQ24-AQ25</f>
        <v>7.0366068229635453E-2</v>
      </c>
      <c r="AR21" s="7">
        <f t="shared" ref="AR21" si="61">1-AR19-AR20-AR22-AR23-AR24-AR25</f>
        <v>7.9179727378445391E-2</v>
      </c>
      <c r="AS21" s="7">
        <f t="shared" ref="AS21" si="62">1-AS19-AS20-AS22-AS23-AS24-AS25</f>
        <v>8.8616414775793545E-2</v>
      </c>
      <c r="AT21" s="7">
        <f t="shared" ref="AT21" si="63">1-AT19-AT20-AT22-AT23-AT24-AT25</f>
        <v>9.8515456656107447E-2</v>
      </c>
      <c r="AU21" s="7">
        <f t="shared" ref="AU21" si="64">1-AU19-AU20-AU22-AU23-AU24-AU25</f>
        <v>0.10863601351292804</v>
      </c>
      <c r="AV21" s="7">
        <f t="shared" ref="AV21" si="65">1-AV19-AV20-AV22-AV23-AV24-AV25</f>
        <v>0.1193474940017889</v>
      </c>
      <c r="AW21" s="7">
        <f t="shared" ref="AW21" si="66">1-AW19-AW20-AW22-AW23-AW24-AW25</f>
        <v>0.13088343302202379</v>
      </c>
      <c r="AX21" s="7">
        <f t="shared" ref="AX21" si="67">1-AX19-AX20-AX22-AX23-AX24-AX25</f>
        <v>0.14149374348764401</v>
      </c>
      <c r="AY21" s="7">
        <f t="shared" ref="AY21" si="68">1-AY19-AY20-AY22-AY23-AY24-AY25</f>
        <v>0.15671967021671376</v>
      </c>
      <c r="AZ21" s="7">
        <f t="shared" ref="AZ21" si="69">1-AZ19-AZ20-AZ22-AZ23-AZ24-AZ25</f>
        <v>0.17092313088712263</v>
      </c>
      <c r="BA21" s="7">
        <f t="shared" ref="BA21" si="70">1-BA19-BA20-BA22-BA23-BA24-BA25</f>
        <v>0.18676870776108914</v>
      </c>
      <c r="BB21" s="7">
        <f t="shared" ref="BB21" si="71">1-BB19-BB20-BB22-BB23-BB24-BB25</f>
        <v>0.20425091264828626</v>
      </c>
      <c r="BC21" s="7">
        <f t="shared" ref="BC21" si="72">1-BC19-BC20-BC22-BC23-BC24-BC25</f>
        <v>0.22362499093767807</v>
      </c>
      <c r="BD21" s="7">
        <f t="shared" ref="BD21" si="73">1-BD19-BD20-BD22-BD23-BD24-BD25</f>
        <v>0.24483023608511575</v>
      </c>
      <c r="BE21" s="7">
        <f t="shared" ref="BE21" si="74">1-BE19-BE20-BE22-BE23-BE24-BE25</f>
        <v>0.26864603458608449</v>
      </c>
      <c r="BF21" s="7">
        <f t="shared" ref="BF21" si="75">1-BF19-BF20-BF22-BF23-BF24-BF25</f>
        <v>0.29533744772170228</v>
      </c>
      <c r="BG21" s="7">
        <f t="shared" ref="BG21" si="76">1-BG19-BG20-BG22-BG23-BG24-BG25</f>
        <v>0.32541991818524296</v>
      </c>
      <c r="BH21" s="7">
        <f t="shared" ref="BH21" si="77">1-BH19-BH20-BH22-BH23-BH24-BH25</f>
        <v>0.35961695544730893</v>
      </c>
    </row>
    <row r="22" spans="1:60" hidden="1" x14ac:dyDescent="0.3">
      <c r="A22" t="s">
        <v>9</v>
      </c>
      <c r="B22" t="s">
        <v>10</v>
      </c>
      <c r="C22" t="s">
        <v>24</v>
      </c>
      <c r="D22" t="s">
        <v>20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 s="6">
        <f>IFERROR(SUMIFS('intermediary sheet'!J$2:J$185,'intermediary sheet'!$C$2:$C$185,'Market shares starting point Fe'!$C22,'intermediary sheet'!$D$2:$D$185,'Market shares starting point Fe'!$D22)/SUMIFS('intermediary sheet'!J$2:J$185,'intermediary sheet'!$C$2:$C$185,'Market shares starting point Fe'!$C22,'intermediary sheet'!$D$2:$D$185,"total"),0)</f>
        <v>0</v>
      </c>
      <c r="K22" s="6">
        <f>IFERROR(SUMIFS('intermediary sheet'!K$2:K$185,'intermediary sheet'!$C$2:$C$185,'Market shares starting point Fe'!$C22,'intermediary sheet'!$D$2:$D$185,'Market shares starting point Fe'!$D22)/SUMIFS('intermediary sheet'!K$2:K$185,'intermediary sheet'!$C$2:$C$185,'Market shares starting point Fe'!$C22,'intermediary sheet'!$D$2:$D$185,"total"),0)</f>
        <v>0</v>
      </c>
      <c r="L22" s="6">
        <f>IFERROR(SUMIFS('intermediary sheet'!L$2:L$185,'intermediary sheet'!$C$2:$C$185,'Market shares starting point Fe'!$C22,'intermediary sheet'!$D$2:$D$185,'Market shares starting point Fe'!$D22)/SUMIFS('intermediary sheet'!L$2:L$185,'intermediary sheet'!$C$2:$C$185,'Market shares starting point Fe'!$C22,'intermediary sheet'!$D$2:$D$185,"total"),0)</f>
        <v>0</v>
      </c>
      <c r="M22" s="6">
        <f>IFERROR(SUMIFS('intermediary sheet'!M$2:M$185,'intermediary sheet'!$C$2:$C$185,'Market shares starting point Fe'!$C22,'intermediary sheet'!$D$2:$D$185,'Market shares starting point Fe'!$D22)/SUMIFS('intermediary sheet'!M$2:M$185,'intermediary sheet'!$C$2:$C$185,'Market shares starting point Fe'!$C22,'intermediary sheet'!$D$2:$D$185,"total"),0)</f>
        <v>0</v>
      </c>
      <c r="N22" s="6">
        <f>IFERROR(SUMIFS('intermediary sheet'!N$2:N$185,'intermediary sheet'!$C$2:$C$185,'Market shares starting point Fe'!$C22,'intermediary sheet'!$D$2:$D$185,'Market shares starting point Fe'!$D22)/SUMIFS('intermediary sheet'!N$2:N$185,'intermediary sheet'!$C$2:$C$185,'Market shares starting point Fe'!$C22,'intermediary sheet'!$D$2:$D$185,"total"),0)</f>
        <v>0</v>
      </c>
      <c r="O22" s="6">
        <f>IFERROR(SUMIFS('intermediary sheet'!O$2:O$185,'intermediary sheet'!$C$2:$C$185,'Market shares starting point Fe'!$C22,'intermediary sheet'!$D$2:$D$185,'Market shares starting point Fe'!$D22)/SUMIFS('intermediary sheet'!O$2:O$185,'intermediary sheet'!$C$2:$C$185,'Market shares starting point Fe'!$C22,'intermediary sheet'!$D$2:$D$185,"total"),0)</f>
        <v>0</v>
      </c>
      <c r="P22" s="6">
        <f>IFERROR(SUMIFS('intermediary sheet'!P$2:P$185,'intermediary sheet'!$C$2:$C$185,'Market shares starting point Fe'!$C22,'intermediary sheet'!$D$2:$D$185,'Market shares starting point Fe'!$D22)/SUMIFS('intermediary sheet'!P$2:P$185,'intermediary sheet'!$C$2:$C$185,'Market shares starting point Fe'!$C22,'intermediary sheet'!$D$2:$D$185,"total"),0)</f>
        <v>1.7786561264822136E-3</v>
      </c>
      <c r="Q22" s="6">
        <f>IFERROR(SUMIFS('intermediary sheet'!Q$2:Q$185,'intermediary sheet'!$C$2:$C$185,'Market shares starting point Fe'!$C22,'intermediary sheet'!$D$2:$D$185,'Market shares starting point Fe'!$D22)/SUMIFS('intermediary sheet'!Q$2:Q$185,'intermediary sheet'!$C$2:$C$185,'Market shares starting point Fe'!$C22,'intermediary sheet'!$D$2:$D$185,"total"),0)</f>
        <v>7.7997829625610403E-4</v>
      </c>
      <c r="R22" s="6">
        <f>IFERROR(SUMIFS('intermediary sheet'!R$2:R$185,'intermediary sheet'!$C$2:$C$185,'Market shares starting point Fe'!$C22,'intermediary sheet'!$D$2:$D$185,'Market shares starting point Fe'!$D22)/SUMIFS('intermediary sheet'!R$2:R$185,'intermediary sheet'!$C$2:$C$185,'Market shares starting point Fe'!$C22,'intermediary sheet'!$D$2:$D$185,"total"),0)</f>
        <v>1.3566767879061954E-3</v>
      </c>
      <c r="S22" s="6">
        <f>IFERROR(SUMIFS('intermediary sheet'!S$2:S$185,'intermediary sheet'!$C$2:$C$185,'Market shares starting point Fe'!$C22,'intermediary sheet'!$D$2:$D$185,'Market shares starting point Fe'!$D22)/SUMIFS('intermediary sheet'!S$2:S$185,'intermediary sheet'!$C$2:$C$185,'Market shares starting point Fe'!$C22,'intermediary sheet'!$D$2:$D$185,"total"),0)</f>
        <v>1.2699502316801099E-3</v>
      </c>
      <c r="T22" s="6">
        <f>IFERROR(SUMIFS('intermediary sheet'!T$2:T$185,'intermediary sheet'!$C$2:$C$185,'Market shares starting point Fe'!$C22,'intermediary sheet'!$D$2:$D$185,'Market shares starting point Fe'!$D22)/SUMIFS('intermediary sheet'!T$2:T$185,'intermediary sheet'!$C$2:$C$185,'Market shares starting point Fe'!$C22,'intermediary sheet'!$D$2:$D$185,"total"),0)</f>
        <v>4.6817133673398093E-3</v>
      </c>
      <c r="U22" s="6">
        <f>IFERROR(SUMIFS('intermediary sheet'!U$2:U$185,'intermediary sheet'!$C$2:$C$185,'Market shares starting point Fe'!$C22,'intermediary sheet'!$D$2:$D$185,'Market shares starting point Fe'!$D22)/SUMIFS('intermediary sheet'!U$2:U$185,'intermediary sheet'!$C$2:$C$185,'Market shares starting point Fe'!$C22,'intermediary sheet'!$D$2:$D$185,"total"),0)</f>
        <v>5.8715095241346346E-3</v>
      </c>
      <c r="V22" s="6">
        <f>IFERROR(SUMIFS('intermediary sheet'!V$2:V$185,'intermediary sheet'!$C$2:$C$185,'Market shares starting point Fe'!$C22,'intermediary sheet'!$D$2:$D$185,'Market shares starting point Fe'!$D22)/SUMIFS('intermediary sheet'!V$2:V$185,'intermediary sheet'!$C$2:$C$185,'Market shares starting point Fe'!$C22,'intermediary sheet'!$D$2:$D$185,"total"),0)</f>
        <v>2.7910452610715796E-2</v>
      </c>
      <c r="W22" s="6">
        <f>IFERROR(SUMIFS('intermediary sheet'!W$2:W$185,'intermediary sheet'!$C$2:$C$185,'Market shares starting point Fe'!$C22,'intermediary sheet'!$D$2:$D$185,'Market shares starting point Fe'!$D22)/SUMIFS('intermediary sheet'!W$2:W$185,'intermediary sheet'!$C$2:$C$185,'Market shares starting point Fe'!$C22,'intermediary sheet'!$D$2:$D$185,"total"),0)</f>
        <v>3.7414355920651433E-2</v>
      </c>
      <c r="X22" s="6">
        <f>IFERROR(SUMIFS('intermediary sheet'!X$2:X$185,'intermediary sheet'!$C$2:$C$185,'Market shares starting point Fe'!$C22,'intermediary sheet'!$D$2:$D$185,'Market shares starting point Fe'!$D22)/SUMIFS('intermediary sheet'!X$2:X$185,'intermediary sheet'!$C$2:$C$185,'Market shares starting point Fe'!$C22,'intermediary sheet'!$D$2:$D$185,"total"),0)</f>
        <v>3.5626930998970137E-2</v>
      </c>
      <c r="Y22" s="6">
        <f>IFERROR(SUMIFS('intermediary sheet'!Y$2:Y$185,'intermediary sheet'!$C$2:$C$185,'Market shares starting point Fe'!$C22,'intermediary sheet'!$D$2:$D$185,'Market shares starting point Fe'!$D22)/SUMIFS('intermediary sheet'!Y$2:Y$185,'intermediary sheet'!$C$2:$C$185,'Market shares starting point Fe'!$C22,'intermediary sheet'!$D$2:$D$185,"total"),0)</f>
        <v>4.2972194462406674E-2</v>
      </c>
      <c r="Z22" s="6">
        <f>IFERROR(SUMIFS('intermediary sheet'!Z$2:Z$185,'intermediary sheet'!$C$2:$C$185,'Market shares starting point Fe'!$C22,'intermediary sheet'!$D$2:$D$185,'Market shares starting point Fe'!$D22)/SUMIFS('intermediary sheet'!Z$2:Z$185,'intermediary sheet'!$C$2:$C$185,'Market shares starting point Fe'!$C22,'intermediary sheet'!$D$2:$D$185,"total"),0)</f>
        <v>4.6708095879034336E-2</v>
      </c>
      <c r="AA22" s="7">
        <f>IF(SUMIFS('Eurostat market shares'!$Z$2:$Z$185,'Eurostat market shares'!$C$2:$C$185,'Market shares starting point Fe'!$C22,'Eurostat market shares'!$D$2:$D$185,'Market shares starting point Fe'!$D22)=0,(SUMIFS('RAW data extract'!X$74:X$81,'RAW data extract'!$C$74:$C$81,VLOOKUP('Market shares starting point Fe'!$D22,Nomenclature!$F$1:$G$8,2,FALSE))-'Market shares starting point Fe'!Z22)+Z22,$Z22/SUMIFS('Eurostat market shares'!$Z$2:$Z$185,'Eurostat market shares'!$C$2:$C$185,'Market shares starting point Fe'!$C22,'Eurostat market shares'!$D$2:$D$185,'Market shares starting point Fe'!$D22)*(SUMIFS('RAW data extract'!X$74:X$81,'RAW data extract'!$C$74:$C$81,VLOOKUP('Market shares starting point Fe'!$D22,Nomenclature!$F$1:$G$8,2,FALSE))-'Market shares starting point Fe'!Z22)+Z22)</f>
        <v>3.9319930082435152E-2</v>
      </c>
      <c r="AB22" s="7">
        <f>IF(SUMIFS('Eurostat market shares'!$Z$2:$Z$185,'Eurostat market shares'!$C$2:$C$185,'Market shares starting point Fe'!$C22,'Eurostat market shares'!$D$2:$D$185,'Market shares starting point Fe'!$D22)=0,(SUMIFS('RAW data extract'!Y$74:Y$81,'RAW data extract'!$C$74:$C$81,VLOOKUP('Market shares starting point Fe'!$D22,Nomenclature!$F$1:$G$8,2,FALSE))-'Market shares starting point Fe'!AA22)+AA22,$Z22/SUMIFS('Eurostat market shares'!$Z$2:$Z$185,'Eurostat market shares'!$C$2:$C$185,'Market shares starting point Fe'!$C22,'Eurostat market shares'!$D$2:$D$185,'Market shares starting point Fe'!$D22)*(SUMIFS('RAW data extract'!Y$74:Y$81,'RAW data extract'!$C$74:$C$81,VLOOKUP('Market shares starting point Fe'!$D22,Nomenclature!$F$1:$G$8,2,FALSE))-'Market shares starting point Fe'!AA22)+AA22)</f>
        <v>3.8625394402092041E-2</v>
      </c>
      <c r="AC22" s="7">
        <f>IF(SUMIFS('Eurostat market shares'!$Z$2:$Z$185,'Eurostat market shares'!$C$2:$C$185,'Market shares starting point Fe'!$C22,'Eurostat market shares'!$D$2:$D$185,'Market shares starting point Fe'!$D22)=0,(SUMIFS('RAW data extract'!Z$74:Z$81,'RAW data extract'!$C$74:$C$81,VLOOKUP('Market shares starting point Fe'!$D22,Nomenclature!$F$1:$G$8,2,FALSE))-'Market shares starting point Fe'!AB22)+AB22,$Z22/SUMIFS('Eurostat market shares'!$Z$2:$Z$185,'Eurostat market shares'!$C$2:$C$185,'Market shares starting point Fe'!$C22,'Eurostat market shares'!$D$2:$D$185,'Market shares starting point Fe'!$D22)*(SUMIFS('RAW data extract'!Z$74:Z$81,'RAW data extract'!$C$74:$C$81,VLOOKUP('Market shares starting point Fe'!$D22,Nomenclature!$F$1:$G$8,2,FALSE))-'Market shares starting point Fe'!AB22)+AB22)</f>
        <v>3.7984688002641952E-2</v>
      </c>
      <c r="AD22" s="7">
        <f>IF(SUMIFS('Eurostat market shares'!$Z$2:$Z$185,'Eurostat market shares'!$C$2:$C$185,'Market shares starting point Fe'!$C22,'Eurostat market shares'!$D$2:$D$185,'Market shares starting point Fe'!$D22)=0,(SUMIFS('RAW data extract'!AA$74:AA$81,'RAW data extract'!$C$74:$C$81,VLOOKUP('Market shares starting point Fe'!$D22,Nomenclature!$F$1:$G$8,2,FALSE))-'Market shares starting point Fe'!AC22)+AC22,$Z22/SUMIFS('Eurostat market shares'!$Z$2:$Z$185,'Eurostat market shares'!$C$2:$C$185,'Market shares starting point Fe'!$C22,'Eurostat market shares'!$D$2:$D$185,'Market shares starting point Fe'!$D22)*(SUMIFS('RAW data extract'!AA$74:AA$81,'RAW data extract'!$C$74:$C$81,VLOOKUP('Market shares starting point Fe'!$D22,Nomenclature!$F$1:$G$8,2,FALSE))-'Market shares starting point Fe'!AC22)+AC22)</f>
        <v>3.7394934764585233E-2</v>
      </c>
      <c r="AE22" s="7">
        <f>IF(SUMIFS('Eurostat market shares'!$Z$2:$Z$185,'Eurostat market shares'!$C$2:$C$185,'Market shares starting point Fe'!$C22,'Eurostat market shares'!$D$2:$D$185,'Market shares starting point Fe'!$D22)=0,(SUMIFS('RAW data extract'!AB$74:AB$81,'RAW data extract'!$C$74:$C$81,VLOOKUP('Market shares starting point Fe'!$D22,Nomenclature!$F$1:$G$8,2,FALSE))-'Market shares starting point Fe'!AD22)+AD22,$Z22/SUMIFS('Eurostat market shares'!$Z$2:$Z$185,'Eurostat market shares'!$C$2:$C$185,'Market shares starting point Fe'!$C22,'Eurostat market shares'!$D$2:$D$185,'Market shares starting point Fe'!$D22)*(SUMIFS('RAW data extract'!AB$74:AB$81,'RAW data extract'!$C$74:$C$81,VLOOKUP('Market shares starting point Fe'!$D22,Nomenclature!$F$1:$G$8,2,FALSE))-'Market shares starting point Fe'!AD22)+AD22)</f>
        <v>3.6861742471406563E-2</v>
      </c>
      <c r="AF22" s="7">
        <f>IF(SUMIFS('Eurostat market shares'!$Z$2:$Z$185,'Eurostat market shares'!$C$2:$C$185,'Market shares starting point Fe'!$C22,'Eurostat market shares'!$D$2:$D$185,'Market shares starting point Fe'!$D22)=0,(SUMIFS('RAW data extract'!AC$74:AC$81,'RAW data extract'!$C$74:$C$81,VLOOKUP('Market shares starting point Fe'!$D22,Nomenclature!$F$1:$G$8,2,FALSE))-'Market shares starting point Fe'!AE22)+AE22,$Z22/SUMIFS('Eurostat market shares'!$Z$2:$Z$185,'Eurostat market shares'!$C$2:$C$185,'Market shares starting point Fe'!$C22,'Eurostat market shares'!$D$2:$D$185,'Market shares starting point Fe'!$D22)*(SUMIFS('RAW data extract'!AC$74:AC$81,'RAW data extract'!$C$74:$C$81,VLOOKUP('Market shares starting point Fe'!$D22,Nomenclature!$F$1:$G$8,2,FALSE))-'Market shares starting point Fe'!AE22)+AE22)</f>
        <v>3.6362084416650627E-2</v>
      </c>
      <c r="AG22" s="7">
        <f>IF(SUMIFS('Eurostat market shares'!$Z$2:$Z$185,'Eurostat market shares'!$C$2:$C$185,'Market shares starting point Fe'!$C22,'Eurostat market shares'!$D$2:$D$185,'Market shares starting point Fe'!$D22)=0,(SUMIFS('RAW data extract'!AD$74:AD$81,'RAW data extract'!$C$74:$C$81,VLOOKUP('Market shares starting point Fe'!$D22,Nomenclature!$F$1:$G$8,2,FALSE))-'Market shares starting point Fe'!AF22)+AF22,$Z22/SUMIFS('Eurostat market shares'!$Z$2:$Z$185,'Eurostat market shares'!$C$2:$C$185,'Market shares starting point Fe'!$C22,'Eurostat market shares'!$D$2:$D$185,'Market shares starting point Fe'!$D22)*(SUMIFS('RAW data extract'!AD$74:AD$81,'RAW data extract'!$C$74:$C$81,VLOOKUP('Market shares starting point Fe'!$D22,Nomenclature!$F$1:$G$8,2,FALSE))-'Market shares starting point Fe'!AF22)+AF22)</f>
        <v>3.5892138907732116E-2</v>
      </c>
      <c r="AH22" s="7">
        <f>IF(SUMIFS('Eurostat market shares'!$Z$2:$Z$185,'Eurostat market shares'!$C$2:$C$185,'Market shares starting point Fe'!$C22,'Eurostat market shares'!$D$2:$D$185,'Market shares starting point Fe'!$D22)=0,(SUMIFS('RAW data extract'!AE$74:AE$81,'RAW data extract'!$C$74:$C$81,VLOOKUP('Market shares starting point Fe'!$D22,Nomenclature!$F$1:$G$8,2,FALSE))-'Market shares starting point Fe'!AG22)+AG22,$Z22/SUMIFS('Eurostat market shares'!$Z$2:$Z$185,'Eurostat market shares'!$C$2:$C$185,'Market shares starting point Fe'!$C22,'Eurostat market shares'!$D$2:$D$185,'Market shares starting point Fe'!$D22)*(SUMIFS('RAW data extract'!AE$74:AE$81,'RAW data extract'!$C$74:$C$81,VLOOKUP('Market shares starting point Fe'!$D22,Nomenclature!$F$1:$G$8,2,FALSE))-'Market shares starting point Fe'!AG22)+AG22)</f>
        <v>3.5424830398900535E-2</v>
      </c>
      <c r="AI22" s="7">
        <f>IF(SUMIFS('Eurostat market shares'!$Z$2:$Z$185,'Eurostat market shares'!$C$2:$C$185,'Market shares starting point Fe'!$C22,'Eurostat market shares'!$D$2:$D$185,'Market shares starting point Fe'!$D22)=0,(SUMIFS('RAW data extract'!AF$74:AF$81,'RAW data extract'!$C$74:$C$81,VLOOKUP('Market shares starting point Fe'!$D22,Nomenclature!$F$1:$G$8,2,FALSE))-'Market shares starting point Fe'!AH22)+AH22,$Z22/SUMIFS('Eurostat market shares'!$Z$2:$Z$185,'Eurostat market shares'!$C$2:$C$185,'Market shares starting point Fe'!$C22,'Eurostat market shares'!$D$2:$D$185,'Market shares starting point Fe'!$D22)*(SUMIFS('RAW data extract'!AF$74:AF$81,'RAW data extract'!$C$74:$C$81,VLOOKUP('Market shares starting point Fe'!$D22,Nomenclature!$F$1:$G$8,2,FALSE))-'Market shares starting point Fe'!AH22)+AH22)</f>
        <v>3.4967944163720059E-2</v>
      </c>
      <c r="AJ22" s="7">
        <f>IF(SUMIFS('Eurostat market shares'!$Z$2:$Z$185,'Eurostat market shares'!$C$2:$C$185,'Market shares starting point Fe'!$C22,'Eurostat market shares'!$D$2:$D$185,'Market shares starting point Fe'!$D22)=0,(SUMIFS('RAW data extract'!AG$74:AG$81,'RAW data extract'!$C$74:$C$81,VLOOKUP('Market shares starting point Fe'!$D22,Nomenclature!$F$1:$G$8,2,FALSE))-'Market shares starting point Fe'!AI22)+AI22,$Z22/SUMIFS('Eurostat market shares'!$Z$2:$Z$185,'Eurostat market shares'!$C$2:$C$185,'Market shares starting point Fe'!$C22,'Eurostat market shares'!$D$2:$D$185,'Market shares starting point Fe'!$D22)*(SUMIFS('RAW data extract'!AG$74:AG$81,'RAW data extract'!$C$74:$C$81,VLOOKUP('Market shares starting point Fe'!$D22,Nomenclature!$F$1:$G$8,2,FALSE))-'Market shares starting point Fe'!AI22)+AI22)</f>
        <v>3.4512792740558365E-2</v>
      </c>
      <c r="AK22" s="7">
        <f>IF(SUMIFS('Eurostat market shares'!$Z$2:$Z$185,'Eurostat market shares'!$C$2:$C$185,'Market shares starting point Fe'!$C22,'Eurostat market shares'!$D$2:$D$185,'Market shares starting point Fe'!$D22)=0,(SUMIFS('RAW data extract'!AH$74:AH$81,'RAW data extract'!$C$74:$C$81,VLOOKUP('Market shares starting point Fe'!$D22,Nomenclature!$F$1:$G$8,2,FALSE))-'Market shares starting point Fe'!AJ22)+AJ22,$Z22/SUMIFS('Eurostat market shares'!$Z$2:$Z$185,'Eurostat market shares'!$C$2:$C$185,'Market shares starting point Fe'!$C22,'Eurostat market shares'!$D$2:$D$185,'Market shares starting point Fe'!$D22)*(SUMIFS('RAW data extract'!AH$74:AH$81,'RAW data extract'!$C$74:$C$81,VLOOKUP('Market shares starting point Fe'!$D22,Nomenclature!$F$1:$G$8,2,FALSE))-'Market shares starting point Fe'!AJ22)+AJ22)</f>
        <v>3.405087619776296E-2</v>
      </c>
      <c r="AL22" s="7">
        <f>IF(SUMIFS('Eurostat market shares'!$Z$2:$Z$185,'Eurostat market shares'!$C$2:$C$185,'Market shares starting point Fe'!$C22,'Eurostat market shares'!$D$2:$D$185,'Market shares starting point Fe'!$D22)=0,(SUMIFS('RAW data extract'!AI$74:AI$81,'RAW data extract'!$C$74:$C$81,VLOOKUP('Market shares starting point Fe'!$D22,Nomenclature!$F$1:$G$8,2,FALSE))-'Market shares starting point Fe'!AK22)+AK22,$Z22/SUMIFS('Eurostat market shares'!$Z$2:$Z$185,'Eurostat market shares'!$C$2:$C$185,'Market shares starting point Fe'!$C22,'Eurostat market shares'!$D$2:$D$185,'Market shares starting point Fe'!$D22)*(SUMIFS('RAW data extract'!AI$74:AI$81,'RAW data extract'!$C$74:$C$81,VLOOKUP('Market shares starting point Fe'!$D22,Nomenclature!$F$1:$G$8,2,FALSE))-'Market shares starting point Fe'!AK22)+AK22)</f>
        <v>3.3574473740367934E-2</v>
      </c>
      <c r="AM22" s="7">
        <f>IF(SUMIFS('Eurostat market shares'!$Z$2:$Z$185,'Eurostat market shares'!$C$2:$C$185,'Market shares starting point Fe'!$C22,'Eurostat market shares'!$D$2:$D$185,'Market shares starting point Fe'!$D22)=0,(SUMIFS('RAW data extract'!AJ$74:AJ$81,'RAW data extract'!$C$74:$C$81,VLOOKUP('Market shares starting point Fe'!$D22,Nomenclature!$F$1:$G$8,2,FALSE))-'Market shares starting point Fe'!AL22)+AL22,$Z22/SUMIFS('Eurostat market shares'!$Z$2:$Z$185,'Eurostat market shares'!$C$2:$C$185,'Market shares starting point Fe'!$C22,'Eurostat market shares'!$D$2:$D$185,'Market shares starting point Fe'!$D22)*(SUMIFS('RAW data extract'!AJ$74:AJ$81,'RAW data extract'!$C$74:$C$81,VLOOKUP('Market shares starting point Fe'!$D22,Nomenclature!$F$1:$G$8,2,FALSE))-'Market shares starting point Fe'!AL22)+AL22)</f>
        <v>3.3072029260569361E-2</v>
      </c>
      <c r="AN22" s="7">
        <f>IF(SUMIFS('Eurostat market shares'!$Z$2:$Z$185,'Eurostat market shares'!$C$2:$C$185,'Market shares starting point Fe'!$C22,'Eurostat market shares'!$D$2:$D$185,'Market shares starting point Fe'!$D22)=0,(SUMIFS('RAW data extract'!AK$74:AK$81,'RAW data extract'!$C$74:$C$81,VLOOKUP('Market shares starting point Fe'!$D22,Nomenclature!$F$1:$G$8,2,FALSE))-'Market shares starting point Fe'!AM22)+AM22,$Z22/SUMIFS('Eurostat market shares'!$Z$2:$Z$185,'Eurostat market shares'!$C$2:$C$185,'Market shares starting point Fe'!$C22,'Eurostat market shares'!$D$2:$D$185,'Market shares starting point Fe'!$D22)*(SUMIFS('RAW data extract'!AK$74:AK$81,'RAW data extract'!$C$74:$C$81,VLOOKUP('Market shares starting point Fe'!$D22,Nomenclature!$F$1:$G$8,2,FALSE))-'Market shares starting point Fe'!AM22)+AM22)</f>
        <v>3.2535206199983589E-2</v>
      </c>
      <c r="AO22" s="7">
        <f>IF(SUMIFS('Eurostat market shares'!$Z$2:$Z$185,'Eurostat market shares'!$C$2:$C$185,'Market shares starting point Fe'!$C22,'Eurostat market shares'!$D$2:$D$185,'Market shares starting point Fe'!$D22)=0,(SUMIFS('RAW data extract'!AL$74:AL$81,'RAW data extract'!$C$74:$C$81,VLOOKUP('Market shares starting point Fe'!$D22,Nomenclature!$F$1:$G$8,2,FALSE))-'Market shares starting point Fe'!AN22)+AN22,$Z22/SUMIFS('Eurostat market shares'!$Z$2:$Z$185,'Eurostat market shares'!$C$2:$C$185,'Market shares starting point Fe'!$C22,'Eurostat market shares'!$D$2:$D$185,'Market shares starting point Fe'!$D22)*(SUMIFS('RAW data extract'!AL$74:AL$81,'RAW data extract'!$C$74:$C$81,VLOOKUP('Market shares starting point Fe'!$D22,Nomenclature!$F$1:$G$8,2,FALSE))-'Market shares starting point Fe'!AN22)+AN22)</f>
        <v>3.1974565430853183E-2</v>
      </c>
      <c r="AP22" s="7">
        <f>IF(SUMIFS('Eurostat market shares'!$Z$2:$Z$185,'Eurostat market shares'!$C$2:$C$185,'Market shares starting point Fe'!$C22,'Eurostat market shares'!$D$2:$D$185,'Market shares starting point Fe'!$D22)=0,(SUMIFS('RAW data extract'!AM$74:AM$81,'RAW data extract'!$C$74:$C$81,VLOOKUP('Market shares starting point Fe'!$D22,Nomenclature!$F$1:$G$8,2,FALSE))-'Market shares starting point Fe'!AO22)+AO22,$Z22/SUMIFS('Eurostat market shares'!$Z$2:$Z$185,'Eurostat market shares'!$C$2:$C$185,'Market shares starting point Fe'!$C22,'Eurostat market shares'!$D$2:$D$185,'Market shares starting point Fe'!$D22)*(SUMIFS('RAW data extract'!AM$74:AM$81,'RAW data extract'!$C$74:$C$81,VLOOKUP('Market shares starting point Fe'!$D22,Nomenclature!$F$1:$G$8,2,FALSE))-'Market shares starting point Fe'!AO22)+AO22)</f>
        <v>3.1376122585766317E-2</v>
      </c>
      <c r="AQ22" s="7">
        <f>IF(SUMIFS('Eurostat market shares'!$Z$2:$Z$185,'Eurostat market shares'!$C$2:$C$185,'Market shares starting point Fe'!$C22,'Eurostat market shares'!$D$2:$D$185,'Market shares starting point Fe'!$D22)=0,(SUMIFS('RAW data extract'!AN$74:AN$81,'RAW data extract'!$C$74:$C$81,VLOOKUP('Market shares starting point Fe'!$D22,Nomenclature!$F$1:$G$8,2,FALSE))-'Market shares starting point Fe'!AP22)+AP22,$Z22/SUMIFS('Eurostat market shares'!$Z$2:$Z$185,'Eurostat market shares'!$C$2:$C$185,'Market shares starting point Fe'!$C22,'Eurostat market shares'!$D$2:$D$185,'Market shares starting point Fe'!$D22)*(SUMIFS('RAW data extract'!AN$74:AN$81,'RAW data extract'!$C$74:$C$81,VLOOKUP('Market shares starting point Fe'!$D22,Nomenclature!$F$1:$G$8,2,FALSE))-'Market shares starting point Fe'!AP22)+AP22)</f>
        <v>3.0758873610600885E-2</v>
      </c>
      <c r="AR22" s="7">
        <f>IF(SUMIFS('Eurostat market shares'!$Z$2:$Z$185,'Eurostat market shares'!$C$2:$C$185,'Market shares starting point Fe'!$C22,'Eurostat market shares'!$D$2:$D$185,'Market shares starting point Fe'!$D22)=0,(SUMIFS('RAW data extract'!AO$74:AO$81,'RAW data extract'!$C$74:$C$81,VLOOKUP('Market shares starting point Fe'!$D22,Nomenclature!$F$1:$G$8,2,FALSE))-'Market shares starting point Fe'!AQ22)+AQ22,$Z22/SUMIFS('Eurostat market shares'!$Z$2:$Z$185,'Eurostat market shares'!$C$2:$C$185,'Market shares starting point Fe'!$C22,'Eurostat market shares'!$D$2:$D$185,'Market shares starting point Fe'!$D22)*(SUMIFS('RAW data extract'!AO$74:AO$81,'RAW data extract'!$C$74:$C$81,VLOOKUP('Market shares starting point Fe'!$D22,Nomenclature!$F$1:$G$8,2,FALSE))-'Market shares starting point Fe'!AQ22)+AQ22)</f>
        <v>3.0131756974951004E-2</v>
      </c>
      <c r="AS22" s="7">
        <f>IF(SUMIFS('Eurostat market shares'!$Z$2:$Z$185,'Eurostat market shares'!$C$2:$C$185,'Market shares starting point Fe'!$C22,'Eurostat market shares'!$D$2:$D$185,'Market shares starting point Fe'!$D22)=0,(SUMIFS('RAW data extract'!AP$74:AP$81,'RAW data extract'!$C$74:$C$81,VLOOKUP('Market shares starting point Fe'!$D22,Nomenclature!$F$1:$G$8,2,FALSE))-'Market shares starting point Fe'!AR22)+AR22,$Z22/SUMIFS('Eurostat market shares'!$Z$2:$Z$185,'Eurostat market shares'!$C$2:$C$185,'Market shares starting point Fe'!$C22,'Eurostat market shares'!$D$2:$D$185,'Market shares starting point Fe'!$D22)*(SUMIFS('RAW data extract'!AP$74:AP$81,'RAW data extract'!$C$74:$C$81,VLOOKUP('Market shares starting point Fe'!$D22,Nomenclature!$F$1:$G$8,2,FALSE))-'Market shares starting point Fe'!AR22)+AR22)</f>
        <v>2.9469294986471151E-2</v>
      </c>
      <c r="AT22" s="7">
        <f>IF(SUMIFS('Eurostat market shares'!$Z$2:$Z$185,'Eurostat market shares'!$C$2:$C$185,'Market shares starting point Fe'!$C22,'Eurostat market shares'!$D$2:$D$185,'Market shares starting point Fe'!$D22)=0,(SUMIFS('RAW data extract'!AQ$74:AQ$81,'RAW data extract'!$C$74:$C$81,VLOOKUP('Market shares starting point Fe'!$D22,Nomenclature!$F$1:$G$8,2,FALSE))-'Market shares starting point Fe'!AS22)+AS22,$Z22/SUMIFS('Eurostat market shares'!$Z$2:$Z$185,'Eurostat market shares'!$C$2:$C$185,'Market shares starting point Fe'!$C22,'Eurostat market shares'!$D$2:$D$185,'Market shares starting point Fe'!$D22)*(SUMIFS('RAW data extract'!AQ$74:AQ$81,'RAW data extract'!$C$74:$C$81,VLOOKUP('Market shares starting point Fe'!$D22,Nomenclature!$F$1:$G$8,2,FALSE))-'Market shares starting point Fe'!AS22)+AS22)</f>
        <v>2.878992632452141E-2</v>
      </c>
      <c r="AU22" s="7">
        <f>IF(SUMIFS('Eurostat market shares'!$Z$2:$Z$185,'Eurostat market shares'!$C$2:$C$185,'Market shares starting point Fe'!$C22,'Eurostat market shares'!$D$2:$D$185,'Market shares starting point Fe'!$D22)=0,(SUMIFS('RAW data extract'!AR$74:AR$81,'RAW data extract'!$C$74:$C$81,VLOOKUP('Market shares starting point Fe'!$D22,Nomenclature!$F$1:$G$8,2,FALSE))-'Market shares starting point Fe'!AT22)+AT22,$Z22/SUMIFS('Eurostat market shares'!$Z$2:$Z$185,'Eurostat market shares'!$C$2:$C$185,'Market shares starting point Fe'!$C22,'Eurostat market shares'!$D$2:$D$185,'Market shares starting point Fe'!$D22)*(SUMIFS('RAW data extract'!AR$74:AR$81,'RAW data extract'!$C$74:$C$81,VLOOKUP('Market shares starting point Fe'!$D22,Nomenclature!$F$1:$G$8,2,FALSE))-'Market shares starting point Fe'!AT22)+AT22)</f>
        <v>2.8115409997323565E-2</v>
      </c>
      <c r="AV22" s="7">
        <f>IF(SUMIFS('Eurostat market shares'!$Z$2:$Z$185,'Eurostat market shares'!$C$2:$C$185,'Market shares starting point Fe'!$C22,'Eurostat market shares'!$D$2:$D$185,'Market shares starting point Fe'!$D22)=0,(SUMIFS('RAW data extract'!AS$74:AS$81,'RAW data extract'!$C$74:$C$81,VLOOKUP('Market shares starting point Fe'!$D22,Nomenclature!$F$1:$G$8,2,FALSE))-'Market shares starting point Fe'!AU22)+AU22,$Z22/SUMIFS('Eurostat market shares'!$Z$2:$Z$185,'Eurostat market shares'!$C$2:$C$185,'Market shares starting point Fe'!$C22,'Eurostat market shares'!$D$2:$D$185,'Market shares starting point Fe'!$D22)*(SUMIFS('RAW data extract'!AS$74:AS$81,'RAW data extract'!$C$74:$C$81,VLOOKUP('Market shares starting point Fe'!$D22,Nomenclature!$F$1:$G$8,2,FALSE))-'Market shares starting point Fe'!AU22)+AU22)</f>
        <v>2.7413408001102178E-2</v>
      </c>
      <c r="AW22" s="7">
        <f>IF(SUMIFS('Eurostat market shares'!$Z$2:$Z$185,'Eurostat market shares'!$C$2:$C$185,'Market shares starting point Fe'!$C22,'Eurostat market shares'!$D$2:$D$185,'Market shares starting point Fe'!$D22)=0,(SUMIFS('RAW data extract'!AT$74:AT$81,'RAW data extract'!$C$74:$C$81,VLOOKUP('Market shares starting point Fe'!$D22,Nomenclature!$F$1:$G$8,2,FALSE))-'Market shares starting point Fe'!AV22)+AV22,$Z22/SUMIFS('Eurostat market shares'!$Z$2:$Z$185,'Eurostat market shares'!$C$2:$C$185,'Market shares starting point Fe'!$C22,'Eurostat market shares'!$D$2:$D$185,'Market shares starting point Fe'!$D22)*(SUMIFS('RAW data extract'!AT$74:AT$81,'RAW data extract'!$C$74:$C$81,VLOOKUP('Market shares starting point Fe'!$D22,Nomenclature!$F$1:$G$8,2,FALSE))-'Market shares starting point Fe'!AV22)+AV22)</f>
        <v>2.6675194485455574E-2</v>
      </c>
      <c r="AX22" s="7">
        <f>IF(SUMIFS('Eurostat market shares'!$Z$2:$Z$185,'Eurostat market shares'!$C$2:$C$185,'Market shares starting point Fe'!$C22,'Eurostat market shares'!$D$2:$D$185,'Market shares starting point Fe'!$D22)=0,(SUMIFS('RAW data extract'!AU$74:AU$81,'RAW data extract'!$C$74:$C$81,VLOOKUP('Market shares starting point Fe'!$D22,Nomenclature!$F$1:$G$8,2,FALSE))-'Market shares starting point Fe'!AW22)+AW22,$Z22/SUMIFS('Eurostat market shares'!$Z$2:$Z$185,'Eurostat market shares'!$C$2:$C$185,'Market shares starting point Fe'!$C22,'Eurostat market shares'!$D$2:$D$185,'Market shares starting point Fe'!$D22)*(SUMIFS('RAW data extract'!AU$74:AU$81,'RAW data extract'!$C$74:$C$81,VLOOKUP('Market shares starting point Fe'!$D22,Nomenclature!$F$1:$G$8,2,FALSE))-'Market shares starting point Fe'!AW22)+AW22)</f>
        <v>2.5961732701462927E-2</v>
      </c>
      <c r="AY22" s="7">
        <f>IF(SUMIFS('Eurostat market shares'!$Z$2:$Z$185,'Eurostat market shares'!$C$2:$C$185,'Market shares starting point Fe'!$C22,'Eurostat market shares'!$D$2:$D$185,'Market shares starting point Fe'!$D22)=0,(SUMIFS('RAW data extract'!AV$74:AV$81,'RAW data extract'!$C$74:$C$81,VLOOKUP('Market shares starting point Fe'!$D22,Nomenclature!$F$1:$G$8,2,FALSE))-'Market shares starting point Fe'!AX22)+AX22,$Z22/SUMIFS('Eurostat market shares'!$Z$2:$Z$185,'Eurostat market shares'!$C$2:$C$185,'Market shares starting point Fe'!$C22,'Eurostat market shares'!$D$2:$D$185,'Market shares starting point Fe'!$D22)*(SUMIFS('RAW data extract'!AV$74:AV$81,'RAW data extract'!$C$74:$C$81,VLOOKUP('Market shares starting point Fe'!$D22,Nomenclature!$F$1:$G$8,2,FALSE))-'Market shares starting point Fe'!AX22)+AX22)</f>
        <v>2.5011607202097323E-2</v>
      </c>
      <c r="AZ22" s="7">
        <f>IF(SUMIFS('Eurostat market shares'!$Z$2:$Z$185,'Eurostat market shares'!$C$2:$C$185,'Market shares starting point Fe'!$C22,'Eurostat market shares'!$D$2:$D$185,'Market shares starting point Fe'!$D22)=0,(SUMIFS('RAW data extract'!AW$74:AW$81,'RAW data extract'!$C$74:$C$81,VLOOKUP('Market shares starting point Fe'!$D22,Nomenclature!$F$1:$G$8,2,FALSE))-'Market shares starting point Fe'!AY22)+AY22,$Z22/SUMIFS('Eurostat market shares'!$Z$2:$Z$185,'Eurostat market shares'!$C$2:$C$185,'Market shares starting point Fe'!$C22,'Eurostat market shares'!$D$2:$D$185,'Market shares starting point Fe'!$D22)*(SUMIFS('RAW data extract'!AW$74:AW$81,'RAW data extract'!$C$74:$C$81,VLOOKUP('Market shares starting point Fe'!$D22,Nomenclature!$F$1:$G$8,2,FALSE))-'Market shares starting point Fe'!AY22)+AY22)</f>
        <v>2.4092173084509141E-2</v>
      </c>
      <c r="BA22" s="7">
        <f>IF(SUMIFS('Eurostat market shares'!$Z$2:$Z$185,'Eurostat market shares'!$C$2:$C$185,'Market shares starting point Fe'!$C22,'Eurostat market shares'!$D$2:$D$185,'Market shares starting point Fe'!$D22)=0,(SUMIFS('RAW data extract'!AX$74:AX$81,'RAW data extract'!$C$74:$C$81,VLOOKUP('Market shares starting point Fe'!$D22,Nomenclature!$F$1:$G$8,2,FALSE))-'Market shares starting point Fe'!AZ22)+AZ22,$Z22/SUMIFS('Eurostat market shares'!$Z$2:$Z$185,'Eurostat market shares'!$C$2:$C$185,'Market shares starting point Fe'!$C22,'Eurostat market shares'!$D$2:$D$185,'Market shares starting point Fe'!$D22)*(SUMIFS('RAW data extract'!AX$74:AX$81,'RAW data extract'!$C$74:$C$81,VLOOKUP('Market shares starting point Fe'!$D22,Nomenclature!$F$1:$G$8,2,FALSE))-'Market shares starting point Fe'!AZ22)+AZ22)</f>
        <v>2.307349448163876E-2</v>
      </c>
      <c r="BB22" s="7">
        <f>IF(SUMIFS('Eurostat market shares'!$Z$2:$Z$185,'Eurostat market shares'!$C$2:$C$185,'Market shares starting point Fe'!$C22,'Eurostat market shares'!$D$2:$D$185,'Market shares starting point Fe'!$D22)=0,(SUMIFS('RAW data extract'!AY$74:AY$81,'RAW data extract'!$C$74:$C$81,VLOOKUP('Market shares starting point Fe'!$D22,Nomenclature!$F$1:$G$8,2,FALSE))-'Market shares starting point Fe'!BA22)+BA22,$Z22/SUMIFS('Eurostat market shares'!$Z$2:$Z$185,'Eurostat market shares'!$C$2:$C$185,'Market shares starting point Fe'!$C22,'Eurostat market shares'!$D$2:$D$185,'Market shares starting point Fe'!$D22)*(SUMIFS('RAW data extract'!AY$74:AY$81,'RAW data extract'!$C$74:$C$81,VLOOKUP('Market shares starting point Fe'!$D22,Nomenclature!$F$1:$G$8,2,FALSE))-'Market shares starting point Fe'!BA22)+BA22)</f>
        <v>2.1944456187427953E-2</v>
      </c>
      <c r="BC22" s="7">
        <f>IF(SUMIFS('Eurostat market shares'!$Z$2:$Z$185,'Eurostat market shares'!$C$2:$C$185,'Market shares starting point Fe'!$C22,'Eurostat market shares'!$D$2:$D$185,'Market shares starting point Fe'!$D22)=0,(SUMIFS('RAW data extract'!AZ$74:AZ$81,'RAW data extract'!$C$74:$C$81,VLOOKUP('Market shares starting point Fe'!$D22,Nomenclature!$F$1:$G$8,2,FALSE))-'Market shares starting point Fe'!BB22)+BB22,$Z22/SUMIFS('Eurostat market shares'!$Z$2:$Z$185,'Eurostat market shares'!$C$2:$C$185,'Market shares starting point Fe'!$C22,'Eurostat market shares'!$D$2:$D$185,'Market shares starting point Fe'!$D22)*(SUMIFS('RAW data extract'!AZ$74:AZ$81,'RAW data extract'!$C$74:$C$81,VLOOKUP('Market shares starting point Fe'!$D22,Nomenclature!$F$1:$G$8,2,FALSE))-'Market shares starting point Fe'!BB22)+BB22)</f>
        <v>2.0689861826904216E-2</v>
      </c>
      <c r="BD22" s="7">
        <f>IF(SUMIFS('Eurostat market shares'!$Z$2:$Z$185,'Eurostat market shares'!$C$2:$C$185,'Market shares starting point Fe'!$C22,'Eurostat market shares'!$D$2:$D$185,'Market shares starting point Fe'!$D22)=0,(SUMIFS('RAW data extract'!BA$74:BA$81,'RAW data extract'!$C$74:$C$81,VLOOKUP('Market shares starting point Fe'!$D22,Nomenclature!$F$1:$G$8,2,FALSE))-'Market shares starting point Fe'!BC22)+BC22,$Z22/SUMIFS('Eurostat market shares'!$Z$2:$Z$185,'Eurostat market shares'!$C$2:$C$185,'Market shares starting point Fe'!$C22,'Eurostat market shares'!$D$2:$D$185,'Market shares starting point Fe'!$D22)*(SUMIFS('RAW data extract'!BA$74:BA$81,'RAW data extract'!$C$74:$C$81,VLOOKUP('Market shares starting point Fe'!$D22,Nomenclature!$F$1:$G$8,2,FALSE))-'Market shares starting point Fe'!BC22)+BC22)</f>
        <v>1.9327288165710312E-2</v>
      </c>
      <c r="BE22" s="7">
        <f>IF(SUMIFS('Eurostat market shares'!$Z$2:$Z$185,'Eurostat market shares'!$C$2:$C$185,'Market shares starting point Fe'!$C22,'Eurostat market shares'!$D$2:$D$185,'Market shares starting point Fe'!$D22)=0,(SUMIFS('RAW data extract'!BB$74:BB$81,'RAW data extract'!$C$74:$C$81,VLOOKUP('Market shares starting point Fe'!$D22,Nomenclature!$F$1:$G$8,2,FALSE))-'Market shares starting point Fe'!BD22)+BD22,$Z22/SUMIFS('Eurostat market shares'!$Z$2:$Z$185,'Eurostat market shares'!$C$2:$C$185,'Market shares starting point Fe'!$C22,'Eurostat market shares'!$D$2:$D$185,'Market shares starting point Fe'!$D22)*(SUMIFS('RAW data extract'!BB$74:BB$81,'RAW data extract'!$C$74:$C$81,VLOOKUP('Market shares starting point Fe'!$D22,Nomenclature!$F$1:$G$8,2,FALSE))-'Market shares starting point Fe'!BD22)+BD22)</f>
        <v>1.778918601000138E-2</v>
      </c>
      <c r="BF22" s="7">
        <f>IF(SUMIFS('Eurostat market shares'!$Z$2:$Z$185,'Eurostat market shares'!$C$2:$C$185,'Market shares starting point Fe'!$C22,'Eurostat market shares'!$D$2:$D$185,'Market shares starting point Fe'!$D22)=0,(SUMIFS('RAW data extract'!BC$74:BC$81,'RAW data extract'!$C$74:$C$81,VLOOKUP('Market shares starting point Fe'!$D22,Nomenclature!$F$1:$G$8,2,FALSE))-'Market shares starting point Fe'!BE22)+BE22,$Z22/SUMIFS('Eurostat market shares'!$Z$2:$Z$185,'Eurostat market shares'!$C$2:$C$185,'Market shares starting point Fe'!$C22,'Eurostat market shares'!$D$2:$D$185,'Market shares starting point Fe'!$D22)*(SUMIFS('RAW data extract'!BC$74:BC$81,'RAW data extract'!$C$74:$C$81,VLOOKUP('Market shares starting point Fe'!$D22,Nomenclature!$F$1:$G$8,2,FALSE))-'Market shares starting point Fe'!BE22)+BE22)</f>
        <v>1.6066049282571458E-2</v>
      </c>
      <c r="BG22" s="7">
        <f>IF(SUMIFS('Eurostat market shares'!$Z$2:$Z$185,'Eurostat market shares'!$C$2:$C$185,'Market shares starting point Fe'!$C22,'Eurostat market shares'!$D$2:$D$185,'Market shares starting point Fe'!$D22)=0,(SUMIFS('RAW data extract'!BD$74:BD$81,'RAW data extract'!$C$74:$C$81,VLOOKUP('Market shares starting point Fe'!$D22,Nomenclature!$F$1:$G$8,2,FALSE))-'Market shares starting point Fe'!BF22)+BF22,$Z22/SUMIFS('Eurostat market shares'!$Z$2:$Z$185,'Eurostat market shares'!$C$2:$C$185,'Market shares starting point Fe'!$C22,'Eurostat market shares'!$D$2:$D$185,'Market shares starting point Fe'!$D22)*(SUMIFS('RAW data extract'!BD$74:BD$81,'RAW data extract'!$C$74:$C$81,VLOOKUP('Market shares starting point Fe'!$D22,Nomenclature!$F$1:$G$8,2,FALSE))-'Market shares starting point Fe'!BF22)+BF22)</f>
        <v>1.4125887914513678E-2</v>
      </c>
      <c r="BH22" s="7">
        <f>IF(SUMIFS('Eurostat market shares'!$Z$2:$Z$185,'Eurostat market shares'!$C$2:$C$185,'Market shares starting point Fe'!$C22,'Eurostat market shares'!$D$2:$D$185,'Market shares starting point Fe'!$D22)=0,(SUMIFS('RAW data extract'!BE$74:BE$81,'RAW data extract'!$C$74:$C$81,VLOOKUP('Market shares starting point Fe'!$D22,Nomenclature!$F$1:$G$8,2,FALSE))-'Market shares starting point Fe'!BG22)+BG22,$Z22/SUMIFS('Eurostat market shares'!$Z$2:$Z$185,'Eurostat market shares'!$C$2:$C$185,'Market shares starting point Fe'!$C22,'Eurostat market shares'!$D$2:$D$185,'Market shares starting point Fe'!$D22)*(SUMIFS('RAW data extract'!BE$74:BE$81,'RAW data extract'!$C$74:$C$81,VLOOKUP('Market shares starting point Fe'!$D22,Nomenclature!$F$1:$G$8,2,FALSE))-'Market shares starting point Fe'!BG22)+BG22)</f>
        <v>1.1920960596593901E-2</v>
      </c>
    </row>
    <row r="23" spans="1:60" hidden="1" x14ac:dyDescent="0.3">
      <c r="A23" t="s">
        <v>9</v>
      </c>
      <c r="B23" t="s">
        <v>10</v>
      </c>
      <c r="C23" t="s">
        <v>24</v>
      </c>
      <c r="D23" t="s">
        <v>21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 s="6">
        <f>IFERROR(SUMIFS('intermediary sheet'!J$2:J$185,'intermediary sheet'!$C$2:$C$185,'Market shares starting point Fe'!$C23,'intermediary sheet'!$D$2:$D$185,'Market shares starting point Fe'!$D23)/SUMIFS('intermediary sheet'!J$2:J$185,'intermediary sheet'!$C$2:$C$185,'Market shares starting point Fe'!$C23,'intermediary sheet'!$D$2:$D$185,"total"),0)</f>
        <v>0</v>
      </c>
      <c r="K23" s="6">
        <f>IFERROR(SUMIFS('intermediary sheet'!K$2:K$185,'intermediary sheet'!$C$2:$C$185,'Market shares starting point Fe'!$C23,'intermediary sheet'!$D$2:$D$185,'Market shares starting point Fe'!$D23)/SUMIFS('intermediary sheet'!K$2:K$185,'intermediary sheet'!$C$2:$C$185,'Market shares starting point Fe'!$C23,'intermediary sheet'!$D$2:$D$185,"total"),0)</f>
        <v>0</v>
      </c>
      <c r="L23" s="6">
        <f>IFERROR(SUMIFS('intermediary sheet'!L$2:L$185,'intermediary sheet'!$C$2:$C$185,'Market shares starting point Fe'!$C23,'intermediary sheet'!$D$2:$D$185,'Market shares starting point Fe'!$D23)/SUMIFS('intermediary sheet'!L$2:L$185,'intermediary sheet'!$C$2:$C$185,'Market shares starting point Fe'!$C23,'intermediary sheet'!$D$2:$D$185,"total"),0)</f>
        <v>0</v>
      </c>
      <c r="M23" s="6">
        <f>IFERROR(SUMIFS('intermediary sheet'!M$2:M$185,'intermediary sheet'!$C$2:$C$185,'Market shares starting point Fe'!$C23,'intermediary sheet'!$D$2:$D$185,'Market shares starting point Fe'!$D23)/SUMIFS('intermediary sheet'!M$2:M$185,'intermediary sheet'!$C$2:$C$185,'Market shares starting point Fe'!$C23,'intermediary sheet'!$D$2:$D$185,"total"),0)</f>
        <v>0</v>
      </c>
      <c r="N23" s="6">
        <f>IFERROR(SUMIFS('intermediary sheet'!N$2:N$185,'intermediary sheet'!$C$2:$C$185,'Market shares starting point Fe'!$C23,'intermediary sheet'!$D$2:$D$185,'Market shares starting point Fe'!$D23)/SUMIFS('intermediary sheet'!N$2:N$185,'intermediary sheet'!$C$2:$C$185,'Market shares starting point Fe'!$C23,'intermediary sheet'!$D$2:$D$185,"total"),0)</f>
        <v>1.9435590453237969E-4</v>
      </c>
      <c r="O23" s="6">
        <f>IFERROR(SUMIFS('intermediary sheet'!O$2:O$185,'intermediary sheet'!$C$2:$C$185,'Market shares starting point Fe'!$C23,'intermediary sheet'!$D$2:$D$185,'Market shares starting point Fe'!$D23)/SUMIFS('intermediary sheet'!O$2:O$185,'intermediary sheet'!$C$2:$C$185,'Market shares starting point Fe'!$C23,'intermediary sheet'!$D$2:$D$185,"total"),0)</f>
        <v>0</v>
      </c>
      <c r="P23" s="6">
        <f>IFERROR(SUMIFS('intermediary sheet'!P$2:P$185,'intermediary sheet'!$C$2:$C$185,'Market shares starting point Fe'!$C23,'intermediary sheet'!$D$2:$D$185,'Market shares starting point Fe'!$D23)/SUMIFS('intermediary sheet'!P$2:P$185,'intermediary sheet'!$C$2:$C$185,'Market shares starting point Fe'!$C23,'intermediary sheet'!$D$2:$D$185,"total"),0)</f>
        <v>0</v>
      </c>
      <c r="Q23" s="6">
        <f>IFERROR(SUMIFS('intermediary sheet'!Q$2:Q$185,'intermediary sheet'!$C$2:$C$185,'Market shares starting point Fe'!$C23,'intermediary sheet'!$D$2:$D$185,'Market shares starting point Fe'!$D23)/SUMIFS('intermediary sheet'!Q$2:Q$185,'intermediary sheet'!$C$2:$C$185,'Market shares starting point Fe'!$C23,'intermediary sheet'!$D$2:$D$185,"total"),0)</f>
        <v>0</v>
      </c>
      <c r="R23" s="6">
        <f>IFERROR(SUMIFS('intermediary sheet'!R$2:R$185,'intermediary sheet'!$C$2:$C$185,'Market shares starting point Fe'!$C23,'intermediary sheet'!$D$2:$D$185,'Market shares starting point Fe'!$D23)/SUMIFS('intermediary sheet'!R$2:R$185,'intermediary sheet'!$C$2:$C$185,'Market shares starting point Fe'!$C23,'intermediary sheet'!$D$2:$D$185,"total"),0)</f>
        <v>0</v>
      </c>
      <c r="S23" s="6">
        <f>IFERROR(SUMIFS('intermediary sheet'!S$2:S$185,'intermediary sheet'!$C$2:$C$185,'Market shares starting point Fe'!$C23,'intermediary sheet'!$D$2:$D$185,'Market shares starting point Fe'!$D23)/SUMIFS('intermediary sheet'!S$2:S$185,'intermediary sheet'!$C$2:$C$185,'Market shares starting point Fe'!$C23,'intermediary sheet'!$D$2:$D$185,"total"),0)</f>
        <v>0</v>
      </c>
      <c r="T23" s="6">
        <f>IFERROR(SUMIFS('intermediary sheet'!T$2:T$185,'intermediary sheet'!$C$2:$C$185,'Market shares starting point Fe'!$C23,'intermediary sheet'!$D$2:$D$185,'Market shares starting point Fe'!$D23)/SUMIFS('intermediary sheet'!T$2:T$185,'intermediary sheet'!$C$2:$C$185,'Market shares starting point Fe'!$C23,'intermediary sheet'!$D$2:$D$185,"total"),0)</f>
        <v>0</v>
      </c>
      <c r="U23" s="6">
        <f>IFERROR(SUMIFS('intermediary sheet'!U$2:U$185,'intermediary sheet'!$C$2:$C$185,'Market shares starting point Fe'!$C23,'intermediary sheet'!$D$2:$D$185,'Market shares starting point Fe'!$D23)/SUMIFS('intermediary sheet'!U$2:U$185,'intermediary sheet'!$C$2:$C$185,'Market shares starting point Fe'!$C23,'intermediary sheet'!$D$2:$D$185,"total"),0)</f>
        <v>0</v>
      </c>
      <c r="V23" s="6">
        <f>IFERROR(SUMIFS('intermediary sheet'!V$2:V$185,'intermediary sheet'!$C$2:$C$185,'Market shares starting point Fe'!$C23,'intermediary sheet'!$D$2:$D$185,'Market shares starting point Fe'!$D23)/SUMIFS('intermediary sheet'!V$2:V$185,'intermediary sheet'!$C$2:$C$185,'Market shares starting point Fe'!$C23,'intermediary sheet'!$D$2:$D$185,"total"),0)</f>
        <v>0</v>
      </c>
      <c r="W23" s="6">
        <f>IFERROR(SUMIFS('intermediary sheet'!W$2:W$185,'intermediary sheet'!$C$2:$C$185,'Market shares starting point Fe'!$C23,'intermediary sheet'!$D$2:$D$185,'Market shares starting point Fe'!$D23)/SUMIFS('intermediary sheet'!W$2:W$185,'intermediary sheet'!$C$2:$C$185,'Market shares starting point Fe'!$C23,'intermediary sheet'!$D$2:$D$185,"total"),0)</f>
        <v>0</v>
      </c>
      <c r="X23" s="6">
        <f>IFERROR(SUMIFS('intermediary sheet'!X$2:X$185,'intermediary sheet'!$C$2:$C$185,'Market shares starting point Fe'!$C23,'intermediary sheet'!$D$2:$D$185,'Market shares starting point Fe'!$D23)/SUMIFS('intermediary sheet'!X$2:X$185,'intermediary sheet'!$C$2:$C$185,'Market shares starting point Fe'!$C23,'intermediary sheet'!$D$2:$D$185,"total"),0)</f>
        <v>0</v>
      </c>
      <c r="Y23" s="6">
        <f>IFERROR(SUMIFS('intermediary sheet'!Y$2:Y$185,'intermediary sheet'!$C$2:$C$185,'Market shares starting point Fe'!$C23,'intermediary sheet'!$D$2:$D$185,'Market shares starting point Fe'!$D23)/SUMIFS('intermediary sheet'!Y$2:Y$185,'intermediary sheet'!$C$2:$C$185,'Market shares starting point Fe'!$C23,'intermediary sheet'!$D$2:$D$185,"total"),0)</f>
        <v>0</v>
      </c>
      <c r="Z23" s="6">
        <f>IFERROR(SUMIFS('intermediary sheet'!Z$2:Z$185,'intermediary sheet'!$C$2:$C$185,'Market shares starting point Fe'!$C23,'intermediary sheet'!$D$2:$D$185,'Market shares starting point Fe'!$D23)/SUMIFS('intermediary sheet'!Z$2:Z$185,'intermediary sheet'!$C$2:$C$185,'Market shares starting point Fe'!$C23,'intermediary sheet'!$D$2:$D$185,"total"),0)</f>
        <v>0</v>
      </c>
      <c r="AA23" s="7">
        <f>IF(SUMIFS('Eurostat market shares'!$Z$2:$Z$185,'Eurostat market shares'!$C$2:$C$185,'Market shares starting point Fe'!$C23,'Eurostat market shares'!$D$2:$D$185,'Market shares starting point Fe'!$D23)=0,(SUMIFS('RAW data extract'!X$74:X$81,'RAW data extract'!$C$74:$C$81,VLOOKUP('Market shares starting point Fe'!$D23,Nomenclature!$F$1:$G$8,2,FALSE))-'Market shares starting point Fe'!Z23)+Z23,$Z23/SUMIFS('Eurostat market shares'!$Z$2:$Z$185,'Eurostat market shares'!$C$2:$C$185,'Market shares starting point Fe'!$C23,'Eurostat market shares'!$D$2:$D$185,'Market shares starting point Fe'!$D23)*(SUMIFS('RAW data extract'!X$74:X$81,'RAW data extract'!$C$74:$C$81,VLOOKUP('Market shares starting point Fe'!$D23,Nomenclature!$F$1:$G$8,2,FALSE))-'Market shares starting point Fe'!Z23)+Z23)</f>
        <v>3.1451634939410661E-5</v>
      </c>
      <c r="AB23" s="7">
        <f>IF(SUMIFS('Eurostat market shares'!$Z$2:$Z$185,'Eurostat market shares'!$C$2:$C$185,'Market shares starting point Fe'!$C23,'Eurostat market shares'!$D$2:$D$185,'Market shares starting point Fe'!$D23)=0,(SUMIFS('RAW data extract'!Y$74:Y$81,'RAW data extract'!$C$74:$C$81,VLOOKUP('Market shares starting point Fe'!$D23,Nomenclature!$F$1:$G$8,2,FALSE))-'Market shares starting point Fe'!AA23)+AA23,$Z23/SUMIFS('Eurostat market shares'!$Z$2:$Z$185,'Eurostat market shares'!$C$2:$C$185,'Market shares starting point Fe'!$C23,'Eurostat market shares'!$D$2:$D$185,'Market shares starting point Fe'!$D23)*(SUMIFS('RAW data extract'!Y$74:Y$81,'RAW data extract'!$C$74:$C$81,VLOOKUP('Market shares starting point Fe'!$D23,Nomenclature!$F$1:$G$8,2,FALSE))-'Market shares starting point Fe'!AA23)+AA23)</f>
        <v>3.2337662751868216E-5</v>
      </c>
      <c r="AC23" s="7">
        <f>IF(SUMIFS('Eurostat market shares'!$Z$2:$Z$185,'Eurostat market shares'!$C$2:$C$185,'Market shares starting point Fe'!$C23,'Eurostat market shares'!$D$2:$D$185,'Market shares starting point Fe'!$D23)=0,(SUMIFS('RAW data extract'!Z$74:Z$81,'RAW data extract'!$C$74:$C$81,VLOOKUP('Market shares starting point Fe'!$D23,Nomenclature!$F$1:$G$8,2,FALSE))-'Market shares starting point Fe'!AB23)+AB23,$Z23/SUMIFS('Eurostat market shares'!$Z$2:$Z$185,'Eurostat market shares'!$C$2:$C$185,'Market shares starting point Fe'!$C23,'Eurostat market shares'!$D$2:$D$185,'Market shares starting point Fe'!$D23)*(SUMIFS('RAW data extract'!Z$74:Z$81,'RAW data extract'!$C$74:$C$81,VLOOKUP('Market shares starting point Fe'!$D23,Nomenclature!$F$1:$G$8,2,FALSE))-'Market shares starting point Fe'!AB23)+AB23)</f>
        <v>3.3413273411202505E-5</v>
      </c>
      <c r="AD23" s="7">
        <f>IF(SUMIFS('Eurostat market shares'!$Z$2:$Z$185,'Eurostat market shares'!$C$2:$C$185,'Market shares starting point Fe'!$C23,'Eurostat market shares'!$D$2:$D$185,'Market shares starting point Fe'!$D23)=0,(SUMIFS('RAW data extract'!AA$74:AA$81,'RAW data extract'!$C$74:$C$81,VLOOKUP('Market shares starting point Fe'!$D23,Nomenclature!$F$1:$G$8,2,FALSE))-'Market shares starting point Fe'!AC23)+AC23,$Z23/SUMIFS('Eurostat market shares'!$Z$2:$Z$185,'Eurostat market shares'!$C$2:$C$185,'Market shares starting point Fe'!$C23,'Eurostat market shares'!$D$2:$D$185,'Market shares starting point Fe'!$D23)*(SUMIFS('RAW data extract'!AA$74:AA$81,'RAW data extract'!$C$74:$C$81,VLOOKUP('Market shares starting point Fe'!$D23,Nomenclature!$F$1:$G$8,2,FALSE))-'Market shares starting point Fe'!AC23)+AC23)</f>
        <v>3.4628690814887669E-5</v>
      </c>
      <c r="AE23" s="7">
        <f>IF(SUMIFS('Eurostat market shares'!$Z$2:$Z$185,'Eurostat market shares'!$C$2:$C$185,'Market shares starting point Fe'!$C23,'Eurostat market shares'!$D$2:$D$185,'Market shares starting point Fe'!$D23)=0,(SUMIFS('RAW data extract'!AB$74:AB$81,'RAW data extract'!$C$74:$C$81,VLOOKUP('Market shares starting point Fe'!$D23,Nomenclature!$F$1:$G$8,2,FALSE))-'Market shares starting point Fe'!AD23)+AD23,$Z23/SUMIFS('Eurostat market shares'!$Z$2:$Z$185,'Eurostat market shares'!$C$2:$C$185,'Market shares starting point Fe'!$C23,'Eurostat market shares'!$D$2:$D$185,'Market shares starting point Fe'!$D23)*(SUMIFS('RAW data extract'!AB$74:AB$81,'RAW data extract'!$C$74:$C$81,VLOOKUP('Market shares starting point Fe'!$D23,Nomenclature!$F$1:$G$8,2,FALSE))-'Market shares starting point Fe'!AD23)+AD23)</f>
        <v>3.5763703385667795E-5</v>
      </c>
      <c r="AF23" s="7">
        <f>IF(SUMIFS('Eurostat market shares'!$Z$2:$Z$185,'Eurostat market shares'!$C$2:$C$185,'Market shares starting point Fe'!$C23,'Eurostat market shares'!$D$2:$D$185,'Market shares starting point Fe'!$D23)=0,(SUMIFS('RAW data extract'!AC$74:AC$81,'RAW data extract'!$C$74:$C$81,VLOOKUP('Market shares starting point Fe'!$D23,Nomenclature!$F$1:$G$8,2,FALSE))-'Market shares starting point Fe'!AE23)+AE23,$Z23/SUMIFS('Eurostat market shares'!$Z$2:$Z$185,'Eurostat market shares'!$C$2:$C$185,'Market shares starting point Fe'!$C23,'Eurostat market shares'!$D$2:$D$185,'Market shares starting point Fe'!$D23)*(SUMIFS('RAW data extract'!AC$74:AC$81,'RAW data extract'!$C$74:$C$81,VLOOKUP('Market shares starting point Fe'!$D23,Nomenclature!$F$1:$G$8,2,FALSE))-'Market shares starting point Fe'!AE23)+AE23)</f>
        <v>3.6847644219590408E-5</v>
      </c>
      <c r="AG23" s="7">
        <f>IF(SUMIFS('Eurostat market shares'!$Z$2:$Z$185,'Eurostat market shares'!$C$2:$C$185,'Market shares starting point Fe'!$C23,'Eurostat market shares'!$D$2:$D$185,'Market shares starting point Fe'!$D23)=0,(SUMIFS('RAW data extract'!AD$74:AD$81,'RAW data extract'!$C$74:$C$81,VLOOKUP('Market shares starting point Fe'!$D23,Nomenclature!$F$1:$G$8,2,FALSE))-'Market shares starting point Fe'!AF23)+AF23,$Z23/SUMIFS('Eurostat market shares'!$Z$2:$Z$185,'Eurostat market shares'!$C$2:$C$185,'Market shares starting point Fe'!$C23,'Eurostat market shares'!$D$2:$D$185,'Market shares starting point Fe'!$D23)*(SUMIFS('RAW data extract'!AD$74:AD$81,'RAW data extract'!$C$74:$C$81,VLOOKUP('Market shares starting point Fe'!$D23,Nomenclature!$F$1:$G$8,2,FALSE))-'Market shares starting point Fe'!AF23)+AF23)</f>
        <v>3.7887884466593821E-5</v>
      </c>
      <c r="AH23" s="7">
        <f>IF(SUMIFS('Eurostat market shares'!$Z$2:$Z$185,'Eurostat market shares'!$C$2:$C$185,'Market shares starting point Fe'!$C23,'Eurostat market shares'!$D$2:$D$185,'Market shares starting point Fe'!$D23)=0,(SUMIFS('RAW data extract'!AE$74:AE$81,'RAW data extract'!$C$74:$C$81,VLOOKUP('Market shares starting point Fe'!$D23,Nomenclature!$F$1:$G$8,2,FALSE))-'Market shares starting point Fe'!AG23)+AG23,$Z23/SUMIFS('Eurostat market shares'!$Z$2:$Z$185,'Eurostat market shares'!$C$2:$C$185,'Market shares starting point Fe'!$C23,'Eurostat market shares'!$D$2:$D$185,'Market shares starting point Fe'!$D23)*(SUMIFS('RAW data extract'!AE$74:AE$81,'RAW data extract'!$C$74:$C$81,VLOOKUP('Market shares starting point Fe'!$D23,Nomenclature!$F$1:$G$8,2,FALSE))-'Market shares starting point Fe'!AG23)+AG23)</f>
        <v>3.8967393681361905E-5</v>
      </c>
      <c r="AI23" s="7">
        <f>IF(SUMIFS('Eurostat market shares'!$Z$2:$Z$185,'Eurostat market shares'!$C$2:$C$185,'Market shares starting point Fe'!$C23,'Eurostat market shares'!$D$2:$D$185,'Market shares starting point Fe'!$D23)=0,(SUMIFS('RAW data extract'!AF$74:AF$81,'RAW data extract'!$C$74:$C$81,VLOOKUP('Market shares starting point Fe'!$D23,Nomenclature!$F$1:$G$8,2,FALSE))-'Market shares starting point Fe'!AH23)+AH23,$Z23/SUMIFS('Eurostat market shares'!$Z$2:$Z$185,'Eurostat market shares'!$C$2:$C$185,'Market shares starting point Fe'!$C23,'Eurostat market shares'!$D$2:$D$185,'Market shares starting point Fe'!$D23)*(SUMIFS('RAW data extract'!AF$74:AF$81,'RAW data extract'!$C$74:$C$81,VLOOKUP('Market shares starting point Fe'!$D23,Nomenclature!$F$1:$G$8,2,FALSE))-'Market shares starting point Fe'!AH23)+AH23)</f>
        <v>4.0053074838500534E-5</v>
      </c>
      <c r="AJ23" s="7">
        <f>IF(SUMIFS('Eurostat market shares'!$Z$2:$Z$185,'Eurostat market shares'!$C$2:$C$185,'Market shares starting point Fe'!$C23,'Eurostat market shares'!$D$2:$D$185,'Market shares starting point Fe'!$D23)=0,(SUMIFS('RAW data extract'!AG$74:AG$81,'RAW data extract'!$C$74:$C$81,VLOOKUP('Market shares starting point Fe'!$D23,Nomenclature!$F$1:$G$8,2,FALSE))-'Market shares starting point Fe'!AI23)+AI23,$Z23/SUMIFS('Eurostat market shares'!$Z$2:$Z$185,'Eurostat market shares'!$C$2:$C$185,'Market shares starting point Fe'!$C23,'Eurostat market shares'!$D$2:$D$185,'Market shares starting point Fe'!$D23)*(SUMIFS('RAW data extract'!AG$74:AG$81,'RAW data extract'!$C$74:$C$81,VLOOKUP('Market shares starting point Fe'!$D23,Nomenclature!$F$1:$G$8,2,FALSE))-'Market shares starting point Fe'!AI23)+AI23)</f>
        <v>4.1197197991297726E-5</v>
      </c>
      <c r="AK23" s="7">
        <f>IF(SUMIFS('Eurostat market shares'!$Z$2:$Z$185,'Eurostat market shares'!$C$2:$C$185,'Market shares starting point Fe'!$C23,'Eurostat market shares'!$D$2:$D$185,'Market shares starting point Fe'!$D23)=0,(SUMIFS('RAW data extract'!AH$74:AH$81,'RAW data extract'!$C$74:$C$81,VLOOKUP('Market shares starting point Fe'!$D23,Nomenclature!$F$1:$G$8,2,FALSE))-'Market shares starting point Fe'!AJ23)+AJ23,$Z23/SUMIFS('Eurostat market shares'!$Z$2:$Z$185,'Eurostat market shares'!$C$2:$C$185,'Market shares starting point Fe'!$C23,'Eurostat market shares'!$D$2:$D$185,'Market shares starting point Fe'!$D23)*(SUMIFS('RAW data extract'!AH$74:AH$81,'RAW data extract'!$C$74:$C$81,VLOOKUP('Market shares starting point Fe'!$D23,Nomenclature!$F$1:$G$8,2,FALSE))-'Market shares starting point Fe'!AJ23)+AJ23)</f>
        <v>4.2470285593250626E-5</v>
      </c>
      <c r="AL23" s="7">
        <f>IF(SUMIFS('Eurostat market shares'!$Z$2:$Z$185,'Eurostat market shares'!$C$2:$C$185,'Market shares starting point Fe'!$C23,'Eurostat market shares'!$D$2:$D$185,'Market shares starting point Fe'!$D23)=0,(SUMIFS('RAW data extract'!AI$74:AI$81,'RAW data extract'!$C$74:$C$81,VLOOKUP('Market shares starting point Fe'!$D23,Nomenclature!$F$1:$G$8,2,FALSE))-'Market shares starting point Fe'!AK23)+AK23,$Z23/SUMIFS('Eurostat market shares'!$Z$2:$Z$185,'Eurostat market shares'!$C$2:$C$185,'Market shares starting point Fe'!$C23,'Eurostat market shares'!$D$2:$D$185,'Market shares starting point Fe'!$D23)*(SUMIFS('RAW data extract'!AI$74:AI$81,'RAW data extract'!$C$74:$C$81,VLOOKUP('Market shares starting point Fe'!$D23,Nomenclature!$F$1:$G$8,2,FALSE))-'Market shares starting point Fe'!AK23)+AK23)</f>
        <v>4.3906027992304353E-5</v>
      </c>
      <c r="AM23" s="7">
        <f>IF(SUMIFS('Eurostat market shares'!$Z$2:$Z$185,'Eurostat market shares'!$C$2:$C$185,'Market shares starting point Fe'!$C23,'Eurostat market shares'!$D$2:$D$185,'Market shares starting point Fe'!$D23)=0,(SUMIFS('RAW data extract'!AJ$74:AJ$81,'RAW data extract'!$C$74:$C$81,VLOOKUP('Market shares starting point Fe'!$D23,Nomenclature!$F$1:$G$8,2,FALSE))-'Market shares starting point Fe'!AL23)+AL23,$Z23/SUMIFS('Eurostat market shares'!$Z$2:$Z$185,'Eurostat market shares'!$C$2:$C$185,'Market shares starting point Fe'!$C23,'Eurostat market shares'!$D$2:$D$185,'Market shares starting point Fe'!$D23)*(SUMIFS('RAW data extract'!AJ$74:AJ$81,'RAW data extract'!$C$74:$C$81,VLOOKUP('Market shares starting point Fe'!$D23,Nomenclature!$F$1:$G$8,2,FALSE))-'Market shares starting point Fe'!AL23)+AL23)</f>
        <v>4.5532824028946061E-5</v>
      </c>
      <c r="AN23" s="7">
        <f>IF(SUMIFS('Eurostat market shares'!$Z$2:$Z$185,'Eurostat market shares'!$C$2:$C$185,'Market shares starting point Fe'!$C23,'Eurostat market shares'!$D$2:$D$185,'Market shares starting point Fe'!$D23)=0,(SUMIFS('RAW data extract'!AK$74:AK$81,'RAW data extract'!$C$74:$C$81,VLOOKUP('Market shares starting point Fe'!$D23,Nomenclature!$F$1:$G$8,2,FALSE))-'Market shares starting point Fe'!AM23)+AM23,$Z23/SUMIFS('Eurostat market shares'!$Z$2:$Z$185,'Eurostat market shares'!$C$2:$C$185,'Market shares starting point Fe'!$C23,'Eurostat market shares'!$D$2:$D$185,'Market shares starting point Fe'!$D23)*(SUMIFS('RAW data extract'!AK$74:AK$81,'RAW data extract'!$C$74:$C$81,VLOOKUP('Market shares starting point Fe'!$D23,Nomenclature!$F$1:$G$8,2,FALSE))-'Market shares starting point Fe'!AM23)+AM23)</f>
        <v>4.7450540965442324E-5</v>
      </c>
      <c r="AO23" s="7">
        <f>IF(SUMIFS('Eurostat market shares'!$Z$2:$Z$185,'Eurostat market shares'!$C$2:$C$185,'Market shares starting point Fe'!$C23,'Eurostat market shares'!$D$2:$D$185,'Market shares starting point Fe'!$D23)=0,(SUMIFS('RAW data extract'!AL$74:AL$81,'RAW data extract'!$C$74:$C$81,VLOOKUP('Market shares starting point Fe'!$D23,Nomenclature!$F$1:$G$8,2,FALSE))-'Market shares starting point Fe'!AN23)+AN23,$Z23/SUMIFS('Eurostat market shares'!$Z$2:$Z$185,'Eurostat market shares'!$C$2:$C$185,'Market shares starting point Fe'!$C23,'Eurostat market shares'!$D$2:$D$185,'Market shares starting point Fe'!$D23)*(SUMIFS('RAW data extract'!AL$74:AL$81,'RAW data extract'!$C$74:$C$81,VLOOKUP('Market shares starting point Fe'!$D23,Nomenclature!$F$1:$G$8,2,FALSE))-'Market shares starting point Fe'!AN23)+AN23)</f>
        <v>4.9588750128145506E-5</v>
      </c>
      <c r="AP23" s="7">
        <f>IF(SUMIFS('Eurostat market shares'!$Z$2:$Z$185,'Eurostat market shares'!$C$2:$C$185,'Market shares starting point Fe'!$C23,'Eurostat market shares'!$D$2:$D$185,'Market shares starting point Fe'!$D23)=0,(SUMIFS('RAW data extract'!AM$74:AM$81,'RAW data extract'!$C$74:$C$81,VLOOKUP('Market shares starting point Fe'!$D23,Nomenclature!$F$1:$G$8,2,FALSE))-'Market shares starting point Fe'!AO23)+AO23,$Z23/SUMIFS('Eurostat market shares'!$Z$2:$Z$185,'Eurostat market shares'!$C$2:$C$185,'Market shares starting point Fe'!$C23,'Eurostat market shares'!$D$2:$D$185,'Market shares starting point Fe'!$D23)*(SUMIFS('RAW data extract'!AM$74:AM$81,'RAW data extract'!$C$74:$C$81,VLOOKUP('Market shares starting point Fe'!$D23,Nomenclature!$F$1:$G$8,2,FALSE))-'Market shares starting point Fe'!AO23)+AO23)</f>
        <v>5.1955306817065874E-5</v>
      </c>
      <c r="AQ23" s="7">
        <f>IF(SUMIFS('Eurostat market shares'!$Z$2:$Z$185,'Eurostat market shares'!$C$2:$C$185,'Market shares starting point Fe'!$C23,'Eurostat market shares'!$D$2:$D$185,'Market shares starting point Fe'!$D23)=0,(SUMIFS('RAW data extract'!AN$74:AN$81,'RAW data extract'!$C$74:$C$81,VLOOKUP('Market shares starting point Fe'!$D23,Nomenclature!$F$1:$G$8,2,FALSE))-'Market shares starting point Fe'!AP23)+AP23,$Z23/SUMIFS('Eurostat market shares'!$Z$2:$Z$185,'Eurostat market shares'!$C$2:$C$185,'Market shares starting point Fe'!$C23,'Eurostat market shares'!$D$2:$D$185,'Market shares starting point Fe'!$D23)*(SUMIFS('RAW data extract'!AN$74:AN$81,'RAW data extract'!$C$74:$C$81,VLOOKUP('Market shares starting point Fe'!$D23,Nomenclature!$F$1:$G$8,2,FALSE))-'Market shares starting point Fe'!AP23)+AP23)</f>
        <v>5.4493860790469999E-5</v>
      </c>
      <c r="AR23" s="7">
        <f>IF(SUMIFS('Eurostat market shares'!$Z$2:$Z$185,'Eurostat market shares'!$C$2:$C$185,'Market shares starting point Fe'!$C23,'Eurostat market shares'!$D$2:$D$185,'Market shares starting point Fe'!$D23)=0,(SUMIFS('RAW data extract'!AO$74:AO$81,'RAW data extract'!$C$74:$C$81,VLOOKUP('Market shares starting point Fe'!$D23,Nomenclature!$F$1:$G$8,2,FALSE))-'Market shares starting point Fe'!AQ23)+AQ23,$Z23/SUMIFS('Eurostat market shares'!$Z$2:$Z$185,'Eurostat market shares'!$C$2:$C$185,'Market shares starting point Fe'!$C23,'Eurostat market shares'!$D$2:$D$185,'Market shares starting point Fe'!$D23)*(SUMIFS('RAW data extract'!AO$74:AO$81,'RAW data extract'!$C$74:$C$81,VLOOKUP('Market shares starting point Fe'!$D23,Nomenclature!$F$1:$G$8,2,FALSE))-'Market shares starting point Fe'!AQ23)+AQ23)</f>
        <v>5.7190908220331345E-5</v>
      </c>
      <c r="AS23" s="7">
        <f>IF(SUMIFS('Eurostat market shares'!$Z$2:$Z$185,'Eurostat market shares'!$C$2:$C$185,'Market shares starting point Fe'!$C23,'Eurostat market shares'!$D$2:$D$185,'Market shares starting point Fe'!$D23)=0,(SUMIFS('RAW data extract'!AP$74:AP$81,'RAW data extract'!$C$74:$C$81,VLOOKUP('Market shares starting point Fe'!$D23,Nomenclature!$F$1:$G$8,2,FALSE))-'Market shares starting point Fe'!AR23)+AR23,$Z23/SUMIFS('Eurostat market shares'!$Z$2:$Z$185,'Eurostat market shares'!$C$2:$C$185,'Market shares starting point Fe'!$C23,'Eurostat market shares'!$D$2:$D$185,'Market shares starting point Fe'!$D23)*(SUMIFS('RAW data extract'!AP$74:AP$81,'RAW data extract'!$C$74:$C$81,VLOOKUP('Market shares starting point Fe'!$D23,Nomenclature!$F$1:$G$8,2,FALSE))-'Market shares starting point Fe'!AR23)+AR23)</f>
        <v>6.0033249519162987E-5</v>
      </c>
      <c r="AT23" s="7">
        <f>IF(SUMIFS('Eurostat market shares'!$Z$2:$Z$185,'Eurostat market shares'!$C$2:$C$185,'Market shares starting point Fe'!$C23,'Eurostat market shares'!$D$2:$D$185,'Market shares starting point Fe'!$D23)=0,(SUMIFS('RAW data extract'!AQ$74:AQ$81,'RAW data extract'!$C$74:$C$81,VLOOKUP('Market shares starting point Fe'!$D23,Nomenclature!$F$1:$G$8,2,FALSE))-'Market shares starting point Fe'!AS23)+AS23,$Z23/SUMIFS('Eurostat market shares'!$Z$2:$Z$185,'Eurostat market shares'!$C$2:$C$185,'Market shares starting point Fe'!$C23,'Eurostat market shares'!$D$2:$D$185,'Market shares starting point Fe'!$D23)*(SUMIFS('RAW data extract'!AQ$74:AQ$81,'RAW data extract'!$C$74:$C$81,VLOOKUP('Market shares starting point Fe'!$D23,Nomenclature!$F$1:$G$8,2,FALSE))-'Market shares starting point Fe'!AS23)+AS23)</f>
        <v>6.3021984549952367E-5</v>
      </c>
      <c r="AU23" s="7">
        <f>IF(SUMIFS('Eurostat market shares'!$Z$2:$Z$185,'Eurostat market shares'!$C$2:$C$185,'Market shares starting point Fe'!$C23,'Eurostat market shares'!$D$2:$D$185,'Market shares starting point Fe'!$D23)=0,(SUMIFS('RAW data extract'!AR$74:AR$81,'RAW data extract'!$C$74:$C$81,VLOOKUP('Market shares starting point Fe'!$D23,Nomenclature!$F$1:$G$8,2,FALSE))-'Market shares starting point Fe'!AT23)+AT23,$Z23/SUMIFS('Eurostat market shares'!$Z$2:$Z$185,'Eurostat market shares'!$C$2:$C$185,'Market shares starting point Fe'!$C23,'Eurostat market shares'!$D$2:$D$185,'Market shares starting point Fe'!$D23)*(SUMIFS('RAW data extract'!AR$74:AR$81,'RAW data extract'!$C$74:$C$81,VLOOKUP('Market shares starting point Fe'!$D23,Nomenclature!$F$1:$G$8,2,FALSE))-'Market shares starting point Fe'!AT23)+AT23)</f>
        <v>6.6061670150832237E-5</v>
      </c>
      <c r="AV23" s="7">
        <f>IF(SUMIFS('Eurostat market shares'!$Z$2:$Z$185,'Eurostat market shares'!$C$2:$C$185,'Market shares starting point Fe'!$C23,'Eurostat market shares'!$D$2:$D$185,'Market shares starting point Fe'!$D23)=0,(SUMIFS('RAW data extract'!AS$74:AS$81,'RAW data extract'!$C$74:$C$81,VLOOKUP('Market shares starting point Fe'!$D23,Nomenclature!$F$1:$G$8,2,FALSE))-'Market shares starting point Fe'!AU23)+AU23,$Z23/SUMIFS('Eurostat market shares'!$Z$2:$Z$185,'Eurostat market shares'!$C$2:$C$185,'Market shares starting point Fe'!$C23,'Eurostat market shares'!$D$2:$D$185,'Market shares starting point Fe'!$D23)*(SUMIFS('RAW data extract'!AS$74:AS$81,'RAW data extract'!$C$74:$C$81,VLOOKUP('Market shares starting point Fe'!$D23,Nomenclature!$F$1:$G$8,2,FALSE))-'Market shares starting point Fe'!AU23)+AU23)</f>
        <v>6.9224460196423571E-5</v>
      </c>
      <c r="AW23" s="7">
        <f>IF(SUMIFS('Eurostat market shares'!$Z$2:$Z$185,'Eurostat market shares'!$C$2:$C$185,'Market shares starting point Fe'!$C23,'Eurostat market shares'!$D$2:$D$185,'Market shares starting point Fe'!$D23)=0,(SUMIFS('RAW data extract'!AT$74:AT$81,'RAW data extract'!$C$74:$C$81,VLOOKUP('Market shares starting point Fe'!$D23,Nomenclature!$F$1:$G$8,2,FALSE))-'Market shares starting point Fe'!AV23)+AV23,$Z23/SUMIFS('Eurostat market shares'!$Z$2:$Z$185,'Eurostat market shares'!$C$2:$C$185,'Market shares starting point Fe'!$C23,'Eurostat market shares'!$D$2:$D$185,'Market shares starting point Fe'!$D23)*(SUMIFS('RAW data extract'!AT$74:AT$81,'RAW data extract'!$C$74:$C$81,VLOOKUP('Market shares starting point Fe'!$D23,Nomenclature!$F$1:$G$8,2,FALSE))-'Market shares starting point Fe'!AV23)+AV23)</f>
        <v>7.249390836290166E-5</v>
      </c>
      <c r="AX23" s="7">
        <f>IF(SUMIFS('Eurostat market shares'!$Z$2:$Z$185,'Eurostat market shares'!$C$2:$C$185,'Market shares starting point Fe'!$C23,'Eurostat market shares'!$D$2:$D$185,'Market shares starting point Fe'!$D23)=0,(SUMIFS('RAW data extract'!AU$74:AU$81,'RAW data extract'!$C$74:$C$81,VLOOKUP('Market shares starting point Fe'!$D23,Nomenclature!$F$1:$G$8,2,FALSE))-'Market shares starting point Fe'!AW23)+AW23,$Z23/SUMIFS('Eurostat market shares'!$Z$2:$Z$185,'Eurostat market shares'!$C$2:$C$185,'Market shares starting point Fe'!$C23,'Eurostat market shares'!$D$2:$D$185,'Market shares starting point Fe'!$D23)*(SUMIFS('RAW data extract'!AU$74:AU$81,'RAW data extract'!$C$74:$C$81,VLOOKUP('Market shares starting point Fe'!$D23,Nomenclature!$F$1:$G$8,2,FALSE))-'Market shares starting point Fe'!AW23)+AW23)</f>
        <v>7.5960177492498033E-5</v>
      </c>
      <c r="AY23" s="7">
        <f>IF(SUMIFS('Eurostat market shares'!$Z$2:$Z$185,'Eurostat market shares'!$C$2:$C$185,'Market shares starting point Fe'!$C23,'Eurostat market shares'!$D$2:$D$185,'Market shares starting point Fe'!$D23)=0,(SUMIFS('RAW data extract'!AV$74:AV$81,'RAW data extract'!$C$74:$C$81,VLOOKUP('Market shares starting point Fe'!$D23,Nomenclature!$F$1:$G$8,2,FALSE))-'Market shares starting point Fe'!AX23)+AX23,$Z23/SUMIFS('Eurostat market shares'!$Z$2:$Z$185,'Eurostat market shares'!$C$2:$C$185,'Market shares starting point Fe'!$C23,'Eurostat market shares'!$D$2:$D$185,'Market shares starting point Fe'!$D23)*(SUMIFS('RAW data extract'!AV$74:AV$81,'RAW data extract'!$C$74:$C$81,VLOOKUP('Market shares starting point Fe'!$D23,Nomenclature!$F$1:$G$8,2,FALSE))-'Market shares starting point Fe'!AX23)+AX23)</f>
        <v>7.9901486654215481E-5</v>
      </c>
      <c r="AZ23" s="7">
        <f>IF(SUMIFS('Eurostat market shares'!$Z$2:$Z$185,'Eurostat market shares'!$C$2:$C$185,'Market shares starting point Fe'!$C23,'Eurostat market shares'!$D$2:$D$185,'Market shares starting point Fe'!$D23)=0,(SUMIFS('RAW data extract'!AW$74:AW$81,'RAW data extract'!$C$74:$C$81,VLOOKUP('Market shares starting point Fe'!$D23,Nomenclature!$F$1:$G$8,2,FALSE))-'Market shares starting point Fe'!AY23)+AY23,$Z23/SUMIFS('Eurostat market shares'!$Z$2:$Z$185,'Eurostat market shares'!$C$2:$C$185,'Market shares starting point Fe'!$C23,'Eurostat market shares'!$D$2:$D$185,'Market shares starting point Fe'!$D23)*(SUMIFS('RAW data extract'!AW$74:AW$81,'RAW data extract'!$C$74:$C$81,VLOOKUP('Market shares starting point Fe'!$D23,Nomenclature!$F$1:$G$8,2,FALSE))-'Market shares starting point Fe'!AY23)+AY23)</f>
        <v>8.4063538533015611E-5</v>
      </c>
      <c r="BA23" s="7">
        <f>IF(SUMIFS('Eurostat market shares'!$Z$2:$Z$185,'Eurostat market shares'!$C$2:$C$185,'Market shares starting point Fe'!$C23,'Eurostat market shares'!$D$2:$D$185,'Market shares starting point Fe'!$D23)=0,(SUMIFS('RAW data extract'!AX$74:AX$81,'RAW data extract'!$C$74:$C$81,VLOOKUP('Market shares starting point Fe'!$D23,Nomenclature!$F$1:$G$8,2,FALSE))-'Market shares starting point Fe'!AZ23)+AZ23,$Z23/SUMIFS('Eurostat market shares'!$Z$2:$Z$185,'Eurostat market shares'!$C$2:$C$185,'Market shares starting point Fe'!$C23,'Eurostat market shares'!$D$2:$D$185,'Market shares starting point Fe'!$D23)*(SUMIFS('RAW data extract'!AX$74:AX$81,'RAW data extract'!$C$74:$C$81,VLOOKUP('Market shares starting point Fe'!$D23,Nomenclature!$F$1:$G$8,2,FALSE))-'Market shares starting point Fe'!AZ23)+AZ23)</f>
        <v>8.8609987851437781E-5</v>
      </c>
      <c r="BB23" s="7">
        <f>IF(SUMIFS('Eurostat market shares'!$Z$2:$Z$185,'Eurostat market shares'!$C$2:$C$185,'Market shares starting point Fe'!$C23,'Eurostat market shares'!$D$2:$D$185,'Market shares starting point Fe'!$D23)=0,(SUMIFS('RAW data extract'!AY$74:AY$81,'RAW data extract'!$C$74:$C$81,VLOOKUP('Market shares starting point Fe'!$D23,Nomenclature!$F$1:$G$8,2,FALSE))-'Market shares starting point Fe'!BA23)+BA23,$Z23/SUMIFS('Eurostat market shares'!$Z$2:$Z$185,'Eurostat market shares'!$C$2:$C$185,'Market shares starting point Fe'!$C23,'Eurostat market shares'!$D$2:$D$185,'Market shares starting point Fe'!$D23)*(SUMIFS('RAW data extract'!AY$74:AY$81,'RAW data extract'!$C$74:$C$81,VLOOKUP('Market shares starting point Fe'!$D23,Nomenclature!$F$1:$G$8,2,FALSE))-'Market shares starting point Fe'!BA23)+BA23)</f>
        <v>9.3658992963984897E-5</v>
      </c>
      <c r="BC23" s="7">
        <f>IF(SUMIFS('Eurostat market shares'!$Z$2:$Z$185,'Eurostat market shares'!$C$2:$C$185,'Market shares starting point Fe'!$C23,'Eurostat market shares'!$D$2:$D$185,'Market shares starting point Fe'!$D23)=0,(SUMIFS('RAW data extract'!AZ$74:AZ$81,'RAW data extract'!$C$74:$C$81,VLOOKUP('Market shares starting point Fe'!$D23,Nomenclature!$F$1:$G$8,2,FALSE))-'Market shares starting point Fe'!BB23)+BB23,$Z23/SUMIFS('Eurostat market shares'!$Z$2:$Z$185,'Eurostat market shares'!$C$2:$C$185,'Market shares starting point Fe'!$C23,'Eurostat market shares'!$D$2:$D$185,'Market shares starting point Fe'!$D23)*(SUMIFS('RAW data extract'!AZ$74:AZ$81,'RAW data extract'!$C$74:$C$81,VLOOKUP('Market shares starting point Fe'!$D23,Nomenclature!$F$1:$G$8,2,FALSE))-'Market shares starting point Fe'!BB23)+BB23)</f>
        <v>9.9276599341383099E-5</v>
      </c>
      <c r="BD23" s="7">
        <f>IF(SUMIFS('Eurostat market shares'!$Z$2:$Z$185,'Eurostat market shares'!$C$2:$C$185,'Market shares starting point Fe'!$C23,'Eurostat market shares'!$D$2:$D$185,'Market shares starting point Fe'!$D23)=0,(SUMIFS('RAW data extract'!BA$74:BA$81,'RAW data extract'!$C$74:$C$81,VLOOKUP('Market shares starting point Fe'!$D23,Nomenclature!$F$1:$G$8,2,FALSE))-'Market shares starting point Fe'!BC23)+BC23,$Z23/SUMIFS('Eurostat market shares'!$Z$2:$Z$185,'Eurostat market shares'!$C$2:$C$185,'Market shares starting point Fe'!$C23,'Eurostat market shares'!$D$2:$D$185,'Market shares starting point Fe'!$D23)*(SUMIFS('RAW data extract'!BA$74:BA$81,'RAW data extract'!$C$74:$C$81,VLOOKUP('Market shares starting point Fe'!$D23,Nomenclature!$F$1:$G$8,2,FALSE))-'Market shares starting point Fe'!BC23)+BC23)</f>
        <v>1.053592419088396E-4</v>
      </c>
      <c r="BE23" s="7">
        <f>IF(SUMIFS('Eurostat market shares'!$Z$2:$Z$185,'Eurostat market shares'!$C$2:$C$185,'Market shares starting point Fe'!$C23,'Eurostat market shares'!$D$2:$D$185,'Market shares starting point Fe'!$D23)=0,(SUMIFS('RAW data extract'!BB$74:BB$81,'RAW data extract'!$C$74:$C$81,VLOOKUP('Market shares starting point Fe'!$D23,Nomenclature!$F$1:$G$8,2,FALSE))-'Market shares starting point Fe'!BD23)+BD23,$Z23/SUMIFS('Eurostat market shares'!$Z$2:$Z$185,'Eurostat market shares'!$C$2:$C$185,'Market shares starting point Fe'!$C23,'Eurostat market shares'!$D$2:$D$185,'Market shares starting point Fe'!$D23)*(SUMIFS('RAW data extract'!BB$74:BB$81,'RAW data extract'!$C$74:$C$81,VLOOKUP('Market shares starting point Fe'!$D23,Nomenclature!$F$1:$G$8,2,FALSE))-'Market shares starting point Fe'!BD23)+BD23)</f>
        <v>1.1223743783746689E-4</v>
      </c>
      <c r="BF23" s="7">
        <f>IF(SUMIFS('Eurostat market shares'!$Z$2:$Z$185,'Eurostat market shares'!$C$2:$C$185,'Market shares starting point Fe'!$C23,'Eurostat market shares'!$D$2:$D$185,'Market shares starting point Fe'!$D23)=0,(SUMIFS('RAW data extract'!BC$74:BC$81,'RAW data extract'!$C$74:$C$81,VLOOKUP('Market shares starting point Fe'!$D23,Nomenclature!$F$1:$G$8,2,FALSE))-'Market shares starting point Fe'!BE23)+BE23,$Z23/SUMIFS('Eurostat market shares'!$Z$2:$Z$185,'Eurostat market shares'!$C$2:$C$185,'Market shares starting point Fe'!$C23,'Eurostat market shares'!$D$2:$D$185,'Market shares starting point Fe'!$D23)*(SUMIFS('RAW data extract'!BC$74:BC$81,'RAW data extract'!$C$74:$C$81,VLOOKUP('Market shares starting point Fe'!$D23,Nomenclature!$F$1:$G$8,2,FALSE))-'Market shares starting point Fe'!BE23)+BE23)</f>
        <v>1.1994345012950137E-4</v>
      </c>
      <c r="BG23" s="7">
        <f>IF(SUMIFS('Eurostat market shares'!$Z$2:$Z$185,'Eurostat market shares'!$C$2:$C$185,'Market shares starting point Fe'!$C23,'Eurostat market shares'!$D$2:$D$185,'Market shares starting point Fe'!$D23)=0,(SUMIFS('RAW data extract'!BD$74:BD$81,'RAW data extract'!$C$74:$C$81,VLOOKUP('Market shares starting point Fe'!$D23,Nomenclature!$F$1:$G$8,2,FALSE))-'Market shares starting point Fe'!BF23)+BF23,$Z23/SUMIFS('Eurostat market shares'!$Z$2:$Z$185,'Eurostat market shares'!$C$2:$C$185,'Market shares starting point Fe'!$C23,'Eurostat market shares'!$D$2:$D$185,'Market shares starting point Fe'!$D23)*(SUMIFS('RAW data extract'!BD$74:BD$81,'RAW data extract'!$C$74:$C$81,VLOOKUP('Market shares starting point Fe'!$D23,Nomenclature!$F$1:$G$8,2,FALSE))-'Market shares starting point Fe'!BF23)+BF23)</f>
        <v>1.286164202993178E-4</v>
      </c>
      <c r="BH23" s="7">
        <f>IF(SUMIFS('Eurostat market shares'!$Z$2:$Z$185,'Eurostat market shares'!$C$2:$C$185,'Market shares starting point Fe'!$C23,'Eurostat market shares'!$D$2:$D$185,'Market shares starting point Fe'!$D23)=0,(SUMIFS('RAW data extract'!BE$74:BE$81,'RAW data extract'!$C$74:$C$81,VLOOKUP('Market shares starting point Fe'!$D23,Nomenclature!$F$1:$G$8,2,FALSE))-'Market shares starting point Fe'!BG23)+BG23,$Z23/SUMIFS('Eurostat market shares'!$Z$2:$Z$185,'Eurostat market shares'!$C$2:$C$185,'Market shares starting point Fe'!$C23,'Eurostat market shares'!$D$2:$D$185,'Market shares starting point Fe'!$D23)*(SUMIFS('RAW data extract'!BE$74:BE$81,'RAW data extract'!$C$74:$C$81,VLOOKUP('Market shares starting point Fe'!$D23,Nomenclature!$F$1:$G$8,2,FALSE))-'Market shares starting point Fe'!BG23)+BG23)</f>
        <v>1.3847148359464765E-4</v>
      </c>
    </row>
    <row r="24" spans="1:60" hidden="1" x14ac:dyDescent="0.3">
      <c r="A24" t="s">
        <v>9</v>
      </c>
      <c r="B24" t="s">
        <v>10</v>
      </c>
      <c r="C24" t="s">
        <v>24</v>
      </c>
      <c r="D24" t="s">
        <v>22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 s="6">
        <f>IFERROR(SUMIFS('intermediary sheet'!J$2:J$185,'intermediary sheet'!$C$2:$C$185,'Market shares starting point Fe'!$C24,'intermediary sheet'!$D$2:$D$185,'Market shares starting point Fe'!$D24)/SUMIFS('intermediary sheet'!J$2:J$185,'intermediary sheet'!$C$2:$C$185,'Market shares starting point Fe'!$C24,'intermediary sheet'!$D$2:$D$185,"total"),0)</f>
        <v>0.89610454138924778</v>
      </c>
      <c r="K24" s="6">
        <f>IFERROR(SUMIFS('intermediary sheet'!K$2:K$185,'intermediary sheet'!$C$2:$C$185,'Market shares starting point Fe'!$C24,'intermediary sheet'!$D$2:$D$185,'Market shares starting point Fe'!$D24)/SUMIFS('intermediary sheet'!K$2:K$185,'intermediary sheet'!$C$2:$C$185,'Market shares starting point Fe'!$C24,'intermediary sheet'!$D$2:$D$185,"total"),0)</f>
        <v>0.91328925936571814</v>
      </c>
      <c r="L24" s="6">
        <f>IFERROR(SUMIFS('intermediary sheet'!L$2:L$185,'intermediary sheet'!$C$2:$C$185,'Market shares starting point Fe'!$C24,'intermediary sheet'!$D$2:$D$185,'Market shares starting point Fe'!$D24)/SUMIFS('intermediary sheet'!L$2:L$185,'intermediary sheet'!$C$2:$C$185,'Market shares starting point Fe'!$C24,'intermediary sheet'!$D$2:$D$185,"total"),0)</f>
        <v>0.91729838341401038</v>
      </c>
      <c r="M24" s="6">
        <f>IFERROR(SUMIFS('intermediary sheet'!M$2:M$185,'intermediary sheet'!$C$2:$C$185,'Market shares starting point Fe'!$C24,'intermediary sheet'!$D$2:$D$185,'Market shares starting point Fe'!$D24)/SUMIFS('intermediary sheet'!M$2:M$185,'intermediary sheet'!$C$2:$C$185,'Market shares starting point Fe'!$C24,'intermediary sheet'!$D$2:$D$185,"total"),0)</f>
        <v>0.94710117784159487</v>
      </c>
      <c r="N24" s="6">
        <f>IFERROR(SUMIFS('intermediary sheet'!N$2:N$185,'intermediary sheet'!$C$2:$C$185,'Market shares starting point Fe'!$C24,'intermediary sheet'!$D$2:$D$185,'Market shares starting point Fe'!$D24)/SUMIFS('intermediary sheet'!N$2:N$185,'intermediary sheet'!$C$2:$C$185,'Market shares starting point Fe'!$C24,'intermediary sheet'!$D$2:$D$185,"total"),0)</f>
        <v>0.92863251185571016</v>
      </c>
      <c r="O24" s="6">
        <f>IFERROR(SUMIFS('intermediary sheet'!O$2:O$185,'intermediary sheet'!$C$2:$C$185,'Market shares starting point Fe'!$C24,'intermediary sheet'!$D$2:$D$185,'Market shares starting point Fe'!$D24)/SUMIFS('intermediary sheet'!O$2:O$185,'intermediary sheet'!$C$2:$C$185,'Market shares starting point Fe'!$C24,'intermediary sheet'!$D$2:$D$185,"total"),0)</f>
        <v>0.90421719955898572</v>
      </c>
      <c r="P24" s="6">
        <f>IFERROR(SUMIFS('intermediary sheet'!P$2:P$185,'intermediary sheet'!$C$2:$C$185,'Market shares starting point Fe'!$C24,'intermediary sheet'!$D$2:$D$185,'Market shares starting point Fe'!$D24)/SUMIFS('intermediary sheet'!P$2:P$185,'intermediary sheet'!$C$2:$C$185,'Market shares starting point Fe'!$C24,'intermediary sheet'!$D$2:$D$185,"total"),0)</f>
        <v>0.90167984189723316</v>
      </c>
      <c r="Q24" s="6">
        <f>IFERROR(SUMIFS('intermediary sheet'!Q$2:Q$185,'intermediary sheet'!$C$2:$C$185,'Market shares starting point Fe'!$C24,'intermediary sheet'!$D$2:$D$185,'Market shares starting point Fe'!$D24)/SUMIFS('intermediary sheet'!Q$2:Q$185,'intermediary sheet'!$C$2:$C$185,'Market shares starting point Fe'!$C24,'intermediary sheet'!$D$2:$D$185,"total"),0)</f>
        <v>0.8846649484536081</v>
      </c>
      <c r="R24" s="6">
        <f>IFERROR(SUMIFS('intermediary sheet'!R$2:R$185,'intermediary sheet'!$C$2:$C$185,'Market shares starting point Fe'!$C24,'intermediary sheet'!$D$2:$D$185,'Market shares starting point Fe'!$D24)/SUMIFS('intermediary sheet'!R$2:R$185,'intermediary sheet'!$C$2:$C$185,'Market shares starting point Fe'!$C24,'intermediary sheet'!$D$2:$D$185,"total"),0)</f>
        <v>0.89214419536145739</v>
      </c>
      <c r="S24" s="6">
        <f>IFERROR(SUMIFS('intermediary sheet'!S$2:S$185,'intermediary sheet'!$C$2:$C$185,'Market shares starting point Fe'!$C24,'intermediary sheet'!$D$2:$D$185,'Market shares starting point Fe'!$D24)/SUMIFS('intermediary sheet'!S$2:S$185,'intermediary sheet'!$C$2:$C$185,'Market shares starting point Fe'!$C24,'intermediary sheet'!$D$2:$D$185,"total"),0)</f>
        <v>0.92016475030032607</v>
      </c>
      <c r="T24" s="6">
        <f>IFERROR(SUMIFS('intermediary sheet'!T$2:T$185,'intermediary sheet'!$C$2:$C$185,'Market shares starting point Fe'!$C24,'intermediary sheet'!$D$2:$D$185,'Market shares starting point Fe'!$D24)/SUMIFS('intermediary sheet'!T$2:T$185,'intermediary sheet'!$C$2:$C$185,'Market shares starting point Fe'!$C24,'intermediary sheet'!$D$2:$D$185,"total"),0)</f>
        <v>0.91108238418000143</v>
      </c>
      <c r="U24" s="6">
        <f>IFERROR(SUMIFS('intermediary sheet'!U$2:U$185,'intermediary sheet'!$C$2:$C$185,'Market shares starting point Fe'!$C24,'intermediary sheet'!$D$2:$D$185,'Market shares starting point Fe'!$D24)/SUMIFS('intermediary sheet'!U$2:U$185,'intermediary sheet'!$C$2:$C$185,'Market shares starting point Fe'!$C24,'intermediary sheet'!$D$2:$D$185,"total"),0)</f>
        <v>0.89308390796750181</v>
      </c>
      <c r="V24" s="6">
        <f>IFERROR(SUMIFS('intermediary sheet'!V$2:V$185,'intermediary sheet'!$C$2:$C$185,'Market shares starting point Fe'!$C24,'intermediary sheet'!$D$2:$D$185,'Market shares starting point Fe'!$D24)/SUMIFS('intermediary sheet'!V$2:V$185,'intermediary sheet'!$C$2:$C$185,'Market shares starting point Fe'!$C24,'intermediary sheet'!$D$2:$D$185,"total"),0)</f>
        <v>0.87646619228644773</v>
      </c>
      <c r="W24" s="6">
        <f>IFERROR(SUMIFS('intermediary sheet'!W$2:W$185,'intermediary sheet'!$C$2:$C$185,'Market shares starting point Fe'!$C24,'intermediary sheet'!$D$2:$D$185,'Market shares starting point Fe'!$D24)/SUMIFS('intermediary sheet'!W$2:W$185,'intermediary sheet'!$C$2:$C$185,'Market shares starting point Fe'!$C24,'intermediary sheet'!$D$2:$D$185,"total"),0)</f>
        <v>0.860530186174983</v>
      </c>
      <c r="X24" s="6">
        <f>IFERROR(SUMIFS('intermediary sheet'!X$2:X$185,'intermediary sheet'!$C$2:$C$185,'Market shares starting point Fe'!$C24,'intermediary sheet'!$D$2:$D$185,'Market shares starting point Fe'!$D24)/SUMIFS('intermediary sheet'!X$2:X$185,'intermediary sheet'!$C$2:$C$185,'Market shares starting point Fe'!$C24,'intermediary sheet'!$D$2:$D$185,"total"),0)</f>
        <v>0.86972193614830084</v>
      </c>
      <c r="Y24" s="6">
        <f>IFERROR(SUMIFS('intermediary sheet'!Y$2:Y$185,'intermediary sheet'!$C$2:$C$185,'Market shares starting point Fe'!$C24,'intermediary sheet'!$D$2:$D$185,'Market shares starting point Fe'!$D24)/SUMIFS('intermediary sheet'!Y$2:Y$185,'intermediary sheet'!$C$2:$C$185,'Market shares starting point Fe'!$C24,'intermediary sheet'!$D$2:$D$185,"total"),0)</f>
        <v>0.8780494973840457</v>
      </c>
      <c r="Z24" s="6">
        <f>IFERROR(SUMIFS('intermediary sheet'!Z$2:Z$185,'intermediary sheet'!$C$2:$C$185,'Market shares starting point Fe'!$C24,'intermediary sheet'!$D$2:$D$185,'Market shares starting point Fe'!$D24)/SUMIFS('intermediary sheet'!Z$2:Z$185,'intermediary sheet'!$C$2:$C$185,'Market shares starting point Fe'!$C24,'intermediary sheet'!$D$2:$D$185,"total"),0)</f>
        <v>0.87869068415475815</v>
      </c>
      <c r="AA24" s="7">
        <f>IF(SUMIFS('Eurostat market shares'!$Z$2:$Z$185,'Eurostat market shares'!$C$2:$C$185,'Market shares starting point Fe'!$C24,'Eurostat market shares'!$D$2:$D$185,'Market shares starting point Fe'!$D24)=0,(SUMIFS('RAW data extract'!X$74:X$81,'RAW data extract'!$C$74:$C$81,VLOOKUP('Market shares starting point Fe'!$D24,Nomenclature!$F$1:$G$8,2,FALSE))-'Market shares starting point Fe'!Z24)+Z24,$Z24/SUMIFS('Eurostat market shares'!$Z$2:$Z$185,'Eurostat market shares'!$C$2:$C$185,'Market shares starting point Fe'!$C24,'Eurostat market shares'!$D$2:$D$185,'Market shares starting point Fe'!$D24)*(SUMIFS('RAW data extract'!X$74:X$81,'RAW data extract'!$C$74:$C$81,VLOOKUP('Market shares starting point Fe'!$D24,Nomenclature!$F$1:$G$8,2,FALSE))-'Market shares starting point Fe'!Z24)+Z24)</f>
        <v>0.93524532854898357</v>
      </c>
      <c r="AB24" s="7">
        <f>IF(SUMIFS('Eurostat market shares'!$Z$2:$Z$185,'Eurostat market shares'!$C$2:$C$185,'Market shares starting point Fe'!$C24,'Eurostat market shares'!$D$2:$D$185,'Market shares starting point Fe'!$D24)=0,(SUMIFS('RAW data extract'!Y$74:Y$81,'RAW data extract'!$C$74:$C$81,VLOOKUP('Market shares starting point Fe'!$D24,Nomenclature!$F$1:$G$8,2,FALSE))-'Market shares starting point Fe'!AA24)+AA24,$Z24/SUMIFS('Eurostat market shares'!$Z$2:$Z$185,'Eurostat market shares'!$C$2:$C$185,'Market shares starting point Fe'!$C24,'Eurostat market shares'!$D$2:$D$185,'Market shares starting point Fe'!$D24)*(SUMIFS('RAW data extract'!Y$74:Y$81,'RAW data extract'!$C$74:$C$81,VLOOKUP('Market shares starting point Fe'!$D24,Nomenclature!$F$1:$G$8,2,FALSE))-'Market shares starting point Fe'!AA24)+AA24)</f>
        <v>0.93449248644743588</v>
      </c>
      <c r="AC24" s="7">
        <f>IF(SUMIFS('Eurostat market shares'!$Z$2:$Z$185,'Eurostat market shares'!$C$2:$C$185,'Market shares starting point Fe'!$C24,'Eurostat market shares'!$D$2:$D$185,'Market shares starting point Fe'!$D24)=0,(SUMIFS('RAW data extract'!Z$74:Z$81,'RAW data extract'!$C$74:$C$81,VLOOKUP('Market shares starting point Fe'!$D24,Nomenclature!$F$1:$G$8,2,FALSE))-'Market shares starting point Fe'!AB24)+AB24,$Z24/SUMIFS('Eurostat market shares'!$Z$2:$Z$185,'Eurostat market shares'!$C$2:$C$185,'Market shares starting point Fe'!$C24,'Eurostat market shares'!$D$2:$D$185,'Market shares starting point Fe'!$D24)*(SUMIFS('RAW data extract'!Z$74:Z$81,'RAW data extract'!$C$74:$C$81,VLOOKUP('Market shares starting point Fe'!$D24,Nomenclature!$F$1:$G$8,2,FALSE))-'Market shares starting point Fe'!AB24)+AB24)</f>
        <v>0.93331700624007874</v>
      </c>
      <c r="AD24" s="7">
        <f>IF(SUMIFS('Eurostat market shares'!$Z$2:$Z$185,'Eurostat market shares'!$C$2:$C$185,'Market shares starting point Fe'!$C24,'Eurostat market shares'!$D$2:$D$185,'Market shares starting point Fe'!$D24)=0,(SUMIFS('RAW data extract'!AA$74:AA$81,'RAW data extract'!$C$74:$C$81,VLOOKUP('Market shares starting point Fe'!$D24,Nomenclature!$F$1:$G$8,2,FALSE))-'Market shares starting point Fe'!AC24)+AC24,$Z24/SUMIFS('Eurostat market shares'!$Z$2:$Z$185,'Eurostat market shares'!$C$2:$C$185,'Market shares starting point Fe'!$C24,'Eurostat market shares'!$D$2:$D$185,'Market shares starting point Fe'!$D24)*(SUMIFS('RAW data extract'!AA$74:AA$81,'RAW data extract'!$C$74:$C$81,VLOOKUP('Market shares starting point Fe'!$D24,Nomenclature!$F$1:$G$8,2,FALSE))-'Market shares starting point Fe'!AC24)+AC24)</f>
        <v>0.93202508908884707</v>
      </c>
      <c r="AE24" s="7">
        <f>IF(SUMIFS('Eurostat market shares'!$Z$2:$Z$185,'Eurostat market shares'!$C$2:$C$185,'Market shares starting point Fe'!$C24,'Eurostat market shares'!$D$2:$D$185,'Market shares starting point Fe'!$D24)=0,(SUMIFS('RAW data extract'!AB$74:AB$81,'RAW data extract'!$C$74:$C$81,VLOOKUP('Market shares starting point Fe'!$D24,Nomenclature!$F$1:$G$8,2,FALSE))-'Market shares starting point Fe'!AD24)+AD24,$Z24/SUMIFS('Eurostat market shares'!$Z$2:$Z$185,'Eurostat market shares'!$C$2:$C$185,'Market shares starting point Fe'!$C24,'Eurostat market shares'!$D$2:$D$185,'Market shares starting point Fe'!$D24)*(SUMIFS('RAW data extract'!AB$74:AB$81,'RAW data extract'!$C$74:$C$81,VLOOKUP('Market shares starting point Fe'!$D24,Nomenclature!$F$1:$G$8,2,FALSE))-'Market shares starting point Fe'!AD24)+AD24)</f>
        <v>0.93063700015356965</v>
      </c>
      <c r="AF24" s="7">
        <f>IF(SUMIFS('Eurostat market shares'!$Z$2:$Z$185,'Eurostat market shares'!$C$2:$C$185,'Market shares starting point Fe'!$C24,'Eurostat market shares'!$D$2:$D$185,'Market shares starting point Fe'!$D24)=0,(SUMIFS('RAW data extract'!AC$74:AC$81,'RAW data extract'!$C$74:$C$81,VLOOKUP('Market shares starting point Fe'!$D24,Nomenclature!$F$1:$G$8,2,FALSE))-'Market shares starting point Fe'!AE24)+AE24,$Z24/SUMIFS('Eurostat market shares'!$Z$2:$Z$185,'Eurostat market shares'!$C$2:$C$185,'Market shares starting point Fe'!$C24,'Eurostat market shares'!$D$2:$D$185,'Market shares starting point Fe'!$D24)*(SUMIFS('RAW data extract'!AC$74:AC$81,'RAW data extract'!$C$74:$C$81,VLOOKUP('Market shares starting point Fe'!$D24,Nomenclature!$F$1:$G$8,2,FALSE))-'Market shares starting point Fe'!AE24)+AE24)</f>
        <v>0.92906053459345161</v>
      </c>
      <c r="AG24" s="7">
        <f>IF(SUMIFS('Eurostat market shares'!$Z$2:$Z$185,'Eurostat market shares'!$C$2:$C$185,'Market shares starting point Fe'!$C24,'Eurostat market shares'!$D$2:$D$185,'Market shares starting point Fe'!$D24)=0,(SUMIFS('RAW data extract'!AD$74:AD$81,'RAW data extract'!$C$74:$C$81,VLOOKUP('Market shares starting point Fe'!$D24,Nomenclature!$F$1:$G$8,2,FALSE))-'Market shares starting point Fe'!AF24)+AF24,$Z24/SUMIFS('Eurostat market shares'!$Z$2:$Z$185,'Eurostat market shares'!$C$2:$C$185,'Market shares starting point Fe'!$C24,'Eurostat market shares'!$D$2:$D$185,'Market shares starting point Fe'!$D24)*(SUMIFS('RAW data extract'!AD$74:AD$81,'RAW data extract'!$C$74:$C$81,VLOOKUP('Market shares starting point Fe'!$D24,Nomenclature!$F$1:$G$8,2,FALSE))-'Market shares starting point Fe'!AF24)+AF24)</f>
        <v>0.92734681401782304</v>
      </c>
      <c r="AH24" s="7">
        <f>IF(SUMIFS('Eurostat market shares'!$Z$2:$Z$185,'Eurostat market shares'!$C$2:$C$185,'Market shares starting point Fe'!$C24,'Eurostat market shares'!$D$2:$D$185,'Market shares starting point Fe'!$D24)=0,(SUMIFS('RAW data extract'!AE$74:AE$81,'RAW data extract'!$C$74:$C$81,VLOOKUP('Market shares starting point Fe'!$D24,Nomenclature!$F$1:$G$8,2,FALSE))-'Market shares starting point Fe'!AG24)+AG24,$Z24/SUMIFS('Eurostat market shares'!$Z$2:$Z$185,'Eurostat market shares'!$C$2:$C$185,'Market shares starting point Fe'!$C24,'Eurostat market shares'!$D$2:$D$185,'Market shares starting point Fe'!$D24)*(SUMIFS('RAW data extract'!AE$74:AE$81,'RAW data extract'!$C$74:$C$81,VLOOKUP('Market shares starting point Fe'!$D24,Nomenclature!$F$1:$G$8,2,FALSE))-'Market shares starting point Fe'!AG24)+AG24)</f>
        <v>0.925290039026054</v>
      </c>
      <c r="AI24" s="7">
        <f>IF(SUMIFS('Eurostat market shares'!$Z$2:$Z$185,'Eurostat market shares'!$C$2:$C$185,'Market shares starting point Fe'!$C24,'Eurostat market shares'!$D$2:$D$185,'Market shares starting point Fe'!$D24)=0,(SUMIFS('RAW data extract'!AF$74:AF$81,'RAW data extract'!$C$74:$C$81,VLOOKUP('Market shares starting point Fe'!$D24,Nomenclature!$F$1:$G$8,2,FALSE))-'Market shares starting point Fe'!AH24)+AH24,$Z24/SUMIFS('Eurostat market shares'!$Z$2:$Z$185,'Eurostat market shares'!$C$2:$C$185,'Market shares starting point Fe'!$C24,'Eurostat market shares'!$D$2:$D$185,'Market shares starting point Fe'!$D24)*(SUMIFS('RAW data extract'!AF$74:AF$81,'RAW data extract'!$C$74:$C$81,VLOOKUP('Market shares starting point Fe'!$D24,Nomenclature!$F$1:$G$8,2,FALSE))-'Market shares starting point Fe'!AH24)+AH24)</f>
        <v>0.9229683667348737</v>
      </c>
      <c r="AJ24" s="7">
        <f>IF(SUMIFS('Eurostat market shares'!$Z$2:$Z$185,'Eurostat market shares'!$C$2:$C$185,'Market shares starting point Fe'!$C24,'Eurostat market shares'!$D$2:$D$185,'Market shares starting point Fe'!$D24)=0,(SUMIFS('RAW data extract'!AG$74:AG$81,'RAW data extract'!$C$74:$C$81,VLOOKUP('Market shares starting point Fe'!$D24,Nomenclature!$F$1:$G$8,2,FALSE))-'Market shares starting point Fe'!AI24)+AI24,$Z24/SUMIFS('Eurostat market shares'!$Z$2:$Z$185,'Eurostat market shares'!$C$2:$C$185,'Market shares starting point Fe'!$C24,'Eurostat market shares'!$D$2:$D$185,'Market shares starting point Fe'!$D24)*(SUMIFS('RAW data extract'!AG$74:AG$81,'RAW data extract'!$C$74:$C$81,VLOOKUP('Market shares starting point Fe'!$D24,Nomenclature!$F$1:$G$8,2,FALSE))-'Market shares starting point Fe'!AI24)+AI24)</f>
        <v>0.920270264775637</v>
      </c>
      <c r="AK24" s="7">
        <f>IF(SUMIFS('Eurostat market shares'!$Z$2:$Z$185,'Eurostat market shares'!$C$2:$C$185,'Market shares starting point Fe'!$C24,'Eurostat market shares'!$D$2:$D$185,'Market shares starting point Fe'!$D24)=0,(SUMIFS('RAW data extract'!AH$74:AH$81,'RAW data extract'!$C$74:$C$81,VLOOKUP('Market shares starting point Fe'!$D24,Nomenclature!$F$1:$G$8,2,FALSE))-'Market shares starting point Fe'!AJ24)+AJ24,$Z24/SUMIFS('Eurostat market shares'!$Z$2:$Z$185,'Eurostat market shares'!$C$2:$C$185,'Market shares starting point Fe'!$C24,'Eurostat market shares'!$D$2:$D$185,'Market shares starting point Fe'!$D24)*(SUMIFS('RAW data extract'!AH$74:AH$81,'RAW data extract'!$C$74:$C$81,VLOOKUP('Market shares starting point Fe'!$D24,Nomenclature!$F$1:$G$8,2,FALSE))-'Market shares starting point Fe'!AJ24)+AJ24)</f>
        <v>0.91685150038764629</v>
      </c>
      <c r="AL24" s="7">
        <f>IF(SUMIFS('Eurostat market shares'!$Z$2:$Z$185,'Eurostat market shares'!$C$2:$C$185,'Market shares starting point Fe'!$C24,'Eurostat market shares'!$D$2:$D$185,'Market shares starting point Fe'!$D24)=0,(SUMIFS('RAW data extract'!AI$74:AI$81,'RAW data extract'!$C$74:$C$81,VLOOKUP('Market shares starting point Fe'!$D24,Nomenclature!$F$1:$G$8,2,FALSE))-'Market shares starting point Fe'!AK24)+AK24,$Z24/SUMIFS('Eurostat market shares'!$Z$2:$Z$185,'Eurostat market shares'!$C$2:$C$185,'Market shares starting point Fe'!$C24,'Eurostat market shares'!$D$2:$D$185,'Market shares starting point Fe'!$D24)*(SUMIFS('RAW data extract'!AI$74:AI$81,'RAW data extract'!$C$74:$C$81,VLOOKUP('Market shares starting point Fe'!$D24,Nomenclature!$F$1:$G$8,2,FALSE))-'Market shares starting point Fe'!AK24)+AK24)</f>
        <v>0.9125228175487109</v>
      </c>
      <c r="AM24" s="7">
        <f>IF(SUMIFS('Eurostat market shares'!$Z$2:$Z$185,'Eurostat market shares'!$C$2:$C$185,'Market shares starting point Fe'!$C24,'Eurostat market shares'!$D$2:$D$185,'Market shares starting point Fe'!$D24)=0,(SUMIFS('RAW data extract'!AJ$74:AJ$81,'RAW data extract'!$C$74:$C$81,VLOOKUP('Market shares starting point Fe'!$D24,Nomenclature!$F$1:$G$8,2,FALSE))-'Market shares starting point Fe'!AL24)+AL24,$Z24/SUMIFS('Eurostat market shares'!$Z$2:$Z$185,'Eurostat market shares'!$C$2:$C$185,'Market shares starting point Fe'!$C24,'Eurostat market shares'!$D$2:$D$185,'Market shares starting point Fe'!$D24)*(SUMIFS('RAW data extract'!AJ$74:AJ$81,'RAW data extract'!$C$74:$C$81,VLOOKUP('Market shares starting point Fe'!$D24,Nomenclature!$F$1:$G$8,2,FALSE))-'Market shares starting point Fe'!AL24)+AL24)</f>
        <v>0.9070517177187355</v>
      </c>
      <c r="AN24" s="7">
        <f>IF(SUMIFS('Eurostat market shares'!$Z$2:$Z$185,'Eurostat market shares'!$C$2:$C$185,'Market shares starting point Fe'!$C24,'Eurostat market shares'!$D$2:$D$185,'Market shares starting point Fe'!$D24)=0,(SUMIFS('RAW data extract'!AK$74:AK$81,'RAW data extract'!$C$74:$C$81,VLOOKUP('Market shares starting point Fe'!$D24,Nomenclature!$F$1:$G$8,2,FALSE))-'Market shares starting point Fe'!AM24)+AM24,$Z24/SUMIFS('Eurostat market shares'!$Z$2:$Z$185,'Eurostat market shares'!$C$2:$C$185,'Market shares starting point Fe'!$C24,'Eurostat market shares'!$D$2:$D$185,'Market shares starting point Fe'!$D24)*(SUMIFS('RAW data extract'!AK$74:AK$81,'RAW data extract'!$C$74:$C$81,VLOOKUP('Market shares starting point Fe'!$D24,Nomenclature!$F$1:$G$8,2,FALSE))-'Market shares starting point Fe'!AM24)+AM24)</f>
        <v>0.89982096358759578</v>
      </c>
      <c r="AO24" s="7">
        <f>IF(SUMIFS('Eurostat market shares'!$Z$2:$Z$185,'Eurostat market shares'!$C$2:$C$185,'Market shares starting point Fe'!$C24,'Eurostat market shares'!$D$2:$D$185,'Market shares starting point Fe'!$D24)=0,(SUMIFS('RAW data extract'!AL$74:AL$81,'RAW data extract'!$C$74:$C$81,VLOOKUP('Market shares starting point Fe'!$D24,Nomenclature!$F$1:$G$8,2,FALSE))-'Market shares starting point Fe'!AN24)+AN24,$Z24/SUMIFS('Eurostat market shares'!$Z$2:$Z$185,'Eurostat market shares'!$C$2:$C$185,'Market shares starting point Fe'!$C24,'Eurostat market shares'!$D$2:$D$185,'Market shares starting point Fe'!$D24)*(SUMIFS('RAW data extract'!AL$74:AL$81,'RAW data extract'!$C$74:$C$81,VLOOKUP('Market shares starting point Fe'!$D24,Nomenclature!$F$1:$G$8,2,FALSE))-'Market shares starting point Fe'!AN24)+AN24)</f>
        <v>0.89160165235825717</v>
      </c>
      <c r="AP24" s="7">
        <f>IF(SUMIFS('Eurostat market shares'!$Z$2:$Z$185,'Eurostat market shares'!$C$2:$C$185,'Market shares starting point Fe'!$C24,'Eurostat market shares'!$D$2:$D$185,'Market shares starting point Fe'!$D24)=0,(SUMIFS('RAW data extract'!AM$74:AM$81,'RAW data extract'!$C$74:$C$81,VLOOKUP('Market shares starting point Fe'!$D24,Nomenclature!$F$1:$G$8,2,FALSE))-'Market shares starting point Fe'!AO24)+AO24,$Z24/SUMIFS('Eurostat market shares'!$Z$2:$Z$185,'Eurostat market shares'!$C$2:$C$185,'Market shares starting point Fe'!$C24,'Eurostat market shares'!$D$2:$D$185,'Market shares starting point Fe'!$D24)*(SUMIFS('RAW data extract'!AM$74:AM$81,'RAW data extract'!$C$74:$C$81,VLOOKUP('Market shares starting point Fe'!$D24,Nomenclature!$F$1:$G$8,2,FALSE))-'Market shares starting point Fe'!AO24)+AO24)</f>
        <v>0.88248661416599927</v>
      </c>
      <c r="AQ24" s="7">
        <f>IF(SUMIFS('Eurostat market shares'!$Z$2:$Z$185,'Eurostat market shares'!$C$2:$C$185,'Market shares starting point Fe'!$C24,'Eurostat market shares'!$D$2:$D$185,'Market shares starting point Fe'!$D24)=0,(SUMIFS('RAW data extract'!AN$74:AN$81,'RAW data extract'!$C$74:$C$81,VLOOKUP('Market shares starting point Fe'!$D24,Nomenclature!$F$1:$G$8,2,FALSE))-'Market shares starting point Fe'!AP24)+AP24,$Z24/SUMIFS('Eurostat market shares'!$Z$2:$Z$185,'Eurostat market shares'!$C$2:$C$185,'Market shares starting point Fe'!$C24,'Eurostat market shares'!$D$2:$D$185,'Market shares starting point Fe'!$D24)*(SUMIFS('RAW data extract'!AN$74:AN$81,'RAW data extract'!$C$74:$C$81,VLOOKUP('Market shares starting point Fe'!$D24,Nomenclature!$F$1:$G$8,2,FALSE))-'Market shares starting point Fe'!AP24)+AP24)</f>
        <v>0.87275386714118752</v>
      </c>
      <c r="AR24" s="7">
        <f>IF(SUMIFS('Eurostat market shares'!$Z$2:$Z$185,'Eurostat market shares'!$C$2:$C$185,'Market shares starting point Fe'!$C24,'Eurostat market shares'!$D$2:$D$185,'Market shares starting point Fe'!$D24)=0,(SUMIFS('RAW data extract'!AO$74:AO$81,'RAW data extract'!$C$74:$C$81,VLOOKUP('Market shares starting point Fe'!$D24,Nomenclature!$F$1:$G$8,2,FALSE))-'Market shares starting point Fe'!AQ24)+AQ24,$Z24/SUMIFS('Eurostat market shares'!$Z$2:$Z$185,'Eurostat market shares'!$C$2:$C$185,'Market shares starting point Fe'!$C24,'Eurostat market shares'!$D$2:$D$185,'Market shares starting point Fe'!$D24)*(SUMIFS('RAW data extract'!AO$74:AO$81,'RAW data extract'!$C$74:$C$81,VLOOKUP('Market shares starting point Fe'!$D24,Nomenclature!$F$1:$G$8,2,FALSE))-'Market shares starting point Fe'!AQ24)+AQ24)</f>
        <v>0.86228020646038006</v>
      </c>
      <c r="AS24" s="7">
        <f>IF(SUMIFS('Eurostat market shares'!$Z$2:$Z$185,'Eurostat market shares'!$C$2:$C$185,'Market shares starting point Fe'!$C24,'Eurostat market shares'!$D$2:$D$185,'Market shares starting point Fe'!$D24)=0,(SUMIFS('RAW data extract'!AP$74:AP$81,'RAW data extract'!$C$74:$C$81,VLOOKUP('Market shares starting point Fe'!$D24,Nomenclature!$F$1:$G$8,2,FALSE))-'Market shares starting point Fe'!AR24)+AR24,$Z24/SUMIFS('Eurostat market shares'!$Z$2:$Z$185,'Eurostat market shares'!$C$2:$C$185,'Market shares starting point Fe'!$C24,'Eurostat market shares'!$D$2:$D$185,'Market shares starting point Fe'!$D24)*(SUMIFS('RAW data extract'!AP$74:AP$81,'RAW data extract'!$C$74:$C$81,VLOOKUP('Market shares starting point Fe'!$D24,Nomenclature!$F$1:$G$8,2,FALSE))-'Market shares starting point Fe'!AR24)+AR24)</f>
        <v>0.85109169656080719</v>
      </c>
      <c r="AT24" s="7">
        <f>IF(SUMIFS('Eurostat market shares'!$Z$2:$Z$185,'Eurostat market shares'!$C$2:$C$185,'Market shares starting point Fe'!$C24,'Eurostat market shares'!$D$2:$D$185,'Market shares starting point Fe'!$D24)=0,(SUMIFS('RAW data extract'!AQ$74:AQ$81,'RAW data extract'!$C$74:$C$81,VLOOKUP('Market shares starting point Fe'!$D24,Nomenclature!$F$1:$G$8,2,FALSE))-'Market shares starting point Fe'!AS24)+AS24,$Z24/SUMIFS('Eurostat market shares'!$Z$2:$Z$185,'Eurostat market shares'!$C$2:$C$185,'Market shares starting point Fe'!$C24,'Eurostat market shares'!$D$2:$D$185,'Market shares starting point Fe'!$D24)*(SUMIFS('RAW data extract'!AQ$74:AQ$81,'RAW data extract'!$C$74:$C$81,VLOOKUP('Market shares starting point Fe'!$D24,Nomenclature!$F$1:$G$8,2,FALSE))-'Market shares starting point Fe'!AS24)+AS24)</f>
        <v>0.83925807253227835</v>
      </c>
      <c r="AU24" s="7">
        <f>IF(SUMIFS('Eurostat market shares'!$Z$2:$Z$185,'Eurostat market shares'!$C$2:$C$185,'Market shares starting point Fe'!$C24,'Eurostat market shares'!$D$2:$D$185,'Market shares starting point Fe'!$D24)=0,(SUMIFS('RAW data extract'!AR$74:AR$81,'RAW data extract'!$C$74:$C$81,VLOOKUP('Market shares starting point Fe'!$D24,Nomenclature!$F$1:$G$8,2,FALSE))-'Market shares starting point Fe'!AT24)+AT24,$Z24/SUMIFS('Eurostat market shares'!$Z$2:$Z$185,'Eurostat market shares'!$C$2:$C$185,'Market shares starting point Fe'!$C24,'Eurostat market shares'!$D$2:$D$185,'Market shares starting point Fe'!$D24)*(SUMIFS('RAW data extract'!AR$74:AR$81,'RAW data extract'!$C$74:$C$81,VLOOKUP('Market shares starting point Fe'!$D24,Nomenclature!$F$1:$G$8,2,FALSE))-'Market shares starting point Fe'!AT24)+AT24)</f>
        <v>0.82709282588319766</v>
      </c>
      <c r="AV24" s="7">
        <f>IF(SUMIFS('Eurostat market shares'!$Z$2:$Z$185,'Eurostat market shares'!$C$2:$C$185,'Market shares starting point Fe'!$C24,'Eurostat market shares'!$D$2:$D$185,'Market shares starting point Fe'!$D24)=0,(SUMIFS('RAW data extract'!AS$74:AS$81,'RAW data extract'!$C$74:$C$81,VLOOKUP('Market shares starting point Fe'!$D24,Nomenclature!$F$1:$G$8,2,FALSE))-'Market shares starting point Fe'!AU24)+AU24,$Z24/SUMIFS('Eurostat market shares'!$Z$2:$Z$185,'Eurostat market shares'!$C$2:$C$185,'Market shares starting point Fe'!$C24,'Eurostat market shares'!$D$2:$D$185,'Market shares starting point Fe'!$D24)*(SUMIFS('RAW data extract'!AS$74:AS$81,'RAW data extract'!$C$74:$C$81,VLOOKUP('Market shares starting point Fe'!$D24,Nomenclature!$F$1:$G$8,2,FALSE))-'Market shares starting point Fe'!AU24)+AU24)</f>
        <v>0.81419449017530987</v>
      </c>
      <c r="AW24" s="7">
        <f>IF(SUMIFS('Eurostat market shares'!$Z$2:$Z$185,'Eurostat market shares'!$C$2:$C$185,'Market shares starting point Fe'!$C24,'Eurostat market shares'!$D$2:$D$185,'Market shares starting point Fe'!$D24)=0,(SUMIFS('RAW data extract'!AT$74:AT$81,'RAW data extract'!$C$74:$C$81,VLOOKUP('Market shares starting point Fe'!$D24,Nomenclature!$F$1:$G$8,2,FALSE))-'Market shares starting point Fe'!AV24)+AV24,$Z24/SUMIFS('Eurostat market shares'!$Z$2:$Z$185,'Eurostat market shares'!$C$2:$C$185,'Market shares starting point Fe'!$C24,'Eurostat market shares'!$D$2:$D$185,'Market shares starting point Fe'!$D24)*(SUMIFS('RAW data extract'!AT$74:AT$81,'RAW data extract'!$C$74:$C$81,VLOOKUP('Market shares starting point Fe'!$D24,Nomenclature!$F$1:$G$8,2,FALSE))-'Market shares starting point Fe'!AV24)+AV24)</f>
        <v>0.80029852567048843</v>
      </c>
      <c r="AX24" s="7">
        <f>IF(SUMIFS('Eurostat market shares'!$Z$2:$Z$185,'Eurostat market shares'!$C$2:$C$185,'Market shares starting point Fe'!$C24,'Eurostat market shares'!$D$2:$D$185,'Market shares starting point Fe'!$D24)=0,(SUMIFS('RAW data extract'!AU$74:AU$81,'RAW data extract'!$C$74:$C$81,VLOOKUP('Market shares starting point Fe'!$D24,Nomenclature!$F$1:$G$8,2,FALSE))-'Market shares starting point Fe'!AW24)+AW24,$Z24/SUMIFS('Eurostat market shares'!$Z$2:$Z$185,'Eurostat market shares'!$C$2:$C$185,'Market shares starting point Fe'!$C24,'Eurostat market shares'!$D$2:$D$185,'Market shares starting point Fe'!$D24)*(SUMIFS('RAW data extract'!AU$74:AU$81,'RAW data extract'!$C$74:$C$81,VLOOKUP('Market shares starting point Fe'!$D24,Nomenclature!$F$1:$G$8,2,FALSE))-'Market shares starting point Fe'!AW24)+AW24)</f>
        <v>0.78702202235670793</v>
      </c>
      <c r="AY24" s="7">
        <f>IF(SUMIFS('Eurostat market shares'!$Z$2:$Z$185,'Eurostat market shares'!$C$2:$C$185,'Market shares starting point Fe'!$C24,'Eurostat market shares'!$D$2:$D$185,'Market shares starting point Fe'!$D24)=0,(SUMIFS('RAW data extract'!AV$74:AV$81,'RAW data extract'!$C$74:$C$81,VLOOKUP('Market shares starting point Fe'!$D24,Nomenclature!$F$1:$G$8,2,FALSE))-'Market shares starting point Fe'!AX24)+AX24,$Z24/SUMIFS('Eurostat market shares'!$Z$2:$Z$185,'Eurostat market shares'!$C$2:$C$185,'Market shares starting point Fe'!$C24,'Eurostat market shares'!$D$2:$D$185,'Market shares starting point Fe'!$D24)*(SUMIFS('RAW data extract'!AV$74:AV$81,'RAW data extract'!$C$74:$C$81,VLOOKUP('Market shares starting point Fe'!$D24,Nomenclature!$F$1:$G$8,2,FALSE))-'Market shares starting point Fe'!AX24)+AX24)</f>
        <v>0.76913270473631434</v>
      </c>
      <c r="AZ24" s="7">
        <f>IF(SUMIFS('Eurostat market shares'!$Z$2:$Z$185,'Eurostat market shares'!$C$2:$C$185,'Market shares starting point Fe'!$C24,'Eurostat market shares'!$D$2:$D$185,'Market shares starting point Fe'!$D24)=0,(SUMIFS('RAW data extract'!AW$74:AW$81,'RAW data extract'!$C$74:$C$81,VLOOKUP('Market shares starting point Fe'!$D24,Nomenclature!$F$1:$G$8,2,FALSE))-'Market shares starting point Fe'!AY24)+AY24,$Z24/SUMIFS('Eurostat market shares'!$Z$2:$Z$185,'Eurostat market shares'!$C$2:$C$185,'Market shares starting point Fe'!$C24,'Eurostat market shares'!$D$2:$D$185,'Market shares starting point Fe'!$D24)*(SUMIFS('RAW data extract'!AW$74:AW$81,'RAW data extract'!$C$74:$C$81,VLOOKUP('Market shares starting point Fe'!$D24,Nomenclature!$F$1:$G$8,2,FALSE))-'Market shares starting point Fe'!AY24)+AY24)</f>
        <v>0.75188809197650175</v>
      </c>
      <c r="BA24" s="7">
        <f>IF(SUMIFS('Eurostat market shares'!$Z$2:$Z$185,'Eurostat market shares'!$C$2:$C$185,'Market shares starting point Fe'!$C24,'Eurostat market shares'!$D$2:$D$185,'Market shares starting point Fe'!$D24)=0,(SUMIFS('RAW data extract'!AX$74:AX$81,'RAW data extract'!$C$74:$C$81,VLOOKUP('Market shares starting point Fe'!$D24,Nomenclature!$F$1:$G$8,2,FALSE))-'Market shares starting point Fe'!AZ24)+AZ24,$Z24/SUMIFS('Eurostat market shares'!$Z$2:$Z$185,'Eurostat market shares'!$C$2:$C$185,'Market shares starting point Fe'!$C24,'Eurostat market shares'!$D$2:$D$185,'Market shares starting point Fe'!$D24)*(SUMIFS('RAW data extract'!AX$74:AX$81,'RAW data extract'!$C$74:$C$81,VLOOKUP('Market shares starting point Fe'!$D24,Nomenclature!$F$1:$G$8,2,FALSE))-'Market shares starting point Fe'!AZ24)+AZ24)</f>
        <v>0.73273910625718097</v>
      </c>
      <c r="BB24" s="7">
        <f>IF(SUMIFS('Eurostat market shares'!$Z$2:$Z$185,'Eurostat market shares'!$C$2:$C$185,'Market shares starting point Fe'!$C24,'Eurostat market shares'!$D$2:$D$185,'Market shares starting point Fe'!$D24)=0,(SUMIFS('RAW data extract'!AY$74:AY$81,'RAW data extract'!$C$74:$C$81,VLOOKUP('Market shares starting point Fe'!$D24,Nomenclature!$F$1:$G$8,2,FALSE))-'Market shares starting point Fe'!BA24)+BA24,$Z24/SUMIFS('Eurostat market shares'!$Z$2:$Z$185,'Eurostat market shares'!$C$2:$C$185,'Market shares starting point Fe'!$C24,'Eurostat market shares'!$D$2:$D$185,'Market shares starting point Fe'!$D24)*(SUMIFS('RAW data extract'!AY$74:AY$81,'RAW data extract'!$C$74:$C$81,VLOOKUP('Market shares starting point Fe'!$D24,Nomenclature!$F$1:$G$8,2,FALSE))-'Market shares starting point Fe'!BA24)+BA24)</f>
        <v>0.71162920981455213</v>
      </c>
      <c r="BC24" s="7">
        <f>IF(SUMIFS('Eurostat market shares'!$Z$2:$Z$185,'Eurostat market shares'!$C$2:$C$185,'Market shares starting point Fe'!$C24,'Eurostat market shares'!$D$2:$D$185,'Market shares starting point Fe'!$D24)=0,(SUMIFS('RAW data extract'!AZ$74:AZ$81,'RAW data extract'!$C$74:$C$81,VLOOKUP('Market shares starting point Fe'!$D24,Nomenclature!$F$1:$G$8,2,FALSE))-'Market shares starting point Fe'!BB24)+BB24,$Z24/SUMIFS('Eurostat market shares'!$Z$2:$Z$185,'Eurostat market shares'!$C$2:$C$185,'Market shares starting point Fe'!$C24,'Eurostat market shares'!$D$2:$D$185,'Market shares starting point Fe'!$D24)*(SUMIFS('RAW data extract'!AZ$74:AZ$81,'RAW data extract'!$C$74:$C$81,VLOOKUP('Market shares starting point Fe'!$D24,Nomenclature!$F$1:$G$8,2,FALSE))-'Market shares starting point Fe'!BB24)+BB24)</f>
        <v>0.68824575176071623</v>
      </c>
      <c r="BD24" s="7">
        <f>IF(SUMIFS('Eurostat market shares'!$Z$2:$Z$185,'Eurostat market shares'!$C$2:$C$185,'Market shares starting point Fe'!$C24,'Eurostat market shares'!$D$2:$D$185,'Market shares starting point Fe'!$D24)=0,(SUMIFS('RAW data extract'!BA$74:BA$81,'RAW data extract'!$C$74:$C$81,VLOOKUP('Market shares starting point Fe'!$D24,Nomenclature!$F$1:$G$8,2,FALSE))-'Market shares starting point Fe'!BC24)+BC24,$Z24/SUMIFS('Eurostat market shares'!$Z$2:$Z$185,'Eurostat market shares'!$C$2:$C$185,'Market shares starting point Fe'!$C24,'Eurostat market shares'!$D$2:$D$185,'Market shares starting point Fe'!$D24)*(SUMIFS('RAW data extract'!BA$74:BA$81,'RAW data extract'!$C$74:$C$81,VLOOKUP('Market shares starting point Fe'!$D24,Nomenclature!$F$1:$G$8,2,FALSE))-'Market shares starting point Fe'!BC24)+BC24)</f>
        <v>0.66261958962623013</v>
      </c>
      <c r="BE24" s="7">
        <f>IF(SUMIFS('Eurostat market shares'!$Z$2:$Z$185,'Eurostat market shares'!$C$2:$C$185,'Market shares starting point Fe'!$C24,'Eurostat market shares'!$D$2:$D$185,'Market shares starting point Fe'!$D24)=0,(SUMIFS('RAW data extract'!BB$74:BB$81,'RAW data extract'!$C$74:$C$81,VLOOKUP('Market shares starting point Fe'!$D24,Nomenclature!$F$1:$G$8,2,FALSE))-'Market shares starting point Fe'!BD24)+BD24,$Z24/SUMIFS('Eurostat market shares'!$Z$2:$Z$185,'Eurostat market shares'!$C$2:$C$185,'Market shares starting point Fe'!$C24,'Eurostat market shares'!$D$2:$D$185,'Market shares starting point Fe'!$D24)*(SUMIFS('RAW data extract'!BB$74:BB$81,'RAW data extract'!$C$74:$C$81,VLOOKUP('Market shares starting point Fe'!$D24,Nomenclature!$F$1:$G$8,2,FALSE))-'Market shares starting point Fe'!BD24)+BD24)</f>
        <v>0.63386152081682989</v>
      </c>
      <c r="BF24" s="7">
        <f>IF(SUMIFS('Eurostat market shares'!$Z$2:$Z$185,'Eurostat market shares'!$C$2:$C$185,'Market shares starting point Fe'!$C24,'Eurostat market shares'!$D$2:$D$185,'Market shares starting point Fe'!$D24)=0,(SUMIFS('RAW data extract'!BC$74:BC$81,'RAW data extract'!$C$74:$C$81,VLOOKUP('Market shares starting point Fe'!$D24,Nomenclature!$F$1:$G$8,2,FALSE))-'Market shares starting point Fe'!BE24)+BE24,$Z24/SUMIFS('Eurostat market shares'!$Z$2:$Z$185,'Eurostat market shares'!$C$2:$C$185,'Market shares starting point Fe'!$C24,'Eurostat market shares'!$D$2:$D$185,'Market shares starting point Fe'!$D24)*(SUMIFS('RAW data extract'!BC$74:BC$81,'RAW data extract'!$C$74:$C$81,VLOOKUP('Market shares starting point Fe'!$D24,Nomenclature!$F$1:$G$8,2,FALSE))-'Market shares starting point Fe'!BE24)+BE24)</f>
        <v>0.60163005403862202</v>
      </c>
      <c r="BG24" s="7">
        <f>IF(SUMIFS('Eurostat market shares'!$Z$2:$Z$185,'Eurostat market shares'!$C$2:$C$185,'Market shares starting point Fe'!$C24,'Eurostat market shares'!$D$2:$D$185,'Market shares starting point Fe'!$D24)=0,(SUMIFS('RAW data extract'!BD$74:BD$81,'RAW data extract'!$C$74:$C$81,VLOOKUP('Market shares starting point Fe'!$D24,Nomenclature!$F$1:$G$8,2,FALSE))-'Market shares starting point Fe'!BF24)+BF24,$Z24/SUMIFS('Eurostat market shares'!$Z$2:$Z$185,'Eurostat market shares'!$C$2:$C$185,'Market shares starting point Fe'!$C24,'Eurostat market shares'!$D$2:$D$185,'Market shares starting point Fe'!$D24)*(SUMIFS('RAW data extract'!BD$74:BD$81,'RAW data extract'!$C$74:$C$81,VLOOKUP('Market shares starting point Fe'!$D24,Nomenclature!$F$1:$G$8,2,FALSE))-'Market shares starting point Fe'!BF24)+BF24)</f>
        <v>0.56529754551050027</v>
      </c>
      <c r="BH24" s="7">
        <f>IF(SUMIFS('Eurostat market shares'!$Z$2:$Z$185,'Eurostat market shares'!$C$2:$C$185,'Market shares starting point Fe'!$C24,'Eurostat market shares'!$D$2:$D$185,'Market shares starting point Fe'!$D24)=0,(SUMIFS('RAW data extract'!BE$74:BE$81,'RAW data extract'!$C$74:$C$81,VLOOKUP('Market shares starting point Fe'!$D24,Nomenclature!$F$1:$G$8,2,FALSE))-'Market shares starting point Fe'!BG24)+BG24,$Z24/SUMIFS('Eurostat market shares'!$Z$2:$Z$185,'Eurostat market shares'!$C$2:$C$185,'Market shares starting point Fe'!$C24,'Eurostat market shares'!$D$2:$D$185,'Market shares starting point Fe'!$D24)*(SUMIFS('RAW data extract'!BE$74:BE$81,'RAW data extract'!$C$74:$C$81,VLOOKUP('Market shares starting point Fe'!$D24,Nomenclature!$F$1:$G$8,2,FALSE))-'Market shares starting point Fe'!BG24)+BG24)</f>
        <v>0.52399357406771274</v>
      </c>
    </row>
    <row r="25" spans="1:60" hidden="1" x14ac:dyDescent="0.3">
      <c r="A25" s="2" t="s">
        <v>9</v>
      </c>
      <c r="B25" s="2" t="s">
        <v>10</v>
      </c>
      <c r="C25" s="2" t="s">
        <v>24</v>
      </c>
      <c r="D25" s="2" t="s">
        <v>44</v>
      </c>
      <c r="E25" s="2" t="s">
        <v>13</v>
      </c>
      <c r="F25" s="2" t="s">
        <v>14</v>
      </c>
      <c r="G25" s="2" t="s">
        <v>14</v>
      </c>
      <c r="H25" s="2" t="s">
        <v>15</v>
      </c>
      <c r="I25" s="2" t="s">
        <v>16</v>
      </c>
      <c r="J25" s="6">
        <f>1-SUM(J19:J24)</f>
        <v>0</v>
      </c>
      <c r="K25" s="6">
        <f t="shared" ref="K25" si="78">1-SUM(K19:K24)</f>
        <v>0</v>
      </c>
      <c r="L25" s="6">
        <f t="shared" ref="L25" si="79">1-SUM(L19:L24)</f>
        <v>4.5666270892308347E-5</v>
      </c>
      <c r="M25" s="6">
        <f t="shared" ref="M25" si="80">1-SUM(M19:M24)</f>
        <v>0</v>
      </c>
      <c r="N25" s="6">
        <f t="shared" ref="N25" si="81">1-SUM(N19:N24)</f>
        <v>0</v>
      </c>
      <c r="O25" s="6">
        <f t="shared" ref="O25" si="82">1-SUM(O19:O24)</f>
        <v>-3.4454244763004738E-5</v>
      </c>
      <c r="P25" s="6">
        <f t="shared" ref="P25" si="83">1-SUM(P19:P24)</f>
        <v>-3.2938076416355599E-5</v>
      </c>
      <c r="Q25" s="6">
        <f t="shared" ref="Q25" si="84">1-SUM(Q19:Q24)</f>
        <v>-3.3912099837163368E-5</v>
      </c>
      <c r="R25" s="6">
        <f t="shared" ref="R25" si="85">1-SUM(R19:R24)</f>
        <v>0</v>
      </c>
      <c r="S25" s="6">
        <f t="shared" ref="S25" si="86">1-SUM(S19:S24)</f>
        <v>0</v>
      </c>
      <c r="T25" s="6">
        <f t="shared" ref="T25" si="87">1-SUM(T19:T24)</f>
        <v>3.4938159457764684E-5</v>
      </c>
      <c r="U25" s="6">
        <f t="shared" ref="U25" si="88">1-SUM(U19:U24)</f>
        <v>0</v>
      </c>
      <c r="V25" s="6">
        <f t="shared" ref="V25" si="89">1-SUM(V19:V24)</f>
        <v>0</v>
      </c>
      <c r="W25" s="6">
        <f t="shared" ref="W25" si="90">1-SUM(W19:W24)</f>
        <v>-3.5871865695868976E-5</v>
      </c>
      <c r="X25" s="6">
        <f t="shared" ref="X25" si="91">1-SUM(X19:X24)</f>
        <v>0</v>
      </c>
      <c r="Y25" s="6">
        <f t="shared" ref="Y25" si="92">1-SUM(Y19:Y24)</f>
        <v>-2.939274587032692E-5</v>
      </c>
      <c r="Z25" s="6">
        <f t="shared" ref="Z25" si="93">1-SUM(Z19:Z24)</f>
        <v>2.8637704401646147E-5</v>
      </c>
      <c r="AA25" s="7">
        <f>IF(SUMIFS('Eurostat market shares'!$Z$2:$Z$185,'Eurostat market shares'!$C$2:$C$185,'Market shares starting point Fe'!$C25,'Eurostat market shares'!$D$2:$D$185,'Market shares starting point Fe'!$D25)=0,(SUMIFS('RAW data extract'!X$74:X$81,'RAW data extract'!$C$74:$C$81,VLOOKUP('Market shares starting point Fe'!$D25,Nomenclature!$F$1:$G$8,2,FALSE))-'Market shares starting point Fe'!Z25)+Z25,$Z25/SUMIFS('Eurostat market shares'!$Z$2:$Z$185,'Eurostat market shares'!$C$2:$C$185,'Market shares starting point Fe'!$C25,'Eurostat market shares'!$D$2:$D$185,'Market shares starting point Fe'!$D25)*(SUMIFS('RAW data extract'!X$74:X$81,'RAW data extract'!$C$74:$C$81,VLOOKUP('Market shares starting point Fe'!$D25,Nomenclature!$F$1:$G$8,2,FALSE))-'Market shares starting point Fe'!Z25)+Z25)</f>
        <v>1.0276613981721808E-3</v>
      </c>
      <c r="AB25" s="7">
        <f>IF(SUMIFS('Eurostat market shares'!$Z$2:$Z$185,'Eurostat market shares'!$C$2:$C$185,'Market shares starting point Fe'!$C25,'Eurostat market shares'!$D$2:$D$185,'Market shares starting point Fe'!$D25)=0,(SUMIFS('RAW data extract'!Y$74:Y$81,'RAW data extract'!$C$74:$C$81,VLOOKUP('Market shares starting point Fe'!$D25,Nomenclature!$F$1:$G$8,2,FALSE))-'Market shares starting point Fe'!AA25)+AA25,$Z25/SUMIFS('Eurostat market shares'!$Z$2:$Z$185,'Eurostat market shares'!$C$2:$C$185,'Market shares starting point Fe'!$C25,'Eurostat market shares'!$D$2:$D$185,'Market shares starting point Fe'!$D25)*(SUMIFS('RAW data extract'!Y$74:Y$81,'RAW data extract'!$C$74:$C$81,VLOOKUP('Market shares starting point Fe'!$D25,Nomenclature!$F$1:$G$8,2,FALSE))-'Market shares starting point Fe'!AA25)+AA25)</f>
        <v>1.0389435716427644E-3</v>
      </c>
      <c r="AC25" s="7">
        <f>IF(SUMIFS('Eurostat market shares'!$Z$2:$Z$185,'Eurostat market shares'!$C$2:$C$185,'Market shares starting point Fe'!$C25,'Eurostat market shares'!$D$2:$D$185,'Market shares starting point Fe'!$D25)=0,(SUMIFS('RAW data extract'!Z$74:Z$81,'RAW data extract'!$C$74:$C$81,VLOOKUP('Market shares starting point Fe'!$D25,Nomenclature!$F$1:$G$8,2,FALSE))-'Market shares starting point Fe'!AB25)+AB25,$Z25/SUMIFS('Eurostat market shares'!$Z$2:$Z$185,'Eurostat market shares'!$C$2:$C$185,'Market shares starting point Fe'!$C25,'Eurostat market shares'!$D$2:$D$185,'Market shares starting point Fe'!$D25)*(SUMIFS('RAW data extract'!Z$74:Z$81,'RAW data extract'!$C$74:$C$81,VLOOKUP('Market shares starting point Fe'!$D25,Nomenclature!$F$1:$G$8,2,FALSE))-'Market shares starting point Fe'!AB25)+AB25)</f>
        <v>1.0579582146478287E-3</v>
      </c>
      <c r="AD25" s="7">
        <f>IF(SUMIFS('Eurostat market shares'!$Z$2:$Z$185,'Eurostat market shares'!$C$2:$C$185,'Market shares starting point Fe'!$C25,'Eurostat market shares'!$D$2:$D$185,'Market shares starting point Fe'!$D25)=0,(SUMIFS('RAW data extract'!AA$74:AA$81,'RAW data extract'!$C$74:$C$81,VLOOKUP('Market shares starting point Fe'!$D25,Nomenclature!$F$1:$G$8,2,FALSE))-'Market shares starting point Fe'!AC25)+AC25,$Z25/SUMIFS('Eurostat market shares'!$Z$2:$Z$185,'Eurostat market shares'!$C$2:$C$185,'Market shares starting point Fe'!$C25,'Eurostat market shares'!$D$2:$D$185,'Market shares starting point Fe'!$D25)*(SUMIFS('RAW data extract'!AA$74:AA$81,'RAW data extract'!$C$74:$C$81,VLOOKUP('Market shares starting point Fe'!$D25,Nomenclature!$F$1:$G$8,2,FALSE))-'Market shares starting point Fe'!AC25)+AC25)</f>
        <v>1.0918108716969316E-3</v>
      </c>
      <c r="AE25" s="7">
        <f>IF(SUMIFS('Eurostat market shares'!$Z$2:$Z$185,'Eurostat market shares'!$C$2:$C$185,'Market shares starting point Fe'!$C25,'Eurostat market shares'!$D$2:$D$185,'Market shares starting point Fe'!$D25)=0,(SUMIFS('RAW data extract'!AB$74:AB$81,'RAW data extract'!$C$74:$C$81,VLOOKUP('Market shares starting point Fe'!$D25,Nomenclature!$F$1:$G$8,2,FALSE))-'Market shares starting point Fe'!AD25)+AD25,$Z25/SUMIFS('Eurostat market shares'!$Z$2:$Z$185,'Eurostat market shares'!$C$2:$C$185,'Market shares starting point Fe'!$C25,'Eurostat market shares'!$D$2:$D$185,'Market shares starting point Fe'!$D25)*(SUMIFS('RAW data extract'!AB$74:AB$81,'RAW data extract'!$C$74:$C$81,VLOOKUP('Market shares starting point Fe'!$D25,Nomenclature!$F$1:$G$8,2,FALSE))-'Market shares starting point Fe'!AD25)+AD25)</f>
        <v>1.1047632222943586E-3</v>
      </c>
      <c r="AF25" s="7">
        <f>IF(SUMIFS('Eurostat market shares'!$Z$2:$Z$185,'Eurostat market shares'!$C$2:$C$185,'Market shares starting point Fe'!$C25,'Eurostat market shares'!$D$2:$D$185,'Market shares starting point Fe'!$D25)=0,(SUMIFS('RAW data extract'!AC$74:AC$81,'RAW data extract'!$C$74:$C$81,VLOOKUP('Market shares starting point Fe'!$D25,Nomenclature!$F$1:$G$8,2,FALSE))-'Market shares starting point Fe'!AE25)+AE25,$Z25/SUMIFS('Eurostat market shares'!$Z$2:$Z$185,'Eurostat market shares'!$C$2:$C$185,'Market shares starting point Fe'!$C25,'Eurostat market shares'!$D$2:$D$185,'Market shares starting point Fe'!$D25)*(SUMIFS('RAW data extract'!AC$74:AC$81,'RAW data extract'!$C$74:$C$81,VLOOKUP('Market shares starting point Fe'!$D25,Nomenclature!$F$1:$G$8,2,FALSE))-'Market shares starting point Fe'!AE25)+AE25)</f>
        <v>1.1198286141097071E-3</v>
      </c>
      <c r="AG25" s="7">
        <f>IF(SUMIFS('Eurostat market shares'!$Z$2:$Z$185,'Eurostat market shares'!$C$2:$C$185,'Market shares starting point Fe'!$C25,'Eurostat market shares'!$D$2:$D$185,'Market shares starting point Fe'!$D25)=0,(SUMIFS('RAW data extract'!AD$74:AD$81,'RAW data extract'!$C$74:$C$81,VLOOKUP('Market shares starting point Fe'!$D25,Nomenclature!$F$1:$G$8,2,FALSE))-'Market shares starting point Fe'!AF25)+AF25,$Z25/SUMIFS('Eurostat market shares'!$Z$2:$Z$185,'Eurostat market shares'!$C$2:$C$185,'Market shares starting point Fe'!$C25,'Eurostat market shares'!$D$2:$D$185,'Market shares starting point Fe'!$D25)*(SUMIFS('RAW data extract'!AD$74:AD$81,'RAW data extract'!$C$74:$C$81,VLOOKUP('Market shares starting point Fe'!$D25,Nomenclature!$F$1:$G$8,2,FALSE))-'Market shares starting point Fe'!AF25)+AF25)</f>
        <v>1.1369397967602194E-3</v>
      </c>
      <c r="AH25" s="7">
        <f>IF(SUMIFS('Eurostat market shares'!$Z$2:$Z$185,'Eurostat market shares'!$C$2:$C$185,'Market shares starting point Fe'!$C25,'Eurostat market shares'!$D$2:$D$185,'Market shares starting point Fe'!$D25)=0,(SUMIFS('RAW data extract'!AE$74:AE$81,'RAW data extract'!$C$74:$C$81,VLOOKUP('Market shares starting point Fe'!$D25,Nomenclature!$F$1:$G$8,2,FALSE))-'Market shares starting point Fe'!AG25)+AG25,$Z25/SUMIFS('Eurostat market shares'!$Z$2:$Z$185,'Eurostat market shares'!$C$2:$C$185,'Market shares starting point Fe'!$C25,'Eurostat market shares'!$D$2:$D$185,'Market shares starting point Fe'!$D25)*(SUMIFS('RAW data extract'!AE$74:AE$81,'RAW data extract'!$C$74:$C$81,VLOOKUP('Market shares starting point Fe'!$D25,Nomenclature!$F$1:$G$8,2,FALSE))-'Market shares starting point Fe'!AG25)+AG25)</f>
        <v>1.1573620931676655E-3</v>
      </c>
      <c r="AI25" s="7">
        <f>IF(SUMIFS('Eurostat market shares'!$Z$2:$Z$185,'Eurostat market shares'!$C$2:$C$185,'Market shares starting point Fe'!$C25,'Eurostat market shares'!$D$2:$D$185,'Market shares starting point Fe'!$D25)=0,(SUMIFS('RAW data extract'!AF$74:AF$81,'RAW data extract'!$C$74:$C$81,VLOOKUP('Market shares starting point Fe'!$D25,Nomenclature!$F$1:$G$8,2,FALSE))-'Market shares starting point Fe'!AH25)+AH25,$Z25/SUMIFS('Eurostat market shares'!$Z$2:$Z$185,'Eurostat market shares'!$C$2:$C$185,'Market shares starting point Fe'!$C25,'Eurostat market shares'!$D$2:$D$185,'Market shares starting point Fe'!$D25)*(SUMIFS('RAW data extract'!AF$74:AF$81,'RAW data extract'!$C$74:$C$81,VLOOKUP('Market shares starting point Fe'!$D25,Nomenclature!$F$1:$G$8,2,FALSE))-'Market shares starting point Fe'!AH25)+AH25)</f>
        <v>1.1798006925014368E-3</v>
      </c>
      <c r="AJ25" s="7">
        <f>IF(SUMIFS('Eurostat market shares'!$Z$2:$Z$185,'Eurostat market shares'!$C$2:$C$185,'Market shares starting point Fe'!$C25,'Eurostat market shares'!$D$2:$D$185,'Market shares starting point Fe'!$D25)=0,(SUMIFS('RAW data extract'!AG$74:AG$81,'RAW data extract'!$C$74:$C$81,VLOOKUP('Market shares starting point Fe'!$D25,Nomenclature!$F$1:$G$8,2,FALSE))-'Market shares starting point Fe'!AI25)+AI25,$Z25/SUMIFS('Eurostat market shares'!$Z$2:$Z$185,'Eurostat market shares'!$C$2:$C$185,'Market shares starting point Fe'!$C25,'Eurostat market shares'!$D$2:$D$185,'Market shares starting point Fe'!$D25)*(SUMIFS('RAW data extract'!AG$74:AG$81,'RAW data extract'!$C$74:$C$81,VLOOKUP('Market shares starting point Fe'!$D25,Nomenclature!$F$1:$G$8,2,FALSE))-'Market shares starting point Fe'!AI25)+AI25)</f>
        <v>1.2044940601735241E-3</v>
      </c>
      <c r="AK25" s="7">
        <f>IF(SUMIFS('Eurostat market shares'!$Z$2:$Z$185,'Eurostat market shares'!$C$2:$C$185,'Market shares starting point Fe'!$C25,'Eurostat market shares'!$D$2:$D$185,'Market shares starting point Fe'!$D25)=0,(SUMIFS('RAW data extract'!AH$74:AH$81,'RAW data extract'!$C$74:$C$81,VLOOKUP('Market shares starting point Fe'!$D25,Nomenclature!$F$1:$G$8,2,FALSE))-'Market shares starting point Fe'!AJ25)+AJ25,$Z25/SUMIFS('Eurostat market shares'!$Z$2:$Z$185,'Eurostat market shares'!$C$2:$C$185,'Market shares starting point Fe'!$C25,'Eurostat market shares'!$D$2:$D$185,'Market shares starting point Fe'!$D25)*(SUMIFS('RAW data extract'!AH$74:AH$81,'RAW data extract'!$C$74:$C$81,VLOOKUP('Market shares starting point Fe'!$D25,Nomenclature!$F$1:$G$8,2,FALSE))-'Market shares starting point Fe'!AJ25)+AJ25)</f>
        <v>1.2336119238165659E-3</v>
      </c>
      <c r="AL25" s="7">
        <f>IF(SUMIFS('Eurostat market shares'!$Z$2:$Z$185,'Eurostat market shares'!$C$2:$C$185,'Market shares starting point Fe'!$C25,'Eurostat market shares'!$D$2:$D$185,'Market shares starting point Fe'!$D25)=0,(SUMIFS('RAW data extract'!AI$74:AI$81,'RAW data extract'!$C$74:$C$81,VLOOKUP('Market shares starting point Fe'!$D25,Nomenclature!$F$1:$G$8,2,FALSE))-'Market shares starting point Fe'!AK25)+AK25,$Z25/SUMIFS('Eurostat market shares'!$Z$2:$Z$185,'Eurostat market shares'!$C$2:$C$185,'Market shares starting point Fe'!$C25,'Eurostat market shares'!$D$2:$D$185,'Market shares starting point Fe'!$D25)*(SUMIFS('RAW data extract'!AI$74:AI$81,'RAW data extract'!$C$74:$C$81,VLOOKUP('Market shares starting point Fe'!$D25,Nomenclature!$F$1:$G$8,2,FALSE))-'Market shares starting point Fe'!AK25)+AK25)</f>
        <v>1.268465559516849E-3</v>
      </c>
      <c r="AM25" s="7">
        <f>IF(SUMIFS('Eurostat market shares'!$Z$2:$Z$185,'Eurostat market shares'!$C$2:$C$185,'Market shares starting point Fe'!$C25,'Eurostat market shares'!$D$2:$D$185,'Market shares starting point Fe'!$D25)=0,(SUMIFS('RAW data extract'!AJ$74:AJ$81,'RAW data extract'!$C$74:$C$81,VLOOKUP('Market shares starting point Fe'!$D25,Nomenclature!$F$1:$G$8,2,FALSE))-'Market shares starting point Fe'!AL25)+AL25,$Z25/SUMIFS('Eurostat market shares'!$Z$2:$Z$185,'Eurostat market shares'!$C$2:$C$185,'Market shares starting point Fe'!$C25,'Eurostat market shares'!$D$2:$D$185,'Market shares starting point Fe'!$D25)*(SUMIFS('RAW data extract'!AJ$74:AJ$81,'RAW data extract'!$C$74:$C$81,VLOOKUP('Market shares starting point Fe'!$D25,Nomenclature!$F$1:$G$8,2,FALSE))-'Market shares starting point Fe'!AL25)+AL25)</f>
        <v>1.3109464826405865E-3</v>
      </c>
      <c r="AN25" s="7">
        <f>IF(SUMIFS('Eurostat market shares'!$Z$2:$Z$185,'Eurostat market shares'!$C$2:$C$185,'Market shares starting point Fe'!$C25,'Eurostat market shares'!$D$2:$D$185,'Market shares starting point Fe'!$D25)=0,(SUMIFS('RAW data extract'!AK$74:AK$81,'RAW data extract'!$C$74:$C$81,VLOOKUP('Market shares starting point Fe'!$D25,Nomenclature!$F$1:$G$8,2,FALSE))-'Market shares starting point Fe'!AM25)+AM25,$Z25/SUMIFS('Eurostat market shares'!$Z$2:$Z$185,'Eurostat market shares'!$C$2:$C$185,'Market shares starting point Fe'!$C25,'Eurostat market shares'!$D$2:$D$185,'Market shares starting point Fe'!$D25)*(SUMIFS('RAW data extract'!AK$74:AK$81,'RAW data extract'!$C$74:$C$81,VLOOKUP('Market shares starting point Fe'!$D25,Nomenclature!$F$1:$G$8,2,FALSE))-'Market shares starting point Fe'!AM25)+AM25)</f>
        <v>1.3643967276903124E-3</v>
      </c>
      <c r="AO25" s="7">
        <f>IF(SUMIFS('Eurostat market shares'!$Z$2:$Z$185,'Eurostat market shares'!$C$2:$C$185,'Market shares starting point Fe'!$C25,'Eurostat market shares'!$D$2:$D$185,'Market shares starting point Fe'!$D25)=0,(SUMIFS('RAW data extract'!AL$74:AL$81,'RAW data extract'!$C$74:$C$81,VLOOKUP('Market shares starting point Fe'!$D25,Nomenclature!$F$1:$G$8,2,FALSE))-'Market shares starting point Fe'!AN25)+AN25,$Z25/SUMIFS('Eurostat market shares'!$Z$2:$Z$185,'Eurostat market shares'!$C$2:$C$185,'Market shares starting point Fe'!$C25,'Eurostat market shares'!$D$2:$D$185,'Market shares starting point Fe'!$D25)*(SUMIFS('RAW data extract'!AL$74:AL$81,'RAW data extract'!$C$74:$C$81,VLOOKUP('Market shares starting point Fe'!$D25,Nomenclature!$F$1:$G$8,2,FALSE))-'Market shares starting point Fe'!AN25)+AN25)</f>
        <v>1.4271798005425584E-3</v>
      </c>
      <c r="AP25" s="7">
        <f>IF(SUMIFS('Eurostat market shares'!$Z$2:$Z$185,'Eurostat market shares'!$C$2:$C$185,'Market shares starting point Fe'!$C25,'Eurostat market shares'!$D$2:$D$185,'Market shares starting point Fe'!$D25)=0,(SUMIFS('RAW data extract'!AM$74:AM$81,'RAW data extract'!$C$74:$C$81,VLOOKUP('Market shares starting point Fe'!$D25,Nomenclature!$F$1:$G$8,2,FALSE))-'Market shares starting point Fe'!AO25)+AO25,$Z25/SUMIFS('Eurostat market shares'!$Z$2:$Z$185,'Eurostat market shares'!$C$2:$C$185,'Market shares starting point Fe'!$C25,'Eurostat market shares'!$D$2:$D$185,'Market shares starting point Fe'!$D25)*(SUMIFS('RAW data extract'!AM$74:AM$81,'RAW data extract'!$C$74:$C$81,VLOOKUP('Market shares starting point Fe'!$D25,Nomenclature!$F$1:$G$8,2,FALSE))-'Market shares starting point Fe'!AO25)+AO25)</f>
        <v>1.5003741575477807E-3</v>
      </c>
      <c r="AQ25" s="7">
        <f>IF(SUMIFS('Eurostat market shares'!$Z$2:$Z$185,'Eurostat market shares'!$C$2:$C$185,'Market shares starting point Fe'!$C25,'Eurostat market shares'!$D$2:$D$185,'Market shares starting point Fe'!$D25)=0,(SUMIFS('RAW data extract'!AN$74:AN$81,'RAW data extract'!$C$74:$C$81,VLOOKUP('Market shares starting point Fe'!$D25,Nomenclature!$F$1:$G$8,2,FALSE))-'Market shares starting point Fe'!AP25)+AP25,$Z25/SUMIFS('Eurostat market shares'!$Z$2:$Z$185,'Eurostat market shares'!$C$2:$C$185,'Market shares starting point Fe'!$C25,'Eurostat market shares'!$D$2:$D$185,'Market shares starting point Fe'!$D25)*(SUMIFS('RAW data extract'!AN$74:AN$81,'RAW data extract'!$C$74:$C$81,VLOOKUP('Market shares starting point Fe'!$D25,Nomenclature!$F$1:$G$8,2,FALSE))-'Market shares starting point Fe'!AP25)+AP25)</f>
        <v>1.5829916365067375E-3</v>
      </c>
      <c r="AR25" s="7">
        <f>IF(SUMIFS('Eurostat market shares'!$Z$2:$Z$185,'Eurostat market shares'!$C$2:$C$185,'Market shares starting point Fe'!$C25,'Eurostat market shares'!$D$2:$D$185,'Market shares starting point Fe'!$D25)=0,(SUMIFS('RAW data extract'!AO$74:AO$81,'RAW data extract'!$C$74:$C$81,VLOOKUP('Market shares starting point Fe'!$D25,Nomenclature!$F$1:$G$8,2,FALSE))-'Market shares starting point Fe'!AQ25)+AQ25,$Z25/SUMIFS('Eurostat market shares'!$Z$2:$Z$185,'Eurostat market shares'!$C$2:$C$185,'Market shares starting point Fe'!$C25,'Eurostat market shares'!$D$2:$D$185,'Market shares starting point Fe'!$D25)*(SUMIFS('RAW data extract'!AO$74:AO$81,'RAW data extract'!$C$74:$C$81,VLOOKUP('Market shares starting point Fe'!$D25,Nomenclature!$F$1:$G$8,2,FALSE))-'Market shares starting point Fe'!AQ25)+AQ25)</f>
        <v>1.6761214113994709E-3</v>
      </c>
      <c r="AS25" s="7">
        <f>IF(SUMIFS('Eurostat market shares'!$Z$2:$Z$185,'Eurostat market shares'!$C$2:$C$185,'Market shares starting point Fe'!$C25,'Eurostat market shares'!$D$2:$D$185,'Market shares starting point Fe'!$D25)=0,(SUMIFS('RAW data extract'!AP$74:AP$81,'RAW data extract'!$C$74:$C$81,VLOOKUP('Market shares starting point Fe'!$D25,Nomenclature!$F$1:$G$8,2,FALSE))-'Market shares starting point Fe'!AR25)+AR25,$Z25/SUMIFS('Eurostat market shares'!$Z$2:$Z$185,'Eurostat market shares'!$C$2:$C$185,'Market shares starting point Fe'!$C25,'Eurostat market shares'!$D$2:$D$185,'Market shares starting point Fe'!$D25)*(SUMIFS('RAW data extract'!AP$74:AP$81,'RAW data extract'!$C$74:$C$81,VLOOKUP('Market shares starting point Fe'!$D25,Nomenclature!$F$1:$G$8,2,FALSE))-'Market shares starting point Fe'!AR25)+AR25)</f>
        <v>1.7810369068512488E-3</v>
      </c>
      <c r="AT25" s="7">
        <f>IF(SUMIFS('Eurostat market shares'!$Z$2:$Z$185,'Eurostat market shares'!$C$2:$C$185,'Market shares starting point Fe'!$C25,'Eurostat market shares'!$D$2:$D$185,'Market shares starting point Fe'!$D25)=0,(SUMIFS('RAW data extract'!AQ$74:AQ$81,'RAW data extract'!$C$74:$C$81,VLOOKUP('Market shares starting point Fe'!$D25,Nomenclature!$F$1:$G$8,2,FALSE))-'Market shares starting point Fe'!AS25)+AS25,$Z25/SUMIFS('Eurostat market shares'!$Z$2:$Z$185,'Eurostat market shares'!$C$2:$C$185,'Market shares starting point Fe'!$C25,'Eurostat market shares'!$D$2:$D$185,'Market shares starting point Fe'!$D25)*(SUMIFS('RAW data extract'!AQ$74:AQ$81,'RAW data extract'!$C$74:$C$81,VLOOKUP('Market shares starting point Fe'!$D25,Nomenclature!$F$1:$G$8,2,FALSE))-'Market shares starting point Fe'!AS25)+AS25)</f>
        <v>1.9017989984994575E-3</v>
      </c>
      <c r="AU25" s="7">
        <f>IF(SUMIFS('Eurostat market shares'!$Z$2:$Z$185,'Eurostat market shares'!$C$2:$C$185,'Market shares starting point Fe'!$C25,'Eurostat market shares'!$D$2:$D$185,'Market shares starting point Fe'!$D25)=0,(SUMIFS('RAW data extract'!AR$74:AR$81,'RAW data extract'!$C$74:$C$81,VLOOKUP('Market shares starting point Fe'!$D25,Nomenclature!$F$1:$G$8,2,FALSE))-'Market shares starting point Fe'!AT25)+AT25,$Z25/SUMIFS('Eurostat market shares'!$Z$2:$Z$185,'Eurostat market shares'!$C$2:$C$185,'Market shares starting point Fe'!$C25,'Eurostat market shares'!$D$2:$D$185,'Market shares starting point Fe'!$D25)*(SUMIFS('RAW data extract'!AR$74:AR$81,'RAW data extract'!$C$74:$C$81,VLOOKUP('Market shares starting point Fe'!$D25,Nomenclature!$F$1:$G$8,2,FALSE))-'Market shares starting point Fe'!AT25)+AT25)</f>
        <v>2.0369226609876778E-3</v>
      </c>
      <c r="AV25" s="7">
        <f>IF(SUMIFS('Eurostat market shares'!$Z$2:$Z$185,'Eurostat market shares'!$C$2:$C$185,'Market shares starting point Fe'!$C25,'Eurostat market shares'!$D$2:$D$185,'Market shares starting point Fe'!$D25)=0,(SUMIFS('RAW data extract'!AS$74:AS$81,'RAW data extract'!$C$74:$C$81,VLOOKUP('Market shares starting point Fe'!$D25,Nomenclature!$F$1:$G$8,2,FALSE))-'Market shares starting point Fe'!AU25)+AU25,$Z25/SUMIFS('Eurostat market shares'!$Z$2:$Z$185,'Eurostat market shares'!$C$2:$C$185,'Market shares starting point Fe'!$C25,'Eurostat market shares'!$D$2:$D$185,'Market shares starting point Fe'!$D25)*(SUMIFS('RAW data extract'!AS$74:AS$81,'RAW data extract'!$C$74:$C$81,VLOOKUP('Market shares starting point Fe'!$D25,Nomenclature!$F$1:$G$8,2,FALSE))-'Market shares starting point Fe'!AU25)+AU25)</f>
        <v>2.1971128177983327E-3</v>
      </c>
      <c r="AW25" s="7">
        <f>IF(SUMIFS('Eurostat market shares'!$Z$2:$Z$185,'Eurostat market shares'!$C$2:$C$185,'Market shares starting point Fe'!$C25,'Eurostat market shares'!$D$2:$D$185,'Market shares starting point Fe'!$D25)=0,(SUMIFS('RAW data extract'!AT$74:AT$81,'RAW data extract'!$C$74:$C$81,VLOOKUP('Market shares starting point Fe'!$D25,Nomenclature!$F$1:$G$8,2,FALSE))-'Market shares starting point Fe'!AV25)+AV25,$Z25/SUMIFS('Eurostat market shares'!$Z$2:$Z$185,'Eurostat market shares'!$C$2:$C$185,'Market shares starting point Fe'!$C25,'Eurostat market shares'!$D$2:$D$185,'Market shares starting point Fe'!$D25)*(SUMIFS('RAW data extract'!AT$74:AT$81,'RAW data extract'!$C$74:$C$81,VLOOKUP('Market shares starting point Fe'!$D25,Nomenclature!$F$1:$G$8,2,FALSE))-'Market shares starting point Fe'!AV25)+AV25)</f>
        <v>2.3889626204798035E-3</v>
      </c>
      <c r="AX25" s="7">
        <f>IF(SUMIFS('Eurostat market shares'!$Z$2:$Z$185,'Eurostat market shares'!$C$2:$C$185,'Market shares starting point Fe'!$C25,'Eurostat market shares'!$D$2:$D$185,'Market shares starting point Fe'!$D25)=0,(SUMIFS('RAW data extract'!AU$74:AU$81,'RAW data extract'!$C$74:$C$81,VLOOKUP('Market shares starting point Fe'!$D25,Nomenclature!$F$1:$G$8,2,FALSE))-'Market shares starting point Fe'!AW25)+AW25,$Z25/SUMIFS('Eurostat market shares'!$Z$2:$Z$185,'Eurostat market shares'!$C$2:$C$185,'Market shares starting point Fe'!$C25,'Eurostat market shares'!$D$2:$D$185,'Market shares starting point Fe'!$D25)*(SUMIFS('RAW data extract'!AU$74:AU$81,'RAW data extract'!$C$74:$C$81,VLOOKUP('Market shares starting point Fe'!$D25,Nomenclature!$F$1:$G$8,2,FALSE))-'Market shares starting point Fe'!AW25)+AW25)</f>
        <v>2.6221717132054179E-3</v>
      </c>
      <c r="AY25" s="7">
        <f>IF(SUMIFS('Eurostat market shares'!$Z$2:$Z$185,'Eurostat market shares'!$C$2:$C$185,'Market shares starting point Fe'!$C25,'Eurostat market shares'!$D$2:$D$185,'Market shares starting point Fe'!$D25)=0,(SUMIFS('RAW data extract'!AV$74:AV$81,'RAW data extract'!$C$74:$C$81,VLOOKUP('Market shares starting point Fe'!$D25,Nomenclature!$F$1:$G$8,2,FALSE))-'Market shares starting point Fe'!AX25)+AX25,$Z25/SUMIFS('Eurostat market shares'!$Z$2:$Z$185,'Eurostat market shares'!$C$2:$C$185,'Market shares starting point Fe'!$C25,'Eurostat market shares'!$D$2:$D$185,'Market shares starting point Fe'!$D25)*(SUMIFS('RAW data extract'!AV$74:AV$81,'RAW data extract'!$C$74:$C$81,VLOOKUP('Market shares starting point Fe'!$D25,Nomenclature!$F$1:$G$8,2,FALSE))-'Market shares starting point Fe'!AX25)+AX25)</f>
        <v>2.8148257461133256E-3</v>
      </c>
      <c r="AZ25" s="7">
        <f>IF(SUMIFS('Eurostat market shares'!$Z$2:$Z$185,'Eurostat market shares'!$C$2:$C$185,'Market shares starting point Fe'!$C25,'Eurostat market shares'!$D$2:$D$185,'Market shares starting point Fe'!$D25)=0,(SUMIFS('RAW data extract'!AW$74:AW$81,'RAW data extract'!$C$74:$C$81,VLOOKUP('Market shares starting point Fe'!$D25,Nomenclature!$F$1:$G$8,2,FALSE))-'Market shares starting point Fe'!AY25)+AY25,$Z25/SUMIFS('Eurostat market shares'!$Z$2:$Z$185,'Eurostat market shares'!$C$2:$C$185,'Market shares starting point Fe'!$C25,'Eurostat market shares'!$D$2:$D$185,'Market shares starting point Fe'!$D25)*(SUMIFS('RAW data extract'!AW$74:AW$81,'RAW data extract'!$C$74:$C$81,VLOOKUP('Market shares starting point Fe'!$D25,Nomenclature!$F$1:$G$8,2,FALSE))-'Market shares starting point Fe'!AY25)+AY25)</f>
        <v>3.0652488740514506E-3</v>
      </c>
      <c r="BA25" s="7">
        <f>IF(SUMIFS('Eurostat market shares'!$Z$2:$Z$185,'Eurostat market shares'!$C$2:$C$185,'Market shares starting point Fe'!$C25,'Eurostat market shares'!$D$2:$D$185,'Market shares starting point Fe'!$D25)=0,(SUMIFS('RAW data extract'!AX$74:AX$81,'RAW data extract'!$C$74:$C$81,VLOOKUP('Market shares starting point Fe'!$D25,Nomenclature!$F$1:$G$8,2,FALSE))-'Market shares starting point Fe'!AZ25)+AZ25,$Z25/SUMIFS('Eurostat market shares'!$Z$2:$Z$185,'Eurostat market shares'!$C$2:$C$185,'Market shares starting point Fe'!$C25,'Eurostat market shares'!$D$2:$D$185,'Market shares starting point Fe'!$D25)*(SUMIFS('RAW data extract'!AX$74:AX$81,'RAW data extract'!$C$74:$C$81,VLOOKUP('Market shares starting point Fe'!$D25,Nomenclature!$F$1:$G$8,2,FALSE))-'Market shares starting point Fe'!AZ25)+AZ25)</f>
        <v>3.334783432032285E-3</v>
      </c>
      <c r="BB25" s="7">
        <f>IF(SUMIFS('Eurostat market shares'!$Z$2:$Z$185,'Eurostat market shares'!$C$2:$C$185,'Market shares starting point Fe'!$C25,'Eurostat market shares'!$D$2:$D$185,'Market shares starting point Fe'!$D25)=0,(SUMIFS('RAW data extract'!AY$74:AY$81,'RAW data extract'!$C$74:$C$81,VLOOKUP('Market shares starting point Fe'!$D25,Nomenclature!$F$1:$G$8,2,FALSE))-'Market shares starting point Fe'!BA25)+BA25,$Z25/SUMIFS('Eurostat market shares'!$Z$2:$Z$185,'Eurostat market shares'!$C$2:$C$185,'Market shares starting point Fe'!$C25,'Eurostat market shares'!$D$2:$D$185,'Market shares starting point Fe'!$D25)*(SUMIFS('RAW data extract'!AY$74:AY$81,'RAW data extract'!$C$74:$C$81,VLOOKUP('Market shares starting point Fe'!$D25,Nomenclature!$F$1:$G$8,2,FALSE))-'Market shares starting point Fe'!BA25)+BA25)</f>
        <v>3.6237132253118015E-3</v>
      </c>
      <c r="BC25" s="7">
        <f>IF(SUMIFS('Eurostat market shares'!$Z$2:$Z$185,'Eurostat market shares'!$C$2:$C$185,'Market shares starting point Fe'!$C25,'Eurostat market shares'!$D$2:$D$185,'Market shares starting point Fe'!$D25)=0,(SUMIFS('RAW data extract'!AZ$74:AZ$81,'RAW data extract'!$C$74:$C$81,VLOOKUP('Market shares starting point Fe'!$D25,Nomenclature!$F$1:$G$8,2,FALSE))-'Market shares starting point Fe'!BB25)+BB25,$Z25/SUMIFS('Eurostat market shares'!$Z$2:$Z$185,'Eurostat market shares'!$C$2:$C$185,'Market shares starting point Fe'!$C25,'Eurostat market shares'!$D$2:$D$185,'Market shares starting point Fe'!$D25)*(SUMIFS('RAW data extract'!AZ$74:AZ$81,'RAW data extract'!$C$74:$C$81,VLOOKUP('Market shares starting point Fe'!$D25,Nomenclature!$F$1:$G$8,2,FALSE))-'Market shares starting point Fe'!BB25)+BB25)</f>
        <v>3.93874778335757E-3</v>
      </c>
      <c r="BD25" s="7">
        <f>IF(SUMIFS('Eurostat market shares'!$Z$2:$Z$185,'Eurostat market shares'!$C$2:$C$185,'Market shares starting point Fe'!$C25,'Eurostat market shares'!$D$2:$D$185,'Market shares starting point Fe'!$D25)=0,(SUMIFS('RAW data extract'!BA$74:BA$81,'RAW data extract'!$C$74:$C$81,VLOOKUP('Market shares starting point Fe'!$D25,Nomenclature!$F$1:$G$8,2,FALSE))-'Market shares starting point Fe'!BC25)+BC25,$Z25/SUMIFS('Eurostat market shares'!$Z$2:$Z$185,'Eurostat market shares'!$C$2:$C$185,'Market shares starting point Fe'!$C25,'Eurostat market shares'!$D$2:$D$185,'Market shares starting point Fe'!$D25)*(SUMIFS('RAW data extract'!BA$74:BA$81,'RAW data extract'!$C$74:$C$81,VLOOKUP('Market shares starting point Fe'!$D25,Nomenclature!$F$1:$G$8,2,FALSE))-'Market shares starting point Fe'!BC25)+BC25)</f>
        <v>4.300220416896405E-3</v>
      </c>
      <c r="BE25" s="7">
        <f>IF(SUMIFS('Eurostat market shares'!$Z$2:$Z$185,'Eurostat market shares'!$C$2:$C$185,'Market shares starting point Fe'!$C25,'Eurostat market shares'!$D$2:$D$185,'Market shares starting point Fe'!$D25)=0,(SUMIFS('RAW data extract'!BB$74:BB$81,'RAW data extract'!$C$74:$C$81,VLOOKUP('Market shares starting point Fe'!$D25,Nomenclature!$F$1:$G$8,2,FALSE))-'Market shares starting point Fe'!BD25)+BD25,$Z25/SUMIFS('Eurostat market shares'!$Z$2:$Z$185,'Eurostat market shares'!$C$2:$C$185,'Market shares starting point Fe'!$C25,'Eurostat market shares'!$D$2:$D$185,'Market shares starting point Fe'!$D25)*(SUMIFS('RAW data extract'!BB$74:BB$81,'RAW data extract'!$C$74:$C$81,VLOOKUP('Market shares starting point Fe'!$D25,Nomenclature!$F$1:$G$8,2,FALSE))-'Market shares starting point Fe'!BD25)+BD25)</f>
        <v>4.6939839380802061E-3</v>
      </c>
      <c r="BF25" s="7">
        <f>IF(SUMIFS('Eurostat market shares'!$Z$2:$Z$185,'Eurostat market shares'!$C$2:$C$185,'Market shares starting point Fe'!$C25,'Eurostat market shares'!$D$2:$D$185,'Market shares starting point Fe'!$D25)=0,(SUMIFS('RAW data extract'!BC$74:BC$81,'RAW data extract'!$C$74:$C$81,VLOOKUP('Market shares starting point Fe'!$D25,Nomenclature!$F$1:$G$8,2,FALSE))-'Market shares starting point Fe'!BE25)+BE25,$Z25/SUMIFS('Eurostat market shares'!$Z$2:$Z$185,'Eurostat market shares'!$C$2:$C$185,'Market shares starting point Fe'!$C25,'Eurostat market shares'!$D$2:$D$185,'Market shares starting point Fe'!$D25)*(SUMIFS('RAW data extract'!BC$74:BC$81,'RAW data extract'!$C$74:$C$81,VLOOKUP('Market shares starting point Fe'!$D25,Nomenclature!$F$1:$G$8,2,FALSE))-'Market shares starting point Fe'!BE25)+BE25)</f>
        <v>5.1362652244870237E-3</v>
      </c>
      <c r="BG25" s="7">
        <f>IF(SUMIFS('Eurostat market shares'!$Z$2:$Z$185,'Eurostat market shares'!$C$2:$C$185,'Market shares starting point Fe'!$C25,'Eurostat market shares'!$D$2:$D$185,'Market shares starting point Fe'!$D25)=0,(SUMIFS('RAW data extract'!BD$74:BD$81,'RAW data extract'!$C$74:$C$81,VLOOKUP('Market shares starting point Fe'!$D25,Nomenclature!$F$1:$G$8,2,FALSE))-'Market shares starting point Fe'!BF25)+BF25,$Z25/SUMIFS('Eurostat market shares'!$Z$2:$Z$185,'Eurostat market shares'!$C$2:$C$185,'Market shares starting point Fe'!$C25,'Eurostat market shares'!$D$2:$D$185,'Market shares starting point Fe'!$D25)*(SUMIFS('RAW data extract'!BD$74:BD$81,'RAW data extract'!$C$74:$C$81,VLOOKUP('Market shares starting point Fe'!$D25,Nomenclature!$F$1:$G$8,2,FALSE))-'Market shares starting point Fe'!BF25)+BF25)</f>
        <v>5.6378151138611644E-3</v>
      </c>
      <c r="BH25" s="7">
        <f>IF(SUMIFS('Eurostat market shares'!$Z$2:$Z$185,'Eurostat market shares'!$C$2:$C$185,'Market shares starting point Fe'!$C25,'Eurostat market shares'!$D$2:$D$185,'Market shares starting point Fe'!$D25)=0,(SUMIFS('RAW data extract'!BE$74:BE$81,'RAW data extract'!$C$74:$C$81,VLOOKUP('Market shares starting point Fe'!$D25,Nomenclature!$F$1:$G$8,2,FALSE))-'Market shares starting point Fe'!BG25)+BG25,$Z25/SUMIFS('Eurostat market shares'!$Z$2:$Z$185,'Eurostat market shares'!$C$2:$C$185,'Market shares starting point Fe'!$C25,'Eurostat market shares'!$D$2:$D$185,'Market shares starting point Fe'!$D25)*(SUMIFS('RAW data extract'!BE$74:BE$81,'RAW data extract'!$C$74:$C$81,VLOOKUP('Market shares starting point Fe'!$D25,Nomenclature!$F$1:$G$8,2,FALSE))-'Market shares starting point Fe'!BG25)+BG25)</f>
        <v>6.2088712169205505E-3</v>
      </c>
    </row>
    <row r="26" spans="1:60" hidden="1" x14ac:dyDescent="0.3">
      <c r="A26" t="s">
        <v>9</v>
      </c>
      <c r="B26" t="s">
        <v>10</v>
      </c>
      <c r="C26" t="s">
        <v>43</v>
      </c>
      <c r="D26" t="s">
        <v>12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 s="6">
        <f>IFERROR(SUMIFS('intermediary sheet'!J$2:J$185,'intermediary sheet'!$C$2:$C$185,'Market shares starting point Fe'!$C26,'intermediary sheet'!$D$2:$D$185,'Market shares starting point Fe'!$D26)/SUMIFS('intermediary sheet'!J$2:J$185,'intermediary sheet'!$C$2:$C$185,'Market shares starting point Fe'!$C26,'intermediary sheet'!$D$2:$D$185,"total"),0)</f>
        <v>1</v>
      </c>
      <c r="K26" s="6">
        <f>IFERROR(SUMIFS('intermediary sheet'!K$2:K$185,'intermediary sheet'!$C$2:$C$185,'Market shares starting point Fe'!$C26,'intermediary sheet'!$D$2:$D$185,'Market shares starting point Fe'!$D26)/SUMIFS('intermediary sheet'!K$2:K$185,'intermediary sheet'!$C$2:$C$185,'Market shares starting point Fe'!$C26,'intermediary sheet'!$D$2:$D$185,"total"),0)</f>
        <v>1</v>
      </c>
      <c r="L26" s="6">
        <f>IFERROR(SUMIFS('intermediary sheet'!L$2:L$185,'intermediary sheet'!$C$2:$C$185,'Market shares starting point Fe'!$C26,'intermediary sheet'!$D$2:$D$185,'Market shares starting point Fe'!$D26)/SUMIFS('intermediary sheet'!L$2:L$185,'intermediary sheet'!$C$2:$C$185,'Market shares starting point Fe'!$C26,'intermediary sheet'!$D$2:$D$185,"total"),0)</f>
        <v>1</v>
      </c>
      <c r="M26" s="6">
        <f>IFERROR(SUMIFS('intermediary sheet'!M$2:M$185,'intermediary sheet'!$C$2:$C$185,'Market shares starting point Fe'!$C26,'intermediary sheet'!$D$2:$D$185,'Market shares starting point Fe'!$D26)/SUMIFS('intermediary sheet'!M$2:M$185,'intermediary sheet'!$C$2:$C$185,'Market shares starting point Fe'!$C26,'intermediary sheet'!$D$2:$D$185,"total"),0)</f>
        <v>1</v>
      </c>
      <c r="N26" s="6">
        <f>IFERROR(SUMIFS('intermediary sheet'!N$2:N$185,'intermediary sheet'!$C$2:$C$185,'Market shares starting point Fe'!$C26,'intermediary sheet'!$D$2:$D$185,'Market shares starting point Fe'!$D26)/SUMIFS('intermediary sheet'!N$2:N$185,'intermediary sheet'!$C$2:$C$185,'Market shares starting point Fe'!$C26,'intermediary sheet'!$D$2:$D$185,"total"),0)</f>
        <v>1</v>
      </c>
      <c r="O26" s="6">
        <f>IFERROR(SUMIFS('intermediary sheet'!O$2:O$185,'intermediary sheet'!$C$2:$C$185,'Market shares starting point Fe'!$C26,'intermediary sheet'!$D$2:$D$185,'Market shares starting point Fe'!$D26)/SUMIFS('intermediary sheet'!O$2:O$185,'intermediary sheet'!$C$2:$C$185,'Market shares starting point Fe'!$C26,'intermediary sheet'!$D$2:$D$185,"total"),0)</f>
        <v>1</v>
      </c>
      <c r="P26" s="6">
        <f>IFERROR(SUMIFS('intermediary sheet'!P$2:P$185,'intermediary sheet'!$C$2:$C$185,'Market shares starting point Fe'!$C26,'intermediary sheet'!$D$2:$D$185,'Market shares starting point Fe'!$D26)/SUMIFS('intermediary sheet'!P$2:P$185,'intermediary sheet'!$C$2:$C$185,'Market shares starting point Fe'!$C26,'intermediary sheet'!$D$2:$D$185,"total"),0)</f>
        <v>1</v>
      </c>
      <c r="Q26" s="6">
        <f>IFERROR(SUMIFS('intermediary sheet'!Q$2:Q$185,'intermediary sheet'!$C$2:$C$185,'Market shares starting point Fe'!$C26,'intermediary sheet'!$D$2:$D$185,'Market shares starting point Fe'!$D26)/SUMIFS('intermediary sheet'!Q$2:Q$185,'intermediary sheet'!$C$2:$C$185,'Market shares starting point Fe'!$C26,'intermediary sheet'!$D$2:$D$185,"total"),0)</f>
        <v>1</v>
      </c>
      <c r="R26" s="6">
        <f>IFERROR(SUMIFS('intermediary sheet'!R$2:R$185,'intermediary sheet'!$C$2:$C$185,'Market shares starting point Fe'!$C26,'intermediary sheet'!$D$2:$D$185,'Market shares starting point Fe'!$D26)/SUMIFS('intermediary sheet'!R$2:R$185,'intermediary sheet'!$C$2:$C$185,'Market shares starting point Fe'!$C26,'intermediary sheet'!$D$2:$D$185,"total"),0)</f>
        <v>1</v>
      </c>
      <c r="S26" s="6">
        <f>IFERROR(SUMIFS('intermediary sheet'!S$2:S$185,'intermediary sheet'!$C$2:$C$185,'Market shares starting point Fe'!$C26,'intermediary sheet'!$D$2:$D$185,'Market shares starting point Fe'!$D26)/SUMIFS('intermediary sheet'!S$2:S$185,'intermediary sheet'!$C$2:$C$185,'Market shares starting point Fe'!$C26,'intermediary sheet'!$D$2:$D$185,"total"),0)</f>
        <v>1</v>
      </c>
      <c r="T26" s="6">
        <f>IFERROR(SUMIFS('intermediary sheet'!T$2:T$185,'intermediary sheet'!$C$2:$C$185,'Market shares starting point Fe'!$C26,'intermediary sheet'!$D$2:$D$185,'Market shares starting point Fe'!$D26)/SUMIFS('intermediary sheet'!T$2:T$185,'intermediary sheet'!$C$2:$C$185,'Market shares starting point Fe'!$C26,'intermediary sheet'!$D$2:$D$185,"total"),0)</f>
        <v>1</v>
      </c>
      <c r="U26" s="6">
        <f>IFERROR(SUMIFS('intermediary sheet'!U$2:U$185,'intermediary sheet'!$C$2:$C$185,'Market shares starting point Fe'!$C26,'intermediary sheet'!$D$2:$D$185,'Market shares starting point Fe'!$D26)/SUMIFS('intermediary sheet'!U$2:U$185,'intermediary sheet'!$C$2:$C$185,'Market shares starting point Fe'!$C26,'intermediary sheet'!$D$2:$D$185,"total"),0)</f>
        <v>1</v>
      </c>
      <c r="V26" s="6">
        <f>IFERROR(SUMIFS('intermediary sheet'!V$2:V$185,'intermediary sheet'!$C$2:$C$185,'Market shares starting point Fe'!$C26,'intermediary sheet'!$D$2:$D$185,'Market shares starting point Fe'!$D26)/SUMIFS('intermediary sheet'!V$2:V$185,'intermediary sheet'!$C$2:$C$185,'Market shares starting point Fe'!$C26,'intermediary sheet'!$D$2:$D$185,"total"),0)</f>
        <v>1</v>
      </c>
      <c r="W26" s="6">
        <f>IFERROR(SUMIFS('intermediary sheet'!W$2:W$185,'intermediary sheet'!$C$2:$C$185,'Market shares starting point Fe'!$C26,'intermediary sheet'!$D$2:$D$185,'Market shares starting point Fe'!$D26)/SUMIFS('intermediary sheet'!W$2:W$185,'intermediary sheet'!$C$2:$C$185,'Market shares starting point Fe'!$C26,'intermediary sheet'!$D$2:$D$185,"total"),0)</f>
        <v>1</v>
      </c>
      <c r="X26" s="6">
        <f>IFERROR(SUMIFS('intermediary sheet'!X$2:X$185,'intermediary sheet'!$C$2:$C$185,'Market shares starting point Fe'!$C26,'intermediary sheet'!$D$2:$D$185,'Market shares starting point Fe'!$D26)/SUMIFS('intermediary sheet'!X$2:X$185,'intermediary sheet'!$C$2:$C$185,'Market shares starting point Fe'!$C26,'intermediary sheet'!$D$2:$D$185,"total"),0)</f>
        <v>1</v>
      </c>
      <c r="Y26" s="6">
        <f>IFERROR(SUMIFS('intermediary sheet'!Y$2:Y$185,'intermediary sheet'!$C$2:$C$185,'Market shares starting point Fe'!$C26,'intermediary sheet'!$D$2:$D$185,'Market shares starting point Fe'!$D26)/SUMIFS('intermediary sheet'!Y$2:Y$185,'intermediary sheet'!$C$2:$C$185,'Market shares starting point Fe'!$C26,'intermediary sheet'!$D$2:$D$185,"total"),0)</f>
        <v>1</v>
      </c>
      <c r="Z26" s="6">
        <f>IFERROR(SUMIFS('intermediary sheet'!Z$2:Z$185,'intermediary sheet'!$C$2:$C$185,'Market shares starting point Fe'!$C26,'intermediary sheet'!$D$2:$D$185,'Market shares starting point Fe'!$D26)/SUMIFS('intermediary sheet'!Z$2:Z$185,'intermediary sheet'!$C$2:$C$185,'Market shares starting point Fe'!$C26,'intermediary sheet'!$D$2:$D$185,"total"),0)</f>
        <v>1</v>
      </c>
      <c r="AA26" s="7">
        <f>IF(SUMIFS('Eurostat market shares'!$Z$2:$Z$185,'Eurostat market shares'!$C$2:$C$185,'Market shares starting point Fe'!$C26,'Eurostat market shares'!$D$2:$D$185,'Market shares starting point Fe'!$D26)=0,(SUMIFS('RAW data extract'!X$74:X$81,'RAW data extract'!$C$74:$C$81,VLOOKUP('Market shares starting point Fe'!$D26,Nomenclature!$F$1:$G$8,2,FALSE))-'Market shares starting point Fe'!Z26)+Z26,$Z26/SUMIFS('Eurostat market shares'!$Z$2:$Z$185,'Eurostat market shares'!$C$2:$C$185,'Market shares starting point Fe'!$C26,'Eurostat market shares'!$D$2:$D$185,'Market shares starting point Fe'!$D26)*(SUMIFS('RAW data extract'!X$74:X$81,'RAW data extract'!$C$74:$C$81,VLOOKUP('Market shares starting point Fe'!$D26,Nomenclature!$F$1:$G$8,2,FALSE))-'Market shares starting point Fe'!Z26)+Z26)</f>
        <v>1</v>
      </c>
      <c r="AB26" s="7">
        <f>IF(SUMIFS('Eurostat market shares'!$Z$2:$Z$185,'Eurostat market shares'!$C$2:$C$185,'Market shares starting point Fe'!$C26,'Eurostat market shares'!$D$2:$D$185,'Market shares starting point Fe'!$D26)=0,(SUMIFS('RAW data extract'!Y$74:Y$81,'RAW data extract'!$C$74:$C$81,VLOOKUP('Market shares starting point Fe'!$D26,Nomenclature!$F$1:$G$8,2,FALSE))-'Market shares starting point Fe'!AA26)+AA26,$Z26/SUMIFS('Eurostat market shares'!$Z$2:$Z$185,'Eurostat market shares'!$C$2:$C$185,'Market shares starting point Fe'!$C26,'Eurostat market shares'!$D$2:$D$185,'Market shares starting point Fe'!$D26)*(SUMIFS('RAW data extract'!Y$74:Y$81,'RAW data extract'!$C$74:$C$81,VLOOKUP('Market shares starting point Fe'!$D26,Nomenclature!$F$1:$G$8,2,FALSE))-'Market shares starting point Fe'!AA26)+AA26)</f>
        <v>1</v>
      </c>
      <c r="AC26" s="7">
        <f>IF(SUMIFS('Eurostat market shares'!$Z$2:$Z$185,'Eurostat market shares'!$C$2:$C$185,'Market shares starting point Fe'!$C26,'Eurostat market shares'!$D$2:$D$185,'Market shares starting point Fe'!$D26)=0,(SUMIFS('RAW data extract'!Z$74:Z$81,'RAW data extract'!$C$74:$C$81,VLOOKUP('Market shares starting point Fe'!$D26,Nomenclature!$F$1:$G$8,2,FALSE))-'Market shares starting point Fe'!AB26)+AB26,$Z26/SUMIFS('Eurostat market shares'!$Z$2:$Z$185,'Eurostat market shares'!$C$2:$C$185,'Market shares starting point Fe'!$C26,'Eurostat market shares'!$D$2:$D$185,'Market shares starting point Fe'!$D26)*(SUMIFS('RAW data extract'!Z$74:Z$81,'RAW data extract'!$C$74:$C$81,VLOOKUP('Market shares starting point Fe'!$D26,Nomenclature!$F$1:$G$8,2,FALSE))-'Market shares starting point Fe'!AB26)+AB26)</f>
        <v>1</v>
      </c>
      <c r="AD26" s="7">
        <f>IF(SUMIFS('Eurostat market shares'!$Z$2:$Z$185,'Eurostat market shares'!$C$2:$C$185,'Market shares starting point Fe'!$C26,'Eurostat market shares'!$D$2:$D$185,'Market shares starting point Fe'!$D26)=0,(SUMIFS('RAW data extract'!AA$74:AA$81,'RAW data extract'!$C$74:$C$81,VLOOKUP('Market shares starting point Fe'!$D26,Nomenclature!$F$1:$G$8,2,FALSE))-'Market shares starting point Fe'!AC26)+AC26,$Z26/SUMIFS('Eurostat market shares'!$Z$2:$Z$185,'Eurostat market shares'!$C$2:$C$185,'Market shares starting point Fe'!$C26,'Eurostat market shares'!$D$2:$D$185,'Market shares starting point Fe'!$D26)*(SUMIFS('RAW data extract'!AA$74:AA$81,'RAW data extract'!$C$74:$C$81,VLOOKUP('Market shares starting point Fe'!$D26,Nomenclature!$F$1:$G$8,2,FALSE))-'Market shares starting point Fe'!AC26)+AC26)</f>
        <v>1</v>
      </c>
      <c r="AE26" s="7">
        <f>IF(SUMIFS('Eurostat market shares'!$Z$2:$Z$185,'Eurostat market shares'!$C$2:$C$185,'Market shares starting point Fe'!$C26,'Eurostat market shares'!$D$2:$D$185,'Market shares starting point Fe'!$D26)=0,(SUMIFS('RAW data extract'!AB$74:AB$81,'RAW data extract'!$C$74:$C$81,VLOOKUP('Market shares starting point Fe'!$D26,Nomenclature!$F$1:$G$8,2,FALSE))-'Market shares starting point Fe'!AD26)+AD26,$Z26/SUMIFS('Eurostat market shares'!$Z$2:$Z$185,'Eurostat market shares'!$C$2:$C$185,'Market shares starting point Fe'!$C26,'Eurostat market shares'!$D$2:$D$185,'Market shares starting point Fe'!$D26)*(SUMIFS('RAW data extract'!AB$74:AB$81,'RAW data extract'!$C$74:$C$81,VLOOKUP('Market shares starting point Fe'!$D26,Nomenclature!$F$1:$G$8,2,FALSE))-'Market shares starting point Fe'!AD26)+AD26)</f>
        <v>1</v>
      </c>
      <c r="AF26" s="7">
        <f>IF(SUMIFS('Eurostat market shares'!$Z$2:$Z$185,'Eurostat market shares'!$C$2:$C$185,'Market shares starting point Fe'!$C26,'Eurostat market shares'!$D$2:$D$185,'Market shares starting point Fe'!$D26)=0,(SUMIFS('RAW data extract'!AC$74:AC$81,'RAW data extract'!$C$74:$C$81,VLOOKUP('Market shares starting point Fe'!$D26,Nomenclature!$F$1:$G$8,2,FALSE))-'Market shares starting point Fe'!AE26)+AE26,$Z26/SUMIFS('Eurostat market shares'!$Z$2:$Z$185,'Eurostat market shares'!$C$2:$C$185,'Market shares starting point Fe'!$C26,'Eurostat market shares'!$D$2:$D$185,'Market shares starting point Fe'!$D26)*(SUMIFS('RAW data extract'!AC$74:AC$81,'RAW data extract'!$C$74:$C$81,VLOOKUP('Market shares starting point Fe'!$D26,Nomenclature!$F$1:$G$8,2,FALSE))-'Market shares starting point Fe'!AE26)+AE26)</f>
        <v>1</v>
      </c>
      <c r="AG26" s="7">
        <f>IF(SUMIFS('Eurostat market shares'!$Z$2:$Z$185,'Eurostat market shares'!$C$2:$C$185,'Market shares starting point Fe'!$C26,'Eurostat market shares'!$D$2:$D$185,'Market shares starting point Fe'!$D26)=0,(SUMIFS('RAW data extract'!AD$74:AD$81,'RAW data extract'!$C$74:$C$81,VLOOKUP('Market shares starting point Fe'!$D26,Nomenclature!$F$1:$G$8,2,FALSE))-'Market shares starting point Fe'!AF26)+AF26,$Z26/SUMIFS('Eurostat market shares'!$Z$2:$Z$185,'Eurostat market shares'!$C$2:$C$185,'Market shares starting point Fe'!$C26,'Eurostat market shares'!$D$2:$D$185,'Market shares starting point Fe'!$D26)*(SUMIFS('RAW data extract'!AD$74:AD$81,'RAW data extract'!$C$74:$C$81,VLOOKUP('Market shares starting point Fe'!$D26,Nomenclature!$F$1:$G$8,2,FALSE))-'Market shares starting point Fe'!AF26)+AF26)</f>
        <v>1</v>
      </c>
      <c r="AH26" s="7">
        <f>IF(SUMIFS('Eurostat market shares'!$Z$2:$Z$185,'Eurostat market shares'!$C$2:$C$185,'Market shares starting point Fe'!$C26,'Eurostat market shares'!$D$2:$D$185,'Market shares starting point Fe'!$D26)=0,(SUMIFS('RAW data extract'!AE$74:AE$81,'RAW data extract'!$C$74:$C$81,VLOOKUP('Market shares starting point Fe'!$D26,Nomenclature!$F$1:$G$8,2,FALSE))-'Market shares starting point Fe'!AG26)+AG26,$Z26/SUMIFS('Eurostat market shares'!$Z$2:$Z$185,'Eurostat market shares'!$C$2:$C$185,'Market shares starting point Fe'!$C26,'Eurostat market shares'!$D$2:$D$185,'Market shares starting point Fe'!$D26)*(SUMIFS('RAW data extract'!AE$74:AE$81,'RAW data extract'!$C$74:$C$81,VLOOKUP('Market shares starting point Fe'!$D26,Nomenclature!$F$1:$G$8,2,FALSE))-'Market shares starting point Fe'!AG26)+AG26)</f>
        <v>1</v>
      </c>
      <c r="AI26" s="7">
        <f>IF(SUMIFS('Eurostat market shares'!$Z$2:$Z$185,'Eurostat market shares'!$C$2:$C$185,'Market shares starting point Fe'!$C26,'Eurostat market shares'!$D$2:$D$185,'Market shares starting point Fe'!$D26)=0,(SUMIFS('RAW data extract'!AF$74:AF$81,'RAW data extract'!$C$74:$C$81,VLOOKUP('Market shares starting point Fe'!$D26,Nomenclature!$F$1:$G$8,2,FALSE))-'Market shares starting point Fe'!AH26)+AH26,$Z26/SUMIFS('Eurostat market shares'!$Z$2:$Z$185,'Eurostat market shares'!$C$2:$C$185,'Market shares starting point Fe'!$C26,'Eurostat market shares'!$D$2:$D$185,'Market shares starting point Fe'!$D26)*(SUMIFS('RAW data extract'!AF$74:AF$81,'RAW data extract'!$C$74:$C$81,VLOOKUP('Market shares starting point Fe'!$D26,Nomenclature!$F$1:$G$8,2,FALSE))-'Market shares starting point Fe'!AH26)+AH26)</f>
        <v>1</v>
      </c>
      <c r="AJ26" s="7">
        <f>IF(SUMIFS('Eurostat market shares'!$Z$2:$Z$185,'Eurostat market shares'!$C$2:$C$185,'Market shares starting point Fe'!$C26,'Eurostat market shares'!$D$2:$D$185,'Market shares starting point Fe'!$D26)=0,(SUMIFS('RAW data extract'!AG$74:AG$81,'RAW data extract'!$C$74:$C$81,VLOOKUP('Market shares starting point Fe'!$D26,Nomenclature!$F$1:$G$8,2,FALSE))-'Market shares starting point Fe'!AI26)+AI26,$Z26/SUMIFS('Eurostat market shares'!$Z$2:$Z$185,'Eurostat market shares'!$C$2:$C$185,'Market shares starting point Fe'!$C26,'Eurostat market shares'!$D$2:$D$185,'Market shares starting point Fe'!$D26)*(SUMIFS('RAW data extract'!AG$74:AG$81,'RAW data extract'!$C$74:$C$81,VLOOKUP('Market shares starting point Fe'!$D26,Nomenclature!$F$1:$G$8,2,FALSE))-'Market shares starting point Fe'!AI26)+AI26)</f>
        <v>1</v>
      </c>
      <c r="AK26" s="7">
        <f>IF(SUMIFS('Eurostat market shares'!$Z$2:$Z$185,'Eurostat market shares'!$C$2:$C$185,'Market shares starting point Fe'!$C26,'Eurostat market shares'!$D$2:$D$185,'Market shares starting point Fe'!$D26)=0,(SUMIFS('RAW data extract'!AH$74:AH$81,'RAW data extract'!$C$74:$C$81,VLOOKUP('Market shares starting point Fe'!$D26,Nomenclature!$F$1:$G$8,2,FALSE))-'Market shares starting point Fe'!AJ26)+AJ26,$Z26/SUMIFS('Eurostat market shares'!$Z$2:$Z$185,'Eurostat market shares'!$C$2:$C$185,'Market shares starting point Fe'!$C26,'Eurostat market shares'!$D$2:$D$185,'Market shares starting point Fe'!$D26)*(SUMIFS('RAW data extract'!AH$74:AH$81,'RAW data extract'!$C$74:$C$81,VLOOKUP('Market shares starting point Fe'!$D26,Nomenclature!$F$1:$G$8,2,FALSE))-'Market shares starting point Fe'!AJ26)+AJ26)</f>
        <v>1</v>
      </c>
      <c r="AL26" s="7">
        <f>IF(SUMIFS('Eurostat market shares'!$Z$2:$Z$185,'Eurostat market shares'!$C$2:$C$185,'Market shares starting point Fe'!$C26,'Eurostat market shares'!$D$2:$D$185,'Market shares starting point Fe'!$D26)=0,(SUMIFS('RAW data extract'!AI$74:AI$81,'RAW data extract'!$C$74:$C$81,VLOOKUP('Market shares starting point Fe'!$D26,Nomenclature!$F$1:$G$8,2,FALSE))-'Market shares starting point Fe'!AK26)+AK26,$Z26/SUMIFS('Eurostat market shares'!$Z$2:$Z$185,'Eurostat market shares'!$C$2:$C$185,'Market shares starting point Fe'!$C26,'Eurostat market shares'!$D$2:$D$185,'Market shares starting point Fe'!$D26)*(SUMIFS('RAW data extract'!AI$74:AI$81,'RAW data extract'!$C$74:$C$81,VLOOKUP('Market shares starting point Fe'!$D26,Nomenclature!$F$1:$G$8,2,FALSE))-'Market shares starting point Fe'!AK26)+AK26)</f>
        <v>1</v>
      </c>
      <c r="AM26" s="7">
        <f>IF(SUMIFS('Eurostat market shares'!$Z$2:$Z$185,'Eurostat market shares'!$C$2:$C$185,'Market shares starting point Fe'!$C26,'Eurostat market shares'!$D$2:$D$185,'Market shares starting point Fe'!$D26)=0,(SUMIFS('RAW data extract'!AJ$74:AJ$81,'RAW data extract'!$C$74:$C$81,VLOOKUP('Market shares starting point Fe'!$D26,Nomenclature!$F$1:$G$8,2,FALSE))-'Market shares starting point Fe'!AL26)+AL26,$Z26/SUMIFS('Eurostat market shares'!$Z$2:$Z$185,'Eurostat market shares'!$C$2:$C$185,'Market shares starting point Fe'!$C26,'Eurostat market shares'!$D$2:$D$185,'Market shares starting point Fe'!$D26)*(SUMIFS('RAW data extract'!AJ$74:AJ$81,'RAW data extract'!$C$74:$C$81,VLOOKUP('Market shares starting point Fe'!$D26,Nomenclature!$F$1:$G$8,2,FALSE))-'Market shares starting point Fe'!AL26)+AL26)</f>
        <v>1</v>
      </c>
      <c r="AN26" s="7">
        <f>IF(SUMIFS('Eurostat market shares'!$Z$2:$Z$185,'Eurostat market shares'!$C$2:$C$185,'Market shares starting point Fe'!$C26,'Eurostat market shares'!$D$2:$D$185,'Market shares starting point Fe'!$D26)=0,(SUMIFS('RAW data extract'!AK$74:AK$81,'RAW data extract'!$C$74:$C$81,VLOOKUP('Market shares starting point Fe'!$D26,Nomenclature!$F$1:$G$8,2,FALSE))-'Market shares starting point Fe'!AM26)+AM26,$Z26/SUMIFS('Eurostat market shares'!$Z$2:$Z$185,'Eurostat market shares'!$C$2:$C$185,'Market shares starting point Fe'!$C26,'Eurostat market shares'!$D$2:$D$185,'Market shares starting point Fe'!$D26)*(SUMIFS('RAW data extract'!AK$74:AK$81,'RAW data extract'!$C$74:$C$81,VLOOKUP('Market shares starting point Fe'!$D26,Nomenclature!$F$1:$G$8,2,FALSE))-'Market shares starting point Fe'!AM26)+AM26)</f>
        <v>1</v>
      </c>
      <c r="AO26" s="7">
        <f>IF(SUMIFS('Eurostat market shares'!$Z$2:$Z$185,'Eurostat market shares'!$C$2:$C$185,'Market shares starting point Fe'!$C26,'Eurostat market shares'!$D$2:$D$185,'Market shares starting point Fe'!$D26)=0,(SUMIFS('RAW data extract'!AL$74:AL$81,'RAW data extract'!$C$74:$C$81,VLOOKUP('Market shares starting point Fe'!$D26,Nomenclature!$F$1:$G$8,2,FALSE))-'Market shares starting point Fe'!AN26)+AN26,$Z26/SUMIFS('Eurostat market shares'!$Z$2:$Z$185,'Eurostat market shares'!$C$2:$C$185,'Market shares starting point Fe'!$C26,'Eurostat market shares'!$D$2:$D$185,'Market shares starting point Fe'!$D26)*(SUMIFS('RAW data extract'!AL$74:AL$81,'RAW data extract'!$C$74:$C$81,VLOOKUP('Market shares starting point Fe'!$D26,Nomenclature!$F$1:$G$8,2,FALSE))-'Market shares starting point Fe'!AN26)+AN26)</f>
        <v>1</v>
      </c>
      <c r="AP26" s="7">
        <f>IF(SUMIFS('Eurostat market shares'!$Z$2:$Z$185,'Eurostat market shares'!$C$2:$C$185,'Market shares starting point Fe'!$C26,'Eurostat market shares'!$D$2:$D$185,'Market shares starting point Fe'!$D26)=0,(SUMIFS('RAW data extract'!AM$74:AM$81,'RAW data extract'!$C$74:$C$81,VLOOKUP('Market shares starting point Fe'!$D26,Nomenclature!$F$1:$G$8,2,FALSE))-'Market shares starting point Fe'!AO26)+AO26,$Z26/SUMIFS('Eurostat market shares'!$Z$2:$Z$185,'Eurostat market shares'!$C$2:$C$185,'Market shares starting point Fe'!$C26,'Eurostat market shares'!$D$2:$D$185,'Market shares starting point Fe'!$D26)*(SUMIFS('RAW data extract'!AM$74:AM$81,'RAW data extract'!$C$74:$C$81,VLOOKUP('Market shares starting point Fe'!$D26,Nomenclature!$F$1:$G$8,2,FALSE))-'Market shares starting point Fe'!AO26)+AO26)</f>
        <v>1</v>
      </c>
      <c r="AQ26" s="7">
        <f>IF(SUMIFS('Eurostat market shares'!$Z$2:$Z$185,'Eurostat market shares'!$C$2:$C$185,'Market shares starting point Fe'!$C26,'Eurostat market shares'!$D$2:$D$185,'Market shares starting point Fe'!$D26)=0,(SUMIFS('RAW data extract'!AN$74:AN$81,'RAW data extract'!$C$74:$C$81,VLOOKUP('Market shares starting point Fe'!$D26,Nomenclature!$F$1:$G$8,2,FALSE))-'Market shares starting point Fe'!AP26)+AP26,$Z26/SUMIFS('Eurostat market shares'!$Z$2:$Z$185,'Eurostat market shares'!$C$2:$C$185,'Market shares starting point Fe'!$C26,'Eurostat market shares'!$D$2:$D$185,'Market shares starting point Fe'!$D26)*(SUMIFS('RAW data extract'!AN$74:AN$81,'RAW data extract'!$C$74:$C$81,VLOOKUP('Market shares starting point Fe'!$D26,Nomenclature!$F$1:$G$8,2,FALSE))-'Market shares starting point Fe'!AP26)+AP26)</f>
        <v>1</v>
      </c>
      <c r="AR26" s="7">
        <f>IF(SUMIFS('Eurostat market shares'!$Z$2:$Z$185,'Eurostat market shares'!$C$2:$C$185,'Market shares starting point Fe'!$C26,'Eurostat market shares'!$D$2:$D$185,'Market shares starting point Fe'!$D26)=0,(SUMIFS('RAW data extract'!AO$74:AO$81,'RAW data extract'!$C$74:$C$81,VLOOKUP('Market shares starting point Fe'!$D26,Nomenclature!$F$1:$G$8,2,FALSE))-'Market shares starting point Fe'!AQ26)+AQ26,$Z26/SUMIFS('Eurostat market shares'!$Z$2:$Z$185,'Eurostat market shares'!$C$2:$C$185,'Market shares starting point Fe'!$C26,'Eurostat market shares'!$D$2:$D$185,'Market shares starting point Fe'!$D26)*(SUMIFS('RAW data extract'!AO$74:AO$81,'RAW data extract'!$C$74:$C$81,VLOOKUP('Market shares starting point Fe'!$D26,Nomenclature!$F$1:$G$8,2,FALSE))-'Market shares starting point Fe'!AQ26)+AQ26)</f>
        <v>1</v>
      </c>
      <c r="AS26" s="7">
        <f>IF(SUMIFS('Eurostat market shares'!$Z$2:$Z$185,'Eurostat market shares'!$C$2:$C$185,'Market shares starting point Fe'!$C26,'Eurostat market shares'!$D$2:$D$185,'Market shares starting point Fe'!$D26)=0,(SUMIFS('RAW data extract'!AP$74:AP$81,'RAW data extract'!$C$74:$C$81,VLOOKUP('Market shares starting point Fe'!$D26,Nomenclature!$F$1:$G$8,2,FALSE))-'Market shares starting point Fe'!AR26)+AR26,$Z26/SUMIFS('Eurostat market shares'!$Z$2:$Z$185,'Eurostat market shares'!$C$2:$C$185,'Market shares starting point Fe'!$C26,'Eurostat market shares'!$D$2:$D$185,'Market shares starting point Fe'!$D26)*(SUMIFS('RAW data extract'!AP$74:AP$81,'RAW data extract'!$C$74:$C$81,VLOOKUP('Market shares starting point Fe'!$D26,Nomenclature!$F$1:$G$8,2,FALSE))-'Market shares starting point Fe'!AR26)+AR26)</f>
        <v>1</v>
      </c>
      <c r="AT26" s="7">
        <f>IF(SUMIFS('Eurostat market shares'!$Z$2:$Z$185,'Eurostat market shares'!$C$2:$C$185,'Market shares starting point Fe'!$C26,'Eurostat market shares'!$D$2:$D$185,'Market shares starting point Fe'!$D26)=0,(SUMIFS('RAW data extract'!AQ$74:AQ$81,'RAW data extract'!$C$74:$C$81,VLOOKUP('Market shares starting point Fe'!$D26,Nomenclature!$F$1:$G$8,2,FALSE))-'Market shares starting point Fe'!AS26)+AS26,$Z26/SUMIFS('Eurostat market shares'!$Z$2:$Z$185,'Eurostat market shares'!$C$2:$C$185,'Market shares starting point Fe'!$C26,'Eurostat market shares'!$D$2:$D$185,'Market shares starting point Fe'!$D26)*(SUMIFS('RAW data extract'!AQ$74:AQ$81,'RAW data extract'!$C$74:$C$81,VLOOKUP('Market shares starting point Fe'!$D26,Nomenclature!$F$1:$G$8,2,FALSE))-'Market shares starting point Fe'!AS26)+AS26)</f>
        <v>1</v>
      </c>
      <c r="AU26" s="7">
        <f>IF(SUMIFS('Eurostat market shares'!$Z$2:$Z$185,'Eurostat market shares'!$C$2:$C$185,'Market shares starting point Fe'!$C26,'Eurostat market shares'!$D$2:$D$185,'Market shares starting point Fe'!$D26)=0,(SUMIFS('RAW data extract'!AR$74:AR$81,'RAW data extract'!$C$74:$C$81,VLOOKUP('Market shares starting point Fe'!$D26,Nomenclature!$F$1:$G$8,2,FALSE))-'Market shares starting point Fe'!AT26)+AT26,$Z26/SUMIFS('Eurostat market shares'!$Z$2:$Z$185,'Eurostat market shares'!$C$2:$C$185,'Market shares starting point Fe'!$C26,'Eurostat market shares'!$D$2:$D$185,'Market shares starting point Fe'!$D26)*(SUMIFS('RAW data extract'!AR$74:AR$81,'RAW data extract'!$C$74:$C$81,VLOOKUP('Market shares starting point Fe'!$D26,Nomenclature!$F$1:$G$8,2,FALSE))-'Market shares starting point Fe'!AT26)+AT26)</f>
        <v>1</v>
      </c>
      <c r="AV26" s="7">
        <f>IF(SUMIFS('Eurostat market shares'!$Z$2:$Z$185,'Eurostat market shares'!$C$2:$C$185,'Market shares starting point Fe'!$C26,'Eurostat market shares'!$D$2:$D$185,'Market shares starting point Fe'!$D26)=0,(SUMIFS('RAW data extract'!AS$74:AS$81,'RAW data extract'!$C$74:$C$81,VLOOKUP('Market shares starting point Fe'!$D26,Nomenclature!$F$1:$G$8,2,FALSE))-'Market shares starting point Fe'!AU26)+AU26,$Z26/SUMIFS('Eurostat market shares'!$Z$2:$Z$185,'Eurostat market shares'!$C$2:$C$185,'Market shares starting point Fe'!$C26,'Eurostat market shares'!$D$2:$D$185,'Market shares starting point Fe'!$D26)*(SUMIFS('RAW data extract'!AS$74:AS$81,'RAW data extract'!$C$74:$C$81,VLOOKUP('Market shares starting point Fe'!$D26,Nomenclature!$F$1:$G$8,2,FALSE))-'Market shares starting point Fe'!AU26)+AU26)</f>
        <v>1</v>
      </c>
      <c r="AW26" s="7">
        <f>IF(SUMIFS('Eurostat market shares'!$Z$2:$Z$185,'Eurostat market shares'!$C$2:$C$185,'Market shares starting point Fe'!$C26,'Eurostat market shares'!$D$2:$D$185,'Market shares starting point Fe'!$D26)=0,(SUMIFS('RAW data extract'!AT$74:AT$81,'RAW data extract'!$C$74:$C$81,VLOOKUP('Market shares starting point Fe'!$D26,Nomenclature!$F$1:$G$8,2,FALSE))-'Market shares starting point Fe'!AV26)+AV26,$Z26/SUMIFS('Eurostat market shares'!$Z$2:$Z$185,'Eurostat market shares'!$C$2:$C$185,'Market shares starting point Fe'!$C26,'Eurostat market shares'!$D$2:$D$185,'Market shares starting point Fe'!$D26)*(SUMIFS('RAW data extract'!AT$74:AT$81,'RAW data extract'!$C$74:$C$81,VLOOKUP('Market shares starting point Fe'!$D26,Nomenclature!$F$1:$G$8,2,FALSE))-'Market shares starting point Fe'!AV26)+AV26)</f>
        <v>1</v>
      </c>
      <c r="AX26" s="7">
        <f>IF(SUMIFS('Eurostat market shares'!$Z$2:$Z$185,'Eurostat market shares'!$C$2:$C$185,'Market shares starting point Fe'!$C26,'Eurostat market shares'!$D$2:$D$185,'Market shares starting point Fe'!$D26)=0,(SUMIFS('RAW data extract'!AU$74:AU$81,'RAW data extract'!$C$74:$C$81,VLOOKUP('Market shares starting point Fe'!$D26,Nomenclature!$F$1:$G$8,2,FALSE))-'Market shares starting point Fe'!AW26)+AW26,$Z26/SUMIFS('Eurostat market shares'!$Z$2:$Z$185,'Eurostat market shares'!$C$2:$C$185,'Market shares starting point Fe'!$C26,'Eurostat market shares'!$D$2:$D$185,'Market shares starting point Fe'!$D26)*(SUMIFS('RAW data extract'!AU$74:AU$81,'RAW data extract'!$C$74:$C$81,VLOOKUP('Market shares starting point Fe'!$D26,Nomenclature!$F$1:$G$8,2,FALSE))-'Market shares starting point Fe'!AW26)+AW26)</f>
        <v>1</v>
      </c>
      <c r="AY26" s="7">
        <f>IF(SUMIFS('Eurostat market shares'!$Z$2:$Z$185,'Eurostat market shares'!$C$2:$C$185,'Market shares starting point Fe'!$C26,'Eurostat market shares'!$D$2:$D$185,'Market shares starting point Fe'!$D26)=0,(SUMIFS('RAW data extract'!AV$74:AV$81,'RAW data extract'!$C$74:$C$81,VLOOKUP('Market shares starting point Fe'!$D26,Nomenclature!$F$1:$G$8,2,FALSE))-'Market shares starting point Fe'!AX26)+AX26,$Z26/SUMIFS('Eurostat market shares'!$Z$2:$Z$185,'Eurostat market shares'!$C$2:$C$185,'Market shares starting point Fe'!$C26,'Eurostat market shares'!$D$2:$D$185,'Market shares starting point Fe'!$D26)*(SUMIFS('RAW data extract'!AV$74:AV$81,'RAW data extract'!$C$74:$C$81,VLOOKUP('Market shares starting point Fe'!$D26,Nomenclature!$F$1:$G$8,2,FALSE))-'Market shares starting point Fe'!AX26)+AX26)</f>
        <v>1</v>
      </c>
      <c r="AZ26" s="7">
        <f>IF(SUMIFS('Eurostat market shares'!$Z$2:$Z$185,'Eurostat market shares'!$C$2:$C$185,'Market shares starting point Fe'!$C26,'Eurostat market shares'!$D$2:$D$185,'Market shares starting point Fe'!$D26)=0,(SUMIFS('RAW data extract'!AW$74:AW$81,'RAW data extract'!$C$74:$C$81,VLOOKUP('Market shares starting point Fe'!$D26,Nomenclature!$F$1:$G$8,2,FALSE))-'Market shares starting point Fe'!AY26)+AY26,$Z26/SUMIFS('Eurostat market shares'!$Z$2:$Z$185,'Eurostat market shares'!$C$2:$C$185,'Market shares starting point Fe'!$C26,'Eurostat market shares'!$D$2:$D$185,'Market shares starting point Fe'!$D26)*(SUMIFS('RAW data extract'!AW$74:AW$81,'RAW data extract'!$C$74:$C$81,VLOOKUP('Market shares starting point Fe'!$D26,Nomenclature!$F$1:$G$8,2,FALSE))-'Market shares starting point Fe'!AY26)+AY26)</f>
        <v>1</v>
      </c>
      <c r="BA26" s="7">
        <f>IF(SUMIFS('Eurostat market shares'!$Z$2:$Z$185,'Eurostat market shares'!$C$2:$C$185,'Market shares starting point Fe'!$C26,'Eurostat market shares'!$D$2:$D$185,'Market shares starting point Fe'!$D26)=0,(SUMIFS('RAW data extract'!AX$74:AX$81,'RAW data extract'!$C$74:$C$81,VLOOKUP('Market shares starting point Fe'!$D26,Nomenclature!$F$1:$G$8,2,FALSE))-'Market shares starting point Fe'!AZ26)+AZ26,$Z26/SUMIFS('Eurostat market shares'!$Z$2:$Z$185,'Eurostat market shares'!$C$2:$C$185,'Market shares starting point Fe'!$C26,'Eurostat market shares'!$D$2:$D$185,'Market shares starting point Fe'!$D26)*(SUMIFS('RAW data extract'!AX$74:AX$81,'RAW data extract'!$C$74:$C$81,VLOOKUP('Market shares starting point Fe'!$D26,Nomenclature!$F$1:$G$8,2,FALSE))-'Market shares starting point Fe'!AZ26)+AZ26)</f>
        <v>1</v>
      </c>
      <c r="BB26" s="7">
        <f>IF(SUMIFS('Eurostat market shares'!$Z$2:$Z$185,'Eurostat market shares'!$C$2:$C$185,'Market shares starting point Fe'!$C26,'Eurostat market shares'!$D$2:$D$185,'Market shares starting point Fe'!$D26)=0,(SUMIFS('RAW data extract'!AY$74:AY$81,'RAW data extract'!$C$74:$C$81,VLOOKUP('Market shares starting point Fe'!$D26,Nomenclature!$F$1:$G$8,2,FALSE))-'Market shares starting point Fe'!BA26)+BA26,$Z26/SUMIFS('Eurostat market shares'!$Z$2:$Z$185,'Eurostat market shares'!$C$2:$C$185,'Market shares starting point Fe'!$C26,'Eurostat market shares'!$D$2:$D$185,'Market shares starting point Fe'!$D26)*(SUMIFS('RAW data extract'!AY$74:AY$81,'RAW data extract'!$C$74:$C$81,VLOOKUP('Market shares starting point Fe'!$D26,Nomenclature!$F$1:$G$8,2,FALSE))-'Market shares starting point Fe'!BA26)+BA26)</f>
        <v>1</v>
      </c>
      <c r="BC26" s="7">
        <f>IF(SUMIFS('Eurostat market shares'!$Z$2:$Z$185,'Eurostat market shares'!$C$2:$C$185,'Market shares starting point Fe'!$C26,'Eurostat market shares'!$D$2:$D$185,'Market shares starting point Fe'!$D26)=0,(SUMIFS('RAW data extract'!AZ$74:AZ$81,'RAW data extract'!$C$74:$C$81,VLOOKUP('Market shares starting point Fe'!$D26,Nomenclature!$F$1:$G$8,2,FALSE))-'Market shares starting point Fe'!BB26)+BB26,$Z26/SUMIFS('Eurostat market shares'!$Z$2:$Z$185,'Eurostat market shares'!$C$2:$C$185,'Market shares starting point Fe'!$C26,'Eurostat market shares'!$D$2:$D$185,'Market shares starting point Fe'!$D26)*(SUMIFS('RAW data extract'!AZ$74:AZ$81,'RAW data extract'!$C$74:$C$81,VLOOKUP('Market shares starting point Fe'!$D26,Nomenclature!$F$1:$G$8,2,FALSE))-'Market shares starting point Fe'!BB26)+BB26)</f>
        <v>1</v>
      </c>
      <c r="BD26" s="7">
        <f>IF(SUMIFS('Eurostat market shares'!$Z$2:$Z$185,'Eurostat market shares'!$C$2:$C$185,'Market shares starting point Fe'!$C26,'Eurostat market shares'!$D$2:$D$185,'Market shares starting point Fe'!$D26)=0,(SUMIFS('RAW data extract'!BA$74:BA$81,'RAW data extract'!$C$74:$C$81,VLOOKUP('Market shares starting point Fe'!$D26,Nomenclature!$F$1:$G$8,2,FALSE))-'Market shares starting point Fe'!BC26)+BC26,$Z26/SUMIFS('Eurostat market shares'!$Z$2:$Z$185,'Eurostat market shares'!$C$2:$C$185,'Market shares starting point Fe'!$C26,'Eurostat market shares'!$D$2:$D$185,'Market shares starting point Fe'!$D26)*(SUMIFS('RAW data extract'!BA$74:BA$81,'RAW data extract'!$C$74:$C$81,VLOOKUP('Market shares starting point Fe'!$D26,Nomenclature!$F$1:$G$8,2,FALSE))-'Market shares starting point Fe'!BC26)+BC26)</f>
        <v>1</v>
      </c>
      <c r="BE26" s="7">
        <f>IF(SUMIFS('Eurostat market shares'!$Z$2:$Z$185,'Eurostat market shares'!$C$2:$C$185,'Market shares starting point Fe'!$C26,'Eurostat market shares'!$D$2:$D$185,'Market shares starting point Fe'!$D26)=0,(SUMIFS('RAW data extract'!BB$74:BB$81,'RAW data extract'!$C$74:$C$81,VLOOKUP('Market shares starting point Fe'!$D26,Nomenclature!$F$1:$G$8,2,FALSE))-'Market shares starting point Fe'!BD26)+BD26,$Z26/SUMIFS('Eurostat market shares'!$Z$2:$Z$185,'Eurostat market shares'!$C$2:$C$185,'Market shares starting point Fe'!$C26,'Eurostat market shares'!$D$2:$D$185,'Market shares starting point Fe'!$D26)*(SUMIFS('RAW data extract'!BB$74:BB$81,'RAW data extract'!$C$74:$C$81,VLOOKUP('Market shares starting point Fe'!$D26,Nomenclature!$F$1:$G$8,2,FALSE))-'Market shares starting point Fe'!BD26)+BD26)</f>
        <v>1</v>
      </c>
      <c r="BF26" s="7">
        <f>IF(SUMIFS('Eurostat market shares'!$Z$2:$Z$185,'Eurostat market shares'!$C$2:$C$185,'Market shares starting point Fe'!$C26,'Eurostat market shares'!$D$2:$D$185,'Market shares starting point Fe'!$D26)=0,(SUMIFS('RAW data extract'!BC$74:BC$81,'RAW data extract'!$C$74:$C$81,VLOOKUP('Market shares starting point Fe'!$D26,Nomenclature!$F$1:$G$8,2,FALSE))-'Market shares starting point Fe'!BE26)+BE26,$Z26/SUMIFS('Eurostat market shares'!$Z$2:$Z$185,'Eurostat market shares'!$C$2:$C$185,'Market shares starting point Fe'!$C26,'Eurostat market shares'!$D$2:$D$185,'Market shares starting point Fe'!$D26)*(SUMIFS('RAW data extract'!BC$74:BC$81,'RAW data extract'!$C$74:$C$81,VLOOKUP('Market shares starting point Fe'!$D26,Nomenclature!$F$1:$G$8,2,FALSE))-'Market shares starting point Fe'!BE26)+BE26)</f>
        <v>1</v>
      </c>
      <c r="BG26" s="7">
        <f>IF(SUMIFS('Eurostat market shares'!$Z$2:$Z$185,'Eurostat market shares'!$C$2:$C$185,'Market shares starting point Fe'!$C26,'Eurostat market shares'!$D$2:$D$185,'Market shares starting point Fe'!$D26)=0,(SUMIFS('RAW data extract'!BD$74:BD$81,'RAW data extract'!$C$74:$C$81,VLOOKUP('Market shares starting point Fe'!$D26,Nomenclature!$F$1:$G$8,2,FALSE))-'Market shares starting point Fe'!BF26)+BF26,$Z26/SUMIFS('Eurostat market shares'!$Z$2:$Z$185,'Eurostat market shares'!$C$2:$C$185,'Market shares starting point Fe'!$C26,'Eurostat market shares'!$D$2:$D$185,'Market shares starting point Fe'!$D26)*(SUMIFS('RAW data extract'!BD$74:BD$81,'RAW data extract'!$C$74:$C$81,VLOOKUP('Market shares starting point Fe'!$D26,Nomenclature!$F$1:$G$8,2,FALSE))-'Market shares starting point Fe'!BF26)+BF26)</f>
        <v>1</v>
      </c>
      <c r="BH26" s="7">
        <f>IF(SUMIFS('Eurostat market shares'!$Z$2:$Z$185,'Eurostat market shares'!$C$2:$C$185,'Market shares starting point Fe'!$C26,'Eurostat market shares'!$D$2:$D$185,'Market shares starting point Fe'!$D26)=0,(SUMIFS('RAW data extract'!BE$74:BE$81,'RAW data extract'!$C$74:$C$81,VLOOKUP('Market shares starting point Fe'!$D26,Nomenclature!$F$1:$G$8,2,FALSE))-'Market shares starting point Fe'!BG26)+BG26,$Z26/SUMIFS('Eurostat market shares'!$Z$2:$Z$185,'Eurostat market shares'!$C$2:$C$185,'Market shares starting point Fe'!$C26,'Eurostat market shares'!$D$2:$D$185,'Market shares starting point Fe'!$D26)*(SUMIFS('RAW data extract'!BE$74:BE$81,'RAW data extract'!$C$74:$C$81,VLOOKUP('Market shares starting point Fe'!$D26,Nomenclature!$F$1:$G$8,2,FALSE))-'Market shares starting point Fe'!BG26)+BG26)</f>
        <v>1</v>
      </c>
    </row>
    <row r="27" spans="1:60" hidden="1" x14ac:dyDescent="0.3">
      <c r="A27" t="s">
        <v>9</v>
      </c>
      <c r="B27" t="s">
        <v>10</v>
      </c>
      <c r="C27" t="s">
        <v>43</v>
      </c>
      <c r="D27" t="s">
        <v>17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 s="6">
        <f>IFERROR(SUMIFS('intermediary sheet'!J$2:J$185,'intermediary sheet'!$C$2:$C$185,'Market shares starting point Fe'!$C27,'intermediary sheet'!$D$2:$D$185,'Market shares starting point Fe'!$D27)/SUMIFS('intermediary sheet'!J$2:J$185,'intermediary sheet'!$C$2:$C$185,'Market shares starting point Fe'!$C27,'intermediary sheet'!$D$2:$D$185,"total"),0)</f>
        <v>0</v>
      </c>
      <c r="K27" s="6">
        <f>IFERROR(SUMIFS('intermediary sheet'!K$2:K$185,'intermediary sheet'!$C$2:$C$185,'Market shares starting point Fe'!$C27,'intermediary sheet'!$D$2:$D$185,'Market shares starting point Fe'!$D27)/SUMIFS('intermediary sheet'!K$2:K$185,'intermediary sheet'!$C$2:$C$185,'Market shares starting point Fe'!$C27,'intermediary sheet'!$D$2:$D$185,"total"),0)</f>
        <v>0</v>
      </c>
      <c r="L27" s="6">
        <f>IFERROR(SUMIFS('intermediary sheet'!L$2:L$185,'intermediary sheet'!$C$2:$C$185,'Market shares starting point Fe'!$C27,'intermediary sheet'!$D$2:$D$185,'Market shares starting point Fe'!$D27)/SUMIFS('intermediary sheet'!L$2:L$185,'intermediary sheet'!$C$2:$C$185,'Market shares starting point Fe'!$C27,'intermediary sheet'!$D$2:$D$185,"total"),0)</f>
        <v>0</v>
      </c>
      <c r="M27" s="6">
        <f>IFERROR(SUMIFS('intermediary sheet'!M$2:M$185,'intermediary sheet'!$C$2:$C$185,'Market shares starting point Fe'!$C27,'intermediary sheet'!$D$2:$D$185,'Market shares starting point Fe'!$D27)/SUMIFS('intermediary sheet'!M$2:M$185,'intermediary sheet'!$C$2:$C$185,'Market shares starting point Fe'!$C27,'intermediary sheet'!$D$2:$D$185,"total"),0)</f>
        <v>4.0901533468389133E-5</v>
      </c>
      <c r="N27" s="6">
        <f>IFERROR(SUMIFS('intermediary sheet'!N$2:N$185,'intermediary sheet'!$C$2:$C$185,'Market shares starting point Fe'!$C27,'intermediary sheet'!$D$2:$D$185,'Market shares starting point Fe'!$D27)/SUMIFS('intermediary sheet'!N$2:N$185,'intermediary sheet'!$C$2:$C$185,'Market shares starting point Fe'!$C27,'intermediary sheet'!$D$2:$D$185,"total"),0)</f>
        <v>1.1846928586862629E-4</v>
      </c>
      <c r="O27" s="6">
        <f>IFERROR(SUMIFS('intermediary sheet'!O$2:O$185,'intermediary sheet'!$C$2:$C$185,'Market shares starting point Fe'!$C27,'intermediary sheet'!$D$2:$D$185,'Market shares starting point Fe'!$D27)/SUMIFS('intermediary sheet'!O$2:O$185,'intermediary sheet'!$C$2:$C$185,'Market shares starting point Fe'!$C27,'intermediary sheet'!$D$2:$D$185,"total"),0)</f>
        <v>3.5366977998362427E-4</v>
      </c>
      <c r="P27" s="6">
        <f>IFERROR(SUMIFS('intermediary sheet'!P$2:P$185,'intermediary sheet'!$C$2:$C$185,'Market shares starting point Fe'!$C27,'intermediary sheet'!$D$2:$D$185,'Market shares starting point Fe'!$D27)/SUMIFS('intermediary sheet'!P$2:P$185,'intermediary sheet'!$C$2:$C$185,'Market shares starting point Fe'!$C27,'intermediary sheet'!$D$2:$D$185,"total"),0)</f>
        <v>4.690373454808669E-4</v>
      </c>
      <c r="Q27" s="6">
        <f>IFERROR(SUMIFS('intermediary sheet'!Q$2:Q$185,'intermediary sheet'!$C$2:$C$185,'Market shares starting point Fe'!$C27,'intermediary sheet'!$D$2:$D$185,'Market shares starting point Fe'!$D27)/SUMIFS('intermediary sheet'!Q$2:Q$185,'intermediary sheet'!$C$2:$C$185,'Market shares starting point Fe'!$C27,'intermediary sheet'!$D$2:$D$185,"total"),0)</f>
        <v>1.1967154790637083E-3</v>
      </c>
      <c r="R27" s="6">
        <f>IFERROR(SUMIFS('intermediary sheet'!R$2:R$185,'intermediary sheet'!$C$2:$C$185,'Market shares starting point Fe'!$C27,'intermediary sheet'!$D$2:$D$185,'Market shares starting point Fe'!$D27)/SUMIFS('intermediary sheet'!R$2:R$185,'intermediary sheet'!$C$2:$C$185,'Market shares starting point Fe'!$C27,'intermediary sheet'!$D$2:$D$185,"total"),0)</f>
        <v>1.7925752947373955E-3</v>
      </c>
      <c r="S27" s="6">
        <f>IFERROR(SUMIFS('intermediary sheet'!S$2:S$185,'intermediary sheet'!$C$2:$C$185,'Market shares starting point Fe'!$C27,'intermediary sheet'!$D$2:$D$185,'Market shares starting point Fe'!$D27)/SUMIFS('intermediary sheet'!S$2:S$185,'intermediary sheet'!$C$2:$C$185,'Market shares starting point Fe'!$C27,'intermediary sheet'!$D$2:$D$185,"total"),0)</f>
        <v>2.3092295269839603E-3</v>
      </c>
      <c r="T27" s="6">
        <f>IFERROR(SUMIFS('intermediary sheet'!T$2:T$185,'intermediary sheet'!$C$2:$C$185,'Market shares starting point Fe'!$C27,'intermediary sheet'!$D$2:$D$185,'Market shares starting point Fe'!$D27)/SUMIFS('intermediary sheet'!T$2:T$185,'intermediary sheet'!$C$2:$C$185,'Market shares starting point Fe'!$C27,'intermediary sheet'!$D$2:$D$185,"total"),0)</f>
        <v>2.7291282069057611E-3</v>
      </c>
      <c r="U27" s="6">
        <f>IFERROR(SUMIFS('intermediary sheet'!U$2:U$185,'intermediary sheet'!$C$2:$C$185,'Market shares starting point Fe'!$C27,'intermediary sheet'!$D$2:$D$185,'Market shares starting point Fe'!$D27)/SUMIFS('intermediary sheet'!U$2:U$185,'intermediary sheet'!$C$2:$C$185,'Market shares starting point Fe'!$C27,'intermediary sheet'!$D$2:$D$185,"total"),0)</f>
        <v>2.7272967659044576E-3</v>
      </c>
      <c r="V27" s="6">
        <f>IFERROR(SUMIFS('intermediary sheet'!V$2:V$185,'intermediary sheet'!$C$2:$C$185,'Market shares starting point Fe'!$C27,'intermediary sheet'!$D$2:$D$185,'Market shares starting point Fe'!$D27)/SUMIFS('intermediary sheet'!V$2:V$185,'intermediary sheet'!$C$2:$C$185,'Market shares starting point Fe'!$C27,'intermediary sheet'!$D$2:$D$185,"total"),0)</f>
        <v>2.6550814960056737E-3</v>
      </c>
      <c r="W27" s="6">
        <f>IFERROR(SUMIFS('intermediary sheet'!W$2:W$185,'intermediary sheet'!$C$2:$C$185,'Market shares starting point Fe'!$C27,'intermediary sheet'!$D$2:$D$185,'Market shares starting point Fe'!$D27)/SUMIFS('intermediary sheet'!W$2:W$185,'intermediary sheet'!$C$2:$C$185,'Market shares starting point Fe'!$C27,'intermediary sheet'!$D$2:$D$185,"total"),0)</f>
        <v>2.7507470276511669E-3</v>
      </c>
      <c r="X27" s="6">
        <f>IFERROR(SUMIFS('intermediary sheet'!X$2:X$185,'intermediary sheet'!$C$2:$C$185,'Market shares starting point Fe'!$C27,'intermediary sheet'!$D$2:$D$185,'Market shares starting point Fe'!$D27)/SUMIFS('intermediary sheet'!X$2:X$185,'intermediary sheet'!$C$2:$C$185,'Market shares starting point Fe'!$C27,'intermediary sheet'!$D$2:$D$185,"total"),0)</f>
        <v>2.6801414079571507E-3</v>
      </c>
      <c r="Y27" s="6">
        <f>IFERROR(SUMIFS('intermediary sheet'!Y$2:Y$185,'intermediary sheet'!$C$2:$C$185,'Market shares starting point Fe'!$C27,'intermediary sheet'!$D$2:$D$185,'Market shares starting point Fe'!$D27)/SUMIFS('intermediary sheet'!Y$2:Y$185,'intermediary sheet'!$C$2:$C$185,'Market shares starting point Fe'!$C27,'intermediary sheet'!$D$2:$D$185,"total"),0)</f>
        <v>2.6171980092799447E-3</v>
      </c>
      <c r="Z27" s="6">
        <f>IFERROR(SUMIFS('intermediary sheet'!Z$2:Z$185,'intermediary sheet'!$C$2:$C$185,'Market shares starting point Fe'!$C27,'intermediary sheet'!$D$2:$D$185,'Market shares starting point Fe'!$D27)/SUMIFS('intermediary sheet'!Z$2:Z$185,'intermediary sheet'!$C$2:$C$185,'Market shares starting point Fe'!$C27,'intermediary sheet'!$D$2:$D$185,"total"),0)</f>
        <v>1.755827361179388E-3</v>
      </c>
      <c r="AA27" s="7">
        <f>IF(SUMIFS('Eurostat market shares'!$Z$2:$Z$185,'Eurostat market shares'!$C$2:$C$185,'Market shares starting point Fe'!$C27,'Eurostat market shares'!$D$2:$D$185,'Market shares starting point Fe'!$D27)=0,(SUMIFS('RAW data extract'!X$74:X$81,'RAW data extract'!$C$74:$C$81,VLOOKUP('Market shares starting point Fe'!$D27,Nomenclature!$F$1:$G$8,2,FALSE))-'Market shares starting point Fe'!Z27)+Z27,$Z27/SUMIFS('Eurostat market shares'!$Z$2:$Z$185,'Eurostat market shares'!$C$2:$C$185,'Market shares starting point Fe'!$C27,'Eurostat market shares'!$D$2:$D$185,'Market shares starting point Fe'!$D27)*(SUMIFS('RAW data extract'!X$74:X$81,'RAW data extract'!$C$74:$C$81,VLOOKUP('Market shares starting point Fe'!$D27,Nomenclature!$F$1:$G$8,2,FALSE))-'Market shares starting point Fe'!Z27)+Z27)</f>
        <v>7.2155963477870365E-3</v>
      </c>
      <c r="AB27" s="7">
        <f>IF(SUMIFS('Eurostat market shares'!$Z$2:$Z$185,'Eurostat market shares'!$C$2:$C$185,'Market shares starting point Fe'!$C27,'Eurostat market shares'!$D$2:$D$185,'Market shares starting point Fe'!$D27)=0,(SUMIFS('RAW data extract'!Y$74:Y$81,'RAW data extract'!$C$74:$C$81,VLOOKUP('Market shares starting point Fe'!$D27,Nomenclature!$F$1:$G$8,2,FALSE))-'Market shares starting point Fe'!AA27)+AA27,$Z27/SUMIFS('Eurostat market shares'!$Z$2:$Z$185,'Eurostat market shares'!$C$2:$C$185,'Market shares starting point Fe'!$C27,'Eurostat market shares'!$D$2:$D$185,'Market shares starting point Fe'!$D27)*(SUMIFS('RAW data extract'!Y$74:Y$81,'RAW data extract'!$C$74:$C$81,VLOOKUP('Market shares starting point Fe'!$D27,Nomenclature!$F$1:$G$8,2,FALSE))-'Market shares starting point Fe'!AA27)+AA27)</f>
        <v>7.890569534690391E-3</v>
      </c>
      <c r="AC27" s="7">
        <f>IF(SUMIFS('Eurostat market shares'!$Z$2:$Z$185,'Eurostat market shares'!$C$2:$C$185,'Market shares starting point Fe'!$C27,'Eurostat market shares'!$D$2:$D$185,'Market shares starting point Fe'!$D27)=0,(SUMIFS('RAW data extract'!Z$74:Z$81,'RAW data extract'!$C$74:$C$81,VLOOKUP('Market shares starting point Fe'!$D27,Nomenclature!$F$1:$G$8,2,FALSE))-'Market shares starting point Fe'!AB27)+AB27,$Z27/SUMIFS('Eurostat market shares'!$Z$2:$Z$185,'Eurostat market shares'!$C$2:$C$185,'Market shares starting point Fe'!$C27,'Eurostat market shares'!$D$2:$D$185,'Market shares starting point Fe'!$D27)*(SUMIFS('RAW data extract'!Z$74:Z$81,'RAW data extract'!$C$74:$C$81,VLOOKUP('Market shares starting point Fe'!$D27,Nomenclature!$F$1:$G$8,2,FALSE))-'Market shares starting point Fe'!AB27)+AB27)</f>
        <v>8.7395521497155917E-3</v>
      </c>
      <c r="AD27" s="7">
        <f>IF(SUMIFS('Eurostat market shares'!$Z$2:$Z$185,'Eurostat market shares'!$C$2:$C$185,'Market shares starting point Fe'!$C27,'Eurostat market shares'!$D$2:$D$185,'Market shares starting point Fe'!$D27)=0,(SUMIFS('RAW data extract'!AA$74:AA$81,'RAW data extract'!$C$74:$C$81,VLOOKUP('Market shares starting point Fe'!$D27,Nomenclature!$F$1:$G$8,2,FALSE))-'Market shares starting point Fe'!AC27)+AC27,$Z27/SUMIFS('Eurostat market shares'!$Z$2:$Z$185,'Eurostat market shares'!$C$2:$C$185,'Market shares starting point Fe'!$C27,'Eurostat market shares'!$D$2:$D$185,'Market shares starting point Fe'!$D27)*(SUMIFS('RAW data extract'!AA$74:AA$81,'RAW data extract'!$C$74:$C$81,VLOOKUP('Market shares starting point Fe'!$D27,Nomenclature!$F$1:$G$8,2,FALSE))-'Market shares starting point Fe'!AC27)+AC27)</f>
        <v>9.4668349705161938E-3</v>
      </c>
      <c r="AE27" s="7">
        <f>IF(SUMIFS('Eurostat market shares'!$Z$2:$Z$185,'Eurostat market shares'!$C$2:$C$185,'Market shares starting point Fe'!$C27,'Eurostat market shares'!$D$2:$D$185,'Market shares starting point Fe'!$D27)=0,(SUMIFS('RAW data extract'!AB$74:AB$81,'RAW data extract'!$C$74:$C$81,VLOOKUP('Market shares starting point Fe'!$D27,Nomenclature!$F$1:$G$8,2,FALSE))-'Market shares starting point Fe'!AD27)+AD27,$Z27/SUMIFS('Eurostat market shares'!$Z$2:$Z$185,'Eurostat market shares'!$C$2:$C$185,'Market shares starting point Fe'!$C27,'Eurostat market shares'!$D$2:$D$185,'Market shares starting point Fe'!$D27)*(SUMIFS('RAW data extract'!AB$74:AB$81,'RAW data extract'!$C$74:$C$81,VLOOKUP('Market shares starting point Fe'!$D27,Nomenclature!$F$1:$G$8,2,FALSE))-'Market shares starting point Fe'!AD27)+AD27)</f>
        <v>1.0192339301006553E-2</v>
      </c>
      <c r="AF27" s="7">
        <f>IF(SUMIFS('Eurostat market shares'!$Z$2:$Z$185,'Eurostat market shares'!$C$2:$C$185,'Market shares starting point Fe'!$C27,'Eurostat market shares'!$D$2:$D$185,'Market shares starting point Fe'!$D27)=0,(SUMIFS('RAW data extract'!AC$74:AC$81,'RAW data extract'!$C$74:$C$81,VLOOKUP('Market shares starting point Fe'!$D27,Nomenclature!$F$1:$G$8,2,FALSE))-'Market shares starting point Fe'!AE27)+AE27,$Z27/SUMIFS('Eurostat market shares'!$Z$2:$Z$185,'Eurostat market shares'!$C$2:$C$185,'Market shares starting point Fe'!$C27,'Eurostat market shares'!$D$2:$D$185,'Market shares starting point Fe'!$D27)*(SUMIFS('RAW data extract'!AC$74:AC$81,'RAW data extract'!$C$74:$C$81,VLOOKUP('Market shares starting point Fe'!$D27,Nomenclature!$F$1:$G$8,2,FALSE))-'Market shares starting point Fe'!AE27)+AE27)</f>
        <v>1.0932966743926948E-2</v>
      </c>
      <c r="AG27" s="7">
        <f>IF(SUMIFS('Eurostat market shares'!$Z$2:$Z$185,'Eurostat market shares'!$C$2:$C$185,'Market shares starting point Fe'!$C27,'Eurostat market shares'!$D$2:$D$185,'Market shares starting point Fe'!$D27)=0,(SUMIFS('RAW data extract'!AD$74:AD$81,'RAW data extract'!$C$74:$C$81,VLOOKUP('Market shares starting point Fe'!$D27,Nomenclature!$F$1:$G$8,2,FALSE))-'Market shares starting point Fe'!AF27)+AF27,$Z27/SUMIFS('Eurostat market shares'!$Z$2:$Z$185,'Eurostat market shares'!$C$2:$C$185,'Market shares starting point Fe'!$C27,'Eurostat market shares'!$D$2:$D$185,'Market shares starting point Fe'!$D27)*(SUMIFS('RAW data extract'!AD$74:AD$81,'RAW data extract'!$C$74:$C$81,VLOOKUP('Market shares starting point Fe'!$D27,Nomenclature!$F$1:$G$8,2,FALSE))-'Market shares starting point Fe'!AF27)+AF27)</f>
        <v>1.1632729077874658E-2</v>
      </c>
      <c r="AH27" s="7">
        <f>IF(SUMIFS('Eurostat market shares'!$Z$2:$Z$185,'Eurostat market shares'!$C$2:$C$185,'Market shares starting point Fe'!$C27,'Eurostat market shares'!$D$2:$D$185,'Market shares starting point Fe'!$D27)=0,(SUMIFS('RAW data extract'!AE$74:AE$81,'RAW data extract'!$C$74:$C$81,VLOOKUP('Market shares starting point Fe'!$D27,Nomenclature!$F$1:$G$8,2,FALSE))-'Market shares starting point Fe'!AG27)+AG27,$Z27/SUMIFS('Eurostat market shares'!$Z$2:$Z$185,'Eurostat market shares'!$C$2:$C$185,'Market shares starting point Fe'!$C27,'Eurostat market shares'!$D$2:$D$185,'Market shares starting point Fe'!$D27)*(SUMIFS('RAW data extract'!AE$74:AE$81,'RAW data extract'!$C$74:$C$81,VLOOKUP('Market shares starting point Fe'!$D27,Nomenclature!$F$1:$G$8,2,FALSE))-'Market shares starting point Fe'!AG27)+AG27)</f>
        <v>1.2403548283621474E-2</v>
      </c>
      <c r="AI27" s="7">
        <f>IF(SUMIFS('Eurostat market shares'!$Z$2:$Z$185,'Eurostat market shares'!$C$2:$C$185,'Market shares starting point Fe'!$C27,'Eurostat market shares'!$D$2:$D$185,'Market shares starting point Fe'!$D27)=0,(SUMIFS('RAW data extract'!AF$74:AF$81,'RAW data extract'!$C$74:$C$81,VLOOKUP('Market shares starting point Fe'!$D27,Nomenclature!$F$1:$G$8,2,FALSE))-'Market shares starting point Fe'!AH27)+AH27,$Z27/SUMIFS('Eurostat market shares'!$Z$2:$Z$185,'Eurostat market shares'!$C$2:$C$185,'Market shares starting point Fe'!$C27,'Eurostat market shares'!$D$2:$D$185,'Market shares starting point Fe'!$D27)*(SUMIFS('RAW data extract'!AF$74:AF$81,'RAW data extract'!$C$74:$C$81,VLOOKUP('Market shares starting point Fe'!$D27,Nomenclature!$F$1:$G$8,2,FALSE))-'Market shares starting point Fe'!AH27)+AH27)</f>
        <v>1.3192387051305671E-2</v>
      </c>
      <c r="AJ27" s="7">
        <f>IF(SUMIFS('Eurostat market shares'!$Z$2:$Z$185,'Eurostat market shares'!$C$2:$C$185,'Market shares starting point Fe'!$C27,'Eurostat market shares'!$D$2:$D$185,'Market shares starting point Fe'!$D27)=0,(SUMIFS('RAW data extract'!AG$74:AG$81,'RAW data extract'!$C$74:$C$81,VLOOKUP('Market shares starting point Fe'!$D27,Nomenclature!$F$1:$G$8,2,FALSE))-'Market shares starting point Fe'!AI27)+AI27,$Z27/SUMIFS('Eurostat market shares'!$Z$2:$Z$185,'Eurostat market shares'!$C$2:$C$185,'Market shares starting point Fe'!$C27,'Eurostat market shares'!$D$2:$D$185,'Market shares starting point Fe'!$D27)*(SUMIFS('RAW data extract'!AG$74:AG$81,'RAW data extract'!$C$74:$C$81,VLOOKUP('Market shares starting point Fe'!$D27,Nomenclature!$F$1:$G$8,2,FALSE))-'Market shares starting point Fe'!AI27)+AI27)</f>
        <v>1.4040730380408782E-2</v>
      </c>
      <c r="AK27" s="7">
        <f>IF(SUMIFS('Eurostat market shares'!$Z$2:$Z$185,'Eurostat market shares'!$C$2:$C$185,'Market shares starting point Fe'!$C27,'Eurostat market shares'!$D$2:$D$185,'Market shares starting point Fe'!$D27)=0,(SUMIFS('RAW data extract'!AH$74:AH$81,'RAW data extract'!$C$74:$C$81,VLOOKUP('Market shares starting point Fe'!$D27,Nomenclature!$F$1:$G$8,2,FALSE))-'Market shares starting point Fe'!AJ27)+AJ27,$Z27/SUMIFS('Eurostat market shares'!$Z$2:$Z$185,'Eurostat market shares'!$C$2:$C$185,'Market shares starting point Fe'!$C27,'Eurostat market shares'!$D$2:$D$185,'Market shares starting point Fe'!$D27)*(SUMIFS('RAW data extract'!AH$74:AH$81,'RAW data extract'!$C$74:$C$81,VLOOKUP('Market shares starting point Fe'!$D27,Nomenclature!$F$1:$G$8,2,FALSE))-'Market shares starting point Fe'!AJ27)+AJ27)</f>
        <v>1.5033369462781436E-2</v>
      </c>
      <c r="AL27" s="7">
        <f>IF(SUMIFS('Eurostat market shares'!$Z$2:$Z$185,'Eurostat market shares'!$C$2:$C$185,'Market shares starting point Fe'!$C27,'Eurostat market shares'!$D$2:$D$185,'Market shares starting point Fe'!$D27)=0,(SUMIFS('RAW data extract'!AI$74:AI$81,'RAW data extract'!$C$74:$C$81,VLOOKUP('Market shares starting point Fe'!$D27,Nomenclature!$F$1:$G$8,2,FALSE))-'Market shares starting point Fe'!AK27)+AK27,$Z27/SUMIFS('Eurostat market shares'!$Z$2:$Z$185,'Eurostat market shares'!$C$2:$C$185,'Market shares starting point Fe'!$C27,'Eurostat market shares'!$D$2:$D$185,'Market shares starting point Fe'!$D27)*(SUMIFS('RAW data extract'!AI$74:AI$81,'RAW data extract'!$C$74:$C$81,VLOOKUP('Market shares starting point Fe'!$D27,Nomenclature!$F$1:$G$8,2,FALSE))-'Market shares starting point Fe'!AK27)+AK27)</f>
        <v>1.6119232985887754E-2</v>
      </c>
      <c r="AM27" s="7">
        <f>IF(SUMIFS('Eurostat market shares'!$Z$2:$Z$185,'Eurostat market shares'!$C$2:$C$185,'Market shares starting point Fe'!$C27,'Eurostat market shares'!$D$2:$D$185,'Market shares starting point Fe'!$D27)=0,(SUMIFS('RAW data extract'!AJ$74:AJ$81,'RAW data extract'!$C$74:$C$81,VLOOKUP('Market shares starting point Fe'!$D27,Nomenclature!$F$1:$G$8,2,FALSE))-'Market shares starting point Fe'!AL27)+AL27,$Z27/SUMIFS('Eurostat market shares'!$Z$2:$Z$185,'Eurostat market shares'!$C$2:$C$185,'Market shares starting point Fe'!$C27,'Eurostat market shares'!$D$2:$D$185,'Market shares starting point Fe'!$D27)*(SUMIFS('RAW data extract'!AJ$74:AJ$81,'RAW data extract'!$C$74:$C$81,VLOOKUP('Market shares starting point Fe'!$D27,Nomenclature!$F$1:$G$8,2,FALSE))-'Market shares starting point Fe'!AL27)+AL27)</f>
        <v>1.7354203128125446E-2</v>
      </c>
      <c r="AN27" s="7">
        <f>IF(SUMIFS('Eurostat market shares'!$Z$2:$Z$185,'Eurostat market shares'!$C$2:$C$185,'Market shares starting point Fe'!$C27,'Eurostat market shares'!$D$2:$D$185,'Market shares starting point Fe'!$D27)=0,(SUMIFS('RAW data extract'!AK$74:AK$81,'RAW data extract'!$C$74:$C$81,VLOOKUP('Market shares starting point Fe'!$D27,Nomenclature!$F$1:$G$8,2,FALSE))-'Market shares starting point Fe'!AM27)+AM27,$Z27/SUMIFS('Eurostat market shares'!$Z$2:$Z$185,'Eurostat market shares'!$C$2:$C$185,'Market shares starting point Fe'!$C27,'Eurostat market shares'!$D$2:$D$185,'Market shares starting point Fe'!$D27)*(SUMIFS('RAW data extract'!AK$74:AK$81,'RAW data extract'!$C$74:$C$81,VLOOKUP('Market shares starting point Fe'!$D27,Nomenclature!$F$1:$G$8,2,FALSE))-'Market shares starting point Fe'!AM27)+AM27)</f>
        <v>1.8827414576133131E-2</v>
      </c>
      <c r="AO27" s="7">
        <f>IF(SUMIFS('Eurostat market shares'!$Z$2:$Z$185,'Eurostat market shares'!$C$2:$C$185,'Market shares starting point Fe'!$C27,'Eurostat market shares'!$D$2:$D$185,'Market shares starting point Fe'!$D27)=0,(SUMIFS('RAW data extract'!AL$74:AL$81,'RAW data extract'!$C$74:$C$81,VLOOKUP('Market shares starting point Fe'!$D27,Nomenclature!$F$1:$G$8,2,FALSE))-'Market shares starting point Fe'!AN27)+AN27,$Z27/SUMIFS('Eurostat market shares'!$Z$2:$Z$185,'Eurostat market shares'!$C$2:$C$185,'Market shares starting point Fe'!$C27,'Eurostat market shares'!$D$2:$D$185,'Market shares starting point Fe'!$D27)*(SUMIFS('RAW data extract'!AL$74:AL$81,'RAW data extract'!$C$74:$C$81,VLOOKUP('Market shares starting point Fe'!$D27,Nomenclature!$F$1:$G$8,2,FALSE))-'Market shares starting point Fe'!AN27)+AN27)</f>
        <v>2.049290191040452E-2</v>
      </c>
      <c r="AP27" s="7">
        <f>IF(SUMIFS('Eurostat market shares'!$Z$2:$Z$185,'Eurostat market shares'!$C$2:$C$185,'Market shares starting point Fe'!$C27,'Eurostat market shares'!$D$2:$D$185,'Market shares starting point Fe'!$D27)=0,(SUMIFS('RAW data extract'!AM$74:AM$81,'RAW data extract'!$C$74:$C$81,VLOOKUP('Market shares starting point Fe'!$D27,Nomenclature!$F$1:$G$8,2,FALSE))-'Market shares starting point Fe'!AO27)+AO27,$Z27/SUMIFS('Eurostat market shares'!$Z$2:$Z$185,'Eurostat market shares'!$C$2:$C$185,'Market shares starting point Fe'!$C27,'Eurostat market shares'!$D$2:$D$185,'Market shares starting point Fe'!$D27)*(SUMIFS('RAW data extract'!AM$74:AM$81,'RAW data extract'!$C$74:$C$81,VLOOKUP('Market shares starting point Fe'!$D27,Nomenclature!$F$1:$G$8,2,FALSE))-'Market shares starting point Fe'!AO27)+AO27)</f>
        <v>2.2380289907512292E-2</v>
      </c>
      <c r="AQ27" s="7">
        <f>IF(SUMIFS('Eurostat market shares'!$Z$2:$Z$185,'Eurostat market shares'!$C$2:$C$185,'Market shares starting point Fe'!$C27,'Eurostat market shares'!$D$2:$D$185,'Market shares starting point Fe'!$D27)=0,(SUMIFS('RAW data extract'!AN$74:AN$81,'RAW data extract'!$C$74:$C$81,VLOOKUP('Market shares starting point Fe'!$D27,Nomenclature!$F$1:$G$8,2,FALSE))-'Market shares starting point Fe'!AP27)+AP27,$Z27/SUMIFS('Eurostat market shares'!$Z$2:$Z$185,'Eurostat market shares'!$C$2:$C$185,'Market shares starting point Fe'!$C27,'Eurostat market shares'!$D$2:$D$185,'Market shares starting point Fe'!$D27)*(SUMIFS('RAW data extract'!AN$74:AN$81,'RAW data extract'!$C$74:$C$81,VLOOKUP('Market shares starting point Fe'!$D27,Nomenclature!$F$1:$G$8,2,FALSE))-'Market shares starting point Fe'!AP27)+AP27)</f>
        <v>2.4483705521278869E-2</v>
      </c>
      <c r="AR27" s="7">
        <f>IF(SUMIFS('Eurostat market shares'!$Z$2:$Z$185,'Eurostat market shares'!$C$2:$C$185,'Market shares starting point Fe'!$C27,'Eurostat market shares'!$D$2:$D$185,'Market shares starting point Fe'!$D27)=0,(SUMIFS('RAW data extract'!AO$74:AO$81,'RAW data extract'!$C$74:$C$81,VLOOKUP('Market shares starting point Fe'!$D27,Nomenclature!$F$1:$G$8,2,FALSE))-'Market shares starting point Fe'!AQ27)+AQ27,$Z27/SUMIFS('Eurostat market shares'!$Z$2:$Z$185,'Eurostat market shares'!$C$2:$C$185,'Market shares starting point Fe'!$C27,'Eurostat market shares'!$D$2:$D$185,'Market shares starting point Fe'!$D27)*(SUMIFS('RAW data extract'!AO$74:AO$81,'RAW data extract'!$C$74:$C$81,VLOOKUP('Market shares starting point Fe'!$D27,Nomenclature!$F$1:$G$8,2,FALSE))-'Market shares starting point Fe'!AQ27)+AQ27)</f>
        <v>2.6674996866603823E-2</v>
      </c>
      <c r="AS27" s="7">
        <f>IF(SUMIFS('Eurostat market shares'!$Z$2:$Z$185,'Eurostat market shares'!$C$2:$C$185,'Market shares starting point Fe'!$C27,'Eurostat market shares'!$D$2:$D$185,'Market shares starting point Fe'!$D27)=0,(SUMIFS('RAW data extract'!AP$74:AP$81,'RAW data extract'!$C$74:$C$81,VLOOKUP('Market shares starting point Fe'!$D27,Nomenclature!$F$1:$G$8,2,FALSE))-'Market shares starting point Fe'!AR27)+AR27,$Z27/SUMIFS('Eurostat market shares'!$Z$2:$Z$185,'Eurostat market shares'!$C$2:$C$185,'Market shares starting point Fe'!$C27,'Eurostat market shares'!$D$2:$D$185,'Market shares starting point Fe'!$D27)*(SUMIFS('RAW data extract'!AP$74:AP$81,'RAW data extract'!$C$74:$C$81,VLOOKUP('Market shares starting point Fe'!$D27,Nomenclature!$F$1:$G$8,2,FALSE))-'Market shares starting point Fe'!AR27)+AR27)</f>
        <v>2.8981523520557759E-2</v>
      </c>
      <c r="AT27" s="7">
        <f>IF(SUMIFS('Eurostat market shares'!$Z$2:$Z$185,'Eurostat market shares'!$C$2:$C$185,'Market shares starting point Fe'!$C27,'Eurostat market shares'!$D$2:$D$185,'Market shares starting point Fe'!$D27)=0,(SUMIFS('RAW data extract'!AQ$74:AQ$81,'RAW data extract'!$C$74:$C$81,VLOOKUP('Market shares starting point Fe'!$D27,Nomenclature!$F$1:$G$8,2,FALSE))-'Market shares starting point Fe'!AS27)+AS27,$Z27/SUMIFS('Eurostat market shares'!$Z$2:$Z$185,'Eurostat market shares'!$C$2:$C$185,'Market shares starting point Fe'!$C27,'Eurostat market shares'!$D$2:$D$185,'Market shares starting point Fe'!$D27)*(SUMIFS('RAW data extract'!AQ$74:AQ$81,'RAW data extract'!$C$74:$C$81,VLOOKUP('Market shares starting point Fe'!$D27,Nomenclature!$F$1:$G$8,2,FALSE))-'Market shares starting point Fe'!AS27)+AS27)</f>
        <v>3.1471723504043404E-2</v>
      </c>
      <c r="AU27" s="7">
        <f>IF(SUMIFS('Eurostat market shares'!$Z$2:$Z$185,'Eurostat market shares'!$C$2:$C$185,'Market shares starting point Fe'!$C27,'Eurostat market shares'!$D$2:$D$185,'Market shares starting point Fe'!$D27)=0,(SUMIFS('RAW data extract'!AR$74:AR$81,'RAW data extract'!$C$74:$C$81,VLOOKUP('Market shares starting point Fe'!$D27,Nomenclature!$F$1:$G$8,2,FALSE))-'Market shares starting point Fe'!AT27)+AT27,$Z27/SUMIFS('Eurostat market shares'!$Z$2:$Z$185,'Eurostat market shares'!$C$2:$C$185,'Market shares starting point Fe'!$C27,'Eurostat market shares'!$D$2:$D$185,'Market shares starting point Fe'!$D27)*(SUMIFS('RAW data extract'!AR$74:AR$81,'RAW data extract'!$C$74:$C$81,VLOOKUP('Market shares starting point Fe'!$D27,Nomenclature!$F$1:$G$8,2,FALSE))-'Market shares starting point Fe'!AT27)+AT27)</f>
        <v>3.4052766275412157E-2</v>
      </c>
      <c r="AV27" s="7">
        <f>IF(SUMIFS('Eurostat market shares'!$Z$2:$Z$185,'Eurostat market shares'!$C$2:$C$185,'Market shares starting point Fe'!$C27,'Eurostat market shares'!$D$2:$D$185,'Market shares starting point Fe'!$D27)=0,(SUMIFS('RAW data extract'!AS$74:AS$81,'RAW data extract'!$C$74:$C$81,VLOOKUP('Market shares starting point Fe'!$D27,Nomenclature!$F$1:$G$8,2,FALSE))-'Market shares starting point Fe'!AU27)+AU27,$Z27/SUMIFS('Eurostat market shares'!$Z$2:$Z$185,'Eurostat market shares'!$C$2:$C$185,'Market shares starting point Fe'!$C27,'Eurostat market shares'!$D$2:$D$185,'Market shares starting point Fe'!$D27)*(SUMIFS('RAW data extract'!AS$74:AS$81,'RAW data extract'!$C$74:$C$81,VLOOKUP('Market shares starting point Fe'!$D27,Nomenclature!$F$1:$G$8,2,FALSE))-'Market shares starting point Fe'!AU27)+AU27)</f>
        <v>3.6778270543804337E-2</v>
      </c>
      <c r="AW27" s="7">
        <f>IF(SUMIFS('Eurostat market shares'!$Z$2:$Z$185,'Eurostat market shares'!$C$2:$C$185,'Market shares starting point Fe'!$C27,'Eurostat market shares'!$D$2:$D$185,'Market shares starting point Fe'!$D27)=0,(SUMIFS('RAW data extract'!AT$74:AT$81,'RAW data extract'!$C$74:$C$81,VLOOKUP('Market shares starting point Fe'!$D27,Nomenclature!$F$1:$G$8,2,FALSE))-'Market shares starting point Fe'!AV27)+AV27,$Z27/SUMIFS('Eurostat market shares'!$Z$2:$Z$185,'Eurostat market shares'!$C$2:$C$185,'Market shares starting point Fe'!$C27,'Eurostat market shares'!$D$2:$D$185,'Market shares starting point Fe'!$D27)*(SUMIFS('RAW data extract'!AT$74:AT$81,'RAW data extract'!$C$74:$C$81,VLOOKUP('Market shares starting point Fe'!$D27,Nomenclature!$F$1:$G$8,2,FALSE))-'Market shares starting point Fe'!AV27)+AV27)</f>
        <v>3.9681390293189546E-2</v>
      </c>
      <c r="AX27" s="7">
        <f>IF(SUMIFS('Eurostat market shares'!$Z$2:$Z$185,'Eurostat market shares'!$C$2:$C$185,'Market shares starting point Fe'!$C27,'Eurostat market shares'!$D$2:$D$185,'Market shares starting point Fe'!$D27)=0,(SUMIFS('RAW data extract'!AU$74:AU$81,'RAW data extract'!$C$74:$C$81,VLOOKUP('Market shares starting point Fe'!$D27,Nomenclature!$F$1:$G$8,2,FALSE))-'Market shares starting point Fe'!AW27)+AW27,$Z27/SUMIFS('Eurostat market shares'!$Z$2:$Z$185,'Eurostat market shares'!$C$2:$C$185,'Market shares starting point Fe'!$C27,'Eurostat market shares'!$D$2:$D$185,'Market shares starting point Fe'!$D27)*(SUMIFS('RAW data extract'!AU$74:AU$81,'RAW data extract'!$C$74:$C$81,VLOOKUP('Market shares starting point Fe'!$D27,Nomenclature!$F$1:$G$8,2,FALSE))-'Market shares starting point Fe'!AW27)+AW27)</f>
        <v>4.2824369563487202E-2</v>
      </c>
      <c r="AY27" s="7">
        <f>IF(SUMIFS('Eurostat market shares'!$Z$2:$Z$185,'Eurostat market shares'!$C$2:$C$185,'Market shares starting point Fe'!$C27,'Eurostat market shares'!$D$2:$D$185,'Market shares starting point Fe'!$D27)=0,(SUMIFS('RAW data extract'!AV$74:AV$81,'RAW data extract'!$C$74:$C$81,VLOOKUP('Market shares starting point Fe'!$D27,Nomenclature!$F$1:$G$8,2,FALSE))-'Market shares starting point Fe'!AX27)+AX27,$Z27/SUMIFS('Eurostat market shares'!$Z$2:$Z$185,'Eurostat market shares'!$C$2:$C$185,'Market shares starting point Fe'!$C27,'Eurostat market shares'!$D$2:$D$185,'Market shares starting point Fe'!$D27)*(SUMIFS('RAW data extract'!AV$74:AV$81,'RAW data extract'!$C$74:$C$81,VLOOKUP('Market shares starting point Fe'!$D27,Nomenclature!$F$1:$G$8,2,FALSE))-'Market shares starting point Fe'!AX27)+AX27)</f>
        <v>4.6241290612107071E-2</v>
      </c>
      <c r="AZ27" s="7">
        <f>IF(SUMIFS('Eurostat market shares'!$Z$2:$Z$185,'Eurostat market shares'!$C$2:$C$185,'Market shares starting point Fe'!$C27,'Eurostat market shares'!$D$2:$D$185,'Market shares starting point Fe'!$D27)=0,(SUMIFS('RAW data extract'!AW$74:AW$81,'RAW data extract'!$C$74:$C$81,VLOOKUP('Market shares starting point Fe'!$D27,Nomenclature!$F$1:$G$8,2,FALSE))-'Market shares starting point Fe'!AY27)+AY27,$Z27/SUMIFS('Eurostat market shares'!$Z$2:$Z$185,'Eurostat market shares'!$C$2:$C$185,'Market shares starting point Fe'!$C27,'Eurostat market shares'!$D$2:$D$185,'Market shares starting point Fe'!$D27)*(SUMIFS('RAW data extract'!AW$74:AW$81,'RAW data extract'!$C$74:$C$81,VLOOKUP('Market shares starting point Fe'!$D27,Nomenclature!$F$1:$G$8,2,FALSE))-'Market shares starting point Fe'!AY27)+AY27)</f>
        <v>4.9947291639282E-2</v>
      </c>
      <c r="BA27" s="7">
        <f>IF(SUMIFS('Eurostat market shares'!$Z$2:$Z$185,'Eurostat market shares'!$C$2:$C$185,'Market shares starting point Fe'!$C27,'Eurostat market shares'!$D$2:$D$185,'Market shares starting point Fe'!$D27)=0,(SUMIFS('RAW data extract'!AX$74:AX$81,'RAW data extract'!$C$74:$C$81,VLOOKUP('Market shares starting point Fe'!$D27,Nomenclature!$F$1:$G$8,2,FALSE))-'Market shares starting point Fe'!AZ27)+AZ27,$Z27/SUMIFS('Eurostat market shares'!$Z$2:$Z$185,'Eurostat market shares'!$C$2:$C$185,'Market shares starting point Fe'!$C27,'Eurostat market shares'!$D$2:$D$185,'Market shares starting point Fe'!$D27)*(SUMIFS('RAW data extract'!AX$74:AX$81,'RAW data extract'!$C$74:$C$81,VLOOKUP('Market shares starting point Fe'!$D27,Nomenclature!$F$1:$G$8,2,FALSE))-'Market shares starting point Fe'!AZ27)+AZ27)</f>
        <v>5.39952980802074E-2</v>
      </c>
      <c r="BB27" s="7">
        <f>IF(SUMIFS('Eurostat market shares'!$Z$2:$Z$185,'Eurostat market shares'!$C$2:$C$185,'Market shares starting point Fe'!$C27,'Eurostat market shares'!$D$2:$D$185,'Market shares starting point Fe'!$D27)=0,(SUMIFS('RAW data extract'!AY$74:AY$81,'RAW data extract'!$C$74:$C$81,VLOOKUP('Market shares starting point Fe'!$D27,Nomenclature!$F$1:$G$8,2,FALSE))-'Market shares starting point Fe'!BA27)+BA27,$Z27/SUMIFS('Eurostat market shares'!$Z$2:$Z$185,'Eurostat market shares'!$C$2:$C$185,'Market shares starting point Fe'!$C27,'Eurostat market shares'!$D$2:$D$185,'Market shares starting point Fe'!$D27)*(SUMIFS('RAW data extract'!AY$74:AY$81,'RAW data extract'!$C$74:$C$81,VLOOKUP('Market shares starting point Fe'!$D27,Nomenclature!$F$1:$G$8,2,FALSE))-'Market shares starting point Fe'!BA27)+BA27)</f>
        <v>5.8458049131457968E-2</v>
      </c>
      <c r="BC27" s="7">
        <f>IF(SUMIFS('Eurostat market shares'!$Z$2:$Z$185,'Eurostat market shares'!$C$2:$C$185,'Market shares starting point Fe'!$C27,'Eurostat market shares'!$D$2:$D$185,'Market shares starting point Fe'!$D27)=0,(SUMIFS('RAW data extract'!AZ$74:AZ$81,'RAW data extract'!$C$74:$C$81,VLOOKUP('Market shares starting point Fe'!$D27,Nomenclature!$F$1:$G$8,2,FALSE))-'Market shares starting point Fe'!BB27)+BB27,$Z27/SUMIFS('Eurostat market shares'!$Z$2:$Z$185,'Eurostat market shares'!$C$2:$C$185,'Market shares starting point Fe'!$C27,'Eurostat market shares'!$D$2:$D$185,'Market shares starting point Fe'!$D27)*(SUMIFS('RAW data extract'!AZ$74:AZ$81,'RAW data extract'!$C$74:$C$81,VLOOKUP('Market shares starting point Fe'!$D27,Nomenclature!$F$1:$G$8,2,FALSE))-'Market shares starting point Fe'!BB27)+BB27)</f>
        <v>6.3401371092002445E-2</v>
      </c>
      <c r="BD27" s="7">
        <f>IF(SUMIFS('Eurostat market shares'!$Z$2:$Z$185,'Eurostat market shares'!$C$2:$C$185,'Market shares starting point Fe'!$C27,'Eurostat market shares'!$D$2:$D$185,'Market shares starting point Fe'!$D27)=0,(SUMIFS('RAW data extract'!BA$74:BA$81,'RAW data extract'!$C$74:$C$81,VLOOKUP('Market shares starting point Fe'!$D27,Nomenclature!$F$1:$G$8,2,FALSE))-'Market shares starting point Fe'!BC27)+BC27,$Z27/SUMIFS('Eurostat market shares'!$Z$2:$Z$185,'Eurostat market shares'!$C$2:$C$185,'Market shares starting point Fe'!$C27,'Eurostat market shares'!$D$2:$D$185,'Market shares starting point Fe'!$D27)*(SUMIFS('RAW data extract'!BA$74:BA$81,'RAW data extract'!$C$74:$C$81,VLOOKUP('Market shares starting point Fe'!$D27,Nomenclature!$F$1:$G$8,2,FALSE))-'Market shares starting point Fe'!BC27)+BC27)</f>
        <v>6.8817306464138597E-2</v>
      </c>
      <c r="BE27" s="7">
        <f>IF(SUMIFS('Eurostat market shares'!$Z$2:$Z$185,'Eurostat market shares'!$C$2:$C$185,'Market shares starting point Fe'!$C27,'Eurostat market shares'!$D$2:$D$185,'Market shares starting point Fe'!$D27)=0,(SUMIFS('RAW data extract'!BB$74:BB$81,'RAW data extract'!$C$74:$C$81,VLOOKUP('Market shares starting point Fe'!$D27,Nomenclature!$F$1:$G$8,2,FALSE))-'Market shares starting point Fe'!BD27)+BD27,$Z27/SUMIFS('Eurostat market shares'!$Z$2:$Z$185,'Eurostat market shares'!$C$2:$C$185,'Market shares starting point Fe'!$C27,'Eurostat market shares'!$D$2:$D$185,'Market shares starting point Fe'!$D27)*(SUMIFS('RAW data extract'!BB$74:BB$81,'RAW data extract'!$C$74:$C$81,VLOOKUP('Market shares starting point Fe'!$D27,Nomenclature!$F$1:$G$8,2,FALSE))-'Market shares starting point Fe'!BD27)+BD27)</f>
        <v>7.4897037211166584E-2</v>
      </c>
      <c r="BF27" s="7">
        <f>IF(SUMIFS('Eurostat market shares'!$Z$2:$Z$185,'Eurostat market shares'!$C$2:$C$185,'Market shares starting point Fe'!$C27,'Eurostat market shares'!$D$2:$D$185,'Market shares starting point Fe'!$D27)=0,(SUMIFS('RAW data extract'!BC$74:BC$81,'RAW data extract'!$C$74:$C$81,VLOOKUP('Market shares starting point Fe'!$D27,Nomenclature!$F$1:$G$8,2,FALSE))-'Market shares starting point Fe'!BE27)+BE27,$Z27/SUMIFS('Eurostat market shares'!$Z$2:$Z$185,'Eurostat market shares'!$C$2:$C$185,'Market shares starting point Fe'!$C27,'Eurostat market shares'!$D$2:$D$185,'Market shares starting point Fe'!$D27)*(SUMIFS('RAW data extract'!BC$74:BC$81,'RAW data extract'!$C$74:$C$81,VLOOKUP('Market shares starting point Fe'!$D27,Nomenclature!$F$1:$G$8,2,FALSE))-'Market shares starting point Fe'!BE27)+BE27)</f>
        <v>8.1710240282487634E-2</v>
      </c>
      <c r="BG27" s="7">
        <f>IF(SUMIFS('Eurostat market shares'!$Z$2:$Z$185,'Eurostat market shares'!$C$2:$C$185,'Market shares starting point Fe'!$C27,'Eurostat market shares'!$D$2:$D$185,'Market shares starting point Fe'!$D27)=0,(SUMIFS('RAW data extract'!BD$74:BD$81,'RAW data extract'!$C$74:$C$81,VLOOKUP('Market shares starting point Fe'!$D27,Nomenclature!$F$1:$G$8,2,FALSE))-'Market shares starting point Fe'!BF27)+BF27,$Z27/SUMIFS('Eurostat market shares'!$Z$2:$Z$185,'Eurostat market shares'!$C$2:$C$185,'Market shares starting point Fe'!$C27,'Eurostat market shares'!$D$2:$D$185,'Market shares starting point Fe'!$D27)*(SUMIFS('RAW data extract'!BD$74:BD$81,'RAW data extract'!$C$74:$C$81,VLOOKUP('Market shares starting point Fe'!$D27,Nomenclature!$F$1:$G$8,2,FALSE))-'Market shares starting point Fe'!BF27)+BF27)</f>
        <v>8.939021685558271E-2</v>
      </c>
      <c r="BH27" s="7">
        <f>IF(SUMIFS('Eurostat market shares'!$Z$2:$Z$185,'Eurostat market shares'!$C$2:$C$185,'Market shares starting point Fe'!$C27,'Eurostat market shares'!$D$2:$D$185,'Market shares starting point Fe'!$D27)=0,(SUMIFS('RAW data extract'!BE$74:BE$81,'RAW data extract'!$C$74:$C$81,VLOOKUP('Market shares starting point Fe'!$D27,Nomenclature!$F$1:$G$8,2,FALSE))-'Market shares starting point Fe'!BG27)+BG27,$Z27/SUMIFS('Eurostat market shares'!$Z$2:$Z$185,'Eurostat market shares'!$C$2:$C$185,'Market shares starting point Fe'!$C27,'Eurostat market shares'!$D$2:$D$185,'Market shares starting point Fe'!$D27)*(SUMIFS('RAW data extract'!BE$74:BE$81,'RAW data extract'!$C$74:$C$81,VLOOKUP('Market shares starting point Fe'!$D27,Nomenclature!$F$1:$G$8,2,FALSE))-'Market shares starting point Fe'!BG27)+BG27)</f>
        <v>9.8121167187869188E-2</v>
      </c>
    </row>
    <row r="28" spans="1:60" hidden="1" x14ac:dyDescent="0.3">
      <c r="A28" t="s">
        <v>9</v>
      </c>
      <c r="B28" t="s">
        <v>10</v>
      </c>
      <c r="C28" t="s">
        <v>43</v>
      </c>
      <c r="D28" t="s">
        <v>18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 s="6">
        <f>IFERROR(SUMIFS('intermediary sheet'!J$2:J$185,'intermediary sheet'!$C$2:$C$185,'Market shares starting point Fe'!$C28,'intermediary sheet'!$D$2:$D$185,'Market shares starting point Fe'!$D28)/SUMIFS('intermediary sheet'!J$2:J$185,'intermediary sheet'!$C$2:$C$185,'Market shares starting point Fe'!$C28,'intermediary sheet'!$D$2:$D$185,"total"),0)</f>
        <v>0</v>
      </c>
      <c r="K28" s="6">
        <f>IFERROR(SUMIFS('intermediary sheet'!K$2:K$185,'intermediary sheet'!$C$2:$C$185,'Market shares starting point Fe'!$C28,'intermediary sheet'!$D$2:$D$185,'Market shares starting point Fe'!$D28)/SUMIFS('intermediary sheet'!K$2:K$185,'intermediary sheet'!$C$2:$C$185,'Market shares starting point Fe'!$C28,'intermediary sheet'!$D$2:$D$185,"total"),0)</f>
        <v>0</v>
      </c>
      <c r="L28" s="6">
        <f>IFERROR(SUMIFS('intermediary sheet'!L$2:L$185,'intermediary sheet'!$C$2:$C$185,'Market shares starting point Fe'!$C28,'intermediary sheet'!$D$2:$D$185,'Market shares starting point Fe'!$D28)/SUMIFS('intermediary sheet'!L$2:L$185,'intermediary sheet'!$C$2:$C$185,'Market shares starting point Fe'!$C28,'intermediary sheet'!$D$2:$D$185,"total"),0)</f>
        <v>0</v>
      </c>
      <c r="M28" s="6">
        <f>IFERROR(SUMIFS('intermediary sheet'!M$2:M$185,'intermediary sheet'!$C$2:$C$185,'Market shares starting point Fe'!$C28,'intermediary sheet'!$D$2:$D$185,'Market shares starting point Fe'!$D28)/SUMIFS('intermediary sheet'!M$2:M$185,'intermediary sheet'!$C$2:$C$185,'Market shares starting point Fe'!$C28,'intermediary sheet'!$D$2:$D$185,"total"),0)</f>
        <v>0</v>
      </c>
      <c r="N28" s="6">
        <f>IFERROR(SUMIFS('intermediary sheet'!N$2:N$185,'intermediary sheet'!$C$2:$C$185,'Market shares starting point Fe'!$C28,'intermediary sheet'!$D$2:$D$185,'Market shares starting point Fe'!$D28)/SUMIFS('intermediary sheet'!N$2:N$185,'intermediary sheet'!$C$2:$C$185,'Market shares starting point Fe'!$C28,'intermediary sheet'!$D$2:$D$185,"total"),0)</f>
        <v>0</v>
      </c>
      <c r="O28" s="6">
        <f>IFERROR(SUMIFS('intermediary sheet'!O$2:O$185,'intermediary sheet'!$C$2:$C$185,'Market shares starting point Fe'!$C28,'intermediary sheet'!$D$2:$D$185,'Market shares starting point Fe'!$D28)/SUMIFS('intermediary sheet'!O$2:O$185,'intermediary sheet'!$C$2:$C$185,'Market shares starting point Fe'!$C28,'intermediary sheet'!$D$2:$D$185,"total"),0)</f>
        <v>0</v>
      </c>
      <c r="P28" s="6">
        <f>IFERROR(SUMIFS('intermediary sheet'!P$2:P$185,'intermediary sheet'!$C$2:$C$185,'Market shares starting point Fe'!$C28,'intermediary sheet'!$D$2:$D$185,'Market shares starting point Fe'!$D28)/SUMIFS('intermediary sheet'!P$2:P$185,'intermediary sheet'!$C$2:$C$185,'Market shares starting point Fe'!$C28,'intermediary sheet'!$D$2:$D$185,"total"),0)</f>
        <v>0</v>
      </c>
      <c r="Q28" s="6">
        <f>IFERROR(SUMIFS('intermediary sheet'!Q$2:Q$185,'intermediary sheet'!$C$2:$C$185,'Market shares starting point Fe'!$C28,'intermediary sheet'!$D$2:$D$185,'Market shares starting point Fe'!$D28)/SUMIFS('intermediary sheet'!Q$2:Q$185,'intermediary sheet'!$C$2:$C$185,'Market shares starting point Fe'!$C28,'intermediary sheet'!$D$2:$D$185,"total"),0)</f>
        <v>0</v>
      </c>
      <c r="R28" s="6">
        <f>IFERROR(SUMIFS('intermediary sheet'!R$2:R$185,'intermediary sheet'!$C$2:$C$185,'Market shares starting point Fe'!$C28,'intermediary sheet'!$D$2:$D$185,'Market shares starting point Fe'!$D28)/SUMIFS('intermediary sheet'!R$2:R$185,'intermediary sheet'!$C$2:$C$185,'Market shares starting point Fe'!$C28,'intermediary sheet'!$D$2:$D$185,"total"),0)</f>
        <v>0</v>
      </c>
      <c r="S28" s="6">
        <f>IFERROR(SUMIFS('intermediary sheet'!S$2:S$185,'intermediary sheet'!$C$2:$C$185,'Market shares starting point Fe'!$C28,'intermediary sheet'!$D$2:$D$185,'Market shares starting point Fe'!$D28)/SUMIFS('intermediary sheet'!S$2:S$185,'intermediary sheet'!$C$2:$C$185,'Market shares starting point Fe'!$C28,'intermediary sheet'!$D$2:$D$185,"total"),0)</f>
        <v>0</v>
      </c>
      <c r="T28" s="6">
        <f>IFERROR(SUMIFS('intermediary sheet'!T$2:T$185,'intermediary sheet'!$C$2:$C$185,'Market shares starting point Fe'!$C28,'intermediary sheet'!$D$2:$D$185,'Market shares starting point Fe'!$D28)/SUMIFS('intermediary sheet'!T$2:T$185,'intermediary sheet'!$C$2:$C$185,'Market shares starting point Fe'!$C28,'intermediary sheet'!$D$2:$D$185,"total"),0)</f>
        <v>0</v>
      </c>
      <c r="U28" s="6">
        <f>IFERROR(SUMIFS('intermediary sheet'!U$2:U$185,'intermediary sheet'!$C$2:$C$185,'Market shares starting point Fe'!$C28,'intermediary sheet'!$D$2:$D$185,'Market shares starting point Fe'!$D28)/SUMIFS('intermediary sheet'!U$2:U$185,'intermediary sheet'!$C$2:$C$185,'Market shares starting point Fe'!$C28,'intermediary sheet'!$D$2:$D$185,"total"),0)</f>
        <v>0</v>
      </c>
      <c r="V28" s="6">
        <f>IFERROR(SUMIFS('intermediary sheet'!V$2:V$185,'intermediary sheet'!$C$2:$C$185,'Market shares starting point Fe'!$C28,'intermediary sheet'!$D$2:$D$185,'Market shares starting point Fe'!$D28)/SUMIFS('intermediary sheet'!V$2:V$185,'intermediary sheet'!$C$2:$C$185,'Market shares starting point Fe'!$C28,'intermediary sheet'!$D$2:$D$185,"total"),0)</f>
        <v>0</v>
      </c>
      <c r="W28" s="6">
        <f>IFERROR(SUMIFS('intermediary sheet'!W$2:W$185,'intermediary sheet'!$C$2:$C$185,'Market shares starting point Fe'!$C28,'intermediary sheet'!$D$2:$D$185,'Market shares starting point Fe'!$D28)/SUMIFS('intermediary sheet'!W$2:W$185,'intermediary sheet'!$C$2:$C$185,'Market shares starting point Fe'!$C28,'intermediary sheet'!$D$2:$D$185,"total"),0)</f>
        <v>0</v>
      </c>
      <c r="X28" s="6">
        <f>IFERROR(SUMIFS('intermediary sheet'!X$2:X$185,'intermediary sheet'!$C$2:$C$185,'Market shares starting point Fe'!$C28,'intermediary sheet'!$D$2:$D$185,'Market shares starting point Fe'!$D28)/SUMIFS('intermediary sheet'!X$2:X$185,'intermediary sheet'!$C$2:$C$185,'Market shares starting point Fe'!$C28,'intermediary sheet'!$D$2:$D$185,"total"),0)</f>
        <v>0</v>
      </c>
      <c r="Y28" s="6">
        <f>IFERROR(SUMIFS('intermediary sheet'!Y$2:Y$185,'intermediary sheet'!$C$2:$C$185,'Market shares starting point Fe'!$C28,'intermediary sheet'!$D$2:$D$185,'Market shares starting point Fe'!$D28)/SUMIFS('intermediary sheet'!Y$2:Y$185,'intermediary sheet'!$C$2:$C$185,'Market shares starting point Fe'!$C28,'intermediary sheet'!$D$2:$D$185,"total"),0)</f>
        <v>0</v>
      </c>
      <c r="Z28" s="6">
        <f>IFERROR(SUMIFS('intermediary sheet'!Z$2:Z$185,'intermediary sheet'!$C$2:$C$185,'Market shares starting point Fe'!$C28,'intermediary sheet'!$D$2:$D$185,'Market shares starting point Fe'!$D28)/SUMIFS('intermediary sheet'!Z$2:Z$185,'intermediary sheet'!$C$2:$C$185,'Market shares starting point Fe'!$C28,'intermediary sheet'!$D$2:$D$185,"total"),0)</f>
        <v>0</v>
      </c>
      <c r="AA28" s="7">
        <f>IF(SUMIFS('Eurostat market shares'!$Z$2:$Z$185,'Eurostat market shares'!$C$2:$C$185,'Market shares starting point Fe'!$C28,'Eurostat market shares'!$D$2:$D$185,'Market shares starting point Fe'!$D28)=0,(SUMIFS('RAW data extract'!X$74:X$81,'RAW data extract'!$C$74:$C$81,VLOOKUP('Market shares starting point Fe'!$D28,Nomenclature!$F$1:$G$8,2,FALSE))-'Market shares starting point Fe'!Z28)+Z28,$Z28/SUMIFS('Eurostat market shares'!$Z$2:$Z$185,'Eurostat market shares'!$C$2:$C$185,'Market shares starting point Fe'!$C28,'Eurostat market shares'!$D$2:$D$185,'Market shares starting point Fe'!$D28)*(SUMIFS('RAW data extract'!X$74:X$81,'RAW data extract'!$C$74:$C$81,VLOOKUP('Market shares starting point Fe'!$D28,Nomenclature!$F$1:$G$8,2,FALSE))-'Market shares starting point Fe'!Z28)+Z28)</f>
        <v>0</v>
      </c>
      <c r="AB28" s="7">
        <f>IF(SUMIFS('Eurostat market shares'!$Z$2:$Z$185,'Eurostat market shares'!$C$2:$C$185,'Market shares starting point Fe'!$C28,'Eurostat market shares'!$D$2:$D$185,'Market shares starting point Fe'!$D28)=0,(SUMIFS('RAW data extract'!Y$74:Y$81,'RAW data extract'!$C$74:$C$81,VLOOKUP('Market shares starting point Fe'!$D28,Nomenclature!$F$1:$G$8,2,FALSE))-'Market shares starting point Fe'!AA28)+AA28,$Z28/SUMIFS('Eurostat market shares'!$Z$2:$Z$185,'Eurostat market shares'!$C$2:$C$185,'Market shares starting point Fe'!$C28,'Eurostat market shares'!$D$2:$D$185,'Market shares starting point Fe'!$D28)*(SUMIFS('RAW data extract'!Y$74:Y$81,'RAW data extract'!$C$74:$C$81,VLOOKUP('Market shares starting point Fe'!$D28,Nomenclature!$F$1:$G$8,2,FALSE))-'Market shares starting point Fe'!AA28)+AA28)</f>
        <v>0</v>
      </c>
      <c r="AC28" s="7">
        <f>IF(SUMIFS('Eurostat market shares'!$Z$2:$Z$185,'Eurostat market shares'!$C$2:$C$185,'Market shares starting point Fe'!$C28,'Eurostat market shares'!$D$2:$D$185,'Market shares starting point Fe'!$D28)=0,(SUMIFS('RAW data extract'!Z$74:Z$81,'RAW data extract'!$C$74:$C$81,VLOOKUP('Market shares starting point Fe'!$D28,Nomenclature!$F$1:$G$8,2,FALSE))-'Market shares starting point Fe'!AB28)+AB28,$Z28/SUMIFS('Eurostat market shares'!$Z$2:$Z$185,'Eurostat market shares'!$C$2:$C$185,'Market shares starting point Fe'!$C28,'Eurostat market shares'!$D$2:$D$185,'Market shares starting point Fe'!$D28)*(SUMIFS('RAW data extract'!Z$74:Z$81,'RAW data extract'!$C$74:$C$81,VLOOKUP('Market shares starting point Fe'!$D28,Nomenclature!$F$1:$G$8,2,FALSE))-'Market shares starting point Fe'!AB28)+AB28)</f>
        <v>0</v>
      </c>
      <c r="AD28" s="7">
        <f>IF(SUMIFS('Eurostat market shares'!$Z$2:$Z$185,'Eurostat market shares'!$C$2:$C$185,'Market shares starting point Fe'!$C28,'Eurostat market shares'!$D$2:$D$185,'Market shares starting point Fe'!$D28)=0,(SUMIFS('RAW data extract'!AA$74:AA$81,'RAW data extract'!$C$74:$C$81,VLOOKUP('Market shares starting point Fe'!$D28,Nomenclature!$F$1:$G$8,2,FALSE))-'Market shares starting point Fe'!AC28)+AC28,$Z28/SUMIFS('Eurostat market shares'!$Z$2:$Z$185,'Eurostat market shares'!$C$2:$C$185,'Market shares starting point Fe'!$C28,'Eurostat market shares'!$D$2:$D$185,'Market shares starting point Fe'!$D28)*(SUMIFS('RAW data extract'!AA$74:AA$81,'RAW data extract'!$C$74:$C$81,VLOOKUP('Market shares starting point Fe'!$D28,Nomenclature!$F$1:$G$8,2,FALSE))-'Market shares starting point Fe'!AC28)+AC28)</f>
        <v>0</v>
      </c>
      <c r="AE28" s="7">
        <f>IF(SUMIFS('Eurostat market shares'!$Z$2:$Z$185,'Eurostat market shares'!$C$2:$C$185,'Market shares starting point Fe'!$C28,'Eurostat market shares'!$D$2:$D$185,'Market shares starting point Fe'!$D28)=0,(SUMIFS('RAW data extract'!AB$74:AB$81,'RAW data extract'!$C$74:$C$81,VLOOKUP('Market shares starting point Fe'!$D28,Nomenclature!$F$1:$G$8,2,FALSE))-'Market shares starting point Fe'!AD28)+AD28,$Z28/SUMIFS('Eurostat market shares'!$Z$2:$Z$185,'Eurostat market shares'!$C$2:$C$185,'Market shares starting point Fe'!$C28,'Eurostat market shares'!$D$2:$D$185,'Market shares starting point Fe'!$D28)*(SUMIFS('RAW data extract'!AB$74:AB$81,'RAW data extract'!$C$74:$C$81,VLOOKUP('Market shares starting point Fe'!$D28,Nomenclature!$F$1:$G$8,2,FALSE))-'Market shares starting point Fe'!AD28)+AD28)</f>
        <v>0</v>
      </c>
      <c r="AF28" s="7">
        <f>IF(SUMIFS('Eurostat market shares'!$Z$2:$Z$185,'Eurostat market shares'!$C$2:$C$185,'Market shares starting point Fe'!$C28,'Eurostat market shares'!$D$2:$D$185,'Market shares starting point Fe'!$D28)=0,(SUMIFS('RAW data extract'!AC$74:AC$81,'RAW data extract'!$C$74:$C$81,VLOOKUP('Market shares starting point Fe'!$D28,Nomenclature!$F$1:$G$8,2,FALSE))-'Market shares starting point Fe'!AE28)+AE28,$Z28/SUMIFS('Eurostat market shares'!$Z$2:$Z$185,'Eurostat market shares'!$C$2:$C$185,'Market shares starting point Fe'!$C28,'Eurostat market shares'!$D$2:$D$185,'Market shares starting point Fe'!$D28)*(SUMIFS('RAW data extract'!AC$74:AC$81,'RAW data extract'!$C$74:$C$81,VLOOKUP('Market shares starting point Fe'!$D28,Nomenclature!$F$1:$G$8,2,FALSE))-'Market shares starting point Fe'!AE28)+AE28)</f>
        <v>0</v>
      </c>
      <c r="AG28" s="7">
        <f>IF(SUMIFS('Eurostat market shares'!$Z$2:$Z$185,'Eurostat market shares'!$C$2:$C$185,'Market shares starting point Fe'!$C28,'Eurostat market shares'!$D$2:$D$185,'Market shares starting point Fe'!$D28)=0,(SUMIFS('RAW data extract'!AD$74:AD$81,'RAW data extract'!$C$74:$C$81,VLOOKUP('Market shares starting point Fe'!$D28,Nomenclature!$F$1:$G$8,2,FALSE))-'Market shares starting point Fe'!AF28)+AF28,$Z28/SUMIFS('Eurostat market shares'!$Z$2:$Z$185,'Eurostat market shares'!$C$2:$C$185,'Market shares starting point Fe'!$C28,'Eurostat market shares'!$D$2:$D$185,'Market shares starting point Fe'!$D28)*(SUMIFS('RAW data extract'!AD$74:AD$81,'RAW data extract'!$C$74:$C$81,VLOOKUP('Market shares starting point Fe'!$D28,Nomenclature!$F$1:$G$8,2,FALSE))-'Market shares starting point Fe'!AF28)+AF28)</f>
        <v>0</v>
      </c>
      <c r="AH28" s="7">
        <f>IF(SUMIFS('Eurostat market shares'!$Z$2:$Z$185,'Eurostat market shares'!$C$2:$C$185,'Market shares starting point Fe'!$C28,'Eurostat market shares'!$D$2:$D$185,'Market shares starting point Fe'!$D28)=0,(SUMIFS('RAW data extract'!AE$74:AE$81,'RAW data extract'!$C$74:$C$81,VLOOKUP('Market shares starting point Fe'!$D28,Nomenclature!$F$1:$G$8,2,FALSE))-'Market shares starting point Fe'!AG28)+AG28,$Z28/SUMIFS('Eurostat market shares'!$Z$2:$Z$185,'Eurostat market shares'!$C$2:$C$185,'Market shares starting point Fe'!$C28,'Eurostat market shares'!$D$2:$D$185,'Market shares starting point Fe'!$D28)*(SUMIFS('RAW data extract'!AE$74:AE$81,'RAW data extract'!$C$74:$C$81,VLOOKUP('Market shares starting point Fe'!$D28,Nomenclature!$F$1:$G$8,2,FALSE))-'Market shares starting point Fe'!AG28)+AG28)</f>
        <v>0</v>
      </c>
      <c r="AI28" s="7">
        <f>IF(SUMIFS('Eurostat market shares'!$Z$2:$Z$185,'Eurostat market shares'!$C$2:$C$185,'Market shares starting point Fe'!$C28,'Eurostat market shares'!$D$2:$D$185,'Market shares starting point Fe'!$D28)=0,(SUMIFS('RAW data extract'!AF$74:AF$81,'RAW data extract'!$C$74:$C$81,VLOOKUP('Market shares starting point Fe'!$D28,Nomenclature!$F$1:$G$8,2,FALSE))-'Market shares starting point Fe'!AH28)+AH28,$Z28/SUMIFS('Eurostat market shares'!$Z$2:$Z$185,'Eurostat market shares'!$C$2:$C$185,'Market shares starting point Fe'!$C28,'Eurostat market shares'!$D$2:$D$185,'Market shares starting point Fe'!$D28)*(SUMIFS('RAW data extract'!AF$74:AF$81,'RAW data extract'!$C$74:$C$81,VLOOKUP('Market shares starting point Fe'!$D28,Nomenclature!$F$1:$G$8,2,FALSE))-'Market shares starting point Fe'!AH28)+AH28)</f>
        <v>0</v>
      </c>
      <c r="AJ28" s="7">
        <f>IF(SUMIFS('Eurostat market shares'!$Z$2:$Z$185,'Eurostat market shares'!$C$2:$C$185,'Market shares starting point Fe'!$C28,'Eurostat market shares'!$D$2:$D$185,'Market shares starting point Fe'!$D28)=0,(SUMIFS('RAW data extract'!AG$74:AG$81,'RAW data extract'!$C$74:$C$81,VLOOKUP('Market shares starting point Fe'!$D28,Nomenclature!$F$1:$G$8,2,FALSE))-'Market shares starting point Fe'!AI28)+AI28,$Z28/SUMIFS('Eurostat market shares'!$Z$2:$Z$185,'Eurostat market shares'!$C$2:$C$185,'Market shares starting point Fe'!$C28,'Eurostat market shares'!$D$2:$D$185,'Market shares starting point Fe'!$D28)*(SUMIFS('RAW data extract'!AG$74:AG$81,'RAW data extract'!$C$74:$C$81,VLOOKUP('Market shares starting point Fe'!$D28,Nomenclature!$F$1:$G$8,2,FALSE))-'Market shares starting point Fe'!AI28)+AI28)</f>
        <v>0</v>
      </c>
      <c r="AK28" s="7">
        <f>IF(SUMIFS('Eurostat market shares'!$Z$2:$Z$185,'Eurostat market shares'!$C$2:$C$185,'Market shares starting point Fe'!$C28,'Eurostat market shares'!$D$2:$D$185,'Market shares starting point Fe'!$D28)=0,(SUMIFS('RAW data extract'!AH$74:AH$81,'RAW data extract'!$C$74:$C$81,VLOOKUP('Market shares starting point Fe'!$D28,Nomenclature!$F$1:$G$8,2,FALSE))-'Market shares starting point Fe'!AJ28)+AJ28,$Z28/SUMIFS('Eurostat market shares'!$Z$2:$Z$185,'Eurostat market shares'!$C$2:$C$185,'Market shares starting point Fe'!$C28,'Eurostat market shares'!$D$2:$D$185,'Market shares starting point Fe'!$D28)*(SUMIFS('RAW data extract'!AH$74:AH$81,'RAW data extract'!$C$74:$C$81,VLOOKUP('Market shares starting point Fe'!$D28,Nomenclature!$F$1:$G$8,2,FALSE))-'Market shares starting point Fe'!AJ28)+AJ28)</f>
        <v>0</v>
      </c>
      <c r="AL28" s="7">
        <f>IF(SUMIFS('Eurostat market shares'!$Z$2:$Z$185,'Eurostat market shares'!$C$2:$C$185,'Market shares starting point Fe'!$C28,'Eurostat market shares'!$D$2:$D$185,'Market shares starting point Fe'!$D28)=0,(SUMIFS('RAW data extract'!AI$74:AI$81,'RAW data extract'!$C$74:$C$81,VLOOKUP('Market shares starting point Fe'!$D28,Nomenclature!$F$1:$G$8,2,FALSE))-'Market shares starting point Fe'!AK28)+AK28,$Z28/SUMIFS('Eurostat market shares'!$Z$2:$Z$185,'Eurostat market shares'!$C$2:$C$185,'Market shares starting point Fe'!$C28,'Eurostat market shares'!$D$2:$D$185,'Market shares starting point Fe'!$D28)*(SUMIFS('RAW data extract'!AI$74:AI$81,'RAW data extract'!$C$74:$C$81,VLOOKUP('Market shares starting point Fe'!$D28,Nomenclature!$F$1:$G$8,2,FALSE))-'Market shares starting point Fe'!AK28)+AK28)</f>
        <v>0</v>
      </c>
      <c r="AM28" s="7">
        <f>IF(SUMIFS('Eurostat market shares'!$Z$2:$Z$185,'Eurostat market shares'!$C$2:$C$185,'Market shares starting point Fe'!$C28,'Eurostat market shares'!$D$2:$D$185,'Market shares starting point Fe'!$D28)=0,(SUMIFS('RAW data extract'!AJ$74:AJ$81,'RAW data extract'!$C$74:$C$81,VLOOKUP('Market shares starting point Fe'!$D28,Nomenclature!$F$1:$G$8,2,FALSE))-'Market shares starting point Fe'!AL28)+AL28,$Z28/SUMIFS('Eurostat market shares'!$Z$2:$Z$185,'Eurostat market shares'!$C$2:$C$185,'Market shares starting point Fe'!$C28,'Eurostat market shares'!$D$2:$D$185,'Market shares starting point Fe'!$D28)*(SUMIFS('RAW data extract'!AJ$74:AJ$81,'RAW data extract'!$C$74:$C$81,VLOOKUP('Market shares starting point Fe'!$D28,Nomenclature!$F$1:$G$8,2,FALSE))-'Market shares starting point Fe'!AL28)+AL28)</f>
        <v>0</v>
      </c>
      <c r="AN28" s="7">
        <f>IF(SUMIFS('Eurostat market shares'!$Z$2:$Z$185,'Eurostat market shares'!$C$2:$C$185,'Market shares starting point Fe'!$C28,'Eurostat market shares'!$D$2:$D$185,'Market shares starting point Fe'!$D28)=0,(SUMIFS('RAW data extract'!AK$74:AK$81,'RAW data extract'!$C$74:$C$81,VLOOKUP('Market shares starting point Fe'!$D28,Nomenclature!$F$1:$G$8,2,FALSE))-'Market shares starting point Fe'!AM28)+AM28,$Z28/SUMIFS('Eurostat market shares'!$Z$2:$Z$185,'Eurostat market shares'!$C$2:$C$185,'Market shares starting point Fe'!$C28,'Eurostat market shares'!$D$2:$D$185,'Market shares starting point Fe'!$D28)*(SUMIFS('RAW data extract'!AK$74:AK$81,'RAW data extract'!$C$74:$C$81,VLOOKUP('Market shares starting point Fe'!$D28,Nomenclature!$F$1:$G$8,2,FALSE))-'Market shares starting point Fe'!AM28)+AM28)</f>
        <v>0</v>
      </c>
      <c r="AO28" s="7">
        <f>IF(SUMIFS('Eurostat market shares'!$Z$2:$Z$185,'Eurostat market shares'!$C$2:$C$185,'Market shares starting point Fe'!$C28,'Eurostat market shares'!$D$2:$D$185,'Market shares starting point Fe'!$D28)=0,(SUMIFS('RAW data extract'!AL$74:AL$81,'RAW data extract'!$C$74:$C$81,VLOOKUP('Market shares starting point Fe'!$D28,Nomenclature!$F$1:$G$8,2,FALSE))-'Market shares starting point Fe'!AN28)+AN28,$Z28/SUMIFS('Eurostat market shares'!$Z$2:$Z$185,'Eurostat market shares'!$C$2:$C$185,'Market shares starting point Fe'!$C28,'Eurostat market shares'!$D$2:$D$185,'Market shares starting point Fe'!$D28)*(SUMIFS('RAW data extract'!AL$74:AL$81,'RAW data extract'!$C$74:$C$81,VLOOKUP('Market shares starting point Fe'!$D28,Nomenclature!$F$1:$G$8,2,FALSE))-'Market shares starting point Fe'!AN28)+AN28)</f>
        <v>0</v>
      </c>
      <c r="AP28" s="7">
        <f>IF(SUMIFS('Eurostat market shares'!$Z$2:$Z$185,'Eurostat market shares'!$C$2:$C$185,'Market shares starting point Fe'!$C28,'Eurostat market shares'!$D$2:$D$185,'Market shares starting point Fe'!$D28)=0,(SUMIFS('RAW data extract'!AM$74:AM$81,'RAW data extract'!$C$74:$C$81,VLOOKUP('Market shares starting point Fe'!$D28,Nomenclature!$F$1:$G$8,2,FALSE))-'Market shares starting point Fe'!AO28)+AO28,$Z28/SUMIFS('Eurostat market shares'!$Z$2:$Z$185,'Eurostat market shares'!$C$2:$C$185,'Market shares starting point Fe'!$C28,'Eurostat market shares'!$D$2:$D$185,'Market shares starting point Fe'!$D28)*(SUMIFS('RAW data extract'!AM$74:AM$81,'RAW data extract'!$C$74:$C$81,VLOOKUP('Market shares starting point Fe'!$D28,Nomenclature!$F$1:$G$8,2,FALSE))-'Market shares starting point Fe'!AO28)+AO28)</f>
        <v>0</v>
      </c>
      <c r="AQ28" s="7">
        <f>IF(SUMIFS('Eurostat market shares'!$Z$2:$Z$185,'Eurostat market shares'!$C$2:$C$185,'Market shares starting point Fe'!$C28,'Eurostat market shares'!$D$2:$D$185,'Market shares starting point Fe'!$D28)=0,(SUMIFS('RAW data extract'!AN$74:AN$81,'RAW data extract'!$C$74:$C$81,VLOOKUP('Market shares starting point Fe'!$D28,Nomenclature!$F$1:$G$8,2,FALSE))-'Market shares starting point Fe'!AP28)+AP28,$Z28/SUMIFS('Eurostat market shares'!$Z$2:$Z$185,'Eurostat market shares'!$C$2:$C$185,'Market shares starting point Fe'!$C28,'Eurostat market shares'!$D$2:$D$185,'Market shares starting point Fe'!$D28)*(SUMIFS('RAW data extract'!AN$74:AN$81,'RAW data extract'!$C$74:$C$81,VLOOKUP('Market shares starting point Fe'!$D28,Nomenclature!$F$1:$G$8,2,FALSE))-'Market shares starting point Fe'!AP28)+AP28)</f>
        <v>0</v>
      </c>
      <c r="AR28" s="7">
        <f>IF(SUMIFS('Eurostat market shares'!$Z$2:$Z$185,'Eurostat market shares'!$C$2:$C$185,'Market shares starting point Fe'!$C28,'Eurostat market shares'!$D$2:$D$185,'Market shares starting point Fe'!$D28)=0,(SUMIFS('RAW data extract'!AO$74:AO$81,'RAW data extract'!$C$74:$C$81,VLOOKUP('Market shares starting point Fe'!$D28,Nomenclature!$F$1:$G$8,2,FALSE))-'Market shares starting point Fe'!AQ28)+AQ28,$Z28/SUMIFS('Eurostat market shares'!$Z$2:$Z$185,'Eurostat market shares'!$C$2:$C$185,'Market shares starting point Fe'!$C28,'Eurostat market shares'!$D$2:$D$185,'Market shares starting point Fe'!$D28)*(SUMIFS('RAW data extract'!AO$74:AO$81,'RAW data extract'!$C$74:$C$81,VLOOKUP('Market shares starting point Fe'!$D28,Nomenclature!$F$1:$G$8,2,FALSE))-'Market shares starting point Fe'!AQ28)+AQ28)</f>
        <v>0</v>
      </c>
      <c r="AS28" s="7">
        <f>IF(SUMIFS('Eurostat market shares'!$Z$2:$Z$185,'Eurostat market shares'!$C$2:$C$185,'Market shares starting point Fe'!$C28,'Eurostat market shares'!$D$2:$D$185,'Market shares starting point Fe'!$D28)=0,(SUMIFS('RAW data extract'!AP$74:AP$81,'RAW data extract'!$C$74:$C$81,VLOOKUP('Market shares starting point Fe'!$D28,Nomenclature!$F$1:$G$8,2,FALSE))-'Market shares starting point Fe'!AR28)+AR28,$Z28/SUMIFS('Eurostat market shares'!$Z$2:$Z$185,'Eurostat market shares'!$C$2:$C$185,'Market shares starting point Fe'!$C28,'Eurostat market shares'!$D$2:$D$185,'Market shares starting point Fe'!$D28)*(SUMIFS('RAW data extract'!AP$74:AP$81,'RAW data extract'!$C$74:$C$81,VLOOKUP('Market shares starting point Fe'!$D28,Nomenclature!$F$1:$G$8,2,FALSE))-'Market shares starting point Fe'!AR28)+AR28)</f>
        <v>0</v>
      </c>
      <c r="AT28" s="7">
        <f>IF(SUMIFS('Eurostat market shares'!$Z$2:$Z$185,'Eurostat market shares'!$C$2:$C$185,'Market shares starting point Fe'!$C28,'Eurostat market shares'!$D$2:$D$185,'Market shares starting point Fe'!$D28)=0,(SUMIFS('RAW data extract'!AQ$74:AQ$81,'RAW data extract'!$C$74:$C$81,VLOOKUP('Market shares starting point Fe'!$D28,Nomenclature!$F$1:$G$8,2,FALSE))-'Market shares starting point Fe'!AS28)+AS28,$Z28/SUMIFS('Eurostat market shares'!$Z$2:$Z$185,'Eurostat market shares'!$C$2:$C$185,'Market shares starting point Fe'!$C28,'Eurostat market shares'!$D$2:$D$185,'Market shares starting point Fe'!$D28)*(SUMIFS('RAW data extract'!AQ$74:AQ$81,'RAW data extract'!$C$74:$C$81,VLOOKUP('Market shares starting point Fe'!$D28,Nomenclature!$F$1:$G$8,2,FALSE))-'Market shares starting point Fe'!AS28)+AS28)</f>
        <v>0</v>
      </c>
      <c r="AU28" s="7">
        <f>IF(SUMIFS('Eurostat market shares'!$Z$2:$Z$185,'Eurostat market shares'!$C$2:$C$185,'Market shares starting point Fe'!$C28,'Eurostat market shares'!$D$2:$D$185,'Market shares starting point Fe'!$D28)=0,(SUMIFS('RAW data extract'!AR$74:AR$81,'RAW data extract'!$C$74:$C$81,VLOOKUP('Market shares starting point Fe'!$D28,Nomenclature!$F$1:$G$8,2,FALSE))-'Market shares starting point Fe'!AT28)+AT28,$Z28/SUMIFS('Eurostat market shares'!$Z$2:$Z$185,'Eurostat market shares'!$C$2:$C$185,'Market shares starting point Fe'!$C28,'Eurostat market shares'!$D$2:$D$185,'Market shares starting point Fe'!$D28)*(SUMIFS('RAW data extract'!AR$74:AR$81,'RAW data extract'!$C$74:$C$81,VLOOKUP('Market shares starting point Fe'!$D28,Nomenclature!$F$1:$G$8,2,FALSE))-'Market shares starting point Fe'!AT28)+AT28)</f>
        <v>0</v>
      </c>
      <c r="AV28" s="7">
        <f>IF(SUMIFS('Eurostat market shares'!$Z$2:$Z$185,'Eurostat market shares'!$C$2:$C$185,'Market shares starting point Fe'!$C28,'Eurostat market shares'!$D$2:$D$185,'Market shares starting point Fe'!$D28)=0,(SUMIFS('RAW data extract'!AS$74:AS$81,'RAW data extract'!$C$74:$C$81,VLOOKUP('Market shares starting point Fe'!$D28,Nomenclature!$F$1:$G$8,2,FALSE))-'Market shares starting point Fe'!AU28)+AU28,$Z28/SUMIFS('Eurostat market shares'!$Z$2:$Z$185,'Eurostat market shares'!$C$2:$C$185,'Market shares starting point Fe'!$C28,'Eurostat market shares'!$D$2:$D$185,'Market shares starting point Fe'!$D28)*(SUMIFS('RAW data extract'!AS$74:AS$81,'RAW data extract'!$C$74:$C$81,VLOOKUP('Market shares starting point Fe'!$D28,Nomenclature!$F$1:$G$8,2,FALSE))-'Market shares starting point Fe'!AU28)+AU28)</f>
        <v>0</v>
      </c>
      <c r="AW28" s="7">
        <f>IF(SUMIFS('Eurostat market shares'!$Z$2:$Z$185,'Eurostat market shares'!$C$2:$C$185,'Market shares starting point Fe'!$C28,'Eurostat market shares'!$D$2:$D$185,'Market shares starting point Fe'!$D28)=0,(SUMIFS('RAW data extract'!AT$74:AT$81,'RAW data extract'!$C$74:$C$81,VLOOKUP('Market shares starting point Fe'!$D28,Nomenclature!$F$1:$G$8,2,FALSE))-'Market shares starting point Fe'!AV28)+AV28,$Z28/SUMIFS('Eurostat market shares'!$Z$2:$Z$185,'Eurostat market shares'!$C$2:$C$185,'Market shares starting point Fe'!$C28,'Eurostat market shares'!$D$2:$D$185,'Market shares starting point Fe'!$D28)*(SUMIFS('RAW data extract'!AT$74:AT$81,'RAW data extract'!$C$74:$C$81,VLOOKUP('Market shares starting point Fe'!$D28,Nomenclature!$F$1:$G$8,2,FALSE))-'Market shares starting point Fe'!AV28)+AV28)</f>
        <v>0</v>
      </c>
      <c r="AX28" s="7">
        <f>IF(SUMIFS('Eurostat market shares'!$Z$2:$Z$185,'Eurostat market shares'!$C$2:$C$185,'Market shares starting point Fe'!$C28,'Eurostat market shares'!$D$2:$D$185,'Market shares starting point Fe'!$D28)=0,(SUMIFS('RAW data extract'!AU$74:AU$81,'RAW data extract'!$C$74:$C$81,VLOOKUP('Market shares starting point Fe'!$D28,Nomenclature!$F$1:$G$8,2,FALSE))-'Market shares starting point Fe'!AW28)+AW28,$Z28/SUMIFS('Eurostat market shares'!$Z$2:$Z$185,'Eurostat market shares'!$C$2:$C$185,'Market shares starting point Fe'!$C28,'Eurostat market shares'!$D$2:$D$185,'Market shares starting point Fe'!$D28)*(SUMIFS('RAW data extract'!AU$74:AU$81,'RAW data extract'!$C$74:$C$81,VLOOKUP('Market shares starting point Fe'!$D28,Nomenclature!$F$1:$G$8,2,FALSE))-'Market shares starting point Fe'!AW28)+AW28)</f>
        <v>0</v>
      </c>
      <c r="AY28" s="7">
        <f>IF(SUMIFS('Eurostat market shares'!$Z$2:$Z$185,'Eurostat market shares'!$C$2:$C$185,'Market shares starting point Fe'!$C28,'Eurostat market shares'!$D$2:$D$185,'Market shares starting point Fe'!$D28)=0,(SUMIFS('RAW data extract'!AV$74:AV$81,'RAW data extract'!$C$74:$C$81,VLOOKUP('Market shares starting point Fe'!$D28,Nomenclature!$F$1:$G$8,2,FALSE))-'Market shares starting point Fe'!AX28)+AX28,$Z28/SUMIFS('Eurostat market shares'!$Z$2:$Z$185,'Eurostat market shares'!$C$2:$C$185,'Market shares starting point Fe'!$C28,'Eurostat market shares'!$D$2:$D$185,'Market shares starting point Fe'!$D28)*(SUMIFS('RAW data extract'!AV$74:AV$81,'RAW data extract'!$C$74:$C$81,VLOOKUP('Market shares starting point Fe'!$D28,Nomenclature!$F$1:$G$8,2,FALSE))-'Market shares starting point Fe'!AX28)+AX28)</f>
        <v>0</v>
      </c>
      <c r="AZ28" s="7">
        <f>IF(SUMIFS('Eurostat market shares'!$Z$2:$Z$185,'Eurostat market shares'!$C$2:$C$185,'Market shares starting point Fe'!$C28,'Eurostat market shares'!$D$2:$D$185,'Market shares starting point Fe'!$D28)=0,(SUMIFS('RAW data extract'!AW$74:AW$81,'RAW data extract'!$C$74:$C$81,VLOOKUP('Market shares starting point Fe'!$D28,Nomenclature!$F$1:$G$8,2,FALSE))-'Market shares starting point Fe'!AY28)+AY28,$Z28/SUMIFS('Eurostat market shares'!$Z$2:$Z$185,'Eurostat market shares'!$C$2:$C$185,'Market shares starting point Fe'!$C28,'Eurostat market shares'!$D$2:$D$185,'Market shares starting point Fe'!$D28)*(SUMIFS('RAW data extract'!AW$74:AW$81,'RAW data extract'!$C$74:$C$81,VLOOKUP('Market shares starting point Fe'!$D28,Nomenclature!$F$1:$G$8,2,FALSE))-'Market shares starting point Fe'!AY28)+AY28)</f>
        <v>0</v>
      </c>
      <c r="BA28" s="7">
        <f>IF(SUMIFS('Eurostat market shares'!$Z$2:$Z$185,'Eurostat market shares'!$C$2:$C$185,'Market shares starting point Fe'!$C28,'Eurostat market shares'!$D$2:$D$185,'Market shares starting point Fe'!$D28)=0,(SUMIFS('RAW data extract'!AX$74:AX$81,'RAW data extract'!$C$74:$C$81,VLOOKUP('Market shares starting point Fe'!$D28,Nomenclature!$F$1:$G$8,2,FALSE))-'Market shares starting point Fe'!AZ28)+AZ28,$Z28/SUMIFS('Eurostat market shares'!$Z$2:$Z$185,'Eurostat market shares'!$C$2:$C$185,'Market shares starting point Fe'!$C28,'Eurostat market shares'!$D$2:$D$185,'Market shares starting point Fe'!$D28)*(SUMIFS('RAW data extract'!AX$74:AX$81,'RAW data extract'!$C$74:$C$81,VLOOKUP('Market shares starting point Fe'!$D28,Nomenclature!$F$1:$G$8,2,FALSE))-'Market shares starting point Fe'!AZ28)+AZ28)</f>
        <v>0</v>
      </c>
      <c r="BB28" s="7">
        <f>IF(SUMIFS('Eurostat market shares'!$Z$2:$Z$185,'Eurostat market shares'!$C$2:$C$185,'Market shares starting point Fe'!$C28,'Eurostat market shares'!$D$2:$D$185,'Market shares starting point Fe'!$D28)=0,(SUMIFS('RAW data extract'!AY$74:AY$81,'RAW data extract'!$C$74:$C$81,VLOOKUP('Market shares starting point Fe'!$D28,Nomenclature!$F$1:$G$8,2,FALSE))-'Market shares starting point Fe'!BA28)+BA28,$Z28/SUMIFS('Eurostat market shares'!$Z$2:$Z$185,'Eurostat market shares'!$C$2:$C$185,'Market shares starting point Fe'!$C28,'Eurostat market shares'!$D$2:$D$185,'Market shares starting point Fe'!$D28)*(SUMIFS('RAW data extract'!AY$74:AY$81,'RAW data extract'!$C$74:$C$81,VLOOKUP('Market shares starting point Fe'!$D28,Nomenclature!$F$1:$G$8,2,FALSE))-'Market shares starting point Fe'!BA28)+BA28)</f>
        <v>0</v>
      </c>
      <c r="BC28" s="7">
        <f>IF(SUMIFS('Eurostat market shares'!$Z$2:$Z$185,'Eurostat market shares'!$C$2:$C$185,'Market shares starting point Fe'!$C28,'Eurostat market shares'!$D$2:$D$185,'Market shares starting point Fe'!$D28)=0,(SUMIFS('RAW data extract'!AZ$74:AZ$81,'RAW data extract'!$C$74:$C$81,VLOOKUP('Market shares starting point Fe'!$D28,Nomenclature!$F$1:$G$8,2,FALSE))-'Market shares starting point Fe'!BB28)+BB28,$Z28/SUMIFS('Eurostat market shares'!$Z$2:$Z$185,'Eurostat market shares'!$C$2:$C$185,'Market shares starting point Fe'!$C28,'Eurostat market shares'!$D$2:$D$185,'Market shares starting point Fe'!$D28)*(SUMIFS('RAW data extract'!AZ$74:AZ$81,'RAW data extract'!$C$74:$C$81,VLOOKUP('Market shares starting point Fe'!$D28,Nomenclature!$F$1:$G$8,2,FALSE))-'Market shares starting point Fe'!BB28)+BB28)</f>
        <v>0</v>
      </c>
      <c r="BD28" s="7">
        <f>IF(SUMIFS('Eurostat market shares'!$Z$2:$Z$185,'Eurostat market shares'!$C$2:$C$185,'Market shares starting point Fe'!$C28,'Eurostat market shares'!$D$2:$D$185,'Market shares starting point Fe'!$D28)=0,(SUMIFS('RAW data extract'!BA$74:BA$81,'RAW data extract'!$C$74:$C$81,VLOOKUP('Market shares starting point Fe'!$D28,Nomenclature!$F$1:$G$8,2,FALSE))-'Market shares starting point Fe'!BC28)+BC28,$Z28/SUMIFS('Eurostat market shares'!$Z$2:$Z$185,'Eurostat market shares'!$C$2:$C$185,'Market shares starting point Fe'!$C28,'Eurostat market shares'!$D$2:$D$185,'Market shares starting point Fe'!$D28)*(SUMIFS('RAW data extract'!BA$74:BA$81,'RAW data extract'!$C$74:$C$81,VLOOKUP('Market shares starting point Fe'!$D28,Nomenclature!$F$1:$G$8,2,FALSE))-'Market shares starting point Fe'!BC28)+BC28)</f>
        <v>0</v>
      </c>
      <c r="BE28" s="7">
        <f>IF(SUMIFS('Eurostat market shares'!$Z$2:$Z$185,'Eurostat market shares'!$C$2:$C$185,'Market shares starting point Fe'!$C28,'Eurostat market shares'!$D$2:$D$185,'Market shares starting point Fe'!$D28)=0,(SUMIFS('RAW data extract'!BB$74:BB$81,'RAW data extract'!$C$74:$C$81,VLOOKUP('Market shares starting point Fe'!$D28,Nomenclature!$F$1:$G$8,2,FALSE))-'Market shares starting point Fe'!BD28)+BD28,$Z28/SUMIFS('Eurostat market shares'!$Z$2:$Z$185,'Eurostat market shares'!$C$2:$C$185,'Market shares starting point Fe'!$C28,'Eurostat market shares'!$D$2:$D$185,'Market shares starting point Fe'!$D28)*(SUMIFS('RAW data extract'!BB$74:BB$81,'RAW data extract'!$C$74:$C$81,VLOOKUP('Market shares starting point Fe'!$D28,Nomenclature!$F$1:$G$8,2,FALSE))-'Market shares starting point Fe'!BD28)+BD28)</f>
        <v>0</v>
      </c>
      <c r="BF28" s="7">
        <f>IF(SUMIFS('Eurostat market shares'!$Z$2:$Z$185,'Eurostat market shares'!$C$2:$C$185,'Market shares starting point Fe'!$C28,'Eurostat market shares'!$D$2:$D$185,'Market shares starting point Fe'!$D28)=0,(SUMIFS('RAW data extract'!BC$74:BC$81,'RAW data extract'!$C$74:$C$81,VLOOKUP('Market shares starting point Fe'!$D28,Nomenclature!$F$1:$G$8,2,FALSE))-'Market shares starting point Fe'!BE28)+BE28,$Z28/SUMIFS('Eurostat market shares'!$Z$2:$Z$185,'Eurostat market shares'!$C$2:$C$185,'Market shares starting point Fe'!$C28,'Eurostat market shares'!$D$2:$D$185,'Market shares starting point Fe'!$D28)*(SUMIFS('RAW data extract'!BC$74:BC$81,'RAW data extract'!$C$74:$C$81,VLOOKUP('Market shares starting point Fe'!$D28,Nomenclature!$F$1:$G$8,2,FALSE))-'Market shares starting point Fe'!BE28)+BE28)</f>
        <v>0</v>
      </c>
      <c r="BG28" s="7">
        <f>IF(SUMIFS('Eurostat market shares'!$Z$2:$Z$185,'Eurostat market shares'!$C$2:$C$185,'Market shares starting point Fe'!$C28,'Eurostat market shares'!$D$2:$D$185,'Market shares starting point Fe'!$D28)=0,(SUMIFS('RAW data extract'!BD$74:BD$81,'RAW data extract'!$C$74:$C$81,VLOOKUP('Market shares starting point Fe'!$D28,Nomenclature!$F$1:$G$8,2,FALSE))-'Market shares starting point Fe'!BF28)+BF28,$Z28/SUMIFS('Eurostat market shares'!$Z$2:$Z$185,'Eurostat market shares'!$C$2:$C$185,'Market shares starting point Fe'!$C28,'Eurostat market shares'!$D$2:$D$185,'Market shares starting point Fe'!$D28)*(SUMIFS('RAW data extract'!BD$74:BD$81,'RAW data extract'!$C$74:$C$81,VLOOKUP('Market shares starting point Fe'!$D28,Nomenclature!$F$1:$G$8,2,FALSE))-'Market shares starting point Fe'!BF28)+BF28)</f>
        <v>0</v>
      </c>
      <c r="BH28" s="7">
        <f>IF(SUMIFS('Eurostat market shares'!$Z$2:$Z$185,'Eurostat market shares'!$C$2:$C$185,'Market shares starting point Fe'!$C28,'Eurostat market shares'!$D$2:$D$185,'Market shares starting point Fe'!$D28)=0,(SUMIFS('RAW data extract'!BE$74:BE$81,'RAW data extract'!$C$74:$C$81,VLOOKUP('Market shares starting point Fe'!$D28,Nomenclature!$F$1:$G$8,2,FALSE))-'Market shares starting point Fe'!BG28)+BG28,$Z28/SUMIFS('Eurostat market shares'!$Z$2:$Z$185,'Eurostat market shares'!$C$2:$C$185,'Market shares starting point Fe'!$C28,'Eurostat market shares'!$D$2:$D$185,'Market shares starting point Fe'!$D28)*(SUMIFS('RAW data extract'!BE$74:BE$81,'RAW data extract'!$C$74:$C$81,VLOOKUP('Market shares starting point Fe'!$D28,Nomenclature!$F$1:$G$8,2,FALSE))-'Market shares starting point Fe'!BG28)+BG28)</f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19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 s="6">
        <f>IFERROR(SUMIFS('intermediary sheet'!J$2:J$185,'intermediary sheet'!$C$2:$C$185,'Market shares starting point Fe'!$C29,'intermediary sheet'!$D$2:$D$185,'Market shares starting point Fe'!$D29)/SUMIFS('intermediary sheet'!J$2:J$185,'intermediary sheet'!$C$2:$C$185,'Market shares starting point Fe'!$C29,'intermediary sheet'!$D$2:$D$185,"total"),0)</f>
        <v>3.8941497911885663E-2</v>
      </c>
      <c r="K29" s="6">
        <f>IFERROR(SUMIFS('intermediary sheet'!K$2:K$185,'intermediary sheet'!$C$2:$C$185,'Market shares starting point Fe'!$C29,'intermediary sheet'!$D$2:$D$185,'Market shares starting point Fe'!$D29)/SUMIFS('intermediary sheet'!K$2:K$185,'intermediary sheet'!$C$2:$C$185,'Market shares starting point Fe'!$C29,'intermediary sheet'!$D$2:$D$185,"total"),0)</f>
        <v>4.0524569650576193E-2</v>
      </c>
      <c r="L29" s="6">
        <f>IFERROR(SUMIFS('intermediary sheet'!L$2:L$185,'intermediary sheet'!$C$2:$C$185,'Market shares starting point Fe'!$C29,'intermediary sheet'!$D$2:$D$185,'Market shares starting point Fe'!$D29)/SUMIFS('intermediary sheet'!L$2:L$185,'intermediary sheet'!$C$2:$C$185,'Market shares starting point Fe'!$C29,'intermediary sheet'!$D$2:$D$185,"total"),0)</f>
        <v>4.2011482728759167E-2</v>
      </c>
      <c r="M29" s="6">
        <f>IFERROR(SUMIFS('intermediary sheet'!M$2:M$185,'intermediary sheet'!$C$2:$C$185,'Market shares starting point Fe'!$C29,'intermediary sheet'!$D$2:$D$185,'Market shares starting point Fe'!$D29)/SUMIFS('intermediary sheet'!M$2:M$185,'intermediary sheet'!$C$2:$C$185,'Market shares starting point Fe'!$C29,'intermediary sheet'!$D$2:$D$185,"total"),0)</f>
        <v>4.4385776619769932E-2</v>
      </c>
      <c r="N29" s="6">
        <f>IFERROR(SUMIFS('intermediary sheet'!N$2:N$185,'intermediary sheet'!$C$2:$C$185,'Market shares starting point Fe'!$C29,'intermediary sheet'!$D$2:$D$185,'Market shares starting point Fe'!$D29)/SUMIFS('intermediary sheet'!N$2:N$185,'intermediary sheet'!$C$2:$C$185,'Market shares starting point Fe'!$C29,'intermediary sheet'!$D$2:$D$185,"total"),0)</f>
        <v>4.3541640076252386E-2</v>
      </c>
      <c r="O29" s="6">
        <f>IFERROR(SUMIFS('intermediary sheet'!O$2:O$185,'intermediary sheet'!$C$2:$C$185,'Market shares starting point Fe'!$C29,'intermediary sheet'!$D$2:$D$185,'Market shares starting point Fe'!$D29)/SUMIFS('intermediary sheet'!O$2:O$185,'intermediary sheet'!$C$2:$C$185,'Market shares starting point Fe'!$C29,'intermediary sheet'!$D$2:$D$185,"total"),0)</f>
        <v>4.3979514308016963E-2</v>
      </c>
      <c r="P29" s="6">
        <f>IFERROR(SUMIFS('intermediary sheet'!P$2:P$185,'intermediary sheet'!$C$2:$C$185,'Market shares starting point Fe'!$C29,'intermediary sheet'!$D$2:$D$185,'Market shares starting point Fe'!$D29)/SUMIFS('intermediary sheet'!P$2:P$185,'intermediary sheet'!$C$2:$C$185,'Market shares starting point Fe'!$C29,'intermediary sheet'!$D$2:$D$185,"total"),0)</f>
        <v>4.5342152401755285E-2</v>
      </c>
      <c r="Q29" s="6">
        <f>IFERROR(SUMIFS('intermediary sheet'!Q$2:Q$185,'intermediary sheet'!$C$2:$C$185,'Market shares starting point Fe'!$C29,'intermediary sheet'!$D$2:$D$185,'Market shares starting point Fe'!$D29)/SUMIFS('intermediary sheet'!Q$2:Q$185,'intermediary sheet'!$C$2:$C$185,'Market shares starting point Fe'!$C29,'intermediary sheet'!$D$2:$D$185,"total"),0)</f>
        <v>4.4223387892791934E-2</v>
      </c>
      <c r="R29" s="6">
        <f>IFERROR(SUMIFS('intermediary sheet'!R$2:R$185,'intermediary sheet'!$C$2:$C$185,'Market shares starting point Fe'!$C29,'intermediary sheet'!$D$2:$D$185,'Market shares starting point Fe'!$D29)/SUMIFS('intermediary sheet'!R$2:R$185,'intermediary sheet'!$C$2:$C$185,'Market shares starting point Fe'!$C29,'intermediary sheet'!$D$2:$D$185,"total"),0)</f>
        <v>4.4195234951193089E-2</v>
      </c>
      <c r="S29" s="6">
        <f>IFERROR(SUMIFS('intermediary sheet'!S$2:S$185,'intermediary sheet'!$C$2:$C$185,'Market shares starting point Fe'!$C29,'intermediary sheet'!$D$2:$D$185,'Market shares starting point Fe'!$D29)/SUMIFS('intermediary sheet'!S$2:S$185,'intermediary sheet'!$C$2:$C$185,'Market shares starting point Fe'!$C29,'intermediary sheet'!$D$2:$D$185,"total"),0)</f>
        <v>4.362882464174242E-2</v>
      </c>
      <c r="T29" s="6">
        <f>IFERROR(SUMIFS('intermediary sheet'!T$2:T$185,'intermediary sheet'!$C$2:$C$185,'Market shares starting point Fe'!$C29,'intermediary sheet'!$D$2:$D$185,'Market shares starting point Fe'!$D29)/SUMIFS('intermediary sheet'!T$2:T$185,'intermediary sheet'!$C$2:$C$185,'Market shares starting point Fe'!$C29,'intermediary sheet'!$D$2:$D$185,"total"),0)</f>
        <v>4.5171273471203123E-2</v>
      </c>
      <c r="U29" s="6">
        <f>IFERROR(SUMIFS('intermediary sheet'!U$2:U$185,'intermediary sheet'!$C$2:$C$185,'Market shares starting point Fe'!$C29,'intermediary sheet'!$D$2:$D$185,'Market shares starting point Fe'!$D29)/SUMIFS('intermediary sheet'!U$2:U$185,'intermediary sheet'!$C$2:$C$185,'Market shares starting point Fe'!$C29,'intermediary sheet'!$D$2:$D$185,"total"),0)</f>
        <v>4.4308599703598309E-2</v>
      </c>
      <c r="V29" s="6">
        <f>IFERROR(SUMIFS('intermediary sheet'!V$2:V$185,'intermediary sheet'!$C$2:$C$185,'Market shares starting point Fe'!$C29,'intermediary sheet'!$D$2:$D$185,'Market shares starting point Fe'!$D29)/SUMIFS('intermediary sheet'!V$2:V$185,'intermediary sheet'!$C$2:$C$185,'Market shares starting point Fe'!$C29,'intermediary sheet'!$D$2:$D$185,"total"),0)</f>
        <v>4.4425106887123728E-2</v>
      </c>
      <c r="W29" s="6">
        <f>IFERROR(SUMIFS('intermediary sheet'!W$2:W$185,'intermediary sheet'!$C$2:$C$185,'Market shares starting point Fe'!$C29,'intermediary sheet'!$D$2:$D$185,'Market shares starting point Fe'!$D29)/SUMIFS('intermediary sheet'!W$2:W$185,'intermediary sheet'!$C$2:$C$185,'Market shares starting point Fe'!$C29,'intermediary sheet'!$D$2:$D$185,"total"),0)</f>
        <v>4.521252422995882E-2</v>
      </c>
      <c r="X29" s="6">
        <f>IFERROR(SUMIFS('intermediary sheet'!X$2:X$185,'intermediary sheet'!$C$2:$C$185,'Market shares starting point Fe'!$C29,'intermediary sheet'!$D$2:$D$185,'Market shares starting point Fe'!$D29)/SUMIFS('intermediary sheet'!X$2:X$185,'intermediary sheet'!$C$2:$C$185,'Market shares starting point Fe'!$C29,'intermediary sheet'!$D$2:$D$185,"total"),0)</f>
        <v>4.4663213539992967E-2</v>
      </c>
      <c r="Y29" s="6">
        <f>IFERROR(SUMIFS('intermediary sheet'!Y$2:Y$185,'intermediary sheet'!$C$2:$C$185,'Market shares starting point Fe'!$C29,'intermediary sheet'!$D$2:$D$185,'Market shares starting point Fe'!$D29)/SUMIFS('intermediary sheet'!Y$2:Y$185,'intermediary sheet'!$C$2:$C$185,'Market shares starting point Fe'!$C29,'intermediary sheet'!$D$2:$D$185,"total"),0)</f>
        <v>4.7327868734797107E-2</v>
      </c>
      <c r="Z29" s="6">
        <f>IFERROR(SUMIFS('intermediary sheet'!Z$2:Z$185,'intermediary sheet'!$C$2:$C$185,'Market shares starting point Fe'!$C29,'intermediary sheet'!$D$2:$D$185,'Market shares starting point Fe'!$D29)/SUMIFS('intermediary sheet'!Z$2:Z$185,'intermediary sheet'!$C$2:$C$185,'Market shares starting point Fe'!$C29,'intermediary sheet'!$D$2:$D$185,"total"),0)</f>
        <v>4.7907618460723403E-2</v>
      </c>
      <c r="AA29" s="7">
        <f>IF(SUMIFS('Eurostat market shares'!$Z$2:$Z$185,'Eurostat market shares'!$C$2:$C$185,'Market shares starting point Fe'!$C29,'Eurostat market shares'!$D$2:$D$185,'Market shares starting point Fe'!$D29)=0,(SUMIFS('RAW data extract'!X$74:X$81,'RAW data extract'!$C$74:$C$81,VLOOKUP('Market shares starting point Fe'!$D29,Nomenclature!$F$1:$G$8,2,FALSE))-'Market shares starting point Fe'!Z29)+Z29,$Z29/SUMIFS('Eurostat market shares'!$Z$2:$Z$185,'Eurostat market shares'!$C$2:$C$185,'Market shares starting point Fe'!$C29,'Eurostat market shares'!$D$2:$D$185,'Market shares starting point Fe'!$D29)*(SUMIFS('RAW data extract'!X$74:X$81,'RAW data extract'!$C$74:$C$81,VLOOKUP('Market shares starting point Fe'!$D29,Nomenclature!$F$1:$G$8,2,FALSE))-'Market shares starting point Fe'!Z29)+Z29)</f>
        <v>1.7160031987682844E-2</v>
      </c>
      <c r="AB29" s="7">
        <f>IF(SUMIFS('Eurostat market shares'!$Z$2:$Z$185,'Eurostat market shares'!$C$2:$C$185,'Market shares starting point Fe'!$C29,'Eurostat market shares'!$D$2:$D$185,'Market shares starting point Fe'!$D29)=0,(SUMIFS('RAW data extract'!Y$74:Y$81,'RAW data extract'!$C$74:$C$81,VLOOKUP('Market shares starting point Fe'!$D29,Nomenclature!$F$1:$G$8,2,FALSE))-'Market shares starting point Fe'!AA29)+AA29,$Z29/SUMIFS('Eurostat market shares'!$Z$2:$Z$185,'Eurostat market shares'!$C$2:$C$185,'Market shares starting point Fe'!$C29,'Eurostat market shares'!$D$2:$D$185,'Market shares starting point Fe'!$D29)*(SUMIFS('RAW data extract'!Y$74:Y$81,'RAW data extract'!$C$74:$C$81,VLOOKUP('Market shares starting point Fe'!$D29,Nomenclature!$F$1:$G$8,2,FALSE))-'Market shares starting point Fe'!AA29)+AA29)</f>
        <v>1.7920268381387026E-2</v>
      </c>
      <c r="AC29" s="7">
        <f>IF(SUMIFS('Eurostat market shares'!$Z$2:$Z$185,'Eurostat market shares'!$C$2:$C$185,'Market shares starting point Fe'!$C29,'Eurostat market shares'!$D$2:$D$185,'Market shares starting point Fe'!$D29)=0,(SUMIFS('RAW data extract'!Z$74:Z$81,'RAW data extract'!$C$74:$C$81,VLOOKUP('Market shares starting point Fe'!$D29,Nomenclature!$F$1:$G$8,2,FALSE))-'Market shares starting point Fe'!AB29)+AB29,$Z29/SUMIFS('Eurostat market shares'!$Z$2:$Z$185,'Eurostat market shares'!$C$2:$C$185,'Market shares starting point Fe'!$C29,'Eurostat market shares'!$D$2:$D$185,'Market shares starting point Fe'!$D29)*(SUMIFS('RAW data extract'!Z$74:Z$81,'RAW data extract'!$C$74:$C$81,VLOOKUP('Market shares starting point Fe'!$D29,Nomenclature!$F$1:$G$8,2,FALSE))-'Market shares starting point Fe'!AB29)+AB29)</f>
        <v>1.8867382119504561E-2</v>
      </c>
      <c r="AD29" s="7">
        <f>IF(SUMIFS('Eurostat market shares'!$Z$2:$Z$185,'Eurostat market shares'!$C$2:$C$185,'Market shares starting point Fe'!$C29,'Eurostat market shares'!$D$2:$D$185,'Market shares starting point Fe'!$D29)=0,(SUMIFS('RAW data extract'!AA$74:AA$81,'RAW data extract'!$C$74:$C$81,VLOOKUP('Market shares starting point Fe'!$D29,Nomenclature!$F$1:$G$8,2,FALSE))-'Market shares starting point Fe'!AC29)+AC29,$Z29/SUMIFS('Eurostat market shares'!$Z$2:$Z$185,'Eurostat market shares'!$C$2:$C$185,'Market shares starting point Fe'!$C29,'Eurostat market shares'!$D$2:$D$185,'Market shares starting point Fe'!$D29)*(SUMIFS('RAW data extract'!AA$74:AA$81,'RAW data extract'!$C$74:$C$81,VLOOKUP('Market shares starting point Fe'!$D29,Nomenclature!$F$1:$G$8,2,FALSE))-'Market shares starting point Fe'!AC29)+AC29)</f>
        <v>1.9986701613539905E-2</v>
      </c>
      <c r="AE29" s="7">
        <f t="shared" ref="AE29" si="94">1-AE27-AE28-AE30-AE31-AE32-AE33</f>
        <v>2.1168391148337129E-2</v>
      </c>
      <c r="AF29" s="7">
        <f t="shared" ref="AF29" si="95">1-AF27-AF28-AF30-AF31-AF32-AF33</f>
        <v>2.248773798764141E-2</v>
      </c>
      <c r="AG29" s="7">
        <f t="shared" ref="AG29" si="96">1-AG27-AG28-AG30-AG31-AG32-AG33</f>
        <v>2.3953490315343436E-2</v>
      </c>
      <c r="AH29" s="7">
        <f t="shared" ref="AH29" si="97">1-AH27-AH28-AH30-AH31-AH32-AH33</f>
        <v>2.5685252804574978E-2</v>
      </c>
      <c r="AI29" s="7">
        <f t="shared" ref="AI29" si="98">1-AI27-AI28-AI30-AI31-AI32-AI33</f>
        <v>2.7651448282760688E-2</v>
      </c>
      <c r="AJ29" s="7">
        <f t="shared" ref="AJ29" si="99">1-AJ27-AJ28-AJ30-AJ31-AJ32-AJ33</f>
        <v>2.9930520845230967E-2</v>
      </c>
      <c r="AK29" s="7">
        <f t="shared" ref="AK29" si="100">1-AK27-AK28-AK30-AK31-AK32-AK33</f>
        <v>3.2788171742399543E-2</v>
      </c>
      <c r="AL29" s="7">
        <f t="shared" ref="AL29" si="101">1-AL27-AL28-AL30-AL31-AL32-AL33</f>
        <v>3.6471104137524218E-2</v>
      </c>
      <c r="AM29" s="7">
        <f t="shared" ref="AM29" si="102">1-AM27-AM28-AM30-AM31-AM32-AM33</f>
        <v>4.1165570585900133E-2</v>
      </c>
      <c r="AN29" s="7">
        <f t="shared" ref="AN29" si="103">1-AN27-AN28-AN30-AN31-AN32-AN33</f>
        <v>4.7404568367631711E-2</v>
      </c>
      <c r="AO29" s="7">
        <f t="shared" ref="AO29" si="104">1-AO27-AO28-AO30-AO31-AO32-AO33</f>
        <v>5.445411174981437E-2</v>
      </c>
      <c r="AP29" s="7">
        <f t="shared" ref="AP29" si="105">1-AP27-AP28-AP30-AP31-AP32-AP33</f>
        <v>6.2204643876357268E-2</v>
      </c>
      <c r="AQ29" s="7">
        <f t="shared" ref="AQ29" si="106">1-AQ27-AQ28-AQ30-AQ31-AQ32-AQ33</f>
        <v>7.0366068229635453E-2</v>
      </c>
      <c r="AR29" s="7">
        <f t="shared" ref="AR29" si="107">1-AR27-AR28-AR30-AR31-AR32-AR33</f>
        <v>7.9179727378445391E-2</v>
      </c>
      <c r="AS29" s="7">
        <f t="shared" ref="AS29" si="108">1-AS27-AS28-AS30-AS31-AS32-AS33</f>
        <v>8.8616414775793545E-2</v>
      </c>
      <c r="AT29" s="7">
        <f t="shared" ref="AT29" si="109">1-AT27-AT28-AT30-AT31-AT32-AT33</f>
        <v>9.8515456656107447E-2</v>
      </c>
      <c r="AU29" s="7">
        <f t="shared" ref="AU29" si="110">1-AU27-AU28-AU30-AU31-AU32-AU33</f>
        <v>0.10863601351292804</v>
      </c>
      <c r="AV29" s="7">
        <f t="shared" ref="AV29" si="111">1-AV27-AV28-AV30-AV31-AV32-AV33</f>
        <v>0.1193474940017889</v>
      </c>
      <c r="AW29" s="7">
        <f t="shared" ref="AW29" si="112">1-AW27-AW28-AW30-AW31-AW32-AW33</f>
        <v>0.13088343302202379</v>
      </c>
      <c r="AX29" s="7">
        <f t="shared" ref="AX29" si="113">1-AX27-AX28-AX30-AX31-AX32-AX33</f>
        <v>0.14149374348764401</v>
      </c>
      <c r="AY29" s="7">
        <f t="shared" ref="AY29" si="114">1-AY27-AY28-AY30-AY31-AY32-AY33</f>
        <v>0.15671967021671376</v>
      </c>
      <c r="AZ29" s="7">
        <f t="shared" ref="AZ29" si="115">1-AZ27-AZ28-AZ30-AZ31-AZ32-AZ33</f>
        <v>0.17092313088712263</v>
      </c>
      <c r="BA29" s="7">
        <f t="shared" ref="BA29" si="116">1-BA27-BA28-BA30-BA31-BA32-BA33</f>
        <v>0.18676870776108914</v>
      </c>
      <c r="BB29" s="7">
        <f t="shared" ref="BB29" si="117">1-BB27-BB28-BB30-BB31-BB32-BB33</f>
        <v>0.20425091264828626</v>
      </c>
      <c r="BC29" s="7">
        <f t="shared" ref="BC29" si="118">1-BC27-BC28-BC30-BC31-BC32-BC33</f>
        <v>0.22362499093767807</v>
      </c>
      <c r="BD29" s="7">
        <f t="shared" ref="BD29" si="119">1-BD27-BD28-BD30-BD31-BD32-BD33</f>
        <v>0.24483023608511575</v>
      </c>
      <c r="BE29" s="7">
        <f t="shared" ref="BE29" si="120">1-BE27-BE28-BE30-BE31-BE32-BE33</f>
        <v>0.26864603458608449</v>
      </c>
      <c r="BF29" s="7">
        <f t="shared" ref="BF29" si="121">1-BF27-BF28-BF30-BF31-BF32-BF33</f>
        <v>0.29533744772170228</v>
      </c>
      <c r="BG29" s="7">
        <f t="shared" ref="BG29" si="122">1-BG27-BG28-BG30-BG31-BG32-BG33</f>
        <v>0.32541991818524296</v>
      </c>
      <c r="BH29" s="7">
        <f t="shared" ref="BH29" si="123">1-BH27-BH28-BH30-BH31-BH32-BH33</f>
        <v>0.35961695544730893</v>
      </c>
    </row>
    <row r="30" spans="1:60" hidden="1" x14ac:dyDescent="0.3">
      <c r="A30" t="s">
        <v>9</v>
      </c>
      <c r="B30" t="s">
        <v>10</v>
      </c>
      <c r="C30" t="s">
        <v>43</v>
      </c>
      <c r="D30" t="s">
        <v>20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 s="6">
        <f>IFERROR(SUMIFS('intermediary sheet'!J$2:J$185,'intermediary sheet'!$C$2:$C$185,'Market shares starting point Fe'!$C30,'intermediary sheet'!$D$2:$D$185,'Market shares starting point Fe'!$D30)/SUMIFS('intermediary sheet'!J$2:J$185,'intermediary sheet'!$C$2:$C$185,'Market shares starting point Fe'!$C30,'intermediary sheet'!$D$2:$D$185,"total"),0)</f>
        <v>2.8677847299450684E-5</v>
      </c>
      <c r="K30" s="6">
        <f>IFERROR(SUMIFS('intermediary sheet'!K$2:K$185,'intermediary sheet'!$C$2:$C$185,'Market shares starting point Fe'!$C30,'intermediary sheet'!$D$2:$D$185,'Market shares starting point Fe'!$D30)/SUMIFS('intermediary sheet'!K$2:K$185,'intermediary sheet'!$C$2:$C$185,'Market shares starting point Fe'!$C30,'intermediary sheet'!$D$2:$D$185,"total"),0)</f>
        <v>3.3363973134860934E-5</v>
      </c>
      <c r="L30" s="6">
        <f>IFERROR(SUMIFS('intermediary sheet'!L$2:L$185,'intermediary sheet'!$C$2:$C$185,'Market shares starting point Fe'!$C30,'intermediary sheet'!$D$2:$D$185,'Market shares starting point Fe'!$D30)/SUMIFS('intermediary sheet'!L$2:L$185,'intermediary sheet'!$C$2:$C$185,'Market shares starting point Fe'!$C30,'intermediary sheet'!$D$2:$D$185,"total"),0)</f>
        <v>3.3376268383342108E-5</v>
      </c>
      <c r="M30" s="6">
        <f>IFERROR(SUMIFS('intermediary sheet'!M$2:M$185,'intermediary sheet'!$C$2:$C$185,'Market shares starting point Fe'!$C30,'intermediary sheet'!$D$2:$D$185,'Market shares starting point Fe'!$D30)/SUMIFS('intermediary sheet'!M$2:M$185,'intermediary sheet'!$C$2:$C$185,'Market shares starting point Fe'!$C30,'intermediary sheet'!$D$2:$D$185,"total"),0)</f>
        <v>3.7198941183179629E-5</v>
      </c>
      <c r="N30" s="6">
        <f>IFERROR(SUMIFS('intermediary sheet'!N$2:N$185,'intermediary sheet'!$C$2:$C$185,'Market shares starting point Fe'!$C30,'intermediary sheet'!$D$2:$D$185,'Market shares starting point Fe'!$D30)/SUMIFS('intermediary sheet'!N$2:N$185,'intermediary sheet'!$C$2:$C$185,'Market shares starting point Fe'!$C30,'intermediary sheet'!$D$2:$D$185,"total"),0)</f>
        <v>4.4900152201248736E-4</v>
      </c>
      <c r="O30" s="6">
        <f>IFERROR(SUMIFS('intermediary sheet'!O$2:O$185,'intermediary sheet'!$C$2:$C$185,'Market shares starting point Fe'!$C30,'intermediary sheet'!$D$2:$D$185,'Market shares starting point Fe'!$D30)/SUMIFS('intermediary sheet'!O$2:O$185,'intermediary sheet'!$C$2:$C$185,'Market shares starting point Fe'!$C30,'intermediary sheet'!$D$2:$D$185,"total"),0)</f>
        <v>1.0884217480068017E-3</v>
      </c>
      <c r="P30" s="6">
        <f>IFERROR(SUMIFS('intermediary sheet'!P$2:P$185,'intermediary sheet'!$C$2:$C$185,'Market shares starting point Fe'!$C30,'intermediary sheet'!$D$2:$D$185,'Market shares starting point Fe'!$D30)/SUMIFS('intermediary sheet'!P$2:P$185,'intermediary sheet'!$C$2:$C$185,'Market shares starting point Fe'!$C30,'intermediary sheet'!$D$2:$D$185,"total"),0)</f>
        <v>1.2090069766470318E-3</v>
      </c>
      <c r="Q30" s="6">
        <f>IFERROR(SUMIFS('intermediary sheet'!Q$2:Q$185,'intermediary sheet'!$C$2:$C$185,'Market shares starting point Fe'!$C30,'intermediary sheet'!$D$2:$D$185,'Market shares starting point Fe'!$D30)/SUMIFS('intermediary sheet'!Q$2:Q$185,'intermediary sheet'!$C$2:$C$185,'Market shares starting point Fe'!$C30,'intermediary sheet'!$D$2:$D$185,"total"),0)</f>
        <v>1.7775143011111868E-3</v>
      </c>
      <c r="R30" s="6">
        <f>IFERROR(SUMIFS('intermediary sheet'!R$2:R$185,'intermediary sheet'!$C$2:$C$185,'Market shares starting point Fe'!$C30,'intermediary sheet'!$D$2:$D$185,'Market shares starting point Fe'!$D30)/SUMIFS('intermediary sheet'!R$2:R$185,'intermediary sheet'!$C$2:$C$185,'Market shares starting point Fe'!$C30,'intermediary sheet'!$D$2:$D$185,"total"),0)</f>
        <v>1.7502302237232888E-3</v>
      </c>
      <c r="S30" s="6">
        <f>IFERROR(SUMIFS('intermediary sheet'!S$2:S$185,'intermediary sheet'!$C$2:$C$185,'Market shares starting point Fe'!$C30,'intermediary sheet'!$D$2:$D$185,'Market shares starting point Fe'!$D30)/SUMIFS('intermediary sheet'!S$2:S$185,'intermediary sheet'!$C$2:$C$185,'Market shares starting point Fe'!$C30,'intermediary sheet'!$D$2:$D$185,"total"),0)</f>
        <v>1.2571699200857899E-3</v>
      </c>
      <c r="T30" s="6">
        <f>IFERROR(SUMIFS('intermediary sheet'!T$2:T$185,'intermediary sheet'!$C$2:$C$185,'Market shares starting point Fe'!$C30,'intermediary sheet'!$D$2:$D$185,'Market shares starting point Fe'!$D30)/SUMIFS('intermediary sheet'!T$2:T$185,'intermediary sheet'!$C$2:$C$185,'Market shares starting point Fe'!$C30,'intermediary sheet'!$D$2:$D$185,"total"),0)</f>
        <v>1.4966395789096515E-3</v>
      </c>
      <c r="U30" s="6">
        <f>IFERROR(SUMIFS('intermediary sheet'!U$2:U$185,'intermediary sheet'!$C$2:$C$185,'Market shares starting point Fe'!$C30,'intermediary sheet'!$D$2:$D$185,'Market shares starting point Fe'!$D30)/SUMIFS('intermediary sheet'!U$2:U$185,'intermediary sheet'!$C$2:$C$185,'Market shares starting point Fe'!$C30,'intermediary sheet'!$D$2:$D$185,"total"),0)</f>
        <v>1.4912658217557369E-3</v>
      </c>
      <c r="V30" s="6">
        <f>IFERROR(SUMIFS('intermediary sheet'!V$2:V$185,'intermediary sheet'!$C$2:$C$185,'Market shares starting point Fe'!$C30,'intermediary sheet'!$D$2:$D$185,'Market shares starting point Fe'!$D30)/SUMIFS('intermediary sheet'!V$2:V$185,'intermediary sheet'!$C$2:$C$185,'Market shares starting point Fe'!$C30,'intermediary sheet'!$D$2:$D$185,"total"),0)</f>
        <v>1.7347870338338984E-3</v>
      </c>
      <c r="W30" s="6">
        <f>IFERROR(SUMIFS('intermediary sheet'!W$2:W$185,'intermediary sheet'!$C$2:$C$185,'Market shares starting point Fe'!$C30,'intermediary sheet'!$D$2:$D$185,'Market shares starting point Fe'!$D30)/SUMIFS('intermediary sheet'!W$2:W$185,'intermediary sheet'!$C$2:$C$185,'Market shares starting point Fe'!$C30,'intermediary sheet'!$D$2:$D$185,"total"),0)</f>
        <v>1.7265665293328908E-3</v>
      </c>
      <c r="X30" s="6">
        <f>IFERROR(SUMIFS('intermediary sheet'!X$2:X$185,'intermediary sheet'!$C$2:$C$185,'Market shares starting point Fe'!$C30,'intermediary sheet'!$D$2:$D$185,'Market shares starting point Fe'!$D30)/SUMIFS('intermediary sheet'!X$2:X$185,'intermediary sheet'!$C$2:$C$185,'Market shares starting point Fe'!$C30,'intermediary sheet'!$D$2:$D$185,"total"),0)</f>
        <v>3.0815001183701909E-3</v>
      </c>
      <c r="Y30" s="6">
        <f>IFERROR(SUMIFS('intermediary sheet'!Y$2:Y$185,'intermediary sheet'!$C$2:$C$185,'Market shares starting point Fe'!$C30,'intermediary sheet'!$D$2:$D$185,'Market shares starting point Fe'!$D30)/SUMIFS('intermediary sheet'!Y$2:Y$185,'intermediary sheet'!$C$2:$C$185,'Market shares starting point Fe'!$C30,'intermediary sheet'!$D$2:$D$185,"total"),0)</f>
        <v>7.9057665520093877E-3</v>
      </c>
      <c r="Z30" s="6">
        <f>IFERROR(SUMIFS('intermediary sheet'!Z$2:Z$185,'intermediary sheet'!$C$2:$C$185,'Market shares starting point Fe'!$C30,'intermediary sheet'!$D$2:$D$185,'Market shares starting point Fe'!$D30)/SUMIFS('intermediary sheet'!Z$2:Z$185,'intermediary sheet'!$C$2:$C$185,'Market shares starting point Fe'!$C30,'intermediary sheet'!$D$2:$D$185,"total"),0)</f>
        <v>1.2058608959534846E-2</v>
      </c>
      <c r="AA30" s="7">
        <f>IF(SUMIFS('Eurostat market shares'!$Z$2:$Z$185,'Eurostat market shares'!$C$2:$C$185,'Market shares starting point Fe'!$C30,'Eurostat market shares'!$D$2:$D$185,'Market shares starting point Fe'!$D30)=0,(SUMIFS('RAW data extract'!X$74:X$81,'RAW data extract'!$C$74:$C$81,VLOOKUP('Market shares starting point Fe'!$D30,Nomenclature!$F$1:$G$8,2,FALSE))-'Market shares starting point Fe'!Z30)+Z30,$Z30/SUMIFS('Eurostat market shares'!$Z$2:$Z$185,'Eurostat market shares'!$C$2:$C$185,'Market shares starting point Fe'!$C30,'Eurostat market shares'!$D$2:$D$185,'Market shares starting point Fe'!$D30)*(SUMIFS('RAW data extract'!X$74:X$81,'RAW data extract'!$C$74:$C$81,VLOOKUP('Market shares starting point Fe'!$D30,Nomenclature!$F$1:$G$8,2,FALSE))-'Market shares starting point Fe'!Z30)+Z30)</f>
        <v>3.9319930082435152E-2</v>
      </c>
      <c r="AB30" s="7">
        <f>IF(SUMIFS('Eurostat market shares'!$Z$2:$Z$185,'Eurostat market shares'!$C$2:$C$185,'Market shares starting point Fe'!$C30,'Eurostat market shares'!$D$2:$D$185,'Market shares starting point Fe'!$D30)=0,(SUMIFS('RAW data extract'!Y$74:Y$81,'RAW data extract'!$C$74:$C$81,VLOOKUP('Market shares starting point Fe'!$D30,Nomenclature!$F$1:$G$8,2,FALSE))-'Market shares starting point Fe'!AA30)+AA30,$Z30/SUMIFS('Eurostat market shares'!$Z$2:$Z$185,'Eurostat market shares'!$C$2:$C$185,'Market shares starting point Fe'!$C30,'Eurostat market shares'!$D$2:$D$185,'Market shares starting point Fe'!$D30)*(SUMIFS('RAW data extract'!Y$74:Y$81,'RAW data extract'!$C$74:$C$81,VLOOKUP('Market shares starting point Fe'!$D30,Nomenclature!$F$1:$G$8,2,FALSE))-'Market shares starting point Fe'!AA30)+AA30)</f>
        <v>3.8625394402092041E-2</v>
      </c>
      <c r="AC30" s="7">
        <f>IF(SUMIFS('Eurostat market shares'!$Z$2:$Z$185,'Eurostat market shares'!$C$2:$C$185,'Market shares starting point Fe'!$C30,'Eurostat market shares'!$D$2:$D$185,'Market shares starting point Fe'!$D30)=0,(SUMIFS('RAW data extract'!Z$74:Z$81,'RAW data extract'!$C$74:$C$81,VLOOKUP('Market shares starting point Fe'!$D30,Nomenclature!$F$1:$G$8,2,FALSE))-'Market shares starting point Fe'!AB30)+AB30,$Z30/SUMIFS('Eurostat market shares'!$Z$2:$Z$185,'Eurostat market shares'!$C$2:$C$185,'Market shares starting point Fe'!$C30,'Eurostat market shares'!$D$2:$D$185,'Market shares starting point Fe'!$D30)*(SUMIFS('RAW data extract'!Z$74:Z$81,'RAW data extract'!$C$74:$C$81,VLOOKUP('Market shares starting point Fe'!$D30,Nomenclature!$F$1:$G$8,2,FALSE))-'Market shares starting point Fe'!AB30)+AB30)</f>
        <v>3.7984688002641952E-2</v>
      </c>
      <c r="AD30" s="7">
        <f>IF(SUMIFS('Eurostat market shares'!$Z$2:$Z$185,'Eurostat market shares'!$C$2:$C$185,'Market shares starting point Fe'!$C30,'Eurostat market shares'!$D$2:$D$185,'Market shares starting point Fe'!$D30)=0,(SUMIFS('RAW data extract'!AA$74:AA$81,'RAW data extract'!$C$74:$C$81,VLOOKUP('Market shares starting point Fe'!$D30,Nomenclature!$F$1:$G$8,2,FALSE))-'Market shares starting point Fe'!AC30)+AC30,$Z30/SUMIFS('Eurostat market shares'!$Z$2:$Z$185,'Eurostat market shares'!$C$2:$C$185,'Market shares starting point Fe'!$C30,'Eurostat market shares'!$D$2:$D$185,'Market shares starting point Fe'!$D30)*(SUMIFS('RAW data extract'!AA$74:AA$81,'RAW data extract'!$C$74:$C$81,VLOOKUP('Market shares starting point Fe'!$D30,Nomenclature!$F$1:$G$8,2,FALSE))-'Market shares starting point Fe'!AC30)+AC30)</f>
        <v>3.7394934764585233E-2</v>
      </c>
      <c r="AE30" s="7">
        <f>IF(SUMIFS('Eurostat market shares'!$Z$2:$Z$185,'Eurostat market shares'!$C$2:$C$185,'Market shares starting point Fe'!$C30,'Eurostat market shares'!$D$2:$D$185,'Market shares starting point Fe'!$D30)=0,(SUMIFS('RAW data extract'!AB$74:AB$81,'RAW data extract'!$C$74:$C$81,VLOOKUP('Market shares starting point Fe'!$D30,Nomenclature!$F$1:$G$8,2,FALSE))-'Market shares starting point Fe'!AD30)+AD30,$Z30/SUMIFS('Eurostat market shares'!$Z$2:$Z$185,'Eurostat market shares'!$C$2:$C$185,'Market shares starting point Fe'!$C30,'Eurostat market shares'!$D$2:$D$185,'Market shares starting point Fe'!$D30)*(SUMIFS('RAW data extract'!AB$74:AB$81,'RAW data extract'!$C$74:$C$81,VLOOKUP('Market shares starting point Fe'!$D30,Nomenclature!$F$1:$G$8,2,FALSE))-'Market shares starting point Fe'!AD30)+AD30)</f>
        <v>3.6861742471406563E-2</v>
      </c>
      <c r="AF30" s="7">
        <f>IF(SUMIFS('Eurostat market shares'!$Z$2:$Z$185,'Eurostat market shares'!$C$2:$C$185,'Market shares starting point Fe'!$C30,'Eurostat market shares'!$D$2:$D$185,'Market shares starting point Fe'!$D30)=0,(SUMIFS('RAW data extract'!AC$74:AC$81,'RAW data extract'!$C$74:$C$81,VLOOKUP('Market shares starting point Fe'!$D30,Nomenclature!$F$1:$G$8,2,FALSE))-'Market shares starting point Fe'!AE30)+AE30,$Z30/SUMIFS('Eurostat market shares'!$Z$2:$Z$185,'Eurostat market shares'!$C$2:$C$185,'Market shares starting point Fe'!$C30,'Eurostat market shares'!$D$2:$D$185,'Market shares starting point Fe'!$D30)*(SUMIFS('RAW data extract'!AC$74:AC$81,'RAW data extract'!$C$74:$C$81,VLOOKUP('Market shares starting point Fe'!$D30,Nomenclature!$F$1:$G$8,2,FALSE))-'Market shares starting point Fe'!AE30)+AE30)</f>
        <v>3.6362084416650627E-2</v>
      </c>
      <c r="AG30" s="7">
        <f>IF(SUMIFS('Eurostat market shares'!$Z$2:$Z$185,'Eurostat market shares'!$C$2:$C$185,'Market shares starting point Fe'!$C30,'Eurostat market shares'!$D$2:$D$185,'Market shares starting point Fe'!$D30)=0,(SUMIFS('RAW data extract'!AD$74:AD$81,'RAW data extract'!$C$74:$C$81,VLOOKUP('Market shares starting point Fe'!$D30,Nomenclature!$F$1:$G$8,2,FALSE))-'Market shares starting point Fe'!AF30)+AF30,$Z30/SUMIFS('Eurostat market shares'!$Z$2:$Z$185,'Eurostat market shares'!$C$2:$C$185,'Market shares starting point Fe'!$C30,'Eurostat market shares'!$D$2:$D$185,'Market shares starting point Fe'!$D30)*(SUMIFS('RAW data extract'!AD$74:AD$81,'RAW data extract'!$C$74:$C$81,VLOOKUP('Market shares starting point Fe'!$D30,Nomenclature!$F$1:$G$8,2,FALSE))-'Market shares starting point Fe'!AF30)+AF30)</f>
        <v>3.5892138907732116E-2</v>
      </c>
      <c r="AH30" s="7">
        <f>IF(SUMIFS('Eurostat market shares'!$Z$2:$Z$185,'Eurostat market shares'!$C$2:$C$185,'Market shares starting point Fe'!$C30,'Eurostat market shares'!$D$2:$D$185,'Market shares starting point Fe'!$D30)=0,(SUMIFS('RAW data extract'!AE$74:AE$81,'RAW data extract'!$C$74:$C$81,VLOOKUP('Market shares starting point Fe'!$D30,Nomenclature!$F$1:$G$8,2,FALSE))-'Market shares starting point Fe'!AG30)+AG30,$Z30/SUMIFS('Eurostat market shares'!$Z$2:$Z$185,'Eurostat market shares'!$C$2:$C$185,'Market shares starting point Fe'!$C30,'Eurostat market shares'!$D$2:$D$185,'Market shares starting point Fe'!$D30)*(SUMIFS('RAW data extract'!AE$74:AE$81,'RAW data extract'!$C$74:$C$81,VLOOKUP('Market shares starting point Fe'!$D30,Nomenclature!$F$1:$G$8,2,FALSE))-'Market shares starting point Fe'!AG30)+AG30)</f>
        <v>3.5424830398900535E-2</v>
      </c>
      <c r="AI30" s="7">
        <f>IF(SUMIFS('Eurostat market shares'!$Z$2:$Z$185,'Eurostat market shares'!$C$2:$C$185,'Market shares starting point Fe'!$C30,'Eurostat market shares'!$D$2:$D$185,'Market shares starting point Fe'!$D30)=0,(SUMIFS('RAW data extract'!AF$74:AF$81,'RAW data extract'!$C$74:$C$81,VLOOKUP('Market shares starting point Fe'!$D30,Nomenclature!$F$1:$G$8,2,FALSE))-'Market shares starting point Fe'!AH30)+AH30,$Z30/SUMIFS('Eurostat market shares'!$Z$2:$Z$185,'Eurostat market shares'!$C$2:$C$185,'Market shares starting point Fe'!$C30,'Eurostat market shares'!$D$2:$D$185,'Market shares starting point Fe'!$D30)*(SUMIFS('RAW data extract'!AF$74:AF$81,'RAW data extract'!$C$74:$C$81,VLOOKUP('Market shares starting point Fe'!$D30,Nomenclature!$F$1:$G$8,2,FALSE))-'Market shares starting point Fe'!AH30)+AH30)</f>
        <v>3.4967944163720059E-2</v>
      </c>
      <c r="AJ30" s="7">
        <f>IF(SUMIFS('Eurostat market shares'!$Z$2:$Z$185,'Eurostat market shares'!$C$2:$C$185,'Market shares starting point Fe'!$C30,'Eurostat market shares'!$D$2:$D$185,'Market shares starting point Fe'!$D30)=0,(SUMIFS('RAW data extract'!AG$74:AG$81,'RAW data extract'!$C$74:$C$81,VLOOKUP('Market shares starting point Fe'!$D30,Nomenclature!$F$1:$G$8,2,FALSE))-'Market shares starting point Fe'!AI30)+AI30,$Z30/SUMIFS('Eurostat market shares'!$Z$2:$Z$185,'Eurostat market shares'!$C$2:$C$185,'Market shares starting point Fe'!$C30,'Eurostat market shares'!$D$2:$D$185,'Market shares starting point Fe'!$D30)*(SUMIFS('RAW data extract'!AG$74:AG$81,'RAW data extract'!$C$74:$C$81,VLOOKUP('Market shares starting point Fe'!$D30,Nomenclature!$F$1:$G$8,2,FALSE))-'Market shares starting point Fe'!AI30)+AI30)</f>
        <v>3.4512792740558365E-2</v>
      </c>
      <c r="AK30" s="7">
        <f>IF(SUMIFS('Eurostat market shares'!$Z$2:$Z$185,'Eurostat market shares'!$C$2:$C$185,'Market shares starting point Fe'!$C30,'Eurostat market shares'!$D$2:$D$185,'Market shares starting point Fe'!$D30)=0,(SUMIFS('RAW data extract'!AH$74:AH$81,'RAW data extract'!$C$74:$C$81,VLOOKUP('Market shares starting point Fe'!$D30,Nomenclature!$F$1:$G$8,2,FALSE))-'Market shares starting point Fe'!AJ30)+AJ30,$Z30/SUMIFS('Eurostat market shares'!$Z$2:$Z$185,'Eurostat market shares'!$C$2:$C$185,'Market shares starting point Fe'!$C30,'Eurostat market shares'!$D$2:$D$185,'Market shares starting point Fe'!$D30)*(SUMIFS('RAW data extract'!AH$74:AH$81,'RAW data extract'!$C$74:$C$81,VLOOKUP('Market shares starting point Fe'!$D30,Nomenclature!$F$1:$G$8,2,FALSE))-'Market shares starting point Fe'!AJ30)+AJ30)</f>
        <v>3.405087619776296E-2</v>
      </c>
      <c r="AL30" s="7">
        <f>IF(SUMIFS('Eurostat market shares'!$Z$2:$Z$185,'Eurostat market shares'!$C$2:$C$185,'Market shares starting point Fe'!$C30,'Eurostat market shares'!$D$2:$D$185,'Market shares starting point Fe'!$D30)=0,(SUMIFS('RAW data extract'!AI$74:AI$81,'RAW data extract'!$C$74:$C$81,VLOOKUP('Market shares starting point Fe'!$D30,Nomenclature!$F$1:$G$8,2,FALSE))-'Market shares starting point Fe'!AK30)+AK30,$Z30/SUMIFS('Eurostat market shares'!$Z$2:$Z$185,'Eurostat market shares'!$C$2:$C$185,'Market shares starting point Fe'!$C30,'Eurostat market shares'!$D$2:$D$185,'Market shares starting point Fe'!$D30)*(SUMIFS('RAW data extract'!AI$74:AI$81,'RAW data extract'!$C$74:$C$81,VLOOKUP('Market shares starting point Fe'!$D30,Nomenclature!$F$1:$G$8,2,FALSE))-'Market shares starting point Fe'!AK30)+AK30)</f>
        <v>3.3574473740367934E-2</v>
      </c>
      <c r="AM30" s="7">
        <f>IF(SUMIFS('Eurostat market shares'!$Z$2:$Z$185,'Eurostat market shares'!$C$2:$C$185,'Market shares starting point Fe'!$C30,'Eurostat market shares'!$D$2:$D$185,'Market shares starting point Fe'!$D30)=0,(SUMIFS('RAW data extract'!AJ$74:AJ$81,'RAW data extract'!$C$74:$C$81,VLOOKUP('Market shares starting point Fe'!$D30,Nomenclature!$F$1:$G$8,2,FALSE))-'Market shares starting point Fe'!AL30)+AL30,$Z30/SUMIFS('Eurostat market shares'!$Z$2:$Z$185,'Eurostat market shares'!$C$2:$C$185,'Market shares starting point Fe'!$C30,'Eurostat market shares'!$D$2:$D$185,'Market shares starting point Fe'!$D30)*(SUMIFS('RAW data extract'!AJ$74:AJ$81,'RAW data extract'!$C$74:$C$81,VLOOKUP('Market shares starting point Fe'!$D30,Nomenclature!$F$1:$G$8,2,FALSE))-'Market shares starting point Fe'!AL30)+AL30)</f>
        <v>3.3072029260569361E-2</v>
      </c>
      <c r="AN30" s="7">
        <f>IF(SUMIFS('Eurostat market shares'!$Z$2:$Z$185,'Eurostat market shares'!$C$2:$C$185,'Market shares starting point Fe'!$C30,'Eurostat market shares'!$D$2:$D$185,'Market shares starting point Fe'!$D30)=0,(SUMIFS('RAW data extract'!AK$74:AK$81,'RAW data extract'!$C$74:$C$81,VLOOKUP('Market shares starting point Fe'!$D30,Nomenclature!$F$1:$G$8,2,FALSE))-'Market shares starting point Fe'!AM30)+AM30,$Z30/SUMIFS('Eurostat market shares'!$Z$2:$Z$185,'Eurostat market shares'!$C$2:$C$185,'Market shares starting point Fe'!$C30,'Eurostat market shares'!$D$2:$D$185,'Market shares starting point Fe'!$D30)*(SUMIFS('RAW data extract'!AK$74:AK$81,'RAW data extract'!$C$74:$C$81,VLOOKUP('Market shares starting point Fe'!$D30,Nomenclature!$F$1:$G$8,2,FALSE))-'Market shares starting point Fe'!AM30)+AM30)</f>
        <v>3.2535206199983589E-2</v>
      </c>
      <c r="AO30" s="7">
        <f>IF(SUMIFS('Eurostat market shares'!$Z$2:$Z$185,'Eurostat market shares'!$C$2:$C$185,'Market shares starting point Fe'!$C30,'Eurostat market shares'!$D$2:$D$185,'Market shares starting point Fe'!$D30)=0,(SUMIFS('RAW data extract'!AL$74:AL$81,'RAW data extract'!$C$74:$C$81,VLOOKUP('Market shares starting point Fe'!$D30,Nomenclature!$F$1:$G$8,2,FALSE))-'Market shares starting point Fe'!AN30)+AN30,$Z30/SUMIFS('Eurostat market shares'!$Z$2:$Z$185,'Eurostat market shares'!$C$2:$C$185,'Market shares starting point Fe'!$C30,'Eurostat market shares'!$D$2:$D$185,'Market shares starting point Fe'!$D30)*(SUMIFS('RAW data extract'!AL$74:AL$81,'RAW data extract'!$C$74:$C$81,VLOOKUP('Market shares starting point Fe'!$D30,Nomenclature!$F$1:$G$8,2,FALSE))-'Market shares starting point Fe'!AN30)+AN30)</f>
        <v>3.1974565430853183E-2</v>
      </c>
      <c r="AP30" s="7">
        <f>IF(SUMIFS('Eurostat market shares'!$Z$2:$Z$185,'Eurostat market shares'!$C$2:$C$185,'Market shares starting point Fe'!$C30,'Eurostat market shares'!$D$2:$D$185,'Market shares starting point Fe'!$D30)=0,(SUMIFS('RAW data extract'!AM$74:AM$81,'RAW data extract'!$C$74:$C$81,VLOOKUP('Market shares starting point Fe'!$D30,Nomenclature!$F$1:$G$8,2,FALSE))-'Market shares starting point Fe'!AO30)+AO30,$Z30/SUMIFS('Eurostat market shares'!$Z$2:$Z$185,'Eurostat market shares'!$C$2:$C$185,'Market shares starting point Fe'!$C30,'Eurostat market shares'!$D$2:$D$185,'Market shares starting point Fe'!$D30)*(SUMIFS('RAW data extract'!AM$74:AM$81,'RAW data extract'!$C$74:$C$81,VLOOKUP('Market shares starting point Fe'!$D30,Nomenclature!$F$1:$G$8,2,FALSE))-'Market shares starting point Fe'!AO30)+AO30)</f>
        <v>3.1376122585766317E-2</v>
      </c>
      <c r="AQ30" s="7">
        <f>IF(SUMIFS('Eurostat market shares'!$Z$2:$Z$185,'Eurostat market shares'!$C$2:$C$185,'Market shares starting point Fe'!$C30,'Eurostat market shares'!$D$2:$D$185,'Market shares starting point Fe'!$D30)=0,(SUMIFS('RAW data extract'!AN$74:AN$81,'RAW data extract'!$C$74:$C$81,VLOOKUP('Market shares starting point Fe'!$D30,Nomenclature!$F$1:$G$8,2,FALSE))-'Market shares starting point Fe'!AP30)+AP30,$Z30/SUMIFS('Eurostat market shares'!$Z$2:$Z$185,'Eurostat market shares'!$C$2:$C$185,'Market shares starting point Fe'!$C30,'Eurostat market shares'!$D$2:$D$185,'Market shares starting point Fe'!$D30)*(SUMIFS('RAW data extract'!AN$74:AN$81,'RAW data extract'!$C$74:$C$81,VLOOKUP('Market shares starting point Fe'!$D30,Nomenclature!$F$1:$G$8,2,FALSE))-'Market shares starting point Fe'!AP30)+AP30)</f>
        <v>3.0758873610600885E-2</v>
      </c>
      <c r="AR30" s="7">
        <f>IF(SUMIFS('Eurostat market shares'!$Z$2:$Z$185,'Eurostat market shares'!$C$2:$C$185,'Market shares starting point Fe'!$C30,'Eurostat market shares'!$D$2:$D$185,'Market shares starting point Fe'!$D30)=0,(SUMIFS('RAW data extract'!AO$74:AO$81,'RAW data extract'!$C$74:$C$81,VLOOKUP('Market shares starting point Fe'!$D30,Nomenclature!$F$1:$G$8,2,FALSE))-'Market shares starting point Fe'!AQ30)+AQ30,$Z30/SUMIFS('Eurostat market shares'!$Z$2:$Z$185,'Eurostat market shares'!$C$2:$C$185,'Market shares starting point Fe'!$C30,'Eurostat market shares'!$D$2:$D$185,'Market shares starting point Fe'!$D30)*(SUMIFS('RAW data extract'!AO$74:AO$81,'RAW data extract'!$C$74:$C$81,VLOOKUP('Market shares starting point Fe'!$D30,Nomenclature!$F$1:$G$8,2,FALSE))-'Market shares starting point Fe'!AQ30)+AQ30)</f>
        <v>3.0131756974951004E-2</v>
      </c>
      <c r="AS30" s="7">
        <f>IF(SUMIFS('Eurostat market shares'!$Z$2:$Z$185,'Eurostat market shares'!$C$2:$C$185,'Market shares starting point Fe'!$C30,'Eurostat market shares'!$D$2:$D$185,'Market shares starting point Fe'!$D30)=0,(SUMIFS('RAW data extract'!AP$74:AP$81,'RAW data extract'!$C$74:$C$81,VLOOKUP('Market shares starting point Fe'!$D30,Nomenclature!$F$1:$G$8,2,FALSE))-'Market shares starting point Fe'!AR30)+AR30,$Z30/SUMIFS('Eurostat market shares'!$Z$2:$Z$185,'Eurostat market shares'!$C$2:$C$185,'Market shares starting point Fe'!$C30,'Eurostat market shares'!$D$2:$D$185,'Market shares starting point Fe'!$D30)*(SUMIFS('RAW data extract'!AP$74:AP$81,'RAW data extract'!$C$74:$C$81,VLOOKUP('Market shares starting point Fe'!$D30,Nomenclature!$F$1:$G$8,2,FALSE))-'Market shares starting point Fe'!AR30)+AR30)</f>
        <v>2.9469294986471151E-2</v>
      </c>
      <c r="AT30" s="7">
        <f>IF(SUMIFS('Eurostat market shares'!$Z$2:$Z$185,'Eurostat market shares'!$C$2:$C$185,'Market shares starting point Fe'!$C30,'Eurostat market shares'!$D$2:$D$185,'Market shares starting point Fe'!$D30)=0,(SUMIFS('RAW data extract'!AQ$74:AQ$81,'RAW data extract'!$C$74:$C$81,VLOOKUP('Market shares starting point Fe'!$D30,Nomenclature!$F$1:$G$8,2,FALSE))-'Market shares starting point Fe'!AS30)+AS30,$Z30/SUMIFS('Eurostat market shares'!$Z$2:$Z$185,'Eurostat market shares'!$C$2:$C$185,'Market shares starting point Fe'!$C30,'Eurostat market shares'!$D$2:$D$185,'Market shares starting point Fe'!$D30)*(SUMIFS('RAW data extract'!AQ$74:AQ$81,'RAW data extract'!$C$74:$C$81,VLOOKUP('Market shares starting point Fe'!$D30,Nomenclature!$F$1:$G$8,2,FALSE))-'Market shares starting point Fe'!AS30)+AS30)</f>
        <v>2.878992632452141E-2</v>
      </c>
      <c r="AU30" s="7">
        <f>IF(SUMIFS('Eurostat market shares'!$Z$2:$Z$185,'Eurostat market shares'!$C$2:$C$185,'Market shares starting point Fe'!$C30,'Eurostat market shares'!$D$2:$D$185,'Market shares starting point Fe'!$D30)=0,(SUMIFS('RAW data extract'!AR$74:AR$81,'RAW data extract'!$C$74:$C$81,VLOOKUP('Market shares starting point Fe'!$D30,Nomenclature!$F$1:$G$8,2,FALSE))-'Market shares starting point Fe'!AT30)+AT30,$Z30/SUMIFS('Eurostat market shares'!$Z$2:$Z$185,'Eurostat market shares'!$C$2:$C$185,'Market shares starting point Fe'!$C30,'Eurostat market shares'!$D$2:$D$185,'Market shares starting point Fe'!$D30)*(SUMIFS('RAW data extract'!AR$74:AR$81,'RAW data extract'!$C$74:$C$81,VLOOKUP('Market shares starting point Fe'!$D30,Nomenclature!$F$1:$G$8,2,FALSE))-'Market shares starting point Fe'!AT30)+AT30)</f>
        <v>2.8115409997323565E-2</v>
      </c>
      <c r="AV30" s="7">
        <f>IF(SUMIFS('Eurostat market shares'!$Z$2:$Z$185,'Eurostat market shares'!$C$2:$C$185,'Market shares starting point Fe'!$C30,'Eurostat market shares'!$D$2:$D$185,'Market shares starting point Fe'!$D30)=0,(SUMIFS('RAW data extract'!AS$74:AS$81,'RAW data extract'!$C$74:$C$81,VLOOKUP('Market shares starting point Fe'!$D30,Nomenclature!$F$1:$G$8,2,FALSE))-'Market shares starting point Fe'!AU30)+AU30,$Z30/SUMIFS('Eurostat market shares'!$Z$2:$Z$185,'Eurostat market shares'!$C$2:$C$185,'Market shares starting point Fe'!$C30,'Eurostat market shares'!$D$2:$D$185,'Market shares starting point Fe'!$D30)*(SUMIFS('RAW data extract'!AS$74:AS$81,'RAW data extract'!$C$74:$C$81,VLOOKUP('Market shares starting point Fe'!$D30,Nomenclature!$F$1:$G$8,2,FALSE))-'Market shares starting point Fe'!AU30)+AU30)</f>
        <v>2.7413408001102178E-2</v>
      </c>
      <c r="AW30" s="7">
        <f>IF(SUMIFS('Eurostat market shares'!$Z$2:$Z$185,'Eurostat market shares'!$C$2:$C$185,'Market shares starting point Fe'!$C30,'Eurostat market shares'!$D$2:$D$185,'Market shares starting point Fe'!$D30)=0,(SUMIFS('RAW data extract'!AT$74:AT$81,'RAW data extract'!$C$74:$C$81,VLOOKUP('Market shares starting point Fe'!$D30,Nomenclature!$F$1:$G$8,2,FALSE))-'Market shares starting point Fe'!AV30)+AV30,$Z30/SUMIFS('Eurostat market shares'!$Z$2:$Z$185,'Eurostat market shares'!$C$2:$C$185,'Market shares starting point Fe'!$C30,'Eurostat market shares'!$D$2:$D$185,'Market shares starting point Fe'!$D30)*(SUMIFS('RAW data extract'!AT$74:AT$81,'RAW data extract'!$C$74:$C$81,VLOOKUP('Market shares starting point Fe'!$D30,Nomenclature!$F$1:$G$8,2,FALSE))-'Market shares starting point Fe'!AV30)+AV30)</f>
        <v>2.6675194485455574E-2</v>
      </c>
      <c r="AX30" s="7">
        <f>IF(SUMIFS('Eurostat market shares'!$Z$2:$Z$185,'Eurostat market shares'!$C$2:$C$185,'Market shares starting point Fe'!$C30,'Eurostat market shares'!$D$2:$D$185,'Market shares starting point Fe'!$D30)=0,(SUMIFS('RAW data extract'!AU$74:AU$81,'RAW data extract'!$C$74:$C$81,VLOOKUP('Market shares starting point Fe'!$D30,Nomenclature!$F$1:$G$8,2,FALSE))-'Market shares starting point Fe'!AW30)+AW30,$Z30/SUMIFS('Eurostat market shares'!$Z$2:$Z$185,'Eurostat market shares'!$C$2:$C$185,'Market shares starting point Fe'!$C30,'Eurostat market shares'!$D$2:$D$185,'Market shares starting point Fe'!$D30)*(SUMIFS('RAW data extract'!AU$74:AU$81,'RAW data extract'!$C$74:$C$81,VLOOKUP('Market shares starting point Fe'!$D30,Nomenclature!$F$1:$G$8,2,FALSE))-'Market shares starting point Fe'!AW30)+AW30)</f>
        <v>2.5961732701462927E-2</v>
      </c>
      <c r="AY30" s="7">
        <f>IF(SUMIFS('Eurostat market shares'!$Z$2:$Z$185,'Eurostat market shares'!$C$2:$C$185,'Market shares starting point Fe'!$C30,'Eurostat market shares'!$D$2:$D$185,'Market shares starting point Fe'!$D30)=0,(SUMIFS('RAW data extract'!AV$74:AV$81,'RAW data extract'!$C$74:$C$81,VLOOKUP('Market shares starting point Fe'!$D30,Nomenclature!$F$1:$G$8,2,FALSE))-'Market shares starting point Fe'!AX30)+AX30,$Z30/SUMIFS('Eurostat market shares'!$Z$2:$Z$185,'Eurostat market shares'!$C$2:$C$185,'Market shares starting point Fe'!$C30,'Eurostat market shares'!$D$2:$D$185,'Market shares starting point Fe'!$D30)*(SUMIFS('RAW data extract'!AV$74:AV$81,'RAW data extract'!$C$74:$C$81,VLOOKUP('Market shares starting point Fe'!$D30,Nomenclature!$F$1:$G$8,2,FALSE))-'Market shares starting point Fe'!AX30)+AX30)</f>
        <v>2.5011607202097323E-2</v>
      </c>
      <c r="AZ30" s="7">
        <f>IF(SUMIFS('Eurostat market shares'!$Z$2:$Z$185,'Eurostat market shares'!$C$2:$C$185,'Market shares starting point Fe'!$C30,'Eurostat market shares'!$D$2:$D$185,'Market shares starting point Fe'!$D30)=0,(SUMIFS('RAW data extract'!AW$74:AW$81,'RAW data extract'!$C$74:$C$81,VLOOKUP('Market shares starting point Fe'!$D30,Nomenclature!$F$1:$G$8,2,FALSE))-'Market shares starting point Fe'!AY30)+AY30,$Z30/SUMIFS('Eurostat market shares'!$Z$2:$Z$185,'Eurostat market shares'!$C$2:$C$185,'Market shares starting point Fe'!$C30,'Eurostat market shares'!$D$2:$D$185,'Market shares starting point Fe'!$D30)*(SUMIFS('RAW data extract'!AW$74:AW$81,'RAW data extract'!$C$74:$C$81,VLOOKUP('Market shares starting point Fe'!$D30,Nomenclature!$F$1:$G$8,2,FALSE))-'Market shares starting point Fe'!AY30)+AY30)</f>
        <v>2.4092173084509141E-2</v>
      </c>
      <c r="BA30" s="7">
        <f>IF(SUMIFS('Eurostat market shares'!$Z$2:$Z$185,'Eurostat market shares'!$C$2:$C$185,'Market shares starting point Fe'!$C30,'Eurostat market shares'!$D$2:$D$185,'Market shares starting point Fe'!$D30)=0,(SUMIFS('RAW data extract'!AX$74:AX$81,'RAW data extract'!$C$74:$C$81,VLOOKUP('Market shares starting point Fe'!$D30,Nomenclature!$F$1:$G$8,2,FALSE))-'Market shares starting point Fe'!AZ30)+AZ30,$Z30/SUMIFS('Eurostat market shares'!$Z$2:$Z$185,'Eurostat market shares'!$C$2:$C$185,'Market shares starting point Fe'!$C30,'Eurostat market shares'!$D$2:$D$185,'Market shares starting point Fe'!$D30)*(SUMIFS('RAW data extract'!AX$74:AX$81,'RAW data extract'!$C$74:$C$81,VLOOKUP('Market shares starting point Fe'!$D30,Nomenclature!$F$1:$G$8,2,FALSE))-'Market shares starting point Fe'!AZ30)+AZ30)</f>
        <v>2.307349448163876E-2</v>
      </c>
      <c r="BB30" s="7">
        <f>IF(SUMIFS('Eurostat market shares'!$Z$2:$Z$185,'Eurostat market shares'!$C$2:$C$185,'Market shares starting point Fe'!$C30,'Eurostat market shares'!$D$2:$D$185,'Market shares starting point Fe'!$D30)=0,(SUMIFS('RAW data extract'!AY$74:AY$81,'RAW data extract'!$C$74:$C$81,VLOOKUP('Market shares starting point Fe'!$D30,Nomenclature!$F$1:$G$8,2,FALSE))-'Market shares starting point Fe'!BA30)+BA30,$Z30/SUMIFS('Eurostat market shares'!$Z$2:$Z$185,'Eurostat market shares'!$C$2:$C$185,'Market shares starting point Fe'!$C30,'Eurostat market shares'!$D$2:$D$185,'Market shares starting point Fe'!$D30)*(SUMIFS('RAW data extract'!AY$74:AY$81,'RAW data extract'!$C$74:$C$81,VLOOKUP('Market shares starting point Fe'!$D30,Nomenclature!$F$1:$G$8,2,FALSE))-'Market shares starting point Fe'!BA30)+BA30)</f>
        <v>2.1944456187427953E-2</v>
      </c>
      <c r="BC30" s="7">
        <f>IF(SUMIFS('Eurostat market shares'!$Z$2:$Z$185,'Eurostat market shares'!$C$2:$C$185,'Market shares starting point Fe'!$C30,'Eurostat market shares'!$D$2:$D$185,'Market shares starting point Fe'!$D30)=0,(SUMIFS('RAW data extract'!AZ$74:AZ$81,'RAW data extract'!$C$74:$C$81,VLOOKUP('Market shares starting point Fe'!$D30,Nomenclature!$F$1:$G$8,2,FALSE))-'Market shares starting point Fe'!BB30)+BB30,$Z30/SUMIFS('Eurostat market shares'!$Z$2:$Z$185,'Eurostat market shares'!$C$2:$C$185,'Market shares starting point Fe'!$C30,'Eurostat market shares'!$D$2:$D$185,'Market shares starting point Fe'!$D30)*(SUMIFS('RAW data extract'!AZ$74:AZ$81,'RAW data extract'!$C$74:$C$81,VLOOKUP('Market shares starting point Fe'!$D30,Nomenclature!$F$1:$G$8,2,FALSE))-'Market shares starting point Fe'!BB30)+BB30)</f>
        <v>2.0689861826904216E-2</v>
      </c>
      <c r="BD30" s="7">
        <f>IF(SUMIFS('Eurostat market shares'!$Z$2:$Z$185,'Eurostat market shares'!$C$2:$C$185,'Market shares starting point Fe'!$C30,'Eurostat market shares'!$D$2:$D$185,'Market shares starting point Fe'!$D30)=0,(SUMIFS('RAW data extract'!BA$74:BA$81,'RAW data extract'!$C$74:$C$81,VLOOKUP('Market shares starting point Fe'!$D30,Nomenclature!$F$1:$G$8,2,FALSE))-'Market shares starting point Fe'!BC30)+BC30,$Z30/SUMIFS('Eurostat market shares'!$Z$2:$Z$185,'Eurostat market shares'!$C$2:$C$185,'Market shares starting point Fe'!$C30,'Eurostat market shares'!$D$2:$D$185,'Market shares starting point Fe'!$D30)*(SUMIFS('RAW data extract'!BA$74:BA$81,'RAW data extract'!$C$74:$C$81,VLOOKUP('Market shares starting point Fe'!$D30,Nomenclature!$F$1:$G$8,2,FALSE))-'Market shares starting point Fe'!BC30)+BC30)</f>
        <v>1.9327288165710312E-2</v>
      </c>
      <c r="BE30" s="7">
        <f>IF(SUMIFS('Eurostat market shares'!$Z$2:$Z$185,'Eurostat market shares'!$C$2:$C$185,'Market shares starting point Fe'!$C30,'Eurostat market shares'!$D$2:$D$185,'Market shares starting point Fe'!$D30)=0,(SUMIFS('RAW data extract'!BB$74:BB$81,'RAW data extract'!$C$74:$C$81,VLOOKUP('Market shares starting point Fe'!$D30,Nomenclature!$F$1:$G$8,2,FALSE))-'Market shares starting point Fe'!BD30)+BD30,$Z30/SUMIFS('Eurostat market shares'!$Z$2:$Z$185,'Eurostat market shares'!$C$2:$C$185,'Market shares starting point Fe'!$C30,'Eurostat market shares'!$D$2:$D$185,'Market shares starting point Fe'!$D30)*(SUMIFS('RAW data extract'!BB$74:BB$81,'RAW data extract'!$C$74:$C$81,VLOOKUP('Market shares starting point Fe'!$D30,Nomenclature!$F$1:$G$8,2,FALSE))-'Market shares starting point Fe'!BD30)+BD30)</f>
        <v>1.778918601000138E-2</v>
      </c>
      <c r="BF30" s="7">
        <f>IF(SUMIFS('Eurostat market shares'!$Z$2:$Z$185,'Eurostat market shares'!$C$2:$C$185,'Market shares starting point Fe'!$C30,'Eurostat market shares'!$D$2:$D$185,'Market shares starting point Fe'!$D30)=0,(SUMIFS('RAW data extract'!BC$74:BC$81,'RAW data extract'!$C$74:$C$81,VLOOKUP('Market shares starting point Fe'!$D30,Nomenclature!$F$1:$G$8,2,FALSE))-'Market shares starting point Fe'!BE30)+BE30,$Z30/SUMIFS('Eurostat market shares'!$Z$2:$Z$185,'Eurostat market shares'!$C$2:$C$185,'Market shares starting point Fe'!$C30,'Eurostat market shares'!$D$2:$D$185,'Market shares starting point Fe'!$D30)*(SUMIFS('RAW data extract'!BC$74:BC$81,'RAW data extract'!$C$74:$C$81,VLOOKUP('Market shares starting point Fe'!$D30,Nomenclature!$F$1:$G$8,2,FALSE))-'Market shares starting point Fe'!BE30)+BE30)</f>
        <v>1.6066049282571458E-2</v>
      </c>
      <c r="BG30" s="7">
        <f>IF(SUMIFS('Eurostat market shares'!$Z$2:$Z$185,'Eurostat market shares'!$C$2:$C$185,'Market shares starting point Fe'!$C30,'Eurostat market shares'!$D$2:$D$185,'Market shares starting point Fe'!$D30)=0,(SUMIFS('RAW data extract'!BD$74:BD$81,'RAW data extract'!$C$74:$C$81,VLOOKUP('Market shares starting point Fe'!$D30,Nomenclature!$F$1:$G$8,2,FALSE))-'Market shares starting point Fe'!BF30)+BF30,$Z30/SUMIFS('Eurostat market shares'!$Z$2:$Z$185,'Eurostat market shares'!$C$2:$C$185,'Market shares starting point Fe'!$C30,'Eurostat market shares'!$D$2:$D$185,'Market shares starting point Fe'!$D30)*(SUMIFS('RAW data extract'!BD$74:BD$81,'RAW data extract'!$C$74:$C$81,VLOOKUP('Market shares starting point Fe'!$D30,Nomenclature!$F$1:$G$8,2,FALSE))-'Market shares starting point Fe'!BF30)+BF30)</f>
        <v>1.4125887914513678E-2</v>
      </c>
      <c r="BH30" s="7">
        <f>IF(SUMIFS('Eurostat market shares'!$Z$2:$Z$185,'Eurostat market shares'!$C$2:$C$185,'Market shares starting point Fe'!$C30,'Eurostat market shares'!$D$2:$D$185,'Market shares starting point Fe'!$D30)=0,(SUMIFS('RAW data extract'!BE$74:BE$81,'RAW data extract'!$C$74:$C$81,VLOOKUP('Market shares starting point Fe'!$D30,Nomenclature!$F$1:$G$8,2,FALSE))-'Market shares starting point Fe'!BG30)+BG30,$Z30/SUMIFS('Eurostat market shares'!$Z$2:$Z$185,'Eurostat market shares'!$C$2:$C$185,'Market shares starting point Fe'!$C30,'Eurostat market shares'!$D$2:$D$185,'Market shares starting point Fe'!$D30)*(SUMIFS('RAW data extract'!BE$74:BE$81,'RAW data extract'!$C$74:$C$81,VLOOKUP('Market shares starting point Fe'!$D30,Nomenclature!$F$1:$G$8,2,FALSE))-'Market shares starting point Fe'!BG30)+BG30)</f>
        <v>1.1920960596593901E-2</v>
      </c>
    </row>
    <row r="31" spans="1:60" hidden="1" x14ac:dyDescent="0.3">
      <c r="A31" t="s">
        <v>9</v>
      </c>
      <c r="B31" t="s">
        <v>10</v>
      </c>
      <c r="C31" t="s">
        <v>43</v>
      </c>
      <c r="D31" t="s">
        <v>21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 s="6">
        <f>IFERROR(SUMIFS('intermediary sheet'!J$2:J$185,'intermediary sheet'!$C$2:$C$185,'Market shares starting point Fe'!$C31,'intermediary sheet'!$D$2:$D$185,'Market shares starting point Fe'!$D31)/SUMIFS('intermediary sheet'!J$2:J$185,'intermediary sheet'!$C$2:$C$185,'Market shares starting point Fe'!$C31,'intermediary sheet'!$D$2:$D$185,"total"),0)</f>
        <v>0</v>
      </c>
      <c r="K31" s="6">
        <f>IFERROR(SUMIFS('intermediary sheet'!K$2:K$185,'intermediary sheet'!$C$2:$C$185,'Market shares starting point Fe'!$C31,'intermediary sheet'!$D$2:$D$185,'Market shares starting point Fe'!$D31)/SUMIFS('intermediary sheet'!K$2:K$185,'intermediary sheet'!$C$2:$C$185,'Market shares starting point Fe'!$C31,'intermediary sheet'!$D$2:$D$185,"total"),0)</f>
        <v>0</v>
      </c>
      <c r="L31" s="6">
        <f>IFERROR(SUMIFS('intermediary sheet'!L$2:L$185,'intermediary sheet'!$C$2:$C$185,'Market shares starting point Fe'!$C31,'intermediary sheet'!$D$2:$D$185,'Market shares starting point Fe'!$D31)/SUMIFS('intermediary sheet'!L$2:L$185,'intermediary sheet'!$C$2:$C$185,'Market shares starting point Fe'!$C31,'intermediary sheet'!$D$2:$D$185,"total"),0)</f>
        <v>0</v>
      </c>
      <c r="M31" s="6">
        <f>IFERROR(SUMIFS('intermediary sheet'!M$2:M$185,'intermediary sheet'!$C$2:$C$185,'Market shares starting point Fe'!$C31,'intermediary sheet'!$D$2:$D$185,'Market shares starting point Fe'!$D31)/SUMIFS('intermediary sheet'!M$2:M$185,'intermediary sheet'!$C$2:$C$185,'Market shares starting point Fe'!$C31,'intermediary sheet'!$D$2:$D$185,"total"),0)</f>
        <v>0</v>
      </c>
      <c r="N31" s="6">
        <f>IFERROR(SUMIFS('intermediary sheet'!N$2:N$185,'intermediary sheet'!$C$2:$C$185,'Market shares starting point Fe'!$C31,'intermediary sheet'!$D$2:$D$185,'Market shares starting point Fe'!$D31)/SUMIFS('intermediary sheet'!N$2:N$185,'intermediary sheet'!$C$2:$C$185,'Market shares starting point Fe'!$C31,'intermediary sheet'!$D$2:$D$185,"total"),0)</f>
        <v>0</v>
      </c>
      <c r="O31" s="6">
        <f>IFERROR(SUMIFS('intermediary sheet'!O$2:O$185,'intermediary sheet'!$C$2:$C$185,'Market shares starting point Fe'!$C31,'intermediary sheet'!$D$2:$D$185,'Market shares starting point Fe'!$D31)/SUMIFS('intermediary sheet'!O$2:O$185,'intermediary sheet'!$C$2:$C$185,'Market shares starting point Fe'!$C31,'intermediary sheet'!$D$2:$D$185,"total"),0)</f>
        <v>0</v>
      </c>
      <c r="P31" s="6">
        <f>IFERROR(SUMIFS('intermediary sheet'!P$2:P$185,'intermediary sheet'!$C$2:$C$185,'Market shares starting point Fe'!$C31,'intermediary sheet'!$D$2:$D$185,'Market shares starting point Fe'!$D31)/SUMIFS('intermediary sheet'!P$2:P$185,'intermediary sheet'!$C$2:$C$185,'Market shares starting point Fe'!$C31,'intermediary sheet'!$D$2:$D$185,"total"),0)</f>
        <v>0</v>
      </c>
      <c r="Q31" s="6">
        <f>IFERROR(SUMIFS('intermediary sheet'!Q$2:Q$185,'intermediary sheet'!$C$2:$C$185,'Market shares starting point Fe'!$C31,'intermediary sheet'!$D$2:$D$185,'Market shares starting point Fe'!$D31)/SUMIFS('intermediary sheet'!Q$2:Q$185,'intermediary sheet'!$C$2:$C$185,'Market shares starting point Fe'!$C31,'intermediary sheet'!$D$2:$D$185,"total"),0)</f>
        <v>0</v>
      </c>
      <c r="R31" s="6">
        <f>IFERROR(SUMIFS('intermediary sheet'!R$2:R$185,'intermediary sheet'!$C$2:$C$185,'Market shares starting point Fe'!$C31,'intermediary sheet'!$D$2:$D$185,'Market shares starting point Fe'!$D31)/SUMIFS('intermediary sheet'!R$2:R$185,'intermediary sheet'!$C$2:$C$185,'Market shares starting point Fe'!$C31,'intermediary sheet'!$D$2:$D$185,"total"),0)</f>
        <v>0</v>
      </c>
      <c r="S31" s="6">
        <f>IFERROR(SUMIFS('intermediary sheet'!S$2:S$185,'intermediary sheet'!$C$2:$C$185,'Market shares starting point Fe'!$C31,'intermediary sheet'!$D$2:$D$185,'Market shares starting point Fe'!$D31)/SUMIFS('intermediary sheet'!S$2:S$185,'intermediary sheet'!$C$2:$C$185,'Market shares starting point Fe'!$C31,'intermediary sheet'!$D$2:$D$185,"total"),0)</f>
        <v>0</v>
      </c>
      <c r="T31" s="6">
        <f>IFERROR(SUMIFS('intermediary sheet'!T$2:T$185,'intermediary sheet'!$C$2:$C$185,'Market shares starting point Fe'!$C31,'intermediary sheet'!$D$2:$D$185,'Market shares starting point Fe'!$D31)/SUMIFS('intermediary sheet'!T$2:T$185,'intermediary sheet'!$C$2:$C$185,'Market shares starting point Fe'!$C31,'intermediary sheet'!$D$2:$D$185,"total"),0)</f>
        <v>0</v>
      </c>
      <c r="U31" s="6">
        <f>IFERROR(SUMIFS('intermediary sheet'!U$2:U$185,'intermediary sheet'!$C$2:$C$185,'Market shares starting point Fe'!$C31,'intermediary sheet'!$D$2:$D$185,'Market shares starting point Fe'!$D31)/SUMIFS('intermediary sheet'!U$2:U$185,'intermediary sheet'!$C$2:$C$185,'Market shares starting point Fe'!$C31,'intermediary sheet'!$D$2:$D$185,"total"),0)</f>
        <v>0</v>
      </c>
      <c r="V31" s="6">
        <f>IFERROR(SUMIFS('intermediary sheet'!V$2:V$185,'intermediary sheet'!$C$2:$C$185,'Market shares starting point Fe'!$C31,'intermediary sheet'!$D$2:$D$185,'Market shares starting point Fe'!$D31)/SUMIFS('intermediary sheet'!V$2:V$185,'intermediary sheet'!$C$2:$C$185,'Market shares starting point Fe'!$C31,'intermediary sheet'!$D$2:$D$185,"total"),0)</f>
        <v>0</v>
      </c>
      <c r="W31" s="6">
        <f>IFERROR(SUMIFS('intermediary sheet'!W$2:W$185,'intermediary sheet'!$C$2:$C$185,'Market shares starting point Fe'!$C31,'intermediary sheet'!$D$2:$D$185,'Market shares starting point Fe'!$D31)/SUMIFS('intermediary sheet'!W$2:W$185,'intermediary sheet'!$C$2:$C$185,'Market shares starting point Fe'!$C31,'intermediary sheet'!$D$2:$D$185,"total"),0)</f>
        <v>0</v>
      </c>
      <c r="X31" s="6">
        <f>IFERROR(SUMIFS('intermediary sheet'!X$2:X$185,'intermediary sheet'!$C$2:$C$185,'Market shares starting point Fe'!$C31,'intermediary sheet'!$D$2:$D$185,'Market shares starting point Fe'!$D31)/SUMIFS('intermediary sheet'!X$2:X$185,'intermediary sheet'!$C$2:$C$185,'Market shares starting point Fe'!$C31,'intermediary sheet'!$D$2:$D$185,"total"),0)</f>
        <v>0</v>
      </c>
      <c r="Y31" s="6">
        <f>IFERROR(SUMIFS('intermediary sheet'!Y$2:Y$185,'intermediary sheet'!$C$2:$C$185,'Market shares starting point Fe'!$C31,'intermediary sheet'!$D$2:$D$185,'Market shares starting point Fe'!$D31)/SUMIFS('intermediary sheet'!Y$2:Y$185,'intermediary sheet'!$C$2:$C$185,'Market shares starting point Fe'!$C31,'intermediary sheet'!$D$2:$D$185,"total"),0)</f>
        <v>0</v>
      </c>
      <c r="Z31" s="6">
        <f>IFERROR(SUMIFS('intermediary sheet'!Z$2:Z$185,'intermediary sheet'!$C$2:$C$185,'Market shares starting point Fe'!$C31,'intermediary sheet'!$D$2:$D$185,'Market shares starting point Fe'!$D31)/SUMIFS('intermediary sheet'!Z$2:Z$185,'intermediary sheet'!$C$2:$C$185,'Market shares starting point Fe'!$C31,'intermediary sheet'!$D$2:$D$185,"total"),0)</f>
        <v>0</v>
      </c>
      <c r="AA31" s="7">
        <f>IF(SUMIFS('Eurostat market shares'!$Z$2:$Z$185,'Eurostat market shares'!$C$2:$C$185,'Market shares starting point Fe'!$C31,'Eurostat market shares'!$D$2:$D$185,'Market shares starting point Fe'!$D31)=0,(SUMIFS('RAW data extract'!X$74:X$81,'RAW data extract'!$C$74:$C$81,VLOOKUP('Market shares starting point Fe'!$D31,Nomenclature!$F$1:$G$8,2,FALSE))-'Market shares starting point Fe'!Z31)+Z31,$Z31/SUMIFS('Eurostat market shares'!$Z$2:$Z$185,'Eurostat market shares'!$C$2:$C$185,'Market shares starting point Fe'!$C31,'Eurostat market shares'!$D$2:$D$185,'Market shares starting point Fe'!$D31)*(SUMIFS('RAW data extract'!X$74:X$81,'RAW data extract'!$C$74:$C$81,VLOOKUP('Market shares starting point Fe'!$D31,Nomenclature!$F$1:$G$8,2,FALSE))-'Market shares starting point Fe'!Z31)+Z31)</f>
        <v>3.1451634939410661E-5</v>
      </c>
      <c r="AB31" s="7">
        <f>IF(SUMIFS('Eurostat market shares'!$Z$2:$Z$185,'Eurostat market shares'!$C$2:$C$185,'Market shares starting point Fe'!$C31,'Eurostat market shares'!$D$2:$D$185,'Market shares starting point Fe'!$D31)=0,(SUMIFS('RAW data extract'!Y$74:Y$81,'RAW data extract'!$C$74:$C$81,VLOOKUP('Market shares starting point Fe'!$D31,Nomenclature!$F$1:$G$8,2,FALSE))-'Market shares starting point Fe'!AA31)+AA31,$Z31/SUMIFS('Eurostat market shares'!$Z$2:$Z$185,'Eurostat market shares'!$C$2:$C$185,'Market shares starting point Fe'!$C31,'Eurostat market shares'!$D$2:$D$185,'Market shares starting point Fe'!$D31)*(SUMIFS('RAW data extract'!Y$74:Y$81,'RAW data extract'!$C$74:$C$81,VLOOKUP('Market shares starting point Fe'!$D31,Nomenclature!$F$1:$G$8,2,FALSE))-'Market shares starting point Fe'!AA31)+AA31)</f>
        <v>3.2337662751868216E-5</v>
      </c>
      <c r="AC31" s="7">
        <f>IF(SUMIFS('Eurostat market shares'!$Z$2:$Z$185,'Eurostat market shares'!$C$2:$C$185,'Market shares starting point Fe'!$C31,'Eurostat market shares'!$D$2:$D$185,'Market shares starting point Fe'!$D31)=0,(SUMIFS('RAW data extract'!Z$74:Z$81,'RAW data extract'!$C$74:$C$81,VLOOKUP('Market shares starting point Fe'!$D31,Nomenclature!$F$1:$G$8,2,FALSE))-'Market shares starting point Fe'!AB31)+AB31,$Z31/SUMIFS('Eurostat market shares'!$Z$2:$Z$185,'Eurostat market shares'!$C$2:$C$185,'Market shares starting point Fe'!$C31,'Eurostat market shares'!$D$2:$D$185,'Market shares starting point Fe'!$D31)*(SUMIFS('RAW data extract'!Z$74:Z$81,'RAW data extract'!$C$74:$C$81,VLOOKUP('Market shares starting point Fe'!$D31,Nomenclature!$F$1:$G$8,2,FALSE))-'Market shares starting point Fe'!AB31)+AB31)</f>
        <v>3.3413273411202505E-5</v>
      </c>
      <c r="AD31" s="7">
        <f>IF(SUMIFS('Eurostat market shares'!$Z$2:$Z$185,'Eurostat market shares'!$C$2:$C$185,'Market shares starting point Fe'!$C31,'Eurostat market shares'!$D$2:$D$185,'Market shares starting point Fe'!$D31)=0,(SUMIFS('RAW data extract'!AA$74:AA$81,'RAW data extract'!$C$74:$C$81,VLOOKUP('Market shares starting point Fe'!$D31,Nomenclature!$F$1:$G$8,2,FALSE))-'Market shares starting point Fe'!AC31)+AC31,$Z31/SUMIFS('Eurostat market shares'!$Z$2:$Z$185,'Eurostat market shares'!$C$2:$C$185,'Market shares starting point Fe'!$C31,'Eurostat market shares'!$D$2:$D$185,'Market shares starting point Fe'!$D31)*(SUMIFS('RAW data extract'!AA$74:AA$81,'RAW data extract'!$C$74:$C$81,VLOOKUP('Market shares starting point Fe'!$D31,Nomenclature!$F$1:$G$8,2,FALSE))-'Market shares starting point Fe'!AC31)+AC31)</f>
        <v>3.4628690814887669E-5</v>
      </c>
      <c r="AE31" s="7">
        <f>IF(SUMIFS('Eurostat market shares'!$Z$2:$Z$185,'Eurostat market shares'!$C$2:$C$185,'Market shares starting point Fe'!$C31,'Eurostat market shares'!$D$2:$D$185,'Market shares starting point Fe'!$D31)=0,(SUMIFS('RAW data extract'!AB$74:AB$81,'RAW data extract'!$C$74:$C$81,VLOOKUP('Market shares starting point Fe'!$D31,Nomenclature!$F$1:$G$8,2,FALSE))-'Market shares starting point Fe'!AD31)+AD31,$Z31/SUMIFS('Eurostat market shares'!$Z$2:$Z$185,'Eurostat market shares'!$C$2:$C$185,'Market shares starting point Fe'!$C31,'Eurostat market shares'!$D$2:$D$185,'Market shares starting point Fe'!$D31)*(SUMIFS('RAW data extract'!AB$74:AB$81,'RAW data extract'!$C$74:$C$81,VLOOKUP('Market shares starting point Fe'!$D31,Nomenclature!$F$1:$G$8,2,FALSE))-'Market shares starting point Fe'!AD31)+AD31)</f>
        <v>3.5763703385667795E-5</v>
      </c>
      <c r="AF31" s="7">
        <f>IF(SUMIFS('Eurostat market shares'!$Z$2:$Z$185,'Eurostat market shares'!$C$2:$C$185,'Market shares starting point Fe'!$C31,'Eurostat market shares'!$D$2:$D$185,'Market shares starting point Fe'!$D31)=0,(SUMIFS('RAW data extract'!AC$74:AC$81,'RAW data extract'!$C$74:$C$81,VLOOKUP('Market shares starting point Fe'!$D31,Nomenclature!$F$1:$G$8,2,FALSE))-'Market shares starting point Fe'!AE31)+AE31,$Z31/SUMIFS('Eurostat market shares'!$Z$2:$Z$185,'Eurostat market shares'!$C$2:$C$185,'Market shares starting point Fe'!$C31,'Eurostat market shares'!$D$2:$D$185,'Market shares starting point Fe'!$D31)*(SUMIFS('RAW data extract'!AC$74:AC$81,'RAW data extract'!$C$74:$C$81,VLOOKUP('Market shares starting point Fe'!$D31,Nomenclature!$F$1:$G$8,2,FALSE))-'Market shares starting point Fe'!AE31)+AE31)</f>
        <v>3.6847644219590408E-5</v>
      </c>
      <c r="AG31" s="7">
        <f>IF(SUMIFS('Eurostat market shares'!$Z$2:$Z$185,'Eurostat market shares'!$C$2:$C$185,'Market shares starting point Fe'!$C31,'Eurostat market shares'!$D$2:$D$185,'Market shares starting point Fe'!$D31)=0,(SUMIFS('RAW data extract'!AD$74:AD$81,'RAW data extract'!$C$74:$C$81,VLOOKUP('Market shares starting point Fe'!$D31,Nomenclature!$F$1:$G$8,2,FALSE))-'Market shares starting point Fe'!AF31)+AF31,$Z31/SUMIFS('Eurostat market shares'!$Z$2:$Z$185,'Eurostat market shares'!$C$2:$C$185,'Market shares starting point Fe'!$C31,'Eurostat market shares'!$D$2:$D$185,'Market shares starting point Fe'!$D31)*(SUMIFS('RAW data extract'!AD$74:AD$81,'RAW data extract'!$C$74:$C$81,VLOOKUP('Market shares starting point Fe'!$D31,Nomenclature!$F$1:$G$8,2,FALSE))-'Market shares starting point Fe'!AF31)+AF31)</f>
        <v>3.7887884466593821E-5</v>
      </c>
      <c r="AH31" s="7">
        <f>IF(SUMIFS('Eurostat market shares'!$Z$2:$Z$185,'Eurostat market shares'!$C$2:$C$185,'Market shares starting point Fe'!$C31,'Eurostat market shares'!$D$2:$D$185,'Market shares starting point Fe'!$D31)=0,(SUMIFS('RAW data extract'!AE$74:AE$81,'RAW data extract'!$C$74:$C$81,VLOOKUP('Market shares starting point Fe'!$D31,Nomenclature!$F$1:$G$8,2,FALSE))-'Market shares starting point Fe'!AG31)+AG31,$Z31/SUMIFS('Eurostat market shares'!$Z$2:$Z$185,'Eurostat market shares'!$C$2:$C$185,'Market shares starting point Fe'!$C31,'Eurostat market shares'!$D$2:$D$185,'Market shares starting point Fe'!$D31)*(SUMIFS('RAW data extract'!AE$74:AE$81,'RAW data extract'!$C$74:$C$81,VLOOKUP('Market shares starting point Fe'!$D31,Nomenclature!$F$1:$G$8,2,FALSE))-'Market shares starting point Fe'!AG31)+AG31)</f>
        <v>3.8967393681361905E-5</v>
      </c>
      <c r="AI31" s="7">
        <f>IF(SUMIFS('Eurostat market shares'!$Z$2:$Z$185,'Eurostat market shares'!$C$2:$C$185,'Market shares starting point Fe'!$C31,'Eurostat market shares'!$D$2:$D$185,'Market shares starting point Fe'!$D31)=0,(SUMIFS('RAW data extract'!AF$74:AF$81,'RAW data extract'!$C$74:$C$81,VLOOKUP('Market shares starting point Fe'!$D31,Nomenclature!$F$1:$G$8,2,FALSE))-'Market shares starting point Fe'!AH31)+AH31,$Z31/SUMIFS('Eurostat market shares'!$Z$2:$Z$185,'Eurostat market shares'!$C$2:$C$185,'Market shares starting point Fe'!$C31,'Eurostat market shares'!$D$2:$D$185,'Market shares starting point Fe'!$D31)*(SUMIFS('RAW data extract'!AF$74:AF$81,'RAW data extract'!$C$74:$C$81,VLOOKUP('Market shares starting point Fe'!$D31,Nomenclature!$F$1:$G$8,2,FALSE))-'Market shares starting point Fe'!AH31)+AH31)</f>
        <v>4.0053074838500534E-5</v>
      </c>
      <c r="AJ31" s="7">
        <f>IF(SUMIFS('Eurostat market shares'!$Z$2:$Z$185,'Eurostat market shares'!$C$2:$C$185,'Market shares starting point Fe'!$C31,'Eurostat market shares'!$D$2:$D$185,'Market shares starting point Fe'!$D31)=0,(SUMIFS('RAW data extract'!AG$74:AG$81,'RAW data extract'!$C$74:$C$81,VLOOKUP('Market shares starting point Fe'!$D31,Nomenclature!$F$1:$G$8,2,FALSE))-'Market shares starting point Fe'!AI31)+AI31,$Z31/SUMIFS('Eurostat market shares'!$Z$2:$Z$185,'Eurostat market shares'!$C$2:$C$185,'Market shares starting point Fe'!$C31,'Eurostat market shares'!$D$2:$D$185,'Market shares starting point Fe'!$D31)*(SUMIFS('RAW data extract'!AG$74:AG$81,'RAW data extract'!$C$74:$C$81,VLOOKUP('Market shares starting point Fe'!$D31,Nomenclature!$F$1:$G$8,2,FALSE))-'Market shares starting point Fe'!AI31)+AI31)</f>
        <v>4.1197197991297726E-5</v>
      </c>
      <c r="AK31" s="7">
        <f>IF(SUMIFS('Eurostat market shares'!$Z$2:$Z$185,'Eurostat market shares'!$C$2:$C$185,'Market shares starting point Fe'!$C31,'Eurostat market shares'!$D$2:$D$185,'Market shares starting point Fe'!$D31)=0,(SUMIFS('RAW data extract'!AH$74:AH$81,'RAW data extract'!$C$74:$C$81,VLOOKUP('Market shares starting point Fe'!$D31,Nomenclature!$F$1:$G$8,2,FALSE))-'Market shares starting point Fe'!AJ31)+AJ31,$Z31/SUMIFS('Eurostat market shares'!$Z$2:$Z$185,'Eurostat market shares'!$C$2:$C$185,'Market shares starting point Fe'!$C31,'Eurostat market shares'!$D$2:$D$185,'Market shares starting point Fe'!$D31)*(SUMIFS('RAW data extract'!AH$74:AH$81,'RAW data extract'!$C$74:$C$81,VLOOKUP('Market shares starting point Fe'!$D31,Nomenclature!$F$1:$G$8,2,FALSE))-'Market shares starting point Fe'!AJ31)+AJ31)</f>
        <v>4.2470285593250626E-5</v>
      </c>
      <c r="AL31" s="7">
        <f>IF(SUMIFS('Eurostat market shares'!$Z$2:$Z$185,'Eurostat market shares'!$C$2:$C$185,'Market shares starting point Fe'!$C31,'Eurostat market shares'!$D$2:$D$185,'Market shares starting point Fe'!$D31)=0,(SUMIFS('RAW data extract'!AI$74:AI$81,'RAW data extract'!$C$74:$C$81,VLOOKUP('Market shares starting point Fe'!$D31,Nomenclature!$F$1:$G$8,2,FALSE))-'Market shares starting point Fe'!AK31)+AK31,$Z31/SUMIFS('Eurostat market shares'!$Z$2:$Z$185,'Eurostat market shares'!$C$2:$C$185,'Market shares starting point Fe'!$C31,'Eurostat market shares'!$D$2:$D$185,'Market shares starting point Fe'!$D31)*(SUMIFS('RAW data extract'!AI$74:AI$81,'RAW data extract'!$C$74:$C$81,VLOOKUP('Market shares starting point Fe'!$D31,Nomenclature!$F$1:$G$8,2,FALSE))-'Market shares starting point Fe'!AK31)+AK31)</f>
        <v>4.3906027992304353E-5</v>
      </c>
      <c r="AM31" s="7">
        <f>IF(SUMIFS('Eurostat market shares'!$Z$2:$Z$185,'Eurostat market shares'!$C$2:$C$185,'Market shares starting point Fe'!$C31,'Eurostat market shares'!$D$2:$D$185,'Market shares starting point Fe'!$D31)=0,(SUMIFS('RAW data extract'!AJ$74:AJ$81,'RAW data extract'!$C$74:$C$81,VLOOKUP('Market shares starting point Fe'!$D31,Nomenclature!$F$1:$G$8,2,FALSE))-'Market shares starting point Fe'!AL31)+AL31,$Z31/SUMIFS('Eurostat market shares'!$Z$2:$Z$185,'Eurostat market shares'!$C$2:$C$185,'Market shares starting point Fe'!$C31,'Eurostat market shares'!$D$2:$D$185,'Market shares starting point Fe'!$D31)*(SUMIFS('RAW data extract'!AJ$74:AJ$81,'RAW data extract'!$C$74:$C$81,VLOOKUP('Market shares starting point Fe'!$D31,Nomenclature!$F$1:$G$8,2,FALSE))-'Market shares starting point Fe'!AL31)+AL31)</f>
        <v>4.5532824028946061E-5</v>
      </c>
      <c r="AN31" s="7">
        <f>IF(SUMIFS('Eurostat market shares'!$Z$2:$Z$185,'Eurostat market shares'!$C$2:$C$185,'Market shares starting point Fe'!$C31,'Eurostat market shares'!$D$2:$D$185,'Market shares starting point Fe'!$D31)=0,(SUMIFS('RAW data extract'!AK$74:AK$81,'RAW data extract'!$C$74:$C$81,VLOOKUP('Market shares starting point Fe'!$D31,Nomenclature!$F$1:$G$8,2,FALSE))-'Market shares starting point Fe'!AM31)+AM31,$Z31/SUMIFS('Eurostat market shares'!$Z$2:$Z$185,'Eurostat market shares'!$C$2:$C$185,'Market shares starting point Fe'!$C31,'Eurostat market shares'!$D$2:$D$185,'Market shares starting point Fe'!$D31)*(SUMIFS('RAW data extract'!AK$74:AK$81,'RAW data extract'!$C$74:$C$81,VLOOKUP('Market shares starting point Fe'!$D31,Nomenclature!$F$1:$G$8,2,FALSE))-'Market shares starting point Fe'!AM31)+AM31)</f>
        <v>4.7450540965442324E-5</v>
      </c>
      <c r="AO31" s="7">
        <f>IF(SUMIFS('Eurostat market shares'!$Z$2:$Z$185,'Eurostat market shares'!$C$2:$C$185,'Market shares starting point Fe'!$C31,'Eurostat market shares'!$D$2:$D$185,'Market shares starting point Fe'!$D31)=0,(SUMIFS('RAW data extract'!AL$74:AL$81,'RAW data extract'!$C$74:$C$81,VLOOKUP('Market shares starting point Fe'!$D31,Nomenclature!$F$1:$G$8,2,FALSE))-'Market shares starting point Fe'!AN31)+AN31,$Z31/SUMIFS('Eurostat market shares'!$Z$2:$Z$185,'Eurostat market shares'!$C$2:$C$185,'Market shares starting point Fe'!$C31,'Eurostat market shares'!$D$2:$D$185,'Market shares starting point Fe'!$D31)*(SUMIFS('RAW data extract'!AL$74:AL$81,'RAW data extract'!$C$74:$C$81,VLOOKUP('Market shares starting point Fe'!$D31,Nomenclature!$F$1:$G$8,2,FALSE))-'Market shares starting point Fe'!AN31)+AN31)</f>
        <v>4.9588750128145506E-5</v>
      </c>
      <c r="AP31" s="7">
        <f>IF(SUMIFS('Eurostat market shares'!$Z$2:$Z$185,'Eurostat market shares'!$C$2:$C$185,'Market shares starting point Fe'!$C31,'Eurostat market shares'!$D$2:$D$185,'Market shares starting point Fe'!$D31)=0,(SUMIFS('RAW data extract'!AM$74:AM$81,'RAW data extract'!$C$74:$C$81,VLOOKUP('Market shares starting point Fe'!$D31,Nomenclature!$F$1:$G$8,2,FALSE))-'Market shares starting point Fe'!AO31)+AO31,$Z31/SUMIFS('Eurostat market shares'!$Z$2:$Z$185,'Eurostat market shares'!$C$2:$C$185,'Market shares starting point Fe'!$C31,'Eurostat market shares'!$D$2:$D$185,'Market shares starting point Fe'!$D31)*(SUMIFS('RAW data extract'!AM$74:AM$81,'RAW data extract'!$C$74:$C$81,VLOOKUP('Market shares starting point Fe'!$D31,Nomenclature!$F$1:$G$8,2,FALSE))-'Market shares starting point Fe'!AO31)+AO31)</f>
        <v>5.1955306817065874E-5</v>
      </c>
      <c r="AQ31" s="7">
        <f>IF(SUMIFS('Eurostat market shares'!$Z$2:$Z$185,'Eurostat market shares'!$C$2:$C$185,'Market shares starting point Fe'!$C31,'Eurostat market shares'!$D$2:$D$185,'Market shares starting point Fe'!$D31)=0,(SUMIFS('RAW data extract'!AN$74:AN$81,'RAW data extract'!$C$74:$C$81,VLOOKUP('Market shares starting point Fe'!$D31,Nomenclature!$F$1:$G$8,2,FALSE))-'Market shares starting point Fe'!AP31)+AP31,$Z31/SUMIFS('Eurostat market shares'!$Z$2:$Z$185,'Eurostat market shares'!$C$2:$C$185,'Market shares starting point Fe'!$C31,'Eurostat market shares'!$D$2:$D$185,'Market shares starting point Fe'!$D31)*(SUMIFS('RAW data extract'!AN$74:AN$81,'RAW data extract'!$C$74:$C$81,VLOOKUP('Market shares starting point Fe'!$D31,Nomenclature!$F$1:$G$8,2,FALSE))-'Market shares starting point Fe'!AP31)+AP31)</f>
        <v>5.4493860790469999E-5</v>
      </c>
      <c r="AR31" s="7">
        <f>IF(SUMIFS('Eurostat market shares'!$Z$2:$Z$185,'Eurostat market shares'!$C$2:$C$185,'Market shares starting point Fe'!$C31,'Eurostat market shares'!$D$2:$D$185,'Market shares starting point Fe'!$D31)=0,(SUMIFS('RAW data extract'!AO$74:AO$81,'RAW data extract'!$C$74:$C$81,VLOOKUP('Market shares starting point Fe'!$D31,Nomenclature!$F$1:$G$8,2,FALSE))-'Market shares starting point Fe'!AQ31)+AQ31,$Z31/SUMIFS('Eurostat market shares'!$Z$2:$Z$185,'Eurostat market shares'!$C$2:$C$185,'Market shares starting point Fe'!$C31,'Eurostat market shares'!$D$2:$D$185,'Market shares starting point Fe'!$D31)*(SUMIFS('RAW data extract'!AO$74:AO$81,'RAW data extract'!$C$74:$C$81,VLOOKUP('Market shares starting point Fe'!$D31,Nomenclature!$F$1:$G$8,2,FALSE))-'Market shares starting point Fe'!AQ31)+AQ31)</f>
        <v>5.7190908220331345E-5</v>
      </c>
      <c r="AS31" s="7">
        <f>IF(SUMIFS('Eurostat market shares'!$Z$2:$Z$185,'Eurostat market shares'!$C$2:$C$185,'Market shares starting point Fe'!$C31,'Eurostat market shares'!$D$2:$D$185,'Market shares starting point Fe'!$D31)=0,(SUMIFS('RAW data extract'!AP$74:AP$81,'RAW data extract'!$C$74:$C$81,VLOOKUP('Market shares starting point Fe'!$D31,Nomenclature!$F$1:$G$8,2,FALSE))-'Market shares starting point Fe'!AR31)+AR31,$Z31/SUMIFS('Eurostat market shares'!$Z$2:$Z$185,'Eurostat market shares'!$C$2:$C$185,'Market shares starting point Fe'!$C31,'Eurostat market shares'!$D$2:$D$185,'Market shares starting point Fe'!$D31)*(SUMIFS('RAW data extract'!AP$74:AP$81,'RAW data extract'!$C$74:$C$81,VLOOKUP('Market shares starting point Fe'!$D31,Nomenclature!$F$1:$G$8,2,FALSE))-'Market shares starting point Fe'!AR31)+AR31)</f>
        <v>6.0033249519162987E-5</v>
      </c>
      <c r="AT31" s="7">
        <f>IF(SUMIFS('Eurostat market shares'!$Z$2:$Z$185,'Eurostat market shares'!$C$2:$C$185,'Market shares starting point Fe'!$C31,'Eurostat market shares'!$D$2:$D$185,'Market shares starting point Fe'!$D31)=0,(SUMIFS('RAW data extract'!AQ$74:AQ$81,'RAW data extract'!$C$74:$C$81,VLOOKUP('Market shares starting point Fe'!$D31,Nomenclature!$F$1:$G$8,2,FALSE))-'Market shares starting point Fe'!AS31)+AS31,$Z31/SUMIFS('Eurostat market shares'!$Z$2:$Z$185,'Eurostat market shares'!$C$2:$C$185,'Market shares starting point Fe'!$C31,'Eurostat market shares'!$D$2:$D$185,'Market shares starting point Fe'!$D31)*(SUMIFS('RAW data extract'!AQ$74:AQ$81,'RAW data extract'!$C$74:$C$81,VLOOKUP('Market shares starting point Fe'!$D31,Nomenclature!$F$1:$G$8,2,FALSE))-'Market shares starting point Fe'!AS31)+AS31)</f>
        <v>6.3021984549952367E-5</v>
      </c>
      <c r="AU31" s="7">
        <f>IF(SUMIFS('Eurostat market shares'!$Z$2:$Z$185,'Eurostat market shares'!$C$2:$C$185,'Market shares starting point Fe'!$C31,'Eurostat market shares'!$D$2:$D$185,'Market shares starting point Fe'!$D31)=0,(SUMIFS('RAW data extract'!AR$74:AR$81,'RAW data extract'!$C$74:$C$81,VLOOKUP('Market shares starting point Fe'!$D31,Nomenclature!$F$1:$G$8,2,FALSE))-'Market shares starting point Fe'!AT31)+AT31,$Z31/SUMIFS('Eurostat market shares'!$Z$2:$Z$185,'Eurostat market shares'!$C$2:$C$185,'Market shares starting point Fe'!$C31,'Eurostat market shares'!$D$2:$D$185,'Market shares starting point Fe'!$D31)*(SUMIFS('RAW data extract'!AR$74:AR$81,'RAW data extract'!$C$74:$C$81,VLOOKUP('Market shares starting point Fe'!$D31,Nomenclature!$F$1:$G$8,2,FALSE))-'Market shares starting point Fe'!AT31)+AT31)</f>
        <v>6.6061670150832237E-5</v>
      </c>
      <c r="AV31" s="7">
        <f>IF(SUMIFS('Eurostat market shares'!$Z$2:$Z$185,'Eurostat market shares'!$C$2:$C$185,'Market shares starting point Fe'!$C31,'Eurostat market shares'!$D$2:$D$185,'Market shares starting point Fe'!$D31)=0,(SUMIFS('RAW data extract'!AS$74:AS$81,'RAW data extract'!$C$74:$C$81,VLOOKUP('Market shares starting point Fe'!$D31,Nomenclature!$F$1:$G$8,2,FALSE))-'Market shares starting point Fe'!AU31)+AU31,$Z31/SUMIFS('Eurostat market shares'!$Z$2:$Z$185,'Eurostat market shares'!$C$2:$C$185,'Market shares starting point Fe'!$C31,'Eurostat market shares'!$D$2:$D$185,'Market shares starting point Fe'!$D31)*(SUMIFS('RAW data extract'!AS$74:AS$81,'RAW data extract'!$C$74:$C$81,VLOOKUP('Market shares starting point Fe'!$D31,Nomenclature!$F$1:$G$8,2,FALSE))-'Market shares starting point Fe'!AU31)+AU31)</f>
        <v>6.9224460196423571E-5</v>
      </c>
      <c r="AW31" s="7">
        <f>IF(SUMIFS('Eurostat market shares'!$Z$2:$Z$185,'Eurostat market shares'!$C$2:$C$185,'Market shares starting point Fe'!$C31,'Eurostat market shares'!$D$2:$D$185,'Market shares starting point Fe'!$D31)=0,(SUMIFS('RAW data extract'!AT$74:AT$81,'RAW data extract'!$C$74:$C$81,VLOOKUP('Market shares starting point Fe'!$D31,Nomenclature!$F$1:$G$8,2,FALSE))-'Market shares starting point Fe'!AV31)+AV31,$Z31/SUMIFS('Eurostat market shares'!$Z$2:$Z$185,'Eurostat market shares'!$C$2:$C$185,'Market shares starting point Fe'!$C31,'Eurostat market shares'!$D$2:$D$185,'Market shares starting point Fe'!$D31)*(SUMIFS('RAW data extract'!AT$74:AT$81,'RAW data extract'!$C$74:$C$81,VLOOKUP('Market shares starting point Fe'!$D31,Nomenclature!$F$1:$G$8,2,FALSE))-'Market shares starting point Fe'!AV31)+AV31)</f>
        <v>7.249390836290166E-5</v>
      </c>
      <c r="AX31" s="7">
        <f>IF(SUMIFS('Eurostat market shares'!$Z$2:$Z$185,'Eurostat market shares'!$C$2:$C$185,'Market shares starting point Fe'!$C31,'Eurostat market shares'!$D$2:$D$185,'Market shares starting point Fe'!$D31)=0,(SUMIFS('RAW data extract'!AU$74:AU$81,'RAW data extract'!$C$74:$C$81,VLOOKUP('Market shares starting point Fe'!$D31,Nomenclature!$F$1:$G$8,2,FALSE))-'Market shares starting point Fe'!AW31)+AW31,$Z31/SUMIFS('Eurostat market shares'!$Z$2:$Z$185,'Eurostat market shares'!$C$2:$C$185,'Market shares starting point Fe'!$C31,'Eurostat market shares'!$D$2:$D$185,'Market shares starting point Fe'!$D31)*(SUMIFS('RAW data extract'!AU$74:AU$81,'RAW data extract'!$C$74:$C$81,VLOOKUP('Market shares starting point Fe'!$D31,Nomenclature!$F$1:$G$8,2,FALSE))-'Market shares starting point Fe'!AW31)+AW31)</f>
        <v>7.5960177492498033E-5</v>
      </c>
      <c r="AY31" s="7">
        <f>IF(SUMIFS('Eurostat market shares'!$Z$2:$Z$185,'Eurostat market shares'!$C$2:$C$185,'Market shares starting point Fe'!$C31,'Eurostat market shares'!$D$2:$D$185,'Market shares starting point Fe'!$D31)=0,(SUMIFS('RAW data extract'!AV$74:AV$81,'RAW data extract'!$C$74:$C$81,VLOOKUP('Market shares starting point Fe'!$D31,Nomenclature!$F$1:$G$8,2,FALSE))-'Market shares starting point Fe'!AX31)+AX31,$Z31/SUMIFS('Eurostat market shares'!$Z$2:$Z$185,'Eurostat market shares'!$C$2:$C$185,'Market shares starting point Fe'!$C31,'Eurostat market shares'!$D$2:$D$185,'Market shares starting point Fe'!$D31)*(SUMIFS('RAW data extract'!AV$74:AV$81,'RAW data extract'!$C$74:$C$81,VLOOKUP('Market shares starting point Fe'!$D31,Nomenclature!$F$1:$G$8,2,FALSE))-'Market shares starting point Fe'!AX31)+AX31)</f>
        <v>7.9901486654215481E-5</v>
      </c>
      <c r="AZ31" s="7">
        <f>IF(SUMIFS('Eurostat market shares'!$Z$2:$Z$185,'Eurostat market shares'!$C$2:$C$185,'Market shares starting point Fe'!$C31,'Eurostat market shares'!$D$2:$D$185,'Market shares starting point Fe'!$D31)=0,(SUMIFS('RAW data extract'!AW$74:AW$81,'RAW data extract'!$C$74:$C$81,VLOOKUP('Market shares starting point Fe'!$D31,Nomenclature!$F$1:$G$8,2,FALSE))-'Market shares starting point Fe'!AY31)+AY31,$Z31/SUMIFS('Eurostat market shares'!$Z$2:$Z$185,'Eurostat market shares'!$C$2:$C$185,'Market shares starting point Fe'!$C31,'Eurostat market shares'!$D$2:$D$185,'Market shares starting point Fe'!$D31)*(SUMIFS('RAW data extract'!AW$74:AW$81,'RAW data extract'!$C$74:$C$81,VLOOKUP('Market shares starting point Fe'!$D31,Nomenclature!$F$1:$G$8,2,FALSE))-'Market shares starting point Fe'!AY31)+AY31)</f>
        <v>8.4063538533015611E-5</v>
      </c>
      <c r="BA31" s="7">
        <f>IF(SUMIFS('Eurostat market shares'!$Z$2:$Z$185,'Eurostat market shares'!$C$2:$C$185,'Market shares starting point Fe'!$C31,'Eurostat market shares'!$D$2:$D$185,'Market shares starting point Fe'!$D31)=0,(SUMIFS('RAW data extract'!AX$74:AX$81,'RAW data extract'!$C$74:$C$81,VLOOKUP('Market shares starting point Fe'!$D31,Nomenclature!$F$1:$G$8,2,FALSE))-'Market shares starting point Fe'!AZ31)+AZ31,$Z31/SUMIFS('Eurostat market shares'!$Z$2:$Z$185,'Eurostat market shares'!$C$2:$C$185,'Market shares starting point Fe'!$C31,'Eurostat market shares'!$D$2:$D$185,'Market shares starting point Fe'!$D31)*(SUMIFS('RAW data extract'!AX$74:AX$81,'RAW data extract'!$C$74:$C$81,VLOOKUP('Market shares starting point Fe'!$D31,Nomenclature!$F$1:$G$8,2,FALSE))-'Market shares starting point Fe'!AZ31)+AZ31)</f>
        <v>8.8609987851437781E-5</v>
      </c>
      <c r="BB31" s="7">
        <f>IF(SUMIFS('Eurostat market shares'!$Z$2:$Z$185,'Eurostat market shares'!$C$2:$C$185,'Market shares starting point Fe'!$C31,'Eurostat market shares'!$D$2:$D$185,'Market shares starting point Fe'!$D31)=0,(SUMIFS('RAW data extract'!AY$74:AY$81,'RAW data extract'!$C$74:$C$81,VLOOKUP('Market shares starting point Fe'!$D31,Nomenclature!$F$1:$G$8,2,FALSE))-'Market shares starting point Fe'!BA31)+BA31,$Z31/SUMIFS('Eurostat market shares'!$Z$2:$Z$185,'Eurostat market shares'!$C$2:$C$185,'Market shares starting point Fe'!$C31,'Eurostat market shares'!$D$2:$D$185,'Market shares starting point Fe'!$D31)*(SUMIFS('RAW data extract'!AY$74:AY$81,'RAW data extract'!$C$74:$C$81,VLOOKUP('Market shares starting point Fe'!$D31,Nomenclature!$F$1:$G$8,2,FALSE))-'Market shares starting point Fe'!BA31)+BA31)</f>
        <v>9.3658992963984897E-5</v>
      </c>
      <c r="BC31" s="7">
        <f>IF(SUMIFS('Eurostat market shares'!$Z$2:$Z$185,'Eurostat market shares'!$C$2:$C$185,'Market shares starting point Fe'!$C31,'Eurostat market shares'!$D$2:$D$185,'Market shares starting point Fe'!$D31)=0,(SUMIFS('RAW data extract'!AZ$74:AZ$81,'RAW data extract'!$C$74:$C$81,VLOOKUP('Market shares starting point Fe'!$D31,Nomenclature!$F$1:$G$8,2,FALSE))-'Market shares starting point Fe'!BB31)+BB31,$Z31/SUMIFS('Eurostat market shares'!$Z$2:$Z$185,'Eurostat market shares'!$C$2:$C$185,'Market shares starting point Fe'!$C31,'Eurostat market shares'!$D$2:$D$185,'Market shares starting point Fe'!$D31)*(SUMIFS('RAW data extract'!AZ$74:AZ$81,'RAW data extract'!$C$74:$C$81,VLOOKUP('Market shares starting point Fe'!$D31,Nomenclature!$F$1:$G$8,2,FALSE))-'Market shares starting point Fe'!BB31)+BB31)</f>
        <v>9.9276599341383099E-5</v>
      </c>
      <c r="BD31" s="7">
        <f>IF(SUMIFS('Eurostat market shares'!$Z$2:$Z$185,'Eurostat market shares'!$C$2:$C$185,'Market shares starting point Fe'!$C31,'Eurostat market shares'!$D$2:$D$185,'Market shares starting point Fe'!$D31)=0,(SUMIFS('RAW data extract'!BA$74:BA$81,'RAW data extract'!$C$74:$C$81,VLOOKUP('Market shares starting point Fe'!$D31,Nomenclature!$F$1:$G$8,2,FALSE))-'Market shares starting point Fe'!BC31)+BC31,$Z31/SUMIFS('Eurostat market shares'!$Z$2:$Z$185,'Eurostat market shares'!$C$2:$C$185,'Market shares starting point Fe'!$C31,'Eurostat market shares'!$D$2:$D$185,'Market shares starting point Fe'!$D31)*(SUMIFS('RAW data extract'!BA$74:BA$81,'RAW data extract'!$C$74:$C$81,VLOOKUP('Market shares starting point Fe'!$D31,Nomenclature!$F$1:$G$8,2,FALSE))-'Market shares starting point Fe'!BC31)+BC31)</f>
        <v>1.053592419088396E-4</v>
      </c>
      <c r="BE31" s="7">
        <f>IF(SUMIFS('Eurostat market shares'!$Z$2:$Z$185,'Eurostat market shares'!$C$2:$C$185,'Market shares starting point Fe'!$C31,'Eurostat market shares'!$D$2:$D$185,'Market shares starting point Fe'!$D31)=0,(SUMIFS('RAW data extract'!BB$74:BB$81,'RAW data extract'!$C$74:$C$81,VLOOKUP('Market shares starting point Fe'!$D31,Nomenclature!$F$1:$G$8,2,FALSE))-'Market shares starting point Fe'!BD31)+BD31,$Z31/SUMIFS('Eurostat market shares'!$Z$2:$Z$185,'Eurostat market shares'!$C$2:$C$185,'Market shares starting point Fe'!$C31,'Eurostat market shares'!$D$2:$D$185,'Market shares starting point Fe'!$D31)*(SUMIFS('RAW data extract'!BB$74:BB$81,'RAW data extract'!$C$74:$C$81,VLOOKUP('Market shares starting point Fe'!$D31,Nomenclature!$F$1:$G$8,2,FALSE))-'Market shares starting point Fe'!BD31)+BD31)</f>
        <v>1.1223743783746689E-4</v>
      </c>
      <c r="BF31" s="7">
        <f>IF(SUMIFS('Eurostat market shares'!$Z$2:$Z$185,'Eurostat market shares'!$C$2:$C$185,'Market shares starting point Fe'!$C31,'Eurostat market shares'!$D$2:$D$185,'Market shares starting point Fe'!$D31)=0,(SUMIFS('RAW data extract'!BC$74:BC$81,'RAW data extract'!$C$74:$C$81,VLOOKUP('Market shares starting point Fe'!$D31,Nomenclature!$F$1:$G$8,2,FALSE))-'Market shares starting point Fe'!BE31)+BE31,$Z31/SUMIFS('Eurostat market shares'!$Z$2:$Z$185,'Eurostat market shares'!$C$2:$C$185,'Market shares starting point Fe'!$C31,'Eurostat market shares'!$D$2:$D$185,'Market shares starting point Fe'!$D31)*(SUMIFS('RAW data extract'!BC$74:BC$81,'RAW data extract'!$C$74:$C$81,VLOOKUP('Market shares starting point Fe'!$D31,Nomenclature!$F$1:$G$8,2,FALSE))-'Market shares starting point Fe'!BE31)+BE31)</f>
        <v>1.1994345012950137E-4</v>
      </c>
      <c r="BG31" s="7">
        <f>IF(SUMIFS('Eurostat market shares'!$Z$2:$Z$185,'Eurostat market shares'!$C$2:$C$185,'Market shares starting point Fe'!$C31,'Eurostat market shares'!$D$2:$D$185,'Market shares starting point Fe'!$D31)=0,(SUMIFS('RAW data extract'!BD$74:BD$81,'RAW data extract'!$C$74:$C$81,VLOOKUP('Market shares starting point Fe'!$D31,Nomenclature!$F$1:$G$8,2,FALSE))-'Market shares starting point Fe'!BF31)+BF31,$Z31/SUMIFS('Eurostat market shares'!$Z$2:$Z$185,'Eurostat market shares'!$C$2:$C$185,'Market shares starting point Fe'!$C31,'Eurostat market shares'!$D$2:$D$185,'Market shares starting point Fe'!$D31)*(SUMIFS('RAW data extract'!BD$74:BD$81,'RAW data extract'!$C$74:$C$81,VLOOKUP('Market shares starting point Fe'!$D31,Nomenclature!$F$1:$G$8,2,FALSE))-'Market shares starting point Fe'!BF31)+BF31)</f>
        <v>1.286164202993178E-4</v>
      </c>
      <c r="BH31" s="7">
        <f>IF(SUMIFS('Eurostat market shares'!$Z$2:$Z$185,'Eurostat market shares'!$C$2:$C$185,'Market shares starting point Fe'!$C31,'Eurostat market shares'!$D$2:$D$185,'Market shares starting point Fe'!$D31)=0,(SUMIFS('RAW data extract'!BE$74:BE$81,'RAW data extract'!$C$74:$C$81,VLOOKUP('Market shares starting point Fe'!$D31,Nomenclature!$F$1:$G$8,2,FALSE))-'Market shares starting point Fe'!BG31)+BG31,$Z31/SUMIFS('Eurostat market shares'!$Z$2:$Z$185,'Eurostat market shares'!$C$2:$C$185,'Market shares starting point Fe'!$C31,'Eurostat market shares'!$D$2:$D$185,'Market shares starting point Fe'!$D31)*(SUMIFS('RAW data extract'!BE$74:BE$81,'RAW data extract'!$C$74:$C$81,VLOOKUP('Market shares starting point Fe'!$D31,Nomenclature!$F$1:$G$8,2,FALSE))-'Market shares starting point Fe'!BG31)+BG31)</f>
        <v>1.3847148359464765E-4</v>
      </c>
    </row>
    <row r="32" spans="1:60" hidden="1" x14ac:dyDescent="0.3">
      <c r="A32" t="s">
        <v>9</v>
      </c>
      <c r="B32" t="s">
        <v>10</v>
      </c>
      <c r="C32" t="s">
        <v>43</v>
      </c>
      <c r="D32" t="s">
        <v>22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 s="6">
        <f>IFERROR(SUMIFS('intermediary sheet'!J$2:J$185,'intermediary sheet'!$C$2:$C$185,'Market shares starting point Fe'!$C32,'intermediary sheet'!$D$2:$D$185,'Market shares starting point Fe'!$D32)/SUMIFS('intermediary sheet'!J$2:J$185,'intermediary sheet'!$C$2:$C$185,'Market shares starting point Fe'!$C32,'intermediary sheet'!$D$2:$D$185,"total"),0)</f>
        <v>0.96102982424081496</v>
      </c>
      <c r="K32" s="6">
        <f>IFERROR(SUMIFS('intermediary sheet'!K$2:K$185,'intermediary sheet'!$C$2:$C$185,'Market shares starting point Fe'!$C32,'intermediary sheet'!$D$2:$D$185,'Market shares starting point Fe'!$D32)/SUMIFS('intermediary sheet'!K$2:K$185,'intermediary sheet'!$C$2:$C$185,'Market shares starting point Fe'!$C32,'intermediary sheet'!$D$2:$D$185,"total"),0)</f>
        <v>0.95944206637628904</v>
      </c>
      <c r="L32" s="6">
        <f>IFERROR(SUMIFS('intermediary sheet'!L$2:L$185,'intermediary sheet'!$C$2:$C$185,'Market shares starting point Fe'!$C32,'intermediary sheet'!$D$2:$D$185,'Market shares starting point Fe'!$D32)/SUMIFS('intermediary sheet'!L$2:L$185,'intermediary sheet'!$C$2:$C$185,'Market shares starting point Fe'!$C32,'intermediary sheet'!$D$2:$D$185,"total"),0)</f>
        <v>0.95795514100285739</v>
      </c>
      <c r="M32" s="6">
        <f>IFERROR(SUMIFS('intermediary sheet'!M$2:M$185,'intermediary sheet'!$C$2:$C$185,'Market shares starting point Fe'!$C32,'intermediary sheet'!$D$2:$D$185,'Market shares starting point Fe'!$D32)/SUMIFS('intermediary sheet'!M$2:M$185,'intermediary sheet'!$C$2:$C$185,'Market shares starting point Fe'!$C32,'intermediary sheet'!$D$2:$D$185,"total"),0)</f>
        <v>0.95553612290557843</v>
      </c>
      <c r="N32" s="6">
        <f>IFERROR(SUMIFS('intermediary sheet'!N$2:N$185,'intermediary sheet'!$C$2:$C$185,'Market shares starting point Fe'!$C32,'intermediary sheet'!$D$2:$D$185,'Market shares starting point Fe'!$D32)/SUMIFS('intermediary sheet'!N$2:N$185,'intermediary sheet'!$C$2:$C$185,'Market shares starting point Fe'!$C32,'intermediary sheet'!$D$2:$D$185,"total"),0)</f>
        <v>0.9558908891158665</v>
      </c>
      <c r="O32" s="6">
        <f>IFERROR(SUMIFS('intermediary sheet'!O$2:O$185,'intermediary sheet'!$C$2:$C$185,'Market shares starting point Fe'!$C32,'intermediary sheet'!$D$2:$D$185,'Market shares starting point Fe'!$D32)/SUMIFS('intermediary sheet'!O$2:O$185,'intermediary sheet'!$C$2:$C$185,'Market shares starting point Fe'!$C32,'intermediary sheet'!$D$2:$D$185,"total"),0)</f>
        <v>0.95457839416399271</v>
      </c>
      <c r="P32" s="6">
        <f>IFERROR(SUMIFS('intermediary sheet'!P$2:P$185,'intermediary sheet'!$C$2:$C$185,'Market shares starting point Fe'!$C32,'intermediary sheet'!$D$2:$D$185,'Market shares starting point Fe'!$D32)/SUMIFS('intermediary sheet'!P$2:P$185,'intermediary sheet'!$C$2:$C$185,'Market shares starting point Fe'!$C32,'intermediary sheet'!$D$2:$D$185,"total"),0)</f>
        <v>0.95297980327611687</v>
      </c>
      <c r="Q32" s="6">
        <f>IFERROR(SUMIFS('intermediary sheet'!Q$2:Q$185,'intermediary sheet'!$C$2:$C$185,'Market shares starting point Fe'!$C32,'intermediary sheet'!$D$2:$D$185,'Market shares starting point Fe'!$D32)/SUMIFS('intermediary sheet'!Q$2:Q$185,'intermediary sheet'!$C$2:$C$185,'Market shares starting point Fe'!$C32,'intermediary sheet'!$D$2:$D$185,"total"),0)</f>
        <v>0.95280238232703307</v>
      </c>
      <c r="R32" s="6">
        <f>IFERROR(SUMIFS('intermediary sheet'!R$2:R$185,'intermediary sheet'!$C$2:$C$185,'Market shares starting point Fe'!$C32,'intermediary sheet'!$D$2:$D$185,'Market shares starting point Fe'!$D32)/SUMIFS('intermediary sheet'!R$2:R$185,'intermediary sheet'!$C$2:$C$185,'Market shares starting point Fe'!$C32,'intermediary sheet'!$D$2:$D$185,"total"),0)</f>
        <v>0.95226197588610939</v>
      </c>
      <c r="S32" s="6">
        <f>IFERROR(SUMIFS('intermediary sheet'!S$2:S$185,'intermediary sheet'!$C$2:$C$185,'Market shares starting point Fe'!$C32,'intermediary sheet'!$D$2:$D$185,'Market shares starting point Fe'!$D32)/SUMIFS('intermediary sheet'!S$2:S$185,'intermediary sheet'!$C$2:$C$185,'Market shares starting point Fe'!$C32,'intermediary sheet'!$D$2:$D$185,"total"),0)</f>
        <v>0.95280479246836514</v>
      </c>
      <c r="T32" s="6">
        <f>IFERROR(SUMIFS('intermediary sheet'!T$2:T$185,'intermediary sheet'!$C$2:$C$185,'Market shares starting point Fe'!$C32,'intermediary sheet'!$D$2:$D$185,'Market shares starting point Fe'!$D32)/SUMIFS('intermediary sheet'!T$2:T$185,'intermediary sheet'!$C$2:$C$185,'Market shares starting point Fe'!$C32,'intermediary sheet'!$D$2:$D$185,"total"),0)</f>
        <v>0.95060294214224295</v>
      </c>
      <c r="U32" s="6">
        <f>IFERROR(SUMIFS('intermediary sheet'!U$2:U$185,'intermediary sheet'!$C$2:$C$185,'Market shares starting point Fe'!$C32,'intermediary sheet'!$D$2:$D$185,'Market shares starting point Fe'!$D32)/SUMIFS('intermediary sheet'!U$2:U$185,'intermediary sheet'!$C$2:$C$185,'Market shares starting point Fe'!$C32,'intermediary sheet'!$D$2:$D$185,"total"),0)</f>
        <v>0.95147283770874147</v>
      </c>
      <c r="V32" s="6">
        <f>IFERROR(SUMIFS('intermediary sheet'!V$2:V$185,'intermediary sheet'!$C$2:$C$185,'Market shares starting point Fe'!$C32,'intermediary sheet'!$D$2:$D$185,'Market shares starting point Fe'!$D32)/SUMIFS('intermediary sheet'!V$2:V$185,'intermediary sheet'!$C$2:$C$185,'Market shares starting point Fe'!$C32,'intermediary sheet'!$D$2:$D$185,"total"),0)</f>
        <v>0.95118504127893222</v>
      </c>
      <c r="W32" s="6">
        <f>IFERROR(SUMIFS('intermediary sheet'!W$2:W$185,'intermediary sheet'!$C$2:$C$185,'Market shares starting point Fe'!$C32,'intermediary sheet'!$D$2:$D$185,'Market shares starting point Fe'!$D32)/SUMIFS('intermediary sheet'!W$2:W$185,'intermediary sheet'!$C$2:$C$185,'Market shares starting point Fe'!$C32,'intermediary sheet'!$D$2:$D$185,"total"),0)</f>
        <v>0.9503101622130572</v>
      </c>
      <c r="X32" s="6">
        <f>IFERROR(SUMIFS('intermediary sheet'!X$2:X$185,'intermediary sheet'!$C$2:$C$185,'Market shares starting point Fe'!$C32,'intermediary sheet'!$D$2:$D$185,'Market shares starting point Fe'!$D32)/SUMIFS('intermediary sheet'!X$2:X$185,'intermediary sheet'!$C$2:$C$185,'Market shares starting point Fe'!$C32,'intermediary sheet'!$D$2:$D$185,"total"),0)</f>
        <v>0.94957514493367967</v>
      </c>
      <c r="Y32" s="6">
        <f>IFERROR(SUMIFS('intermediary sheet'!Y$2:Y$185,'intermediary sheet'!$C$2:$C$185,'Market shares starting point Fe'!$C32,'intermediary sheet'!$D$2:$D$185,'Market shares starting point Fe'!$D32)/SUMIFS('intermediary sheet'!Y$2:Y$185,'intermediary sheet'!$C$2:$C$185,'Market shares starting point Fe'!$C32,'intermediary sheet'!$D$2:$D$185,"total"),0)</f>
        <v>0.94214916670391369</v>
      </c>
      <c r="Z32" s="6">
        <f>IFERROR(SUMIFS('intermediary sheet'!Z$2:Z$185,'intermediary sheet'!$C$2:$C$185,'Market shares starting point Fe'!$C32,'intermediary sheet'!$D$2:$D$185,'Market shares starting point Fe'!$D32)/SUMIFS('intermediary sheet'!Z$2:Z$185,'intermediary sheet'!$C$2:$C$185,'Market shares starting point Fe'!$C32,'intermediary sheet'!$D$2:$D$185,"total"),0)</f>
        <v>0.93827796262746754</v>
      </c>
      <c r="AA32" s="7">
        <f>IF(SUMIFS('Eurostat market shares'!$Z$2:$Z$185,'Eurostat market shares'!$C$2:$C$185,'Market shares starting point Fe'!$C32,'Eurostat market shares'!$D$2:$D$185,'Market shares starting point Fe'!$D32)=0,(SUMIFS('RAW data extract'!X$74:X$81,'RAW data extract'!$C$74:$C$81,VLOOKUP('Market shares starting point Fe'!$D32,Nomenclature!$F$1:$G$8,2,FALSE))-'Market shares starting point Fe'!Z32)+Z32,$Z32/SUMIFS('Eurostat market shares'!$Z$2:$Z$185,'Eurostat market shares'!$C$2:$C$185,'Market shares starting point Fe'!$C32,'Eurostat market shares'!$D$2:$D$185,'Market shares starting point Fe'!$D32)*(SUMIFS('RAW data extract'!X$74:X$81,'RAW data extract'!$C$74:$C$81,VLOOKUP('Market shares starting point Fe'!$D32,Nomenclature!$F$1:$G$8,2,FALSE))-'Market shares starting point Fe'!Z32)+Z32)</f>
        <v>0.93524532854898357</v>
      </c>
      <c r="AB32" s="7">
        <f>IF(SUMIFS('Eurostat market shares'!$Z$2:$Z$185,'Eurostat market shares'!$C$2:$C$185,'Market shares starting point Fe'!$C32,'Eurostat market shares'!$D$2:$D$185,'Market shares starting point Fe'!$D32)=0,(SUMIFS('RAW data extract'!Y$74:Y$81,'RAW data extract'!$C$74:$C$81,VLOOKUP('Market shares starting point Fe'!$D32,Nomenclature!$F$1:$G$8,2,FALSE))-'Market shares starting point Fe'!AA32)+AA32,$Z32/SUMIFS('Eurostat market shares'!$Z$2:$Z$185,'Eurostat market shares'!$C$2:$C$185,'Market shares starting point Fe'!$C32,'Eurostat market shares'!$D$2:$D$185,'Market shares starting point Fe'!$D32)*(SUMIFS('RAW data extract'!Y$74:Y$81,'RAW data extract'!$C$74:$C$81,VLOOKUP('Market shares starting point Fe'!$D32,Nomenclature!$F$1:$G$8,2,FALSE))-'Market shares starting point Fe'!AA32)+AA32)</f>
        <v>0.93449248644743588</v>
      </c>
      <c r="AC32" s="7">
        <f>IF(SUMIFS('Eurostat market shares'!$Z$2:$Z$185,'Eurostat market shares'!$C$2:$C$185,'Market shares starting point Fe'!$C32,'Eurostat market shares'!$D$2:$D$185,'Market shares starting point Fe'!$D32)=0,(SUMIFS('RAW data extract'!Z$74:Z$81,'RAW data extract'!$C$74:$C$81,VLOOKUP('Market shares starting point Fe'!$D32,Nomenclature!$F$1:$G$8,2,FALSE))-'Market shares starting point Fe'!AB32)+AB32,$Z32/SUMIFS('Eurostat market shares'!$Z$2:$Z$185,'Eurostat market shares'!$C$2:$C$185,'Market shares starting point Fe'!$C32,'Eurostat market shares'!$D$2:$D$185,'Market shares starting point Fe'!$D32)*(SUMIFS('RAW data extract'!Z$74:Z$81,'RAW data extract'!$C$74:$C$81,VLOOKUP('Market shares starting point Fe'!$D32,Nomenclature!$F$1:$G$8,2,FALSE))-'Market shares starting point Fe'!AB32)+AB32)</f>
        <v>0.93331700624007874</v>
      </c>
      <c r="AD32" s="7">
        <f>IF(SUMIFS('Eurostat market shares'!$Z$2:$Z$185,'Eurostat market shares'!$C$2:$C$185,'Market shares starting point Fe'!$C32,'Eurostat market shares'!$D$2:$D$185,'Market shares starting point Fe'!$D32)=0,(SUMIFS('RAW data extract'!AA$74:AA$81,'RAW data extract'!$C$74:$C$81,VLOOKUP('Market shares starting point Fe'!$D32,Nomenclature!$F$1:$G$8,2,FALSE))-'Market shares starting point Fe'!AC32)+AC32,$Z32/SUMIFS('Eurostat market shares'!$Z$2:$Z$185,'Eurostat market shares'!$C$2:$C$185,'Market shares starting point Fe'!$C32,'Eurostat market shares'!$D$2:$D$185,'Market shares starting point Fe'!$D32)*(SUMIFS('RAW data extract'!AA$74:AA$81,'RAW data extract'!$C$74:$C$81,VLOOKUP('Market shares starting point Fe'!$D32,Nomenclature!$F$1:$G$8,2,FALSE))-'Market shares starting point Fe'!AC32)+AC32)</f>
        <v>0.93202508908884707</v>
      </c>
      <c r="AE32" s="7">
        <f>IF(SUMIFS('Eurostat market shares'!$Z$2:$Z$185,'Eurostat market shares'!$C$2:$C$185,'Market shares starting point Fe'!$C32,'Eurostat market shares'!$D$2:$D$185,'Market shares starting point Fe'!$D32)=0,(SUMIFS('RAW data extract'!AB$74:AB$81,'RAW data extract'!$C$74:$C$81,VLOOKUP('Market shares starting point Fe'!$D32,Nomenclature!$F$1:$G$8,2,FALSE))-'Market shares starting point Fe'!AD32)+AD32,$Z32/SUMIFS('Eurostat market shares'!$Z$2:$Z$185,'Eurostat market shares'!$C$2:$C$185,'Market shares starting point Fe'!$C32,'Eurostat market shares'!$D$2:$D$185,'Market shares starting point Fe'!$D32)*(SUMIFS('RAW data extract'!AB$74:AB$81,'RAW data extract'!$C$74:$C$81,VLOOKUP('Market shares starting point Fe'!$D32,Nomenclature!$F$1:$G$8,2,FALSE))-'Market shares starting point Fe'!AD32)+AD32)</f>
        <v>0.93063700015356965</v>
      </c>
      <c r="AF32" s="7">
        <f>IF(SUMIFS('Eurostat market shares'!$Z$2:$Z$185,'Eurostat market shares'!$C$2:$C$185,'Market shares starting point Fe'!$C32,'Eurostat market shares'!$D$2:$D$185,'Market shares starting point Fe'!$D32)=0,(SUMIFS('RAW data extract'!AC$74:AC$81,'RAW data extract'!$C$74:$C$81,VLOOKUP('Market shares starting point Fe'!$D32,Nomenclature!$F$1:$G$8,2,FALSE))-'Market shares starting point Fe'!AE32)+AE32,$Z32/SUMIFS('Eurostat market shares'!$Z$2:$Z$185,'Eurostat market shares'!$C$2:$C$185,'Market shares starting point Fe'!$C32,'Eurostat market shares'!$D$2:$D$185,'Market shares starting point Fe'!$D32)*(SUMIFS('RAW data extract'!AC$74:AC$81,'RAW data extract'!$C$74:$C$81,VLOOKUP('Market shares starting point Fe'!$D32,Nomenclature!$F$1:$G$8,2,FALSE))-'Market shares starting point Fe'!AE32)+AE32)</f>
        <v>0.92906053459345161</v>
      </c>
      <c r="AG32" s="7">
        <f>IF(SUMIFS('Eurostat market shares'!$Z$2:$Z$185,'Eurostat market shares'!$C$2:$C$185,'Market shares starting point Fe'!$C32,'Eurostat market shares'!$D$2:$D$185,'Market shares starting point Fe'!$D32)=0,(SUMIFS('RAW data extract'!AD$74:AD$81,'RAW data extract'!$C$74:$C$81,VLOOKUP('Market shares starting point Fe'!$D32,Nomenclature!$F$1:$G$8,2,FALSE))-'Market shares starting point Fe'!AF32)+AF32,$Z32/SUMIFS('Eurostat market shares'!$Z$2:$Z$185,'Eurostat market shares'!$C$2:$C$185,'Market shares starting point Fe'!$C32,'Eurostat market shares'!$D$2:$D$185,'Market shares starting point Fe'!$D32)*(SUMIFS('RAW data extract'!AD$74:AD$81,'RAW data extract'!$C$74:$C$81,VLOOKUP('Market shares starting point Fe'!$D32,Nomenclature!$F$1:$G$8,2,FALSE))-'Market shares starting point Fe'!AF32)+AF32)</f>
        <v>0.92734681401782304</v>
      </c>
      <c r="AH32" s="7">
        <f>IF(SUMIFS('Eurostat market shares'!$Z$2:$Z$185,'Eurostat market shares'!$C$2:$C$185,'Market shares starting point Fe'!$C32,'Eurostat market shares'!$D$2:$D$185,'Market shares starting point Fe'!$D32)=0,(SUMIFS('RAW data extract'!AE$74:AE$81,'RAW data extract'!$C$74:$C$81,VLOOKUP('Market shares starting point Fe'!$D32,Nomenclature!$F$1:$G$8,2,FALSE))-'Market shares starting point Fe'!AG32)+AG32,$Z32/SUMIFS('Eurostat market shares'!$Z$2:$Z$185,'Eurostat market shares'!$C$2:$C$185,'Market shares starting point Fe'!$C32,'Eurostat market shares'!$D$2:$D$185,'Market shares starting point Fe'!$D32)*(SUMIFS('RAW data extract'!AE$74:AE$81,'RAW data extract'!$C$74:$C$81,VLOOKUP('Market shares starting point Fe'!$D32,Nomenclature!$F$1:$G$8,2,FALSE))-'Market shares starting point Fe'!AG32)+AG32)</f>
        <v>0.925290039026054</v>
      </c>
      <c r="AI32" s="7">
        <f>IF(SUMIFS('Eurostat market shares'!$Z$2:$Z$185,'Eurostat market shares'!$C$2:$C$185,'Market shares starting point Fe'!$C32,'Eurostat market shares'!$D$2:$D$185,'Market shares starting point Fe'!$D32)=0,(SUMIFS('RAW data extract'!AF$74:AF$81,'RAW data extract'!$C$74:$C$81,VLOOKUP('Market shares starting point Fe'!$D32,Nomenclature!$F$1:$G$8,2,FALSE))-'Market shares starting point Fe'!AH32)+AH32,$Z32/SUMIFS('Eurostat market shares'!$Z$2:$Z$185,'Eurostat market shares'!$C$2:$C$185,'Market shares starting point Fe'!$C32,'Eurostat market shares'!$D$2:$D$185,'Market shares starting point Fe'!$D32)*(SUMIFS('RAW data extract'!AF$74:AF$81,'RAW data extract'!$C$74:$C$81,VLOOKUP('Market shares starting point Fe'!$D32,Nomenclature!$F$1:$G$8,2,FALSE))-'Market shares starting point Fe'!AH32)+AH32)</f>
        <v>0.9229683667348737</v>
      </c>
      <c r="AJ32" s="7">
        <f>IF(SUMIFS('Eurostat market shares'!$Z$2:$Z$185,'Eurostat market shares'!$C$2:$C$185,'Market shares starting point Fe'!$C32,'Eurostat market shares'!$D$2:$D$185,'Market shares starting point Fe'!$D32)=0,(SUMIFS('RAW data extract'!AG$74:AG$81,'RAW data extract'!$C$74:$C$81,VLOOKUP('Market shares starting point Fe'!$D32,Nomenclature!$F$1:$G$8,2,FALSE))-'Market shares starting point Fe'!AI32)+AI32,$Z32/SUMIFS('Eurostat market shares'!$Z$2:$Z$185,'Eurostat market shares'!$C$2:$C$185,'Market shares starting point Fe'!$C32,'Eurostat market shares'!$D$2:$D$185,'Market shares starting point Fe'!$D32)*(SUMIFS('RAW data extract'!AG$74:AG$81,'RAW data extract'!$C$74:$C$81,VLOOKUP('Market shares starting point Fe'!$D32,Nomenclature!$F$1:$G$8,2,FALSE))-'Market shares starting point Fe'!AI32)+AI32)</f>
        <v>0.920270264775637</v>
      </c>
      <c r="AK32" s="7">
        <f>IF(SUMIFS('Eurostat market shares'!$Z$2:$Z$185,'Eurostat market shares'!$C$2:$C$185,'Market shares starting point Fe'!$C32,'Eurostat market shares'!$D$2:$D$185,'Market shares starting point Fe'!$D32)=0,(SUMIFS('RAW data extract'!AH$74:AH$81,'RAW data extract'!$C$74:$C$81,VLOOKUP('Market shares starting point Fe'!$D32,Nomenclature!$F$1:$G$8,2,FALSE))-'Market shares starting point Fe'!AJ32)+AJ32,$Z32/SUMIFS('Eurostat market shares'!$Z$2:$Z$185,'Eurostat market shares'!$C$2:$C$185,'Market shares starting point Fe'!$C32,'Eurostat market shares'!$D$2:$D$185,'Market shares starting point Fe'!$D32)*(SUMIFS('RAW data extract'!AH$74:AH$81,'RAW data extract'!$C$74:$C$81,VLOOKUP('Market shares starting point Fe'!$D32,Nomenclature!$F$1:$G$8,2,FALSE))-'Market shares starting point Fe'!AJ32)+AJ32)</f>
        <v>0.91685150038764629</v>
      </c>
      <c r="AL32" s="7">
        <f>IF(SUMIFS('Eurostat market shares'!$Z$2:$Z$185,'Eurostat market shares'!$C$2:$C$185,'Market shares starting point Fe'!$C32,'Eurostat market shares'!$D$2:$D$185,'Market shares starting point Fe'!$D32)=0,(SUMIFS('RAW data extract'!AI$74:AI$81,'RAW data extract'!$C$74:$C$81,VLOOKUP('Market shares starting point Fe'!$D32,Nomenclature!$F$1:$G$8,2,FALSE))-'Market shares starting point Fe'!AK32)+AK32,$Z32/SUMIFS('Eurostat market shares'!$Z$2:$Z$185,'Eurostat market shares'!$C$2:$C$185,'Market shares starting point Fe'!$C32,'Eurostat market shares'!$D$2:$D$185,'Market shares starting point Fe'!$D32)*(SUMIFS('RAW data extract'!AI$74:AI$81,'RAW data extract'!$C$74:$C$81,VLOOKUP('Market shares starting point Fe'!$D32,Nomenclature!$F$1:$G$8,2,FALSE))-'Market shares starting point Fe'!AK32)+AK32)</f>
        <v>0.9125228175487109</v>
      </c>
      <c r="AM32" s="7">
        <f>IF(SUMIFS('Eurostat market shares'!$Z$2:$Z$185,'Eurostat market shares'!$C$2:$C$185,'Market shares starting point Fe'!$C32,'Eurostat market shares'!$D$2:$D$185,'Market shares starting point Fe'!$D32)=0,(SUMIFS('RAW data extract'!AJ$74:AJ$81,'RAW data extract'!$C$74:$C$81,VLOOKUP('Market shares starting point Fe'!$D32,Nomenclature!$F$1:$G$8,2,FALSE))-'Market shares starting point Fe'!AL32)+AL32,$Z32/SUMIFS('Eurostat market shares'!$Z$2:$Z$185,'Eurostat market shares'!$C$2:$C$185,'Market shares starting point Fe'!$C32,'Eurostat market shares'!$D$2:$D$185,'Market shares starting point Fe'!$D32)*(SUMIFS('RAW data extract'!AJ$74:AJ$81,'RAW data extract'!$C$74:$C$81,VLOOKUP('Market shares starting point Fe'!$D32,Nomenclature!$F$1:$G$8,2,FALSE))-'Market shares starting point Fe'!AL32)+AL32)</f>
        <v>0.9070517177187355</v>
      </c>
      <c r="AN32" s="7">
        <f>IF(SUMIFS('Eurostat market shares'!$Z$2:$Z$185,'Eurostat market shares'!$C$2:$C$185,'Market shares starting point Fe'!$C32,'Eurostat market shares'!$D$2:$D$185,'Market shares starting point Fe'!$D32)=0,(SUMIFS('RAW data extract'!AK$74:AK$81,'RAW data extract'!$C$74:$C$81,VLOOKUP('Market shares starting point Fe'!$D32,Nomenclature!$F$1:$G$8,2,FALSE))-'Market shares starting point Fe'!AM32)+AM32,$Z32/SUMIFS('Eurostat market shares'!$Z$2:$Z$185,'Eurostat market shares'!$C$2:$C$185,'Market shares starting point Fe'!$C32,'Eurostat market shares'!$D$2:$D$185,'Market shares starting point Fe'!$D32)*(SUMIFS('RAW data extract'!AK$74:AK$81,'RAW data extract'!$C$74:$C$81,VLOOKUP('Market shares starting point Fe'!$D32,Nomenclature!$F$1:$G$8,2,FALSE))-'Market shares starting point Fe'!AM32)+AM32)</f>
        <v>0.89982096358759578</v>
      </c>
      <c r="AO32" s="7">
        <f>IF(SUMIFS('Eurostat market shares'!$Z$2:$Z$185,'Eurostat market shares'!$C$2:$C$185,'Market shares starting point Fe'!$C32,'Eurostat market shares'!$D$2:$D$185,'Market shares starting point Fe'!$D32)=0,(SUMIFS('RAW data extract'!AL$74:AL$81,'RAW data extract'!$C$74:$C$81,VLOOKUP('Market shares starting point Fe'!$D32,Nomenclature!$F$1:$G$8,2,FALSE))-'Market shares starting point Fe'!AN32)+AN32,$Z32/SUMIFS('Eurostat market shares'!$Z$2:$Z$185,'Eurostat market shares'!$C$2:$C$185,'Market shares starting point Fe'!$C32,'Eurostat market shares'!$D$2:$D$185,'Market shares starting point Fe'!$D32)*(SUMIFS('RAW data extract'!AL$74:AL$81,'RAW data extract'!$C$74:$C$81,VLOOKUP('Market shares starting point Fe'!$D32,Nomenclature!$F$1:$G$8,2,FALSE))-'Market shares starting point Fe'!AN32)+AN32)</f>
        <v>0.89160165235825717</v>
      </c>
      <c r="AP32" s="7">
        <f>IF(SUMIFS('Eurostat market shares'!$Z$2:$Z$185,'Eurostat market shares'!$C$2:$C$185,'Market shares starting point Fe'!$C32,'Eurostat market shares'!$D$2:$D$185,'Market shares starting point Fe'!$D32)=0,(SUMIFS('RAW data extract'!AM$74:AM$81,'RAW data extract'!$C$74:$C$81,VLOOKUP('Market shares starting point Fe'!$D32,Nomenclature!$F$1:$G$8,2,FALSE))-'Market shares starting point Fe'!AO32)+AO32,$Z32/SUMIFS('Eurostat market shares'!$Z$2:$Z$185,'Eurostat market shares'!$C$2:$C$185,'Market shares starting point Fe'!$C32,'Eurostat market shares'!$D$2:$D$185,'Market shares starting point Fe'!$D32)*(SUMIFS('RAW data extract'!AM$74:AM$81,'RAW data extract'!$C$74:$C$81,VLOOKUP('Market shares starting point Fe'!$D32,Nomenclature!$F$1:$G$8,2,FALSE))-'Market shares starting point Fe'!AO32)+AO32)</f>
        <v>0.88248661416599927</v>
      </c>
      <c r="AQ32" s="7">
        <f>IF(SUMIFS('Eurostat market shares'!$Z$2:$Z$185,'Eurostat market shares'!$C$2:$C$185,'Market shares starting point Fe'!$C32,'Eurostat market shares'!$D$2:$D$185,'Market shares starting point Fe'!$D32)=0,(SUMIFS('RAW data extract'!AN$74:AN$81,'RAW data extract'!$C$74:$C$81,VLOOKUP('Market shares starting point Fe'!$D32,Nomenclature!$F$1:$G$8,2,FALSE))-'Market shares starting point Fe'!AP32)+AP32,$Z32/SUMIFS('Eurostat market shares'!$Z$2:$Z$185,'Eurostat market shares'!$C$2:$C$185,'Market shares starting point Fe'!$C32,'Eurostat market shares'!$D$2:$D$185,'Market shares starting point Fe'!$D32)*(SUMIFS('RAW data extract'!AN$74:AN$81,'RAW data extract'!$C$74:$C$81,VLOOKUP('Market shares starting point Fe'!$D32,Nomenclature!$F$1:$G$8,2,FALSE))-'Market shares starting point Fe'!AP32)+AP32)</f>
        <v>0.87275386714118752</v>
      </c>
      <c r="AR32" s="7">
        <f>IF(SUMIFS('Eurostat market shares'!$Z$2:$Z$185,'Eurostat market shares'!$C$2:$C$185,'Market shares starting point Fe'!$C32,'Eurostat market shares'!$D$2:$D$185,'Market shares starting point Fe'!$D32)=0,(SUMIFS('RAW data extract'!AO$74:AO$81,'RAW data extract'!$C$74:$C$81,VLOOKUP('Market shares starting point Fe'!$D32,Nomenclature!$F$1:$G$8,2,FALSE))-'Market shares starting point Fe'!AQ32)+AQ32,$Z32/SUMIFS('Eurostat market shares'!$Z$2:$Z$185,'Eurostat market shares'!$C$2:$C$185,'Market shares starting point Fe'!$C32,'Eurostat market shares'!$D$2:$D$185,'Market shares starting point Fe'!$D32)*(SUMIFS('RAW data extract'!AO$74:AO$81,'RAW data extract'!$C$74:$C$81,VLOOKUP('Market shares starting point Fe'!$D32,Nomenclature!$F$1:$G$8,2,FALSE))-'Market shares starting point Fe'!AQ32)+AQ32)</f>
        <v>0.86228020646038006</v>
      </c>
      <c r="AS32" s="7">
        <f>IF(SUMIFS('Eurostat market shares'!$Z$2:$Z$185,'Eurostat market shares'!$C$2:$C$185,'Market shares starting point Fe'!$C32,'Eurostat market shares'!$D$2:$D$185,'Market shares starting point Fe'!$D32)=0,(SUMIFS('RAW data extract'!AP$74:AP$81,'RAW data extract'!$C$74:$C$81,VLOOKUP('Market shares starting point Fe'!$D32,Nomenclature!$F$1:$G$8,2,FALSE))-'Market shares starting point Fe'!AR32)+AR32,$Z32/SUMIFS('Eurostat market shares'!$Z$2:$Z$185,'Eurostat market shares'!$C$2:$C$185,'Market shares starting point Fe'!$C32,'Eurostat market shares'!$D$2:$D$185,'Market shares starting point Fe'!$D32)*(SUMIFS('RAW data extract'!AP$74:AP$81,'RAW data extract'!$C$74:$C$81,VLOOKUP('Market shares starting point Fe'!$D32,Nomenclature!$F$1:$G$8,2,FALSE))-'Market shares starting point Fe'!AR32)+AR32)</f>
        <v>0.85109169656080719</v>
      </c>
      <c r="AT32" s="7">
        <f>IF(SUMIFS('Eurostat market shares'!$Z$2:$Z$185,'Eurostat market shares'!$C$2:$C$185,'Market shares starting point Fe'!$C32,'Eurostat market shares'!$D$2:$D$185,'Market shares starting point Fe'!$D32)=0,(SUMIFS('RAW data extract'!AQ$74:AQ$81,'RAW data extract'!$C$74:$C$81,VLOOKUP('Market shares starting point Fe'!$D32,Nomenclature!$F$1:$G$8,2,FALSE))-'Market shares starting point Fe'!AS32)+AS32,$Z32/SUMIFS('Eurostat market shares'!$Z$2:$Z$185,'Eurostat market shares'!$C$2:$C$185,'Market shares starting point Fe'!$C32,'Eurostat market shares'!$D$2:$D$185,'Market shares starting point Fe'!$D32)*(SUMIFS('RAW data extract'!AQ$74:AQ$81,'RAW data extract'!$C$74:$C$81,VLOOKUP('Market shares starting point Fe'!$D32,Nomenclature!$F$1:$G$8,2,FALSE))-'Market shares starting point Fe'!AS32)+AS32)</f>
        <v>0.83925807253227835</v>
      </c>
      <c r="AU32" s="7">
        <f>IF(SUMIFS('Eurostat market shares'!$Z$2:$Z$185,'Eurostat market shares'!$C$2:$C$185,'Market shares starting point Fe'!$C32,'Eurostat market shares'!$D$2:$D$185,'Market shares starting point Fe'!$D32)=0,(SUMIFS('RAW data extract'!AR$74:AR$81,'RAW data extract'!$C$74:$C$81,VLOOKUP('Market shares starting point Fe'!$D32,Nomenclature!$F$1:$G$8,2,FALSE))-'Market shares starting point Fe'!AT32)+AT32,$Z32/SUMIFS('Eurostat market shares'!$Z$2:$Z$185,'Eurostat market shares'!$C$2:$C$185,'Market shares starting point Fe'!$C32,'Eurostat market shares'!$D$2:$D$185,'Market shares starting point Fe'!$D32)*(SUMIFS('RAW data extract'!AR$74:AR$81,'RAW data extract'!$C$74:$C$81,VLOOKUP('Market shares starting point Fe'!$D32,Nomenclature!$F$1:$G$8,2,FALSE))-'Market shares starting point Fe'!AT32)+AT32)</f>
        <v>0.82709282588319766</v>
      </c>
      <c r="AV32" s="7">
        <f>IF(SUMIFS('Eurostat market shares'!$Z$2:$Z$185,'Eurostat market shares'!$C$2:$C$185,'Market shares starting point Fe'!$C32,'Eurostat market shares'!$D$2:$D$185,'Market shares starting point Fe'!$D32)=0,(SUMIFS('RAW data extract'!AS$74:AS$81,'RAW data extract'!$C$74:$C$81,VLOOKUP('Market shares starting point Fe'!$D32,Nomenclature!$F$1:$G$8,2,FALSE))-'Market shares starting point Fe'!AU32)+AU32,$Z32/SUMIFS('Eurostat market shares'!$Z$2:$Z$185,'Eurostat market shares'!$C$2:$C$185,'Market shares starting point Fe'!$C32,'Eurostat market shares'!$D$2:$D$185,'Market shares starting point Fe'!$D32)*(SUMIFS('RAW data extract'!AS$74:AS$81,'RAW data extract'!$C$74:$C$81,VLOOKUP('Market shares starting point Fe'!$D32,Nomenclature!$F$1:$G$8,2,FALSE))-'Market shares starting point Fe'!AU32)+AU32)</f>
        <v>0.81419449017530987</v>
      </c>
      <c r="AW32" s="7">
        <f>IF(SUMIFS('Eurostat market shares'!$Z$2:$Z$185,'Eurostat market shares'!$C$2:$C$185,'Market shares starting point Fe'!$C32,'Eurostat market shares'!$D$2:$D$185,'Market shares starting point Fe'!$D32)=0,(SUMIFS('RAW data extract'!AT$74:AT$81,'RAW data extract'!$C$74:$C$81,VLOOKUP('Market shares starting point Fe'!$D32,Nomenclature!$F$1:$G$8,2,FALSE))-'Market shares starting point Fe'!AV32)+AV32,$Z32/SUMIFS('Eurostat market shares'!$Z$2:$Z$185,'Eurostat market shares'!$C$2:$C$185,'Market shares starting point Fe'!$C32,'Eurostat market shares'!$D$2:$D$185,'Market shares starting point Fe'!$D32)*(SUMIFS('RAW data extract'!AT$74:AT$81,'RAW data extract'!$C$74:$C$81,VLOOKUP('Market shares starting point Fe'!$D32,Nomenclature!$F$1:$G$8,2,FALSE))-'Market shares starting point Fe'!AV32)+AV32)</f>
        <v>0.80029852567048843</v>
      </c>
      <c r="AX32" s="7">
        <f>IF(SUMIFS('Eurostat market shares'!$Z$2:$Z$185,'Eurostat market shares'!$C$2:$C$185,'Market shares starting point Fe'!$C32,'Eurostat market shares'!$D$2:$D$185,'Market shares starting point Fe'!$D32)=0,(SUMIFS('RAW data extract'!AU$74:AU$81,'RAW data extract'!$C$74:$C$81,VLOOKUP('Market shares starting point Fe'!$D32,Nomenclature!$F$1:$G$8,2,FALSE))-'Market shares starting point Fe'!AW32)+AW32,$Z32/SUMIFS('Eurostat market shares'!$Z$2:$Z$185,'Eurostat market shares'!$C$2:$C$185,'Market shares starting point Fe'!$C32,'Eurostat market shares'!$D$2:$D$185,'Market shares starting point Fe'!$D32)*(SUMIFS('RAW data extract'!AU$74:AU$81,'RAW data extract'!$C$74:$C$81,VLOOKUP('Market shares starting point Fe'!$D32,Nomenclature!$F$1:$G$8,2,FALSE))-'Market shares starting point Fe'!AW32)+AW32)</f>
        <v>0.78702202235670793</v>
      </c>
      <c r="AY32" s="7">
        <f>IF(SUMIFS('Eurostat market shares'!$Z$2:$Z$185,'Eurostat market shares'!$C$2:$C$185,'Market shares starting point Fe'!$C32,'Eurostat market shares'!$D$2:$D$185,'Market shares starting point Fe'!$D32)=0,(SUMIFS('RAW data extract'!AV$74:AV$81,'RAW data extract'!$C$74:$C$81,VLOOKUP('Market shares starting point Fe'!$D32,Nomenclature!$F$1:$G$8,2,FALSE))-'Market shares starting point Fe'!AX32)+AX32,$Z32/SUMIFS('Eurostat market shares'!$Z$2:$Z$185,'Eurostat market shares'!$C$2:$C$185,'Market shares starting point Fe'!$C32,'Eurostat market shares'!$D$2:$D$185,'Market shares starting point Fe'!$D32)*(SUMIFS('RAW data extract'!AV$74:AV$81,'RAW data extract'!$C$74:$C$81,VLOOKUP('Market shares starting point Fe'!$D32,Nomenclature!$F$1:$G$8,2,FALSE))-'Market shares starting point Fe'!AX32)+AX32)</f>
        <v>0.76913270473631434</v>
      </c>
      <c r="AZ32" s="7">
        <f>IF(SUMIFS('Eurostat market shares'!$Z$2:$Z$185,'Eurostat market shares'!$C$2:$C$185,'Market shares starting point Fe'!$C32,'Eurostat market shares'!$D$2:$D$185,'Market shares starting point Fe'!$D32)=0,(SUMIFS('RAW data extract'!AW$74:AW$81,'RAW data extract'!$C$74:$C$81,VLOOKUP('Market shares starting point Fe'!$D32,Nomenclature!$F$1:$G$8,2,FALSE))-'Market shares starting point Fe'!AY32)+AY32,$Z32/SUMIFS('Eurostat market shares'!$Z$2:$Z$185,'Eurostat market shares'!$C$2:$C$185,'Market shares starting point Fe'!$C32,'Eurostat market shares'!$D$2:$D$185,'Market shares starting point Fe'!$D32)*(SUMIFS('RAW data extract'!AW$74:AW$81,'RAW data extract'!$C$74:$C$81,VLOOKUP('Market shares starting point Fe'!$D32,Nomenclature!$F$1:$G$8,2,FALSE))-'Market shares starting point Fe'!AY32)+AY32)</f>
        <v>0.75188809197650175</v>
      </c>
      <c r="BA32" s="7">
        <f>IF(SUMIFS('Eurostat market shares'!$Z$2:$Z$185,'Eurostat market shares'!$C$2:$C$185,'Market shares starting point Fe'!$C32,'Eurostat market shares'!$D$2:$D$185,'Market shares starting point Fe'!$D32)=0,(SUMIFS('RAW data extract'!AX$74:AX$81,'RAW data extract'!$C$74:$C$81,VLOOKUP('Market shares starting point Fe'!$D32,Nomenclature!$F$1:$G$8,2,FALSE))-'Market shares starting point Fe'!AZ32)+AZ32,$Z32/SUMIFS('Eurostat market shares'!$Z$2:$Z$185,'Eurostat market shares'!$C$2:$C$185,'Market shares starting point Fe'!$C32,'Eurostat market shares'!$D$2:$D$185,'Market shares starting point Fe'!$D32)*(SUMIFS('RAW data extract'!AX$74:AX$81,'RAW data extract'!$C$74:$C$81,VLOOKUP('Market shares starting point Fe'!$D32,Nomenclature!$F$1:$G$8,2,FALSE))-'Market shares starting point Fe'!AZ32)+AZ32)</f>
        <v>0.73273910625718097</v>
      </c>
      <c r="BB32" s="7">
        <f>IF(SUMIFS('Eurostat market shares'!$Z$2:$Z$185,'Eurostat market shares'!$C$2:$C$185,'Market shares starting point Fe'!$C32,'Eurostat market shares'!$D$2:$D$185,'Market shares starting point Fe'!$D32)=0,(SUMIFS('RAW data extract'!AY$74:AY$81,'RAW data extract'!$C$74:$C$81,VLOOKUP('Market shares starting point Fe'!$D32,Nomenclature!$F$1:$G$8,2,FALSE))-'Market shares starting point Fe'!BA32)+BA32,$Z32/SUMIFS('Eurostat market shares'!$Z$2:$Z$185,'Eurostat market shares'!$C$2:$C$185,'Market shares starting point Fe'!$C32,'Eurostat market shares'!$D$2:$D$185,'Market shares starting point Fe'!$D32)*(SUMIFS('RAW data extract'!AY$74:AY$81,'RAW data extract'!$C$74:$C$81,VLOOKUP('Market shares starting point Fe'!$D32,Nomenclature!$F$1:$G$8,2,FALSE))-'Market shares starting point Fe'!BA32)+BA32)</f>
        <v>0.71162920981455213</v>
      </c>
      <c r="BC32" s="7">
        <f>IF(SUMIFS('Eurostat market shares'!$Z$2:$Z$185,'Eurostat market shares'!$C$2:$C$185,'Market shares starting point Fe'!$C32,'Eurostat market shares'!$D$2:$D$185,'Market shares starting point Fe'!$D32)=0,(SUMIFS('RAW data extract'!AZ$74:AZ$81,'RAW data extract'!$C$74:$C$81,VLOOKUP('Market shares starting point Fe'!$D32,Nomenclature!$F$1:$G$8,2,FALSE))-'Market shares starting point Fe'!BB32)+BB32,$Z32/SUMIFS('Eurostat market shares'!$Z$2:$Z$185,'Eurostat market shares'!$C$2:$C$185,'Market shares starting point Fe'!$C32,'Eurostat market shares'!$D$2:$D$185,'Market shares starting point Fe'!$D32)*(SUMIFS('RAW data extract'!AZ$74:AZ$81,'RAW data extract'!$C$74:$C$81,VLOOKUP('Market shares starting point Fe'!$D32,Nomenclature!$F$1:$G$8,2,FALSE))-'Market shares starting point Fe'!BB32)+BB32)</f>
        <v>0.68824575176071623</v>
      </c>
      <c r="BD32" s="7">
        <f>IF(SUMIFS('Eurostat market shares'!$Z$2:$Z$185,'Eurostat market shares'!$C$2:$C$185,'Market shares starting point Fe'!$C32,'Eurostat market shares'!$D$2:$D$185,'Market shares starting point Fe'!$D32)=0,(SUMIFS('RAW data extract'!BA$74:BA$81,'RAW data extract'!$C$74:$C$81,VLOOKUP('Market shares starting point Fe'!$D32,Nomenclature!$F$1:$G$8,2,FALSE))-'Market shares starting point Fe'!BC32)+BC32,$Z32/SUMIFS('Eurostat market shares'!$Z$2:$Z$185,'Eurostat market shares'!$C$2:$C$185,'Market shares starting point Fe'!$C32,'Eurostat market shares'!$D$2:$D$185,'Market shares starting point Fe'!$D32)*(SUMIFS('RAW data extract'!BA$74:BA$81,'RAW data extract'!$C$74:$C$81,VLOOKUP('Market shares starting point Fe'!$D32,Nomenclature!$F$1:$G$8,2,FALSE))-'Market shares starting point Fe'!BC32)+BC32)</f>
        <v>0.66261958962623013</v>
      </c>
      <c r="BE32" s="7">
        <f>IF(SUMIFS('Eurostat market shares'!$Z$2:$Z$185,'Eurostat market shares'!$C$2:$C$185,'Market shares starting point Fe'!$C32,'Eurostat market shares'!$D$2:$D$185,'Market shares starting point Fe'!$D32)=0,(SUMIFS('RAW data extract'!BB$74:BB$81,'RAW data extract'!$C$74:$C$81,VLOOKUP('Market shares starting point Fe'!$D32,Nomenclature!$F$1:$G$8,2,FALSE))-'Market shares starting point Fe'!BD32)+BD32,$Z32/SUMIFS('Eurostat market shares'!$Z$2:$Z$185,'Eurostat market shares'!$C$2:$C$185,'Market shares starting point Fe'!$C32,'Eurostat market shares'!$D$2:$D$185,'Market shares starting point Fe'!$D32)*(SUMIFS('RAW data extract'!BB$74:BB$81,'RAW data extract'!$C$74:$C$81,VLOOKUP('Market shares starting point Fe'!$D32,Nomenclature!$F$1:$G$8,2,FALSE))-'Market shares starting point Fe'!BD32)+BD32)</f>
        <v>0.63386152081682989</v>
      </c>
      <c r="BF32" s="7">
        <f>IF(SUMIFS('Eurostat market shares'!$Z$2:$Z$185,'Eurostat market shares'!$C$2:$C$185,'Market shares starting point Fe'!$C32,'Eurostat market shares'!$D$2:$D$185,'Market shares starting point Fe'!$D32)=0,(SUMIFS('RAW data extract'!BC$74:BC$81,'RAW data extract'!$C$74:$C$81,VLOOKUP('Market shares starting point Fe'!$D32,Nomenclature!$F$1:$G$8,2,FALSE))-'Market shares starting point Fe'!BE32)+BE32,$Z32/SUMIFS('Eurostat market shares'!$Z$2:$Z$185,'Eurostat market shares'!$C$2:$C$185,'Market shares starting point Fe'!$C32,'Eurostat market shares'!$D$2:$D$185,'Market shares starting point Fe'!$D32)*(SUMIFS('RAW data extract'!BC$74:BC$81,'RAW data extract'!$C$74:$C$81,VLOOKUP('Market shares starting point Fe'!$D32,Nomenclature!$F$1:$G$8,2,FALSE))-'Market shares starting point Fe'!BE32)+BE32)</f>
        <v>0.60163005403862202</v>
      </c>
      <c r="BG32" s="7">
        <f>IF(SUMIFS('Eurostat market shares'!$Z$2:$Z$185,'Eurostat market shares'!$C$2:$C$185,'Market shares starting point Fe'!$C32,'Eurostat market shares'!$D$2:$D$185,'Market shares starting point Fe'!$D32)=0,(SUMIFS('RAW data extract'!BD$74:BD$81,'RAW data extract'!$C$74:$C$81,VLOOKUP('Market shares starting point Fe'!$D32,Nomenclature!$F$1:$G$8,2,FALSE))-'Market shares starting point Fe'!BF32)+BF32,$Z32/SUMIFS('Eurostat market shares'!$Z$2:$Z$185,'Eurostat market shares'!$C$2:$C$185,'Market shares starting point Fe'!$C32,'Eurostat market shares'!$D$2:$D$185,'Market shares starting point Fe'!$D32)*(SUMIFS('RAW data extract'!BD$74:BD$81,'RAW data extract'!$C$74:$C$81,VLOOKUP('Market shares starting point Fe'!$D32,Nomenclature!$F$1:$G$8,2,FALSE))-'Market shares starting point Fe'!BF32)+BF32)</f>
        <v>0.56529754551050027</v>
      </c>
      <c r="BH32" s="7">
        <f>IF(SUMIFS('Eurostat market shares'!$Z$2:$Z$185,'Eurostat market shares'!$C$2:$C$185,'Market shares starting point Fe'!$C32,'Eurostat market shares'!$D$2:$D$185,'Market shares starting point Fe'!$D32)=0,(SUMIFS('RAW data extract'!BE$74:BE$81,'RAW data extract'!$C$74:$C$81,VLOOKUP('Market shares starting point Fe'!$D32,Nomenclature!$F$1:$G$8,2,FALSE))-'Market shares starting point Fe'!BG32)+BG32,$Z32/SUMIFS('Eurostat market shares'!$Z$2:$Z$185,'Eurostat market shares'!$C$2:$C$185,'Market shares starting point Fe'!$C32,'Eurostat market shares'!$D$2:$D$185,'Market shares starting point Fe'!$D32)*(SUMIFS('RAW data extract'!BE$74:BE$81,'RAW data extract'!$C$74:$C$81,VLOOKUP('Market shares starting point Fe'!$D32,Nomenclature!$F$1:$G$8,2,FALSE))-'Market shares starting point Fe'!BG32)+BG32)</f>
        <v>0.52399357406771274</v>
      </c>
    </row>
    <row r="33" spans="1:60" hidden="1" x14ac:dyDescent="0.3">
      <c r="A33" s="2" t="s">
        <v>9</v>
      </c>
      <c r="B33" s="2" t="s">
        <v>10</v>
      </c>
      <c r="C33" s="2" t="s">
        <v>43</v>
      </c>
      <c r="D33" s="2" t="s">
        <v>44</v>
      </c>
      <c r="E33" s="2" t="s">
        <v>13</v>
      </c>
      <c r="F33" s="2" t="s">
        <v>14</v>
      </c>
      <c r="G33" s="2" t="s">
        <v>14</v>
      </c>
      <c r="H33" s="2" t="s">
        <v>15</v>
      </c>
      <c r="I33" s="2" t="s">
        <v>16</v>
      </c>
      <c r="J33" s="6">
        <f>1-SUM(J27:J32)</f>
        <v>0</v>
      </c>
      <c r="K33" s="6">
        <f t="shared" ref="K33" si="124">1-SUM(K27:K32)</f>
        <v>0</v>
      </c>
      <c r="L33" s="6">
        <f t="shared" ref="L33" si="125">1-SUM(L27:L32)</f>
        <v>0</v>
      </c>
      <c r="M33" s="6">
        <f t="shared" ref="M33" si="126">1-SUM(M27:M32)</f>
        <v>0</v>
      </c>
      <c r="N33" s="6">
        <f t="shared" ref="N33" si="127">1-SUM(N27:N32)</f>
        <v>0</v>
      </c>
      <c r="O33" s="6">
        <f t="shared" ref="O33" si="128">1-SUM(O27:O32)</f>
        <v>0</v>
      </c>
      <c r="P33" s="6">
        <f t="shared" ref="P33" si="129">1-SUM(P27:P32)</f>
        <v>0</v>
      </c>
      <c r="Q33" s="6">
        <f t="shared" ref="Q33" si="130">1-SUM(Q27:Q32)</f>
        <v>0</v>
      </c>
      <c r="R33" s="6">
        <f t="shared" ref="R33" si="131">1-SUM(R27:R32)</f>
        <v>-1.6355763188258265E-8</v>
      </c>
      <c r="S33" s="6">
        <f t="shared" ref="S33" si="132">1-SUM(S27:S32)</f>
        <v>-1.6557177406895107E-8</v>
      </c>
      <c r="T33" s="6">
        <f t="shared" ref="T33" si="133">1-SUM(T27:T32)</f>
        <v>1.660073856157851E-8</v>
      </c>
      <c r="U33" s="6">
        <f t="shared" ref="U33" si="134">1-SUM(U27:U32)</f>
        <v>0</v>
      </c>
      <c r="V33" s="6">
        <f t="shared" ref="V33" si="135">1-SUM(V27:V32)</f>
        <v>-1.6695895554974527E-8</v>
      </c>
      <c r="W33" s="6">
        <f t="shared" ref="W33" si="136">1-SUM(W27:W32)</f>
        <v>0</v>
      </c>
      <c r="X33" s="6">
        <f t="shared" ref="X33" si="137">1-SUM(X27:X32)</f>
        <v>0</v>
      </c>
      <c r="Y33" s="6">
        <f t="shared" ref="Y33" si="138">1-SUM(Y27:Y32)</f>
        <v>0</v>
      </c>
      <c r="Z33" s="6">
        <f t="shared" ref="Z33" si="139">1-SUM(Z27:Z32)</f>
        <v>-1.7408905206295344E-8</v>
      </c>
      <c r="AA33" s="7">
        <f>IF(SUMIFS('Eurostat market shares'!$Z$2:$Z$185,'Eurostat market shares'!$C$2:$C$185,'Market shares starting point Fe'!$C33,'Eurostat market shares'!$D$2:$D$185,'Market shares starting point Fe'!$D33)=0,(SUMIFS('RAW data extract'!X$74:X$81,'RAW data extract'!$C$74:$C$81,VLOOKUP('Market shares starting point Fe'!$D33,Nomenclature!$F$1:$G$8,2,FALSE))-'Market shares starting point Fe'!Z33)+Z33,$Z33/SUMIFS('Eurostat market shares'!$Z$2:$Z$185,'Eurostat market shares'!$C$2:$C$185,'Market shares starting point Fe'!$C33,'Eurostat market shares'!$D$2:$D$185,'Market shares starting point Fe'!$D33)*(SUMIFS('RAW data extract'!X$74:X$81,'RAW data extract'!$C$74:$C$81,VLOOKUP('Market shares starting point Fe'!$D33,Nomenclature!$F$1:$G$8,2,FALSE))-'Market shares starting point Fe'!Z33)+Z33)</f>
        <v>1.0276613981721808E-3</v>
      </c>
      <c r="AB33" s="7">
        <f>IF(SUMIFS('Eurostat market shares'!$Z$2:$Z$185,'Eurostat market shares'!$C$2:$C$185,'Market shares starting point Fe'!$C33,'Eurostat market shares'!$D$2:$D$185,'Market shares starting point Fe'!$D33)=0,(SUMIFS('RAW data extract'!Y$74:Y$81,'RAW data extract'!$C$74:$C$81,VLOOKUP('Market shares starting point Fe'!$D33,Nomenclature!$F$1:$G$8,2,FALSE))-'Market shares starting point Fe'!AA33)+AA33,$Z33/SUMIFS('Eurostat market shares'!$Z$2:$Z$185,'Eurostat market shares'!$C$2:$C$185,'Market shares starting point Fe'!$C33,'Eurostat market shares'!$D$2:$D$185,'Market shares starting point Fe'!$D33)*(SUMIFS('RAW data extract'!Y$74:Y$81,'RAW data extract'!$C$74:$C$81,VLOOKUP('Market shares starting point Fe'!$D33,Nomenclature!$F$1:$G$8,2,FALSE))-'Market shares starting point Fe'!AA33)+AA33)</f>
        <v>1.0389435716427644E-3</v>
      </c>
      <c r="AC33" s="7">
        <f>IF(SUMIFS('Eurostat market shares'!$Z$2:$Z$185,'Eurostat market shares'!$C$2:$C$185,'Market shares starting point Fe'!$C33,'Eurostat market shares'!$D$2:$D$185,'Market shares starting point Fe'!$D33)=0,(SUMIFS('RAW data extract'!Z$74:Z$81,'RAW data extract'!$C$74:$C$81,VLOOKUP('Market shares starting point Fe'!$D33,Nomenclature!$F$1:$G$8,2,FALSE))-'Market shares starting point Fe'!AB33)+AB33,$Z33/SUMIFS('Eurostat market shares'!$Z$2:$Z$185,'Eurostat market shares'!$C$2:$C$185,'Market shares starting point Fe'!$C33,'Eurostat market shares'!$D$2:$D$185,'Market shares starting point Fe'!$D33)*(SUMIFS('RAW data extract'!Z$74:Z$81,'RAW data extract'!$C$74:$C$81,VLOOKUP('Market shares starting point Fe'!$D33,Nomenclature!$F$1:$G$8,2,FALSE))-'Market shares starting point Fe'!AB33)+AB33)</f>
        <v>1.0579582146478287E-3</v>
      </c>
      <c r="AD33" s="7">
        <f>IF(SUMIFS('Eurostat market shares'!$Z$2:$Z$185,'Eurostat market shares'!$C$2:$C$185,'Market shares starting point Fe'!$C33,'Eurostat market shares'!$D$2:$D$185,'Market shares starting point Fe'!$D33)=0,(SUMIFS('RAW data extract'!AA$74:AA$81,'RAW data extract'!$C$74:$C$81,VLOOKUP('Market shares starting point Fe'!$D33,Nomenclature!$F$1:$G$8,2,FALSE))-'Market shares starting point Fe'!AC33)+AC33,$Z33/SUMIFS('Eurostat market shares'!$Z$2:$Z$185,'Eurostat market shares'!$C$2:$C$185,'Market shares starting point Fe'!$C33,'Eurostat market shares'!$D$2:$D$185,'Market shares starting point Fe'!$D33)*(SUMIFS('RAW data extract'!AA$74:AA$81,'RAW data extract'!$C$74:$C$81,VLOOKUP('Market shares starting point Fe'!$D33,Nomenclature!$F$1:$G$8,2,FALSE))-'Market shares starting point Fe'!AC33)+AC33)</f>
        <v>1.0918108716969316E-3</v>
      </c>
      <c r="AE33" s="7">
        <f>IF(SUMIFS('Eurostat market shares'!$Z$2:$Z$185,'Eurostat market shares'!$C$2:$C$185,'Market shares starting point Fe'!$C33,'Eurostat market shares'!$D$2:$D$185,'Market shares starting point Fe'!$D33)=0,(SUMIFS('RAW data extract'!AB$74:AB$81,'RAW data extract'!$C$74:$C$81,VLOOKUP('Market shares starting point Fe'!$D33,Nomenclature!$F$1:$G$8,2,FALSE))-'Market shares starting point Fe'!AD33)+AD33,$Z33/SUMIFS('Eurostat market shares'!$Z$2:$Z$185,'Eurostat market shares'!$C$2:$C$185,'Market shares starting point Fe'!$C33,'Eurostat market shares'!$D$2:$D$185,'Market shares starting point Fe'!$D33)*(SUMIFS('RAW data extract'!AB$74:AB$81,'RAW data extract'!$C$74:$C$81,VLOOKUP('Market shares starting point Fe'!$D33,Nomenclature!$F$1:$G$8,2,FALSE))-'Market shares starting point Fe'!AD33)+AD33)</f>
        <v>1.1047632222943586E-3</v>
      </c>
      <c r="AF33" s="7">
        <f>IF(SUMIFS('Eurostat market shares'!$Z$2:$Z$185,'Eurostat market shares'!$C$2:$C$185,'Market shares starting point Fe'!$C33,'Eurostat market shares'!$D$2:$D$185,'Market shares starting point Fe'!$D33)=0,(SUMIFS('RAW data extract'!AC$74:AC$81,'RAW data extract'!$C$74:$C$81,VLOOKUP('Market shares starting point Fe'!$D33,Nomenclature!$F$1:$G$8,2,FALSE))-'Market shares starting point Fe'!AE33)+AE33,$Z33/SUMIFS('Eurostat market shares'!$Z$2:$Z$185,'Eurostat market shares'!$C$2:$C$185,'Market shares starting point Fe'!$C33,'Eurostat market shares'!$D$2:$D$185,'Market shares starting point Fe'!$D33)*(SUMIFS('RAW data extract'!AC$74:AC$81,'RAW data extract'!$C$74:$C$81,VLOOKUP('Market shares starting point Fe'!$D33,Nomenclature!$F$1:$G$8,2,FALSE))-'Market shares starting point Fe'!AE33)+AE33)</f>
        <v>1.1198286141097071E-3</v>
      </c>
      <c r="AG33" s="7">
        <f>IF(SUMIFS('Eurostat market shares'!$Z$2:$Z$185,'Eurostat market shares'!$C$2:$C$185,'Market shares starting point Fe'!$C33,'Eurostat market shares'!$D$2:$D$185,'Market shares starting point Fe'!$D33)=0,(SUMIFS('RAW data extract'!AD$74:AD$81,'RAW data extract'!$C$74:$C$81,VLOOKUP('Market shares starting point Fe'!$D33,Nomenclature!$F$1:$G$8,2,FALSE))-'Market shares starting point Fe'!AF33)+AF33,$Z33/SUMIFS('Eurostat market shares'!$Z$2:$Z$185,'Eurostat market shares'!$C$2:$C$185,'Market shares starting point Fe'!$C33,'Eurostat market shares'!$D$2:$D$185,'Market shares starting point Fe'!$D33)*(SUMIFS('RAW data extract'!AD$74:AD$81,'RAW data extract'!$C$74:$C$81,VLOOKUP('Market shares starting point Fe'!$D33,Nomenclature!$F$1:$G$8,2,FALSE))-'Market shares starting point Fe'!AF33)+AF33)</f>
        <v>1.1369397967602194E-3</v>
      </c>
      <c r="AH33" s="7">
        <f>IF(SUMIFS('Eurostat market shares'!$Z$2:$Z$185,'Eurostat market shares'!$C$2:$C$185,'Market shares starting point Fe'!$C33,'Eurostat market shares'!$D$2:$D$185,'Market shares starting point Fe'!$D33)=0,(SUMIFS('RAW data extract'!AE$74:AE$81,'RAW data extract'!$C$74:$C$81,VLOOKUP('Market shares starting point Fe'!$D33,Nomenclature!$F$1:$G$8,2,FALSE))-'Market shares starting point Fe'!AG33)+AG33,$Z33/SUMIFS('Eurostat market shares'!$Z$2:$Z$185,'Eurostat market shares'!$C$2:$C$185,'Market shares starting point Fe'!$C33,'Eurostat market shares'!$D$2:$D$185,'Market shares starting point Fe'!$D33)*(SUMIFS('RAW data extract'!AE$74:AE$81,'RAW data extract'!$C$74:$C$81,VLOOKUP('Market shares starting point Fe'!$D33,Nomenclature!$F$1:$G$8,2,FALSE))-'Market shares starting point Fe'!AG33)+AG33)</f>
        <v>1.1573620931676655E-3</v>
      </c>
      <c r="AI33" s="7">
        <f>IF(SUMIFS('Eurostat market shares'!$Z$2:$Z$185,'Eurostat market shares'!$C$2:$C$185,'Market shares starting point Fe'!$C33,'Eurostat market shares'!$D$2:$D$185,'Market shares starting point Fe'!$D33)=0,(SUMIFS('RAW data extract'!AF$74:AF$81,'RAW data extract'!$C$74:$C$81,VLOOKUP('Market shares starting point Fe'!$D33,Nomenclature!$F$1:$G$8,2,FALSE))-'Market shares starting point Fe'!AH33)+AH33,$Z33/SUMIFS('Eurostat market shares'!$Z$2:$Z$185,'Eurostat market shares'!$C$2:$C$185,'Market shares starting point Fe'!$C33,'Eurostat market shares'!$D$2:$D$185,'Market shares starting point Fe'!$D33)*(SUMIFS('RAW data extract'!AF$74:AF$81,'RAW data extract'!$C$74:$C$81,VLOOKUP('Market shares starting point Fe'!$D33,Nomenclature!$F$1:$G$8,2,FALSE))-'Market shares starting point Fe'!AH33)+AH33)</f>
        <v>1.1798006925014368E-3</v>
      </c>
      <c r="AJ33" s="7">
        <f>IF(SUMIFS('Eurostat market shares'!$Z$2:$Z$185,'Eurostat market shares'!$C$2:$C$185,'Market shares starting point Fe'!$C33,'Eurostat market shares'!$D$2:$D$185,'Market shares starting point Fe'!$D33)=0,(SUMIFS('RAW data extract'!AG$74:AG$81,'RAW data extract'!$C$74:$C$81,VLOOKUP('Market shares starting point Fe'!$D33,Nomenclature!$F$1:$G$8,2,FALSE))-'Market shares starting point Fe'!AI33)+AI33,$Z33/SUMIFS('Eurostat market shares'!$Z$2:$Z$185,'Eurostat market shares'!$C$2:$C$185,'Market shares starting point Fe'!$C33,'Eurostat market shares'!$D$2:$D$185,'Market shares starting point Fe'!$D33)*(SUMIFS('RAW data extract'!AG$74:AG$81,'RAW data extract'!$C$74:$C$81,VLOOKUP('Market shares starting point Fe'!$D33,Nomenclature!$F$1:$G$8,2,FALSE))-'Market shares starting point Fe'!AI33)+AI33)</f>
        <v>1.2044940601735241E-3</v>
      </c>
      <c r="AK33" s="7">
        <f>IF(SUMIFS('Eurostat market shares'!$Z$2:$Z$185,'Eurostat market shares'!$C$2:$C$185,'Market shares starting point Fe'!$C33,'Eurostat market shares'!$D$2:$D$185,'Market shares starting point Fe'!$D33)=0,(SUMIFS('RAW data extract'!AH$74:AH$81,'RAW data extract'!$C$74:$C$81,VLOOKUP('Market shares starting point Fe'!$D33,Nomenclature!$F$1:$G$8,2,FALSE))-'Market shares starting point Fe'!AJ33)+AJ33,$Z33/SUMIFS('Eurostat market shares'!$Z$2:$Z$185,'Eurostat market shares'!$C$2:$C$185,'Market shares starting point Fe'!$C33,'Eurostat market shares'!$D$2:$D$185,'Market shares starting point Fe'!$D33)*(SUMIFS('RAW data extract'!AH$74:AH$81,'RAW data extract'!$C$74:$C$81,VLOOKUP('Market shares starting point Fe'!$D33,Nomenclature!$F$1:$G$8,2,FALSE))-'Market shares starting point Fe'!AJ33)+AJ33)</f>
        <v>1.2336119238165659E-3</v>
      </c>
      <c r="AL33" s="7">
        <f>IF(SUMIFS('Eurostat market shares'!$Z$2:$Z$185,'Eurostat market shares'!$C$2:$C$185,'Market shares starting point Fe'!$C33,'Eurostat market shares'!$D$2:$D$185,'Market shares starting point Fe'!$D33)=0,(SUMIFS('RAW data extract'!AI$74:AI$81,'RAW data extract'!$C$74:$C$81,VLOOKUP('Market shares starting point Fe'!$D33,Nomenclature!$F$1:$G$8,2,FALSE))-'Market shares starting point Fe'!AK33)+AK33,$Z33/SUMIFS('Eurostat market shares'!$Z$2:$Z$185,'Eurostat market shares'!$C$2:$C$185,'Market shares starting point Fe'!$C33,'Eurostat market shares'!$D$2:$D$185,'Market shares starting point Fe'!$D33)*(SUMIFS('RAW data extract'!AI$74:AI$81,'RAW data extract'!$C$74:$C$81,VLOOKUP('Market shares starting point Fe'!$D33,Nomenclature!$F$1:$G$8,2,FALSE))-'Market shares starting point Fe'!AK33)+AK33)</f>
        <v>1.268465559516849E-3</v>
      </c>
      <c r="AM33" s="7">
        <f>IF(SUMIFS('Eurostat market shares'!$Z$2:$Z$185,'Eurostat market shares'!$C$2:$C$185,'Market shares starting point Fe'!$C33,'Eurostat market shares'!$D$2:$D$185,'Market shares starting point Fe'!$D33)=0,(SUMIFS('RAW data extract'!AJ$74:AJ$81,'RAW data extract'!$C$74:$C$81,VLOOKUP('Market shares starting point Fe'!$D33,Nomenclature!$F$1:$G$8,2,FALSE))-'Market shares starting point Fe'!AL33)+AL33,$Z33/SUMIFS('Eurostat market shares'!$Z$2:$Z$185,'Eurostat market shares'!$C$2:$C$185,'Market shares starting point Fe'!$C33,'Eurostat market shares'!$D$2:$D$185,'Market shares starting point Fe'!$D33)*(SUMIFS('RAW data extract'!AJ$74:AJ$81,'RAW data extract'!$C$74:$C$81,VLOOKUP('Market shares starting point Fe'!$D33,Nomenclature!$F$1:$G$8,2,FALSE))-'Market shares starting point Fe'!AL33)+AL33)</f>
        <v>1.3109464826405865E-3</v>
      </c>
      <c r="AN33" s="7">
        <f>IF(SUMIFS('Eurostat market shares'!$Z$2:$Z$185,'Eurostat market shares'!$C$2:$C$185,'Market shares starting point Fe'!$C33,'Eurostat market shares'!$D$2:$D$185,'Market shares starting point Fe'!$D33)=0,(SUMIFS('RAW data extract'!AK$74:AK$81,'RAW data extract'!$C$74:$C$81,VLOOKUP('Market shares starting point Fe'!$D33,Nomenclature!$F$1:$G$8,2,FALSE))-'Market shares starting point Fe'!AM33)+AM33,$Z33/SUMIFS('Eurostat market shares'!$Z$2:$Z$185,'Eurostat market shares'!$C$2:$C$185,'Market shares starting point Fe'!$C33,'Eurostat market shares'!$D$2:$D$185,'Market shares starting point Fe'!$D33)*(SUMIFS('RAW data extract'!AK$74:AK$81,'RAW data extract'!$C$74:$C$81,VLOOKUP('Market shares starting point Fe'!$D33,Nomenclature!$F$1:$G$8,2,FALSE))-'Market shares starting point Fe'!AM33)+AM33)</f>
        <v>1.3643967276903124E-3</v>
      </c>
      <c r="AO33" s="7">
        <f>IF(SUMIFS('Eurostat market shares'!$Z$2:$Z$185,'Eurostat market shares'!$C$2:$C$185,'Market shares starting point Fe'!$C33,'Eurostat market shares'!$D$2:$D$185,'Market shares starting point Fe'!$D33)=0,(SUMIFS('RAW data extract'!AL$74:AL$81,'RAW data extract'!$C$74:$C$81,VLOOKUP('Market shares starting point Fe'!$D33,Nomenclature!$F$1:$G$8,2,FALSE))-'Market shares starting point Fe'!AN33)+AN33,$Z33/SUMIFS('Eurostat market shares'!$Z$2:$Z$185,'Eurostat market shares'!$C$2:$C$185,'Market shares starting point Fe'!$C33,'Eurostat market shares'!$D$2:$D$185,'Market shares starting point Fe'!$D33)*(SUMIFS('RAW data extract'!AL$74:AL$81,'RAW data extract'!$C$74:$C$81,VLOOKUP('Market shares starting point Fe'!$D33,Nomenclature!$F$1:$G$8,2,FALSE))-'Market shares starting point Fe'!AN33)+AN33)</f>
        <v>1.4271798005425584E-3</v>
      </c>
      <c r="AP33" s="7">
        <f>IF(SUMIFS('Eurostat market shares'!$Z$2:$Z$185,'Eurostat market shares'!$C$2:$C$185,'Market shares starting point Fe'!$C33,'Eurostat market shares'!$D$2:$D$185,'Market shares starting point Fe'!$D33)=0,(SUMIFS('RAW data extract'!AM$74:AM$81,'RAW data extract'!$C$74:$C$81,VLOOKUP('Market shares starting point Fe'!$D33,Nomenclature!$F$1:$G$8,2,FALSE))-'Market shares starting point Fe'!AO33)+AO33,$Z33/SUMIFS('Eurostat market shares'!$Z$2:$Z$185,'Eurostat market shares'!$C$2:$C$185,'Market shares starting point Fe'!$C33,'Eurostat market shares'!$D$2:$D$185,'Market shares starting point Fe'!$D33)*(SUMIFS('RAW data extract'!AM$74:AM$81,'RAW data extract'!$C$74:$C$81,VLOOKUP('Market shares starting point Fe'!$D33,Nomenclature!$F$1:$G$8,2,FALSE))-'Market shares starting point Fe'!AO33)+AO33)</f>
        <v>1.5003741575477807E-3</v>
      </c>
      <c r="AQ33" s="7">
        <f>IF(SUMIFS('Eurostat market shares'!$Z$2:$Z$185,'Eurostat market shares'!$C$2:$C$185,'Market shares starting point Fe'!$C33,'Eurostat market shares'!$D$2:$D$185,'Market shares starting point Fe'!$D33)=0,(SUMIFS('RAW data extract'!AN$74:AN$81,'RAW data extract'!$C$74:$C$81,VLOOKUP('Market shares starting point Fe'!$D33,Nomenclature!$F$1:$G$8,2,FALSE))-'Market shares starting point Fe'!AP33)+AP33,$Z33/SUMIFS('Eurostat market shares'!$Z$2:$Z$185,'Eurostat market shares'!$C$2:$C$185,'Market shares starting point Fe'!$C33,'Eurostat market shares'!$D$2:$D$185,'Market shares starting point Fe'!$D33)*(SUMIFS('RAW data extract'!AN$74:AN$81,'RAW data extract'!$C$74:$C$81,VLOOKUP('Market shares starting point Fe'!$D33,Nomenclature!$F$1:$G$8,2,FALSE))-'Market shares starting point Fe'!AP33)+AP33)</f>
        <v>1.5829916365067375E-3</v>
      </c>
      <c r="AR33" s="7">
        <f>IF(SUMIFS('Eurostat market shares'!$Z$2:$Z$185,'Eurostat market shares'!$C$2:$C$185,'Market shares starting point Fe'!$C33,'Eurostat market shares'!$D$2:$D$185,'Market shares starting point Fe'!$D33)=0,(SUMIFS('RAW data extract'!AO$74:AO$81,'RAW data extract'!$C$74:$C$81,VLOOKUP('Market shares starting point Fe'!$D33,Nomenclature!$F$1:$G$8,2,FALSE))-'Market shares starting point Fe'!AQ33)+AQ33,$Z33/SUMIFS('Eurostat market shares'!$Z$2:$Z$185,'Eurostat market shares'!$C$2:$C$185,'Market shares starting point Fe'!$C33,'Eurostat market shares'!$D$2:$D$185,'Market shares starting point Fe'!$D33)*(SUMIFS('RAW data extract'!AO$74:AO$81,'RAW data extract'!$C$74:$C$81,VLOOKUP('Market shares starting point Fe'!$D33,Nomenclature!$F$1:$G$8,2,FALSE))-'Market shares starting point Fe'!AQ33)+AQ33)</f>
        <v>1.6761214113994709E-3</v>
      </c>
      <c r="AS33" s="7">
        <f>IF(SUMIFS('Eurostat market shares'!$Z$2:$Z$185,'Eurostat market shares'!$C$2:$C$185,'Market shares starting point Fe'!$C33,'Eurostat market shares'!$D$2:$D$185,'Market shares starting point Fe'!$D33)=0,(SUMIFS('RAW data extract'!AP$74:AP$81,'RAW data extract'!$C$74:$C$81,VLOOKUP('Market shares starting point Fe'!$D33,Nomenclature!$F$1:$G$8,2,FALSE))-'Market shares starting point Fe'!AR33)+AR33,$Z33/SUMIFS('Eurostat market shares'!$Z$2:$Z$185,'Eurostat market shares'!$C$2:$C$185,'Market shares starting point Fe'!$C33,'Eurostat market shares'!$D$2:$D$185,'Market shares starting point Fe'!$D33)*(SUMIFS('RAW data extract'!AP$74:AP$81,'RAW data extract'!$C$74:$C$81,VLOOKUP('Market shares starting point Fe'!$D33,Nomenclature!$F$1:$G$8,2,FALSE))-'Market shares starting point Fe'!AR33)+AR33)</f>
        <v>1.7810369068512488E-3</v>
      </c>
      <c r="AT33" s="7">
        <f>IF(SUMIFS('Eurostat market shares'!$Z$2:$Z$185,'Eurostat market shares'!$C$2:$C$185,'Market shares starting point Fe'!$C33,'Eurostat market shares'!$D$2:$D$185,'Market shares starting point Fe'!$D33)=0,(SUMIFS('RAW data extract'!AQ$74:AQ$81,'RAW data extract'!$C$74:$C$81,VLOOKUP('Market shares starting point Fe'!$D33,Nomenclature!$F$1:$G$8,2,FALSE))-'Market shares starting point Fe'!AS33)+AS33,$Z33/SUMIFS('Eurostat market shares'!$Z$2:$Z$185,'Eurostat market shares'!$C$2:$C$185,'Market shares starting point Fe'!$C33,'Eurostat market shares'!$D$2:$D$185,'Market shares starting point Fe'!$D33)*(SUMIFS('RAW data extract'!AQ$74:AQ$81,'RAW data extract'!$C$74:$C$81,VLOOKUP('Market shares starting point Fe'!$D33,Nomenclature!$F$1:$G$8,2,FALSE))-'Market shares starting point Fe'!AS33)+AS33)</f>
        <v>1.9017989984994575E-3</v>
      </c>
      <c r="AU33" s="7">
        <f>IF(SUMIFS('Eurostat market shares'!$Z$2:$Z$185,'Eurostat market shares'!$C$2:$C$185,'Market shares starting point Fe'!$C33,'Eurostat market shares'!$D$2:$D$185,'Market shares starting point Fe'!$D33)=0,(SUMIFS('RAW data extract'!AR$74:AR$81,'RAW data extract'!$C$74:$C$81,VLOOKUP('Market shares starting point Fe'!$D33,Nomenclature!$F$1:$G$8,2,FALSE))-'Market shares starting point Fe'!AT33)+AT33,$Z33/SUMIFS('Eurostat market shares'!$Z$2:$Z$185,'Eurostat market shares'!$C$2:$C$185,'Market shares starting point Fe'!$C33,'Eurostat market shares'!$D$2:$D$185,'Market shares starting point Fe'!$D33)*(SUMIFS('RAW data extract'!AR$74:AR$81,'RAW data extract'!$C$74:$C$81,VLOOKUP('Market shares starting point Fe'!$D33,Nomenclature!$F$1:$G$8,2,FALSE))-'Market shares starting point Fe'!AT33)+AT33)</f>
        <v>2.0369226609876778E-3</v>
      </c>
      <c r="AV33" s="7">
        <f>IF(SUMIFS('Eurostat market shares'!$Z$2:$Z$185,'Eurostat market shares'!$C$2:$C$185,'Market shares starting point Fe'!$C33,'Eurostat market shares'!$D$2:$D$185,'Market shares starting point Fe'!$D33)=0,(SUMIFS('RAW data extract'!AS$74:AS$81,'RAW data extract'!$C$74:$C$81,VLOOKUP('Market shares starting point Fe'!$D33,Nomenclature!$F$1:$G$8,2,FALSE))-'Market shares starting point Fe'!AU33)+AU33,$Z33/SUMIFS('Eurostat market shares'!$Z$2:$Z$185,'Eurostat market shares'!$C$2:$C$185,'Market shares starting point Fe'!$C33,'Eurostat market shares'!$D$2:$D$185,'Market shares starting point Fe'!$D33)*(SUMIFS('RAW data extract'!AS$74:AS$81,'RAW data extract'!$C$74:$C$81,VLOOKUP('Market shares starting point Fe'!$D33,Nomenclature!$F$1:$G$8,2,FALSE))-'Market shares starting point Fe'!AU33)+AU33)</f>
        <v>2.1971128177983327E-3</v>
      </c>
      <c r="AW33" s="7">
        <f>IF(SUMIFS('Eurostat market shares'!$Z$2:$Z$185,'Eurostat market shares'!$C$2:$C$185,'Market shares starting point Fe'!$C33,'Eurostat market shares'!$D$2:$D$185,'Market shares starting point Fe'!$D33)=0,(SUMIFS('RAW data extract'!AT$74:AT$81,'RAW data extract'!$C$74:$C$81,VLOOKUP('Market shares starting point Fe'!$D33,Nomenclature!$F$1:$G$8,2,FALSE))-'Market shares starting point Fe'!AV33)+AV33,$Z33/SUMIFS('Eurostat market shares'!$Z$2:$Z$185,'Eurostat market shares'!$C$2:$C$185,'Market shares starting point Fe'!$C33,'Eurostat market shares'!$D$2:$D$185,'Market shares starting point Fe'!$D33)*(SUMIFS('RAW data extract'!AT$74:AT$81,'RAW data extract'!$C$74:$C$81,VLOOKUP('Market shares starting point Fe'!$D33,Nomenclature!$F$1:$G$8,2,FALSE))-'Market shares starting point Fe'!AV33)+AV33)</f>
        <v>2.3889626204798035E-3</v>
      </c>
      <c r="AX33" s="7">
        <f>IF(SUMIFS('Eurostat market shares'!$Z$2:$Z$185,'Eurostat market shares'!$C$2:$C$185,'Market shares starting point Fe'!$C33,'Eurostat market shares'!$D$2:$D$185,'Market shares starting point Fe'!$D33)=0,(SUMIFS('RAW data extract'!AU$74:AU$81,'RAW data extract'!$C$74:$C$81,VLOOKUP('Market shares starting point Fe'!$D33,Nomenclature!$F$1:$G$8,2,FALSE))-'Market shares starting point Fe'!AW33)+AW33,$Z33/SUMIFS('Eurostat market shares'!$Z$2:$Z$185,'Eurostat market shares'!$C$2:$C$185,'Market shares starting point Fe'!$C33,'Eurostat market shares'!$D$2:$D$185,'Market shares starting point Fe'!$D33)*(SUMIFS('RAW data extract'!AU$74:AU$81,'RAW data extract'!$C$74:$C$81,VLOOKUP('Market shares starting point Fe'!$D33,Nomenclature!$F$1:$G$8,2,FALSE))-'Market shares starting point Fe'!AW33)+AW33)</f>
        <v>2.6221717132054179E-3</v>
      </c>
      <c r="AY33" s="7">
        <f>IF(SUMIFS('Eurostat market shares'!$Z$2:$Z$185,'Eurostat market shares'!$C$2:$C$185,'Market shares starting point Fe'!$C33,'Eurostat market shares'!$D$2:$D$185,'Market shares starting point Fe'!$D33)=0,(SUMIFS('RAW data extract'!AV$74:AV$81,'RAW data extract'!$C$74:$C$81,VLOOKUP('Market shares starting point Fe'!$D33,Nomenclature!$F$1:$G$8,2,FALSE))-'Market shares starting point Fe'!AX33)+AX33,$Z33/SUMIFS('Eurostat market shares'!$Z$2:$Z$185,'Eurostat market shares'!$C$2:$C$185,'Market shares starting point Fe'!$C33,'Eurostat market shares'!$D$2:$D$185,'Market shares starting point Fe'!$D33)*(SUMIFS('RAW data extract'!AV$74:AV$81,'RAW data extract'!$C$74:$C$81,VLOOKUP('Market shares starting point Fe'!$D33,Nomenclature!$F$1:$G$8,2,FALSE))-'Market shares starting point Fe'!AX33)+AX33)</f>
        <v>2.8148257461133256E-3</v>
      </c>
      <c r="AZ33" s="7">
        <f>IF(SUMIFS('Eurostat market shares'!$Z$2:$Z$185,'Eurostat market shares'!$C$2:$C$185,'Market shares starting point Fe'!$C33,'Eurostat market shares'!$D$2:$D$185,'Market shares starting point Fe'!$D33)=0,(SUMIFS('RAW data extract'!AW$74:AW$81,'RAW data extract'!$C$74:$C$81,VLOOKUP('Market shares starting point Fe'!$D33,Nomenclature!$F$1:$G$8,2,FALSE))-'Market shares starting point Fe'!AY33)+AY33,$Z33/SUMIFS('Eurostat market shares'!$Z$2:$Z$185,'Eurostat market shares'!$C$2:$C$185,'Market shares starting point Fe'!$C33,'Eurostat market shares'!$D$2:$D$185,'Market shares starting point Fe'!$D33)*(SUMIFS('RAW data extract'!AW$74:AW$81,'RAW data extract'!$C$74:$C$81,VLOOKUP('Market shares starting point Fe'!$D33,Nomenclature!$F$1:$G$8,2,FALSE))-'Market shares starting point Fe'!AY33)+AY33)</f>
        <v>3.0652488740514506E-3</v>
      </c>
      <c r="BA33" s="7">
        <f>IF(SUMIFS('Eurostat market shares'!$Z$2:$Z$185,'Eurostat market shares'!$C$2:$C$185,'Market shares starting point Fe'!$C33,'Eurostat market shares'!$D$2:$D$185,'Market shares starting point Fe'!$D33)=0,(SUMIFS('RAW data extract'!AX$74:AX$81,'RAW data extract'!$C$74:$C$81,VLOOKUP('Market shares starting point Fe'!$D33,Nomenclature!$F$1:$G$8,2,FALSE))-'Market shares starting point Fe'!AZ33)+AZ33,$Z33/SUMIFS('Eurostat market shares'!$Z$2:$Z$185,'Eurostat market shares'!$C$2:$C$185,'Market shares starting point Fe'!$C33,'Eurostat market shares'!$D$2:$D$185,'Market shares starting point Fe'!$D33)*(SUMIFS('RAW data extract'!AX$74:AX$81,'RAW data extract'!$C$74:$C$81,VLOOKUP('Market shares starting point Fe'!$D33,Nomenclature!$F$1:$G$8,2,FALSE))-'Market shares starting point Fe'!AZ33)+AZ33)</f>
        <v>3.334783432032285E-3</v>
      </c>
      <c r="BB33" s="7">
        <f>IF(SUMIFS('Eurostat market shares'!$Z$2:$Z$185,'Eurostat market shares'!$C$2:$C$185,'Market shares starting point Fe'!$C33,'Eurostat market shares'!$D$2:$D$185,'Market shares starting point Fe'!$D33)=0,(SUMIFS('RAW data extract'!AY$74:AY$81,'RAW data extract'!$C$74:$C$81,VLOOKUP('Market shares starting point Fe'!$D33,Nomenclature!$F$1:$G$8,2,FALSE))-'Market shares starting point Fe'!BA33)+BA33,$Z33/SUMIFS('Eurostat market shares'!$Z$2:$Z$185,'Eurostat market shares'!$C$2:$C$185,'Market shares starting point Fe'!$C33,'Eurostat market shares'!$D$2:$D$185,'Market shares starting point Fe'!$D33)*(SUMIFS('RAW data extract'!AY$74:AY$81,'RAW data extract'!$C$74:$C$81,VLOOKUP('Market shares starting point Fe'!$D33,Nomenclature!$F$1:$G$8,2,FALSE))-'Market shares starting point Fe'!BA33)+BA33)</f>
        <v>3.6237132253118015E-3</v>
      </c>
      <c r="BC33" s="7">
        <f>IF(SUMIFS('Eurostat market shares'!$Z$2:$Z$185,'Eurostat market shares'!$C$2:$C$185,'Market shares starting point Fe'!$C33,'Eurostat market shares'!$D$2:$D$185,'Market shares starting point Fe'!$D33)=0,(SUMIFS('RAW data extract'!AZ$74:AZ$81,'RAW data extract'!$C$74:$C$81,VLOOKUP('Market shares starting point Fe'!$D33,Nomenclature!$F$1:$G$8,2,FALSE))-'Market shares starting point Fe'!BB33)+BB33,$Z33/SUMIFS('Eurostat market shares'!$Z$2:$Z$185,'Eurostat market shares'!$C$2:$C$185,'Market shares starting point Fe'!$C33,'Eurostat market shares'!$D$2:$D$185,'Market shares starting point Fe'!$D33)*(SUMIFS('RAW data extract'!AZ$74:AZ$81,'RAW data extract'!$C$74:$C$81,VLOOKUP('Market shares starting point Fe'!$D33,Nomenclature!$F$1:$G$8,2,FALSE))-'Market shares starting point Fe'!BB33)+BB33)</f>
        <v>3.93874778335757E-3</v>
      </c>
      <c r="BD33" s="7">
        <f>IF(SUMIFS('Eurostat market shares'!$Z$2:$Z$185,'Eurostat market shares'!$C$2:$C$185,'Market shares starting point Fe'!$C33,'Eurostat market shares'!$D$2:$D$185,'Market shares starting point Fe'!$D33)=0,(SUMIFS('RAW data extract'!BA$74:BA$81,'RAW data extract'!$C$74:$C$81,VLOOKUP('Market shares starting point Fe'!$D33,Nomenclature!$F$1:$G$8,2,FALSE))-'Market shares starting point Fe'!BC33)+BC33,$Z33/SUMIFS('Eurostat market shares'!$Z$2:$Z$185,'Eurostat market shares'!$C$2:$C$185,'Market shares starting point Fe'!$C33,'Eurostat market shares'!$D$2:$D$185,'Market shares starting point Fe'!$D33)*(SUMIFS('RAW data extract'!BA$74:BA$81,'RAW data extract'!$C$74:$C$81,VLOOKUP('Market shares starting point Fe'!$D33,Nomenclature!$F$1:$G$8,2,FALSE))-'Market shares starting point Fe'!BC33)+BC33)</f>
        <v>4.300220416896405E-3</v>
      </c>
      <c r="BE33" s="7">
        <f>IF(SUMIFS('Eurostat market shares'!$Z$2:$Z$185,'Eurostat market shares'!$C$2:$C$185,'Market shares starting point Fe'!$C33,'Eurostat market shares'!$D$2:$D$185,'Market shares starting point Fe'!$D33)=0,(SUMIFS('RAW data extract'!BB$74:BB$81,'RAW data extract'!$C$74:$C$81,VLOOKUP('Market shares starting point Fe'!$D33,Nomenclature!$F$1:$G$8,2,FALSE))-'Market shares starting point Fe'!BD33)+BD33,$Z33/SUMIFS('Eurostat market shares'!$Z$2:$Z$185,'Eurostat market shares'!$C$2:$C$185,'Market shares starting point Fe'!$C33,'Eurostat market shares'!$D$2:$D$185,'Market shares starting point Fe'!$D33)*(SUMIFS('RAW data extract'!BB$74:BB$81,'RAW data extract'!$C$74:$C$81,VLOOKUP('Market shares starting point Fe'!$D33,Nomenclature!$F$1:$G$8,2,FALSE))-'Market shares starting point Fe'!BD33)+BD33)</f>
        <v>4.6939839380802061E-3</v>
      </c>
      <c r="BF33" s="7">
        <f>IF(SUMIFS('Eurostat market shares'!$Z$2:$Z$185,'Eurostat market shares'!$C$2:$C$185,'Market shares starting point Fe'!$C33,'Eurostat market shares'!$D$2:$D$185,'Market shares starting point Fe'!$D33)=0,(SUMIFS('RAW data extract'!BC$74:BC$81,'RAW data extract'!$C$74:$C$81,VLOOKUP('Market shares starting point Fe'!$D33,Nomenclature!$F$1:$G$8,2,FALSE))-'Market shares starting point Fe'!BE33)+BE33,$Z33/SUMIFS('Eurostat market shares'!$Z$2:$Z$185,'Eurostat market shares'!$C$2:$C$185,'Market shares starting point Fe'!$C33,'Eurostat market shares'!$D$2:$D$185,'Market shares starting point Fe'!$D33)*(SUMIFS('RAW data extract'!BC$74:BC$81,'RAW data extract'!$C$74:$C$81,VLOOKUP('Market shares starting point Fe'!$D33,Nomenclature!$F$1:$G$8,2,FALSE))-'Market shares starting point Fe'!BE33)+BE33)</f>
        <v>5.1362652244870237E-3</v>
      </c>
      <c r="BG33" s="7">
        <f>IF(SUMIFS('Eurostat market shares'!$Z$2:$Z$185,'Eurostat market shares'!$C$2:$C$185,'Market shares starting point Fe'!$C33,'Eurostat market shares'!$D$2:$D$185,'Market shares starting point Fe'!$D33)=0,(SUMIFS('RAW data extract'!BD$74:BD$81,'RAW data extract'!$C$74:$C$81,VLOOKUP('Market shares starting point Fe'!$D33,Nomenclature!$F$1:$G$8,2,FALSE))-'Market shares starting point Fe'!BF33)+BF33,$Z33/SUMIFS('Eurostat market shares'!$Z$2:$Z$185,'Eurostat market shares'!$C$2:$C$185,'Market shares starting point Fe'!$C33,'Eurostat market shares'!$D$2:$D$185,'Market shares starting point Fe'!$D33)*(SUMIFS('RAW data extract'!BD$74:BD$81,'RAW data extract'!$C$74:$C$81,VLOOKUP('Market shares starting point Fe'!$D33,Nomenclature!$F$1:$G$8,2,FALSE))-'Market shares starting point Fe'!BF33)+BF33)</f>
        <v>5.6378151138611644E-3</v>
      </c>
      <c r="BH33" s="7">
        <f>IF(SUMIFS('Eurostat market shares'!$Z$2:$Z$185,'Eurostat market shares'!$C$2:$C$185,'Market shares starting point Fe'!$C33,'Eurostat market shares'!$D$2:$D$185,'Market shares starting point Fe'!$D33)=0,(SUMIFS('RAW data extract'!BE$74:BE$81,'RAW data extract'!$C$74:$C$81,VLOOKUP('Market shares starting point Fe'!$D33,Nomenclature!$F$1:$G$8,2,FALSE))-'Market shares starting point Fe'!BG33)+BG33,$Z33/SUMIFS('Eurostat market shares'!$Z$2:$Z$185,'Eurostat market shares'!$C$2:$C$185,'Market shares starting point Fe'!$C33,'Eurostat market shares'!$D$2:$D$185,'Market shares starting point Fe'!$D33)*(SUMIFS('RAW data extract'!BE$74:BE$81,'RAW data extract'!$C$74:$C$81,VLOOKUP('Market shares starting point Fe'!$D33,Nomenclature!$F$1:$G$8,2,FALSE))-'Market shares starting point Fe'!BG33)+BG33)</f>
        <v>6.2088712169205505E-3</v>
      </c>
    </row>
    <row r="34" spans="1:60" hidden="1" x14ac:dyDescent="0.3">
      <c r="A34" t="s">
        <v>9</v>
      </c>
      <c r="B34" t="s">
        <v>10</v>
      </c>
      <c r="C34" t="s">
        <v>25</v>
      </c>
      <c r="D34" t="s">
        <v>12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 s="6">
        <f>IFERROR(SUMIFS('intermediary sheet'!J$2:J$185,'intermediary sheet'!$C$2:$C$185,'Market shares starting point Fe'!$C34,'intermediary sheet'!$D$2:$D$185,'Market shares starting point Fe'!$D34)/SUMIFS('intermediary sheet'!J$2:J$185,'intermediary sheet'!$C$2:$C$185,'Market shares starting point Fe'!$C34,'intermediary sheet'!$D$2:$D$185,"total"),0)</f>
        <v>1</v>
      </c>
      <c r="K34" s="6">
        <f>IFERROR(SUMIFS('intermediary sheet'!K$2:K$185,'intermediary sheet'!$C$2:$C$185,'Market shares starting point Fe'!$C34,'intermediary sheet'!$D$2:$D$185,'Market shares starting point Fe'!$D34)/SUMIFS('intermediary sheet'!K$2:K$185,'intermediary sheet'!$C$2:$C$185,'Market shares starting point Fe'!$C34,'intermediary sheet'!$D$2:$D$185,"total"),0)</f>
        <v>1</v>
      </c>
      <c r="L34" s="6">
        <f>IFERROR(SUMIFS('intermediary sheet'!L$2:L$185,'intermediary sheet'!$C$2:$C$185,'Market shares starting point Fe'!$C34,'intermediary sheet'!$D$2:$D$185,'Market shares starting point Fe'!$D34)/SUMIFS('intermediary sheet'!L$2:L$185,'intermediary sheet'!$C$2:$C$185,'Market shares starting point Fe'!$C34,'intermediary sheet'!$D$2:$D$185,"total"),0)</f>
        <v>1</v>
      </c>
      <c r="M34" s="6">
        <f>IFERROR(SUMIFS('intermediary sheet'!M$2:M$185,'intermediary sheet'!$C$2:$C$185,'Market shares starting point Fe'!$C34,'intermediary sheet'!$D$2:$D$185,'Market shares starting point Fe'!$D34)/SUMIFS('intermediary sheet'!M$2:M$185,'intermediary sheet'!$C$2:$C$185,'Market shares starting point Fe'!$C34,'intermediary sheet'!$D$2:$D$185,"total"),0)</f>
        <v>1</v>
      </c>
      <c r="N34" s="6">
        <f>IFERROR(SUMIFS('intermediary sheet'!N$2:N$185,'intermediary sheet'!$C$2:$C$185,'Market shares starting point Fe'!$C34,'intermediary sheet'!$D$2:$D$185,'Market shares starting point Fe'!$D34)/SUMIFS('intermediary sheet'!N$2:N$185,'intermediary sheet'!$C$2:$C$185,'Market shares starting point Fe'!$C34,'intermediary sheet'!$D$2:$D$185,"total"),0)</f>
        <v>1</v>
      </c>
      <c r="O34" s="6">
        <f>IFERROR(SUMIFS('intermediary sheet'!O$2:O$185,'intermediary sheet'!$C$2:$C$185,'Market shares starting point Fe'!$C34,'intermediary sheet'!$D$2:$D$185,'Market shares starting point Fe'!$D34)/SUMIFS('intermediary sheet'!O$2:O$185,'intermediary sheet'!$C$2:$C$185,'Market shares starting point Fe'!$C34,'intermediary sheet'!$D$2:$D$185,"total"),0)</f>
        <v>1</v>
      </c>
      <c r="P34" s="6">
        <f>IFERROR(SUMIFS('intermediary sheet'!P$2:P$185,'intermediary sheet'!$C$2:$C$185,'Market shares starting point Fe'!$C34,'intermediary sheet'!$D$2:$D$185,'Market shares starting point Fe'!$D34)/SUMIFS('intermediary sheet'!P$2:P$185,'intermediary sheet'!$C$2:$C$185,'Market shares starting point Fe'!$C34,'intermediary sheet'!$D$2:$D$185,"total"),0)</f>
        <v>1</v>
      </c>
      <c r="Q34" s="6">
        <f>IFERROR(SUMIFS('intermediary sheet'!Q$2:Q$185,'intermediary sheet'!$C$2:$C$185,'Market shares starting point Fe'!$C34,'intermediary sheet'!$D$2:$D$185,'Market shares starting point Fe'!$D34)/SUMIFS('intermediary sheet'!Q$2:Q$185,'intermediary sheet'!$C$2:$C$185,'Market shares starting point Fe'!$C34,'intermediary sheet'!$D$2:$D$185,"total"),0)</f>
        <v>1</v>
      </c>
      <c r="R34" s="6">
        <f>IFERROR(SUMIFS('intermediary sheet'!R$2:R$185,'intermediary sheet'!$C$2:$C$185,'Market shares starting point Fe'!$C34,'intermediary sheet'!$D$2:$D$185,'Market shares starting point Fe'!$D34)/SUMIFS('intermediary sheet'!R$2:R$185,'intermediary sheet'!$C$2:$C$185,'Market shares starting point Fe'!$C34,'intermediary sheet'!$D$2:$D$185,"total"),0)</f>
        <v>1</v>
      </c>
      <c r="S34" s="6">
        <f>IFERROR(SUMIFS('intermediary sheet'!S$2:S$185,'intermediary sheet'!$C$2:$C$185,'Market shares starting point Fe'!$C34,'intermediary sheet'!$D$2:$D$185,'Market shares starting point Fe'!$D34)/SUMIFS('intermediary sheet'!S$2:S$185,'intermediary sheet'!$C$2:$C$185,'Market shares starting point Fe'!$C34,'intermediary sheet'!$D$2:$D$185,"total"),0)</f>
        <v>1</v>
      </c>
      <c r="T34" s="6">
        <f>IFERROR(SUMIFS('intermediary sheet'!T$2:T$185,'intermediary sheet'!$C$2:$C$185,'Market shares starting point Fe'!$C34,'intermediary sheet'!$D$2:$D$185,'Market shares starting point Fe'!$D34)/SUMIFS('intermediary sheet'!T$2:T$185,'intermediary sheet'!$C$2:$C$185,'Market shares starting point Fe'!$C34,'intermediary sheet'!$D$2:$D$185,"total"),0)</f>
        <v>1</v>
      </c>
      <c r="U34" s="6">
        <f>IFERROR(SUMIFS('intermediary sheet'!U$2:U$185,'intermediary sheet'!$C$2:$C$185,'Market shares starting point Fe'!$C34,'intermediary sheet'!$D$2:$D$185,'Market shares starting point Fe'!$D34)/SUMIFS('intermediary sheet'!U$2:U$185,'intermediary sheet'!$C$2:$C$185,'Market shares starting point Fe'!$C34,'intermediary sheet'!$D$2:$D$185,"total"),0)</f>
        <v>1</v>
      </c>
      <c r="V34" s="6">
        <f>IFERROR(SUMIFS('intermediary sheet'!V$2:V$185,'intermediary sheet'!$C$2:$C$185,'Market shares starting point Fe'!$C34,'intermediary sheet'!$D$2:$D$185,'Market shares starting point Fe'!$D34)/SUMIFS('intermediary sheet'!V$2:V$185,'intermediary sheet'!$C$2:$C$185,'Market shares starting point Fe'!$C34,'intermediary sheet'!$D$2:$D$185,"total"),0)</f>
        <v>1</v>
      </c>
      <c r="W34" s="6">
        <f>IFERROR(SUMIFS('intermediary sheet'!W$2:W$185,'intermediary sheet'!$C$2:$C$185,'Market shares starting point Fe'!$C34,'intermediary sheet'!$D$2:$D$185,'Market shares starting point Fe'!$D34)/SUMIFS('intermediary sheet'!W$2:W$185,'intermediary sheet'!$C$2:$C$185,'Market shares starting point Fe'!$C34,'intermediary sheet'!$D$2:$D$185,"total"),0)</f>
        <v>1</v>
      </c>
      <c r="X34" s="6">
        <f>IFERROR(SUMIFS('intermediary sheet'!X$2:X$185,'intermediary sheet'!$C$2:$C$185,'Market shares starting point Fe'!$C34,'intermediary sheet'!$D$2:$D$185,'Market shares starting point Fe'!$D34)/SUMIFS('intermediary sheet'!X$2:X$185,'intermediary sheet'!$C$2:$C$185,'Market shares starting point Fe'!$C34,'intermediary sheet'!$D$2:$D$185,"total"),0)</f>
        <v>1</v>
      </c>
      <c r="Y34" s="6">
        <f>IFERROR(SUMIFS('intermediary sheet'!Y$2:Y$185,'intermediary sheet'!$C$2:$C$185,'Market shares starting point Fe'!$C34,'intermediary sheet'!$D$2:$D$185,'Market shares starting point Fe'!$D34)/SUMIFS('intermediary sheet'!Y$2:Y$185,'intermediary sheet'!$C$2:$C$185,'Market shares starting point Fe'!$C34,'intermediary sheet'!$D$2:$D$185,"total"),0)</f>
        <v>1</v>
      </c>
      <c r="Z34" s="6">
        <f>IFERROR(SUMIFS('intermediary sheet'!Z$2:Z$185,'intermediary sheet'!$C$2:$C$185,'Market shares starting point Fe'!$C34,'intermediary sheet'!$D$2:$D$185,'Market shares starting point Fe'!$D34)/SUMIFS('intermediary sheet'!Z$2:Z$185,'intermediary sheet'!$C$2:$C$185,'Market shares starting point Fe'!$C34,'intermediary sheet'!$D$2:$D$185,"total"),0)</f>
        <v>1</v>
      </c>
      <c r="AA34" s="7">
        <f>IF(SUMIFS('Eurostat market shares'!$Z$2:$Z$185,'Eurostat market shares'!$C$2:$C$185,'Market shares starting point Fe'!$C34,'Eurostat market shares'!$D$2:$D$185,'Market shares starting point Fe'!$D34)=0,(SUMIFS('RAW data extract'!X$74:X$81,'RAW data extract'!$C$74:$C$81,VLOOKUP('Market shares starting point Fe'!$D34,Nomenclature!$F$1:$G$8,2,FALSE))-'Market shares starting point Fe'!Z34)+Z34,$Z34/SUMIFS('Eurostat market shares'!$Z$2:$Z$185,'Eurostat market shares'!$C$2:$C$185,'Market shares starting point Fe'!$C34,'Eurostat market shares'!$D$2:$D$185,'Market shares starting point Fe'!$D34)*(SUMIFS('RAW data extract'!X$74:X$81,'RAW data extract'!$C$74:$C$81,VLOOKUP('Market shares starting point Fe'!$D34,Nomenclature!$F$1:$G$8,2,FALSE))-'Market shares starting point Fe'!Z34)+Z34)</f>
        <v>1</v>
      </c>
      <c r="AB34" s="7">
        <f>IF(SUMIFS('Eurostat market shares'!$Z$2:$Z$185,'Eurostat market shares'!$C$2:$C$185,'Market shares starting point Fe'!$C34,'Eurostat market shares'!$D$2:$D$185,'Market shares starting point Fe'!$D34)=0,(SUMIFS('RAW data extract'!Y$74:Y$81,'RAW data extract'!$C$74:$C$81,VLOOKUP('Market shares starting point Fe'!$D34,Nomenclature!$F$1:$G$8,2,FALSE))-'Market shares starting point Fe'!AA34)+AA34,$Z34/SUMIFS('Eurostat market shares'!$Z$2:$Z$185,'Eurostat market shares'!$C$2:$C$185,'Market shares starting point Fe'!$C34,'Eurostat market shares'!$D$2:$D$185,'Market shares starting point Fe'!$D34)*(SUMIFS('RAW data extract'!Y$74:Y$81,'RAW data extract'!$C$74:$C$81,VLOOKUP('Market shares starting point Fe'!$D34,Nomenclature!$F$1:$G$8,2,FALSE))-'Market shares starting point Fe'!AA34)+AA34)</f>
        <v>1</v>
      </c>
      <c r="AC34" s="7">
        <f>IF(SUMIFS('Eurostat market shares'!$Z$2:$Z$185,'Eurostat market shares'!$C$2:$C$185,'Market shares starting point Fe'!$C34,'Eurostat market shares'!$D$2:$D$185,'Market shares starting point Fe'!$D34)=0,(SUMIFS('RAW data extract'!Z$74:Z$81,'RAW data extract'!$C$74:$C$81,VLOOKUP('Market shares starting point Fe'!$D34,Nomenclature!$F$1:$G$8,2,FALSE))-'Market shares starting point Fe'!AB34)+AB34,$Z34/SUMIFS('Eurostat market shares'!$Z$2:$Z$185,'Eurostat market shares'!$C$2:$C$185,'Market shares starting point Fe'!$C34,'Eurostat market shares'!$D$2:$D$185,'Market shares starting point Fe'!$D34)*(SUMIFS('RAW data extract'!Z$74:Z$81,'RAW data extract'!$C$74:$C$81,VLOOKUP('Market shares starting point Fe'!$D34,Nomenclature!$F$1:$G$8,2,FALSE))-'Market shares starting point Fe'!AB34)+AB34)</f>
        <v>1</v>
      </c>
      <c r="AD34" s="7">
        <f>IF(SUMIFS('Eurostat market shares'!$Z$2:$Z$185,'Eurostat market shares'!$C$2:$C$185,'Market shares starting point Fe'!$C34,'Eurostat market shares'!$D$2:$D$185,'Market shares starting point Fe'!$D34)=0,(SUMIFS('RAW data extract'!AA$74:AA$81,'RAW data extract'!$C$74:$C$81,VLOOKUP('Market shares starting point Fe'!$D34,Nomenclature!$F$1:$G$8,2,FALSE))-'Market shares starting point Fe'!AC34)+AC34,$Z34/SUMIFS('Eurostat market shares'!$Z$2:$Z$185,'Eurostat market shares'!$C$2:$C$185,'Market shares starting point Fe'!$C34,'Eurostat market shares'!$D$2:$D$185,'Market shares starting point Fe'!$D34)*(SUMIFS('RAW data extract'!AA$74:AA$81,'RAW data extract'!$C$74:$C$81,VLOOKUP('Market shares starting point Fe'!$D34,Nomenclature!$F$1:$G$8,2,FALSE))-'Market shares starting point Fe'!AC34)+AC34)</f>
        <v>1</v>
      </c>
      <c r="AE34" s="7">
        <f>IF(SUMIFS('Eurostat market shares'!$Z$2:$Z$185,'Eurostat market shares'!$C$2:$C$185,'Market shares starting point Fe'!$C34,'Eurostat market shares'!$D$2:$D$185,'Market shares starting point Fe'!$D34)=0,(SUMIFS('RAW data extract'!AB$74:AB$81,'RAW data extract'!$C$74:$C$81,VLOOKUP('Market shares starting point Fe'!$D34,Nomenclature!$F$1:$G$8,2,FALSE))-'Market shares starting point Fe'!AD34)+AD34,$Z34/SUMIFS('Eurostat market shares'!$Z$2:$Z$185,'Eurostat market shares'!$C$2:$C$185,'Market shares starting point Fe'!$C34,'Eurostat market shares'!$D$2:$D$185,'Market shares starting point Fe'!$D34)*(SUMIFS('RAW data extract'!AB$74:AB$81,'RAW data extract'!$C$74:$C$81,VLOOKUP('Market shares starting point Fe'!$D34,Nomenclature!$F$1:$G$8,2,FALSE))-'Market shares starting point Fe'!AD34)+AD34)</f>
        <v>1</v>
      </c>
      <c r="AF34" s="7">
        <f>IF(SUMIFS('Eurostat market shares'!$Z$2:$Z$185,'Eurostat market shares'!$C$2:$C$185,'Market shares starting point Fe'!$C34,'Eurostat market shares'!$D$2:$D$185,'Market shares starting point Fe'!$D34)=0,(SUMIFS('RAW data extract'!AC$74:AC$81,'RAW data extract'!$C$74:$C$81,VLOOKUP('Market shares starting point Fe'!$D34,Nomenclature!$F$1:$G$8,2,FALSE))-'Market shares starting point Fe'!AE34)+AE34,$Z34/SUMIFS('Eurostat market shares'!$Z$2:$Z$185,'Eurostat market shares'!$C$2:$C$185,'Market shares starting point Fe'!$C34,'Eurostat market shares'!$D$2:$D$185,'Market shares starting point Fe'!$D34)*(SUMIFS('RAW data extract'!AC$74:AC$81,'RAW data extract'!$C$74:$C$81,VLOOKUP('Market shares starting point Fe'!$D34,Nomenclature!$F$1:$G$8,2,FALSE))-'Market shares starting point Fe'!AE34)+AE34)</f>
        <v>1</v>
      </c>
      <c r="AG34" s="7">
        <f>IF(SUMIFS('Eurostat market shares'!$Z$2:$Z$185,'Eurostat market shares'!$C$2:$C$185,'Market shares starting point Fe'!$C34,'Eurostat market shares'!$D$2:$D$185,'Market shares starting point Fe'!$D34)=0,(SUMIFS('RAW data extract'!AD$74:AD$81,'RAW data extract'!$C$74:$C$81,VLOOKUP('Market shares starting point Fe'!$D34,Nomenclature!$F$1:$G$8,2,FALSE))-'Market shares starting point Fe'!AF34)+AF34,$Z34/SUMIFS('Eurostat market shares'!$Z$2:$Z$185,'Eurostat market shares'!$C$2:$C$185,'Market shares starting point Fe'!$C34,'Eurostat market shares'!$D$2:$D$185,'Market shares starting point Fe'!$D34)*(SUMIFS('RAW data extract'!AD$74:AD$81,'RAW data extract'!$C$74:$C$81,VLOOKUP('Market shares starting point Fe'!$D34,Nomenclature!$F$1:$G$8,2,FALSE))-'Market shares starting point Fe'!AF34)+AF34)</f>
        <v>1</v>
      </c>
      <c r="AH34" s="7">
        <f>IF(SUMIFS('Eurostat market shares'!$Z$2:$Z$185,'Eurostat market shares'!$C$2:$C$185,'Market shares starting point Fe'!$C34,'Eurostat market shares'!$D$2:$D$185,'Market shares starting point Fe'!$D34)=0,(SUMIFS('RAW data extract'!AE$74:AE$81,'RAW data extract'!$C$74:$C$81,VLOOKUP('Market shares starting point Fe'!$D34,Nomenclature!$F$1:$G$8,2,FALSE))-'Market shares starting point Fe'!AG34)+AG34,$Z34/SUMIFS('Eurostat market shares'!$Z$2:$Z$185,'Eurostat market shares'!$C$2:$C$185,'Market shares starting point Fe'!$C34,'Eurostat market shares'!$D$2:$D$185,'Market shares starting point Fe'!$D34)*(SUMIFS('RAW data extract'!AE$74:AE$81,'RAW data extract'!$C$74:$C$81,VLOOKUP('Market shares starting point Fe'!$D34,Nomenclature!$F$1:$G$8,2,FALSE))-'Market shares starting point Fe'!AG34)+AG34)</f>
        <v>1</v>
      </c>
      <c r="AI34" s="7">
        <f>IF(SUMIFS('Eurostat market shares'!$Z$2:$Z$185,'Eurostat market shares'!$C$2:$C$185,'Market shares starting point Fe'!$C34,'Eurostat market shares'!$D$2:$D$185,'Market shares starting point Fe'!$D34)=0,(SUMIFS('RAW data extract'!AF$74:AF$81,'RAW data extract'!$C$74:$C$81,VLOOKUP('Market shares starting point Fe'!$D34,Nomenclature!$F$1:$G$8,2,FALSE))-'Market shares starting point Fe'!AH34)+AH34,$Z34/SUMIFS('Eurostat market shares'!$Z$2:$Z$185,'Eurostat market shares'!$C$2:$C$185,'Market shares starting point Fe'!$C34,'Eurostat market shares'!$D$2:$D$185,'Market shares starting point Fe'!$D34)*(SUMIFS('RAW data extract'!AF$74:AF$81,'RAW data extract'!$C$74:$C$81,VLOOKUP('Market shares starting point Fe'!$D34,Nomenclature!$F$1:$G$8,2,FALSE))-'Market shares starting point Fe'!AH34)+AH34)</f>
        <v>1</v>
      </c>
      <c r="AJ34" s="7">
        <f>IF(SUMIFS('Eurostat market shares'!$Z$2:$Z$185,'Eurostat market shares'!$C$2:$C$185,'Market shares starting point Fe'!$C34,'Eurostat market shares'!$D$2:$D$185,'Market shares starting point Fe'!$D34)=0,(SUMIFS('RAW data extract'!AG$74:AG$81,'RAW data extract'!$C$74:$C$81,VLOOKUP('Market shares starting point Fe'!$D34,Nomenclature!$F$1:$G$8,2,FALSE))-'Market shares starting point Fe'!AI34)+AI34,$Z34/SUMIFS('Eurostat market shares'!$Z$2:$Z$185,'Eurostat market shares'!$C$2:$C$185,'Market shares starting point Fe'!$C34,'Eurostat market shares'!$D$2:$D$185,'Market shares starting point Fe'!$D34)*(SUMIFS('RAW data extract'!AG$74:AG$81,'RAW data extract'!$C$74:$C$81,VLOOKUP('Market shares starting point Fe'!$D34,Nomenclature!$F$1:$G$8,2,FALSE))-'Market shares starting point Fe'!AI34)+AI34)</f>
        <v>1</v>
      </c>
      <c r="AK34" s="7">
        <f>IF(SUMIFS('Eurostat market shares'!$Z$2:$Z$185,'Eurostat market shares'!$C$2:$C$185,'Market shares starting point Fe'!$C34,'Eurostat market shares'!$D$2:$D$185,'Market shares starting point Fe'!$D34)=0,(SUMIFS('RAW data extract'!AH$74:AH$81,'RAW data extract'!$C$74:$C$81,VLOOKUP('Market shares starting point Fe'!$D34,Nomenclature!$F$1:$G$8,2,FALSE))-'Market shares starting point Fe'!AJ34)+AJ34,$Z34/SUMIFS('Eurostat market shares'!$Z$2:$Z$185,'Eurostat market shares'!$C$2:$C$185,'Market shares starting point Fe'!$C34,'Eurostat market shares'!$D$2:$D$185,'Market shares starting point Fe'!$D34)*(SUMIFS('RAW data extract'!AH$74:AH$81,'RAW data extract'!$C$74:$C$81,VLOOKUP('Market shares starting point Fe'!$D34,Nomenclature!$F$1:$G$8,2,FALSE))-'Market shares starting point Fe'!AJ34)+AJ34)</f>
        <v>1</v>
      </c>
      <c r="AL34" s="7">
        <f>IF(SUMIFS('Eurostat market shares'!$Z$2:$Z$185,'Eurostat market shares'!$C$2:$C$185,'Market shares starting point Fe'!$C34,'Eurostat market shares'!$D$2:$D$185,'Market shares starting point Fe'!$D34)=0,(SUMIFS('RAW data extract'!AI$74:AI$81,'RAW data extract'!$C$74:$C$81,VLOOKUP('Market shares starting point Fe'!$D34,Nomenclature!$F$1:$G$8,2,FALSE))-'Market shares starting point Fe'!AK34)+AK34,$Z34/SUMIFS('Eurostat market shares'!$Z$2:$Z$185,'Eurostat market shares'!$C$2:$C$185,'Market shares starting point Fe'!$C34,'Eurostat market shares'!$D$2:$D$185,'Market shares starting point Fe'!$D34)*(SUMIFS('RAW data extract'!AI$74:AI$81,'RAW data extract'!$C$74:$C$81,VLOOKUP('Market shares starting point Fe'!$D34,Nomenclature!$F$1:$G$8,2,FALSE))-'Market shares starting point Fe'!AK34)+AK34)</f>
        <v>1</v>
      </c>
      <c r="AM34" s="7">
        <f>IF(SUMIFS('Eurostat market shares'!$Z$2:$Z$185,'Eurostat market shares'!$C$2:$C$185,'Market shares starting point Fe'!$C34,'Eurostat market shares'!$D$2:$D$185,'Market shares starting point Fe'!$D34)=0,(SUMIFS('RAW data extract'!AJ$74:AJ$81,'RAW data extract'!$C$74:$C$81,VLOOKUP('Market shares starting point Fe'!$D34,Nomenclature!$F$1:$G$8,2,FALSE))-'Market shares starting point Fe'!AL34)+AL34,$Z34/SUMIFS('Eurostat market shares'!$Z$2:$Z$185,'Eurostat market shares'!$C$2:$C$185,'Market shares starting point Fe'!$C34,'Eurostat market shares'!$D$2:$D$185,'Market shares starting point Fe'!$D34)*(SUMIFS('RAW data extract'!AJ$74:AJ$81,'RAW data extract'!$C$74:$C$81,VLOOKUP('Market shares starting point Fe'!$D34,Nomenclature!$F$1:$G$8,2,FALSE))-'Market shares starting point Fe'!AL34)+AL34)</f>
        <v>1</v>
      </c>
      <c r="AN34" s="7">
        <f>IF(SUMIFS('Eurostat market shares'!$Z$2:$Z$185,'Eurostat market shares'!$C$2:$C$185,'Market shares starting point Fe'!$C34,'Eurostat market shares'!$D$2:$D$185,'Market shares starting point Fe'!$D34)=0,(SUMIFS('RAW data extract'!AK$74:AK$81,'RAW data extract'!$C$74:$C$81,VLOOKUP('Market shares starting point Fe'!$D34,Nomenclature!$F$1:$G$8,2,FALSE))-'Market shares starting point Fe'!AM34)+AM34,$Z34/SUMIFS('Eurostat market shares'!$Z$2:$Z$185,'Eurostat market shares'!$C$2:$C$185,'Market shares starting point Fe'!$C34,'Eurostat market shares'!$D$2:$D$185,'Market shares starting point Fe'!$D34)*(SUMIFS('RAW data extract'!AK$74:AK$81,'RAW data extract'!$C$74:$C$81,VLOOKUP('Market shares starting point Fe'!$D34,Nomenclature!$F$1:$G$8,2,FALSE))-'Market shares starting point Fe'!AM34)+AM34)</f>
        <v>1</v>
      </c>
      <c r="AO34" s="7">
        <f>IF(SUMIFS('Eurostat market shares'!$Z$2:$Z$185,'Eurostat market shares'!$C$2:$C$185,'Market shares starting point Fe'!$C34,'Eurostat market shares'!$D$2:$D$185,'Market shares starting point Fe'!$D34)=0,(SUMIFS('RAW data extract'!AL$74:AL$81,'RAW data extract'!$C$74:$C$81,VLOOKUP('Market shares starting point Fe'!$D34,Nomenclature!$F$1:$G$8,2,FALSE))-'Market shares starting point Fe'!AN34)+AN34,$Z34/SUMIFS('Eurostat market shares'!$Z$2:$Z$185,'Eurostat market shares'!$C$2:$C$185,'Market shares starting point Fe'!$C34,'Eurostat market shares'!$D$2:$D$185,'Market shares starting point Fe'!$D34)*(SUMIFS('RAW data extract'!AL$74:AL$81,'RAW data extract'!$C$74:$C$81,VLOOKUP('Market shares starting point Fe'!$D34,Nomenclature!$F$1:$G$8,2,FALSE))-'Market shares starting point Fe'!AN34)+AN34)</f>
        <v>1</v>
      </c>
      <c r="AP34" s="7">
        <f>IF(SUMIFS('Eurostat market shares'!$Z$2:$Z$185,'Eurostat market shares'!$C$2:$C$185,'Market shares starting point Fe'!$C34,'Eurostat market shares'!$D$2:$D$185,'Market shares starting point Fe'!$D34)=0,(SUMIFS('RAW data extract'!AM$74:AM$81,'RAW data extract'!$C$74:$C$81,VLOOKUP('Market shares starting point Fe'!$D34,Nomenclature!$F$1:$G$8,2,FALSE))-'Market shares starting point Fe'!AO34)+AO34,$Z34/SUMIFS('Eurostat market shares'!$Z$2:$Z$185,'Eurostat market shares'!$C$2:$C$185,'Market shares starting point Fe'!$C34,'Eurostat market shares'!$D$2:$D$185,'Market shares starting point Fe'!$D34)*(SUMIFS('RAW data extract'!AM$74:AM$81,'RAW data extract'!$C$74:$C$81,VLOOKUP('Market shares starting point Fe'!$D34,Nomenclature!$F$1:$G$8,2,FALSE))-'Market shares starting point Fe'!AO34)+AO34)</f>
        <v>1</v>
      </c>
      <c r="AQ34" s="7">
        <f>IF(SUMIFS('Eurostat market shares'!$Z$2:$Z$185,'Eurostat market shares'!$C$2:$C$185,'Market shares starting point Fe'!$C34,'Eurostat market shares'!$D$2:$D$185,'Market shares starting point Fe'!$D34)=0,(SUMIFS('RAW data extract'!AN$74:AN$81,'RAW data extract'!$C$74:$C$81,VLOOKUP('Market shares starting point Fe'!$D34,Nomenclature!$F$1:$G$8,2,FALSE))-'Market shares starting point Fe'!AP34)+AP34,$Z34/SUMIFS('Eurostat market shares'!$Z$2:$Z$185,'Eurostat market shares'!$C$2:$C$185,'Market shares starting point Fe'!$C34,'Eurostat market shares'!$D$2:$D$185,'Market shares starting point Fe'!$D34)*(SUMIFS('RAW data extract'!AN$74:AN$81,'RAW data extract'!$C$74:$C$81,VLOOKUP('Market shares starting point Fe'!$D34,Nomenclature!$F$1:$G$8,2,FALSE))-'Market shares starting point Fe'!AP34)+AP34)</f>
        <v>1</v>
      </c>
      <c r="AR34" s="7">
        <f>IF(SUMIFS('Eurostat market shares'!$Z$2:$Z$185,'Eurostat market shares'!$C$2:$C$185,'Market shares starting point Fe'!$C34,'Eurostat market shares'!$D$2:$D$185,'Market shares starting point Fe'!$D34)=0,(SUMIFS('RAW data extract'!AO$74:AO$81,'RAW data extract'!$C$74:$C$81,VLOOKUP('Market shares starting point Fe'!$D34,Nomenclature!$F$1:$G$8,2,FALSE))-'Market shares starting point Fe'!AQ34)+AQ34,$Z34/SUMIFS('Eurostat market shares'!$Z$2:$Z$185,'Eurostat market shares'!$C$2:$C$185,'Market shares starting point Fe'!$C34,'Eurostat market shares'!$D$2:$D$185,'Market shares starting point Fe'!$D34)*(SUMIFS('RAW data extract'!AO$74:AO$81,'RAW data extract'!$C$74:$C$81,VLOOKUP('Market shares starting point Fe'!$D34,Nomenclature!$F$1:$G$8,2,FALSE))-'Market shares starting point Fe'!AQ34)+AQ34)</f>
        <v>1</v>
      </c>
      <c r="AS34" s="7">
        <f>IF(SUMIFS('Eurostat market shares'!$Z$2:$Z$185,'Eurostat market shares'!$C$2:$C$185,'Market shares starting point Fe'!$C34,'Eurostat market shares'!$D$2:$D$185,'Market shares starting point Fe'!$D34)=0,(SUMIFS('RAW data extract'!AP$74:AP$81,'RAW data extract'!$C$74:$C$81,VLOOKUP('Market shares starting point Fe'!$D34,Nomenclature!$F$1:$G$8,2,FALSE))-'Market shares starting point Fe'!AR34)+AR34,$Z34/SUMIFS('Eurostat market shares'!$Z$2:$Z$185,'Eurostat market shares'!$C$2:$C$185,'Market shares starting point Fe'!$C34,'Eurostat market shares'!$D$2:$D$185,'Market shares starting point Fe'!$D34)*(SUMIFS('RAW data extract'!AP$74:AP$81,'RAW data extract'!$C$74:$C$81,VLOOKUP('Market shares starting point Fe'!$D34,Nomenclature!$F$1:$G$8,2,FALSE))-'Market shares starting point Fe'!AR34)+AR34)</f>
        <v>1</v>
      </c>
      <c r="AT34" s="7">
        <f>IF(SUMIFS('Eurostat market shares'!$Z$2:$Z$185,'Eurostat market shares'!$C$2:$C$185,'Market shares starting point Fe'!$C34,'Eurostat market shares'!$D$2:$D$185,'Market shares starting point Fe'!$D34)=0,(SUMIFS('RAW data extract'!AQ$74:AQ$81,'RAW data extract'!$C$74:$C$81,VLOOKUP('Market shares starting point Fe'!$D34,Nomenclature!$F$1:$G$8,2,FALSE))-'Market shares starting point Fe'!AS34)+AS34,$Z34/SUMIFS('Eurostat market shares'!$Z$2:$Z$185,'Eurostat market shares'!$C$2:$C$185,'Market shares starting point Fe'!$C34,'Eurostat market shares'!$D$2:$D$185,'Market shares starting point Fe'!$D34)*(SUMIFS('RAW data extract'!AQ$74:AQ$81,'RAW data extract'!$C$74:$C$81,VLOOKUP('Market shares starting point Fe'!$D34,Nomenclature!$F$1:$G$8,2,FALSE))-'Market shares starting point Fe'!AS34)+AS34)</f>
        <v>1</v>
      </c>
      <c r="AU34" s="7">
        <f>IF(SUMIFS('Eurostat market shares'!$Z$2:$Z$185,'Eurostat market shares'!$C$2:$C$185,'Market shares starting point Fe'!$C34,'Eurostat market shares'!$D$2:$D$185,'Market shares starting point Fe'!$D34)=0,(SUMIFS('RAW data extract'!AR$74:AR$81,'RAW data extract'!$C$74:$C$81,VLOOKUP('Market shares starting point Fe'!$D34,Nomenclature!$F$1:$G$8,2,FALSE))-'Market shares starting point Fe'!AT34)+AT34,$Z34/SUMIFS('Eurostat market shares'!$Z$2:$Z$185,'Eurostat market shares'!$C$2:$C$185,'Market shares starting point Fe'!$C34,'Eurostat market shares'!$D$2:$D$185,'Market shares starting point Fe'!$D34)*(SUMIFS('RAW data extract'!AR$74:AR$81,'RAW data extract'!$C$74:$C$81,VLOOKUP('Market shares starting point Fe'!$D34,Nomenclature!$F$1:$G$8,2,FALSE))-'Market shares starting point Fe'!AT34)+AT34)</f>
        <v>1</v>
      </c>
      <c r="AV34" s="7">
        <f>IF(SUMIFS('Eurostat market shares'!$Z$2:$Z$185,'Eurostat market shares'!$C$2:$C$185,'Market shares starting point Fe'!$C34,'Eurostat market shares'!$D$2:$D$185,'Market shares starting point Fe'!$D34)=0,(SUMIFS('RAW data extract'!AS$74:AS$81,'RAW data extract'!$C$74:$C$81,VLOOKUP('Market shares starting point Fe'!$D34,Nomenclature!$F$1:$G$8,2,FALSE))-'Market shares starting point Fe'!AU34)+AU34,$Z34/SUMIFS('Eurostat market shares'!$Z$2:$Z$185,'Eurostat market shares'!$C$2:$C$185,'Market shares starting point Fe'!$C34,'Eurostat market shares'!$D$2:$D$185,'Market shares starting point Fe'!$D34)*(SUMIFS('RAW data extract'!AS$74:AS$81,'RAW data extract'!$C$74:$C$81,VLOOKUP('Market shares starting point Fe'!$D34,Nomenclature!$F$1:$G$8,2,FALSE))-'Market shares starting point Fe'!AU34)+AU34)</f>
        <v>1</v>
      </c>
      <c r="AW34" s="7">
        <f>IF(SUMIFS('Eurostat market shares'!$Z$2:$Z$185,'Eurostat market shares'!$C$2:$C$185,'Market shares starting point Fe'!$C34,'Eurostat market shares'!$D$2:$D$185,'Market shares starting point Fe'!$D34)=0,(SUMIFS('RAW data extract'!AT$74:AT$81,'RAW data extract'!$C$74:$C$81,VLOOKUP('Market shares starting point Fe'!$D34,Nomenclature!$F$1:$G$8,2,FALSE))-'Market shares starting point Fe'!AV34)+AV34,$Z34/SUMIFS('Eurostat market shares'!$Z$2:$Z$185,'Eurostat market shares'!$C$2:$C$185,'Market shares starting point Fe'!$C34,'Eurostat market shares'!$D$2:$D$185,'Market shares starting point Fe'!$D34)*(SUMIFS('RAW data extract'!AT$74:AT$81,'RAW data extract'!$C$74:$C$81,VLOOKUP('Market shares starting point Fe'!$D34,Nomenclature!$F$1:$G$8,2,FALSE))-'Market shares starting point Fe'!AV34)+AV34)</f>
        <v>1</v>
      </c>
      <c r="AX34" s="7">
        <f>IF(SUMIFS('Eurostat market shares'!$Z$2:$Z$185,'Eurostat market shares'!$C$2:$C$185,'Market shares starting point Fe'!$C34,'Eurostat market shares'!$D$2:$D$185,'Market shares starting point Fe'!$D34)=0,(SUMIFS('RAW data extract'!AU$74:AU$81,'RAW data extract'!$C$74:$C$81,VLOOKUP('Market shares starting point Fe'!$D34,Nomenclature!$F$1:$G$8,2,FALSE))-'Market shares starting point Fe'!AW34)+AW34,$Z34/SUMIFS('Eurostat market shares'!$Z$2:$Z$185,'Eurostat market shares'!$C$2:$C$185,'Market shares starting point Fe'!$C34,'Eurostat market shares'!$D$2:$D$185,'Market shares starting point Fe'!$D34)*(SUMIFS('RAW data extract'!AU$74:AU$81,'RAW data extract'!$C$74:$C$81,VLOOKUP('Market shares starting point Fe'!$D34,Nomenclature!$F$1:$G$8,2,FALSE))-'Market shares starting point Fe'!AW34)+AW34)</f>
        <v>1</v>
      </c>
      <c r="AY34" s="7">
        <f>IF(SUMIFS('Eurostat market shares'!$Z$2:$Z$185,'Eurostat market shares'!$C$2:$C$185,'Market shares starting point Fe'!$C34,'Eurostat market shares'!$D$2:$D$185,'Market shares starting point Fe'!$D34)=0,(SUMIFS('RAW data extract'!AV$74:AV$81,'RAW data extract'!$C$74:$C$81,VLOOKUP('Market shares starting point Fe'!$D34,Nomenclature!$F$1:$G$8,2,FALSE))-'Market shares starting point Fe'!AX34)+AX34,$Z34/SUMIFS('Eurostat market shares'!$Z$2:$Z$185,'Eurostat market shares'!$C$2:$C$185,'Market shares starting point Fe'!$C34,'Eurostat market shares'!$D$2:$D$185,'Market shares starting point Fe'!$D34)*(SUMIFS('RAW data extract'!AV$74:AV$81,'RAW data extract'!$C$74:$C$81,VLOOKUP('Market shares starting point Fe'!$D34,Nomenclature!$F$1:$G$8,2,FALSE))-'Market shares starting point Fe'!AX34)+AX34)</f>
        <v>1</v>
      </c>
      <c r="AZ34" s="7">
        <f>IF(SUMIFS('Eurostat market shares'!$Z$2:$Z$185,'Eurostat market shares'!$C$2:$C$185,'Market shares starting point Fe'!$C34,'Eurostat market shares'!$D$2:$D$185,'Market shares starting point Fe'!$D34)=0,(SUMIFS('RAW data extract'!AW$74:AW$81,'RAW data extract'!$C$74:$C$81,VLOOKUP('Market shares starting point Fe'!$D34,Nomenclature!$F$1:$G$8,2,FALSE))-'Market shares starting point Fe'!AY34)+AY34,$Z34/SUMIFS('Eurostat market shares'!$Z$2:$Z$185,'Eurostat market shares'!$C$2:$C$185,'Market shares starting point Fe'!$C34,'Eurostat market shares'!$D$2:$D$185,'Market shares starting point Fe'!$D34)*(SUMIFS('RAW data extract'!AW$74:AW$81,'RAW data extract'!$C$74:$C$81,VLOOKUP('Market shares starting point Fe'!$D34,Nomenclature!$F$1:$G$8,2,FALSE))-'Market shares starting point Fe'!AY34)+AY34)</f>
        <v>1</v>
      </c>
      <c r="BA34" s="7">
        <f>IF(SUMIFS('Eurostat market shares'!$Z$2:$Z$185,'Eurostat market shares'!$C$2:$C$185,'Market shares starting point Fe'!$C34,'Eurostat market shares'!$D$2:$D$185,'Market shares starting point Fe'!$D34)=0,(SUMIFS('RAW data extract'!AX$74:AX$81,'RAW data extract'!$C$74:$C$81,VLOOKUP('Market shares starting point Fe'!$D34,Nomenclature!$F$1:$G$8,2,FALSE))-'Market shares starting point Fe'!AZ34)+AZ34,$Z34/SUMIFS('Eurostat market shares'!$Z$2:$Z$185,'Eurostat market shares'!$C$2:$C$185,'Market shares starting point Fe'!$C34,'Eurostat market shares'!$D$2:$D$185,'Market shares starting point Fe'!$D34)*(SUMIFS('RAW data extract'!AX$74:AX$81,'RAW data extract'!$C$74:$C$81,VLOOKUP('Market shares starting point Fe'!$D34,Nomenclature!$F$1:$G$8,2,FALSE))-'Market shares starting point Fe'!AZ34)+AZ34)</f>
        <v>1</v>
      </c>
      <c r="BB34" s="7">
        <f>IF(SUMIFS('Eurostat market shares'!$Z$2:$Z$185,'Eurostat market shares'!$C$2:$C$185,'Market shares starting point Fe'!$C34,'Eurostat market shares'!$D$2:$D$185,'Market shares starting point Fe'!$D34)=0,(SUMIFS('RAW data extract'!AY$74:AY$81,'RAW data extract'!$C$74:$C$81,VLOOKUP('Market shares starting point Fe'!$D34,Nomenclature!$F$1:$G$8,2,FALSE))-'Market shares starting point Fe'!BA34)+BA34,$Z34/SUMIFS('Eurostat market shares'!$Z$2:$Z$185,'Eurostat market shares'!$C$2:$C$185,'Market shares starting point Fe'!$C34,'Eurostat market shares'!$D$2:$D$185,'Market shares starting point Fe'!$D34)*(SUMIFS('RAW data extract'!AY$74:AY$81,'RAW data extract'!$C$74:$C$81,VLOOKUP('Market shares starting point Fe'!$D34,Nomenclature!$F$1:$G$8,2,FALSE))-'Market shares starting point Fe'!BA34)+BA34)</f>
        <v>1</v>
      </c>
      <c r="BC34" s="7">
        <f>IF(SUMIFS('Eurostat market shares'!$Z$2:$Z$185,'Eurostat market shares'!$C$2:$C$185,'Market shares starting point Fe'!$C34,'Eurostat market shares'!$D$2:$D$185,'Market shares starting point Fe'!$D34)=0,(SUMIFS('RAW data extract'!AZ$74:AZ$81,'RAW data extract'!$C$74:$C$81,VLOOKUP('Market shares starting point Fe'!$D34,Nomenclature!$F$1:$G$8,2,FALSE))-'Market shares starting point Fe'!BB34)+BB34,$Z34/SUMIFS('Eurostat market shares'!$Z$2:$Z$185,'Eurostat market shares'!$C$2:$C$185,'Market shares starting point Fe'!$C34,'Eurostat market shares'!$D$2:$D$185,'Market shares starting point Fe'!$D34)*(SUMIFS('RAW data extract'!AZ$74:AZ$81,'RAW data extract'!$C$74:$C$81,VLOOKUP('Market shares starting point Fe'!$D34,Nomenclature!$F$1:$G$8,2,FALSE))-'Market shares starting point Fe'!BB34)+BB34)</f>
        <v>1</v>
      </c>
      <c r="BD34" s="7">
        <f>IF(SUMIFS('Eurostat market shares'!$Z$2:$Z$185,'Eurostat market shares'!$C$2:$C$185,'Market shares starting point Fe'!$C34,'Eurostat market shares'!$D$2:$D$185,'Market shares starting point Fe'!$D34)=0,(SUMIFS('RAW data extract'!BA$74:BA$81,'RAW data extract'!$C$74:$C$81,VLOOKUP('Market shares starting point Fe'!$D34,Nomenclature!$F$1:$G$8,2,FALSE))-'Market shares starting point Fe'!BC34)+BC34,$Z34/SUMIFS('Eurostat market shares'!$Z$2:$Z$185,'Eurostat market shares'!$C$2:$C$185,'Market shares starting point Fe'!$C34,'Eurostat market shares'!$D$2:$D$185,'Market shares starting point Fe'!$D34)*(SUMIFS('RAW data extract'!BA$74:BA$81,'RAW data extract'!$C$74:$C$81,VLOOKUP('Market shares starting point Fe'!$D34,Nomenclature!$F$1:$G$8,2,FALSE))-'Market shares starting point Fe'!BC34)+BC34)</f>
        <v>1</v>
      </c>
      <c r="BE34" s="7">
        <f>IF(SUMIFS('Eurostat market shares'!$Z$2:$Z$185,'Eurostat market shares'!$C$2:$C$185,'Market shares starting point Fe'!$C34,'Eurostat market shares'!$D$2:$D$185,'Market shares starting point Fe'!$D34)=0,(SUMIFS('RAW data extract'!BB$74:BB$81,'RAW data extract'!$C$74:$C$81,VLOOKUP('Market shares starting point Fe'!$D34,Nomenclature!$F$1:$G$8,2,FALSE))-'Market shares starting point Fe'!BD34)+BD34,$Z34/SUMIFS('Eurostat market shares'!$Z$2:$Z$185,'Eurostat market shares'!$C$2:$C$185,'Market shares starting point Fe'!$C34,'Eurostat market shares'!$D$2:$D$185,'Market shares starting point Fe'!$D34)*(SUMIFS('RAW data extract'!BB$74:BB$81,'RAW data extract'!$C$74:$C$81,VLOOKUP('Market shares starting point Fe'!$D34,Nomenclature!$F$1:$G$8,2,FALSE))-'Market shares starting point Fe'!BD34)+BD34)</f>
        <v>1</v>
      </c>
      <c r="BF34" s="7">
        <f>IF(SUMIFS('Eurostat market shares'!$Z$2:$Z$185,'Eurostat market shares'!$C$2:$C$185,'Market shares starting point Fe'!$C34,'Eurostat market shares'!$D$2:$D$185,'Market shares starting point Fe'!$D34)=0,(SUMIFS('RAW data extract'!BC$74:BC$81,'RAW data extract'!$C$74:$C$81,VLOOKUP('Market shares starting point Fe'!$D34,Nomenclature!$F$1:$G$8,2,FALSE))-'Market shares starting point Fe'!BE34)+BE34,$Z34/SUMIFS('Eurostat market shares'!$Z$2:$Z$185,'Eurostat market shares'!$C$2:$C$185,'Market shares starting point Fe'!$C34,'Eurostat market shares'!$D$2:$D$185,'Market shares starting point Fe'!$D34)*(SUMIFS('RAW data extract'!BC$74:BC$81,'RAW data extract'!$C$74:$C$81,VLOOKUP('Market shares starting point Fe'!$D34,Nomenclature!$F$1:$G$8,2,FALSE))-'Market shares starting point Fe'!BE34)+BE34)</f>
        <v>1</v>
      </c>
      <c r="BG34" s="7">
        <f>IF(SUMIFS('Eurostat market shares'!$Z$2:$Z$185,'Eurostat market shares'!$C$2:$C$185,'Market shares starting point Fe'!$C34,'Eurostat market shares'!$D$2:$D$185,'Market shares starting point Fe'!$D34)=0,(SUMIFS('RAW data extract'!BD$74:BD$81,'RAW data extract'!$C$74:$C$81,VLOOKUP('Market shares starting point Fe'!$D34,Nomenclature!$F$1:$G$8,2,FALSE))-'Market shares starting point Fe'!BF34)+BF34,$Z34/SUMIFS('Eurostat market shares'!$Z$2:$Z$185,'Eurostat market shares'!$C$2:$C$185,'Market shares starting point Fe'!$C34,'Eurostat market shares'!$D$2:$D$185,'Market shares starting point Fe'!$D34)*(SUMIFS('RAW data extract'!BD$74:BD$81,'RAW data extract'!$C$74:$C$81,VLOOKUP('Market shares starting point Fe'!$D34,Nomenclature!$F$1:$G$8,2,FALSE))-'Market shares starting point Fe'!BF34)+BF34)</f>
        <v>1</v>
      </c>
      <c r="BH34" s="7">
        <f>IF(SUMIFS('Eurostat market shares'!$Z$2:$Z$185,'Eurostat market shares'!$C$2:$C$185,'Market shares starting point Fe'!$C34,'Eurostat market shares'!$D$2:$D$185,'Market shares starting point Fe'!$D34)=0,(SUMIFS('RAW data extract'!BE$74:BE$81,'RAW data extract'!$C$74:$C$81,VLOOKUP('Market shares starting point Fe'!$D34,Nomenclature!$F$1:$G$8,2,FALSE))-'Market shares starting point Fe'!BG34)+BG34,$Z34/SUMIFS('Eurostat market shares'!$Z$2:$Z$185,'Eurostat market shares'!$C$2:$C$185,'Market shares starting point Fe'!$C34,'Eurostat market shares'!$D$2:$D$185,'Market shares starting point Fe'!$D34)*(SUMIFS('RAW data extract'!BE$74:BE$81,'RAW data extract'!$C$74:$C$81,VLOOKUP('Market shares starting point Fe'!$D34,Nomenclature!$F$1:$G$8,2,FALSE))-'Market shares starting point Fe'!BG34)+BG34)</f>
        <v>1</v>
      </c>
    </row>
    <row r="35" spans="1:60" hidden="1" x14ac:dyDescent="0.3">
      <c r="A35" t="s">
        <v>9</v>
      </c>
      <c r="B35" t="s">
        <v>10</v>
      </c>
      <c r="C35" t="s">
        <v>25</v>
      </c>
      <c r="D35" t="s">
        <v>17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 s="6">
        <f>IFERROR(SUMIFS('intermediary sheet'!J$2:J$185,'intermediary sheet'!$C$2:$C$185,'Market shares starting point Fe'!$C35,'intermediary sheet'!$D$2:$D$185,'Market shares starting point Fe'!$D35)/SUMIFS('intermediary sheet'!J$2:J$185,'intermediary sheet'!$C$2:$C$185,'Market shares starting point Fe'!$C35,'intermediary sheet'!$D$2:$D$185,"total"),0)</f>
        <v>6.6846756100911132E-3</v>
      </c>
      <c r="K35" s="6">
        <f>IFERROR(SUMIFS('intermediary sheet'!K$2:K$185,'intermediary sheet'!$C$2:$C$185,'Market shares starting point Fe'!$C35,'intermediary sheet'!$D$2:$D$185,'Market shares starting point Fe'!$D35)/SUMIFS('intermediary sheet'!K$2:K$185,'intermediary sheet'!$C$2:$C$185,'Market shares starting point Fe'!$C35,'intermediary sheet'!$D$2:$D$185,"total"),0)</f>
        <v>6.6834115976848315E-3</v>
      </c>
      <c r="L35" s="6">
        <f>IFERROR(SUMIFS('intermediary sheet'!L$2:L$185,'intermediary sheet'!$C$2:$C$185,'Market shares starting point Fe'!$C35,'intermediary sheet'!$D$2:$D$185,'Market shares starting point Fe'!$D35)/SUMIFS('intermediary sheet'!L$2:L$185,'intermediary sheet'!$C$2:$C$185,'Market shares starting point Fe'!$C35,'intermediary sheet'!$D$2:$D$185,"total"),0)</f>
        <v>6.9448802426524429E-3</v>
      </c>
      <c r="M35" s="6">
        <f>IFERROR(SUMIFS('intermediary sheet'!M$2:M$185,'intermediary sheet'!$C$2:$C$185,'Market shares starting point Fe'!$C35,'intermediary sheet'!$D$2:$D$185,'Market shares starting point Fe'!$D35)/SUMIFS('intermediary sheet'!M$2:M$185,'intermediary sheet'!$C$2:$C$185,'Market shares starting point Fe'!$C35,'intermediary sheet'!$D$2:$D$185,"total"),0)</f>
        <v>6.0067275348390193E-3</v>
      </c>
      <c r="N35" s="6">
        <f>IFERROR(SUMIFS('intermediary sheet'!N$2:N$185,'intermediary sheet'!$C$2:$C$185,'Market shares starting point Fe'!$C35,'intermediary sheet'!$D$2:$D$185,'Market shares starting point Fe'!$D35)/SUMIFS('intermediary sheet'!N$2:N$185,'intermediary sheet'!$C$2:$C$185,'Market shares starting point Fe'!$C35,'intermediary sheet'!$D$2:$D$185,"total"),0)</f>
        <v>6.1303354997365184E-3</v>
      </c>
      <c r="O35" s="6">
        <f>IFERROR(SUMIFS('intermediary sheet'!O$2:O$185,'intermediary sheet'!$C$2:$C$185,'Market shares starting point Fe'!$C35,'intermediary sheet'!$D$2:$D$185,'Market shares starting point Fe'!$D35)/SUMIFS('intermediary sheet'!O$2:O$185,'intermediary sheet'!$C$2:$C$185,'Market shares starting point Fe'!$C35,'intermediary sheet'!$D$2:$D$185,"total"),0)</f>
        <v>6.3493626027464689E-3</v>
      </c>
      <c r="P35" s="6">
        <f>IFERROR(SUMIFS('intermediary sheet'!P$2:P$185,'intermediary sheet'!$C$2:$C$185,'Market shares starting point Fe'!$C35,'intermediary sheet'!$D$2:$D$185,'Market shares starting point Fe'!$D35)/SUMIFS('intermediary sheet'!P$2:P$185,'intermediary sheet'!$C$2:$C$185,'Market shares starting point Fe'!$C35,'intermediary sheet'!$D$2:$D$185,"total"),0)</f>
        <v>6.9299741112584454E-3</v>
      </c>
      <c r="Q35" s="6">
        <f>IFERROR(SUMIFS('intermediary sheet'!Q$2:Q$185,'intermediary sheet'!$C$2:$C$185,'Market shares starting point Fe'!$C35,'intermediary sheet'!$D$2:$D$185,'Market shares starting point Fe'!$D35)/SUMIFS('intermediary sheet'!Q$2:Q$185,'intermediary sheet'!$C$2:$C$185,'Market shares starting point Fe'!$C35,'intermediary sheet'!$D$2:$D$185,"total"),0)</f>
        <v>8.4121662076398034E-3</v>
      </c>
      <c r="R35" s="6">
        <f>IFERROR(SUMIFS('intermediary sheet'!R$2:R$185,'intermediary sheet'!$C$2:$C$185,'Market shares starting point Fe'!$C35,'intermediary sheet'!$D$2:$D$185,'Market shares starting point Fe'!$D35)/SUMIFS('intermediary sheet'!R$2:R$185,'intermediary sheet'!$C$2:$C$185,'Market shares starting point Fe'!$C35,'intermediary sheet'!$D$2:$D$185,"total"),0)</f>
        <v>1.0229912442670797E-2</v>
      </c>
      <c r="S35" s="6">
        <f>IFERROR(SUMIFS('intermediary sheet'!S$2:S$185,'intermediary sheet'!$C$2:$C$185,'Market shares starting point Fe'!$C35,'intermediary sheet'!$D$2:$D$185,'Market shares starting point Fe'!$D35)/SUMIFS('intermediary sheet'!S$2:S$185,'intermediary sheet'!$C$2:$C$185,'Market shares starting point Fe'!$C35,'intermediary sheet'!$D$2:$D$185,"total"),0)</f>
        <v>1.0947687642153146E-2</v>
      </c>
      <c r="T35" s="6">
        <f>IFERROR(SUMIFS('intermediary sheet'!T$2:T$185,'intermediary sheet'!$C$2:$C$185,'Market shares starting point Fe'!$C35,'intermediary sheet'!$D$2:$D$185,'Market shares starting point Fe'!$D35)/SUMIFS('intermediary sheet'!T$2:T$185,'intermediary sheet'!$C$2:$C$185,'Market shares starting point Fe'!$C35,'intermediary sheet'!$D$2:$D$185,"total"),0)</f>
        <v>1.1878962998635525E-2</v>
      </c>
      <c r="U35" s="6">
        <f>IFERROR(SUMIFS('intermediary sheet'!U$2:U$185,'intermediary sheet'!$C$2:$C$185,'Market shares starting point Fe'!$C35,'intermediary sheet'!$D$2:$D$185,'Market shares starting point Fe'!$D35)/SUMIFS('intermediary sheet'!U$2:U$185,'intermediary sheet'!$C$2:$C$185,'Market shares starting point Fe'!$C35,'intermediary sheet'!$D$2:$D$185,"total"),0)</f>
        <v>1.1687667109623915E-2</v>
      </c>
      <c r="V35" s="6">
        <f>IFERROR(SUMIFS('intermediary sheet'!V$2:V$185,'intermediary sheet'!$C$2:$C$185,'Market shares starting point Fe'!$C35,'intermediary sheet'!$D$2:$D$185,'Market shares starting point Fe'!$D35)/SUMIFS('intermediary sheet'!V$2:V$185,'intermediary sheet'!$C$2:$C$185,'Market shares starting point Fe'!$C35,'intermediary sheet'!$D$2:$D$185,"total"),0)</f>
        <v>8.3845723868082728E-3</v>
      </c>
      <c r="W35" s="6">
        <f>IFERROR(SUMIFS('intermediary sheet'!W$2:W$185,'intermediary sheet'!$C$2:$C$185,'Market shares starting point Fe'!$C35,'intermediary sheet'!$D$2:$D$185,'Market shares starting point Fe'!$D35)/SUMIFS('intermediary sheet'!W$2:W$185,'intermediary sheet'!$C$2:$C$185,'Market shares starting point Fe'!$C35,'intermediary sheet'!$D$2:$D$185,"total"),0)</f>
        <v>8.8673386360239772E-3</v>
      </c>
      <c r="X35" s="6">
        <f>IFERROR(SUMIFS('intermediary sheet'!X$2:X$185,'intermediary sheet'!$C$2:$C$185,'Market shares starting point Fe'!$C35,'intermediary sheet'!$D$2:$D$185,'Market shares starting point Fe'!$D35)/SUMIFS('intermediary sheet'!X$2:X$185,'intermediary sheet'!$C$2:$C$185,'Market shares starting point Fe'!$C35,'intermediary sheet'!$D$2:$D$185,"total"),0)</f>
        <v>9.7253821258051088E-3</v>
      </c>
      <c r="Y35" s="6">
        <f>IFERROR(SUMIFS('intermediary sheet'!Y$2:Y$185,'intermediary sheet'!$C$2:$C$185,'Market shares starting point Fe'!$C35,'intermediary sheet'!$D$2:$D$185,'Market shares starting point Fe'!$D35)/SUMIFS('intermediary sheet'!Y$2:Y$185,'intermediary sheet'!$C$2:$C$185,'Market shares starting point Fe'!$C35,'intermediary sheet'!$D$2:$D$185,"total"),0)</f>
        <v>1.0231124807395995E-2</v>
      </c>
      <c r="Z35" s="6">
        <f>IFERROR(SUMIFS('intermediary sheet'!Z$2:Z$185,'intermediary sheet'!$C$2:$C$185,'Market shares starting point Fe'!$C35,'intermediary sheet'!$D$2:$D$185,'Market shares starting point Fe'!$D35)/SUMIFS('intermediary sheet'!Z$2:Z$185,'intermediary sheet'!$C$2:$C$185,'Market shares starting point Fe'!$C35,'intermediary sheet'!$D$2:$D$185,"total"),0)</f>
        <v>8.0937388618272533E-3</v>
      </c>
      <c r="AA35" s="7">
        <f>IF(SUMIFS('Eurostat market shares'!$Z$2:$Z$185,'Eurostat market shares'!$C$2:$C$185,'Market shares starting point Fe'!$C35,'Eurostat market shares'!$D$2:$D$185,'Market shares starting point Fe'!$D35)=0,(SUMIFS('RAW data extract'!X$74:X$81,'RAW data extract'!$C$74:$C$81,VLOOKUP('Market shares starting point Fe'!$D35,Nomenclature!$F$1:$G$8,2,FALSE))-'Market shares starting point Fe'!Z35)+Z35,$Z35/SUMIFS('Eurostat market shares'!$Z$2:$Z$185,'Eurostat market shares'!$C$2:$C$185,'Market shares starting point Fe'!$C35,'Eurostat market shares'!$D$2:$D$185,'Market shares starting point Fe'!$D35)*(SUMIFS('RAW data extract'!X$74:X$81,'RAW data extract'!$C$74:$C$81,VLOOKUP('Market shares starting point Fe'!$D35,Nomenclature!$F$1:$G$8,2,FALSE))-'Market shares starting point Fe'!Z35)+Z35)</f>
        <v>7.2155963477870365E-3</v>
      </c>
      <c r="AB35" s="7">
        <f>IF(SUMIFS('Eurostat market shares'!$Z$2:$Z$185,'Eurostat market shares'!$C$2:$C$185,'Market shares starting point Fe'!$C35,'Eurostat market shares'!$D$2:$D$185,'Market shares starting point Fe'!$D35)=0,(SUMIFS('RAW data extract'!Y$74:Y$81,'RAW data extract'!$C$74:$C$81,VLOOKUP('Market shares starting point Fe'!$D35,Nomenclature!$F$1:$G$8,2,FALSE))-'Market shares starting point Fe'!AA35)+AA35,$Z35/SUMIFS('Eurostat market shares'!$Z$2:$Z$185,'Eurostat market shares'!$C$2:$C$185,'Market shares starting point Fe'!$C35,'Eurostat market shares'!$D$2:$D$185,'Market shares starting point Fe'!$D35)*(SUMIFS('RAW data extract'!Y$74:Y$81,'RAW data extract'!$C$74:$C$81,VLOOKUP('Market shares starting point Fe'!$D35,Nomenclature!$F$1:$G$8,2,FALSE))-'Market shares starting point Fe'!AA35)+AA35)</f>
        <v>7.890569534690391E-3</v>
      </c>
      <c r="AC35" s="7">
        <f>IF(SUMIFS('Eurostat market shares'!$Z$2:$Z$185,'Eurostat market shares'!$C$2:$C$185,'Market shares starting point Fe'!$C35,'Eurostat market shares'!$D$2:$D$185,'Market shares starting point Fe'!$D35)=0,(SUMIFS('RAW data extract'!Z$74:Z$81,'RAW data extract'!$C$74:$C$81,VLOOKUP('Market shares starting point Fe'!$D35,Nomenclature!$F$1:$G$8,2,FALSE))-'Market shares starting point Fe'!AB35)+AB35,$Z35/SUMIFS('Eurostat market shares'!$Z$2:$Z$185,'Eurostat market shares'!$C$2:$C$185,'Market shares starting point Fe'!$C35,'Eurostat market shares'!$D$2:$D$185,'Market shares starting point Fe'!$D35)*(SUMIFS('RAW data extract'!Z$74:Z$81,'RAW data extract'!$C$74:$C$81,VLOOKUP('Market shares starting point Fe'!$D35,Nomenclature!$F$1:$G$8,2,FALSE))-'Market shares starting point Fe'!AB35)+AB35)</f>
        <v>8.7395521497155917E-3</v>
      </c>
      <c r="AD35" s="7">
        <f>IF(SUMIFS('Eurostat market shares'!$Z$2:$Z$185,'Eurostat market shares'!$C$2:$C$185,'Market shares starting point Fe'!$C35,'Eurostat market shares'!$D$2:$D$185,'Market shares starting point Fe'!$D35)=0,(SUMIFS('RAW data extract'!AA$74:AA$81,'RAW data extract'!$C$74:$C$81,VLOOKUP('Market shares starting point Fe'!$D35,Nomenclature!$F$1:$G$8,2,FALSE))-'Market shares starting point Fe'!AC35)+AC35,$Z35/SUMIFS('Eurostat market shares'!$Z$2:$Z$185,'Eurostat market shares'!$C$2:$C$185,'Market shares starting point Fe'!$C35,'Eurostat market shares'!$D$2:$D$185,'Market shares starting point Fe'!$D35)*(SUMIFS('RAW data extract'!AA$74:AA$81,'RAW data extract'!$C$74:$C$81,VLOOKUP('Market shares starting point Fe'!$D35,Nomenclature!$F$1:$G$8,2,FALSE))-'Market shares starting point Fe'!AC35)+AC35)</f>
        <v>9.4668349705161938E-3</v>
      </c>
      <c r="AE35" s="7">
        <f>IF(SUMIFS('Eurostat market shares'!$Z$2:$Z$185,'Eurostat market shares'!$C$2:$C$185,'Market shares starting point Fe'!$C35,'Eurostat market shares'!$D$2:$D$185,'Market shares starting point Fe'!$D35)=0,(SUMIFS('RAW data extract'!AB$74:AB$81,'RAW data extract'!$C$74:$C$81,VLOOKUP('Market shares starting point Fe'!$D35,Nomenclature!$F$1:$G$8,2,FALSE))-'Market shares starting point Fe'!AD35)+AD35,$Z35/SUMIFS('Eurostat market shares'!$Z$2:$Z$185,'Eurostat market shares'!$C$2:$C$185,'Market shares starting point Fe'!$C35,'Eurostat market shares'!$D$2:$D$185,'Market shares starting point Fe'!$D35)*(SUMIFS('RAW data extract'!AB$74:AB$81,'RAW data extract'!$C$74:$C$81,VLOOKUP('Market shares starting point Fe'!$D35,Nomenclature!$F$1:$G$8,2,FALSE))-'Market shares starting point Fe'!AD35)+AD35)</f>
        <v>1.0192339301006553E-2</v>
      </c>
      <c r="AF35" s="7">
        <f>IF(SUMIFS('Eurostat market shares'!$Z$2:$Z$185,'Eurostat market shares'!$C$2:$C$185,'Market shares starting point Fe'!$C35,'Eurostat market shares'!$D$2:$D$185,'Market shares starting point Fe'!$D35)=0,(SUMIFS('RAW data extract'!AC$74:AC$81,'RAW data extract'!$C$74:$C$81,VLOOKUP('Market shares starting point Fe'!$D35,Nomenclature!$F$1:$G$8,2,FALSE))-'Market shares starting point Fe'!AE35)+AE35,$Z35/SUMIFS('Eurostat market shares'!$Z$2:$Z$185,'Eurostat market shares'!$C$2:$C$185,'Market shares starting point Fe'!$C35,'Eurostat market shares'!$D$2:$D$185,'Market shares starting point Fe'!$D35)*(SUMIFS('RAW data extract'!AC$74:AC$81,'RAW data extract'!$C$74:$C$81,VLOOKUP('Market shares starting point Fe'!$D35,Nomenclature!$F$1:$G$8,2,FALSE))-'Market shares starting point Fe'!AE35)+AE35)</f>
        <v>1.0932966743926948E-2</v>
      </c>
      <c r="AG35" s="7">
        <f>IF(SUMIFS('Eurostat market shares'!$Z$2:$Z$185,'Eurostat market shares'!$C$2:$C$185,'Market shares starting point Fe'!$C35,'Eurostat market shares'!$D$2:$D$185,'Market shares starting point Fe'!$D35)=0,(SUMIFS('RAW data extract'!AD$74:AD$81,'RAW data extract'!$C$74:$C$81,VLOOKUP('Market shares starting point Fe'!$D35,Nomenclature!$F$1:$G$8,2,FALSE))-'Market shares starting point Fe'!AF35)+AF35,$Z35/SUMIFS('Eurostat market shares'!$Z$2:$Z$185,'Eurostat market shares'!$C$2:$C$185,'Market shares starting point Fe'!$C35,'Eurostat market shares'!$D$2:$D$185,'Market shares starting point Fe'!$D35)*(SUMIFS('RAW data extract'!AD$74:AD$81,'RAW data extract'!$C$74:$C$81,VLOOKUP('Market shares starting point Fe'!$D35,Nomenclature!$F$1:$G$8,2,FALSE))-'Market shares starting point Fe'!AF35)+AF35)</f>
        <v>1.1632729077874658E-2</v>
      </c>
      <c r="AH35" s="7">
        <f>IF(SUMIFS('Eurostat market shares'!$Z$2:$Z$185,'Eurostat market shares'!$C$2:$C$185,'Market shares starting point Fe'!$C35,'Eurostat market shares'!$D$2:$D$185,'Market shares starting point Fe'!$D35)=0,(SUMIFS('RAW data extract'!AE$74:AE$81,'RAW data extract'!$C$74:$C$81,VLOOKUP('Market shares starting point Fe'!$D35,Nomenclature!$F$1:$G$8,2,FALSE))-'Market shares starting point Fe'!AG35)+AG35,$Z35/SUMIFS('Eurostat market shares'!$Z$2:$Z$185,'Eurostat market shares'!$C$2:$C$185,'Market shares starting point Fe'!$C35,'Eurostat market shares'!$D$2:$D$185,'Market shares starting point Fe'!$D35)*(SUMIFS('RAW data extract'!AE$74:AE$81,'RAW data extract'!$C$74:$C$81,VLOOKUP('Market shares starting point Fe'!$D35,Nomenclature!$F$1:$G$8,2,FALSE))-'Market shares starting point Fe'!AG35)+AG35)</f>
        <v>1.2403548283621474E-2</v>
      </c>
      <c r="AI35" s="7">
        <f>IF(SUMIFS('Eurostat market shares'!$Z$2:$Z$185,'Eurostat market shares'!$C$2:$C$185,'Market shares starting point Fe'!$C35,'Eurostat market shares'!$D$2:$D$185,'Market shares starting point Fe'!$D35)=0,(SUMIFS('RAW data extract'!AF$74:AF$81,'RAW data extract'!$C$74:$C$81,VLOOKUP('Market shares starting point Fe'!$D35,Nomenclature!$F$1:$G$8,2,FALSE))-'Market shares starting point Fe'!AH35)+AH35,$Z35/SUMIFS('Eurostat market shares'!$Z$2:$Z$185,'Eurostat market shares'!$C$2:$C$185,'Market shares starting point Fe'!$C35,'Eurostat market shares'!$D$2:$D$185,'Market shares starting point Fe'!$D35)*(SUMIFS('RAW data extract'!AF$74:AF$81,'RAW data extract'!$C$74:$C$81,VLOOKUP('Market shares starting point Fe'!$D35,Nomenclature!$F$1:$G$8,2,FALSE))-'Market shares starting point Fe'!AH35)+AH35)</f>
        <v>1.3192387051305671E-2</v>
      </c>
      <c r="AJ35" s="7">
        <f>IF(SUMIFS('Eurostat market shares'!$Z$2:$Z$185,'Eurostat market shares'!$C$2:$C$185,'Market shares starting point Fe'!$C35,'Eurostat market shares'!$D$2:$D$185,'Market shares starting point Fe'!$D35)=0,(SUMIFS('RAW data extract'!AG$74:AG$81,'RAW data extract'!$C$74:$C$81,VLOOKUP('Market shares starting point Fe'!$D35,Nomenclature!$F$1:$G$8,2,FALSE))-'Market shares starting point Fe'!AI35)+AI35,$Z35/SUMIFS('Eurostat market shares'!$Z$2:$Z$185,'Eurostat market shares'!$C$2:$C$185,'Market shares starting point Fe'!$C35,'Eurostat market shares'!$D$2:$D$185,'Market shares starting point Fe'!$D35)*(SUMIFS('RAW data extract'!AG$74:AG$81,'RAW data extract'!$C$74:$C$81,VLOOKUP('Market shares starting point Fe'!$D35,Nomenclature!$F$1:$G$8,2,FALSE))-'Market shares starting point Fe'!AI35)+AI35)</f>
        <v>1.4040730380408782E-2</v>
      </c>
      <c r="AK35" s="7">
        <f>IF(SUMIFS('Eurostat market shares'!$Z$2:$Z$185,'Eurostat market shares'!$C$2:$C$185,'Market shares starting point Fe'!$C35,'Eurostat market shares'!$D$2:$D$185,'Market shares starting point Fe'!$D35)=0,(SUMIFS('RAW data extract'!AH$74:AH$81,'RAW data extract'!$C$74:$C$81,VLOOKUP('Market shares starting point Fe'!$D35,Nomenclature!$F$1:$G$8,2,FALSE))-'Market shares starting point Fe'!AJ35)+AJ35,$Z35/SUMIFS('Eurostat market shares'!$Z$2:$Z$185,'Eurostat market shares'!$C$2:$C$185,'Market shares starting point Fe'!$C35,'Eurostat market shares'!$D$2:$D$185,'Market shares starting point Fe'!$D35)*(SUMIFS('RAW data extract'!AH$74:AH$81,'RAW data extract'!$C$74:$C$81,VLOOKUP('Market shares starting point Fe'!$D35,Nomenclature!$F$1:$G$8,2,FALSE))-'Market shares starting point Fe'!AJ35)+AJ35)</f>
        <v>1.5033369462781436E-2</v>
      </c>
      <c r="AL35" s="7">
        <f>IF(SUMIFS('Eurostat market shares'!$Z$2:$Z$185,'Eurostat market shares'!$C$2:$C$185,'Market shares starting point Fe'!$C35,'Eurostat market shares'!$D$2:$D$185,'Market shares starting point Fe'!$D35)=0,(SUMIFS('RAW data extract'!AI$74:AI$81,'RAW data extract'!$C$74:$C$81,VLOOKUP('Market shares starting point Fe'!$D35,Nomenclature!$F$1:$G$8,2,FALSE))-'Market shares starting point Fe'!AK35)+AK35,$Z35/SUMIFS('Eurostat market shares'!$Z$2:$Z$185,'Eurostat market shares'!$C$2:$C$185,'Market shares starting point Fe'!$C35,'Eurostat market shares'!$D$2:$D$185,'Market shares starting point Fe'!$D35)*(SUMIFS('RAW data extract'!AI$74:AI$81,'RAW data extract'!$C$74:$C$81,VLOOKUP('Market shares starting point Fe'!$D35,Nomenclature!$F$1:$G$8,2,FALSE))-'Market shares starting point Fe'!AK35)+AK35)</f>
        <v>1.6119232985887754E-2</v>
      </c>
      <c r="AM35" s="7">
        <f>IF(SUMIFS('Eurostat market shares'!$Z$2:$Z$185,'Eurostat market shares'!$C$2:$C$185,'Market shares starting point Fe'!$C35,'Eurostat market shares'!$D$2:$D$185,'Market shares starting point Fe'!$D35)=0,(SUMIFS('RAW data extract'!AJ$74:AJ$81,'RAW data extract'!$C$74:$C$81,VLOOKUP('Market shares starting point Fe'!$D35,Nomenclature!$F$1:$G$8,2,FALSE))-'Market shares starting point Fe'!AL35)+AL35,$Z35/SUMIFS('Eurostat market shares'!$Z$2:$Z$185,'Eurostat market shares'!$C$2:$C$185,'Market shares starting point Fe'!$C35,'Eurostat market shares'!$D$2:$D$185,'Market shares starting point Fe'!$D35)*(SUMIFS('RAW data extract'!AJ$74:AJ$81,'RAW data extract'!$C$74:$C$81,VLOOKUP('Market shares starting point Fe'!$D35,Nomenclature!$F$1:$G$8,2,FALSE))-'Market shares starting point Fe'!AL35)+AL35)</f>
        <v>1.7354203128125446E-2</v>
      </c>
      <c r="AN35" s="7">
        <f>IF(SUMIFS('Eurostat market shares'!$Z$2:$Z$185,'Eurostat market shares'!$C$2:$C$185,'Market shares starting point Fe'!$C35,'Eurostat market shares'!$D$2:$D$185,'Market shares starting point Fe'!$D35)=0,(SUMIFS('RAW data extract'!AK$74:AK$81,'RAW data extract'!$C$74:$C$81,VLOOKUP('Market shares starting point Fe'!$D35,Nomenclature!$F$1:$G$8,2,FALSE))-'Market shares starting point Fe'!AM35)+AM35,$Z35/SUMIFS('Eurostat market shares'!$Z$2:$Z$185,'Eurostat market shares'!$C$2:$C$185,'Market shares starting point Fe'!$C35,'Eurostat market shares'!$D$2:$D$185,'Market shares starting point Fe'!$D35)*(SUMIFS('RAW data extract'!AK$74:AK$81,'RAW data extract'!$C$74:$C$81,VLOOKUP('Market shares starting point Fe'!$D35,Nomenclature!$F$1:$G$8,2,FALSE))-'Market shares starting point Fe'!AM35)+AM35)</f>
        <v>1.8827414576133131E-2</v>
      </c>
      <c r="AO35" s="7">
        <f>IF(SUMIFS('Eurostat market shares'!$Z$2:$Z$185,'Eurostat market shares'!$C$2:$C$185,'Market shares starting point Fe'!$C35,'Eurostat market shares'!$D$2:$D$185,'Market shares starting point Fe'!$D35)=0,(SUMIFS('RAW data extract'!AL$74:AL$81,'RAW data extract'!$C$74:$C$81,VLOOKUP('Market shares starting point Fe'!$D35,Nomenclature!$F$1:$G$8,2,FALSE))-'Market shares starting point Fe'!AN35)+AN35,$Z35/SUMIFS('Eurostat market shares'!$Z$2:$Z$185,'Eurostat market shares'!$C$2:$C$185,'Market shares starting point Fe'!$C35,'Eurostat market shares'!$D$2:$D$185,'Market shares starting point Fe'!$D35)*(SUMIFS('RAW data extract'!AL$74:AL$81,'RAW data extract'!$C$74:$C$81,VLOOKUP('Market shares starting point Fe'!$D35,Nomenclature!$F$1:$G$8,2,FALSE))-'Market shares starting point Fe'!AN35)+AN35)</f>
        <v>2.049290191040452E-2</v>
      </c>
      <c r="AP35" s="7">
        <f>IF(SUMIFS('Eurostat market shares'!$Z$2:$Z$185,'Eurostat market shares'!$C$2:$C$185,'Market shares starting point Fe'!$C35,'Eurostat market shares'!$D$2:$D$185,'Market shares starting point Fe'!$D35)=0,(SUMIFS('RAW data extract'!AM$74:AM$81,'RAW data extract'!$C$74:$C$81,VLOOKUP('Market shares starting point Fe'!$D35,Nomenclature!$F$1:$G$8,2,FALSE))-'Market shares starting point Fe'!AO35)+AO35,$Z35/SUMIFS('Eurostat market shares'!$Z$2:$Z$185,'Eurostat market shares'!$C$2:$C$185,'Market shares starting point Fe'!$C35,'Eurostat market shares'!$D$2:$D$185,'Market shares starting point Fe'!$D35)*(SUMIFS('RAW data extract'!AM$74:AM$81,'RAW data extract'!$C$74:$C$81,VLOOKUP('Market shares starting point Fe'!$D35,Nomenclature!$F$1:$G$8,2,FALSE))-'Market shares starting point Fe'!AO35)+AO35)</f>
        <v>2.2380289907512292E-2</v>
      </c>
      <c r="AQ35" s="7">
        <f>IF(SUMIFS('Eurostat market shares'!$Z$2:$Z$185,'Eurostat market shares'!$C$2:$C$185,'Market shares starting point Fe'!$C35,'Eurostat market shares'!$D$2:$D$185,'Market shares starting point Fe'!$D35)=0,(SUMIFS('RAW data extract'!AN$74:AN$81,'RAW data extract'!$C$74:$C$81,VLOOKUP('Market shares starting point Fe'!$D35,Nomenclature!$F$1:$G$8,2,FALSE))-'Market shares starting point Fe'!AP35)+AP35,$Z35/SUMIFS('Eurostat market shares'!$Z$2:$Z$185,'Eurostat market shares'!$C$2:$C$185,'Market shares starting point Fe'!$C35,'Eurostat market shares'!$D$2:$D$185,'Market shares starting point Fe'!$D35)*(SUMIFS('RAW data extract'!AN$74:AN$81,'RAW data extract'!$C$74:$C$81,VLOOKUP('Market shares starting point Fe'!$D35,Nomenclature!$F$1:$G$8,2,FALSE))-'Market shares starting point Fe'!AP35)+AP35)</f>
        <v>2.4483705521278869E-2</v>
      </c>
      <c r="AR35" s="7">
        <f>IF(SUMIFS('Eurostat market shares'!$Z$2:$Z$185,'Eurostat market shares'!$C$2:$C$185,'Market shares starting point Fe'!$C35,'Eurostat market shares'!$D$2:$D$185,'Market shares starting point Fe'!$D35)=0,(SUMIFS('RAW data extract'!AO$74:AO$81,'RAW data extract'!$C$74:$C$81,VLOOKUP('Market shares starting point Fe'!$D35,Nomenclature!$F$1:$G$8,2,FALSE))-'Market shares starting point Fe'!AQ35)+AQ35,$Z35/SUMIFS('Eurostat market shares'!$Z$2:$Z$185,'Eurostat market shares'!$C$2:$C$185,'Market shares starting point Fe'!$C35,'Eurostat market shares'!$D$2:$D$185,'Market shares starting point Fe'!$D35)*(SUMIFS('RAW data extract'!AO$74:AO$81,'RAW data extract'!$C$74:$C$81,VLOOKUP('Market shares starting point Fe'!$D35,Nomenclature!$F$1:$G$8,2,FALSE))-'Market shares starting point Fe'!AQ35)+AQ35)</f>
        <v>2.6674996866603823E-2</v>
      </c>
      <c r="AS35" s="7">
        <f>IF(SUMIFS('Eurostat market shares'!$Z$2:$Z$185,'Eurostat market shares'!$C$2:$C$185,'Market shares starting point Fe'!$C35,'Eurostat market shares'!$D$2:$D$185,'Market shares starting point Fe'!$D35)=0,(SUMIFS('RAW data extract'!AP$74:AP$81,'RAW data extract'!$C$74:$C$81,VLOOKUP('Market shares starting point Fe'!$D35,Nomenclature!$F$1:$G$8,2,FALSE))-'Market shares starting point Fe'!AR35)+AR35,$Z35/SUMIFS('Eurostat market shares'!$Z$2:$Z$185,'Eurostat market shares'!$C$2:$C$185,'Market shares starting point Fe'!$C35,'Eurostat market shares'!$D$2:$D$185,'Market shares starting point Fe'!$D35)*(SUMIFS('RAW data extract'!AP$74:AP$81,'RAW data extract'!$C$74:$C$81,VLOOKUP('Market shares starting point Fe'!$D35,Nomenclature!$F$1:$G$8,2,FALSE))-'Market shares starting point Fe'!AR35)+AR35)</f>
        <v>2.8981523520557759E-2</v>
      </c>
      <c r="AT35" s="7">
        <f>IF(SUMIFS('Eurostat market shares'!$Z$2:$Z$185,'Eurostat market shares'!$C$2:$C$185,'Market shares starting point Fe'!$C35,'Eurostat market shares'!$D$2:$D$185,'Market shares starting point Fe'!$D35)=0,(SUMIFS('RAW data extract'!AQ$74:AQ$81,'RAW data extract'!$C$74:$C$81,VLOOKUP('Market shares starting point Fe'!$D35,Nomenclature!$F$1:$G$8,2,FALSE))-'Market shares starting point Fe'!AS35)+AS35,$Z35/SUMIFS('Eurostat market shares'!$Z$2:$Z$185,'Eurostat market shares'!$C$2:$C$185,'Market shares starting point Fe'!$C35,'Eurostat market shares'!$D$2:$D$185,'Market shares starting point Fe'!$D35)*(SUMIFS('RAW data extract'!AQ$74:AQ$81,'RAW data extract'!$C$74:$C$81,VLOOKUP('Market shares starting point Fe'!$D35,Nomenclature!$F$1:$G$8,2,FALSE))-'Market shares starting point Fe'!AS35)+AS35)</f>
        <v>3.1471723504043404E-2</v>
      </c>
      <c r="AU35" s="7">
        <f>IF(SUMIFS('Eurostat market shares'!$Z$2:$Z$185,'Eurostat market shares'!$C$2:$C$185,'Market shares starting point Fe'!$C35,'Eurostat market shares'!$D$2:$D$185,'Market shares starting point Fe'!$D35)=0,(SUMIFS('RAW data extract'!AR$74:AR$81,'RAW data extract'!$C$74:$C$81,VLOOKUP('Market shares starting point Fe'!$D35,Nomenclature!$F$1:$G$8,2,FALSE))-'Market shares starting point Fe'!AT35)+AT35,$Z35/SUMIFS('Eurostat market shares'!$Z$2:$Z$185,'Eurostat market shares'!$C$2:$C$185,'Market shares starting point Fe'!$C35,'Eurostat market shares'!$D$2:$D$185,'Market shares starting point Fe'!$D35)*(SUMIFS('RAW data extract'!AR$74:AR$81,'RAW data extract'!$C$74:$C$81,VLOOKUP('Market shares starting point Fe'!$D35,Nomenclature!$F$1:$G$8,2,FALSE))-'Market shares starting point Fe'!AT35)+AT35)</f>
        <v>3.4052766275412157E-2</v>
      </c>
      <c r="AV35" s="7">
        <f>IF(SUMIFS('Eurostat market shares'!$Z$2:$Z$185,'Eurostat market shares'!$C$2:$C$185,'Market shares starting point Fe'!$C35,'Eurostat market shares'!$D$2:$D$185,'Market shares starting point Fe'!$D35)=0,(SUMIFS('RAW data extract'!AS$74:AS$81,'RAW data extract'!$C$74:$C$81,VLOOKUP('Market shares starting point Fe'!$D35,Nomenclature!$F$1:$G$8,2,FALSE))-'Market shares starting point Fe'!AU35)+AU35,$Z35/SUMIFS('Eurostat market shares'!$Z$2:$Z$185,'Eurostat market shares'!$C$2:$C$185,'Market shares starting point Fe'!$C35,'Eurostat market shares'!$D$2:$D$185,'Market shares starting point Fe'!$D35)*(SUMIFS('RAW data extract'!AS$74:AS$81,'RAW data extract'!$C$74:$C$81,VLOOKUP('Market shares starting point Fe'!$D35,Nomenclature!$F$1:$G$8,2,FALSE))-'Market shares starting point Fe'!AU35)+AU35)</f>
        <v>3.6778270543804337E-2</v>
      </c>
      <c r="AW35" s="7">
        <f>IF(SUMIFS('Eurostat market shares'!$Z$2:$Z$185,'Eurostat market shares'!$C$2:$C$185,'Market shares starting point Fe'!$C35,'Eurostat market shares'!$D$2:$D$185,'Market shares starting point Fe'!$D35)=0,(SUMIFS('RAW data extract'!AT$74:AT$81,'RAW data extract'!$C$74:$C$81,VLOOKUP('Market shares starting point Fe'!$D35,Nomenclature!$F$1:$G$8,2,FALSE))-'Market shares starting point Fe'!AV35)+AV35,$Z35/SUMIFS('Eurostat market shares'!$Z$2:$Z$185,'Eurostat market shares'!$C$2:$C$185,'Market shares starting point Fe'!$C35,'Eurostat market shares'!$D$2:$D$185,'Market shares starting point Fe'!$D35)*(SUMIFS('RAW data extract'!AT$74:AT$81,'RAW data extract'!$C$74:$C$81,VLOOKUP('Market shares starting point Fe'!$D35,Nomenclature!$F$1:$G$8,2,FALSE))-'Market shares starting point Fe'!AV35)+AV35)</f>
        <v>3.9681390293189546E-2</v>
      </c>
      <c r="AX35" s="7">
        <f>IF(SUMIFS('Eurostat market shares'!$Z$2:$Z$185,'Eurostat market shares'!$C$2:$C$185,'Market shares starting point Fe'!$C35,'Eurostat market shares'!$D$2:$D$185,'Market shares starting point Fe'!$D35)=0,(SUMIFS('RAW data extract'!AU$74:AU$81,'RAW data extract'!$C$74:$C$81,VLOOKUP('Market shares starting point Fe'!$D35,Nomenclature!$F$1:$G$8,2,FALSE))-'Market shares starting point Fe'!AW35)+AW35,$Z35/SUMIFS('Eurostat market shares'!$Z$2:$Z$185,'Eurostat market shares'!$C$2:$C$185,'Market shares starting point Fe'!$C35,'Eurostat market shares'!$D$2:$D$185,'Market shares starting point Fe'!$D35)*(SUMIFS('RAW data extract'!AU$74:AU$81,'RAW data extract'!$C$74:$C$81,VLOOKUP('Market shares starting point Fe'!$D35,Nomenclature!$F$1:$G$8,2,FALSE))-'Market shares starting point Fe'!AW35)+AW35)</f>
        <v>4.2824369563487202E-2</v>
      </c>
      <c r="AY35" s="7">
        <f>IF(SUMIFS('Eurostat market shares'!$Z$2:$Z$185,'Eurostat market shares'!$C$2:$C$185,'Market shares starting point Fe'!$C35,'Eurostat market shares'!$D$2:$D$185,'Market shares starting point Fe'!$D35)=0,(SUMIFS('RAW data extract'!AV$74:AV$81,'RAW data extract'!$C$74:$C$81,VLOOKUP('Market shares starting point Fe'!$D35,Nomenclature!$F$1:$G$8,2,FALSE))-'Market shares starting point Fe'!AX35)+AX35,$Z35/SUMIFS('Eurostat market shares'!$Z$2:$Z$185,'Eurostat market shares'!$C$2:$C$185,'Market shares starting point Fe'!$C35,'Eurostat market shares'!$D$2:$D$185,'Market shares starting point Fe'!$D35)*(SUMIFS('RAW data extract'!AV$74:AV$81,'RAW data extract'!$C$74:$C$81,VLOOKUP('Market shares starting point Fe'!$D35,Nomenclature!$F$1:$G$8,2,FALSE))-'Market shares starting point Fe'!AX35)+AX35)</f>
        <v>4.6241290612107071E-2</v>
      </c>
      <c r="AZ35" s="7">
        <f>IF(SUMIFS('Eurostat market shares'!$Z$2:$Z$185,'Eurostat market shares'!$C$2:$C$185,'Market shares starting point Fe'!$C35,'Eurostat market shares'!$D$2:$D$185,'Market shares starting point Fe'!$D35)=0,(SUMIFS('RAW data extract'!AW$74:AW$81,'RAW data extract'!$C$74:$C$81,VLOOKUP('Market shares starting point Fe'!$D35,Nomenclature!$F$1:$G$8,2,FALSE))-'Market shares starting point Fe'!AY35)+AY35,$Z35/SUMIFS('Eurostat market shares'!$Z$2:$Z$185,'Eurostat market shares'!$C$2:$C$185,'Market shares starting point Fe'!$C35,'Eurostat market shares'!$D$2:$D$185,'Market shares starting point Fe'!$D35)*(SUMIFS('RAW data extract'!AW$74:AW$81,'RAW data extract'!$C$74:$C$81,VLOOKUP('Market shares starting point Fe'!$D35,Nomenclature!$F$1:$G$8,2,FALSE))-'Market shares starting point Fe'!AY35)+AY35)</f>
        <v>4.9947291639282E-2</v>
      </c>
      <c r="BA35" s="7">
        <f>IF(SUMIFS('Eurostat market shares'!$Z$2:$Z$185,'Eurostat market shares'!$C$2:$C$185,'Market shares starting point Fe'!$C35,'Eurostat market shares'!$D$2:$D$185,'Market shares starting point Fe'!$D35)=0,(SUMIFS('RAW data extract'!AX$74:AX$81,'RAW data extract'!$C$74:$C$81,VLOOKUP('Market shares starting point Fe'!$D35,Nomenclature!$F$1:$G$8,2,FALSE))-'Market shares starting point Fe'!AZ35)+AZ35,$Z35/SUMIFS('Eurostat market shares'!$Z$2:$Z$185,'Eurostat market shares'!$C$2:$C$185,'Market shares starting point Fe'!$C35,'Eurostat market shares'!$D$2:$D$185,'Market shares starting point Fe'!$D35)*(SUMIFS('RAW data extract'!AX$74:AX$81,'RAW data extract'!$C$74:$C$81,VLOOKUP('Market shares starting point Fe'!$D35,Nomenclature!$F$1:$G$8,2,FALSE))-'Market shares starting point Fe'!AZ35)+AZ35)</f>
        <v>5.39952980802074E-2</v>
      </c>
      <c r="BB35" s="7">
        <f>IF(SUMIFS('Eurostat market shares'!$Z$2:$Z$185,'Eurostat market shares'!$C$2:$C$185,'Market shares starting point Fe'!$C35,'Eurostat market shares'!$D$2:$D$185,'Market shares starting point Fe'!$D35)=0,(SUMIFS('RAW data extract'!AY$74:AY$81,'RAW data extract'!$C$74:$C$81,VLOOKUP('Market shares starting point Fe'!$D35,Nomenclature!$F$1:$G$8,2,FALSE))-'Market shares starting point Fe'!BA35)+BA35,$Z35/SUMIFS('Eurostat market shares'!$Z$2:$Z$185,'Eurostat market shares'!$C$2:$C$185,'Market shares starting point Fe'!$C35,'Eurostat market shares'!$D$2:$D$185,'Market shares starting point Fe'!$D35)*(SUMIFS('RAW data extract'!AY$74:AY$81,'RAW data extract'!$C$74:$C$81,VLOOKUP('Market shares starting point Fe'!$D35,Nomenclature!$F$1:$G$8,2,FALSE))-'Market shares starting point Fe'!BA35)+BA35)</f>
        <v>5.8458049131457968E-2</v>
      </c>
      <c r="BC35" s="7">
        <f>IF(SUMIFS('Eurostat market shares'!$Z$2:$Z$185,'Eurostat market shares'!$C$2:$C$185,'Market shares starting point Fe'!$C35,'Eurostat market shares'!$D$2:$D$185,'Market shares starting point Fe'!$D35)=0,(SUMIFS('RAW data extract'!AZ$74:AZ$81,'RAW data extract'!$C$74:$C$81,VLOOKUP('Market shares starting point Fe'!$D35,Nomenclature!$F$1:$G$8,2,FALSE))-'Market shares starting point Fe'!BB35)+BB35,$Z35/SUMIFS('Eurostat market shares'!$Z$2:$Z$185,'Eurostat market shares'!$C$2:$C$185,'Market shares starting point Fe'!$C35,'Eurostat market shares'!$D$2:$D$185,'Market shares starting point Fe'!$D35)*(SUMIFS('RAW data extract'!AZ$74:AZ$81,'RAW data extract'!$C$74:$C$81,VLOOKUP('Market shares starting point Fe'!$D35,Nomenclature!$F$1:$G$8,2,FALSE))-'Market shares starting point Fe'!BB35)+BB35)</f>
        <v>6.3401371092002445E-2</v>
      </c>
      <c r="BD35" s="7">
        <f>IF(SUMIFS('Eurostat market shares'!$Z$2:$Z$185,'Eurostat market shares'!$C$2:$C$185,'Market shares starting point Fe'!$C35,'Eurostat market shares'!$D$2:$D$185,'Market shares starting point Fe'!$D35)=0,(SUMIFS('RAW data extract'!BA$74:BA$81,'RAW data extract'!$C$74:$C$81,VLOOKUP('Market shares starting point Fe'!$D35,Nomenclature!$F$1:$G$8,2,FALSE))-'Market shares starting point Fe'!BC35)+BC35,$Z35/SUMIFS('Eurostat market shares'!$Z$2:$Z$185,'Eurostat market shares'!$C$2:$C$185,'Market shares starting point Fe'!$C35,'Eurostat market shares'!$D$2:$D$185,'Market shares starting point Fe'!$D35)*(SUMIFS('RAW data extract'!BA$74:BA$81,'RAW data extract'!$C$74:$C$81,VLOOKUP('Market shares starting point Fe'!$D35,Nomenclature!$F$1:$G$8,2,FALSE))-'Market shares starting point Fe'!BC35)+BC35)</f>
        <v>6.8817306464138597E-2</v>
      </c>
      <c r="BE35" s="7">
        <f>IF(SUMIFS('Eurostat market shares'!$Z$2:$Z$185,'Eurostat market shares'!$C$2:$C$185,'Market shares starting point Fe'!$C35,'Eurostat market shares'!$D$2:$D$185,'Market shares starting point Fe'!$D35)=0,(SUMIFS('RAW data extract'!BB$74:BB$81,'RAW data extract'!$C$74:$C$81,VLOOKUP('Market shares starting point Fe'!$D35,Nomenclature!$F$1:$G$8,2,FALSE))-'Market shares starting point Fe'!BD35)+BD35,$Z35/SUMIFS('Eurostat market shares'!$Z$2:$Z$185,'Eurostat market shares'!$C$2:$C$185,'Market shares starting point Fe'!$C35,'Eurostat market shares'!$D$2:$D$185,'Market shares starting point Fe'!$D35)*(SUMIFS('RAW data extract'!BB$74:BB$81,'RAW data extract'!$C$74:$C$81,VLOOKUP('Market shares starting point Fe'!$D35,Nomenclature!$F$1:$G$8,2,FALSE))-'Market shares starting point Fe'!BD35)+BD35)</f>
        <v>7.4897037211166584E-2</v>
      </c>
      <c r="BF35" s="7">
        <f>IF(SUMIFS('Eurostat market shares'!$Z$2:$Z$185,'Eurostat market shares'!$C$2:$C$185,'Market shares starting point Fe'!$C35,'Eurostat market shares'!$D$2:$D$185,'Market shares starting point Fe'!$D35)=0,(SUMIFS('RAW data extract'!BC$74:BC$81,'RAW data extract'!$C$74:$C$81,VLOOKUP('Market shares starting point Fe'!$D35,Nomenclature!$F$1:$G$8,2,FALSE))-'Market shares starting point Fe'!BE35)+BE35,$Z35/SUMIFS('Eurostat market shares'!$Z$2:$Z$185,'Eurostat market shares'!$C$2:$C$185,'Market shares starting point Fe'!$C35,'Eurostat market shares'!$D$2:$D$185,'Market shares starting point Fe'!$D35)*(SUMIFS('RAW data extract'!BC$74:BC$81,'RAW data extract'!$C$74:$C$81,VLOOKUP('Market shares starting point Fe'!$D35,Nomenclature!$F$1:$G$8,2,FALSE))-'Market shares starting point Fe'!BE35)+BE35)</f>
        <v>8.1710240282487634E-2</v>
      </c>
      <c r="BG35" s="7">
        <f>IF(SUMIFS('Eurostat market shares'!$Z$2:$Z$185,'Eurostat market shares'!$C$2:$C$185,'Market shares starting point Fe'!$C35,'Eurostat market shares'!$D$2:$D$185,'Market shares starting point Fe'!$D35)=0,(SUMIFS('RAW data extract'!BD$74:BD$81,'RAW data extract'!$C$74:$C$81,VLOOKUP('Market shares starting point Fe'!$D35,Nomenclature!$F$1:$G$8,2,FALSE))-'Market shares starting point Fe'!BF35)+BF35,$Z35/SUMIFS('Eurostat market shares'!$Z$2:$Z$185,'Eurostat market shares'!$C$2:$C$185,'Market shares starting point Fe'!$C35,'Eurostat market shares'!$D$2:$D$185,'Market shares starting point Fe'!$D35)*(SUMIFS('RAW data extract'!BD$74:BD$81,'RAW data extract'!$C$74:$C$81,VLOOKUP('Market shares starting point Fe'!$D35,Nomenclature!$F$1:$G$8,2,FALSE))-'Market shares starting point Fe'!BF35)+BF35)</f>
        <v>8.939021685558271E-2</v>
      </c>
      <c r="BH35" s="7">
        <f>IF(SUMIFS('Eurostat market shares'!$Z$2:$Z$185,'Eurostat market shares'!$C$2:$C$185,'Market shares starting point Fe'!$C35,'Eurostat market shares'!$D$2:$D$185,'Market shares starting point Fe'!$D35)=0,(SUMIFS('RAW data extract'!BE$74:BE$81,'RAW data extract'!$C$74:$C$81,VLOOKUP('Market shares starting point Fe'!$D35,Nomenclature!$F$1:$G$8,2,FALSE))-'Market shares starting point Fe'!BG35)+BG35,$Z35/SUMIFS('Eurostat market shares'!$Z$2:$Z$185,'Eurostat market shares'!$C$2:$C$185,'Market shares starting point Fe'!$C35,'Eurostat market shares'!$D$2:$D$185,'Market shares starting point Fe'!$D35)*(SUMIFS('RAW data extract'!BE$74:BE$81,'RAW data extract'!$C$74:$C$81,VLOOKUP('Market shares starting point Fe'!$D35,Nomenclature!$F$1:$G$8,2,FALSE))-'Market shares starting point Fe'!BG35)+BG35)</f>
        <v>9.8121167187869188E-2</v>
      </c>
    </row>
    <row r="36" spans="1:60" hidden="1" x14ac:dyDescent="0.3">
      <c r="A36" t="s">
        <v>9</v>
      </c>
      <c r="B36" t="s">
        <v>10</v>
      </c>
      <c r="C36" t="s">
        <v>25</v>
      </c>
      <c r="D36" t="s">
        <v>18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 s="6">
        <f>IFERROR(SUMIFS('intermediary sheet'!J$2:J$185,'intermediary sheet'!$C$2:$C$185,'Market shares starting point Fe'!$C36,'intermediary sheet'!$D$2:$D$185,'Market shares starting point Fe'!$D36)/SUMIFS('intermediary sheet'!J$2:J$185,'intermediary sheet'!$C$2:$C$185,'Market shares starting point Fe'!$C36,'intermediary sheet'!$D$2:$D$185,"total"),0)</f>
        <v>0</v>
      </c>
      <c r="K36" s="6">
        <f>IFERROR(SUMIFS('intermediary sheet'!K$2:K$185,'intermediary sheet'!$C$2:$C$185,'Market shares starting point Fe'!$C36,'intermediary sheet'!$D$2:$D$185,'Market shares starting point Fe'!$D36)/SUMIFS('intermediary sheet'!K$2:K$185,'intermediary sheet'!$C$2:$C$185,'Market shares starting point Fe'!$C36,'intermediary sheet'!$D$2:$D$185,"total"),0)</f>
        <v>0</v>
      </c>
      <c r="L36" s="6">
        <f>IFERROR(SUMIFS('intermediary sheet'!L$2:L$185,'intermediary sheet'!$C$2:$C$185,'Market shares starting point Fe'!$C36,'intermediary sheet'!$D$2:$D$185,'Market shares starting point Fe'!$D36)/SUMIFS('intermediary sheet'!L$2:L$185,'intermediary sheet'!$C$2:$C$185,'Market shares starting point Fe'!$C36,'intermediary sheet'!$D$2:$D$185,"total"),0)</f>
        <v>0</v>
      </c>
      <c r="M36" s="6">
        <f>IFERROR(SUMIFS('intermediary sheet'!M$2:M$185,'intermediary sheet'!$C$2:$C$185,'Market shares starting point Fe'!$C36,'intermediary sheet'!$D$2:$D$185,'Market shares starting point Fe'!$D36)/SUMIFS('intermediary sheet'!M$2:M$185,'intermediary sheet'!$C$2:$C$185,'Market shares starting point Fe'!$C36,'intermediary sheet'!$D$2:$D$185,"total"),0)</f>
        <v>0</v>
      </c>
      <c r="N36" s="6">
        <f>IFERROR(SUMIFS('intermediary sheet'!N$2:N$185,'intermediary sheet'!$C$2:$C$185,'Market shares starting point Fe'!$C36,'intermediary sheet'!$D$2:$D$185,'Market shares starting point Fe'!$D36)/SUMIFS('intermediary sheet'!N$2:N$185,'intermediary sheet'!$C$2:$C$185,'Market shares starting point Fe'!$C36,'intermediary sheet'!$D$2:$D$185,"total"),0)</f>
        <v>0</v>
      </c>
      <c r="O36" s="6">
        <f>IFERROR(SUMIFS('intermediary sheet'!O$2:O$185,'intermediary sheet'!$C$2:$C$185,'Market shares starting point Fe'!$C36,'intermediary sheet'!$D$2:$D$185,'Market shares starting point Fe'!$D36)/SUMIFS('intermediary sheet'!O$2:O$185,'intermediary sheet'!$C$2:$C$185,'Market shares starting point Fe'!$C36,'intermediary sheet'!$D$2:$D$185,"total"),0)</f>
        <v>0</v>
      </c>
      <c r="P36" s="6">
        <f>IFERROR(SUMIFS('intermediary sheet'!P$2:P$185,'intermediary sheet'!$C$2:$C$185,'Market shares starting point Fe'!$C36,'intermediary sheet'!$D$2:$D$185,'Market shares starting point Fe'!$D36)/SUMIFS('intermediary sheet'!P$2:P$185,'intermediary sheet'!$C$2:$C$185,'Market shares starting point Fe'!$C36,'intermediary sheet'!$D$2:$D$185,"total"),0)</f>
        <v>0</v>
      </c>
      <c r="Q36" s="6">
        <f>IFERROR(SUMIFS('intermediary sheet'!Q$2:Q$185,'intermediary sheet'!$C$2:$C$185,'Market shares starting point Fe'!$C36,'intermediary sheet'!$D$2:$D$185,'Market shares starting point Fe'!$D36)/SUMIFS('intermediary sheet'!Q$2:Q$185,'intermediary sheet'!$C$2:$C$185,'Market shares starting point Fe'!$C36,'intermediary sheet'!$D$2:$D$185,"total"),0)</f>
        <v>0</v>
      </c>
      <c r="R36" s="6">
        <f>IFERROR(SUMIFS('intermediary sheet'!R$2:R$185,'intermediary sheet'!$C$2:$C$185,'Market shares starting point Fe'!$C36,'intermediary sheet'!$D$2:$D$185,'Market shares starting point Fe'!$D36)/SUMIFS('intermediary sheet'!R$2:R$185,'intermediary sheet'!$C$2:$C$185,'Market shares starting point Fe'!$C36,'intermediary sheet'!$D$2:$D$185,"total"),0)</f>
        <v>0</v>
      </c>
      <c r="S36" s="6">
        <f>IFERROR(SUMIFS('intermediary sheet'!S$2:S$185,'intermediary sheet'!$C$2:$C$185,'Market shares starting point Fe'!$C36,'intermediary sheet'!$D$2:$D$185,'Market shares starting point Fe'!$D36)/SUMIFS('intermediary sheet'!S$2:S$185,'intermediary sheet'!$C$2:$C$185,'Market shares starting point Fe'!$C36,'intermediary sheet'!$D$2:$D$185,"total"),0)</f>
        <v>0</v>
      </c>
      <c r="T36" s="6">
        <f>IFERROR(SUMIFS('intermediary sheet'!T$2:T$185,'intermediary sheet'!$C$2:$C$185,'Market shares starting point Fe'!$C36,'intermediary sheet'!$D$2:$D$185,'Market shares starting point Fe'!$D36)/SUMIFS('intermediary sheet'!T$2:T$185,'intermediary sheet'!$C$2:$C$185,'Market shares starting point Fe'!$C36,'intermediary sheet'!$D$2:$D$185,"total"),0)</f>
        <v>0</v>
      </c>
      <c r="U36" s="6">
        <f>IFERROR(SUMIFS('intermediary sheet'!U$2:U$185,'intermediary sheet'!$C$2:$C$185,'Market shares starting point Fe'!$C36,'intermediary sheet'!$D$2:$D$185,'Market shares starting point Fe'!$D36)/SUMIFS('intermediary sheet'!U$2:U$185,'intermediary sheet'!$C$2:$C$185,'Market shares starting point Fe'!$C36,'intermediary sheet'!$D$2:$D$185,"total"),0)</f>
        <v>0</v>
      </c>
      <c r="V36" s="6">
        <f>IFERROR(SUMIFS('intermediary sheet'!V$2:V$185,'intermediary sheet'!$C$2:$C$185,'Market shares starting point Fe'!$C36,'intermediary sheet'!$D$2:$D$185,'Market shares starting point Fe'!$D36)/SUMIFS('intermediary sheet'!V$2:V$185,'intermediary sheet'!$C$2:$C$185,'Market shares starting point Fe'!$C36,'intermediary sheet'!$D$2:$D$185,"total"),0)</f>
        <v>0</v>
      </c>
      <c r="W36" s="6">
        <f>IFERROR(SUMIFS('intermediary sheet'!W$2:W$185,'intermediary sheet'!$C$2:$C$185,'Market shares starting point Fe'!$C36,'intermediary sheet'!$D$2:$D$185,'Market shares starting point Fe'!$D36)/SUMIFS('intermediary sheet'!W$2:W$185,'intermediary sheet'!$C$2:$C$185,'Market shares starting point Fe'!$C36,'intermediary sheet'!$D$2:$D$185,"total"),0)</f>
        <v>0</v>
      </c>
      <c r="X36" s="6">
        <f>IFERROR(SUMIFS('intermediary sheet'!X$2:X$185,'intermediary sheet'!$C$2:$C$185,'Market shares starting point Fe'!$C36,'intermediary sheet'!$D$2:$D$185,'Market shares starting point Fe'!$D36)/SUMIFS('intermediary sheet'!X$2:X$185,'intermediary sheet'!$C$2:$C$185,'Market shares starting point Fe'!$C36,'intermediary sheet'!$D$2:$D$185,"total"),0)</f>
        <v>0</v>
      </c>
      <c r="Y36" s="6">
        <f>IFERROR(SUMIFS('intermediary sheet'!Y$2:Y$185,'intermediary sheet'!$C$2:$C$185,'Market shares starting point Fe'!$C36,'intermediary sheet'!$D$2:$D$185,'Market shares starting point Fe'!$D36)/SUMIFS('intermediary sheet'!Y$2:Y$185,'intermediary sheet'!$C$2:$C$185,'Market shares starting point Fe'!$C36,'intermediary sheet'!$D$2:$D$185,"total"),0)</f>
        <v>0</v>
      </c>
      <c r="Z36" s="6">
        <f>IFERROR(SUMIFS('intermediary sheet'!Z$2:Z$185,'intermediary sheet'!$C$2:$C$185,'Market shares starting point Fe'!$C36,'intermediary sheet'!$D$2:$D$185,'Market shares starting point Fe'!$D36)/SUMIFS('intermediary sheet'!Z$2:Z$185,'intermediary sheet'!$C$2:$C$185,'Market shares starting point Fe'!$C36,'intermediary sheet'!$D$2:$D$185,"total"),0)</f>
        <v>0</v>
      </c>
      <c r="AA36" s="7">
        <f>IF(SUMIFS('Eurostat market shares'!$Z$2:$Z$185,'Eurostat market shares'!$C$2:$C$185,'Market shares starting point Fe'!$C36,'Eurostat market shares'!$D$2:$D$185,'Market shares starting point Fe'!$D36)=0,(SUMIFS('RAW data extract'!X$74:X$81,'RAW data extract'!$C$74:$C$81,VLOOKUP('Market shares starting point Fe'!$D36,Nomenclature!$F$1:$G$8,2,FALSE))-'Market shares starting point Fe'!Z36)+Z36,$Z36/SUMIFS('Eurostat market shares'!$Z$2:$Z$185,'Eurostat market shares'!$C$2:$C$185,'Market shares starting point Fe'!$C36,'Eurostat market shares'!$D$2:$D$185,'Market shares starting point Fe'!$D36)*(SUMIFS('RAW data extract'!X$74:X$81,'RAW data extract'!$C$74:$C$81,VLOOKUP('Market shares starting point Fe'!$D36,Nomenclature!$F$1:$G$8,2,FALSE))-'Market shares starting point Fe'!Z36)+Z36)</f>
        <v>0</v>
      </c>
      <c r="AB36" s="7">
        <f>IF(SUMIFS('Eurostat market shares'!$Z$2:$Z$185,'Eurostat market shares'!$C$2:$C$185,'Market shares starting point Fe'!$C36,'Eurostat market shares'!$D$2:$D$185,'Market shares starting point Fe'!$D36)=0,(SUMIFS('RAW data extract'!Y$74:Y$81,'RAW data extract'!$C$74:$C$81,VLOOKUP('Market shares starting point Fe'!$D36,Nomenclature!$F$1:$G$8,2,FALSE))-'Market shares starting point Fe'!AA36)+AA36,$Z36/SUMIFS('Eurostat market shares'!$Z$2:$Z$185,'Eurostat market shares'!$C$2:$C$185,'Market shares starting point Fe'!$C36,'Eurostat market shares'!$D$2:$D$185,'Market shares starting point Fe'!$D36)*(SUMIFS('RAW data extract'!Y$74:Y$81,'RAW data extract'!$C$74:$C$81,VLOOKUP('Market shares starting point Fe'!$D36,Nomenclature!$F$1:$G$8,2,FALSE))-'Market shares starting point Fe'!AA36)+AA36)</f>
        <v>0</v>
      </c>
      <c r="AC36" s="7">
        <f>IF(SUMIFS('Eurostat market shares'!$Z$2:$Z$185,'Eurostat market shares'!$C$2:$C$185,'Market shares starting point Fe'!$C36,'Eurostat market shares'!$D$2:$D$185,'Market shares starting point Fe'!$D36)=0,(SUMIFS('RAW data extract'!Z$74:Z$81,'RAW data extract'!$C$74:$C$81,VLOOKUP('Market shares starting point Fe'!$D36,Nomenclature!$F$1:$G$8,2,FALSE))-'Market shares starting point Fe'!AB36)+AB36,$Z36/SUMIFS('Eurostat market shares'!$Z$2:$Z$185,'Eurostat market shares'!$C$2:$C$185,'Market shares starting point Fe'!$C36,'Eurostat market shares'!$D$2:$D$185,'Market shares starting point Fe'!$D36)*(SUMIFS('RAW data extract'!Z$74:Z$81,'RAW data extract'!$C$74:$C$81,VLOOKUP('Market shares starting point Fe'!$D36,Nomenclature!$F$1:$G$8,2,FALSE))-'Market shares starting point Fe'!AB36)+AB36)</f>
        <v>0</v>
      </c>
      <c r="AD36" s="7">
        <f>IF(SUMIFS('Eurostat market shares'!$Z$2:$Z$185,'Eurostat market shares'!$C$2:$C$185,'Market shares starting point Fe'!$C36,'Eurostat market shares'!$D$2:$D$185,'Market shares starting point Fe'!$D36)=0,(SUMIFS('RAW data extract'!AA$74:AA$81,'RAW data extract'!$C$74:$C$81,VLOOKUP('Market shares starting point Fe'!$D36,Nomenclature!$F$1:$G$8,2,FALSE))-'Market shares starting point Fe'!AC36)+AC36,$Z36/SUMIFS('Eurostat market shares'!$Z$2:$Z$185,'Eurostat market shares'!$C$2:$C$185,'Market shares starting point Fe'!$C36,'Eurostat market shares'!$D$2:$D$185,'Market shares starting point Fe'!$D36)*(SUMIFS('RAW data extract'!AA$74:AA$81,'RAW data extract'!$C$74:$C$81,VLOOKUP('Market shares starting point Fe'!$D36,Nomenclature!$F$1:$G$8,2,FALSE))-'Market shares starting point Fe'!AC36)+AC36)</f>
        <v>0</v>
      </c>
      <c r="AE36" s="7">
        <f>IF(SUMIFS('Eurostat market shares'!$Z$2:$Z$185,'Eurostat market shares'!$C$2:$C$185,'Market shares starting point Fe'!$C36,'Eurostat market shares'!$D$2:$D$185,'Market shares starting point Fe'!$D36)=0,(SUMIFS('RAW data extract'!AB$74:AB$81,'RAW data extract'!$C$74:$C$81,VLOOKUP('Market shares starting point Fe'!$D36,Nomenclature!$F$1:$G$8,2,FALSE))-'Market shares starting point Fe'!AD36)+AD36,$Z36/SUMIFS('Eurostat market shares'!$Z$2:$Z$185,'Eurostat market shares'!$C$2:$C$185,'Market shares starting point Fe'!$C36,'Eurostat market shares'!$D$2:$D$185,'Market shares starting point Fe'!$D36)*(SUMIFS('RAW data extract'!AB$74:AB$81,'RAW data extract'!$C$74:$C$81,VLOOKUP('Market shares starting point Fe'!$D36,Nomenclature!$F$1:$G$8,2,FALSE))-'Market shares starting point Fe'!AD36)+AD36)</f>
        <v>0</v>
      </c>
      <c r="AF36" s="7">
        <f>IF(SUMIFS('Eurostat market shares'!$Z$2:$Z$185,'Eurostat market shares'!$C$2:$C$185,'Market shares starting point Fe'!$C36,'Eurostat market shares'!$D$2:$D$185,'Market shares starting point Fe'!$D36)=0,(SUMIFS('RAW data extract'!AC$74:AC$81,'RAW data extract'!$C$74:$C$81,VLOOKUP('Market shares starting point Fe'!$D36,Nomenclature!$F$1:$G$8,2,FALSE))-'Market shares starting point Fe'!AE36)+AE36,$Z36/SUMIFS('Eurostat market shares'!$Z$2:$Z$185,'Eurostat market shares'!$C$2:$C$185,'Market shares starting point Fe'!$C36,'Eurostat market shares'!$D$2:$D$185,'Market shares starting point Fe'!$D36)*(SUMIFS('RAW data extract'!AC$74:AC$81,'RAW data extract'!$C$74:$C$81,VLOOKUP('Market shares starting point Fe'!$D36,Nomenclature!$F$1:$G$8,2,FALSE))-'Market shares starting point Fe'!AE36)+AE36)</f>
        <v>0</v>
      </c>
      <c r="AG36" s="7">
        <f>IF(SUMIFS('Eurostat market shares'!$Z$2:$Z$185,'Eurostat market shares'!$C$2:$C$185,'Market shares starting point Fe'!$C36,'Eurostat market shares'!$D$2:$D$185,'Market shares starting point Fe'!$D36)=0,(SUMIFS('RAW data extract'!AD$74:AD$81,'RAW data extract'!$C$74:$C$81,VLOOKUP('Market shares starting point Fe'!$D36,Nomenclature!$F$1:$G$8,2,FALSE))-'Market shares starting point Fe'!AF36)+AF36,$Z36/SUMIFS('Eurostat market shares'!$Z$2:$Z$185,'Eurostat market shares'!$C$2:$C$185,'Market shares starting point Fe'!$C36,'Eurostat market shares'!$D$2:$D$185,'Market shares starting point Fe'!$D36)*(SUMIFS('RAW data extract'!AD$74:AD$81,'RAW data extract'!$C$74:$C$81,VLOOKUP('Market shares starting point Fe'!$D36,Nomenclature!$F$1:$G$8,2,FALSE))-'Market shares starting point Fe'!AF36)+AF36)</f>
        <v>0</v>
      </c>
      <c r="AH36" s="7">
        <f>IF(SUMIFS('Eurostat market shares'!$Z$2:$Z$185,'Eurostat market shares'!$C$2:$C$185,'Market shares starting point Fe'!$C36,'Eurostat market shares'!$D$2:$D$185,'Market shares starting point Fe'!$D36)=0,(SUMIFS('RAW data extract'!AE$74:AE$81,'RAW data extract'!$C$74:$C$81,VLOOKUP('Market shares starting point Fe'!$D36,Nomenclature!$F$1:$G$8,2,FALSE))-'Market shares starting point Fe'!AG36)+AG36,$Z36/SUMIFS('Eurostat market shares'!$Z$2:$Z$185,'Eurostat market shares'!$C$2:$C$185,'Market shares starting point Fe'!$C36,'Eurostat market shares'!$D$2:$D$185,'Market shares starting point Fe'!$D36)*(SUMIFS('RAW data extract'!AE$74:AE$81,'RAW data extract'!$C$74:$C$81,VLOOKUP('Market shares starting point Fe'!$D36,Nomenclature!$F$1:$G$8,2,FALSE))-'Market shares starting point Fe'!AG36)+AG36)</f>
        <v>0</v>
      </c>
      <c r="AI36" s="7">
        <f>IF(SUMIFS('Eurostat market shares'!$Z$2:$Z$185,'Eurostat market shares'!$C$2:$C$185,'Market shares starting point Fe'!$C36,'Eurostat market shares'!$D$2:$D$185,'Market shares starting point Fe'!$D36)=0,(SUMIFS('RAW data extract'!AF$74:AF$81,'RAW data extract'!$C$74:$C$81,VLOOKUP('Market shares starting point Fe'!$D36,Nomenclature!$F$1:$G$8,2,FALSE))-'Market shares starting point Fe'!AH36)+AH36,$Z36/SUMIFS('Eurostat market shares'!$Z$2:$Z$185,'Eurostat market shares'!$C$2:$C$185,'Market shares starting point Fe'!$C36,'Eurostat market shares'!$D$2:$D$185,'Market shares starting point Fe'!$D36)*(SUMIFS('RAW data extract'!AF$74:AF$81,'RAW data extract'!$C$74:$C$81,VLOOKUP('Market shares starting point Fe'!$D36,Nomenclature!$F$1:$G$8,2,FALSE))-'Market shares starting point Fe'!AH36)+AH36)</f>
        <v>0</v>
      </c>
      <c r="AJ36" s="7">
        <f>IF(SUMIFS('Eurostat market shares'!$Z$2:$Z$185,'Eurostat market shares'!$C$2:$C$185,'Market shares starting point Fe'!$C36,'Eurostat market shares'!$D$2:$D$185,'Market shares starting point Fe'!$D36)=0,(SUMIFS('RAW data extract'!AG$74:AG$81,'RAW data extract'!$C$74:$C$81,VLOOKUP('Market shares starting point Fe'!$D36,Nomenclature!$F$1:$G$8,2,FALSE))-'Market shares starting point Fe'!AI36)+AI36,$Z36/SUMIFS('Eurostat market shares'!$Z$2:$Z$185,'Eurostat market shares'!$C$2:$C$185,'Market shares starting point Fe'!$C36,'Eurostat market shares'!$D$2:$D$185,'Market shares starting point Fe'!$D36)*(SUMIFS('RAW data extract'!AG$74:AG$81,'RAW data extract'!$C$74:$C$81,VLOOKUP('Market shares starting point Fe'!$D36,Nomenclature!$F$1:$G$8,2,FALSE))-'Market shares starting point Fe'!AI36)+AI36)</f>
        <v>0</v>
      </c>
      <c r="AK36" s="7">
        <f>IF(SUMIFS('Eurostat market shares'!$Z$2:$Z$185,'Eurostat market shares'!$C$2:$C$185,'Market shares starting point Fe'!$C36,'Eurostat market shares'!$D$2:$D$185,'Market shares starting point Fe'!$D36)=0,(SUMIFS('RAW data extract'!AH$74:AH$81,'RAW data extract'!$C$74:$C$81,VLOOKUP('Market shares starting point Fe'!$D36,Nomenclature!$F$1:$G$8,2,FALSE))-'Market shares starting point Fe'!AJ36)+AJ36,$Z36/SUMIFS('Eurostat market shares'!$Z$2:$Z$185,'Eurostat market shares'!$C$2:$C$185,'Market shares starting point Fe'!$C36,'Eurostat market shares'!$D$2:$D$185,'Market shares starting point Fe'!$D36)*(SUMIFS('RAW data extract'!AH$74:AH$81,'RAW data extract'!$C$74:$C$81,VLOOKUP('Market shares starting point Fe'!$D36,Nomenclature!$F$1:$G$8,2,FALSE))-'Market shares starting point Fe'!AJ36)+AJ36)</f>
        <v>0</v>
      </c>
      <c r="AL36" s="7">
        <f>IF(SUMIFS('Eurostat market shares'!$Z$2:$Z$185,'Eurostat market shares'!$C$2:$C$185,'Market shares starting point Fe'!$C36,'Eurostat market shares'!$D$2:$D$185,'Market shares starting point Fe'!$D36)=0,(SUMIFS('RAW data extract'!AI$74:AI$81,'RAW data extract'!$C$74:$C$81,VLOOKUP('Market shares starting point Fe'!$D36,Nomenclature!$F$1:$G$8,2,FALSE))-'Market shares starting point Fe'!AK36)+AK36,$Z36/SUMIFS('Eurostat market shares'!$Z$2:$Z$185,'Eurostat market shares'!$C$2:$C$185,'Market shares starting point Fe'!$C36,'Eurostat market shares'!$D$2:$D$185,'Market shares starting point Fe'!$D36)*(SUMIFS('RAW data extract'!AI$74:AI$81,'RAW data extract'!$C$74:$C$81,VLOOKUP('Market shares starting point Fe'!$D36,Nomenclature!$F$1:$G$8,2,FALSE))-'Market shares starting point Fe'!AK36)+AK36)</f>
        <v>0</v>
      </c>
      <c r="AM36" s="7">
        <f>IF(SUMIFS('Eurostat market shares'!$Z$2:$Z$185,'Eurostat market shares'!$C$2:$C$185,'Market shares starting point Fe'!$C36,'Eurostat market shares'!$D$2:$D$185,'Market shares starting point Fe'!$D36)=0,(SUMIFS('RAW data extract'!AJ$74:AJ$81,'RAW data extract'!$C$74:$C$81,VLOOKUP('Market shares starting point Fe'!$D36,Nomenclature!$F$1:$G$8,2,FALSE))-'Market shares starting point Fe'!AL36)+AL36,$Z36/SUMIFS('Eurostat market shares'!$Z$2:$Z$185,'Eurostat market shares'!$C$2:$C$185,'Market shares starting point Fe'!$C36,'Eurostat market shares'!$D$2:$D$185,'Market shares starting point Fe'!$D36)*(SUMIFS('RAW data extract'!AJ$74:AJ$81,'RAW data extract'!$C$74:$C$81,VLOOKUP('Market shares starting point Fe'!$D36,Nomenclature!$F$1:$G$8,2,FALSE))-'Market shares starting point Fe'!AL36)+AL36)</f>
        <v>0</v>
      </c>
      <c r="AN36" s="7">
        <f>IF(SUMIFS('Eurostat market shares'!$Z$2:$Z$185,'Eurostat market shares'!$C$2:$C$185,'Market shares starting point Fe'!$C36,'Eurostat market shares'!$D$2:$D$185,'Market shares starting point Fe'!$D36)=0,(SUMIFS('RAW data extract'!AK$74:AK$81,'RAW data extract'!$C$74:$C$81,VLOOKUP('Market shares starting point Fe'!$D36,Nomenclature!$F$1:$G$8,2,FALSE))-'Market shares starting point Fe'!AM36)+AM36,$Z36/SUMIFS('Eurostat market shares'!$Z$2:$Z$185,'Eurostat market shares'!$C$2:$C$185,'Market shares starting point Fe'!$C36,'Eurostat market shares'!$D$2:$D$185,'Market shares starting point Fe'!$D36)*(SUMIFS('RAW data extract'!AK$74:AK$81,'RAW data extract'!$C$74:$C$81,VLOOKUP('Market shares starting point Fe'!$D36,Nomenclature!$F$1:$G$8,2,FALSE))-'Market shares starting point Fe'!AM36)+AM36)</f>
        <v>0</v>
      </c>
      <c r="AO36" s="7">
        <f>IF(SUMIFS('Eurostat market shares'!$Z$2:$Z$185,'Eurostat market shares'!$C$2:$C$185,'Market shares starting point Fe'!$C36,'Eurostat market shares'!$D$2:$D$185,'Market shares starting point Fe'!$D36)=0,(SUMIFS('RAW data extract'!AL$74:AL$81,'RAW data extract'!$C$74:$C$81,VLOOKUP('Market shares starting point Fe'!$D36,Nomenclature!$F$1:$G$8,2,FALSE))-'Market shares starting point Fe'!AN36)+AN36,$Z36/SUMIFS('Eurostat market shares'!$Z$2:$Z$185,'Eurostat market shares'!$C$2:$C$185,'Market shares starting point Fe'!$C36,'Eurostat market shares'!$D$2:$D$185,'Market shares starting point Fe'!$D36)*(SUMIFS('RAW data extract'!AL$74:AL$81,'RAW data extract'!$C$74:$C$81,VLOOKUP('Market shares starting point Fe'!$D36,Nomenclature!$F$1:$G$8,2,FALSE))-'Market shares starting point Fe'!AN36)+AN36)</f>
        <v>0</v>
      </c>
      <c r="AP36" s="7">
        <f>IF(SUMIFS('Eurostat market shares'!$Z$2:$Z$185,'Eurostat market shares'!$C$2:$C$185,'Market shares starting point Fe'!$C36,'Eurostat market shares'!$D$2:$D$185,'Market shares starting point Fe'!$D36)=0,(SUMIFS('RAW data extract'!AM$74:AM$81,'RAW data extract'!$C$74:$C$81,VLOOKUP('Market shares starting point Fe'!$D36,Nomenclature!$F$1:$G$8,2,FALSE))-'Market shares starting point Fe'!AO36)+AO36,$Z36/SUMIFS('Eurostat market shares'!$Z$2:$Z$185,'Eurostat market shares'!$C$2:$C$185,'Market shares starting point Fe'!$C36,'Eurostat market shares'!$D$2:$D$185,'Market shares starting point Fe'!$D36)*(SUMIFS('RAW data extract'!AM$74:AM$81,'RAW data extract'!$C$74:$C$81,VLOOKUP('Market shares starting point Fe'!$D36,Nomenclature!$F$1:$G$8,2,FALSE))-'Market shares starting point Fe'!AO36)+AO36)</f>
        <v>0</v>
      </c>
      <c r="AQ36" s="7">
        <f>IF(SUMIFS('Eurostat market shares'!$Z$2:$Z$185,'Eurostat market shares'!$C$2:$C$185,'Market shares starting point Fe'!$C36,'Eurostat market shares'!$D$2:$D$185,'Market shares starting point Fe'!$D36)=0,(SUMIFS('RAW data extract'!AN$74:AN$81,'RAW data extract'!$C$74:$C$81,VLOOKUP('Market shares starting point Fe'!$D36,Nomenclature!$F$1:$G$8,2,FALSE))-'Market shares starting point Fe'!AP36)+AP36,$Z36/SUMIFS('Eurostat market shares'!$Z$2:$Z$185,'Eurostat market shares'!$C$2:$C$185,'Market shares starting point Fe'!$C36,'Eurostat market shares'!$D$2:$D$185,'Market shares starting point Fe'!$D36)*(SUMIFS('RAW data extract'!AN$74:AN$81,'RAW data extract'!$C$74:$C$81,VLOOKUP('Market shares starting point Fe'!$D36,Nomenclature!$F$1:$G$8,2,FALSE))-'Market shares starting point Fe'!AP36)+AP36)</f>
        <v>0</v>
      </c>
      <c r="AR36" s="7">
        <f>IF(SUMIFS('Eurostat market shares'!$Z$2:$Z$185,'Eurostat market shares'!$C$2:$C$185,'Market shares starting point Fe'!$C36,'Eurostat market shares'!$D$2:$D$185,'Market shares starting point Fe'!$D36)=0,(SUMIFS('RAW data extract'!AO$74:AO$81,'RAW data extract'!$C$74:$C$81,VLOOKUP('Market shares starting point Fe'!$D36,Nomenclature!$F$1:$G$8,2,FALSE))-'Market shares starting point Fe'!AQ36)+AQ36,$Z36/SUMIFS('Eurostat market shares'!$Z$2:$Z$185,'Eurostat market shares'!$C$2:$C$185,'Market shares starting point Fe'!$C36,'Eurostat market shares'!$D$2:$D$185,'Market shares starting point Fe'!$D36)*(SUMIFS('RAW data extract'!AO$74:AO$81,'RAW data extract'!$C$74:$C$81,VLOOKUP('Market shares starting point Fe'!$D36,Nomenclature!$F$1:$G$8,2,FALSE))-'Market shares starting point Fe'!AQ36)+AQ36)</f>
        <v>0</v>
      </c>
      <c r="AS36" s="7">
        <f>IF(SUMIFS('Eurostat market shares'!$Z$2:$Z$185,'Eurostat market shares'!$C$2:$C$185,'Market shares starting point Fe'!$C36,'Eurostat market shares'!$D$2:$D$185,'Market shares starting point Fe'!$D36)=0,(SUMIFS('RAW data extract'!AP$74:AP$81,'RAW data extract'!$C$74:$C$81,VLOOKUP('Market shares starting point Fe'!$D36,Nomenclature!$F$1:$G$8,2,FALSE))-'Market shares starting point Fe'!AR36)+AR36,$Z36/SUMIFS('Eurostat market shares'!$Z$2:$Z$185,'Eurostat market shares'!$C$2:$C$185,'Market shares starting point Fe'!$C36,'Eurostat market shares'!$D$2:$D$185,'Market shares starting point Fe'!$D36)*(SUMIFS('RAW data extract'!AP$74:AP$81,'RAW data extract'!$C$74:$C$81,VLOOKUP('Market shares starting point Fe'!$D36,Nomenclature!$F$1:$G$8,2,FALSE))-'Market shares starting point Fe'!AR36)+AR36)</f>
        <v>0</v>
      </c>
      <c r="AT36" s="7">
        <f>IF(SUMIFS('Eurostat market shares'!$Z$2:$Z$185,'Eurostat market shares'!$C$2:$C$185,'Market shares starting point Fe'!$C36,'Eurostat market shares'!$D$2:$D$185,'Market shares starting point Fe'!$D36)=0,(SUMIFS('RAW data extract'!AQ$74:AQ$81,'RAW data extract'!$C$74:$C$81,VLOOKUP('Market shares starting point Fe'!$D36,Nomenclature!$F$1:$G$8,2,FALSE))-'Market shares starting point Fe'!AS36)+AS36,$Z36/SUMIFS('Eurostat market shares'!$Z$2:$Z$185,'Eurostat market shares'!$C$2:$C$185,'Market shares starting point Fe'!$C36,'Eurostat market shares'!$D$2:$D$185,'Market shares starting point Fe'!$D36)*(SUMIFS('RAW data extract'!AQ$74:AQ$81,'RAW data extract'!$C$74:$C$81,VLOOKUP('Market shares starting point Fe'!$D36,Nomenclature!$F$1:$G$8,2,FALSE))-'Market shares starting point Fe'!AS36)+AS36)</f>
        <v>0</v>
      </c>
      <c r="AU36" s="7">
        <f>IF(SUMIFS('Eurostat market shares'!$Z$2:$Z$185,'Eurostat market shares'!$C$2:$C$185,'Market shares starting point Fe'!$C36,'Eurostat market shares'!$D$2:$D$185,'Market shares starting point Fe'!$D36)=0,(SUMIFS('RAW data extract'!AR$74:AR$81,'RAW data extract'!$C$74:$C$81,VLOOKUP('Market shares starting point Fe'!$D36,Nomenclature!$F$1:$G$8,2,FALSE))-'Market shares starting point Fe'!AT36)+AT36,$Z36/SUMIFS('Eurostat market shares'!$Z$2:$Z$185,'Eurostat market shares'!$C$2:$C$185,'Market shares starting point Fe'!$C36,'Eurostat market shares'!$D$2:$D$185,'Market shares starting point Fe'!$D36)*(SUMIFS('RAW data extract'!AR$74:AR$81,'RAW data extract'!$C$74:$C$81,VLOOKUP('Market shares starting point Fe'!$D36,Nomenclature!$F$1:$G$8,2,FALSE))-'Market shares starting point Fe'!AT36)+AT36)</f>
        <v>0</v>
      </c>
      <c r="AV36" s="7">
        <f>IF(SUMIFS('Eurostat market shares'!$Z$2:$Z$185,'Eurostat market shares'!$C$2:$C$185,'Market shares starting point Fe'!$C36,'Eurostat market shares'!$D$2:$D$185,'Market shares starting point Fe'!$D36)=0,(SUMIFS('RAW data extract'!AS$74:AS$81,'RAW data extract'!$C$74:$C$81,VLOOKUP('Market shares starting point Fe'!$D36,Nomenclature!$F$1:$G$8,2,FALSE))-'Market shares starting point Fe'!AU36)+AU36,$Z36/SUMIFS('Eurostat market shares'!$Z$2:$Z$185,'Eurostat market shares'!$C$2:$C$185,'Market shares starting point Fe'!$C36,'Eurostat market shares'!$D$2:$D$185,'Market shares starting point Fe'!$D36)*(SUMIFS('RAW data extract'!AS$74:AS$81,'RAW data extract'!$C$74:$C$81,VLOOKUP('Market shares starting point Fe'!$D36,Nomenclature!$F$1:$G$8,2,FALSE))-'Market shares starting point Fe'!AU36)+AU36)</f>
        <v>0</v>
      </c>
      <c r="AW36" s="7">
        <f>IF(SUMIFS('Eurostat market shares'!$Z$2:$Z$185,'Eurostat market shares'!$C$2:$C$185,'Market shares starting point Fe'!$C36,'Eurostat market shares'!$D$2:$D$185,'Market shares starting point Fe'!$D36)=0,(SUMIFS('RAW data extract'!AT$74:AT$81,'RAW data extract'!$C$74:$C$81,VLOOKUP('Market shares starting point Fe'!$D36,Nomenclature!$F$1:$G$8,2,FALSE))-'Market shares starting point Fe'!AV36)+AV36,$Z36/SUMIFS('Eurostat market shares'!$Z$2:$Z$185,'Eurostat market shares'!$C$2:$C$185,'Market shares starting point Fe'!$C36,'Eurostat market shares'!$D$2:$D$185,'Market shares starting point Fe'!$D36)*(SUMIFS('RAW data extract'!AT$74:AT$81,'RAW data extract'!$C$74:$C$81,VLOOKUP('Market shares starting point Fe'!$D36,Nomenclature!$F$1:$G$8,2,FALSE))-'Market shares starting point Fe'!AV36)+AV36)</f>
        <v>0</v>
      </c>
      <c r="AX36" s="7">
        <f>IF(SUMIFS('Eurostat market shares'!$Z$2:$Z$185,'Eurostat market shares'!$C$2:$C$185,'Market shares starting point Fe'!$C36,'Eurostat market shares'!$D$2:$D$185,'Market shares starting point Fe'!$D36)=0,(SUMIFS('RAW data extract'!AU$74:AU$81,'RAW data extract'!$C$74:$C$81,VLOOKUP('Market shares starting point Fe'!$D36,Nomenclature!$F$1:$G$8,2,FALSE))-'Market shares starting point Fe'!AW36)+AW36,$Z36/SUMIFS('Eurostat market shares'!$Z$2:$Z$185,'Eurostat market shares'!$C$2:$C$185,'Market shares starting point Fe'!$C36,'Eurostat market shares'!$D$2:$D$185,'Market shares starting point Fe'!$D36)*(SUMIFS('RAW data extract'!AU$74:AU$81,'RAW data extract'!$C$74:$C$81,VLOOKUP('Market shares starting point Fe'!$D36,Nomenclature!$F$1:$G$8,2,FALSE))-'Market shares starting point Fe'!AW36)+AW36)</f>
        <v>0</v>
      </c>
      <c r="AY36" s="7">
        <f>IF(SUMIFS('Eurostat market shares'!$Z$2:$Z$185,'Eurostat market shares'!$C$2:$C$185,'Market shares starting point Fe'!$C36,'Eurostat market shares'!$D$2:$D$185,'Market shares starting point Fe'!$D36)=0,(SUMIFS('RAW data extract'!AV$74:AV$81,'RAW data extract'!$C$74:$C$81,VLOOKUP('Market shares starting point Fe'!$D36,Nomenclature!$F$1:$G$8,2,FALSE))-'Market shares starting point Fe'!AX36)+AX36,$Z36/SUMIFS('Eurostat market shares'!$Z$2:$Z$185,'Eurostat market shares'!$C$2:$C$185,'Market shares starting point Fe'!$C36,'Eurostat market shares'!$D$2:$D$185,'Market shares starting point Fe'!$D36)*(SUMIFS('RAW data extract'!AV$74:AV$81,'RAW data extract'!$C$74:$C$81,VLOOKUP('Market shares starting point Fe'!$D36,Nomenclature!$F$1:$G$8,2,FALSE))-'Market shares starting point Fe'!AX36)+AX36)</f>
        <v>0</v>
      </c>
      <c r="AZ36" s="7">
        <f>IF(SUMIFS('Eurostat market shares'!$Z$2:$Z$185,'Eurostat market shares'!$C$2:$C$185,'Market shares starting point Fe'!$C36,'Eurostat market shares'!$D$2:$D$185,'Market shares starting point Fe'!$D36)=0,(SUMIFS('RAW data extract'!AW$74:AW$81,'RAW data extract'!$C$74:$C$81,VLOOKUP('Market shares starting point Fe'!$D36,Nomenclature!$F$1:$G$8,2,FALSE))-'Market shares starting point Fe'!AY36)+AY36,$Z36/SUMIFS('Eurostat market shares'!$Z$2:$Z$185,'Eurostat market shares'!$C$2:$C$185,'Market shares starting point Fe'!$C36,'Eurostat market shares'!$D$2:$D$185,'Market shares starting point Fe'!$D36)*(SUMIFS('RAW data extract'!AW$74:AW$81,'RAW data extract'!$C$74:$C$81,VLOOKUP('Market shares starting point Fe'!$D36,Nomenclature!$F$1:$G$8,2,FALSE))-'Market shares starting point Fe'!AY36)+AY36)</f>
        <v>0</v>
      </c>
      <c r="BA36" s="7">
        <f>IF(SUMIFS('Eurostat market shares'!$Z$2:$Z$185,'Eurostat market shares'!$C$2:$C$185,'Market shares starting point Fe'!$C36,'Eurostat market shares'!$D$2:$D$185,'Market shares starting point Fe'!$D36)=0,(SUMIFS('RAW data extract'!AX$74:AX$81,'RAW data extract'!$C$74:$C$81,VLOOKUP('Market shares starting point Fe'!$D36,Nomenclature!$F$1:$G$8,2,FALSE))-'Market shares starting point Fe'!AZ36)+AZ36,$Z36/SUMIFS('Eurostat market shares'!$Z$2:$Z$185,'Eurostat market shares'!$C$2:$C$185,'Market shares starting point Fe'!$C36,'Eurostat market shares'!$D$2:$D$185,'Market shares starting point Fe'!$D36)*(SUMIFS('RAW data extract'!AX$74:AX$81,'RAW data extract'!$C$74:$C$81,VLOOKUP('Market shares starting point Fe'!$D36,Nomenclature!$F$1:$G$8,2,FALSE))-'Market shares starting point Fe'!AZ36)+AZ36)</f>
        <v>0</v>
      </c>
      <c r="BB36" s="7">
        <f>IF(SUMIFS('Eurostat market shares'!$Z$2:$Z$185,'Eurostat market shares'!$C$2:$C$185,'Market shares starting point Fe'!$C36,'Eurostat market shares'!$D$2:$D$185,'Market shares starting point Fe'!$D36)=0,(SUMIFS('RAW data extract'!AY$74:AY$81,'RAW data extract'!$C$74:$C$81,VLOOKUP('Market shares starting point Fe'!$D36,Nomenclature!$F$1:$G$8,2,FALSE))-'Market shares starting point Fe'!BA36)+BA36,$Z36/SUMIFS('Eurostat market shares'!$Z$2:$Z$185,'Eurostat market shares'!$C$2:$C$185,'Market shares starting point Fe'!$C36,'Eurostat market shares'!$D$2:$D$185,'Market shares starting point Fe'!$D36)*(SUMIFS('RAW data extract'!AY$74:AY$81,'RAW data extract'!$C$74:$C$81,VLOOKUP('Market shares starting point Fe'!$D36,Nomenclature!$F$1:$G$8,2,FALSE))-'Market shares starting point Fe'!BA36)+BA36)</f>
        <v>0</v>
      </c>
      <c r="BC36" s="7">
        <f>IF(SUMIFS('Eurostat market shares'!$Z$2:$Z$185,'Eurostat market shares'!$C$2:$C$185,'Market shares starting point Fe'!$C36,'Eurostat market shares'!$D$2:$D$185,'Market shares starting point Fe'!$D36)=0,(SUMIFS('RAW data extract'!AZ$74:AZ$81,'RAW data extract'!$C$74:$C$81,VLOOKUP('Market shares starting point Fe'!$D36,Nomenclature!$F$1:$G$8,2,FALSE))-'Market shares starting point Fe'!BB36)+BB36,$Z36/SUMIFS('Eurostat market shares'!$Z$2:$Z$185,'Eurostat market shares'!$C$2:$C$185,'Market shares starting point Fe'!$C36,'Eurostat market shares'!$D$2:$D$185,'Market shares starting point Fe'!$D36)*(SUMIFS('RAW data extract'!AZ$74:AZ$81,'RAW data extract'!$C$74:$C$81,VLOOKUP('Market shares starting point Fe'!$D36,Nomenclature!$F$1:$G$8,2,FALSE))-'Market shares starting point Fe'!BB36)+BB36)</f>
        <v>0</v>
      </c>
      <c r="BD36" s="7">
        <f>IF(SUMIFS('Eurostat market shares'!$Z$2:$Z$185,'Eurostat market shares'!$C$2:$C$185,'Market shares starting point Fe'!$C36,'Eurostat market shares'!$D$2:$D$185,'Market shares starting point Fe'!$D36)=0,(SUMIFS('RAW data extract'!BA$74:BA$81,'RAW data extract'!$C$74:$C$81,VLOOKUP('Market shares starting point Fe'!$D36,Nomenclature!$F$1:$G$8,2,FALSE))-'Market shares starting point Fe'!BC36)+BC36,$Z36/SUMIFS('Eurostat market shares'!$Z$2:$Z$185,'Eurostat market shares'!$C$2:$C$185,'Market shares starting point Fe'!$C36,'Eurostat market shares'!$D$2:$D$185,'Market shares starting point Fe'!$D36)*(SUMIFS('RAW data extract'!BA$74:BA$81,'RAW data extract'!$C$74:$C$81,VLOOKUP('Market shares starting point Fe'!$D36,Nomenclature!$F$1:$G$8,2,FALSE))-'Market shares starting point Fe'!BC36)+BC36)</f>
        <v>0</v>
      </c>
      <c r="BE36" s="7">
        <f>IF(SUMIFS('Eurostat market shares'!$Z$2:$Z$185,'Eurostat market shares'!$C$2:$C$185,'Market shares starting point Fe'!$C36,'Eurostat market shares'!$D$2:$D$185,'Market shares starting point Fe'!$D36)=0,(SUMIFS('RAW data extract'!BB$74:BB$81,'RAW data extract'!$C$74:$C$81,VLOOKUP('Market shares starting point Fe'!$D36,Nomenclature!$F$1:$G$8,2,FALSE))-'Market shares starting point Fe'!BD36)+BD36,$Z36/SUMIFS('Eurostat market shares'!$Z$2:$Z$185,'Eurostat market shares'!$C$2:$C$185,'Market shares starting point Fe'!$C36,'Eurostat market shares'!$D$2:$D$185,'Market shares starting point Fe'!$D36)*(SUMIFS('RAW data extract'!BB$74:BB$81,'RAW data extract'!$C$74:$C$81,VLOOKUP('Market shares starting point Fe'!$D36,Nomenclature!$F$1:$G$8,2,FALSE))-'Market shares starting point Fe'!BD36)+BD36)</f>
        <v>0</v>
      </c>
      <c r="BF36" s="7">
        <f>IF(SUMIFS('Eurostat market shares'!$Z$2:$Z$185,'Eurostat market shares'!$C$2:$C$185,'Market shares starting point Fe'!$C36,'Eurostat market shares'!$D$2:$D$185,'Market shares starting point Fe'!$D36)=0,(SUMIFS('RAW data extract'!BC$74:BC$81,'RAW data extract'!$C$74:$C$81,VLOOKUP('Market shares starting point Fe'!$D36,Nomenclature!$F$1:$G$8,2,FALSE))-'Market shares starting point Fe'!BE36)+BE36,$Z36/SUMIFS('Eurostat market shares'!$Z$2:$Z$185,'Eurostat market shares'!$C$2:$C$185,'Market shares starting point Fe'!$C36,'Eurostat market shares'!$D$2:$D$185,'Market shares starting point Fe'!$D36)*(SUMIFS('RAW data extract'!BC$74:BC$81,'RAW data extract'!$C$74:$C$81,VLOOKUP('Market shares starting point Fe'!$D36,Nomenclature!$F$1:$G$8,2,FALSE))-'Market shares starting point Fe'!BE36)+BE36)</f>
        <v>0</v>
      </c>
      <c r="BG36" s="7">
        <f>IF(SUMIFS('Eurostat market shares'!$Z$2:$Z$185,'Eurostat market shares'!$C$2:$C$185,'Market shares starting point Fe'!$C36,'Eurostat market shares'!$D$2:$D$185,'Market shares starting point Fe'!$D36)=0,(SUMIFS('RAW data extract'!BD$74:BD$81,'RAW data extract'!$C$74:$C$81,VLOOKUP('Market shares starting point Fe'!$D36,Nomenclature!$F$1:$G$8,2,FALSE))-'Market shares starting point Fe'!BF36)+BF36,$Z36/SUMIFS('Eurostat market shares'!$Z$2:$Z$185,'Eurostat market shares'!$C$2:$C$185,'Market shares starting point Fe'!$C36,'Eurostat market shares'!$D$2:$D$185,'Market shares starting point Fe'!$D36)*(SUMIFS('RAW data extract'!BD$74:BD$81,'RAW data extract'!$C$74:$C$81,VLOOKUP('Market shares starting point Fe'!$D36,Nomenclature!$F$1:$G$8,2,FALSE))-'Market shares starting point Fe'!BF36)+BF36)</f>
        <v>0</v>
      </c>
      <c r="BH36" s="7">
        <f>IF(SUMIFS('Eurostat market shares'!$Z$2:$Z$185,'Eurostat market shares'!$C$2:$C$185,'Market shares starting point Fe'!$C36,'Eurostat market shares'!$D$2:$D$185,'Market shares starting point Fe'!$D36)=0,(SUMIFS('RAW data extract'!BE$74:BE$81,'RAW data extract'!$C$74:$C$81,VLOOKUP('Market shares starting point Fe'!$D36,Nomenclature!$F$1:$G$8,2,FALSE))-'Market shares starting point Fe'!BG36)+BG36,$Z36/SUMIFS('Eurostat market shares'!$Z$2:$Z$185,'Eurostat market shares'!$C$2:$C$185,'Market shares starting point Fe'!$C36,'Eurostat market shares'!$D$2:$D$185,'Market shares starting point Fe'!$D36)*(SUMIFS('RAW data extract'!BE$74:BE$81,'RAW data extract'!$C$74:$C$81,VLOOKUP('Market shares starting point Fe'!$D36,Nomenclature!$F$1:$G$8,2,FALSE))-'Market shares starting point Fe'!BG36)+BG36)</f>
        <v>0</v>
      </c>
    </row>
    <row r="37" spans="1:60" x14ac:dyDescent="0.3">
      <c r="A37" t="s">
        <v>9</v>
      </c>
      <c r="B37" t="s">
        <v>10</v>
      </c>
      <c r="C37" t="s">
        <v>25</v>
      </c>
      <c r="D37" t="s">
        <v>19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 s="6">
        <f>IFERROR(SUMIFS('intermediary sheet'!J$2:J$185,'intermediary sheet'!$C$2:$C$185,'Market shares starting point Fe'!$C37,'intermediary sheet'!$D$2:$D$185,'Market shares starting point Fe'!$D37)/SUMIFS('intermediary sheet'!J$2:J$185,'intermediary sheet'!$C$2:$C$185,'Market shares starting point Fe'!$C37,'intermediary sheet'!$D$2:$D$185,"total"),0)</f>
        <v>4.5968591181722453E-2</v>
      </c>
      <c r="K37" s="6">
        <f>IFERROR(SUMIFS('intermediary sheet'!K$2:K$185,'intermediary sheet'!$C$2:$C$185,'Market shares starting point Fe'!$C37,'intermediary sheet'!$D$2:$D$185,'Market shares starting point Fe'!$D37)/SUMIFS('intermediary sheet'!K$2:K$185,'intermediary sheet'!$C$2:$C$185,'Market shares starting point Fe'!$C37,'intermediary sheet'!$D$2:$D$185,"total"),0)</f>
        <v>3.9751010156164682E-2</v>
      </c>
      <c r="L37" s="6">
        <f>IFERROR(SUMIFS('intermediary sheet'!L$2:L$185,'intermediary sheet'!$C$2:$C$185,'Market shares starting point Fe'!$C37,'intermediary sheet'!$D$2:$D$185,'Market shares starting point Fe'!$D37)/SUMIFS('intermediary sheet'!L$2:L$185,'intermediary sheet'!$C$2:$C$185,'Market shares starting point Fe'!$C37,'intermediary sheet'!$D$2:$D$185,"total"),0)</f>
        <v>3.8719799184185756E-2</v>
      </c>
      <c r="M37" s="6">
        <f>IFERROR(SUMIFS('intermediary sheet'!M$2:M$185,'intermediary sheet'!$C$2:$C$185,'Market shares starting point Fe'!$C37,'intermediary sheet'!$D$2:$D$185,'Market shares starting point Fe'!$D37)/SUMIFS('intermediary sheet'!M$2:M$185,'intermediary sheet'!$C$2:$C$185,'Market shares starting point Fe'!$C37,'intermediary sheet'!$D$2:$D$185,"total"),0)</f>
        <v>3.5171699996303554E-2</v>
      </c>
      <c r="N37" s="6">
        <f>IFERROR(SUMIFS('intermediary sheet'!N$2:N$185,'intermediary sheet'!$C$2:$C$185,'Market shares starting point Fe'!$C37,'intermediary sheet'!$D$2:$D$185,'Market shares starting point Fe'!$D37)/SUMIFS('intermediary sheet'!N$2:N$185,'intermediary sheet'!$C$2:$C$185,'Market shares starting point Fe'!$C37,'intermediary sheet'!$D$2:$D$185,"total"),0)</f>
        <v>3.3216230458457757E-2</v>
      </c>
      <c r="O37" s="6">
        <f>IFERROR(SUMIFS('intermediary sheet'!O$2:O$185,'intermediary sheet'!$C$2:$C$185,'Market shares starting point Fe'!$C37,'intermediary sheet'!$D$2:$D$185,'Market shares starting point Fe'!$D37)/SUMIFS('intermediary sheet'!O$2:O$185,'intermediary sheet'!$C$2:$C$185,'Market shares starting point Fe'!$C37,'intermediary sheet'!$D$2:$D$185,"total"),0)</f>
        <v>3.0762415710980949E-2</v>
      </c>
      <c r="P37" s="6">
        <f>IFERROR(SUMIFS('intermediary sheet'!P$2:P$185,'intermediary sheet'!$C$2:$C$185,'Market shares starting point Fe'!$C37,'intermediary sheet'!$D$2:$D$185,'Market shares starting point Fe'!$D37)/SUMIFS('intermediary sheet'!P$2:P$185,'intermediary sheet'!$C$2:$C$185,'Market shares starting point Fe'!$C37,'intermediary sheet'!$D$2:$D$185,"total"),0)</f>
        <v>2.989833933194418E-2</v>
      </c>
      <c r="Q37" s="6">
        <f>IFERROR(SUMIFS('intermediary sheet'!Q$2:Q$185,'intermediary sheet'!$C$2:$C$185,'Market shares starting point Fe'!$C37,'intermediary sheet'!$D$2:$D$185,'Market shares starting point Fe'!$D37)/SUMIFS('intermediary sheet'!Q$2:Q$185,'intermediary sheet'!$C$2:$C$185,'Market shares starting point Fe'!$C37,'intermediary sheet'!$D$2:$D$185,"total"),0)</f>
        <v>2.9502454795832831E-2</v>
      </c>
      <c r="R37" s="6">
        <f>IFERROR(SUMIFS('intermediary sheet'!R$2:R$185,'intermediary sheet'!$C$2:$C$185,'Market shares starting point Fe'!$C37,'intermediary sheet'!$D$2:$D$185,'Market shares starting point Fe'!$D37)/SUMIFS('intermediary sheet'!R$2:R$185,'intermediary sheet'!$C$2:$C$185,'Market shares starting point Fe'!$C37,'intermediary sheet'!$D$2:$D$185,"total"),0)</f>
        <v>2.7309547918279827E-2</v>
      </c>
      <c r="S37" s="6">
        <f>IFERROR(SUMIFS('intermediary sheet'!S$2:S$185,'intermediary sheet'!$C$2:$C$185,'Market shares starting point Fe'!$C37,'intermediary sheet'!$D$2:$D$185,'Market shares starting point Fe'!$D37)/SUMIFS('intermediary sheet'!S$2:S$185,'intermediary sheet'!$C$2:$C$185,'Market shares starting point Fe'!$C37,'intermediary sheet'!$D$2:$D$185,"total"),0)</f>
        <v>2.6656557998483703E-2</v>
      </c>
      <c r="T37" s="6">
        <f>IFERROR(SUMIFS('intermediary sheet'!T$2:T$185,'intermediary sheet'!$C$2:$C$185,'Market shares starting point Fe'!$C37,'intermediary sheet'!$D$2:$D$185,'Market shares starting point Fe'!$D37)/SUMIFS('intermediary sheet'!T$2:T$185,'intermediary sheet'!$C$2:$C$185,'Market shares starting point Fe'!$C37,'intermediary sheet'!$D$2:$D$185,"total"),0)</f>
        <v>2.2489766433903203E-2</v>
      </c>
      <c r="U37" s="6">
        <f>IFERROR(SUMIFS('intermediary sheet'!U$2:U$185,'intermediary sheet'!$C$2:$C$185,'Market shares starting point Fe'!$C37,'intermediary sheet'!$D$2:$D$185,'Market shares starting point Fe'!$D37)/SUMIFS('intermediary sheet'!U$2:U$185,'intermediary sheet'!$C$2:$C$185,'Market shares starting point Fe'!$C37,'intermediary sheet'!$D$2:$D$185,"total"),0)</f>
        <v>2.2110504490946061E-2</v>
      </c>
      <c r="V37" s="6">
        <f>IFERROR(SUMIFS('intermediary sheet'!V$2:V$185,'intermediary sheet'!$C$2:$C$185,'Market shares starting point Fe'!$C37,'intermediary sheet'!$D$2:$D$185,'Market shares starting point Fe'!$D37)/SUMIFS('intermediary sheet'!V$2:V$185,'intermediary sheet'!$C$2:$C$185,'Market shares starting point Fe'!$C37,'intermediary sheet'!$D$2:$D$185,"total"),0)</f>
        <v>2.2819189162529181E-2</v>
      </c>
      <c r="W37" s="6">
        <f>IFERROR(SUMIFS('intermediary sheet'!W$2:W$185,'intermediary sheet'!$C$2:$C$185,'Market shares starting point Fe'!$C37,'intermediary sheet'!$D$2:$D$185,'Market shares starting point Fe'!$D37)/SUMIFS('intermediary sheet'!W$2:W$185,'intermediary sheet'!$C$2:$C$185,'Market shares starting point Fe'!$C37,'intermediary sheet'!$D$2:$D$185,"total"),0)</f>
        <v>2.2732933694226267E-2</v>
      </c>
      <c r="X37" s="6">
        <f>IFERROR(SUMIFS('intermediary sheet'!X$2:X$185,'intermediary sheet'!$C$2:$C$185,'Market shares starting point Fe'!$C37,'intermediary sheet'!$D$2:$D$185,'Market shares starting point Fe'!$D37)/SUMIFS('intermediary sheet'!X$2:X$185,'intermediary sheet'!$C$2:$C$185,'Market shares starting point Fe'!$C37,'intermediary sheet'!$D$2:$D$185,"total"),0)</f>
        <v>2.1469542089915725E-2</v>
      </c>
      <c r="Y37" s="6">
        <f>IFERROR(SUMIFS('intermediary sheet'!Y$2:Y$185,'intermediary sheet'!$C$2:$C$185,'Market shares starting point Fe'!$C37,'intermediary sheet'!$D$2:$D$185,'Market shares starting point Fe'!$D37)/SUMIFS('intermediary sheet'!Y$2:Y$185,'intermediary sheet'!$C$2:$C$185,'Market shares starting point Fe'!$C37,'intermediary sheet'!$D$2:$D$185,"total"),0)</f>
        <v>2.1309707241910635E-2</v>
      </c>
      <c r="Z37" s="6">
        <f>IFERROR(SUMIFS('intermediary sheet'!Z$2:Z$185,'intermediary sheet'!$C$2:$C$185,'Market shares starting point Fe'!$C37,'intermediary sheet'!$D$2:$D$185,'Market shares starting point Fe'!$D37)/SUMIFS('intermediary sheet'!Z$2:Z$185,'intermediary sheet'!$C$2:$C$185,'Market shares starting point Fe'!$C37,'intermediary sheet'!$D$2:$D$185,"total"),0)</f>
        <v>2.0895212070809074E-2</v>
      </c>
      <c r="AA37" s="7">
        <f>IF(SUMIFS('Eurostat market shares'!$Z$2:$Z$185,'Eurostat market shares'!$C$2:$C$185,'Market shares starting point Fe'!$C37,'Eurostat market shares'!$D$2:$D$185,'Market shares starting point Fe'!$D37)=0,(SUMIFS('RAW data extract'!X$74:X$81,'RAW data extract'!$C$74:$C$81,VLOOKUP('Market shares starting point Fe'!$D37,Nomenclature!$F$1:$G$8,2,FALSE))-'Market shares starting point Fe'!Z37)+Z37,$Z37/SUMIFS('Eurostat market shares'!$Z$2:$Z$185,'Eurostat market shares'!$C$2:$C$185,'Market shares starting point Fe'!$C37,'Eurostat market shares'!$D$2:$D$185,'Market shares starting point Fe'!$D37)*(SUMIFS('RAW data extract'!X$74:X$81,'RAW data extract'!$C$74:$C$81,VLOOKUP('Market shares starting point Fe'!$D37,Nomenclature!$F$1:$G$8,2,FALSE))-'Market shares starting point Fe'!Z37)+Z37)</f>
        <v>1.7160031987682844E-2</v>
      </c>
      <c r="AB37" s="7">
        <f>IF(SUMIFS('Eurostat market shares'!$Z$2:$Z$185,'Eurostat market shares'!$C$2:$C$185,'Market shares starting point Fe'!$C37,'Eurostat market shares'!$D$2:$D$185,'Market shares starting point Fe'!$D37)=0,(SUMIFS('RAW data extract'!Y$74:Y$81,'RAW data extract'!$C$74:$C$81,VLOOKUP('Market shares starting point Fe'!$D37,Nomenclature!$F$1:$G$8,2,FALSE))-'Market shares starting point Fe'!AA37)+AA37,$Z37/SUMIFS('Eurostat market shares'!$Z$2:$Z$185,'Eurostat market shares'!$C$2:$C$185,'Market shares starting point Fe'!$C37,'Eurostat market shares'!$D$2:$D$185,'Market shares starting point Fe'!$D37)*(SUMIFS('RAW data extract'!Y$74:Y$81,'RAW data extract'!$C$74:$C$81,VLOOKUP('Market shares starting point Fe'!$D37,Nomenclature!$F$1:$G$8,2,FALSE))-'Market shares starting point Fe'!AA37)+AA37)</f>
        <v>1.7920268381387026E-2</v>
      </c>
      <c r="AC37" s="7">
        <f>IF(SUMIFS('Eurostat market shares'!$Z$2:$Z$185,'Eurostat market shares'!$C$2:$C$185,'Market shares starting point Fe'!$C37,'Eurostat market shares'!$D$2:$D$185,'Market shares starting point Fe'!$D37)=0,(SUMIFS('RAW data extract'!Z$74:Z$81,'RAW data extract'!$C$74:$C$81,VLOOKUP('Market shares starting point Fe'!$D37,Nomenclature!$F$1:$G$8,2,FALSE))-'Market shares starting point Fe'!AB37)+AB37,$Z37/SUMIFS('Eurostat market shares'!$Z$2:$Z$185,'Eurostat market shares'!$C$2:$C$185,'Market shares starting point Fe'!$C37,'Eurostat market shares'!$D$2:$D$185,'Market shares starting point Fe'!$D37)*(SUMIFS('RAW data extract'!Z$74:Z$81,'RAW data extract'!$C$74:$C$81,VLOOKUP('Market shares starting point Fe'!$D37,Nomenclature!$F$1:$G$8,2,FALSE))-'Market shares starting point Fe'!AB37)+AB37)</f>
        <v>1.8867382119504561E-2</v>
      </c>
      <c r="AD37" s="7">
        <f>IF(SUMIFS('Eurostat market shares'!$Z$2:$Z$185,'Eurostat market shares'!$C$2:$C$185,'Market shares starting point Fe'!$C37,'Eurostat market shares'!$D$2:$D$185,'Market shares starting point Fe'!$D37)=0,(SUMIFS('RAW data extract'!AA$74:AA$81,'RAW data extract'!$C$74:$C$81,VLOOKUP('Market shares starting point Fe'!$D37,Nomenclature!$F$1:$G$8,2,FALSE))-'Market shares starting point Fe'!AC37)+AC37,$Z37/SUMIFS('Eurostat market shares'!$Z$2:$Z$185,'Eurostat market shares'!$C$2:$C$185,'Market shares starting point Fe'!$C37,'Eurostat market shares'!$D$2:$D$185,'Market shares starting point Fe'!$D37)*(SUMIFS('RAW data extract'!AA$74:AA$81,'RAW data extract'!$C$74:$C$81,VLOOKUP('Market shares starting point Fe'!$D37,Nomenclature!$F$1:$G$8,2,FALSE))-'Market shares starting point Fe'!AC37)+AC37)</f>
        <v>1.9986701613539905E-2</v>
      </c>
      <c r="AE37" s="7">
        <f t="shared" ref="AE37" si="140">1-AE35-AE36-AE38-AE39-AE40-AE41</f>
        <v>2.1168391148337129E-2</v>
      </c>
      <c r="AF37" s="7">
        <f t="shared" ref="AF37" si="141">1-AF35-AF36-AF38-AF39-AF40-AF41</f>
        <v>2.248773798764141E-2</v>
      </c>
      <c r="AG37" s="7">
        <f t="shared" ref="AG37" si="142">1-AG35-AG36-AG38-AG39-AG40-AG41</f>
        <v>2.3953490315343436E-2</v>
      </c>
      <c r="AH37" s="7">
        <f t="shared" ref="AH37" si="143">1-AH35-AH36-AH38-AH39-AH40-AH41</f>
        <v>2.5685252804574978E-2</v>
      </c>
      <c r="AI37" s="7">
        <f t="shared" ref="AI37" si="144">1-AI35-AI36-AI38-AI39-AI40-AI41</f>
        <v>2.7651448282760688E-2</v>
      </c>
      <c r="AJ37" s="7">
        <f t="shared" ref="AJ37" si="145">1-AJ35-AJ36-AJ38-AJ39-AJ40-AJ41</f>
        <v>2.9930520845230967E-2</v>
      </c>
      <c r="AK37" s="7">
        <f t="shared" ref="AK37" si="146">1-AK35-AK36-AK38-AK39-AK40-AK41</f>
        <v>3.2788171742399543E-2</v>
      </c>
      <c r="AL37" s="7">
        <f t="shared" ref="AL37" si="147">1-AL35-AL36-AL38-AL39-AL40-AL41</f>
        <v>3.6471104137524218E-2</v>
      </c>
      <c r="AM37" s="7">
        <f t="shared" ref="AM37" si="148">1-AM35-AM36-AM38-AM39-AM40-AM41</f>
        <v>4.1165570585900133E-2</v>
      </c>
      <c r="AN37" s="7">
        <f t="shared" ref="AN37" si="149">1-AN35-AN36-AN38-AN39-AN40-AN41</f>
        <v>4.7404568367631711E-2</v>
      </c>
      <c r="AO37" s="7">
        <f t="shared" ref="AO37" si="150">1-AO35-AO36-AO38-AO39-AO40-AO41</f>
        <v>5.445411174981437E-2</v>
      </c>
      <c r="AP37" s="7">
        <f t="shared" ref="AP37" si="151">1-AP35-AP36-AP38-AP39-AP40-AP41</f>
        <v>6.2204643876357268E-2</v>
      </c>
      <c r="AQ37" s="7">
        <f t="shared" ref="AQ37" si="152">1-AQ35-AQ36-AQ38-AQ39-AQ40-AQ41</f>
        <v>7.0366068229635453E-2</v>
      </c>
      <c r="AR37" s="7">
        <f t="shared" ref="AR37" si="153">1-AR35-AR36-AR38-AR39-AR40-AR41</f>
        <v>7.9179727378445391E-2</v>
      </c>
      <c r="AS37" s="7">
        <f t="shared" ref="AS37" si="154">1-AS35-AS36-AS38-AS39-AS40-AS41</f>
        <v>8.8616414775793545E-2</v>
      </c>
      <c r="AT37" s="7">
        <f t="shared" ref="AT37" si="155">1-AT35-AT36-AT38-AT39-AT40-AT41</f>
        <v>9.8515456656107447E-2</v>
      </c>
      <c r="AU37" s="7">
        <f t="shared" ref="AU37" si="156">1-AU35-AU36-AU38-AU39-AU40-AU41</f>
        <v>0.10863601351292804</v>
      </c>
      <c r="AV37" s="7">
        <f t="shared" ref="AV37" si="157">1-AV35-AV36-AV38-AV39-AV40-AV41</f>
        <v>0.1193474940017889</v>
      </c>
      <c r="AW37" s="7">
        <f t="shared" ref="AW37" si="158">1-AW35-AW36-AW38-AW39-AW40-AW41</f>
        <v>0.13088343302202379</v>
      </c>
      <c r="AX37" s="7">
        <f t="shared" ref="AX37" si="159">1-AX35-AX36-AX38-AX39-AX40-AX41</f>
        <v>0.14149374348764401</v>
      </c>
      <c r="AY37" s="7">
        <f t="shared" ref="AY37" si="160">1-AY35-AY36-AY38-AY39-AY40-AY41</f>
        <v>0.15671967021671376</v>
      </c>
      <c r="AZ37" s="7">
        <f t="shared" ref="AZ37" si="161">1-AZ35-AZ36-AZ38-AZ39-AZ40-AZ41</f>
        <v>0.17092313088712263</v>
      </c>
      <c r="BA37" s="7">
        <f t="shared" ref="BA37" si="162">1-BA35-BA36-BA38-BA39-BA40-BA41</f>
        <v>0.18676870776108914</v>
      </c>
      <c r="BB37" s="7">
        <f t="shared" ref="BB37" si="163">1-BB35-BB36-BB38-BB39-BB40-BB41</f>
        <v>0.20425091264828626</v>
      </c>
      <c r="BC37" s="7">
        <f t="shared" ref="BC37" si="164">1-BC35-BC36-BC38-BC39-BC40-BC41</f>
        <v>0.22362499093767807</v>
      </c>
      <c r="BD37" s="7">
        <f t="shared" ref="BD37" si="165">1-BD35-BD36-BD38-BD39-BD40-BD41</f>
        <v>0.24483023608511575</v>
      </c>
      <c r="BE37" s="7">
        <f t="shared" ref="BE37" si="166">1-BE35-BE36-BE38-BE39-BE40-BE41</f>
        <v>0.26864603458608449</v>
      </c>
      <c r="BF37" s="7">
        <f t="shared" ref="BF37" si="167">1-BF35-BF36-BF38-BF39-BF40-BF41</f>
        <v>0.29533744772170228</v>
      </c>
      <c r="BG37" s="7">
        <f t="shared" ref="BG37" si="168">1-BG35-BG36-BG38-BG39-BG40-BG41</f>
        <v>0.32541991818524296</v>
      </c>
      <c r="BH37" s="7">
        <f t="shared" ref="BH37" si="169">1-BH35-BH36-BH38-BH39-BH40-BH41</f>
        <v>0.35961695544730893</v>
      </c>
    </row>
    <row r="38" spans="1:60" hidden="1" x14ac:dyDescent="0.3">
      <c r="A38" t="s">
        <v>9</v>
      </c>
      <c r="B38" t="s">
        <v>10</v>
      </c>
      <c r="C38" t="s">
        <v>25</v>
      </c>
      <c r="D38" t="s">
        <v>20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 s="6">
        <f>IFERROR(SUMIFS('intermediary sheet'!J$2:J$185,'intermediary sheet'!$C$2:$C$185,'Market shares starting point Fe'!$C38,'intermediary sheet'!$D$2:$D$185,'Market shares starting point Fe'!$D38)/SUMIFS('intermediary sheet'!J$2:J$185,'intermediary sheet'!$C$2:$C$185,'Market shares starting point Fe'!$C38,'intermediary sheet'!$D$2:$D$185,"total"),0)</f>
        <v>1.4170596584405476E-2</v>
      </c>
      <c r="K38" s="6">
        <f>IFERROR(SUMIFS('intermediary sheet'!K$2:K$185,'intermediary sheet'!$C$2:$C$185,'Market shares starting point Fe'!$C38,'intermediary sheet'!$D$2:$D$185,'Market shares starting point Fe'!$D38)/SUMIFS('intermediary sheet'!K$2:K$185,'intermediary sheet'!$C$2:$C$185,'Market shares starting point Fe'!$C38,'intermediary sheet'!$D$2:$D$185,"total"),0)</f>
        <v>1.0046958610898766E-2</v>
      </c>
      <c r="L38" s="6">
        <f>IFERROR(SUMIFS('intermediary sheet'!L$2:L$185,'intermediary sheet'!$C$2:$C$185,'Market shares starting point Fe'!$C38,'intermediary sheet'!$D$2:$D$185,'Market shares starting point Fe'!$D38)/SUMIFS('intermediary sheet'!L$2:L$185,'intermediary sheet'!$C$2:$C$185,'Market shares starting point Fe'!$C38,'intermediary sheet'!$D$2:$D$185,"total"),0)</f>
        <v>1.349231251961092E-2</v>
      </c>
      <c r="M38" s="6">
        <f>IFERROR(SUMIFS('intermediary sheet'!M$2:M$185,'intermediary sheet'!$C$2:$C$185,'Market shares starting point Fe'!$C38,'intermediary sheet'!$D$2:$D$185,'Market shares starting point Fe'!$D38)/SUMIFS('intermediary sheet'!M$2:M$185,'intermediary sheet'!$C$2:$C$185,'Market shares starting point Fe'!$C38,'intermediary sheet'!$D$2:$D$185,"total"),0)</f>
        <v>1.144050567404724E-2</v>
      </c>
      <c r="N38" s="6">
        <f>IFERROR(SUMIFS('intermediary sheet'!N$2:N$185,'intermediary sheet'!$C$2:$C$185,'Market shares starting point Fe'!$C38,'intermediary sheet'!$D$2:$D$185,'Market shares starting point Fe'!$D38)/SUMIFS('intermediary sheet'!N$2:N$185,'intermediary sheet'!$C$2:$C$185,'Market shares starting point Fe'!$C38,'intermediary sheet'!$D$2:$D$185,"total"),0)</f>
        <v>5.5858071315650799E-3</v>
      </c>
      <c r="O38" s="6">
        <f>IFERROR(SUMIFS('intermediary sheet'!O$2:O$185,'intermediary sheet'!$C$2:$C$185,'Market shares starting point Fe'!$C38,'intermediary sheet'!$D$2:$D$185,'Market shares starting point Fe'!$D38)/SUMIFS('intermediary sheet'!O$2:O$185,'intermediary sheet'!$C$2:$C$185,'Market shares starting point Fe'!$C38,'intermediary sheet'!$D$2:$D$185,"total"),0)</f>
        <v>4.4297878623812573E-4</v>
      </c>
      <c r="P38" s="6">
        <f>IFERROR(SUMIFS('intermediary sheet'!P$2:P$185,'intermediary sheet'!$C$2:$C$185,'Market shares starting point Fe'!$C38,'intermediary sheet'!$D$2:$D$185,'Market shares starting point Fe'!$D38)/SUMIFS('intermediary sheet'!P$2:P$185,'intermediary sheet'!$C$2:$C$185,'Market shares starting point Fe'!$C38,'intermediary sheet'!$D$2:$D$185,"total"),0)</f>
        <v>2.8572330618172634E-3</v>
      </c>
      <c r="Q38" s="6">
        <f>IFERROR(SUMIFS('intermediary sheet'!Q$2:Q$185,'intermediary sheet'!$C$2:$C$185,'Market shares starting point Fe'!$C38,'intermediary sheet'!$D$2:$D$185,'Market shares starting point Fe'!$D38)/SUMIFS('intermediary sheet'!Q$2:Q$185,'intermediary sheet'!$C$2:$C$185,'Market shares starting point Fe'!$C38,'intermediary sheet'!$D$2:$D$185,"total"),0)</f>
        <v>4.4904801820141301E-3</v>
      </c>
      <c r="R38" s="6">
        <f>IFERROR(SUMIFS('intermediary sheet'!R$2:R$185,'intermediary sheet'!$C$2:$C$185,'Market shares starting point Fe'!$C38,'intermediary sheet'!$D$2:$D$185,'Market shares starting point Fe'!$D38)/SUMIFS('intermediary sheet'!R$2:R$185,'intermediary sheet'!$C$2:$C$185,'Market shares starting point Fe'!$C38,'intermediary sheet'!$D$2:$D$185,"total"),0)</f>
        <v>1.636488176782417E-2</v>
      </c>
      <c r="S38" s="6">
        <f>IFERROR(SUMIFS('intermediary sheet'!S$2:S$185,'intermediary sheet'!$C$2:$C$185,'Market shares starting point Fe'!$C38,'intermediary sheet'!$D$2:$D$185,'Market shares starting point Fe'!$D38)/SUMIFS('intermediary sheet'!S$2:S$185,'intermediary sheet'!$C$2:$C$185,'Market shares starting point Fe'!$C38,'intermediary sheet'!$D$2:$D$185,"total"),0)</f>
        <v>2.9537528430629265E-2</v>
      </c>
      <c r="T38" s="6">
        <f>IFERROR(SUMIFS('intermediary sheet'!T$2:T$185,'intermediary sheet'!$C$2:$C$185,'Market shares starting point Fe'!$C38,'intermediary sheet'!$D$2:$D$185,'Market shares starting point Fe'!$D38)/SUMIFS('intermediary sheet'!T$2:T$185,'intermediary sheet'!$C$2:$C$185,'Market shares starting point Fe'!$C38,'intermediary sheet'!$D$2:$D$185,"total"),0)</f>
        <v>3.7129785697086443E-2</v>
      </c>
      <c r="U38" s="6">
        <f>IFERROR(SUMIFS('intermediary sheet'!U$2:U$185,'intermediary sheet'!$C$2:$C$185,'Market shares starting point Fe'!$C38,'intermediary sheet'!$D$2:$D$185,'Market shares starting point Fe'!$D38)/SUMIFS('intermediary sheet'!U$2:U$185,'intermediary sheet'!$C$2:$C$185,'Market shares starting point Fe'!$C38,'intermediary sheet'!$D$2:$D$185,"total"),0)</f>
        <v>4.804751917257722E-2</v>
      </c>
      <c r="V38" s="6">
        <f>IFERROR(SUMIFS('intermediary sheet'!V$2:V$185,'intermediary sheet'!$C$2:$C$185,'Market shares starting point Fe'!$C38,'intermediary sheet'!$D$2:$D$185,'Market shares starting point Fe'!$D38)/SUMIFS('intermediary sheet'!V$2:V$185,'intermediary sheet'!$C$2:$C$185,'Market shares starting point Fe'!$C38,'intermediary sheet'!$D$2:$D$185,"total"),0)</f>
        <v>4.5260250550751321E-2</v>
      </c>
      <c r="W38" s="6">
        <f>IFERROR(SUMIFS('intermediary sheet'!W$2:W$185,'intermediary sheet'!$C$2:$C$185,'Market shares starting point Fe'!$C38,'intermediary sheet'!$D$2:$D$185,'Market shares starting point Fe'!$D38)/SUMIFS('intermediary sheet'!W$2:W$185,'intermediary sheet'!$C$2:$C$185,'Market shares starting point Fe'!$C38,'intermediary sheet'!$D$2:$D$185,"total"),0)</f>
        <v>4.6013848989555142E-2</v>
      </c>
      <c r="X38" s="6">
        <f>IFERROR(SUMIFS('intermediary sheet'!X$2:X$185,'intermediary sheet'!$C$2:$C$185,'Market shares starting point Fe'!$C38,'intermediary sheet'!$D$2:$D$185,'Market shares starting point Fe'!$D38)/SUMIFS('intermediary sheet'!X$2:X$185,'intermediary sheet'!$C$2:$C$185,'Market shares starting point Fe'!$C38,'intermediary sheet'!$D$2:$D$185,"total"),0)</f>
        <v>5.0757842791681357E-2</v>
      </c>
      <c r="Y38" s="6">
        <f>IFERROR(SUMIFS('intermediary sheet'!Y$2:Y$185,'intermediary sheet'!$C$2:$C$185,'Market shares starting point Fe'!$C38,'intermediary sheet'!$D$2:$D$185,'Market shares starting point Fe'!$D38)/SUMIFS('intermediary sheet'!Y$2:Y$185,'intermediary sheet'!$C$2:$C$185,'Market shares starting point Fe'!$C38,'intermediary sheet'!$D$2:$D$185,"total"),0)</f>
        <v>4.5685670261941445E-2</v>
      </c>
      <c r="Z38" s="6">
        <f>IFERROR(SUMIFS('intermediary sheet'!Z$2:Z$185,'intermediary sheet'!$C$2:$C$185,'Market shares starting point Fe'!$C38,'intermediary sheet'!$D$2:$D$185,'Market shares starting point Fe'!$D38)/SUMIFS('intermediary sheet'!Z$2:Z$185,'intermediary sheet'!$C$2:$C$185,'Market shares starting point Fe'!$C38,'intermediary sheet'!$D$2:$D$185,"total"),0)</f>
        <v>4.4716050849471306E-2</v>
      </c>
      <c r="AA38" s="7">
        <f>IF(SUMIFS('Eurostat market shares'!$Z$2:$Z$185,'Eurostat market shares'!$C$2:$C$185,'Market shares starting point Fe'!$C38,'Eurostat market shares'!$D$2:$D$185,'Market shares starting point Fe'!$D38)=0,(SUMIFS('RAW data extract'!X$74:X$81,'RAW data extract'!$C$74:$C$81,VLOOKUP('Market shares starting point Fe'!$D38,Nomenclature!$F$1:$G$8,2,FALSE))-'Market shares starting point Fe'!Z38)+Z38,$Z38/SUMIFS('Eurostat market shares'!$Z$2:$Z$185,'Eurostat market shares'!$C$2:$C$185,'Market shares starting point Fe'!$C38,'Eurostat market shares'!$D$2:$D$185,'Market shares starting point Fe'!$D38)*(SUMIFS('RAW data extract'!X$74:X$81,'RAW data extract'!$C$74:$C$81,VLOOKUP('Market shares starting point Fe'!$D38,Nomenclature!$F$1:$G$8,2,FALSE))-'Market shares starting point Fe'!Z38)+Z38)</f>
        <v>3.9319930082435152E-2</v>
      </c>
      <c r="AB38" s="7">
        <f>IF(SUMIFS('Eurostat market shares'!$Z$2:$Z$185,'Eurostat market shares'!$C$2:$C$185,'Market shares starting point Fe'!$C38,'Eurostat market shares'!$D$2:$D$185,'Market shares starting point Fe'!$D38)=0,(SUMIFS('RAW data extract'!Y$74:Y$81,'RAW data extract'!$C$74:$C$81,VLOOKUP('Market shares starting point Fe'!$D38,Nomenclature!$F$1:$G$8,2,FALSE))-'Market shares starting point Fe'!AA38)+AA38,$Z38/SUMIFS('Eurostat market shares'!$Z$2:$Z$185,'Eurostat market shares'!$C$2:$C$185,'Market shares starting point Fe'!$C38,'Eurostat market shares'!$D$2:$D$185,'Market shares starting point Fe'!$D38)*(SUMIFS('RAW data extract'!Y$74:Y$81,'RAW data extract'!$C$74:$C$81,VLOOKUP('Market shares starting point Fe'!$D38,Nomenclature!$F$1:$G$8,2,FALSE))-'Market shares starting point Fe'!AA38)+AA38)</f>
        <v>3.8625394402092041E-2</v>
      </c>
      <c r="AC38" s="7">
        <f>IF(SUMIFS('Eurostat market shares'!$Z$2:$Z$185,'Eurostat market shares'!$C$2:$C$185,'Market shares starting point Fe'!$C38,'Eurostat market shares'!$D$2:$D$185,'Market shares starting point Fe'!$D38)=0,(SUMIFS('RAW data extract'!Z$74:Z$81,'RAW data extract'!$C$74:$C$81,VLOOKUP('Market shares starting point Fe'!$D38,Nomenclature!$F$1:$G$8,2,FALSE))-'Market shares starting point Fe'!AB38)+AB38,$Z38/SUMIFS('Eurostat market shares'!$Z$2:$Z$185,'Eurostat market shares'!$C$2:$C$185,'Market shares starting point Fe'!$C38,'Eurostat market shares'!$D$2:$D$185,'Market shares starting point Fe'!$D38)*(SUMIFS('RAW data extract'!Z$74:Z$81,'RAW data extract'!$C$74:$C$81,VLOOKUP('Market shares starting point Fe'!$D38,Nomenclature!$F$1:$G$8,2,FALSE))-'Market shares starting point Fe'!AB38)+AB38)</f>
        <v>3.7984688002641952E-2</v>
      </c>
      <c r="AD38" s="7">
        <f>IF(SUMIFS('Eurostat market shares'!$Z$2:$Z$185,'Eurostat market shares'!$C$2:$C$185,'Market shares starting point Fe'!$C38,'Eurostat market shares'!$D$2:$D$185,'Market shares starting point Fe'!$D38)=0,(SUMIFS('RAW data extract'!AA$74:AA$81,'RAW data extract'!$C$74:$C$81,VLOOKUP('Market shares starting point Fe'!$D38,Nomenclature!$F$1:$G$8,2,FALSE))-'Market shares starting point Fe'!AC38)+AC38,$Z38/SUMIFS('Eurostat market shares'!$Z$2:$Z$185,'Eurostat market shares'!$C$2:$C$185,'Market shares starting point Fe'!$C38,'Eurostat market shares'!$D$2:$D$185,'Market shares starting point Fe'!$D38)*(SUMIFS('RAW data extract'!AA$74:AA$81,'RAW data extract'!$C$74:$C$81,VLOOKUP('Market shares starting point Fe'!$D38,Nomenclature!$F$1:$G$8,2,FALSE))-'Market shares starting point Fe'!AC38)+AC38)</f>
        <v>3.7394934764585233E-2</v>
      </c>
      <c r="AE38" s="7">
        <f>IF(SUMIFS('Eurostat market shares'!$Z$2:$Z$185,'Eurostat market shares'!$C$2:$C$185,'Market shares starting point Fe'!$C38,'Eurostat market shares'!$D$2:$D$185,'Market shares starting point Fe'!$D38)=0,(SUMIFS('RAW data extract'!AB$74:AB$81,'RAW data extract'!$C$74:$C$81,VLOOKUP('Market shares starting point Fe'!$D38,Nomenclature!$F$1:$G$8,2,FALSE))-'Market shares starting point Fe'!AD38)+AD38,$Z38/SUMIFS('Eurostat market shares'!$Z$2:$Z$185,'Eurostat market shares'!$C$2:$C$185,'Market shares starting point Fe'!$C38,'Eurostat market shares'!$D$2:$D$185,'Market shares starting point Fe'!$D38)*(SUMIFS('RAW data extract'!AB$74:AB$81,'RAW data extract'!$C$74:$C$81,VLOOKUP('Market shares starting point Fe'!$D38,Nomenclature!$F$1:$G$8,2,FALSE))-'Market shares starting point Fe'!AD38)+AD38)</f>
        <v>3.6861742471406563E-2</v>
      </c>
      <c r="AF38" s="7">
        <f>IF(SUMIFS('Eurostat market shares'!$Z$2:$Z$185,'Eurostat market shares'!$C$2:$C$185,'Market shares starting point Fe'!$C38,'Eurostat market shares'!$D$2:$D$185,'Market shares starting point Fe'!$D38)=0,(SUMIFS('RAW data extract'!AC$74:AC$81,'RAW data extract'!$C$74:$C$81,VLOOKUP('Market shares starting point Fe'!$D38,Nomenclature!$F$1:$G$8,2,FALSE))-'Market shares starting point Fe'!AE38)+AE38,$Z38/SUMIFS('Eurostat market shares'!$Z$2:$Z$185,'Eurostat market shares'!$C$2:$C$185,'Market shares starting point Fe'!$C38,'Eurostat market shares'!$D$2:$D$185,'Market shares starting point Fe'!$D38)*(SUMIFS('RAW data extract'!AC$74:AC$81,'RAW data extract'!$C$74:$C$81,VLOOKUP('Market shares starting point Fe'!$D38,Nomenclature!$F$1:$G$8,2,FALSE))-'Market shares starting point Fe'!AE38)+AE38)</f>
        <v>3.6362084416650627E-2</v>
      </c>
      <c r="AG38" s="7">
        <f>IF(SUMIFS('Eurostat market shares'!$Z$2:$Z$185,'Eurostat market shares'!$C$2:$C$185,'Market shares starting point Fe'!$C38,'Eurostat market shares'!$D$2:$D$185,'Market shares starting point Fe'!$D38)=0,(SUMIFS('RAW data extract'!AD$74:AD$81,'RAW data extract'!$C$74:$C$81,VLOOKUP('Market shares starting point Fe'!$D38,Nomenclature!$F$1:$G$8,2,FALSE))-'Market shares starting point Fe'!AF38)+AF38,$Z38/SUMIFS('Eurostat market shares'!$Z$2:$Z$185,'Eurostat market shares'!$C$2:$C$185,'Market shares starting point Fe'!$C38,'Eurostat market shares'!$D$2:$D$185,'Market shares starting point Fe'!$D38)*(SUMIFS('RAW data extract'!AD$74:AD$81,'RAW data extract'!$C$74:$C$81,VLOOKUP('Market shares starting point Fe'!$D38,Nomenclature!$F$1:$G$8,2,FALSE))-'Market shares starting point Fe'!AF38)+AF38)</f>
        <v>3.5892138907732116E-2</v>
      </c>
      <c r="AH38" s="7">
        <f>IF(SUMIFS('Eurostat market shares'!$Z$2:$Z$185,'Eurostat market shares'!$C$2:$C$185,'Market shares starting point Fe'!$C38,'Eurostat market shares'!$D$2:$D$185,'Market shares starting point Fe'!$D38)=0,(SUMIFS('RAW data extract'!AE$74:AE$81,'RAW data extract'!$C$74:$C$81,VLOOKUP('Market shares starting point Fe'!$D38,Nomenclature!$F$1:$G$8,2,FALSE))-'Market shares starting point Fe'!AG38)+AG38,$Z38/SUMIFS('Eurostat market shares'!$Z$2:$Z$185,'Eurostat market shares'!$C$2:$C$185,'Market shares starting point Fe'!$C38,'Eurostat market shares'!$D$2:$D$185,'Market shares starting point Fe'!$D38)*(SUMIFS('RAW data extract'!AE$74:AE$81,'RAW data extract'!$C$74:$C$81,VLOOKUP('Market shares starting point Fe'!$D38,Nomenclature!$F$1:$G$8,2,FALSE))-'Market shares starting point Fe'!AG38)+AG38)</f>
        <v>3.5424830398900535E-2</v>
      </c>
      <c r="AI38" s="7">
        <f>IF(SUMIFS('Eurostat market shares'!$Z$2:$Z$185,'Eurostat market shares'!$C$2:$C$185,'Market shares starting point Fe'!$C38,'Eurostat market shares'!$D$2:$D$185,'Market shares starting point Fe'!$D38)=0,(SUMIFS('RAW data extract'!AF$74:AF$81,'RAW data extract'!$C$74:$C$81,VLOOKUP('Market shares starting point Fe'!$D38,Nomenclature!$F$1:$G$8,2,FALSE))-'Market shares starting point Fe'!AH38)+AH38,$Z38/SUMIFS('Eurostat market shares'!$Z$2:$Z$185,'Eurostat market shares'!$C$2:$C$185,'Market shares starting point Fe'!$C38,'Eurostat market shares'!$D$2:$D$185,'Market shares starting point Fe'!$D38)*(SUMIFS('RAW data extract'!AF$74:AF$81,'RAW data extract'!$C$74:$C$81,VLOOKUP('Market shares starting point Fe'!$D38,Nomenclature!$F$1:$G$8,2,FALSE))-'Market shares starting point Fe'!AH38)+AH38)</f>
        <v>3.4967944163720059E-2</v>
      </c>
      <c r="AJ38" s="7">
        <f>IF(SUMIFS('Eurostat market shares'!$Z$2:$Z$185,'Eurostat market shares'!$C$2:$C$185,'Market shares starting point Fe'!$C38,'Eurostat market shares'!$D$2:$D$185,'Market shares starting point Fe'!$D38)=0,(SUMIFS('RAW data extract'!AG$74:AG$81,'RAW data extract'!$C$74:$C$81,VLOOKUP('Market shares starting point Fe'!$D38,Nomenclature!$F$1:$G$8,2,FALSE))-'Market shares starting point Fe'!AI38)+AI38,$Z38/SUMIFS('Eurostat market shares'!$Z$2:$Z$185,'Eurostat market shares'!$C$2:$C$185,'Market shares starting point Fe'!$C38,'Eurostat market shares'!$D$2:$D$185,'Market shares starting point Fe'!$D38)*(SUMIFS('RAW data extract'!AG$74:AG$81,'RAW data extract'!$C$74:$C$81,VLOOKUP('Market shares starting point Fe'!$D38,Nomenclature!$F$1:$G$8,2,FALSE))-'Market shares starting point Fe'!AI38)+AI38)</f>
        <v>3.4512792740558365E-2</v>
      </c>
      <c r="AK38" s="7">
        <f>IF(SUMIFS('Eurostat market shares'!$Z$2:$Z$185,'Eurostat market shares'!$C$2:$C$185,'Market shares starting point Fe'!$C38,'Eurostat market shares'!$D$2:$D$185,'Market shares starting point Fe'!$D38)=0,(SUMIFS('RAW data extract'!AH$74:AH$81,'RAW data extract'!$C$74:$C$81,VLOOKUP('Market shares starting point Fe'!$D38,Nomenclature!$F$1:$G$8,2,FALSE))-'Market shares starting point Fe'!AJ38)+AJ38,$Z38/SUMIFS('Eurostat market shares'!$Z$2:$Z$185,'Eurostat market shares'!$C$2:$C$185,'Market shares starting point Fe'!$C38,'Eurostat market shares'!$D$2:$D$185,'Market shares starting point Fe'!$D38)*(SUMIFS('RAW data extract'!AH$74:AH$81,'RAW data extract'!$C$74:$C$81,VLOOKUP('Market shares starting point Fe'!$D38,Nomenclature!$F$1:$G$8,2,FALSE))-'Market shares starting point Fe'!AJ38)+AJ38)</f>
        <v>3.405087619776296E-2</v>
      </c>
      <c r="AL38" s="7">
        <f>IF(SUMIFS('Eurostat market shares'!$Z$2:$Z$185,'Eurostat market shares'!$C$2:$C$185,'Market shares starting point Fe'!$C38,'Eurostat market shares'!$D$2:$D$185,'Market shares starting point Fe'!$D38)=0,(SUMIFS('RAW data extract'!AI$74:AI$81,'RAW data extract'!$C$74:$C$81,VLOOKUP('Market shares starting point Fe'!$D38,Nomenclature!$F$1:$G$8,2,FALSE))-'Market shares starting point Fe'!AK38)+AK38,$Z38/SUMIFS('Eurostat market shares'!$Z$2:$Z$185,'Eurostat market shares'!$C$2:$C$185,'Market shares starting point Fe'!$C38,'Eurostat market shares'!$D$2:$D$185,'Market shares starting point Fe'!$D38)*(SUMIFS('RAW data extract'!AI$74:AI$81,'RAW data extract'!$C$74:$C$81,VLOOKUP('Market shares starting point Fe'!$D38,Nomenclature!$F$1:$G$8,2,FALSE))-'Market shares starting point Fe'!AK38)+AK38)</f>
        <v>3.3574473740367934E-2</v>
      </c>
      <c r="AM38" s="7">
        <f>IF(SUMIFS('Eurostat market shares'!$Z$2:$Z$185,'Eurostat market shares'!$C$2:$C$185,'Market shares starting point Fe'!$C38,'Eurostat market shares'!$D$2:$D$185,'Market shares starting point Fe'!$D38)=0,(SUMIFS('RAW data extract'!AJ$74:AJ$81,'RAW data extract'!$C$74:$C$81,VLOOKUP('Market shares starting point Fe'!$D38,Nomenclature!$F$1:$G$8,2,FALSE))-'Market shares starting point Fe'!AL38)+AL38,$Z38/SUMIFS('Eurostat market shares'!$Z$2:$Z$185,'Eurostat market shares'!$C$2:$C$185,'Market shares starting point Fe'!$C38,'Eurostat market shares'!$D$2:$D$185,'Market shares starting point Fe'!$D38)*(SUMIFS('RAW data extract'!AJ$74:AJ$81,'RAW data extract'!$C$74:$C$81,VLOOKUP('Market shares starting point Fe'!$D38,Nomenclature!$F$1:$G$8,2,FALSE))-'Market shares starting point Fe'!AL38)+AL38)</f>
        <v>3.3072029260569361E-2</v>
      </c>
      <c r="AN38" s="7">
        <f>IF(SUMIFS('Eurostat market shares'!$Z$2:$Z$185,'Eurostat market shares'!$C$2:$C$185,'Market shares starting point Fe'!$C38,'Eurostat market shares'!$D$2:$D$185,'Market shares starting point Fe'!$D38)=0,(SUMIFS('RAW data extract'!AK$74:AK$81,'RAW data extract'!$C$74:$C$81,VLOOKUP('Market shares starting point Fe'!$D38,Nomenclature!$F$1:$G$8,2,FALSE))-'Market shares starting point Fe'!AM38)+AM38,$Z38/SUMIFS('Eurostat market shares'!$Z$2:$Z$185,'Eurostat market shares'!$C$2:$C$185,'Market shares starting point Fe'!$C38,'Eurostat market shares'!$D$2:$D$185,'Market shares starting point Fe'!$D38)*(SUMIFS('RAW data extract'!AK$74:AK$81,'RAW data extract'!$C$74:$C$81,VLOOKUP('Market shares starting point Fe'!$D38,Nomenclature!$F$1:$G$8,2,FALSE))-'Market shares starting point Fe'!AM38)+AM38)</f>
        <v>3.2535206199983589E-2</v>
      </c>
      <c r="AO38" s="7">
        <f>IF(SUMIFS('Eurostat market shares'!$Z$2:$Z$185,'Eurostat market shares'!$C$2:$C$185,'Market shares starting point Fe'!$C38,'Eurostat market shares'!$D$2:$D$185,'Market shares starting point Fe'!$D38)=0,(SUMIFS('RAW data extract'!AL$74:AL$81,'RAW data extract'!$C$74:$C$81,VLOOKUP('Market shares starting point Fe'!$D38,Nomenclature!$F$1:$G$8,2,FALSE))-'Market shares starting point Fe'!AN38)+AN38,$Z38/SUMIFS('Eurostat market shares'!$Z$2:$Z$185,'Eurostat market shares'!$C$2:$C$185,'Market shares starting point Fe'!$C38,'Eurostat market shares'!$D$2:$D$185,'Market shares starting point Fe'!$D38)*(SUMIFS('RAW data extract'!AL$74:AL$81,'RAW data extract'!$C$74:$C$81,VLOOKUP('Market shares starting point Fe'!$D38,Nomenclature!$F$1:$G$8,2,FALSE))-'Market shares starting point Fe'!AN38)+AN38)</f>
        <v>3.1974565430853183E-2</v>
      </c>
      <c r="AP38" s="7">
        <f>IF(SUMIFS('Eurostat market shares'!$Z$2:$Z$185,'Eurostat market shares'!$C$2:$C$185,'Market shares starting point Fe'!$C38,'Eurostat market shares'!$D$2:$D$185,'Market shares starting point Fe'!$D38)=0,(SUMIFS('RAW data extract'!AM$74:AM$81,'RAW data extract'!$C$74:$C$81,VLOOKUP('Market shares starting point Fe'!$D38,Nomenclature!$F$1:$G$8,2,FALSE))-'Market shares starting point Fe'!AO38)+AO38,$Z38/SUMIFS('Eurostat market shares'!$Z$2:$Z$185,'Eurostat market shares'!$C$2:$C$185,'Market shares starting point Fe'!$C38,'Eurostat market shares'!$D$2:$D$185,'Market shares starting point Fe'!$D38)*(SUMIFS('RAW data extract'!AM$74:AM$81,'RAW data extract'!$C$74:$C$81,VLOOKUP('Market shares starting point Fe'!$D38,Nomenclature!$F$1:$G$8,2,FALSE))-'Market shares starting point Fe'!AO38)+AO38)</f>
        <v>3.1376122585766317E-2</v>
      </c>
      <c r="AQ38" s="7">
        <f>IF(SUMIFS('Eurostat market shares'!$Z$2:$Z$185,'Eurostat market shares'!$C$2:$C$185,'Market shares starting point Fe'!$C38,'Eurostat market shares'!$D$2:$D$185,'Market shares starting point Fe'!$D38)=0,(SUMIFS('RAW data extract'!AN$74:AN$81,'RAW data extract'!$C$74:$C$81,VLOOKUP('Market shares starting point Fe'!$D38,Nomenclature!$F$1:$G$8,2,FALSE))-'Market shares starting point Fe'!AP38)+AP38,$Z38/SUMIFS('Eurostat market shares'!$Z$2:$Z$185,'Eurostat market shares'!$C$2:$C$185,'Market shares starting point Fe'!$C38,'Eurostat market shares'!$D$2:$D$185,'Market shares starting point Fe'!$D38)*(SUMIFS('RAW data extract'!AN$74:AN$81,'RAW data extract'!$C$74:$C$81,VLOOKUP('Market shares starting point Fe'!$D38,Nomenclature!$F$1:$G$8,2,FALSE))-'Market shares starting point Fe'!AP38)+AP38)</f>
        <v>3.0758873610600885E-2</v>
      </c>
      <c r="AR38" s="7">
        <f>IF(SUMIFS('Eurostat market shares'!$Z$2:$Z$185,'Eurostat market shares'!$C$2:$C$185,'Market shares starting point Fe'!$C38,'Eurostat market shares'!$D$2:$D$185,'Market shares starting point Fe'!$D38)=0,(SUMIFS('RAW data extract'!AO$74:AO$81,'RAW data extract'!$C$74:$C$81,VLOOKUP('Market shares starting point Fe'!$D38,Nomenclature!$F$1:$G$8,2,FALSE))-'Market shares starting point Fe'!AQ38)+AQ38,$Z38/SUMIFS('Eurostat market shares'!$Z$2:$Z$185,'Eurostat market shares'!$C$2:$C$185,'Market shares starting point Fe'!$C38,'Eurostat market shares'!$D$2:$D$185,'Market shares starting point Fe'!$D38)*(SUMIFS('RAW data extract'!AO$74:AO$81,'RAW data extract'!$C$74:$C$81,VLOOKUP('Market shares starting point Fe'!$D38,Nomenclature!$F$1:$G$8,2,FALSE))-'Market shares starting point Fe'!AQ38)+AQ38)</f>
        <v>3.0131756974951004E-2</v>
      </c>
      <c r="AS38" s="7">
        <f>IF(SUMIFS('Eurostat market shares'!$Z$2:$Z$185,'Eurostat market shares'!$C$2:$C$185,'Market shares starting point Fe'!$C38,'Eurostat market shares'!$D$2:$D$185,'Market shares starting point Fe'!$D38)=0,(SUMIFS('RAW data extract'!AP$74:AP$81,'RAW data extract'!$C$74:$C$81,VLOOKUP('Market shares starting point Fe'!$D38,Nomenclature!$F$1:$G$8,2,FALSE))-'Market shares starting point Fe'!AR38)+AR38,$Z38/SUMIFS('Eurostat market shares'!$Z$2:$Z$185,'Eurostat market shares'!$C$2:$C$185,'Market shares starting point Fe'!$C38,'Eurostat market shares'!$D$2:$D$185,'Market shares starting point Fe'!$D38)*(SUMIFS('RAW data extract'!AP$74:AP$81,'RAW data extract'!$C$74:$C$81,VLOOKUP('Market shares starting point Fe'!$D38,Nomenclature!$F$1:$G$8,2,FALSE))-'Market shares starting point Fe'!AR38)+AR38)</f>
        <v>2.9469294986471151E-2</v>
      </c>
      <c r="AT38" s="7">
        <f>IF(SUMIFS('Eurostat market shares'!$Z$2:$Z$185,'Eurostat market shares'!$C$2:$C$185,'Market shares starting point Fe'!$C38,'Eurostat market shares'!$D$2:$D$185,'Market shares starting point Fe'!$D38)=0,(SUMIFS('RAW data extract'!AQ$74:AQ$81,'RAW data extract'!$C$74:$C$81,VLOOKUP('Market shares starting point Fe'!$D38,Nomenclature!$F$1:$G$8,2,FALSE))-'Market shares starting point Fe'!AS38)+AS38,$Z38/SUMIFS('Eurostat market shares'!$Z$2:$Z$185,'Eurostat market shares'!$C$2:$C$185,'Market shares starting point Fe'!$C38,'Eurostat market shares'!$D$2:$D$185,'Market shares starting point Fe'!$D38)*(SUMIFS('RAW data extract'!AQ$74:AQ$81,'RAW data extract'!$C$74:$C$81,VLOOKUP('Market shares starting point Fe'!$D38,Nomenclature!$F$1:$G$8,2,FALSE))-'Market shares starting point Fe'!AS38)+AS38)</f>
        <v>2.878992632452141E-2</v>
      </c>
      <c r="AU38" s="7">
        <f>IF(SUMIFS('Eurostat market shares'!$Z$2:$Z$185,'Eurostat market shares'!$C$2:$C$185,'Market shares starting point Fe'!$C38,'Eurostat market shares'!$D$2:$D$185,'Market shares starting point Fe'!$D38)=0,(SUMIFS('RAW data extract'!AR$74:AR$81,'RAW data extract'!$C$74:$C$81,VLOOKUP('Market shares starting point Fe'!$D38,Nomenclature!$F$1:$G$8,2,FALSE))-'Market shares starting point Fe'!AT38)+AT38,$Z38/SUMIFS('Eurostat market shares'!$Z$2:$Z$185,'Eurostat market shares'!$C$2:$C$185,'Market shares starting point Fe'!$C38,'Eurostat market shares'!$D$2:$D$185,'Market shares starting point Fe'!$D38)*(SUMIFS('RAW data extract'!AR$74:AR$81,'RAW data extract'!$C$74:$C$81,VLOOKUP('Market shares starting point Fe'!$D38,Nomenclature!$F$1:$G$8,2,FALSE))-'Market shares starting point Fe'!AT38)+AT38)</f>
        <v>2.8115409997323565E-2</v>
      </c>
      <c r="AV38" s="7">
        <f>IF(SUMIFS('Eurostat market shares'!$Z$2:$Z$185,'Eurostat market shares'!$C$2:$C$185,'Market shares starting point Fe'!$C38,'Eurostat market shares'!$D$2:$D$185,'Market shares starting point Fe'!$D38)=0,(SUMIFS('RAW data extract'!AS$74:AS$81,'RAW data extract'!$C$74:$C$81,VLOOKUP('Market shares starting point Fe'!$D38,Nomenclature!$F$1:$G$8,2,FALSE))-'Market shares starting point Fe'!AU38)+AU38,$Z38/SUMIFS('Eurostat market shares'!$Z$2:$Z$185,'Eurostat market shares'!$C$2:$C$185,'Market shares starting point Fe'!$C38,'Eurostat market shares'!$D$2:$D$185,'Market shares starting point Fe'!$D38)*(SUMIFS('RAW data extract'!AS$74:AS$81,'RAW data extract'!$C$74:$C$81,VLOOKUP('Market shares starting point Fe'!$D38,Nomenclature!$F$1:$G$8,2,FALSE))-'Market shares starting point Fe'!AU38)+AU38)</f>
        <v>2.7413408001102178E-2</v>
      </c>
      <c r="AW38" s="7">
        <f>IF(SUMIFS('Eurostat market shares'!$Z$2:$Z$185,'Eurostat market shares'!$C$2:$C$185,'Market shares starting point Fe'!$C38,'Eurostat market shares'!$D$2:$D$185,'Market shares starting point Fe'!$D38)=0,(SUMIFS('RAW data extract'!AT$74:AT$81,'RAW data extract'!$C$74:$C$81,VLOOKUP('Market shares starting point Fe'!$D38,Nomenclature!$F$1:$G$8,2,FALSE))-'Market shares starting point Fe'!AV38)+AV38,$Z38/SUMIFS('Eurostat market shares'!$Z$2:$Z$185,'Eurostat market shares'!$C$2:$C$185,'Market shares starting point Fe'!$C38,'Eurostat market shares'!$D$2:$D$185,'Market shares starting point Fe'!$D38)*(SUMIFS('RAW data extract'!AT$74:AT$81,'RAW data extract'!$C$74:$C$81,VLOOKUP('Market shares starting point Fe'!$D38,Nomenclature!$F$1:$G$8,2,FALSE))-'Market shares starting point Fe'!AV38)+AV38)</f>
        <v>2.6675194485455574E-2</v>
      </c>
      <c r="AX38" s="7">
        <f>IF(SUMIFS('Eurostat market shares'!$Z$2:$Z$185,'Eurostat market shares'!$C$2:$C$185,'Market shares starting point Fe'!$C38,'Eurostat market shares'!$D$2:$D$185,'Market shares starting point Fe'!$D38)=0,(SUMIFS('RAW data extract'!AU$74:AU$81,'RAW data extract'!$C$74:$C$81,VLOOKUP('Market shares starting point Fe'!$D38,Nomenclature!$F$1:$G$8,2,FALSE))-'Market shares starting point Fe'!AW38)+AW38,$Z38/SUMIFS('Eurostat market shares'!$Z$2:$Z$185,'Eurostat market shares'!$C$2:$C$185,'Market shares starting point Fe'!$C38,'Eurostat market shares'!$D$2:$D$185,'Market shares starting point Fe'!$D38)*(SUMIFS('RAW data extract'!AU$74:AU$81,'RAW data extract'!$C$74:$C$81,VLOOKUP('Market shares starting point Fe'!$D38,Nomenclature!$F$1:$G$8,2,FALSE))-'Market shares starting point Fe'!AW38)+AW38)</f>
        <v>2.5961732701462927E-2</v>
      </c>
      <c r="AY38" s="7">
        <f>IF(SUMIFS('Eurostat market shares'!$Z$2:$Z$185,'Eurostat market shares'!$C$2:$C$185,'Market shares starting point Fe'!$C38,'Eurostat market shares'!$D$2:$D$185,'Market shares starting point Fe'!$D38)=0,(SUMIFS('RAW data extract'!AV$74:AV$81,'RAW data extract'!$C$74:$C$81,VLOOKUP('Market shares starting point Fe'!$D38,Nomenclature!$F$1:$G$8,2,FALSE))-'Market shares starting point Fe'!AX38)+AX38,$Z38/SUMIFS('Eurostat market shares'!$Z$2:$Z$185,'Eurostat market shares'!$C$2:$C$185,'Market shares starting point Fe'!$C38,'Eurostat market shares'!$D$2:$D$185,'Market shares starting point Fe'!$D38)*(SUMIFS('RAW data extract'!AV$74:AV$81,'RAW data extract'!$C$74:$C$81,VLOOKUP('Market shares starting point Fe'!$D38,Nomenclature!$F$1:$G$8,2,FALSE))-'Market shares starting point Fe'!AX38)+AX38)</f>
        <v>2.5011607202097323E-2</v>
      </c>
      <c r="AZ38" s="7">
        <f>IF(SUMIFS('Eurostat market shares'!$Z$2:$Z$185,'Eurostat market shares'!$C$2:$C$185,'Market shares starting point Fe'!$C38,'Eurostat market shares'!$D$2:$D$185,'Market shares starting point Fe'!$D38)=0,(SUMIFS('RAW data extract'!AW$74:AW$81,'RAW data extract'!$C$74:$C$81,VLOOKUP('Market shares starting point Fe'!$D38,Nomenclature!$F$1:$G$8,2,FALSE))-'Market shares starting point Fe'!AY38)+AY38,$Z38/SUMIFS('Eurostat market shares'!$Z$2:$Z$185,'Eurostat market shares'!$C$2:$C$185,'Market shares starting point Fe'!$C38,'Eurostat market shares'!$D$2:$D$185,'Market shares starting point Fe'!$D38)*(SUMIFS('RAW data extract'!AW$74:AW$81,'RAW data extract'!$C$74:$C$81,VLOOKUP('Market shares starting point Fe'!$D38,Nomenclature!$F$1:$G$8,2,FALSE))-'Market shares starting point Fe'!AY38)+AY38)</f>
        <v>2.4092173084509141E-2</v>
      </c>
      <c r="BA38" s="7">
        <f>IF(SUMIFS('Eurostat market shares'!$Z$2:$Z$185,'Eurostat market shares'!$C$2:$C$185,'Market shares starting point Fe'!$C38,'Eurostat market shares'!$D$2:$D$185,'Market shares starting point Fe'!$D38)=0,(SUMIFS('RAW data extract'!AX$74:AX$81,'RAW data extract'!$C$74:$C$81,VLOOKUP('Market shares starting point Fe'!$D38,Nomenclature!$F$1:$G$8,2,FALSE))-'Market shares starting point Fe'!AZ38)+AZ38,$Z38/SUMIFS('Eurostat market shares'!$Z$2:$Z$185,'Eurostat market shares'!$C$2:$C$185,'Market shares starting point Fe'!$C38,'Eurostat market shares'!$D$2:$D$185,'Market shares starting point Fe'!$D38)*(SUMIFS('RAW data extract'!AX$74:AX$81,'RAW data extract'!$C$74:$C$81,VLOOKUP('Market shares starting point Fe'!$D38,Nomenclature!$F$1:$G$8,2,FALSE))-'Market shares starting point Fe'!AZ38)+AZ38)</f>
        <v>2.307349448163876E-2</v>
      </c>
      <c r="BB38" s="7">
        <f>IF(SUMIFS('Eurostat market shares'!$Z$2:$Z$185,'Eurostat market shares'!$C$2:$C$185,'Market shares starting point Fe'!$C38,'Eurostat market shares'!$D$2:$D$185,'Market shares starting point Fe'!$D38)=0,(SUMIFS('RAW data extract'!AY$74:AY$81,'RAW data extract'!$C$74:$C$81,VLOOKUP('Market shares starting point Fe'!$D38,Nomenclature!$F$1:$G$8,2,FALSE))-'Market shares starting point Fe'!BA38)+BA38,$Z38/SUMIFS('Eurostat market shares'!$Z$2:$Z$185,'Eurostat market shares'!$C$2:$C$185,'Market shares starting point Fe'!$C38,'Eurostat market shares'!$D$2:$D$185,'Market shares starting point Fe'!$D38)*(SUMIFS('RAW data extract'!AY$74:AY$81,'RAW data extract'!$C$74:$C$81,VLOOKUP('Market shares starting point Fe'!$D38,Nomenclature!$F$1:$G$8,2,FALSE))-'Market shares starting point Fe'!BA38)+BA38)</f>
        <v>2.1944456187427953E-2</v>
      </c>
      <c r="BC38" s="7">
        <f>IF(SUMIFS('Eurostat market shares'!$Z$2:$Z$185,'Eurostat market shares'!$C$2:$C$185,'Market shares starting point Fe'!$C38,'Eurostat market shares'!$D$2:$D$185,'Market shares starting point Fe'!$D38)=0,(SUMIFS('RAW data extract'!AZ$74:AZ$81,'RAW data extract'!$C$74:$C$81,VLOOKUP('Market shares starting point Fe'!$D38,Nomenclature!$F$1:$G$8,2,FALSE))-'Market shares starting point Fe'!BB38)+BB38,$Z38/SUMIFS('Eurostat market shares'!$Z$2:$Z$185,'Eurostat market shares'!$C$2:$C$185,'Market shares starting point Fe'!$C38,'Eurostat market shares'!$D$2:$D$185,'Market shares starting point Fe'!$D38)*(SUMIFS('RAW data extract'!AZ$74:AZ$81,'RAW data extract'!$C$74:$C$81,VLOOKUP('Market shares starting point Fe'!$D38,Nomenclature!$F$1:$G$8,2,FALSE))-'Market shares starting point Fe'!BB38)+BB38)</f>
        <v>2.0689861826904216E-2</v>
      </c>
      <c r="BD38" s="7">
        <f>IF(SUMIFS('Eurostat market shares'!$Z$2:$Z$185,'Eurostat market shares'!$C$2:$C$185,'Market shares starting point Fe'!$C38,'Eurostat market shares'!$D$2:$D$185,'Market shares starting point Fe'!$D38)=0,(SUMIFS('RAW data extract'!BA$74:BA$81,'RAW data extract'!$C$74:$C$81,VLOOKUP('Market shares starting point Fe'!$D38,Nomenclature!$F$1:$G$8,2,FALSE))-'Market shares starting point Fe'!BC38)+BC38,$Z38/SUMIFS('Eurostat market shares'!$Z$2:$Z$185,'Eurostat market shares'!$C$2:$C$185,'Market shares starting point Fe'!$C38,'Eurostat market shares'!$D$2:$D$185,'Market shares starting point Fe'!$D38)*(SUMIFS('RAW data extract'!BA$74:BA$81,'RAW data extract'!$C$74:$C$81,VLOOKUP('Market shares starting point Fe'!$D38,Nomenclature!$F$1:$G$8,2,FALSE))-'Market shares starting point Fe'!BC38)+BC38)</f>
        <v>1.9327288165710312E-2</v>
      </c>
      <c r="BE38" s="7">
        <f>IF(SUMIFS('Eurostat market shares'!$Z$2:$Z$185,'Eurostat market shares'!$C$2:$C$185,'Market shares starting point Fe'!$C38,'Eurostat market shares'!$D$2:$D$185,'Market shares starting point Fe'!$D38)=0,(SUMIFS('RAW data extract'!BB$74:BB$81,'RAW data extract'!$C$74:$C$81,VLOOKUP('Market shares starting point Fe'!$D38,Nomenclature!$F$1:$G$8,2,FALSE))-'Market shares starting point Fe'!BD38)+BD38,$Z38/SUMIFS('Eurostat market shares'!$Z$2:$Z$185,'Eurostat market shares'!$C$2:$C$185,'Market shares starting point Fe'!$C38,'Eurostat market shares'!$D$2:$D$185,'Market shares starting point Fe'!$D38)*(SUMIFS('RAW data extract'!BB$74:BB$81,'RAW data extract'!$C$74:$C$81,VLOOKUP('Market shares starting point Fe'!$D38,Nomenclature!$F$1:$G$8,2,FALSE))-'Market shares starting point Fe'!BD38)+BD38)</f>
        <v>1.778918601000138E-2</v>
      </c>
      <c r="BF38" s="7">
        <f>IF(SUMIFS('Eurostat market shares'!$Z$2:$Z$185,'Eurostat market shares'!$C$2:$C$185,'Market shares starting point Fe'!$C38,'Eurostat market shares'!$D$2:$D$185,'Market shares starting point Fe'!$D38)=0,(SUMIFS('RAW data extract'!BC$74:BC$81,'RAW data extract'!$C$74:$C$81,VLOOKUP('Market shares starting point Fe'!$D38,Nomenclature!$F$1:$G$8,2,FALSE))-'Market shares starting point Fe'!BE38)+BE38,$Z38/SUMIFS('Eurostat market shares'!$Z$2:$Z$185,'Eurostat market shares'!$C$2:$C$185,'Market shares starting point Fe'!$C38,'Eurostat market shares'!$D$2:$D$185,'Market shares starting point Fe'!$D38)*(SUMIFS('RAW data extract'!BC$74:BC$81,'RAW data extract'!$C$74:$C$81,VLOOKUP('Market shares starting point Fe'!$D38,Nomenclature!$F$1:$G$8,2,FALSE))-'Market shares starting point Fe'!BE38)+BE38)</f>
        <v>1.6066049282571458E-2</v>
      </c>
      <c r="BG38" s="7">
        <f>IF(SUMIFS('Eurostat market shares'!$Z$2:$Z$185,'Eurostat market shares'!$C$2:$C$185,'Market shares starting point Fe'!$C38,'Eurostat market shares'!$D$2:$D$185,'Market shares starting point Fe'!$D38)=0,(SUMIFS('RAW data extract'!BD$74:BD$81,'RAW data extract'!$C$74:$C$81,VLOOKUP('Market shares starting point Fe'!$D38,Nomenclature!$F$1:$G$8,2,FALSE))-'Market shares starting point Fe'!BF38)+BF38,$Z38/SUMIFS('Eurostat market shares'!$Z$2:$Z$185,'Eurostat market shares'!$C$2:$C$185,'Market shares starting point Fe'!$C38,'Eurostat market shares'!$D$2:$D$185,'Market shares starting point Fe'!$D38)*(SUMIFS('RAW data extract'!BD$74:BD$81,'RAW data extract'!$C$74:$C$81,VLOOKUP('Market shares starting point Fe'!$D38,Nomenclature!$F$1:$G$8,2,FALSE))-'Market shares starting point Fe'!BF38)+BF38)</f>
        <v>1.4125887914513678E-2</v>
      </c>
      <c r="BH38" s="7">
        <f>IF(SUMIFS('Eurostat market shares'!$Z$2:$Z$185,'Eurostat market shares'!$C$2:$C$185,'Market shares starting point Fe'!$C38,'Eurostat market shares'!$D$2:$D$185,'Market shares starting point Fe'!$D38)=0,(SUMIFS('RAW data extract'!BE$74:BE$81,'RAW data extract'!$C$74:$C$81,VLOOKUP('Market shares starting point Fe'!$D38,Nomenclature!$F$1:$G$8,2,FALSE))-'Market shares starting point Fe'!BG38)+BG38,$Z38/SUMIFS('Eurostat market shares'!$Z$2:$Z$185,'Eurostat market shares'!$C$2:$C$185,'Market shares starting point Fe'!$C38,'Eurostat market shares'!$D$2:$D$185,'Market shares starting point Fe'!$D38)*(SUMIFS('RAW data extract'!BE$74:BE$81,'RAW data extract'!$C$74:$C$81,VLOOKUP('Market shares starting point Fe'!$D38,Nomenclature!$F$1:$G$8,2,FALSE))-'Market shares starting point Fe'!BG38)+BG38)</f>
        <v>1.1920960596593901E-2</v>
      </c>
    </row>
    <row r="39" spans="1:60" hidden="1" x14ac:dyDescent="0.3">
      <c r="A39" t="s">
        <v>9</v>
      </c>
      <c r="B39" t="s">
        <v>10</v>
      </c>
      <c r="C39" t="s">
        <v>25</v>
      </c>
      <c r="D39" t="s">
        <v>21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 s="6">
        <f>IFERROR(SUMIFS('intermediary sheet'!J$2:J$185,'intermediary sheet'!$C$2:$C$185,'Market shares starting point Fe'!$C39,'intermediary sheet'!$D$2:$D$185,'Market shares starting point Fe'!$D39)/SUMIFS('intermediary sheet'!J$2:J$185,'intermediary sheet'!$C$2:$C$185,'Market shares starting point Fe'!$C39,'intermediary sheet'!$D$2:$D$185,"total"),0)</f>
        <v>0</v>
      </c>
      <c r="K39" s="6">
        <f>IFERROR(SUMIFS('intermediary sheet'!K$2:K$185,'intermediary sheet'!$C$2:$C$185,'Market shares starting point Fe'!$C39,'intermediary sheet'!$D$2:$D$185,'Market shares starting point Fe'!$D39)/SUMIFS('intermediary sheet'!K$2:K$185,'intermediary sheet'!$C$2:$C$185,'Market shares starting point Fe'!$C39,'intermediary sheet'!$D$2:$D$185,"total"),0)</f>
        <v>0</v>
      </c>
      <c r="L39" s="6">
        <f>IFERROR(SUMIFS('intermediary sheet'!L$2:L$185,'intermediary sheet'!$C$2:$C$185,'Market shares starting point Fe'!$C39,'intermediary sheet'!$D$2:$D$185,'Market shares starting point Fe'!$D39)/SUMIFS('intermediary sheet'!L$2:L$185,'intermediary sheet'!$C$2:$C$185,'Market shares starting point Fe'!$C39,'intermediary sheet'!$D$2:$D$185,"total"),0)</f>
        <v>1.4642819788725028E-4</v>
      </c>
      <c r="M39" s="6">
        <f>IFERROR(SUMIFS('intermediary sheet'!M$2:M$185,'intermediary sheet'!$C$2:$C$185,'Market shares starting point Fe'!$C39,'intermediary sheet'!$D$2:$D$185,'Market shares starting point Fe'!$D39)/SUMIFS('intermediary sheet'!M$2:M$185,'intermediary sheet'!$C$2:$C$185,'Market shares starting point Fe'!$C39,'intermediary sheet'!$D$2:$D$185,"total"),0)</f>
        <v>1.293756699811481E-4</v>
      </c>
      <c r="N39" s="6">
        <f>IFERROR(SUMIFS('intermediary sheet'!N$2:N$185,'intermediary sheet'!$C$2:$C$185,'Market shares starting point Fe'!$C39,'intermediary sheet'!$D$2:$D$185,'Market shares starting point Fe'!$D39)/SUMIFS('intermediary sheet'!N$2:N$185,'intermediary sheet'!$C$2:$C$185,'Market shares starting point Fe'!$C39,'intermediary sheet'!$D$2:$D$185,"total"),0)</f>
        <v>0</v>
      </c>
      <c r="O39" s="6">
        <f>IFERROR(SUMIFS('intermediary sheet'!O$2:O$185,'intermediary sheet'!$C$2:$C$185,'Market shares starting point Fe'!$C39,'intermediary sheet'!$D$2:$D$185,'Market shares starting point Fe'!$D39)/SUMIFS('intermediary sheet'!O$2:O$185,'intermediary sheet'!$C$2:$C$185,'Market shares starting point Fe'!$C39,'intermediary sheet'!$D$2:$D$185,"total"),0)</f>
        <v>4.9219865137569518E-5</v>
      </c>
      <c r="P39" s="6">
        <f>IFERROR(SUMIFS('intermediary sheet'!P$2:P$185,'intermediary sheet'!$C$2:$C$185,'Market shares starting point Fe'!$C39,'intermediary sheet'!$D$2:$D$185,'Market shares starting point Fe'!$D39)/SUMIFS('intermediary sheet'!P$2:P$185,'intermediary sheet'!$C$2:$C$185,'Market shares starting point Fe'!$C39,'intermediary sheet'!$D$2:$D$185,"total"),0)</f>
        <v>1.4207236218980867E-4</v>
      </c>
      <c r="Q39" s="6">
        <f>IFERROR(SUMIFS('intermediary sheet'!Q$2:Q$185,'intermediary sheet'!$C$2:$C$185,'Market shares starting point Fe'!$C39,'intermediary sheet'!$D$2:$D$185,'Market shares starting point Fe'!$D39)/SUMIFS('intermediary sheet'!Q$2:Q$185,'intermediary sheet'!$C$2:$C$185,'Market shares starting point Fe'!$C39,'intermediary sheet'!$D$2:$D$185,"total"),0)</f>
        <v>1.1974613818704347E-4</v>
      </c>
      <c r="R39" s="6">
        <f>IFERROR(SUMIFS('intermediary sheet'!R$2:R$185,'intermediary sheet'!$C$2:$C$185,'Market shares starting point Fe'!$C39,'intermediary sheet'!$D$2:$D$185,'Market shares starting point Fe'!$D39)/SUMIFS('intermediary sheet'!R$2:R$185,'intermediary sheet'!$C$2:$C$185,'Market shares starting point Fe'!$C39,'intermediary sheet'!$D$2:$D$185,"total"),0)</f>
        <v>1.3401632020966107E-4</v>
      </c>
      <c r="S39" s="6">
        <f>IFERROR(SUMIFS('intermediary sheet'!S$2:S$185,'intermediary sheet'!$C$2:$C$185,'Market shares starting point Fe'!$C39,'intermediary sheet'!$D$2:$D$185,'Market shares starting point Fe'!$D39)/SUMIFS('intermediary sheet'!S$2:S$185,'intermediary sheet'!$C$2:$C$185,'Market shares starting point Fe'!$C39,'intermediary sheet'!$D$2:$D$185,"total"),0)</f>
        <v>4.5489006823351025E-5</v>
      </c>
      <c r="T39" s="6">
        <f>IFERROR(SUMIFS('intermediary sheet'!T$2:T$185,'intermediary sheet'!$C$2:$C$185,'Market shares starting point Fe'!$C39,'intermediary sheet'!$D$2:$D$185,'Market shares starting point Fe'!$D39)/SUMIFS('intermediary sheet'!T$2:T$185,'intermediary sheet'!$C$2:$C$185,'Market shares starting point Fe'!$C39,'intermediary sheet'!$D$2:$D$185,"total"),0)</f>
        <v>6.4210610803435266E-5</v>
      </c>
      <c r="U39" s="6">
        <f>IFERROR(SUMIFS('intermediary sheet'!U$2:U$185,'intermediary sheet'!$C$2:$C$185,'Market shares starting point Fe'!$C39,'intermediary sheet'!$D$2:$D$185,'Market shares starting point Fe'!$D39)/SUMIFS('intermediary sheet'!U$2:U$185,'intermediary sheet'!$C$2:$C$185,'Market shares starting point Fe'!$C39,'intermediary sheet'!$D$2:$D$185,"total"),0)</f>
        <v>6.4042011559583092E-5</v>
      </c>
      <c r="V39" s="6">
        <f>IFERROR(SUMIFS('intermediary sheet'!V$2:V$185,'intermediary sheet'!$C$2:$C$185,'Market shares starting point Fe'!$C39,'intermediary sheet'!$D$2:$D$185,'Market shares starting point Fe'!$D39)/SUMIFS('intermediary sheet'!V$2:V$185,'intermediary sheet'!$C$2:$C$185,'Market shares starting point Fe'!$C39,'intermediary sheet'!$D$2:$D$185,"total"),0)</f>
        <v>6.5761352053398216E-5</v>
      </c>
      <c r="W39" s="6">
        <f>IFERROR(SUMIFS('intermediary sheet'!W$2:W$185,'intermediary sheet'!$C$2:$C$185,'Market shares starting point Fe'!$C39,'intermediary sheet'!$D$2:$D$185,'Market shares starting point Fe'!$D39)/SUMIFS('intermediary sheet'!W$2:W$185,'intermediary sheet'!$C$2:$C$185,'Market shares starting point Fe'!$C39,'intermediary sheet'!$D$2:$D$185,"total"),0)</f>
        <v>6.6422012254861265E-5</v>
      </c>
      <c r="X39" s="6">
        <f>IFERROR(SUMIFS('intermediary sheet'!X$2:X$185,'intermediary sheet'!$C$2:$C$185,'Market shares starting point Fe'!$C39,'intermediary sheet'!$D$2:$D$185,'Market shares starting point Fe'!$D39)/SUMIFS('intermediary sheet'!X$2:X$185,'intermediary sheet'!$C$2:$C$185,'Market shares starting point Fe'!$C39,'intermediary sheet'!$D$2:$D$185,"total"),0)</f>
        <v>1.6022046335758004E-4</v>
      </c>
      <c r="Y39" s="6">
        <f>IFERROR(SUMIFS('intermediary sheet'!Y$2:Y$185,'intermediary sheet'!$C$2:$C$185,'Market shares starting point Fe'!$C39,'intermediary sheet'!$D$2:$D$185,'Market shares starting point Fe'!$D39)/SUMIFS('intermediary sheet'!Y$2:Y$185,'intermediary sheet'!$C$2:$C$185,'Market shares starting point Fe'!$C39,'intermediary sheet'!$D$2:$D$185,"total"),0)</f>
        <v>1.5408320493066256E-4</v>
      </c>
      <c r="Z39" s="6">
        <f>IFERROR(SUMIFS('intermediary sheet'!Z$2:Z$185,'intermediary sheet'!$C$2:$C$185,'Market shares starting point Fe'!$C39,'intermediary sheet'!$D$2:$D$185,'Market shares starting point Fe'!$D39)/SUMIFS('intermediary sheet'!Z$2:Z$185,'intermediary sheet'!$C$2:$C$185,'Market shares starting point Fe'!$C39,'intermediary sheet'!$D$2:$D$185,"total"),0)</f>
        <v>1.4850896994178446E-4</v>
      </c>
      <c r="AA39" s="7">
        <f>IF(SUMIFS('Eurostat market shares'!$Z$2:$Z$185,'Eurostat market shares'!$C$2:$C$185,'Market shares starting point Fe'!$C39,'Eurostat market shares'!$D$2:$D$185,'Market shares starting point Fe'!$D39)=0,(SUMIFS('RAW data extract'!X$74:X$81,'RAW data extract'!$C$74:$C$81,VLOOKUP('Market shares starting point Fe'!$D39,Nomenclature!$F$1:$G$8,2,FALSE))-'Market shares starting point Fe'!Z39)+Z39,$Z39/SUMIFS('Eurostat market shares'!$Z$2:$Z$185,'Eurostat market shares'!$C$2:$C$185,'Market shares starting point Fe'!$C39,'Eurostat market shares'!$D$2:$D$185,'Market shares starting point Fe'!$D39)*(SUMIFS('RAW data extract'!X$74:X$81,'RAW data extract'!$C$74:$C$81,VLOOKUP('Market shares starting point Fe'!$D39,Nomenclature!$F$1:$G$8,2,FALSE))-'Market shares starting point Fe'!Z39)+Z39)</f>
        <v>3.1451634939410667E-5</v>
      </c>
      <c r="AB39" s="7">
        <f>IF(SUMIFS('Eurostat market shares'!$Z$2:$Z$185,'Eurostat market shares'!$C$2:$C$185,'Market shares starting point Fe'!$C39,'Eurostat market shares'!$D$2:$D$185,'Market shares starting point Fe'!$D39)=0,(SUMIFS('RAW data extract'!Y$74:Y$81,'RAW data extract'!$C$74:$C$81,VLOOKUP('Market shares starting point Fe'!$D39,Nomenclature!$F$1:$G$8,2,FALSE))-'Market shares starting point Fe'!AA39)+AA39,$Z39/SUMIFS('Eurostat market shares'!$Z$2:$Z$185,'Eurostat market shares'!$C$2:$C$185,'Market shares starting point Fe'!$C39,'Eurostat market shares'!$D$2:$D$185,'Market shares starting point Fe'!$D39)*(SUMIFS('RAW data extract'!Y$74:Y$81,'RAW data extract'!$C$74:$C$81,VLOOKUP('Market shares starting point Fe'!$D39,Nomenclature!$F$1:$G$8,2,FALSE))-'Market shares starting point Fe'!AA39)+AA39)</f>
        <v>3.2337662751868216E-5</v>
      </c>
      <c r="AC39" s="7">
        <f>IF(SUMIFS('Eurostat market shares'!$Z$2:$Z$185,'Eurostat market shares'!$C$2:$C$185,'Market shares starting point Fe'!$C39,'Eurostat market shares'!$D$2:$D$185,'Market shares starting point Fe'!$D39)=0,(SUMIFS('RAW data extract'!Z$74:Z$81,'RAW data extract'!$C$74:$C$81,VLOOKUP('Market shares starting point Fe'!$D39,Nomenclature!$F$1:$G$8,2,FALSE))-'Market shares starting point Fe'!AB39)+AB39,$Z39/SUMIFS('Eurostat market shares'!$Z$2:$Z$185,'Eurostat market shares'!$C$2:$C$185,'Market shares starting point Fe'!$C39,'Eurostat market shares'!$D$2:$D$185,'Market shares starting point Fe'!$D39)*(SUMIFS('RAW data extract'!Z$74:Z$81,'RAW data extract'!$C$74:$C$81,VLOOKUP('Market shares starting point Fe'!$D39,Nomenclature!$F$1:$G$8,2,FALSE))-'Market shares starting point Fe'!AB39)+AB39)</f>
        <v>3.3413273411202505E-5</v>
      </c>
      <c r="AD39" s="7">
        <f>IF(SUMIFS('Eurostat market shares'!$Z$2:$Z$185,'Eurostat market shares'!$C$2:$C$185,'Market shares starting point Fe'!$C39,'Eurostat market shares'!$D$2:$D$185,'Market shares starting point Fe'!$D39)=0,(SUMIFS('RAW data extract'!AA$74:AA$81,'RAW data extract'!$C$74:$C$81,VLOOKUP('Market shares starting point Fe'!$D39,Nomenclature!$F$1:$G$8,2,FALSE))-'Market shares starting point Fe'!AC39)+AC39,$Z39/SUMIFS('Eurostat market shares'!$Z$2:$Z$185,'Eurostat market shares'!$C$2:$C$185,'Market shares starting point Fe'!$C39,'Eurostat market shares'!$D$2:$D$185,'Market shares starting point Fe'!$D39)*(SUMIFS('RAW data extract'!AA$74:AA$81,'RAW data extract'!$C$74:$C$81,VLOOKUP('Market shares starting point Fe'!$D39,Nomenclature!$F$1:$G$8,2,FALSE))-'Market shares starting point Fe'!AC39)+AC39)</f>
        <v>3.4628690814887669E-5</v>
      </c>
      <c r="AE39" s="7">
        <f>IF(SUMIFS('Eurostat market shares'!$Z$2:$Z$185,'Eurostat market shares'!$C$2:$C$185,'Market shares starting point Fe'!$C39,'Eurostat market shares'!$D$2:$D$185,'Market shares starting point Fe'!$D39)=0,(SUMIFS('RAW data extract'!AB$74:AB$81,'RAW data extract'!$C$74:$C$81,VLOOKUP('Market shares starting point Fe'!$D39,Nomenclature!$F$1:$G$8,2,FALSE))-'Market shares starting point Fe'!AD39)+AD39,$Z39/SUMIFS('Eurostat market shares'!$Z$2:$Z$185,'Eurostat market shares'!$C$2:$C$185,'Market shares starting point Fe'!$C39,'Eurostat market shares'!$D$2:$D$185,'Market shares starting point Fe'!$D39)*(SUMIFS('RAW data extract'!AB$74:AB$81,'RAW data extract'!$C$74:$C$81,VLOOKUP('Market shares starting point Fe'!$D39,Nomenclature!$F$1:$G$8,2,FALSE))-'Market shares starting point Fe'!AD39)+AD39)</f>
        <v>3.5763703385667795E-5</v>
      </c>
      <c r="AF39" s="7">
        <f>IF(SUMIFS('Eurostat market shares'!$Z$2:$Z$185,'Eurostat market shares'!$C$2:$C$185,'Market shares starting point Fe'!$C39,'Eurostat market shares'!$D$2:$D$185,'Market shares starting point Fe'!$D39)=0,(SUMIFS('RAW data extract'!AC$74:AC$81,'RAW data extract'!$C$74:$C$81,VLOOKUP('Market shares starting point Fe'!$D39,Nomenclature!$F$1:$G$8,2,FALSE))-'Market shares starting point Fe'!AE39)+AE39,$Z39/SUMIFS('Eurostat market shares'!$Z$2:$Z$185,'Eurostat market shares'!$C$2:$C$185,'Market shares starting point Fe'!$C39,'Eurostat market shares'!$D$2:$D$185,'Market shares starting point Fe'!$D39)*(SUMIFS('RAW data extract'!AC$74:AC$81,'RAW data extract'!$C$74:$C$81,VLOOKUP('Market shares starting point Fe'!$D39,Nomenclature!$F$1:$G$8,2,FALSE))-'Market shares starting point Fe'!AE39)+AE39)</f>
        <v>3.6847644219590408E-5</v>
      </c>
      <c r="AG39" s="7">
        <f>IF(SUMIFS('Eurostat market shares'!$Z$2:$Z$185,'Eurostat market shares'!$C$2:$C$185,'Market shares starting point Fe'!$C39,'Eurostat market shares'!$D$2:$D$185,'Market shares starting point Fe'!$D39)=0,(SUMIFS('RAW data extract'!AD$74:AD$81,'RAW data extract'!$C$74:$C$81,VLOOKUP('Market shares starting point Fe'!$D39,Nomenclature!$F$1:$G$8,2,FALSE))-'Market shares starting point Fe'!AF39)+AF39,$Z39/SUMIFS('Eurostat market shares'!$Z$2:$Z$185,'Eurostat market shares'!$C$2:$C$185,'Market shares starting point Fe'!$C39,'Eurostat market shares'!$D$2:$D$185,'Market shares starting point Fe'!$D39)*(SUMIFS('RAW data extract'!AD$74:AD$81,'RAW data extract'!$C$74:$C$81,VLOOKUP('Market shares starting point Fe'!$D39,Nomenclature!$F$1:$G$8,2,FALSE))-'Market shares starting point Fe'!AF39)+AF39)</f>
        <v>3.7887884466593821E-5</v>
      </c>
      <c r="AH39" s="7">
        <f>IF(SUMIFS('Eurostat market shares'!$Z$2:$Z$185,'Eurostat market shares'!$C$2:$C$185,'Market shares starting point Fe'!$C39,'Eurostat market shares'!$D$2:$D$185,'Market shares starting point Fe'!$D39)=0,(SUMIFS('RAW data extract'!AE$74:AE$81,'RAW data extract'!$C$74:$C$81,VLOOKUP('Market shares starting point Fe'!$D39,Nomenclature!$F$1:$G$8,2,FALSE))-'Market shares starting point Fe'!AG39)+AG39,$Z39/SUMIFS('Eurostat market shares'!$Z$2:$Z$185,'Eurostat market shares'!$C$2:$C$185,'Market shares starting point Fe'!$C39,'Eurostat market shares'!$D$2:$D$185,'Market shares starting point Fe'!$D39)*(SUMIFS('RAW data extract'!AE$74:AE$81,'RAW data extract'!$C$74:$C$81,VLOOKUP('Market shares starting point Fe'!$D39,Nomenclature!$F$1:$G$8,2,FALSE))-'Market shares starting point Fe'!AG39)+AG39)</f>
        <v>3.8967393681361905E-5</v>
      </c>
      <c r="AI39" s="7">
        <f>IF(SUMIFS('Eurostat market shares'!$Z$2:$Z$185,'Eurostat market shares'!$C$2:$C$185,'Market shares starting point Fe'!$C39,'Eurostat market shares'!$D$2:$D$185,'Market shares starting point Fe'!$D39)=0,(SUMIFS('RAW data extract'!AF$74:AF$81,'RAW data extract'!$C$74:$C$81,VLOOKUP('Market shares starting point Fe'!$D39,Nomenclature!$F$1:$G$8,2,FALSE))-'Market shares starting point Fe'!AH39)+AH39,$Z39/SUMIFS('Eurostat market shares'!$Z$2:$Z$185,'Eurostat market shares'!$C$2:$C$185,'Market shares starting point Fe'!$C39,'Eurostat market shares'!$D$2:$D$185,'Market shares starting point Fe'!$D39)*(SUMIFS('RAW data extract'!AF$74:AF$81,'RAW data extract'!$C$74:$C$81,VLOOKUP('Market shares starting point Fe'!$D39,Nomenclature!$F$1:$G$8,2,FALSE))-'Market shares starting point Fe'!AH39)+AH39)</f>
        <v>4.0053074838500534E-5</v>
      </c>
      <c r="AJ39" s="7">
        <f>IF(SUMIFS('Eurostat market shares'!$Z$2:$Z$185,'Eurostat market shares'!$C$2:$C$185,'Market shares starting point Fe'!$C39,'Eurostat market shares'!$D$2:$D$185,'Market shares starting point Fe'!$D39)=0,(SUMIFS('RAW data extract'!AG$74:AG$81,'RAW data extract'!$C$74:$C$81,VLOOKUP('Market shares starting point Fe'!$D39,Nomenclature!$F$1:$G$8,2,FALSE))-'Market shares starting point Fe'!AI39)+AI39,$Z39/SUMIFS('Eurostat market shares'!$Z$2:$Z$185,'Eurostat market shares'!$C$2:$C$185,'Market shares starting point Fe'!$C39,'Eurostat market shares'!$D$2:$D$185,'Market shares starting point Fe'!$D39)*(SUMIFS('RAW data extract'!AG$74:AG$81,'RAW data extract'!$C$74:$C$81,VLOOKUP('Market shares starting point Fe'!$D39,Nomenclature!$F$1:$G$8,2,FALSE))-'Market shares starting point Fe'!AI39)+AI39)</f>
        <v>4.1197197991297726E-5</v>
      </c>
      <c r="AK39" s="7">
        <f>IF(SUMIFS('Eurostat market shares'!$Z$2:$Z$185,'Eurostat market shares'!$C$2:$C$185,'Market shares starting point Fe'!$C39,'Eurostat market shares'!$D$2:$D$185,'Market shares starting point Fe'!$D39)=0,(SUMIFS('RAW data extract'!AH$74:AH$81,'RAW data extract'!$C$74:$C$81,VLOOKUP('Market shares starting point Fe'!$D39,Nomenclature!$F$1:$G$8,2,FALSE))-'Market shares starting point Fe'!AJ39)+AJ39,$Z39/SUMIFS('Eurostat market shares'!$Z$2:$Z$185,'Eurostat market shares'!$C$2:$C$185,'Market shares starting point Fe'!$C39,'Eurostat market shares'!$D$2:$D$185,'Market shares starting point Fe'!$D39)*(SUMIFS('RAW data extract'!AH$74:AH$81,'RAW data extract'!$C$74:$C$81,VLOOKUP('Market shares starting point Fe'!$D39,Nomenclature!$F$1:$G$8,2,FALSE))-'Market shares starting point Fe'!AJ39)+AJ39)</f>
        <v>4.2470285593250626E-5</v>
      </c>
      <c r="AL39" s="7">
        <f>IF(SUMIFS('Eurostat market shares'!$Z$2:$Z$185,'Eurostat market shares'!$C$2:$C$185,'Market shares starting point Fe'!$C39,'Eurostat market shares'!$D$2:$D$185,'Market shares starting point Fe'!$D39)=0,(SUMIFS('RAW data extract'!AI$74:AI$81,'RAW data extract'!$C$74:$C$81,VLOOKUP('Market shares starting point Fe'!$D39,Nomenclature!$F$1:$G$8,2,FALSE))-'Market shares starting point Fe'!AK39)+AK39,$Z39/SUMIFS('Eurostat market shares'!$Z$2:$Z$185,'Eurostat market shares'!$C$2:$C$185,'Market shares starting point Fe'!$C39,'Eurostat market shares'!$D$2:$D$185,'Market shares starting point Fe'!$D39)*(SUMIFS('RAW data extract'!AI$74:AI$81,'RAW data extract'!$C$74:$C$81,VLOOKUP('Market shares starting point Fe'!$D39,Nomenclature!$F$1:$G$8,2,FALSE))-'Market shares starting point Fe'!AK39)+AK39)</f>
        <v>4.3906027992304353E-5</v>
      </c>
      <c r="AM39" s="7">
        <f>IF(SUMIFS('Eurostat market shares'!$Z$2:$Z$185,'Eurostat market shares'!$C$2:$C$185,'Market shares starting point Fe'!$C39,'Eurostat market shares'!$D$2:$D$185,'Market shares starting point Fe'!$D39)=0,(SUMIFS('RAW data extract'!AJ$74:AJ$81,'RAW data extract'!$C$74:$C$81,VLOOKUP('Market shares starting point Fe'!$D39,Nomenclature!$F$1:$G$8,2,FALSE))-'Market shares starting point Fe'!AL39)+AL39,$Z39/SUMIFS('Eurostat market shares'!$Z$2:$Z$185,'Eurostat market shares'!$C$2:$C$185,'Market shares starting point Fe'!$C39,'Eurostat market shares'!$D$2:$D$185,'Market shares starting point Fe'!$D39)*(SUMIFS('RAW data extract'!AJ$74:AJ$81,'RAW data extract'!$C$74:$C$81,VLOOKUP('Market shares starting point Fe'!$D39,Nomenclature!$F$1:$G$8,2,FALSE))-'Market shares starting point Fe'!AL39)+AL39)</f>
        <v>4.5532824028946061E-5</v>
      </c>
      <c r="AN39" s="7">
        <f>IF(SUMIFS('Eurostat market shares'!$Z$2:$Z$185,'Eurostat market shares'!$C$2:$C$185,'Market shares starting point Fe'!$C39,'Eurostat market shares'!$D$2:$D$185,'Market shares starting point Fe'!$D39)=0,(SUMIFS('RAW data extract'!AK$74:AK$81,'RAW data extract'!$C$74:$C$81,VLOOKUP('Market shares starting point Fe'!$D39,Nomenclature!$F$1:$G$8,2,FALSE))-'Market shares starting point Fe'!AM39)+AM39,$Z39/SUMIFS('Eurostat market shares'!$Z$2:$Z$185,'Eurostat market shares'!$C$2:$C$185,'Market shares starting point Fe'!$C39,'Eurostat market shares'!$D$2:$D$185,'Market shares starting point Fe'!$D39)*(SUMIFS('RAW data extract'!AK$74:AK$81,'RAW data extract'!$C$74:$C$81,VLOOKUP('Market shares starting point Fe'!$D39,Nomenclature!$F$1:$G$8,2,FALSE))-'Market shares starting point Fe'!AM39)+AM39)</f>
        <v>4.7450540965442324E-5</v>
      </c>
      <c r="AO39" s="7">
        <f>IF(SUMIFS('Eurostat market shares'!$Z$2:$Z$185,'Eurostat market shares'!$C$2:$C$185,'Market shares starting point Fe'!$C39,'Eurostat market shares'!$D$2:$D$185,'Market shares starting point Fe'!$D39)=0,(SUMIFS('RAW data extract'!AL$74:AL$81,'RAW data extract'!$C$74:$C$81,VLOOKUP('Market shares starting point Fe'!$D39,Nomenclature!$F$1:$G$8,2,FALSE))-'Market shares starting point Fe'!AN39)+AN39,$Z39/SUMIFS('Eurostat market shares'!$Z$2:$Z$185,'Eurostat market shares'!$C$2:$C$185,'Market shares starting point Fe'!$C39,'Eurostat market shares'!$D$2:$D$185,'Market shares starting point Fe'!$D39)*(SUMIFS('RAW data extract'!AL$74:AL$81,'RAW data extract'!$C$74:$C$81,VLOOKUP('Market shares starting point Fe'!$D39,Nomenclature!$F$1:$G$8,2,FALSE))-'Market shares starting point Fe'!AN39)+AN39)</f>
        <v>4.9588750128145506E-5</v>
      </c>
      <c r="AP39" s="7">
        <f>IF(SUMIFS('Eurostat market shares'!$Z$2:$Z$185,'Eurostat market shares'!$C$2:$C$185,'Market shares starting point Fe'!$C39,'Eurostat market shares'!$D$2:$D$185,'Market shares starting point Fe'!$D39)=0,(SUMIFS('RAW data extract'!AM$74:AM$81,'RAW data extract'!$C$74:$C$81,VLOOKUP('Market shares starting point Fe'!$D39,Nomenclature!$F$1:$G$8,2,FALSE))-'Market shares starting point Fe'!AO39)+AO39,$Z39/SUMIFS('Eurostat market shares'!$Z$2:$Z$185,'Eurostat market shares'!$C$2:$C$185,'Market shares starting point Fe'!$C39,'Eurostat market shares'!$D$2:$D$185,'Market shares starting point Fe'!$D39)*(SUMIFS('RAW data extract'!AM$74:AM$81,'RAW data extract'!$C$74:$C$81,VLOOKUP('Market shares starting point Fe'!$D39,Nomenclature!$F$1:$G$8,2,FALSE))-'Market shares starting point Fe'!AO39)+AO39)</f>
        <v>5.1955306817065874E-5</v>
      </c>
      <c r="AQ39" s="7">
        <f>IF(SUMIFS('Eurostat market shares'!$Z$2:$Z$185,'Eurostat market shares'!$C$2:$C$185,'Market shares starting point Fe'!$C39,'Eurostat market shares'!$D$2:$D$185,'Market shares starting point Fe'!$D39)=0,(SUMIFS('RAW data extract'!AN$74:AN$81,'RAW data extract'!$C$74:$C$81,VLOOKUP('Market shares starting point Fe'!$D39,Nomenclature!$F$1:$G$8,2,FALSE))-'Market shares starting point Fe'!AP39)+AP39,$Z39/SUMIFS('Eurostat market shares'!$Z$2:$Z$185,'Eurostat market shares'!$C$2:$C$185,'Market shares starting point Fe'!$C39,'Eurostat market shares'!$D$2:$D$185,'Market shares starting point Fe'!$D39)*(SUMIFS('RAW data extract'!AN$74:AN$81,'RAW data extract'!$C$74:$C$81,VLOOKUP('Market shares starting point Fe'!$D39,Nomenclature!$F$1:$G$8,2,FALSE))-'Market shares starting point Fe'!AP39)+AP39)</f>
        <v>5.4493860790469999E-5</v>
      </c>
      <c r="AR39" s="7">
        <f>IF(SUMIFS('Eurostat market shares'!$Z$2:$Z$185,'Eurostat market shares'!$C$2:$C$185,'Market shares starting point Fe'!$C39,'Eurostat market shares'!$D$2:$D$185,'Market shares starting point Fe'!$D39)=0,(SUMIFS('RAW data extract'!AO$74:AO$81,'RAW data extract'!$C$74:$C$81,VLOOKUP('Market shares starting point Fe'!$D39,Nomenclature!$F$1:$G$8,2,FALSE))-'Market shares starting point Fe'!AQ39)+AQ39,$Z39/SUMIFS('Eurostat market shares'!$Z$2:$Z$185,'Eurostat market shares'!$C$2:$C$185,'Market shares starting point Fe'!$C39,'Eurostat market shares'!$D$2:$D$185,'Market shares starting point Fe'!$D39)*(SUMIFS('RAW data extract'!AO$74:AO$81,'RAW data extract'!$C$74:$C$81,VLOOKUP('Market shares starting point Fe'!$D39,Nomenclature!$F$1:$G$8,2,FALSE))-'Market shares starting point Fe'!AQ39)+AQ39)</f>
        <v>5.7190908220331345E-5</v>
      </c>
      <c r="AS39" s="7">
        <f>IF(SUMIFS('Eurostat market shares'!$Z$2:$Z$185,'Eurostat market shares'!$C$2:$C$185,'Market shares starting point Fe'!$C39,'Eurostat market shares'!$D$2:$D$185,'Market shares starting point Fe'!$D39)=0,(SUMIFS('RAW data extract'!AP$74:AP$81,'RAW data extract'!$C$74:$C$81,VLOOKUP('Market shares starting point Fe'!$D39,Nomenclature!$F$1:$G$8,2,FALSE))-'Market shares starting point Fe'!AR39)+AR39,$Z39/SUMIFS('Eurostat market shares'!$Z$2:$Z$185,'Eurostat market shares'!$C$2:$C$185,'Market shares starting point Fe'!$C39,'Eurostat market shares'!$D$2:$D$185,'Market shares starting point Fe'!$D39)*(SUMIFS('RAW data extract'!AP$74:AP$81,'RAW data extract'!$C$74:$C$81,VLOOKUP('Market shares starting point Fe'!$D39,Nomenclature!$F$1:$G$8,2,FALSE))-'Market shares starting point Fe'!AR39)+AR39)</f>
        <v>6.0033249519162987E-5</v>
      </c>
      <c r="AT39" s="7">
        <f>IF(SUMIFS('Eurostat market shares'!$Z$2:$Z$185,'Eurostat market shares'!$C$2:$C$185,'Market shares starting point Fe'!$C39,'Eurostat market shares'!$D$2:$D$185,'Market shares starting point Fe'!$D39)=0,(SUMIFS('RAW data extract'!AQ$74:AQ$81,'RAW data extract'!$C$74:$C$81,VLOOKUP('Market shares starting point Fe'!$D39,Nomenclature!$F$1:$G$8,2,FALSE))-'Market shares starting point Fe'!AS39)+AS39,$Z39/SUMIFS('Eurostat market shares'!$Z$2:$Z$185,'Eurostat market shares'!$C$2:$C$185,'Market shares starting point Fe'!$C39,'Eurostat market shares'!$D$2:$D$185,'Market shares starting point Fe'!$D39)*(SUMIFS('RAW data extract'!AQ$74:AQ$81,'RAW data extract'!$C$74:$C$81,VLOOKUP('Market shares starting point Fe'!$D39,Nomenclature!$F$1:$G$8,2,FALSE))-'Market shares starting point Fe'!AS39)+AS39)</f>
        <v>6.3021984549952367E-5</v>
      </c>
      <c r="AU39" s="7">
        <f>IF(SUMIFS('Eurostat market shares'!$Z$2:$Z$185,'Eurostat market shares'!$C$2:$C$185,'Market shares starting point Fe'!$C39,'Eurostat market shares'!$D$2:$D$185,'Market shares starting point Fe'!$D39)=0,(SUMIFS('RAW data extract'!AR$74:AR$81,'RAW data extract'!$C$74:$C$81,VLOOKUP('Market shares starting point Fe'!$D39,Nomenclature!$F$1:$G$8,2,FALSE))-'Market shares starting point Fe'!AT39)+AT39,$Z39/SUMIFS('Eurostat market shares'!$Z$2:$Z$185,'Eurostat market shares'!$C$2:$C$185,'Market shares starting point Fe'!$C39,'Eurostat market shares'!$D$2:$D$185,'Market shares starting point Fe'!$D39)*(SUMIFS('RAW data extract'!AR$74:AR$81,'RAW data extract'!$C$74:$C$81,VLOOKUP('Market shares starting point Fe'!$D39,Nomenclature!$F$1:$G$8,2,FALSE))-'Market shares starting point Fe'!AT39)+AT39)</f>
        <v>6.6061670150832237E-5</v>
      </c>
      <c r="AV39" s="7">
        <f>IF(SUMIFS('Eurostat market shares'!$Z$2:$Z$185,'Eurostat market shares'!$C$2:$C$185,'Market shares starting point Fe'!$C39,'Eurostat market shares'!$D$2:$D$185,'Market shares starting point Fe'!$D39)=0,(SUMIFS('RAW data extract'!AS$74:AS$81,'RAW data extract'!$C$74:$C$81,VLOOKUP('Market shares starting point Fe'!$D39,Nomenclature!$F$1:$G$8,2,FALSE))-'Market shares starting point Fe'!AU39)+AU39,$Z39/SUMIFS('Eurostat market shares'!$Z$2:$Z$185,'Eurostat market shares'!$C$2:$C$185,'Market shares starting point Fe'!$C39,'Eurostat market shares'!$D$2:$D$185,'Market shares starting point Fe'!$D39)*(SUMIFS('RAW data extract'!AS$74:AS$81,'RAW data extract'!$C$74:$C$81,VLOOKUP('Market shares starting point Fe'!$D39,Nomenclature!$F$1:$G$8,2,FALSE))-'Market shares starting point Fe'!AU39)+AU39)</f>
        <v>6.9224460196423571E-5</v>
      </c>
      <c r="AW39" s="7">
        <f>IF(SUMIFS('Eurostat market shares'!$Z$2:$Z$185,'Eurostat market shares'!$C$2:$C$185,'Market shares starting point Fe'!$C39,'Eurostat market shares'!$D$2:$D$185,'Market shares starting point Fe'!$D39)=0,(SUMIFS('RAW data extract'!AT$74:AT$81,'RAW data extract'!$C$74:$C$81,VLOOKUP('Market shares starting point Fe'!$D39,Nomenclature!$F$1:$G$8,2,FALSE))-'Market shares starting point Fe'!AV39)+AV39,$Z39/SUMIFS('Eurostat market shares'!$Z$2:$Z$185,'Eurostat market shares'!$C$2:$C$185,'Market shares starting point Fe'!$C39,'Eurostat market shares'!$D$2:$D$185,'Market shares starting point Fe'!$D39)*(SUMIFS('RAW data extract'!AT$74:AT$81,'RAW data extract'!$C$74:$C$81,VLOOKUP('Market shares starting point Fe'!$D39,Nomenclature!$F$1:$G$8,2,FALSE))-'Market shares starting point Fe'!AV39)+AV39)</f>
        <v>7.249390836290166E-5</v>
      </c>
      <c r="AX39" s="7">
        <f>IF(SUMIFS('Eurostat market shares'!$Z$2:$Z$185,'Eurostat market shares'!$C$2:$C$185,'Market shares starting point Fe'!$C39,'Eurostat market shares'!$D$2:$D$185,'Market shares starting point Fe'!$D39)=0,(SUMIFS('RAW data extract'!AU$74:AU$81,'RAW data extract'!$C$74:$C$81,VLOOKUP('Market shares starting point Fe'!$D39,Nomenclature!$F$1:$G$8,2,FALSE))-'Market shares starting point Fe'!AW39)+AW39,$Z39/SUMIFS('Eurostat market shares'!$Z$2:$Z$185,'Eurostat market shares'!$C$2:$C$185,'Market shares starting point Fe'!$C39,'Eurostat market shares'!$D$2:$D$185,'Market shares starting point Fe'!$D39)*(SUMIFS('RAW data extract'!AU$74:AU$81,'RAW data extract'!$C$74:$C$81,VLOOKUP('Market shares starting point Fe'!$D39,Nomenclature!$F$1:$G$8,2,FALSE))-'Market shares starting point Fe'!AW39)+AW39)</f>
        <v>7.5960177492498033E-5</v>
      </c>
      <c r="AY39" s="7">
        <f>IF(SUMIFS('Eurostat market shares'!$Z$2:$Z$185,'Eurostat market shares'!$C$2:$C$185,'Market shares starting point Fe'!$C39,'Eurostat market shares'!$D$2:$D$185,'Market shares starting point Fe'!$D39)=0,(SUMIFS('RAW data extract'!AV$74:AV$81,'RAW data extract'!$C$74:$C$81,VLOOKUP('Market shares starting point Fe'!$D39,Nomenclature!$F$1:$G$8,2,FALSE))-'Market shares starting point Fe'!AX39)+AX39,$Z39/SUMIFS('Eurostat market shares'!$Z$2:$Z$185,'Eurostat market shares'!$C$2:$C$185,'Market shares starting point Fe'!$C39,'Eurostat market shares'!$D$2:$D$185,'Market shares starting point Fe'!$D39)*(SUMIFS('RAW data extract'!AV$74:AV$81,'RAW data extract'!$C$74:$C$81,VLOOKUP('Market shares starting point Fe'!$D39,Nomenclature!$F$1:$G$8,2,FALSE))-'Market shares starting point Fe'!AX39)+AX39)</f>
        <v>7.9901486654215481E-5</v>
      </c>
      <c r="AZ39" s="7">
        <f>IF(SUMIFS('Eurostat market shares'!$Z$2:$Z$185,'Eurostat market shares'!$C$2:$C$185,'Market shares starting point Fe'!$C39,'Eurostat market shares'!$D$2:$D$185,'Market shares starting point Fe'!$D39)=0,(SUMIFS('RAW data extract'!AW$74:AW$81,'RAW data extract'!$C$74:$C$81,VLOOKUP('Market shares starting point Fe'!$D39,Nomenclature!$F$1:$G$8,2,FALSE))-'Market shares starting point Fe'!AY39)+AY39,$Z39/SUMIFS('Eurostat market shares'!$Z$2:$Z$185,'Eurostat market shares'!$C$2:$C$185,'Market shares starting point Fe'!$C39,'Eurostat market shares'!$D$2:$D$185,'Market shares starting point Fe'!$D39)*(SUMIFS('RAW data extract'!AW$74:AW$81,'RAW data extract'!$C$74:$C$81,VLOOKUP('Market shares starting point Fe'!$D39,Nomenclature!$F$1:$G$8,2,FALSE))-'Market shares starting point Fe'!AY39)+AY39)</f>
        <v>8.4063538533015611E-5</v>
      </c>
      <c r="BA39" s="7">
        <f>IF(SUMIFS('Eurostat market shares'!$Z$2:$Z$185,'Eurostat market shares'!$C$2:$C$185,'Market shares starting point Fe'!$C39,'Eurostat market shares'!$D$2:$D$185,'Market shares starting point Fe'!$D39)=0,(SUMIFS('RAW data extract'!AX$74:AX$81,'RAW data extract'!$C$74:$C$81,VLOOKUP('Market shares starting point Fe'!$D39,Nomenclature!$F$1:$G$8,2,FALSE))-'Market shares starting point Fe'!AZ39)+AZ39,$Z39/SUMIFS('Eurostat market shares'!$Z$2:$Z$185,'Eurostat market shares'!$C$2:$C$185,'Market shares starting point Fe'!$C39,'Eurostat market shares'!$D$2:$D$185,'Market shares starting point Fe'!$D39)*(SUMIFS('RAW data extract'!AX$74:AX$81,'RAW data extract'!$C$74:$C$81,VLOOKUP('Market shares starting point Fe'!$D39,Nomenclature!$F$1:$G$8,2,FALSE))-'Market shares starting point Fe'!AZ39)+AZ39)</f>
        <v>8.8609987851437781E-5</v>
      </c>
      <c r="BB39" s="7">
        <f>IF(SUMIFS('Eurostat market shares'!$Z$2:$Z$185,'Eurostat market shares'!$C$2:$C$185,'Market shares starting point Fe'!$C39,'Eurostat market shares'!$D$2:$D$185,'Market shares starting point Fe'!$D39)=0,(SUMIFS('RAW data extract'!AY$74:AY$81,'RAW data extract'!$C$74:$C$81,VLOOKUP('Market shares starting point Fe'!$D39,Nomenclature!$F$1:$G$8,2,FALSE))-'Market shares starting point Fe'!BA39)+BA39,$Z39/SUMIFS('Eurostat market shares'!$Z$2:$Z$185,'Eurostat market shares'!$C$2:$C$185,'Market shares starting point Fe'!$C39,'Eurostat market shares'!$D$2:$D$185,'Market shares starting point Fe'!$D39)*(SUMIFS('RAW data extract'!AY$74:AY$81,'RAW data extract'!$C$74:$C$81,VLOOKUP('Market shares starting point Fe'!$D39,Nomenclature!$F$1:$G$8,2,FALSE))-'Market shares starting point Fe'!BA39)+BA39)</f>
        <v>9.3658992963984897E-5</v>
      </c>
      <c r="BC39" s="7">
        <f>IF(SUMIFS('Eurostat market shares'!$Z$2:$Z$185,'Eurostat market shares'!$C$2:$C$185,'Market shares starting point Fe'!$C39,'Eurostat market shares'!$D$2:$D$185,'Market shares starting point Fe'!$D39)=0,(SUMIFS('RAW data extract'!AZ$74:AZ$81,'RAW data extract'!$C$74:$C$81,VLOOKUP('Market shares starting point Fe'!$D39,Nomenclature!$F$1:$G$8,2,FALSE))-'Market shares starting point Fe'!BB39)+BB39,$Z39/SUMIFS('Eurostat market shares'!$Z$2:$Z$185,'Eurostat market shares'!$C$2:$C$185,'Market shares starting point Fe'!$C39,'Eurostat market shares'!$D$2:$D$185,'Market shares starting point Fe'!$D39)*(SUMIFS('RAW data extract'!AZ$74:AZ$81,'RAW data extract'!$C$74:$C$81,VLOOKUP('Market shares starting point Fe'!$D39,Nomenclature!$F$1:$G$8,2,FALSE))-'Market shares starting point Fe'!BB39)+BB39)</f>
        <v>9.9276599341383099E-5</v>
      </c>
      <c r="BD39" s="7">
        <f>IF(SUMIFS('Eurostat market shares'!$Z$2:$Z$185,'Eurostat market shares'!$C$2:$C$185,'Market shares starting point Fe'!$C39,'Eurostat market shares'!$D$2:$D$185,'Market shares starting point Fe'!$D39)=0,(SUMIFS('RAW data extract'!BA$74:BA$81,'RAW data extract'!$C$74:$C$81,VLOOKUP('Market shares starting point Fe'!$D39,Nomenclature!$F$1:$G$8,2,FALSE))-'Market shares starting point Fe'!BC39)+BC39,$Z39/SUMIFS('Eurostat market shares'!$Z$2:$Z$185,'Eurostat market shares'!$C$2:$C$185,'Market shares starting point Fe'!$C39,'Eurostat market shares'!$D$2:$D$185,'Market shares starting point Fe'!$D39)*(SUMIFS('RAW data extract'!BA$74:BA$81,'RAW data extract'!$C$74:$C$81,VLOOKUP('Market shares starting point Fe'!$D39,Nomenclature!$F$1:$G$8,2,FALSE))-'Market shares starting point Fe'!BC39)+BC39)</f>
        <v>1.053592419088396E-4</v>
      </c>
      <c r="BE39" s="7">
        <f>IF(SUMIFS('Eurostat market shares'!$Z$2:$Z$185,'Eurostat market shares'!$C$2:$C$185,'Market shares starting point Fe'!$C39,'Eurostat market shares'!$D$2:$D$185,'Market shares starting point Fe'!$D39)=0,(SUMIFS('RAW data extract'!BB$74:BB$81,'RAW data extract'!$C$74:$C$81,VLOOKUP('Market shares starting point Fe'!$D39,Nomenclature!$F$1:$G$8,2,FALSE))-'Market shares starting point Fe'!BD39)+BD39,$Z39/SUMIFS('Eurostat market shares'!$Z$2:$Z$185,'Eurostat market shares'!$C$2:$C$185,'Market shares starting point Fe'!$C39,'Eurostat market shares'!$D$2:$D$185,'Market shares starting point Fe'!$D39)*(SUMIFS('RAW data extract'!BB$74:BB$81,'RAW data extract'!$C$74:$C$81,VLOOKUP('Market shares starting point Fe'!$D39,Nomenclature!$F$1:$G$8,2,FALSE))-'Market shares starting point Fe'!BD39)+BD39)</f>
        <v>1.1223743783746689E-4</v>
      </c>
      <c r="BF39" s="7">
        <f>IF(SUMIFS('Eurostat market shares'!$Z$2:$Z$185,'Eurostat market shares'!$C$2:$C$185,'Market shares starting point Fe'!$C39,'Eurostat market shares'!$D$2:$D$185,'Market shares starting point Fe'!$D39)=0,(SUMIFS('RAW data extract'!BC$74:BC$81,'RAW data extract'!$C$74:$C$81,VLOOKUP('Market shares starting point Fe'!$D39,Nomenclature!$F$1:$G$8,2,FALSE))-'Market shares starting point Fe'!BE39)+BE39,$Z39/SUMIFS('Eurostat market shares'!$Z$2:$Z$185,'Eurostat market shares'!$C$2:$C$185,'Market shares starting point Fe'!$C39,'Eurostat market shares'!$D$2:$D$185,'Market shares starting point Fe'!$D39)*(SUMIFS('RAW data extract'!BC$74:BC$81,'RAW data extract'!$C$74:$C$81,VLOOKUP('Market shares starting point Fe'!$D39,Nomenclature!$F$1:$G$8,2,FALSE))-'Market shares starting point Fe'!BE39)+BE39)</f>
        <v>1.1994345012950137E-4</v>
      </c>
      <c r="BG39" s="7">
        <f>IF(SUMIFS('Eurostat market shares'!$Z$2:$Z$185,'Eurostat market shares'!$C$2:$C$185,'Market shares starting point Fe'!$C39,'Eurostat market shares'!$D$2:$D$185,'Market shares starting point Fe'!$D39)=0,(SUMIFS('RAW data extract'!BD$74:BD$81,'RAW data extract'!$C$74:$C$81,VLOOKUP('Market shares starting point Fe'!$D39,Nomenclature!$F$1:$G$8,2,FALSE))-'Market shares starting point Fe'!BF39)+BF39,$Z39/SUMIFS('Eurostat market shares'!$Z$2:$Z$185,'Eurostat market shares'!$C$2:$C$185,'Market shares starting point Fe'!$C39,'Eurostat market shares'!$D$2:$D$185,'Market shares starting point Fe'!$D39)*(SUMIFS('RAW data extract'!BD$74:BD$81,'RAW data extract'!$C$74:$C$81,VLOOKUP('Market shares starting point Fe'!$D39,Nomenclature!$F$1:$G$8,2,FALSE))-'Market shares starting point Fe'!BF39)+BF39)</f>
        <v>1.286164202993178E-4</v>
      </c>
      <c r="BH39" s="7">
        <f>IF(SUMIFS('Eurostat market shares'!$Z$2:$Z$185,'Eurostat market shares'!$C$2:$C$185,'Market shares starting point Fe'!$C39,'Eurostat market shares'!$D$2:$D$185,'Market shares starting point Fe'!$D39)=0,(SUMIFS('RAW data extract'!BE$74:BE$81,'RAW data extract'!$C$74:$C$81,VLOOKUP('Market shares starting point Fe'!$D39,Nomenclature!$F$1:$G$8,2,FALSE))-'Market shares starting point Fe'!BG39)+BG39,$Z39/SUMIFS('Eurostat market shares'!$Z$2:$Z$185,'Eurostat market shares'!$C$2:$C$185,'Market shares starting point Fe'!$C39,'Eurostat market shares'!$D$2:$D$185,'Market shares starting point Fe'!$D39)*(SUMIFS('RAW data extract'!BE$74:BE$81,'RAW data extract'!$C$74:$C$81,VLOOKUP('Market shares starting point Fe'!$D39,Nomenclature!$F$1:$G$8,2,FALSE))-'Market shares starting point Fe'!BG39)+BG39)</f>
        <v>1.3847148359464765E-4</v>
      </c>
    </row>
    <row r="40" spans="1:60" hidden="1" x14ac:dyDescent="0.3">
      <c r="A40" t="s">
        <v>9</v>
      </c>
      <c r="B40" t="s">
        <v>10</v>
      </c>
      <c r="C40" t="s">
        <v>25</v>
      </c>
      <c r="D40" t="s">
        <v>22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 s="6">
        <f>IFERROR(SUMIFS('intermediary sheet'!J$2:J$185,'intermediary sheet'!$C$2:$C$185,'Market shares starting point Fe'!$C40,'intermediary sheet'!$D$2:$D$185,'Market shares starting point Fe'!$D40)/SUMIFS('intermediary sheet'!J$2:J$185,'intermediary sheet'!$C$2:$C$185,'Market shares starting point Fe'!$C40,'intermediary sheet'!$D$2:$D$185,"total"),0)</f>
        <v>0.9331990293484731</v>
      </c>
      <c r="K40" s="6">
        <f>IFERROR(SUMIFS('intermediary sheet'!K$2:K$185,'intermediary sheet'!$C$2:$C$185,'Market shares starting point Fe'!$C40,'intermediary sheet'!$D$2:$D$185,'Market shares starting point Fe'!$D40)/SUMIFS('intermediary sheet'!K$2:K$185,'intermediary sheet'!$C$2:$C$185,'Market shares starting point Fe'!$C40,'intermediary sheet'!$D$2:$D$185,"total"),0)</f>
        <v>0.94351861963525163</v>
      </c>
      <c r="L40" s="6">
        <f>IFERROR(SUMIFS('intermediary sheet'!L$2:L$185,'intermediary sheet'!$C$2:$C$185,'Market shares starting point Fe'!$C40,'intermediary sheet'!$D$2:$D$185,'Market shares starting point Fe'!$D40)/SUMIFS('intermediary sheet'!L$2:L$185,'intermediary sheet'!$C$2:$C$185,'Market shares starting point Fe'!$C40,'intermediary sheet'!$D$2:$D$185,"total"),0)</f>
        <v>0.94069657985566368</v>
      </c>
      <c r="M40" s="6">
        <f>IFERROR(SUMIFS('intermediary sheet'!M$2:M$185,'intermediary sheet'!$C$2:$C$185,'Market shares starting point Fe'!$C40,'intermediary sheet'!$D$2:$D$185,'Market shares starting point Fe'!$D40)/SUMIFS('intermediary sheet'!M$2:M$185,'intermediary sheet'!$C$2:$C$185,'Market shares starting point Fe'!$C40,'intermediary sheet'!$D$2:$D$185,"total"),0)</f>
        <v>0.94727017336339769</v>
      </c>
      <c r="N40" s="6">
        <f>IFERROR(SUMIFS('intermediary sheet'!N$2:N$185,'intermediary sheet'!$C$2:$C$185,'Market shares starting point Fe'!$C40,'intermediary sheet'!$D$2:$D$185,'Market shares starting point Fe'!$D40)/SUMIFS('intermediary sheet'!N$2:N$185,'intermediary sheet'!$C$2:$C$185,'Market shares starting point Fe'!$C40,'intermediary sheet'!$D$2:$D$185,"total"),0)</f>
        <v>0.95506762691024061</v>
      </c>
      <c r="O40" s="6">
        <f>IFERROR(SUMIFS('intermediary sheet'!O$2:O$185,'intermediary sheet'!$C$2:$C$185,'Market shares starting point Fe'!$C40,'intermediary sheet'!$D$2:$D$185,'Market shares starting point Fe'!$D40)/SUMIFS('intermediary sheet'!O$2:O$185,'intermediary sheet'!$C$2:$C$185,'Market shares starting point Fe'!$C40,'intermediary sheet'!$D$2:$D$185,"total"),0)</f>
        <v>0.9623960230348968</v>
      </c>
      <c r="P40" s="6">
        <f>IFERROR(SUMIFS('intermediary sheet'!P$2:P$185,'intermediary sheet'!$C$2:$C$185,'Market shares starting point Fe'!$C40,'intermediary sheet'!$D$2:$D$185,'Market shares starting point Fe'!$D40)/SUMIFS('intermediary sheet'!P$2:P$185,'intermediary sheet'!$C$2:$C$185,'Market shares starting point Fe'!$C40,'intermediary sheet'!$D$2:$D$185,"total"),0)</f>
        <v>0.96018816695081144</v>
      </c>
      <c r="Q40" s="6">
        <f>IFERROR(SUMIFS('intermediary sheet'!Q$2:Q$185,'intermediary sheet'!$C$2:$C$185,'Market shares starting point Fe'!$C40,'intermediary sheet'!$D$2:$D$185,'Market shares starting point Fe'!$D40)/SUMIFS('intermediary sheet'!Q$2:Q$185,'intermediary sheet'!$C$2:$C$185,'Market shares starting point Fe'!$C40,'intermediary sheet'!$D$2:$D$185,"total"),0)</f>
        <v>0.9574751526763261</v>
      </c>
      <c r="R40" s="6">
        <f>IFERROR(SUMIFS('intermediary sheet'!R$2:R$185,'intermediary sheet'!$C$2:$C$185,'Market shares starting point Fe'!$C40,'intermediary sheet'!$D$2:$D$185,'Market shares starting point Fe'!$D40)/SUMIFS('intermediary sheet'!R$2:R$185,'intermediary sheet'!$C$2:$C$185,'Market shares starting point Fe'!$C40,'intermediary sheet'!$D$2:$D$185,"total"),0)</f>
        <v>0.94596164155101548</v>
      </c>
      <c r="S40" s="6">
        <f>IFERROR(SUMIFS('intermediary sheet'!S$2:S$185,'intermediary sheet'!$C$2:$C$185,'Market shares starting point Fe'!$C40,'intermediary sheet'!$D$2:$D$185,'Market shares starting point Fe'!$D40)/SUMIFS('intermediary sheet'!S$2:S$185,'intermediary sheet'!$C$2:$C$185,'Market shares starting point Fe'!$C40,'intermediary sheet'!$D$2:$D$185,"total"),0)</f>
        <v>0.93281273692191047</v>
      </c>
      <c r="T40" s="6">
        <f>IFERROR(SUMIFS('intermediary sheet'!T$2:T$185,'intermediary sheet'!$C$2:$C$185,'Market shares starting point Fe'!$C40,'intermediary sheet'!$D$2:$D$185,'Market shares starting point Fe'!$D40)/SUMIFS('intermediary sheet'!T$2:T$185,'intermediary sheet'!$C$2:$C$185,'Market shares starting point Fe'!$C40,'intermediary sheet'!$D$2:$D$185,"total"),0)</f>
        <v>0.92845332691227234</v>
      </c>
      <c r="U40" s="6">
        <f>IFERROR(SUMIFS('intermediary sheet'!U$2:U$185,'intermediary sheet'!$C$2:$C$185,'Market shares starting point Fe'!$C40,'intermediary sheet'!$D$2:$D$185,'Market shares starting point Fe'!$D40)/SUMIFS('intermediary sheet'!U$2:U$185,'intermediary sheet'!$C$2:$C$185,'Market shares starting point Fe'!$C40,'intermediary sheet'!$D$2:$D$185,"total"),0)</f>
        <v>0.9180902672152933</v>
      </c>
      <c r="V40" s="6">
        <f>IFERROR(SUMIFS('intermediary sheet'!V$2:V$185,'intermediary sheet'!$C$2:$C$185,'Market shares starting point Fe'!$C40,'intermediary sheet'!$D$2:$D$185,'Market shares starting point Fe'!$D40)/SUMIFS('intermediary sheet'!V$2:V$185,'intermediary sheet'!$C$2:$C$185,'Market shares starting point Fe'!$C40,'intermediary sheet'!$D$2:$D$185,"total"),0)</f>
        <v>0.92348666688587111</v>
      </c>
      <c r="W40" s="6">
        <f>IFERROR(SUMIFS('intermediary sheet'!W$2:W$185,'intermediary sheet'!$C$2:$C$185,'Market shares starting point Fe'!$C40,'intermediary sheet'!$D$2:$D$185,'Market shares starting point Fe'!$D40)/SUMIFS('intermediary sheet'!W$2:W$185,'intermediary sheet'!$C$2:$C$185,'Market shares starting point Fe'!$C40,'intermediary sheet'!$D$2:$D$185,"total"),0)</f>
        <v>0.92231945666793969</v>
      </c>
      <c r="X40" s="6">
        <f>IFERROR(SUMIFS('intermediary sheet'!X$2:X$185,'intermediary sheet'!$C$2:$C$185,'Market shares starting point Fe'!$C40,'intermediary sheet'!$D$2:$D$185,'Market shares starting point Fe'!$D40)/SUMIFS('intermediary sheet'!X$2:X$185,'intermediary sheet'!$C$2:$C$185,'Market shares starting point Fe'!$C40,'intermediary sheet'!$D$2:$D$185,"total"),0)</f>
        <v>0.91788701252924021</v>
      </c>
      <c r="Y40" s="6">
        <f>IFERROR(SUMIFS('intermediary sheet'!Y$2:Y$185,'intermediary sheet'!$C$2:$C$185,'Market shares starting point Fe'!$C40,'intermediary sheet'!$D$2:$D$185,'Market shares starting point Fe'!$D40)/SUMIFS('intermediary sheet'!Y$2:Y$185,'intermediary sheet'!$C$2:$C$185,'Market shares starting point Fe'!$C40,'intermediary sheet'!$D$2:$D$185,"total"),0)</f>
        <v>0.92260400616332816</v>
      </c>
      <c r="Z40" s="6">
        <f>IFERROR(SUMIFS('intermediary sheet'!Z$2:Z$185,'intermediary sheet'!$C$2:$C$185,'Market shares starting point Fe'!$C40,'intermediary sheet'!$D$2:$D$185,'Market shares starting point Fe'!$D40)/SUMIFS('intermediary sheet'!Z$2:Z$185,'intermediary sheet'!$C$2:$C$185,'Market shares starting point Fe'!$C40,'intermediary sheet'!$D$2:$D$185,"total"),0)</f>
        <v>0.92614648924795051</v>
      </c>
      <c r="AA40" s="7">
        <f>IF(SUMIFS('Eurostat market shares'!$Z$2:$Z$185,'Eurostat market shares'!$C$2:$C$185,'Market shares starting point Fe'!$C40,'Eurostat market shares'!$D$2:$D$185,'Market shares starting point Fe'!$D40)=0,(SUMIFS('RAW data extract'!X$74:X$81,'RAW data extract'!$C$74:$C$81,VLOOKUP('Market shares starting point Fe'!$D40,Nomenclature!$F$1:$G$8,2,FALSE))-'Market shares starting point Fe'!Z40)+Z40,$Z40/SUMIFS('Eurostat market shares'!$Z$2:$Z$185,'Eurostat market shares'!$C$2:$C$185,'Market shares starting point Fe'!$C40,'Eurostat market shares'!$D$2:$D$185,'Market shares starting point Fe'!$D40)*(SUMIFS('RAW data extract'!X$74:X$81,'RAW data extract'!$C$74:$C$81,VLOOKUP('Market shares starting point Fe'!$D40,Nomenclature!$F$1:$G$8,2,FALSE))-'Market shares starting point Fe'!Z40)+Z40)</f>
        <v>0.93524532854898357</v>
      </c>
      <c r="AB40" s="7">
        <f>IF(SUMIFS('Eurostat market shares'!$Z$2:$Z$185,'Eurostat market shares'!$C$2:$C$185,'Market shares starting point Fe'!$C40,'Eurostat market shares'!$D$2:$D$185,'Market shares starting point Fe'!$D40)=0,(SUMIFS('RAW data extract'!Y$74:Y$81,'RAW data extract'!$C$74:$C$81,VLOOKUP('Market shares starting point Fe'!$D40,Nomenclature!$F$1:$G$8,2,FALSE))-'Market shares starting point Fe'!AA40)+AA40,$Z40/SUMIFS('Eurostat market shares'!$Z$2:$Z$185,'Eurostat market shares'!$C$2:$C$185,'Market shares starting point Fe'!$C40,'Eurostat market shares'!$D$2:$D$185,'Market shares starting point Fe'!$D40)*(SUMIFS('RAW data extract'!Y$74:Y$81,'RAW data extract'!$C$74:$C$81,VLOOKUP('Market shares starting point Fe'!$D40,Nomenclature!$F$1:$G$8,2,FALSE))-'Market shares starting point Fe'!AA40)+AA40)</f>
        <v>0.93449248644743588</v>
      </c>
      <c r="AC40" s="7">
        <f>IF(SUMIFS('Eurostat market shares'!$Z$2:$Z$185,'Eurostat market shares'!$C$2:$C$185,'Market shares starting point Fe'!$C40,'Eurostat market shares'!$D$2:$D$185,'Market shares starting point Fe'!$D40)=0,(SUMIFS('RAW data extract'!Z$74:Z$81,'RAW data extract'!$C$74:$C$81,VLOOKUP('Market shares starting point Fe'!$D40,Nomenclature!$F$1:$G$8,2,FALSE))-'Market shares starting point Fe'!AB40)+AB40,$Z40/SUMIFS('Eurostat market shares'!$Z$2:$Z$185,'Eurostat market shares'!$C$2:$C$185,'Market shares starting point Fe'!$C40,'Eurostat market shares'!$D$2:$D$185,'Market shares starting point Fe'!$D40)*(SUMIFS('RAW data extract'!Z$74:Z$81,'RAW data extract'!$C$74:$C$81,VLOOKUP('Market shares starting point Fe'!$D40,Nomenclature!$F$1:$G$8,2,FALSE))-'Market shares starting point Fe'!AB40)+AB40)</f>
        <v>0.93331700624007874</v>
      </c>
      <c r="AD40" s="7">
        <f>IF(SUMIFS('Eurostat market shares'!$Z$2:$Z$185,'Eurostat market shares'!$C$2:$C$185,'Market shares starting point Fe'!$C40,'Eurostat market shares'!$D$2:$D$185,'Market shares starting point Fe'!$D40)=0,(SUMIFS('RAW data extract'!AA$74:AA$81,'RAW data extract'!$C$74:$C$81,VLOOKUP('Market shares starting point Fe'!$D40,Nomenclature!$F$1:$G$8,2,FALSE))-'Market shares starting point Fe'!AC40)+AC40,$Z40/SUMIFS('Eurostat market shares'!$Z$2:$Z$185,'Eurostat market shares'!$C$2:$C$185,'Market shares starting point Fe'!$C40,'Eurostat market shares'!$D$2:$D$185,'Market shares starting point Fe'!$D40)*(SUMIFS('RAW data extract'!AA$74:AA$81,'RAW data extract'!$C$74:$C$81,VLOOKUP('Market shares starting point Fe'!$D40,Nomenclature!$F$1:$G$8,2,FALSE))-'Market shares starting point Fe'!AC40)+AC40)</f>
        <v>0.93202508908884707</v>
      </c>
      <c r="AE40" s="7">
        <f>IF(SUMIFS('Eurostat market shares'!$Z$2:$Z$185,'Eurostat market shares'!$C$2:$C$185,'Market shares starting point Fe'!$C40,'Eurostat market shares'!$D$2:$D$185,'Market shares starting point Fe'!$D40)=0,(SUMIFS('RAW data extract'!AB$74:AB$81,'RAW data extract'!$C$74:$C$81,VLOOKUP('Market shares starting point Fe'!$D40,Nomenclature!$F$1:$G$8,2,FALSE))-'Market shares starting point Fe'!AD40)+AD40,$Z40/SUMIFS('Eurostat market shares'!$Z$2:$Z$185,'Eurostat market shares'!$C$2:$C$185,'Market shares starting point Fe'!$C40,'Eurostat market shares'!$D$2:$D$185,'Market shares starting point Fe'!$D40)*(SUMIFS('RAW data extract'!AB$74:AB$81,'RAW data extract'!$C$74:$C$81,VLOOKUP('Market shares starting point Fe'!$D40,Nomenclature!$F$1:$G$8,2,FALSE))-'Market shares starting point Fe'!AD40)+AD40)</f>
        <v>0.93063700015356965</v>
      </c>
      <c r="AF40" s="7">
        <f>IF(SUMIFS('Eurostat market shares'!$Z$2:$Z$185,'Eurostat market shares'!$C$2:$C$185,'Market shares starting point Fe'!$C40,'Eurostat market shares'!$D$2:$D$185,'Market shares starting point Fe'!$D40)=0,(SUMIFS('RAW data extract'!AC$74:AC$81,'RAW data extract'!$C$74:$C$81,VLOOKUP('Market shares starting point Fe'!$D40,Nomenclature!$F$1:$G$8,2,FALSE))-'Market shares starting point Fe'!AE40)+AE40,$Z40/SUMIFS('Eurostat market shares'!$Z$2:$Z$185,'Eurostat market shares'!$C$2:$C$185,'Market shares starting point Fe'!$C40,'Eurostat market shares'!$D$2:$D$185,'Market shares starting point Fe'!$D40)*(SUMIFS('RAW data extract'!AC$74:AC$81,'RAW data extract'!$C$74:$C$81,VLOOKUP('Market shares starting point Fe'!$D40,Nomenclature!$F$1:$G$8,2,FALSE))-'Market shares starting point Fe'!AE40)+AE40)</f>
        <v>0.92906053459345161</v>
      </c>
      <c r="AG40" s="7">
        <f>IF(SUMIFS('Eurostat market shares'!$Z$2:$Z$185,'Eurostat market shares'!$C$2:$C$185,'Market shares starting point Fe'!$C40,'Eurostat market shares'!$D$2:$D$185,'Market shares starting point Fe'!$D40)=0,(SUMIFS('RAW data extract'!AD$74:AD$81,'RAW data extract'!$C$74:$C$81,VLOOKUP('Market shares starting point Fe'!$D40,Nomenclature!$F$1:$G$8,2,FALSE))-'Market shares starting point Fe'!AF40)+AF40,$Z40/SUMIFS('Eurostat market shares'!$Z$2:$Z$185,'Eurostat market shares'!$C$2:$C$185,'Market shares starting point Fe'!$C40,'Eurostat market shares'!$D$2:$D$185,'Market shares starting point Fe'!$D40)*(SUMIFS('RAW data extract'!AD$74:AD$81,'RAW data extract'!$C$74:$C$81,VLOOKUP('Market shares starting point Fe'!$D40,Nomenclature!$F$1:$G$8,2,FALSE))-'Market shares starting point Fe'!AF40)+AF40)</f>
        <v>0.92734681401782304</v>
      </c>
      <c r="AH40" s="7">
        <f>IF(SUMIFS('Eurostat market shares'!$Z$2:$Z$185,'Eurostat market shares'!$C$2:$C$185,'Market shares starting point Fe'!$C40,'Eurostat market shares'!$D$2:$D$185,'Market shares starting point Fe'!$D40)=0,(SUMIFS('RAW data extract'!AE$74:AE$81,'RAW data extract'!$C$74:$C$81,VLOOKUP('Market shares starting point Fe'!$D40,Nomenclature!$F$1:$G$8,2,FALSE))-'Market shares starting point Fe'!AG40)+AG40,$Z40/SUMIFS('Eurostat market shares'!$Z$2:$Z$185,'Eurostat market shares'!$C$2:$C$185,'Market shares starting point Fe'!$C40,'Eurostat market shares'!$D$2:$D$185,'Market shares starting point Fe'!$D40)*(SUMIFS('RAW data extract'!AE$74:AE$81,'RAW data extract'!$C$74:$C$81,VLOOKUP('Market shares starting point Fe'!$D40,Nomenclature!$F$1:$G$8,2,FALSE))-'Market shares starting point Fe'!AG40)+AG40)</f>
        <v>0.925290039026054</v>
      </c>
      <c r="AI40" s="7">
        <f>IF(SUMIFS('Eurostat market shares'!$Z$2:$Z$185,'Eurostat market shares'!$C$2:$C$185,'Market shares starting point Fe'!$C40,'Eurostat market shares'!$D$2:$D$185,'Market shares starting point Fe'!$D40)=0,(SUMIFS('RAW data extract'!AF$74:AF$81,'RAW data extract'!$C$74:$C$81,VLOOKUP('Market shares starting point Fe'!$D40,Nomenclature!$F$1:$G$8,2,FALSE))-'Market shares starting point Fe'!AH40)+AH40,$Z40/SUMIFS('Eurostat market shares'!$Z$2:$Z$185,'Eurostat market shares'!$C$2:$C$185,'Market shares starting point Fe'!$C40,'Eurostat market shares'!$D$2:$D$185,'Market shares starting point Fe'!$D40)*(SUMIFS('RAW data extract'!AF$74:AF$81,'RAW data extract'!$C$74:$C$81,VLOOKUP('Market shares starting point Fe'!$D40,Nomenclature!$F$1:$G$8,2,FALSE))-'Market shares starting point Fe'!AH40)+AH40)</f>
        <v>0.9229683667348737</v>
      </c>
      <c r="AJ40" s="7">
        <f>IF(SUMIFS('Eurostat market shares'!$Z$2:$Z$185,'Eurostat market shares'!$C$2:$C$185,'Market shares starting point Fe'!$C40,'Eurostat market shares'!$D$2:$D$185,'Market shares starting point Fe'!$D40)=0,(SUMIFS('RAW data extract'!AG$74:AG$81,'RAW data extract'!$C$74:$C$81,VLOOKUP('Market shares starting point Fe'!$D40,Nomenclature!$F$1:$G$8,2,FALSE))-'Market shares starting point Fe'!AI40)+AI40,$Z40/SUMIFS('Eurostat market shares'!$Z$2:$Z$185,'Eurostat market shares'!$C$2:$C$185,'Market shares starting point Fe'!$C40,'Eurostat market shares'!$D$2:$D$185,'Market shares starting point Fe'!$D40)*(SUMIFS('RAW data extract'!AG$74:AG$81,'RAW data extract'!$C$74:$C$81,VLOOKUP('Market shares starting point Fe'!$D40,Nomenclature!$F$1:$G$8,2,FALSE))-'Market shares starting point Fe'!AI40)+AI40)</f>
        <v>0.920270264775637</v>
      </c>
      <c r="AK40" s="7">
        <f>IF(SUMIFS('Eurostat market shares'!$Z$2:$Z$185,'Eurostat market shares'!$C$2:$C$185,'Market shares starting point Fe'!$C40,'Eurostat market shares'!$D$2:$D$185,'Market shares starting point Fe'!$D40)=0,(SUMIFS('RAW data extract'!AH$74:AH$81,'RAW data extract'!$C$74:$C$81,VLOOKUP('Market shares starting point Fe'!$D40,Nomenclature!$F$1:$G$8,2,FALSE))-'Market shares starting point Fe'!AJ40)+AJ40,$Z40/SUMIFS('Eurostat market shares'!$Z$2:$Z$185,'Eurostat market shares'!$C$2:$C$185,'Market shares starting point Fe'!$C40,'Eurostat market shares'!$D$2:$D$185,'Market shares starting point Fe'!$D40)*(SUMIFS('RAW data extract'!AH$74:AH$81,'RAW data extract'!$C$74:$C$81,VLOOKUP('Market shares starting point Fe'!$D40,Nomenclature!$F$1:$G$8,2,FALSE))-'Market shares starting point Fe'!AJ40)+AJ40)</f>
        <v>0.91685150038764629</v>
      </c>
      <c r="AL40" s="7">
        <f>IF(SUMIFS('Eurostat market shares'!$Z$2:$Z$185,'Eurostat market shares'!$C$2:$C$185,'Market shares starting point Fe'!$C40,'Eurostat market shares'!$D$2:$D$185,'Market shares starting point Fe'!$D40)=0,(SUMIFS('RAW data extract'!AI$74:AI$81,'RAW data extract'!$C$74:$C$81,VLOOKUP('Market shares starting point Fe'!$D40,Nomenclature!$F$1:$G$8,2,FALSE))-'Market shares starting point Fe'!AK40)+AK40,$Z40/SUMIFS('Eurostat market shares'!$Z$2:$Z$185,'Eurostat market shares'!$C$2:$C$185,'Market shares starting point Fe'!$C40,'Eurostat market shares'!$D$2:$D$185,'Market shares starting point Fe'!$D40)*(SUMIFS('RAW data extract'!AI$74:AI$81,'RAW data extract'!$C$74:$C$81,VLOOKUP('Market shares starting point Fe'!$D40,Nomenclature!$F$1:$G$8,2,FALSE))-'Market shares starting point Fe'!AK40)+AK40)</f>
        <v>0.9125228175487109</v>
      </c>
      <c r="AM40" s="7">
        <f>IF(SUMIFS('Eurostat market shares'!$Z$2:$Z$185,'Eurostat market shares'!$C$2:$C$185,'Market shares starting point Fe'!$C40,'Eurostat market shares'!$D$2:$D$185,'Market shares starting point Fe'!$D40)=0,(SUMIFS('RAW data extract'!AJ$74:AJ$81,'RAW data extract'!$C$74:$C$81,VLOOKUP('Market shares starting point Fe'!$D40,Nomenclature!$F$1:$G$8,2,FALSE))-'Market shares starting point Fe'!AL40)+AL40,$Z40/SUMIFS('Eurostat market shares'!$Z$2:$Z$185,'Eurostat market shares'!$C$2:$C$185,'Market shares starting point Fe'!$C40,'Eurostat market shares'!$D$2:$D$185,'Market shares starting point Fe'!$D40)*(SUMIFS('RAW data extract'!AJ$74:AJ$81,'RAW data extract'!$C$74:$C$81,VLOOKUP('Market shares starting point Fe'!$D40,Nomenclature!$F$1:$G$8,2,FALSE))-'Market shares starting point Fe'!AL40)+AL40)</f>
        <v>0.9070517177187355</v>
      </c>
      <c r="AN40" s="7">
        <f>IF(SUMIFS('Eurostat market shares'!$Z$2:$Z$185,'Eurostat market shares'!$C$2:$C$185,'Market shares starting point Fe'!$C40,'Eurostat market shares'!$D$2:$D$185,'Market shares starting point Fe'!$D40)=0,(SUMIFS('RAW data extract'!AK$74:AK$81,'RAW data extract'!$C$74:$C$81,VLOOKUP('Market shares starting point Fe'!$D40,Nomenclature!$F$1:$G$8,2,FALSE))-'Market shares starting point Fe'!AM40)+AM40,$Z40/SUMIFS('Eurostat market shares'!$Z$2:$Z$185,'Eurostat market shares'!$C$2:$C$185,'Market shares starting point Fe'!$C40,'Eurostat market shares'!$D$2:$D$185,'Market shares starting point Fe'!$D40)*(SUMIFS('RAW data extract'!AK$74:AK$81,'RAW data extract'!$C$74:$C$81,VLOOKUP('Market shares starting point Fe'!$D40,Nomenclature!$F$1:$G$8,2,FALSE))-'Market shares starting point Fe'!AM40)+AM40)</f>
        <v>0.89982096358759578</v>
      </c>
      <c r="AO40" s="7">
        <f>IF(SUMIFS('Eurostat market shares'!$Z$2:$Z$185,'Eurostat market shares'!$C$2:$C$185,'Market shares starting point Fe'!$C40,'Eurostat market shares'!$D$2:$D$185,'Market shares starting point Fe'!$D40)=0,(SUMIFS('RAW data extract'!AL$74:AL$81,'RAW data extract'!$C$74:$C$81,VLOOKUP('Market shares starting point Fe'!$D40,Nomenclature!$F$1:$G$8,2,FALSE))-'Market shares starting point Fe'!AN40)+AN40,$Z40/SUMIFS('Eurostat market shares'!$Z$2:$Z$185,'Eurostat market shares'!$C$2:$C$185,'Market shares starting point Fe'!$C40,'Eurostat market shares'!$D$2:$D$185,'Market shares starting point Fe'!$D40)*(SUMIFS('RAW data extract'!AL$74:AL$81,'RAW data extract'!$C$74:$C$81,VLOOKUP('Market shares starting point Fe'!$D40,Nomenclature!$F$1:$G$8,2,FALSE))-'Market shares starting point Fe'!AN40)+AN40)</f>
        <v>0.89160165235825717</v>
      </c>
      <c r="AP40" s="7">
        <f>IF(SUMIFS('Eurostat market shares'!$Z$2:$Z$185,'Eurostat market shares'!$C$2:$C$185,'Market shares starting point Fe'!$C40,'Eurostat market shares'!$D$2:$D$185,'Market shares starting point Fe'!$D40)=0,(SUMIFS('RAW data extract'!AM$74:AM$81,'RAW data extract'!$C$74:$C$81,VLOOKUP('Market shares starting point Fe'!$D40,Nomenclature!$F$1:$G$8,2,FALSE))-'Market shares starting point Fe'!AO40)+AO40,$Z40/SUMIFS('Eurostat market shares'!$Z$2:$Z$185,'Eurostat market shares'!$C$2:$C$185,'Market shares starting point Fe'!$C40,'Eurostat market shares'!$D$2:$D$185,'Market shares starting point Fe'!$D40)*(SUMIFS('RAW data extract'!AM$74:AM$81,'RAW data extract'!$C$74:$C$81,VLOOKUP('Market shares starting point Fe'!$D40,Nomenclature!$F$1:$G$8,2,FALSE))-'Market shares starting point Fe'!AO40)+AO40)</f>
        <v>0.88248661416599927</v>
      </c>
      <c r="AQ40" s="7">
        <f>IF(SUMIFS('Eurostat market shares'!$Z$2:$Z$185,'Eurostat market shares'!$C$2:$C$185,'Market shares starting point Fe'!$C40,'Eurostat market shares'!$D$2:$D$185,'Market shares starting point Fe'!$D40)=0,(SUMIFS('RAW data extract'!AN$74:AN$81,'RAW data extract'!$C$74:$C$81,VLOOKUP('Market shares starting point Fe'!$D40,Nomenclature!$F$1:$G$8,2,FALSE))-'Market shares starting point Fe'!AP40)+AP40,$Z40/SUMIFS('Eurostat market shares'!$Z$2:$Z$185,'Eurostat market shares'!$C$2:$C$185,'Market shares starting point Fe'!$C40,'Eurostat market shares'!$D$2:$D$185,'Market shares starting point Fe'!$D40)*(SUMIFS('RAW data extract'!AN$74:AN$81,'RAW data extract'!$C$74:$C$81,VLOOKUP('Market shares starting point Fe'!$D40,Nomenclature!$F$1:$G$8,2,FALSE))-'Market shares starting point Fe'!AP40)+AP40)</f>
        <v>0.87275386714118752</v>
      </c>
      <c r="AR40" s="7">
        <f>IF(SUMIFS('Eurostat market shares'!$Z$2:$Z$185,'Eurostat market shares'!$C$2:$C$185,'Market shares starting point Fe'!$C40,'Eurostat market shares'!$D$2:$D$185,'Market shares starting point Fe'!$D40)=0,(SUMIFS('RAW data extract'!AO$74:AO$81,'RAW data extract'!$C$74:$C$81,VLOOKUP('Market shares starting point Fe'!$D40,Nomenclature!$F$1:$G$8,2,FALSE))-'Market shares starting point Fe'!AQ40)+AQ40,$Z40/SUMIFS('Eurostat market shares'!$Z$2:$Z$185,'Eurostat market shares'!$C$2:$C$185,'Market shares starting point Fe'!$C40,'Eurostat market shares'!$D$2:$D$185,'Market shares starting point Fe'!$D40)*(SUMIFS('RAW data extract'!AO$74:AO$81,'RAW data extract'!$C$74:$C$81,VLOOKUP('Market shares starting point Fe'!$D40,Nomenclature!$F$1:$G$8,2,FALSE))-'Market shares starting point Fe'!AQ40)+AQ40)</f>
        <v>0.86228020646038006</v>
      </c>
      <c r="AS40" s="7">
        <f>IF(SUMIFS('Eurostat market shares'!$Z$2:$Z$185,'Eurostat market shares'!$C$2:$C$185,'Market shares starting point Fe'!$C40,'Eurostat market shares'!$D$2:$D$185,'Market shares starting point Fe'!$D40)=0,(SUMIFS('RAW data extract'!AP$74:AP$81,'RAW data extract'!$C$74:$C$81,VLOOKUP('Market shares starting point Fe'!$D40,Nomenclature!$F$1:$G$8,2,FALSE))-'Market shares starting point Fe'!AR40)+AR40,$Z40/SUMIFS('Eurostat market shares'!$Z$2:$Z$185,'Eurostat market shares'!$C$2:$C$185,'Market shares starting point Fe'!$C40,'Eurostat market shares'!$D$2:$D$185,'Market shares starting point Fe'!$D40)*(SUMIFS('RAW data extract'!AP$74:AP$81,'RAW data extract'!$C$74:$C$81,VLOOKUP('Market shares starting point Fe'!$D40,Nomenclature!$F$1:$G$8,2,FALSE))-'Market shares starting point Fe'!AR40)+AR40)</f>
        <v>0.85109169656080719</v>
      </c>
      <c r="AT40" s="7">
        <f>IF(SUMIFS('Eurostat market shares'!$Z$2:$Z$185,'Eurostat market shares'!$C$2:$C$185,'Market shares starting point Fe'!$C40,'Eurostat market shares'!$D$2:$D$185,'Market shares starting point Fe'!$D40)=0,(SUMIFS('RAW data extract'!AQ$74:AQ$81,'RAW data extract'!$C$74:$C$81,VLOOKUP('Market shares starting point Fe'!$D40,Nomenclature!$F$1:$G$8,2,FALSE))-'Market shares starting point Fe'!AS40)+AS40,$Z40/SUMIFS('Eurostat market shares'!$Z$2:$Z$185,'Eurostat market shares'!$C$2:$C$185,'Market shares starting point Fe'!$C40,'Eurostat market shares'!$D$2:$D$185,'Market shares starting point Fe'!$D40)*(SUMIFS('RAW data extract'!AQ$74:AQ$81,'RAW data extract'!$C$74:$C$81,VLOOKUP('Market shares starting point Fe'!$D40,Nomenclature!$F$1:$G$8,2,FALSE))-'Market shares starting point Fe'!AS40)+AS40)</f>
        <v>0.83925807253227835</v>
      </c>
      <c r="AU40" s="7">
        <f>IF(SUMIFS('Eurostat market shares'!$Z$2:$Z$185,'Eurostat market shares'!$C$2:$C$185,'Market shares starting point Fe'!$C40,'Eurostat market shares'!$D$2:$D$185,'Market shares starting point Fe'!$D40)=0,(SUMIFS('RAW data extract'!AR$74:AR$81,'RAW data extract'!$C$74:$C$81,VLOOKUP('Market shares starting point Fe'!$D40,Nomenclature!$F$1:$G$8,2,FALSE))-'Market shares starting point Fe'!AT40)+AT40,$Z40/SUMIFS('Eurostat market shares'!$Z$2:$Z$185,'Eurostat market shares'!$C$2:$C$185,'Market shares starting point Fe'!$C40,'Eurostat market shares'!$D$2:$D$185,'Market shares starting point Fe'!$D40)*(SUMIFS('RAW data extract'!AR$74:AR$81,'RAW data extract'!$C$74:$C$81,VLOOKUP('Market shares starting point Fe'!$D40,Nomenclature!$F$1:$G$8,2,FALSE))-'Market shares starting point Fe'!AT40)+AT40)</f>
        <v>0.82709282588319766</v>
      </c>
      <c r="AV40" s="7">
        <f>IF(SUMIFS('Eurostat market shares'!$Z$2:$Z$185,'Eurostat market shares'!$C$2:$C$185,'Market shares starting point Fe'!$C40,'Eurostat market shares'!$D$2:$D$185,'Market shares starting point Fe'!$D40)=0,(SUMIFS('RAW data extract'!AS$74:AS$81,'RAW data extract'!$C$74:$C$81,VLOOKUP('Market shares starting point Fe'!$D40,Nomenclature!$F$1:$G$8,2,FALSE))-'Market shares starting point Fe'!AU40)+AU40,$Z40/SUMIFS('Eurostat market shares'!$Z$2:$Z$185,'Eurostat market shares'!$C$2:$C$185,'Market shares starting point Fe'!$C40,'Eurostat market shares'!$D$2:$D$185,'Market shares starting point Fe'!$D40)*(SUMIFS('RAW data extract'!AS$74:AS$81,'RAW data extract'!$C$74:$C$81,VLOOKUP('Market shares starting point Fe'!$D40,Nomenclature!$F$1:$G$8,2,FALSE))-'Market shares starting point Fe'!AU40)+AU40)</f>
        <v>0.81419449017530987</v>
      </c>
      <c r="AW40" s="7">
        <f>IF(SUMIFS('Eurostat market shares'!$Z$2:$Z$185,'Eurostat market shares'!$C$2:$C$185,'Market shares starting point Fe'!$C40,'Eurostat market shares'!$D$2:$D$185,'Market shares starting point Fe'!$D40)=0,(SUMIFS('RAW data extract'!AT$74:AT$81,'RAW data extract'!$C$74:$C$81,VLOOKUP('Market shares starting point Fe'!$D40,Nomenclature!$F$1:$G$8,2,FALSE))-'Market shares starting point Fe'!AV40)+AV40,$Z40/SUMIFS('Eurostat market shares'!$Z$2:$Z$185,'Eurostat market shares'!$C$2:$C$185,'Market shares starting point Fe'!$C40,'Eurostat market shares'!$D$2:$D$185,'Market shares starting point Fe'!$D40)*(SUMIFS('RAW data extract'!AT$74:AT$81,'RAW data extract'!$C$74:$C$81,VLOOKUP('Market shares starting point Fe'!$D40,Nomenclature!$F$1:$G$8,2,FALSE))-'Market shares starting point Fe'!AV40)+AV40)</f>
        <v>0.80029852567048843</v>
      </c>
      <c r="AX40" s="7">
        <f>IF(SUMIFS('Eurostat market shares'!$Z$2:$Z$185,'Eurostat market shares'!$C$2:$C$185,'Market shares starting point Fe'!$C40,'Eurostat market shares'!$D$2:$D$185,'Market shares starting point Fe'!$D40)=0,(SUMIFS('RAW data extract'!AU$74:AU$81,'RAW data extract'!$C$74:$C$81,VLOOKUP('Market shares starting point Fe'!$D40,Nomenclature!$F$1:$G$8,2,FALSE))-'Market shares starting point Fe'!AW40)+AW40,$Z40/SUMIFS('Eurostat market shares'!$Z$2:$Z$185,'Eurostat market shares'!$C$2:$C$185,'Market shares starting point Fe'!$C40,'Eurostat market shares'!$D$2:$D$185,'Market shares starting point Fe'!$D40)*(SUMIFS('RAW data extract'!AU$74:AU$81,'RAW data extract'!$C$74:$C$81,VLOOKUP('Market shares starting point Fe'!$D40,Nomenclature!$F$1:$G$8,2,FALSE))-'Market shares starting point Fe'!AW40)+AW40)</f>
        <v>0.78702202235670793</v>
      </c>
      <c r="AY40" s="7">
        <f>IF(SUMIFS('Eurostat market shares'!$Z$2:$Z$185,'Eurostat market shares'!$C$2:$C$185,'Market shares starting point Fe'!$C40,'Eurostat market shares'!$D$2:$D$185,'Market shares starting point Fe'!$D40)=0,(SUMIFS('RAW data extract'!AV$74:AV$81,'RAW data extract'!$C$74:$C$81,VLOOKUP('Market shares starting point Fe'!$D40,Nomenclature!$F$1:$G$8,2,FALSE))-'Market shares starting point Fe'!AX40)+AX40,$Z40/SUMIFS('Eurostat market shares'!$Z$2:$Z$185,'Eurostat market shares'!$C$2:$C$185,'Market shares starting point Fe'!$C40,'Eurostat market shares'!$D$2:$D$185,'Market shares starting point Fe'!$D40)*(SUMIFS('RAW data extract'!AV$74:AV$81,'RAW data extract'!$C$74:$C$81,VLOOKUP('Market shares starting point Fe'!$D40,Nomenclature!$F$1:$G$8,2,FALSE))-'Market shares starting point Fe'!AX40)+AX40)</f>
        <v>0.76913270473631434</v>
      </c>
      <c r="AZ40" s="7">
        <f>IF(SUMIFS('Eurostat market shares'!$Z$2:$Z$185,'Eurostat market shares'!$C$2:$C$185,'Market shares starting point Fe'!$C40,'Eurostat market shares'!$D$2:$D$185,'Market shares starting point Fe'!$D40)=0,(SUMIFS('RAW data extract'!AW$74:AW$81,'RAW data extract'!$C$74:$C$81,VLOOKUP('Market shares starting point Fe'!$D40,Nomenclature!$F$1:$G$8,2,FALSE))-'Market shares starting point Fe'!AY40)+AY40,$Z40/SUMIFS('Eurostat market shares'!$Z$2:$Z$185,'Eurostat market shares'!$C$2:$C$185,'Market shares starting point Fe'!$C40,'Eurostat market shares'!$D$2:$D$185,'Market shares starting point Fe'!$D40)*(SUMIFS('RAW data extract'!AW$74:AW$81,'RAW data extract'!$C$74:$C$81,VLOOKUP('Market shares starting point Fe'!$D40,Nomenclature!$F$1:$G$8,2,FALSE))-'Market shares starting point Fe'!AY40)+AY40)</f>
        <v>0.75188809197650175</v>
      </c>
      <c r="BA40" s="7">
        <f>IF(SUMIFS('Eurostat market shares'!$Z$2:$Z$185,'Eurostat market shares'!$C$2:$C$185,'Market shares starting point Fe'!$C40,'Eurostat market shares'!$D$2:$D$185,'Market shares starting point Fe'!$D40)=0,(SUMIFS('RAW data extract'!AX$74:AX$81,'RAW data extract'!$C$74:$C$81,VLOOKUP('Market shares starting point Fe'!$D40,Nomenclature!$F$1:$G$8,2,FALSE))-'Market shares starting point Fe'!AZ40)+AZ40,$Z40/SUMIFS('Eurostat market shares'!$Z$2:$Z$185,'Eurostat market shares'!$C$2:$C$185,'Market shares starting point Fe'!$C40,'Eurostat market shares'!$D$2:$D$185,'Market shares starting point Fe'!$D40)*(SUMIFS('RAW data extract'!AX$74:AX$81,'RAW data extract'!$C$74:$C$81,VLOOKUP('Market shares starting point Fe'!$D40,Nomenclature!$F$1:$G$8,2,FALSE))-'Market shares starting point Fe'!AZ40)+AZ40)</f>
        <v>0.73273910625718097</v>
      </c>
      <c r="BB40" s="7">
        <f>IF(SUMIFS('Eurostat market shares'!$Z$2:$Z$185,'Eurostat market shares'!$C$2:$C$185,'Market shares starting point Fe'!$C40,'Eurostat market shares'!$D$2:$D$185,'Market shares starting point Fe'!$D40)=0,(SUMIFS('RAW data extract'!AY$74:AY$81,'RAW data extract'!$C$74:$C$81,VLOOKUP('Market shares starting point Fe'!$D40,Nomenclature!$F$1:$G$8,2,FALSE))-'Market shares starting point Fe'!BA40)+BA40,$Z40/SUMIFS('Eurostat market shares'!$Z$2:$Z$185,'Eurostat market shares'!$C$2:$C$185,'Market shares starting point Fe'!$C40,'Eurostat market shares'!$D$2:$D$185,'Market shares starting point Fe'!$D40)*(SUMIFS('RAW data extract'!AY$74:AY$81,'RAW data extract'!$C$74:$C$81,VLOOKUP('Market shares starting point Fe'!$D40,Nomenclature!$F$1:$G$8,2,FALSE))-'Market shares starting point Fe'!BA40)+BA40)</f>
        <v>0.71162920981455213</v>
      </c>
      <c r="BC40" s="7">
        <f>IF(SUMIFS('Eurostat market shares'!$Z$2:$Z$185,'Eurostat market shares'!$C$2:$C$185,'Market shares starting point Fe'!$C40,'Eurostat market shares'!$D$2:$D$185,'Market shares starting point Fe'!$D40)=0,(SUMIFS('RAW data extract'!AZ$74:AZ$81,'RAW data extract'!$C$74:$C$81,VLOOKUP('Market shares starting point Fe'!$D40,Nomenclature!$F$1:$G$8,2,FALSE))-'Market shares starting point Fe'!BB40)+BB40,$Z40/SUMIFS('Eurostat market shares'!$Z$2:$Z$185,'Eurostat market shares'!$C$2:$C$185,'Market shares starting point Fe'!$C40,'Eurostat market shares'!$D$2:$D$185,'Market shares starting point Fe'!$D40)*(SUMIFS('RAW data extract'!AZ$74:AZ$81,'RAW data extract'!$C$74:$C$81,VLOOKUP('Market shares starting point Fe'!$D40,Nomenclature!$F$1:$G$8,2,FALSE))-'Market shares starting point Fe'!BB40)+BB40)</f>
        <v>0.68824575176071623</v>
      </c>
      <c r="BD40" s="7">
        <f>IF(SUMIFS('Eurostat market shares'!$Z$2:$Z$185,'Eurostat market shares'!$C$2:$C$185,'Market shares starting point Fe'!$C40,'Eurostat market shares'!$D$2:$D$185,'Market shares starting point Fe'!$D40)=0,(SUMIFS('RAW data extract'!BA$74:BA$81,'RAW data extract'!$C$74:$C$81,VLOOKUP('Market shares starting point Fe'!$D40,Nomenclature!$F$1:$G$8,2,FALSE))-'Market shares starting point Fe'!BC40)+BC40,$Z40/SUMIFS('Eurostat market shares'!$Z$2:$Z$185,'Eurostat market shares'!$C$2:$C$185,'Market shares starting point Fe'!$C40,'Eurostat market shares'!$D$2:$D$185,'Market shares starting point Fe'!$D40)*(SUMIFS('RAW data extract'!BA$74:BA$81,'RAW data extract'!$C$74:$C$81,VLOOKUP('Market shares starting point Fe'!$D40,Nomenclature!$F$1:$G$8,2,FALSE))-'Market shares starting point Fe'!BC40)+BC40)</f>
        <v>0.66261958962623013</v>
      </c>
      <c r="BE40" s="7">
        <f>IF(SUMIFS('Eurostat market shares'!$Z$2:$Z$185,'Eurostat market shares'!$C$2:$C$185,'Market shares starting point Fe'!$C40,'Eurostat market shares'!$D$2:$D$185,'Market shares starting point Fe'!$D40)=0,(SUMIFS('RAW data extract'!BB$74:BB$81,'RAW data extract'!$C$74:$C$81,VLOOKUP('Market shares starting point Fe'!$D40,Nomenclature!$F$1:$G$8,2,FALSE))-'Market shares starting point Fe'!BD40)+BD40,$Z40/SUMIFS('Eurostat market shares'!$Z$2:$Z$185,'Eurostat market shares'!$C$2:$C$185,'Market shares starting point Fe'!$C40,'Eurostat market shares'!$D$2:$D$185,'Market shares starting point Fe'!$D40)*(SUMIFS('RAW data extract'!BB$74:BB$81,'RAW data extract'!$C$74:$C$81,VLOOKUP('Market shares starting point Fe'!$D40,Nomenclature!$F$1:$G$8,2,FALSE))-'Market shares starting point Fe'!BD40)+BD40)</f>
        <v>0.63386152081682989</v>
      </c>
      <c r="BF40" s="7">
        <f>IF(SUMIFS('Eurostat market shares'!$Z$2:$Z$185,'Eurostat market shares'!$C$2:$C$185,'Market shares starting point Fe'!$C40,'Eurostat market shares'!$D$2:$D$185,'Market shares starting point Fe'!$D40)=0,(SUMIFS('RAW data extract'!BC$74:BC$81,'RAW data extract'!$C$74:$C$81,VLOOKUP('Market shares starting point Fe'!$D40,Nomenclature!$F$1:$G$8,2,FALSE))-'Market shares starting point Fe'!BE40)+BE40,$Z40/SUMIFS('Eurostat market shares'!$Z$2:$Z$185,'Eurostat market shares'!$C$2:$C$185,'Market shares starting point Fe'!$C40,'Eurostat market shares'!$D$2:$D$185,'Market shares starting point Fe'!$D40)*(SUMIFS('RAW data extract'!BC$74:BC$81,'RAW data extract'!$C$74:$C$81,VLOOKUP('Market shares starting point Fe'!$D40,Nomenclature!$F$1:$G$8,2,FALSE))-'Market shares starting point Fe'!BE40)+BE40)</f>
        <v>0.60163005403862202</v>
      </c>
      <c r="BG40" s="7">
        <f>IF(SUMIFS('Eurostat market shares'!$Z$2:$Z$185,'Eurostat market shares'!$C$2:$C$185,'Market shares starting point Fe'!$C40,'Eurostat market shares'!$D$2:$D$185,'Market shares starting point Fe'!$D40)=0,(SUMIFS('RAW data extract'!BD$74:BD$81,'RAW data extract'!$C$74:$C$81,VLOOKUP('Market shares starting point Fe'!$D40,Nomenclature!$F$1:$G$8,2,FALSE))-'Market shares starting point Fe'!BF40)+BF40,$Z40/SUMIFS('Eurostat market shares'!$Z$2:$Z$185,'Eurostat market shares'!$C$2:$C$185,'Market shares starting point Fe'!$C40,'Eurostat market shares'!$D$2:$D$185,'Market shares starting point Fe'!$D40)*(SUMIFS('RAW data extract'!BD$74:BD$81,'RAW data extract'!$C$74:$C$81,VLOOKUP('Market shares starting point Fe'!$D40,Nomenclature!$F$1:$G$8,2,FALSE))-'Market shares starting point Fe'!BF40)+BF40)</f>
        <v>0.56529754551050027</v>
      </c>
      <c r="BH40" s="7">
        <f>IF(SUMIFS('Eurostat market shares'!$Z$2:$Z$185,'Eurostat market shares'!$C$2:$C$185,'Market shares starting point Fe'!$C40,'Eurostat market shares'!$D$2:$D$185,'Market shares starting point Fe'!$D40)=0,(SUMIFS('RAW data extract'!BE$74:BE$81,'RAW data extract'!$C$74:$C$81,VLOOKUP('Market shares starting point Fe'!$D40,Nomenclature!$F$1:$G$8,2,FALSE))-'Market shares starting point Fe'!BG40)+BG40,$Z40/SUMIFS('Eurostat market shares'!$Z$2:$Z$185,'Eurostat market shares'!$C$2:$C$185,'Market shares starting point Fe'!$C40,'Eurostat market shares'!$D$2:$D$185,'Market shares starting point Fe'!$D40)*(SUMIFS('RAW data extract'!BE$74:BE$81,'RAW data extract'!$C$74:$C$81,VLOOKUP('Market shares starting point Fe'!$D40,Nomenclature!$F$1:$G$8,2,FALSE))-'Market shares starting point Fe'!BG40)+BG40)</f>
        <v>0.52399357406771274</v>
      </c>
    </row>
    <row r="41" spans="1:60" hidden="1" x14ac:dyDescent="0.3">
      <c r="A41" s="2" t="s">
        <v>9</v>
      </c>
      <c r="B41" s="2" t="s">
        <v>10</v>
      </c>
      <c r="C41" s="2" t="s">
        <v>25</v>
      </c>
      <c r="D41" s="2" t="s">
        <v>44</v>
      </c>
      <c r="E41" s="2" t="s">
        <v>13</v>
      </c>
      <c r="F41" s="2" t="s">
        <v>14</v>
      </c>
      <c r="G41" s="2" t="s">
        <v>14</v>
      </c>
      <c r="H41" s="2" t="s">
        <v>15</v>
      </c>
      <c r="I41" s="2" t="s">
        <v>16</v>
      </c>
      <c r="J41" s="6">
        <f>1-SUM(J35:J40)</f>
        <v>-2.2892724692136213E-5</v>
      </c>
      <c r="K41" s="6">
        <f t="shared" ref="K41" si="170">1-SUM(K35:K40)</f>
        <v>0</v>
      </c>
      <c r="L41" s="6">
        <f t="shared" ref="L41" si="171">1-SUM(L35:L40)</f>
        <v>0</v>
      </c>
      <c r="M41" s="6">
        <f t="shared" ref="M41" si="172">1-SUM(M35:M40)</f>
        <v>-1.8482238568706677E-5</v>
      </c>
      <c r="N41" s="6">
        <f t="shared" ref="N41" si="173">1-SUM(N35:N40)</f>
        <v>0</v>
      </c>
      <c r="O41" s="6">
        <f t="shared" ref="O41" si="174">1-SUM(O35:O40)</f>
        <v>0</v>
      </c>
      <c r="P41" s="6">
        <f t="shared" ref="P41" si="175">1-SUM(P35:P40)</f>
        <v>-1.5785818021196718E-5</v>
      </c>
      <c r="Q41" s="6">
        <f t="shared" ref="Q41" si="176">1-SUM(Q35:Q40)</f>
        <v>0</v>
      </c>
      <c r="R41" s="6">
        <f t="shared" ref="R41" si="177">1-SUM(R35:R40)</f>
        <v>0</v>
      </c>
      <c r="S41" s="6">
        <f t="shared" ref="S41" si="178">1-SUM(S35:S40)</f>
        <v>0</v>
      </c>
      <c r="T41" s="6">
        <f t="shared" ref="T41" si="179">1-SUM(T35:T40)</f>
        <v>-1.6052652700881964E-5</v>
      </c>
      <c r="U41" s="6">
        <f t="shared" ref="U41" si="180">1-SUM(U35:U40)</f>
        <v>0</v>
      </c>
      <c r="V41" s="6">
        <f t="shared" ref="V41" si="181">1-SUM(V35:V40)</f>
        <v>-1.6440338013179456E-5</v>
      </c>
      <c r="W41" s="6">
        <f t="shared" ref="W41" si="182">1-SUM(W35:W40)</f>
        <v>0</v>
      </c>
      <c r="X41" s="6">
        <f t="shared" ref="X41" si="183">1-SUM(X35:X40)</f>
        <v>0</v>
      </c>
      <c r="Y41" s="6">
        <f t="shared" ref="Y41" si="184">1-SUM(Y35:Y40)</f>
        <v>1.5408320493071059E-5</v>
      </c>
      <c r="Z41" s="6">
        <f t="shared" ref="Z41" si="185">1-SUM(Z35:Z40)</f>
        <v>0</v>
      </c>
      <c r="AA41" s="7">
        <f>IF(SUMIFS('Eurostat market shares'!$Z$2:$Z$185,'Eurostat market shares'!$C$2:$C$185,'Market shares starting point Fe'!$C41,'Eurostat market shares'!$D$2:$D$185,'Market shares starting point Fe'!$D41)=0,(SUMIFS('RAW data extract'!X$74:X$81,'RAW data extract'!$C$74:$C$81,VLOOKUP('Market shares starting point Fe'!$D41,Nomenclature!$F$1:$G$8,2,FALSE))-'Market shares starting point Fe'!Z41)+Z41,$Z41/SUMIFS('Eurostat market shares'!$Z$2:$Z$185,'Eurostat market shares'!$C$2:$C$185,'Market shares starting point Fe'!$C41,'Eurostat market shares'!$D$2:$D$185,'Market shares starting point Fe'!$D41)*(SUMIFS('RAW data extract'!X$74:X$81,'RAW data extract'!$C$74:$C$81,VLOOKUP('Market shares starting point Fe'!$D41,Nomenclature!$F$1:$G$8,2,FALSE))-'Market shares starting point Fe'!Z41)+Z41)</f>
        <v>1.0276613981721808E-3</v>
      </c>
      <c r="AB41" s="7">
        <f>IF(SUMIFS('Eurostat market shares'!$Z$2:$Z$185,'Eurostat market shares'!$C$2:$C$185,'Market shares starting point Fe'!$C41,'Eurostat market shares'!$D$2:$D$185,'Market shares starting point Fe'!$D41)=0,(SUMIFS('RAW data extract'!Y$74:Y$81,'RAW data extract'!$C$74:$C$81,VLOOKUP('Market shares starting point Fe'!$D41,Nomenclature!$F$1:$G$8,2,FALSE))-'Market shares starting point Fe'!AA41)+AA41,$Z41/SUMIFS('Eurostat market shares'!$Z$2:$Z$185,'Eurostat market shares'!$C$2:$C$185,'Market shares starting point Fe'!$C41,'Eurostat market shares'!$D$2:$D$185,'Market shares starting point Fe'!$D41)*(SUMIFS('RAW data extract'!Y$74:Y$81,'RAW data extract'!$C$74:$C$81,VLOOKUP('Market shares starting point Fe'!$D41,Nomenclature!$F$1:$G$8,2,FALSE))-'Market shares starting point Fe'!AA41)+AA41)</f>
        <v>1.0389435716427644E-3</v>
      </c>
      <c r="AC41" s="7">
        <f>IF(SUMIFS('Eurostat market shares'!$Z$2:$Z$185,'Eurostat market shares'!$C$2:$C$185,'Market shares starting point Fe'!$C41,'Eurostat market shares'!$D$2:$D$185,'Market shares starting point Fe'!$D41)=0,(SUMIFS('RAW data extract'!Z$74:Z$81,'RAW data extract'!$C$74:$C$81,VLOOKUP('Market shares starting point Fe'!$D41,Nomenclature!$F$1:$G$8,2,FALSE))-'Market shares starting point Fe'!AB41)+AB41,$Z41/SUMIFS('Eurostat market shares'!$Z$2:$Z$185,'Eurostat market shares'!$C$2:$C$185,'Market shares starting point Fe'!$C41,'Eurostat market shares'!$D$2:$D$185,'Market shares starting point Fe'!$D41)*(SUMIFS('RAW data extract'!Z$74:Z$81,'RAW data extract'!$C$74:$C$81,VLOOKUP('Market shares starting point Fe'!$D41,Nomenclature!$F$1:$G$8,2,FALSE))-'Market shares starting point Fe'!AB41)+AB41)</f>
        <v>1.0579582146478287E-3</v>
      </c>
      <c r="AD41" s="7">
        <f>IF(SUMIFS('Eurostat market shares'!$Z$2:$Z$185,'Eurostat market shares'!$C$2:$C$185,'Market shares starting point Fe'!$C41,'Eurostat market shares'!$D$2:$D$185,'Market shares starting point Fe'!$D41)=0,(SUMIFS('RAW data extract'!AA$74:AA$81,'RAW data extract'!$C$74:$C$81,VLOOKUP('Market shares starting point Fe'!$D41,Nomenclature!$F$1:$G$8,2,FALSE))-'Market shares starting point Fe'!AC41)+AC41,$Z41/SUMIFS('Eurostat market shares'!$Z$2:$Z$185,'Eurostat market shares'!$C$2:$C$185,'Market shares starting point Fe'!$C41,'Eurostat market shares'!$D$2:$D$185,'Market shares starting point Fe'!$D41)*(SUMIFS('RAW data extract'!AA$74:AA$81,'RAW data extract'!$C$74:$C$81,VLOOKUP('Market shares starting point Fe'!$D41,Nomenclature!$F$1:$G$8,2,FALSE))-'Market shares starting point Fe'!AC41)+AC41)</f>
        <v>1.0918108716969316E-3</v>
      </c>
      <c r="AE41" s="7">
        <f>IF(SUMIFS('Eurostat market shares'!$Z$2:$Z$185,'Eurostat market shares'!$C$2:$C$185,'Market shares starting point Fe'!$C41,'Eurostat market shares'!$D$2:$D$185,'Market shares starting point Fe'!$D41)=0,(SUMIFS('RAW data extract'!AB$74:AB$81,'RAW data extract'!$C$74:$C$81,VLOOKUP('Market shares starting point Fe'!$D41,Nomenclature!$F$1:$G$8,2,FALSE))-'Market shares starting point Fe'!AD41)+AD41,$Z41/SUMIFS('Eurostat market shares'!$Z$2:$Z$185,'Eurostat market shares'!$C$2:$C$185,'Market shares starting point Fe'!$C41,'Eurostat market shares'!$D$2:$D$185,'Market shares starting point Fe'!$D41)*(SUMIFS('RAW data extract'!AB$74:AB$81,'RAW data extract'!$C$74:$C$81,VLOOKUP('Market shares starting point Fe'!$D41,Nomenclature!$F$1:$G$8,2,FALSE))-'Market shares starting point Fe'!AD41)+AD41)</f>
        <v>1.1047632222943586E-3</v>
      </c>
      <c r="AF41" s="7">
        <f>IF(SUMIFS('Eurostat market shares'!$Z$2:$Z$185,'Eurostat market shares'!$C$2:$C$185,'Market shares starting point Fe'!$C41,'Eurostat market shares'!$D$2:$D$185,'Market shares starting point Fe'!$D41)=0,(SUMIFS('RAW data extract'!AC$74:AC$81,'RAW data extract'!$C$74:$C$81,VLOOKUP('Market shares starting point Fe'!$D41,Nomenclature!$F$1:$G$8,2,FALSE))-'Market shares starting point Fe'!AE41)+AE41,$Z41/SUMIFS('Eurostat market shares'!$Z$2:$Z$185,'Eurostat market shares'!$C$2:$C$185,'Market shares starting point Fe'!$C41,'Eurostat market shares'!$D$2:$D$185,'Market shares starting point Fe'!$D41)*(SUMIFS('RAW data extract'!AC$74:AC$81,'RAW data extract'!$C$74:$C$81,VLOOKUP('Market shares starting point Fe'!$D41,Nomenclature!$F$1:$G$8,2,FALSE))-'Market shares starting point Fe'!AE41)+AE41)</f>
        <v>1.1198286141097071E-3</v>
      </c>
      <c r="AG41" s="7">
        <f>IF(SUMIFS('Eurostat market shares'!$Z$2:$Z$185,'Eurostat market shares'!$C$2:$C$185,'Market shares starting point Fe'!$C41,'Eurostat market shares'!$D$2:$D$185,'Market shares starting point Fe'!$D41)=0,(SUMIFS('RAW data extract'!AD$74:AD$81,'RAW data extract'!$C$74:$C$81,VLOOKUP('Market shares starting point Fe'!$D41,Nomenclature!$F$1:$G$8,2,FALSE))-'Market shares starting point Fe'!AF41)+AF41,$Z41/SUMIFS('Eurostat market shares'!$Z$2:$Z$185,'Eurostat market shares'!$C$2:$C$185,'Market shares starting point Fe'!$C41,'Eurostat market shares'!$D$2:$D$185,'Market shares starting point Fe'!$D41)*(SUMIFS('RAW data extract'!AD$74:AD$81,'RAW data extract'!$C$74:$C$81,VLOOKUP('Market shares starting point Fe'!$D41,Nomenclature!$F$1:$G$8,2,FALSE))-'Market shares starting point Fe'!AF41)+AF41)</f>
        <v>1.1369397967602194E-3</v>
      </c>
      <c r="AH41" s="7">
        <f>IF(SUMIFS('Eurostat market shares'!$Z$2:$Z$185,'Eurostat market shares'!$C$2:$C$185,'Market shares starting point Fe'!$C41,'Eurostat market shares'!$D$2:$D$185,'Market shares starting point Fe'!$D41)=0,(SUMIFS('RAW data extract'!AE$74:AE$81,'RAW data extract'!$C$74:$C$81,VLOOKUP('Market shares starting point Fe'!$D41,Nomenclature!$F$1:$G$8,2,FALSE))-'Market shares starting point Fe'!AG41)+AG41,$Z41/SUMIFS('Eurostat market shares'!$Z$2:$Z$185,'Eurostat market shares'!$C$2:$C$185,'Market shares starting point Fe'!$C41,'Eurostat market shares'!$D$2:$D$185,'Market shares starting point Fe'!$D41)*(SUMIFS('RAW data extract'!AE$74:AE$81,'RAW data extract'!$C$74:$C$81,VLOOKUP('Market shares starting point Fe'!$D41,Nomenclature!$F$1:$G$8,2,FALSE))-'Market shares starting point Fe'!AG41)+AG41)</f>
        <v>1.1573620931676655E-3</v>
      </c>
      <c r="AI41" s="7">
        <f>IF(SUMIFS('Eurostat market shares'!$Z$2:$Z$185,'Eurostat market shares'!$C$2:$C$185,'Market shares starting point Fe'!$C41,'Eurostat market shares'!$D$2:$D$185,'Market shares starting point Fe'!$D41)=0,(SUMIFS('RAW data extract'!AF$74:AF$81,'RAW data extract'!$C$74:$C$81,VLOOKUP('Market shares starting point Fe'!$D41,Nomenclature!$F$1:$G$8,2,FALSE))-'Market shares starting point Fe'!AH41)+AH41,$Z41/SUMIFS('Eurostat market shares'!$Z$2:$Z$185,'Eurostat market shares'!$C$2:$C$185,'Market shares starting point Fe'!$C41,'Eurostat market shares'!$D$2:$D$185,'Market shares starting point Fe'!$D41)*(SUMIFS('RAW data extract'!AF$74:AF$81,'RAW data extract'!$C$74:$C$81,VLOOKUP('Market shares starting point Fe'!$D41,Nomenclature!$F$1:$G$8,2,FALSE))-'Market shares starting point Fe'!AH41)+AH41)</f>
        <v>1.1798006925014368E-3</v>
      </c>
      <c r="AJ41" s="7">
        <f>IF(SUMIFS('Eurostat market shares'!$Z$2:$Z$185,'Eurostat market shares'!$C$2:$C$185,'Market shares starting point Fe'!$C41,'Eurostat market shares'!$D$2:$D$185,'Market shares starting point Fe'!$D41)=0,(SUMIFS('RAW data extract'!AG$74:AG$81,'RAW data extract'!$C$74:$C$81,VLOOKUP('Market shares starting point Fe'!$D41,Nomenclature!$F$1:$G$8,2,FALSE))-'Market shares starting point Fe'!AI41)+AI41,$Z41/SUMIFS('Eurostat market shares'!$Z$2:$Z$185,'Eurostat market shares'!$C$2:$C$185,'Market shares starting point Fe'!$C41,'Eurostat market shares'!$D$2:$D$185,'Market shares starting point Fe'!$D41)*(SUMIFS('RAW data extract'!AG$74:AG$81,'RAW data extract'!$C$74:$C$81,VLOOKUP('Market shares starting point Fe'!$D41,Nomenclature!$F$1:$G$8,2,FALSE))-'Market shares starting point Fe'!AI41)+AI41)</f>
        <v>1.2044940601735241E-3</v>
      </c>
      <c r="AK41" s="7">
        <f>IF(SUMIFS('Eurostat market shares'!$Z$2:$Z$185,'Eurostat market shares'!$C$2:$C$185,'Market shares starting point Fe'!$C41,'Eurostat market shares'!$D$2:$D$185,'Market shares starting point Fe'!$D41)=0,(SUMIFS('RAW data extract'!AH$74:AH$81,'RAW data extract'!$C$74:$C$81,VLOOKUP('Market shares starting point Fe'!$D41,Nomenclature!$F$1:$G$8,2,FALSE))-'Market shares starting point Fe'!AJ41)+AJ41,$Z41/SUMIFS('Eurostat market shares'!$Z$2:$Z$185,'Eurostat market shares'!$C$2:$C$185,'Market shares starting point Fe'!$C41,'Eurostat market shares'!$D$2:$D$185,'Market shares starting point Fe'!$D41)*(SUMIFS('RAW data extract'!AH$74:AH$81,'RAW data extract'!$C$74:$C$81,VLOOKUP('Market shares starting point Fe'!$D41,Nomenclature!$F$1:$G$8,2,FALSE))-'Market shares starting point Fe'!AJ41)+AJ41)</f>
        <v>1.2336119238165659E-3</v>
      </c>
      <c r="AL41" s="7">
        <f>IF(SUMIFS('Eurostat market shares'!$Z$2:$Z$185,'Eurostat market shares'!$C$2:$C$185,'Market shares starting point Fe'!$C41,'Eurostat market shares'!$D$2:$D$185,'Market shares starting point Fe'!$D41)=0,(SUMIFS('RAW data extract'!AI$74:AI$81,'RAW data extract'!$C$74:$C$81,VLOOKUP('Market shares starting point Fe'!$D41,Nomenclature!$F$1:$G$8,2,FALSE))-'Market shares starting point Fe'!AK41)+AK41,$Z41/SUMIFS('Eurostat market shares'!$Z$2:$Z$185,'Eurostat market shares'!$C$2:$C$185,'Market shares starting point Fe'!$C41,'Eurostat market shares'!$D$2:$D$185,'Market shares starting point Fe'!$D41)*(SUMIFS('RAW data extract'!AI$74:AI$81,'RAW data extract'!$C$74:$C$81,VLOOKUP('Market shares starting point Fe'!$D41,Nomenclature!$F$1:$G$8,2,FALSE))-'Market shares starting point Fe'!AK41)+AK41)</f>
        <v>1.268465559516849E-3</v>
      </c>
      <c r="AM41" s="7">
        <f>IF(SUMIFS('Eurostat market shares'!$Z$2:$Z$185,'Eurostat market shares'!$C$2:$C$185,'Market shares starting point Fe'!$C41,'Eurostat market shares'!$D$2:$D$185,'Market shares starting point Fe'!$D41)=0,(SUMIFS('RAW data extract'!AJ$74:AJ$81,'RAW data extract'!$C$74:$C$81,VLOOKUP('Market shares starting point Fe'!$D41,Nomenclature!$F$1:$G$8,2,FALSE))-'Market shares starting point Fe'!AL41)+AL41,$Z41/SUMIFS('Eurostat market shares'!$Z$2:$Z$185,'Eurostat market shares'!$C$2:$C$185,'Market shares starting point Fe'!$C41,'Eurostat market shares'!$D$2:$D$185,'Market shares starting point Fe'!$D41)*(SUMIFS('RAW data extract'!AJ$74:AJ$81,'RAW data extract'!$C$74:$C$81,VLOOKUP('Market shares starting point Fe'!$D41,Nomenclature!$F$1:$G$8,2,FALSE))-'Market shares starting point Fe'!AL41)+AL41)</f>
        <v>1.3109464826405865E-3</v>
      </c>
      <c r="AN41" s="7">
        <f>IF(SUMIFS('Eurostat market shares'!$Z$2:$Z$185,'Eurostat market shares'!$C$2:$C$185,'Market shares starting point Fe'!$C41,'Eurostat market shares'!$D$2:$D$185,'Market shares starting point Fe'!$D41)=0,(SUMIFS('RAW data extract'!AK$74:AK$81,'RAW data extract'!$C$74:$C$81,VLOOKUP('Market shares starting point Fe'!$D41,Nomenclature!$F$1:$G$8,2,FALSE))-'Market shares starting point Fe'!AM41)+AM41,$Z41/SUMIFS('Eurostat market shares'!$Z$2:$Z$185,'Eurostat market shares'!$C$2:$C$185,'Market shares starting point Fe'!$C41,'Eurostat market shares'!$D$2:$D$185,'Market shares starting point Fe'!$D41)*(SUMIFS('RAW data extract'!AK$74:AK$81,'RAW data extract'!$C$74:$C$81,VLOOKUP('Market shares starting point Fe'!$D41,Nomenclature!$F$1:$G$8,2,FALSE))-'Market shares starting point Fe'!AM41)+AM41)</f>
        <v>1.3643967276903124E-3</v>
      </c>
      <c r="AO41" s="7">
        <f>IF(SUMIFS('Eurostat market shares'!$Z$2:$Z$185,'Eurostat market shares'!$C$2:$C$185,'Market shares starting point Fe'!$C41,'Eurostat market shares'!$D$2:$D$185,'Market shares starting point Fe'!$D41)=0,(SUMIFS('RAW data extract'!AL$74:AL$81,'RAW data extract'!$C$74:$C$81,VLOOKUP('Market shares starting point Fe'!$D41,Nomenclature!$F$1:$G$8,2,FALSE))-'Market shares starting point Fe'!AN41)+AN41,$Z41/SUMIFS('Eurostat market shares'!$Z$2:$Z$185,'Eurostat market shares'!$C$2:$C$185,'Market shares starting point Fe'!$C41,'Eurostat market shares'!$D$2:$D$185,'Market shares starting point Fe'!$D41)*(SUMIFS('RAW data extract'!AL$74:AL$81,'RAW data extract'!$C$74:$C$81,VLOOKUP('Market shares starting point Fe'!$D41,Nomenclature!$F$1:$G$8,2,FALSE))-'Market shares starting point Fe'!AN41)+AN41)</f>
        <v>1.4271798005425584E-3</v>
      </c>
      <c r="AP41" s="7">
        <f>IF(SUMIFS('Eurostat market shares'!$Z$2:$Z$185,'Eurostat market shares'!$C$2:$C$185,'Market shares starting point Fe'!$C41,'Eurostat market shares'!$D$2:$D$185,'Market shares starting point Fe'!$D41)=0,(SUMIFS('RAW data extract'!AM$74:AM$81,'RAW data extract'!$C$74:$C$81,VLOOKUP('Market shares starting point Fe'!$D41,Nomenclature!$F$1:$G$8,2,FALSE))-'Market shares starting point Fe'!AO41)+AO41,$Z41/SUMIFS('Eurostat market shares'!$Z$2:$Z$185,'Eurostat market shares'!$C$2:$C$185,'Market shares starting point Fe'!$C41,'Eurostat market shares'!$D$2:$D$185,'Market shares starting point Fe'!$D41)*(SUMIFS('RAW data extract'!AM$74:AM$81,'RAW data extract'!$C$74:$C$81,VLOOKUP('Market shares starting point Fe'!$D41,Nomenclature!$F$1:$G$8,2,FALSE))-'Market shares starting point Fe'!AO41)+AO41)</f>
        <v>1.5003741575477807E-3</v>
      </c>
      <c r="AQ41" s="7">
        <f>IF(SUMIFS('Eurostat market shares'!$Z$2:$Z$185,'Eurostat market shares'!$C$2:$C$185,'Market shares starting point Fe'!$C41,'Eurostat market shares'!$D$2:$D$185,'Market shares starting point Fe'!$D41)=0,(SUMIFS('RAW data extract'!AN$74:AN$81,'RAW data extract'!$C$74:$C$81,VLOOKUP('Market shares starting point Fe'!$D41,Nomenclature!$F$1:$G$8,2,FALSE))-'Market shares starting point Fe'!AP41)+AP41,$Z41/SUMIFS('Eurostat market shares'!$Z$2:$Z$185,'Eurostat market shares'!$C$2:$C$185,'Market shares starting point Fe'!$C41,'Eurostat market shares'!$D$2:$D$185,'Market shares starting point Fe'!$D41)*(SUMIFS('RAW data extract'!AN$74:AN$81,'RAW data extract'!$C$74:$C$81,VLOOKUP('Market shares starting point Fe'!$D41,Nomenclature!$F$1:$G$8,2,FALSE))-'Market shares starting point Fe'!AP41)+AP41)</f>
        <v>1.5829916365067375E-3</v>
      </c>
      <c r="AR41" s="7">
        <f>IF(SUMIFS('Eurostat market shares'!$Z$2:$Z$185,'Eurostat market shares'!$C$2:$C$185,'Market shares starting point Fe'!$C41,'Eurostat market shares'!$D$2:$D$185,'Market shares starting point Fe'!$D41)=0,(SUMIFS('RAW data extract'!AO$74:AO$81,'RAW data extract'!$C$74:$C$81,VLOOKUP('Market shares starting point Fe'!$D41,Nomenclature!$F$1:$G$8,2,FALSE))-'Market shares starting point Fe'!AQ41)+AQ41,$Z41/SUMIFS('Eurostat market shares'!$Z$2:$Z$185,'Eurostat market shares'!$C$2:$C$185,'Market shares starting point Fe'!$C41,'Eurostat market shares'!$D$2:$D$185,'Market shares starting point Fe'!$D41)*(SUMIFS('RAW data extract'!AO$74:AO$81,'RAW data extract'!$C$74:$C$81,VLOOKUP('Market shares starting point Fe'!$D41,Nomenclature!$F$1:$G$8,2,FALSE))-'Market shares starting point Fe'!AQ41)+AQ41)</f>
        <v>1.6761214113994709E-3</v>
      </c>
      <c r="AS41" s="7">
        <f>IF(SUMIFS('Eurostat market shares'!$Z$2:$Z$185,'Eurostat market shares'!$C$2:$C$185,'Market shares starting point Fe'!$C41,'Eurostat market shares'!$D$2:$D$185,'Market shares starting point Fe'!$D41)=0,(SUMIFS('RAW data extract'!AP$74:AP$81,'RAW data extract'!$C$74:$C$81,VLOOKUP('Market shares starting point Fe'!$D41,Nomenclature!$F$1:$G$8,2,FALSE))-'Market shares starting point Fe'!AR41)+AR41,$Z41/SUMIFS('Eurostat market shares'!$Z$2:$Z$185,'Eurostat market shares'!$C$2:$C$185,'Market shares starting point Fe'!$C41,'Eurostat market shares'!$D$2:$D$185,'Market shares starting point Fe'!$D41)*(SUMIFS('RAW data extract'!AP$74:AP$81,'RAW data extract'!$C$74:$C$81,VLOOKUP('Market shares starting point Fe'!$D41,Nomenclature!$F$1:$G$8,2,FALSE))-'Market shares starting point Fe'!AR41)+AR41)</f>
        <v>1.7810369068512488E-3</v>
      </c>
      <c r="AT41" s="7">
        <f>IF(SUMIFS('Eurostat market shares'!$Z$2:$Z$185,'Eurostat market shares'!$C$2:$C$185,'Market shares starting point Fe'!$C41,'Eurostat market shares'!$D$2:$D$185,'Market shares starting point Fe'!$D41)=0,(SUMIFS('RAW data extract'!AQ$74:AQ$81,'RAW data extract'!$C$74:$C$81,VLOOKUP('Market shares starting point Fe'!$D41,Nomenclature!$F$1:$G$8,2,FALSE))-'Market shares starting point Fe'!AS41)+AS41,$Z41/SUMIFS('Eurostat market shares'!$Z$2:$Z$185,'Eurostat market shares'!$C$2:$C$185,'Market shares starting point Fe'!$C41,'Eurostat market shares'!$D$2:$D$185,'Market shares starting point Fe'!$D41)*(SUMIFS('RAW data extract'!AQ$74:AQ$81,'RAW data extract'!$C$74:$C$81,VLOOKUP('Market shares starting point Fe'!$D41,Nomenclature!$F$1:$G$8,2,FALSE))-'Market shares starting point Fe'!AS41)+AS41)</f>
        <v>1.9017989984994575E-3</v>
      </c>
      <c r="AU41" s="7">
        <f>IF(SUMIFS('Eurostat market shares'!$Z$2:$Z$185,'Eurostat market shares'!$C$2:$C$185,'Market shares starting point Fe'!$C41,'Eurostat market shares'!$D$2:$D$185,'Market shares starting point Fe'!$D41)=0,(SUMIFS('RAW data extract'!AR$74:AR$81,'RAW data extract'!$C$74:$C$81,VLOOKUP('Market shares starting point Fe'!$D41,Nomenclature!$F$1:$G$8,2,FALSE))-'Market shares starting point Fe'!AT41)+AT41,$Z41/SUMIFS('Eurostat market shares'!$Z$2:$Z$185,'Eurostat market shares'!$C$2:$C$185,'Market shares starting point Fe'!$C41,'Eurostat market shares'!$D$2:$D$185,'Market shares starting point Fe'!$D41)*(SUMIFS('RAW data extract'!AR$74:AR$81,'RAW data extract'!$C$74:$C$81,VLOOKUP('Market shares starting point Fe'!$D41,Nomenclature!$F$1:$G$8,2,FALSE))-'Market shares starting point Fe'!AT41)+AT41)</f>
        <v>2.0369226609876778E-3</v>
      </c>
      <c r="AV41" s="7">
        <f>IF(SUMIFS('Eurostat market shares'!$Z$2:$Z$185,'Eurostat market shares'!$C$2:$C$185,'Market shares starting point Fe'!$C41,'Eurostat market shares'!$D$2:$D$185,'Market shares starting point Fe'!$D41)=0,(SUMIFS('RAW data extract'!AS$74:AS$81,'RAW data extract'!$C$74:$C$81,VLOOKUP('Market shares starting point Fe'!$D41,Nomenclature!$F$1:$G$8,2,FALSE))-'Market shares starting point Fe'!AU41)+AU41,$Z41/SUMIFS('Eurostat market shares'!$Z$2:$Z$185,'Eurostat market shares'!$C$2:$C$185,'Market shares starting point Fe'!$C41,'Eurostat market shares'!$D$2:$D$185,'Market shares starting point Fe'!$D41)*(SUMIFS('RAW data extract'!AS$74:AS$81,'RAW data extract'!$C$74:$C$81,VLOOKUP('Market shares starting point Fe'!$D41,Nomenclature!$F$1:$G$8,2,FALSE))-'Market shares starting point Fe'!AU41)+AU41)</f>
        <v>2.1971128177983327E-3</v>
      </c>
      <c r="AW41" s="7">
        <f>IF(SUMIFS('Eurostat market shares'!$Z$2:$Z$185,'Eurostat market shares'!$C$2:$C$185,'Market shares starting point Fe'!$C41,'Eurostat market shares'!$D$2:$D$185,'Market shares starting point Fe'!$D41)=0,(SUMIFS('RAW data extract'!AT$74:AT$81,'RAW data extract'!$C$74:$C$81,VLOOKUP('Market shares starting point Fe'!$D41,Nomenclature!$F$1:$G$8,2,FALSE))-'Market shares starting point Fe'!AV41)+AV41,$Z41/SUMIFS('Eurostat market shares'!$Z$2:$Z$185,'Eurostat market shares'!$C$2:$C$185,'Market shares starting point Fe'!$C41,'Eurostat market shares'!$D$2:$D$185,'Market shares starting point Fe'!$D41)*(SUMIFS('RAW data extract'!AT$74:AT$81,'RAW data extract'!$C$74:$C$81,VLOOKUP('Market shares starting point Fe'!$D41,Nomenclature!$F$1:$G$8,2,FALSE))-'Market shares starting point Fe'!AV41)+AV41)</f>
        <v>2.3889626204798035E-3</v>
      </c>
      <c r="AX41" s="7">
        <f>IF(SUMIFS('Eurostat market shares'!$Z$2:$Z$185,'Eurostat market shares'!$C$2:$C$185,'Market shares starting point Fe'!$C41,'Eurostat market shares'!$D$2:$D$185,'Market shares starting point Fe'!$D41)=0,(SUMIFS('RAW data extract'!AU$74:AU$81,'RAW data extract'!$C$74:$C$81,VLOOKUP('Market shares starting point Fe'!$D41,Nomenclature!$F$1:$G$8,2,FALSE))-'Market shares starting point Fe'!AW41)+AW41,$Z41/SUMIFS('Eurostat market shares'!$Z$2:$Z$185,'Eurostat market shares'!$C$2:$C$185,'Market shares starting point Fe'!$C41,'Eurostat market shares'!$D$2:$D$185,'Market shares starting point Fe'!$D41)*(SUMIFS('RAW data extract'!AU$74:AU$81,'RAW data extract'!$C$74:$C$81,VLOOKUP('Market shares starting point Fe'!$D41,Nomenclature!$F$1:$G$8,2,FALSE))-'Market shares starting point Fe'!AW41)+AW41)</f>
        <v>2.6221717132054179E-3</v>
      </c>
      <c r="AY41" s="7">
        <f>IF(SUMIFS('Eurostat market shares'!$Z$2:$Z$185,'Eurostat market shares'!$C$2:$C$185,'Market shares starting point Fe'!$C41,'Eurostat market shares'!$D$2:$D$185,'Market shares starting point Fe'!$D41)=0,(SUMIFS('RAW data extract'!AV$74:AV$81,'RAW data extract'!$C$74:$C$81,VLOOKUP('Market shares starting point Fe'!$D41,Nomenclature!$F$1:$G$8,2,FALSE))-'Market shares starting point Fe'!AX41)+AX41,$Z41/SUMIFS('Eurostat market shares'!$Z$2:$Z$185,'Eurostat market shares'!$C$2:$C$185,'Market shares starting point Fe'!$C41,'Eurostat market shares'!$D$2:$D$185,'Market shares starting point Fe'!$D41)*(SUMIFS('RAW data extract'!AV$74:AV$81,'RAW data extract'!$C$74:$C$81,VLOOKUP('Market shares starting point Fe'!$D41,Nomenclature!$F$1:$G$8,2,FALSE))-'Market shares starting point Fe'!AX41)+AX41)</f>
        <v>2.8148257461133256E-3</v>
      </c>
      <c r="AZ41" s="7">
        <f>IF(SUMIFS('Eurostat market shares'!$Z$2:$Z$185,'Eurostat market shares'!$C$2:$C$185,'Market shares starting point Fe'!$C41,'Eurostat market shares'!$D$2:$D$185,'Market shares starting point Fe'!$D41)=0,(SUMIFS('RAW data extract'!AW$74:AW$81,'RAW data extract'!$C$74:$C$81,VLOOKUP('Market shares starting point Fe'!$D41,Nomenclature!$F$1:$G$8,2,FALSE))-'Market shares starting point Fe'!AY41)+AY41,$Z41/SUMIFS('Eurostat market shares'!$Z$2:$Z$185,'Eurostat market shares'!$C$2:$C$185,'Market shares starting point Fe'!$C41,'Eurostat market shares'!$D$2:$D$185,'Market shares starting point Fe'!$D41)*(SUMIFS('RAW data extract'!AW$74:AW$81,'RAW data extract'!$C$74:$C$81,VLOOKUP('Market shares starting point Fe'!$D41,Nomenclature!$F$1:$G$8,2,FALSE))-'Market shares starting point Fe'!AY41)+AY41)</f>
        <v>3.0652488740514506E-3</v>
      </c>
      <c r="BA41" s="7">
        <f>IF(SUMIFS('Eurostat market shares'!$Z$2:$Z$185,'Eurostat market shares'!$C$2:$C$185,'Market shares starting point Fe'!$C41,'Eurostat market shares'!$D$2:$D$185,'Market shares starting point Fe'!$D41)=0,(SUMIFS('RAW data extract'!AX$74:AX$81,'RAW data extract'!$C$74:$C$81,VLOOKUP('Market shares starting point Fe'!$D41,Nomenclature!$F$1:$G$8,2,FALSE))-'Market shares starting point Fe'!AZ41)+AZ41,$Z41/SUMIFS('Eurostat market shares'!$Z$2:$Z$185,'Eurostat market shares'!$C$2:$C$185,'Market shares starting point Fe'!$C41,'Eurostat market shares'!$D$2:$D$185,'Market shares starting point Fe'!$D41)*(SUMIFS('RAW data extract'!AX$74:AX$81,'RAW data extract'!$C$74:$C$81,VLOOKUP('Market shares starting point Fe'!$D41,Nomenclature!$F$1:$G$8,2,FALSE))-'Market shares starting point Fe'!AZ41)+AZ41)</f>
        <v>3.334783432032285E-3</v>
      </c>
      <c r="BB41" s="7">
        <f>IF(SUMIFS('Eurostat market shares'!$Z$2:$Z$185,'Eurostat market shares'!$C$2:$C$185,'Market shares starting point Fe'!$C41,'Eurostat market shares'!$D$2:$D$185,'Market shares starting point Fe'!$D41)=0,(SUMIFS('RAW data extract'!AY$74:AY$81,'RAW data extract'!$C$74:$C$81,VLOOKUP('Market shares starting point Fe'!$D41,Nomenclature!$F$1:$G$8,2,FALSE))-'Market shares starting point Fe'!BA41)+BA41,$Z41/SUMIFS('Eurostat market shares'!$Z$2:$Z$185,'Eurostat market shares'!$C$2:$C$185,'Market shares starting point Fe'!$C41,'Eurostat market shares'!$D$2:$D$185,'Market shares starting point Fe'!$D41)*(SUMIFS('RAW data extract'!AY$74:AY$81,'RAW data extract'!$C$74:$C$81,VLOOKUP('Market shares starting point Fe'!$D41,Nomenclature!$F$1:$G$8,2,FALSE))-'Market shares starting point Fe'!BA41)+BA41)</f>
        <v>3.6237132253118015E-3</v>
      </c>
      <c r="BC41" s="7">
        <f>IF(SUMIFS('Eurostat market shares'!$Z$2:$Z$185,'Eurostat market shares'!$C$2:$C$185,'Market shares starting point Fe'!$C41,'Eurostat market shares'!$D$2:$D$185,'Market shares starting point Fe'!$D41)=0,(SUMIFS('RAW data extract'!AZ$74:AZ$81,'RAW data extract'!$C$74:$C$81,VLOOKUP('Market shares starting point Fe'!$D41,Nomenclature!$F$1:$G$8,2,FALSE))-'Market shares starting point Fe'!BB41)+BB41,$Z41/SUMIFS('Eurostat market shares'!$Z$2:$Z$185,'Eurostat market shares'!$C$2:$C$185,'Market shares starting point Fe'!$C41,'Eurostat market shares'!$D$2:$D$185,'Market shares starting point Fe'!$D41)*(SUMIFS('RAW data extract'!AZ$74:AZ$81,'RAW data extract'!$C$74:$C$81,VLOOKUP('Market shares starting point Fe'!$D41,Nomenclature!$F$1:$G$8,2,FALSE))-'Market shares starting point Fe'!BB41)+BB41)</f>
        <v>3.93874778335757E-3</v>
      </c>
      <c r="BD41" s="7">
        <f>IF(SUMIFS('Eurostat market shares'!$Z$2:$Z$185,'Eurostat market shares'!$C$2:$C$185,'Market shares starting point Fe'!$C41,'Eurostat market shares'!$D$2:$D$185,'Market shares starting point Fe'!$D41)=0,(SUMIFS('RAW data extract'!BA$74:BA$81,'RAW data extract'!$C$74:$C$81,VLOOKUP('Market shares starting point Fe'!$D41,Nomenclature!$F$1:$G$8,2,FALSE))-'Market shares starting point Fe'!BC41)+BC41,$Z41/SUMIFS('Eurostat market shares'!$Z$2:$Z$185,'Eurostat market shares'!$C$2:$C$185,'Market shares starting point Fe'!$C41,'Eurostat market shares'!$D$2:$D$185,'Market shares starting point Fe'!$D41)*(SUMIFS('RAW data extract'!BA$74:BA$81,'RAW data extract'!$C$74:$C$81,VLOOKUP('Market shares starting point Fe'!$D41,Nomenclature!$F$1:$G$8,2,FALSE))-'Market shares starting point Fe'!BC41)+BC41)</f>
        <v>4.300220416896405E-3</v>
      </c>
      <c r="BE41" s="7">
        <f>IF(SUMIFS('Eurostat market shares'!$Z$2:$Z$185,'Eurostat market shares'!$C$2:$C$185,'Market shares starting point Fe'!$C41,'Eurostat market shares'!$D$2:$D$185,'Market shares starting point Fe'!$D41)=0,(SUMIFS('RAW data extract'!BB$74:BB$81,'RAW data extract'!$C$74:$C$81,VLOOKUP('Market shares starting point Fe'!$D41,Nomenclature!$F$1:$G$8,2,FALSE))-'Market shares starting point Fe'!BD41)+BD41,$Z41/SUMIFS('Eurostat market shares'!$Z$2:$Z$185,'Eurostat market shares'!$C$2:$C$185,'Market shares starting point Fe'!$C41,'Eurostat market shares'!$D$2:$D$185,'Market shares starting point Fe'!$D41)*(SUMIFS('RAW data extract'!BB$74:BB$81,'RAW data extract'!$C$74:$C$81,VLOOKUP('Market shares starting point Fe'!$D41,Nomenclature!$F$1:$G$8,2,FALSE))-'Market shares starting point Fe'!BD41)+BD41)</f>
        <v>4.6939839380802061E-3</v>
      </c>
      <c r="BF41" s="7">
        <f>IF(SUMIFS('Eurostat market shares'!$Z$2:$Z$185,'Eurostat market shares'!$C$2:$C$185,'Market shares starting point Fe'!$C41,'Eurostat market shares'!$D$2:$D$185,'Market shares starting point Fe'!$D41)=0,(SUMIFS('RAW data extract'!BC$74:BC$81,'RAW data extract'!$C$74:$C$81,VLOOKUP('Market shares starting point Fe'!$D41,Nomenclature!$F$1:$G$8,2,FALSE))-'Market shares starting point Fe'!BE41)+BE41,$Z41/SUMIFS('Eurostat market shares'!$Z$2:$Z$185,'Eurostat market shares'!$C$2:$C$185,'Market shares starting point Fe'!$C41,'Eurostat market shares'!$D$2:$D$185,'Market shares starting point Fe'!$D41)*(SUMIFS('RAW data extract'!BC$74:BC$81,'RAW data extract'!$C$74:$C$81,VLOOKUP('Market shares starting point Fe'!$D41,Nomenclature!$F$1:$G$8,2,FALSE))-'Market shares starting point Fe'!BE41)+BE41)</f>
        <v>5.1362652244870237E-3</v>
      </c>
      <c r="BG41" s="7">
        <f>IF(SUMIFS('Eurostat market shares'!$Z$2:$Z$185,'Eurostat market shares'!$C$2:$C$185,'Market shares starting point Fe'!$C41,'Eurostat market shares'!$D$2:$D$185,'Market shares starting point Fe'!$D41)=0,(SUMIFS('RAW data extract'!BD$74:BD$81,'RAW data extract'!$C$74:$C$81,VLOOKUP('Market shares starting point Fe'!$D41,Nomenclature!$F$1:$G$8,2,FALSE))-'Market shares starting point Fe'!BF41)+BF41,$Z41/SUMIFS('Eurostat market shares'!$Z$2:$Z$185,'Eurostat market shares'!$C$2:$C$185,'Market shares starting point Fe'!$C41,'Eurostat market shares'!$D$2:$D$185,'Market shares starting point Fe'!$D41)*(SUMIFS('RAW data extract'!BD$74:BD$81,'RAW data extract'!$C$74:$C$81,VLOOKUP('Market shares starting point Fe'!$D41,Nomenclature!$F$1:$G$8,2,FALSE))-'Market shares starting point Fe'!BF41)+BF41)</f>
        <v>5.6378151138611644E-3</v>
      </c>
      <c r="BH41" s="7">
        <f>IF(SUMIFS('Eurostat market shares'!$Z$2:$Z$185,'Eurostat market shares'!$C$2:$C$185,'Market shares starting point Fe'!$C41,'Eurostat market shares'!$D$2:$D$185,'Market shares starting point Fe'!$D41)=0,(SUMIFS('RAW data extract'!BE$74:BE$81,'RAW data extract'!$C$74:$C$81,VLOOKUP('Market shares starting point Fe'!$D41,Nomenclature!$F$1:$G$8,2,FALSE))-'Market shares starting point Fe'!BG41)+BG41,$Z41/SUMIFS('Eurostat market shares'!$Z$2:$Z$185,'Eurostat market shares'!$C$2:$C$185,'Market shares starting point Fe'!$C41,'Eurostat market shares'!$D$2:$D$185,'Market shares starting point Fe'!$D41)*(SUMIFS('RAW data extract'!BE$74:BE$81,'RAW data extract'!$C$74:$C$81,VLOOKUP('Market shares starting point Fe'!$D41,Nomenclature!$F$1:$G$8,2,FALSE))-'Market shares starting point Fe'!BG41)+BG41)</f>
        <v>6.2088712169205505E-3</v>
      </c>
    </row>
    <row r="42" spans="1:60" hidden="1" x14ac:dyDescent="0.3">
      <c r="A42" t="s">
        <v>9</v>
      </c>
      <c r="B42" t="s">
        <v>10</v>
      </c>
      <c r="C42" t="s">
        <v>29</v>
      </c>
      <c r="D42" t="s">
        <v>12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 s="6">
        <f>IFERROR(SUMIFS('intermediary sheet'!J$2:J$185,'intermediary sheet'!$C$2:$C$185,'Market shares starting point Fe'!$C42,'intermediary sheet'!$D$2:$D$185,'Market shares starting point Fe'!$D42)/SUMIFS('intermediary sheet'!J$2:J$185,'intermediary sheet'!$C$2:$C$185,'Market shares starting point Fe'!$C42,'intermediary sheet'!$D$2:$D$185,"total"),0)</f>
        <v>1</v>
      </c>
      <c r="K42" s="6">
        <f>IFERROR(SUMIFS('intermediary sheet'!K$2:K$185,'intermediary sheet'!$C$2:$C$185,'Market shares starting point Fe'!$C42,'intermediary sheet'!$D$2:$D$185,'Market shares starting point Fe'!$D42)/SUMIFS('intermediary sheet'!K$2:K$185,'intermediary sheet'!$C$2:$C$185,'Market shares starting point Fe'!$C42,'intermediary sheet'!$D$2:$D$185,"total"),0)</f>
        <v>1</v>
      </c>
      <c r="L42" s="6">
        <f>IFERROR(SUMIFS('intermediary sheet'!L$2:L$185,'intermediary sheet'!$C$2:$C$185,'Market shares starting point Fe'!$C42,'intermediary sheet'!$D$2:$D$185,'Market shares starting point Fe'!$D42)/SUMIFS('intermediary sheet'!L$2:L$185,'intermediary sheet'!$C$2:$C$185,'Market shares starting point Fe'!$C42,'intermediary sheet'!$D$2:$D$185,"total"),0)</f>
        <v>1</v>
      </c>
      <c r="M42" s="6">
        <f>IFERROR(SUMIFS('intermediary sheet'!M$2:M$185,'intermediary sheet'!$C$2:$C$185,'Market shares starting point Fe'!$C42,'intermediary sheet'!$D$2:$D$185,'Market shares starting point Fe'!$D42)/SUMIFS('intermediary sheet'!M$2:M$185,'intermediary sheet'!$C$2:$C$185,'Market shares starting point Fe'!$C42,'intermediary sheet'!$D$2:$D$185,"total"),0)</f>
        <v>1</v>
      </c>
      <c r="N42" s="6">
        <f>IFERROR(SUMIFS('intermediary sheet'!N$2:N$185,'intermediary sheet'!$C$2:$C$185,'Market shares starting point Fe'!$C42,'intermediary sheet'!$D$2:$D$185,'Market shares starting point Fe'!$D42)/SUMIFS('intermediary sheet'!N$2:N$185,'intermediary sheet'!$C$2:$C$185,'Market shares starting point Fe'!$C42,'intermediary sheet'!$D$2:$D$185,"total"),0)</f>
        <v>1</v>
      </c>
      <c r="O42" s="6">
        <f>IFERROR(SUMIFS('intermediary sheet'!O$2:O$185,'intermediary sheet'!$C$2:$C$185,'Market shares starting point Fe'!$C42,'intermediary sheet'!$D$2:$D$185,'Market shares starting point Fe'!$D42)/SUMIFS('intermediary sheet'!O$2:O$185,'intermediary sheet'!$C$2:$C$185,'Market shares starting point Fe'!$C42,'intermediary sheet'!$D$2:$D$185,"total"),0)</f>
        <v>1</v>
      </c>
      <c r="P42" s="6">
        <f>IFERROR(SUMIFS('intermediary sheet'!P$2:P$185,'intermediary sheet'!$C$2:$C$185,'Market shares starting point Fe'!$C42,'intermediary sheet'!$D$2:$D$185,'Market shares starting point Fe'!$D42)/SUMIFS('intermediary sheet'!P$2:P$185,'intermediary sheet'!$C$2:$C$185,'Market shares starting point Fe'!$C42,'intermediary sheet'!$D$2:$D$185,"total"),0)</f>
        <v>1</v>
      </c>
      <c r="Q42" s="6">
        <f>IFERROR(SUMIFS('intermediary sheet'!Q$2:Q$185,'intermediary sheet'!$C$2:$C$185,'Market shares starting point Fe'!$C42,'intermediary sheet'!$D$2:$D$185,'Market shares starting point Fe'!$D42)/SUMIFS('intermediary sheet'!Q$2:Q$185,'intermediary sheet'!$C$2:$C$185,'Market shares starting point Fe'!$C42,'intermediary sheet'!$D$2:$D$185,"total"),0)</f>
        <v>1</v>
      </c>
      <c r="R42" s="6">
        <f>IFERROR(SUMIFS('intermediary sheet'!R$2:R$185,'intermediary sheet'!$C$2:$C$185,'Market shares starting point Fe'!$C42,'intermediary sheet'!$D$2:$D$185,'Market shares starting point Fe'!$D42)/SUMIFS('intermediary sheet'!R$2:R$185,'intermediary sheet'!$C$2:$C$185,'Market shares starting point Fe'!$C42,'intermediary sheet'!$D$2:$D$185,"total"),0)</f>
        <v>1</v>
      </c>
      <c r="S42" s="6">
        <f>IFERROR(SUMIFS('intermediary sheet'!S$2:S$185,'intermediary sheet'!$C$2:$C$185,'Market shares starting point Fe'!$C42,'intermediary sheet'!$D$2:$D$185,'Market shares starting point Fe'!$D42)/SUMIFS('intermediary sheet'!S$2:S$185,'intermediary sheet'!$C$2:$C$185,'Market shares starting point Fe'!$C42,'intermediary sheet'!$D$2:$D$185,"total"),0)</f>
        <v>1</v>
      </c>
      <c r="T42" s="6">
        <f>IFERROR(SUMIFS('intermediary sheet'!T$2:T$185,'intermediary sheet'!$C$2:$C$185,'Market shares starting point Fe'!$C42,'intermediary sheet'!$D$2:$D$185,'Market shares starting point Fe'!$D42)/SUMIFS('intermediary sheet'!T$2:T$185,'intermediary sheet'!$C$2:$C$185,'Market shares starting point Fe'!$C42,'intermediary sheet'!$D$2:$D$185,"total"),0)</f>
        <v>1</v>
      </c>
      <c r="U42" s="6">
        <f>IFERROR(SUMIFS('intermediary sheet'!U$2:U$185,'intermediary sheet'!$C$2:$C$185,'Market shares starting point Fe'!$C42,'intermediary sheet'!$D$2:$D$185,'Market shares starting point Fe'!$D42)/SUMIFS('intermediary sheet'!U$2:U$185,'intermediary sheet'!$C$2:$C$185,'Market shares starting point Fe'!$C42,'intermediary sheet'!$D$2:$D$185,"total"),0)</f>
        <v>1</v>
      </c>
      <c r="V42" s="6">
        <f>IFERROR(SUMIFS('intermediary sheet'!V$2:V$185,'intermediary sheet'!$C$2:$C$185,'Market shares starting point Fe'!$C42,'intermediary sheet'!$D$2:$D$185,'Market shares starting point Fe'!$D42)/SUMIFS('intermediary sheet'!V$2:V$185,'intermediary sheet'!$C$2:$C$185,'Market shares starting point Fe'!$C42,'intermediary sheet'!$D$2:$D$185,"total"),0)</f>
        <v>1</v>
      </c>
      <c r="W42" s="6">
        <f>IFERROR(SUMIFS('intermediary sheet'!W$2:W$185,'intermediary sheet'!$C$2:$C$185,'Market shares starting point Fe'!$C42,'intermediary sheet'!$D$2:$D$185,'Market shares starting point Fe'!$D42)/SUMIFS('intermediary sheet'!W$2:W$185,'intermediary sheet'!$C$2:$C$185,'Market shares starting point Fe'!$C42,'intermediary sheet'!$D$2:$D$185,"total"),0)</f>
        <v>1</v>
      </c>
      <c r="X42" s="6">
        <f>IFERROR(SUMIFS('intermediary sheet'!X$2:X$185,'intermediary sheet'!$C$2:$C$185,'Market shares starting point Fe'!$C42,'intermediary sheet'!$D$2:$D$185,'Market shares starting point Fe'!$D42)/SUMIFS('intermediary sheet'!X$2:X$185,'intermediary sheet'!$C$2:$C$185,'Market shares starting point Fe'!$C42,'intermediary sheet'!$D$2:$D$185,"total"),0)</f>
        <v>1</v>
      </c>
      <c r="Y42" s="6">
        <f>IFERROR(SUMIFS('intermediary sheet'!Y$2:Y$185,'intermediary sheet'!$C$2:$C$185,'Market shares starting point Fe'!$C42,'intermediary sheet'!$D$2:$D$185,'Market shares starting point Fe'!$D42)/SUMIFS('intermediary sheet'!Y$2:Y$185,'intermediary sheet'!$C$2:$C$185,'Market shares starting point Fe'!$C42,'intermediary sheet'!$D$2:$D$185,"total"),0)</f>
        <v>1</v>
      </c>
      <c r="Z42" s="6">
        <f>IFERROR(SUMIFS('intermediary sheet'!Z$2:Z$185,'intermediary sheet'!$C$2:$C$185,'Market shares starting point Fe'!$C42,'intermediary sheet'!$D$2:$D$185,'Market shares starting point Fe'!$D42)/SUMIFS('intermediary sheet'!Z$2:Z$185,'intermediary sheet'!$C$2:$C$185,'Market shares starting point Fe'!$C42,'intermediary sheet'!$D$2:$D$185,"total"),0)</f>
        <v>1</v>
      </c>
      <c r="AA42" s="7">
        <f>IF(SUMIFS('Eurostat market shares'!$Z$2:$Z$185,'Eurostat market shares'!$C$2:$C$185,'Market shares starting point Fe'!$C42,'Eurostat market shares'!$D$2:$D$185,'Market shares starting point Fe'!$D42)=0,(SUMIFS('RAW data extract'!X$74:X$81,'RAW data extract'!$C$74:$C$81,VLOOKUP('Market shares starting point Fe'!$D42,Nomenclature!$F$1:$G$8,2,FALSE))-'Market shares starting point Fe'!Z42)+Z42,$Z42/SUMIFS('Eurostat market shares'!$Z$2:$Z$185,'Eurostat market shares'!$C$2:$C$185,'Market shares starting point Fe'!$C42,'Eurostat market shares'!$D$2:$D$185,'Market shares starting point Fe'!$D42)*(SUMIFS('RAW data extract'!X$74:X$81,'RAW data extract'!$C$74:$C$81,VLOOKUP('Market shares starting point Fe'!$D42,Nomenclature!$F$1:$G$8,2,FALSE))-'Market shares starting point Fe'!Z42)+Z42)</f>
        <v>1</v>
      </c>
      <c r="AB42" s="7">
        <f>IF(SUMIFS('Eurostat market shares'!$Z$2:$Z$185,'Eurostat market shares'!$C$2:$C$185,'Market shares starting point Fe'!$C42,'Eurostat market shares'!$D$2:$D$185,'Market shares starting point Fe'!$D42)=0,(SUMIFS('RAW data extract'!Y$74:Y$81,'RAW data extract'!$C$74:$C$81,VLOOKUP('Market shares starting point Fe'!$D42,Nomenclature!$F$1:$G$8,2,FALSE))-'Market shares starting point Fe'!AA42)+AA42,$Z42/SUMIFS('Eurostat market shares'!$Z$2:$Z$185,'Eurostat market shares'!$C$2:$C$185,'Market shares starting point Fe'!$C42,'Eurostat market shares'!$D$2:$D$185,'Market shares starting point Fe'!$D42)*(SUMIFS('RAW data extract'!Y$74:Y$81,'RAW data extract'!$C$74:$C$81,VLOOKUP('Market shares starting point Fe'!$D42,Nomenclature!$F$1:$G$8,2,FALSE))-'Market shares starting point Fe'!AA42)+AA42)</f>
        <v>1</v>
      </c>
      <c r="AC42" s="7">
        <f>IF(SUMIFS('Eurostat market shares'!$Z$2:$Z$185,'Eurostat market shares'!$C$2:$C$185,'Market shares starting point Fe'!$C42,'Eurostat market shares'!$D$2:$D$185,'Market shares starting point Fe'!$D42)=0,(SUMIFS('RAW data extract'!Z$74:Z$81,'RAW data extract'!$C$74:$C$81,VLOOKUP('Market shares starting point Fe'!$D42,Nomenclature!$F$1:$G$8,2,FALSE))-'Market shares starting point Fe'!AB42)+AB42,$Z42/SUMIFS('Eurostat market shares'!$Z$2:$Z$185,'Eurostat market shares'!$C$2:$C$185,'Market shares starting point Fe'!$C42,'Eurostat market shares'!$D$2:$D$185,'Market shares starting point Fe'!$D42)*(SUMIFS('RAW data extract'!Z$74:Z$81,'RAW data extract'!$C$74:$C$81,VLOOKUP('Market shares starting point Fe'!$D42,Nomenclature!$F$1:$G$8,2,FALSE))-'Market shares starting point Fe'!AB42)+AB42)</f>
        <v>1</v>
      </c>
      <c r="AD42" s="7">
        <f>IF(SUMIFS('Eurostat market shares'!$Z$2:$Z$185,'Eurostat market shares'!$C$2:$C$185,'Market shares starting point Fe'!$C42,'Eurostat market shares'!$D$2:$D$185,'Market shares starting point Fe'!$D42)=0,(SUMIFS('RAW data extract'!AA$74:AA$81,'RAW data extract'!$C$74:$C$81,VLOOKUP('Market shares starting point Fe'!$D42,Nomenclature!$F$1:$G$8,2,FALSE))-'Market shares starting point Fe'!AC42)+AC42,$Z42/SUMIFS('Eurostat market shares'!$Z$2:$Z$185,'Eurostat market shares'!$C$2:$C$185,'Market shares starting point Fe'!$C42,'Eurostat market shares'!$D$2:$D$185,'Market shares starting point Fe'!$D42)*(SUMIFS('RAW data extract'!AA$74:AA$81,'RAW data extract'!$C$74:$C$81,VLOOKUP('Market shares starting point Fe'!$D42,Nomenclature!$F$1:$G$8,2,FALSE))-'Market shares starting point Fe'!AC42)+AC42)</f>
        <v>1</v>
      </c>
      <c r="AE42" s="7">
        <f>IF(SUMIFS('Eurostat market shares'!$Z$2:$Z$185,'Eurostat market shares'!$C$2:$C$185,'Market shares starting point Fe'!$C42,'Eurostat market shares'!$D$2:$D$185,'Market shares starting point Fe'!$D42)=0,(SUMIFS('RAW data extract'!AB$74:AB$81,'RAW data extract'!$C$74:$C$81,VLOOKUP('Market shares starting point Fe'!$D42,Nomenclature!$F$1:$G$8,2,FALSE))-'Market shares starting point Fe'!AD42)+AD42,$Z42/SUMIFS('Eurostat market shares'!$Z$2:$Z$185,'Eurostat market shares'!$C$2:$C$185,'Market shares starting point Fe'!$C42,'Eurostat market shares'!$D$2:$D$185,'Market shares starting point Fe'!$D42)*(SUMIFS('RAW data extract'!AB$74:AB$81,'RAW data extract'!$C$74:$C$81,VLOOKUP('Market shares starting point Fe'!$D42,Nomenclature!$F$1:$G$8,2,FALSE))-'Market shares starting point Fe'!AD42)+AD42)</f>
        <v>1</v>
      </c>
      <c r="AF42" s="7">
        <f>IF(SUMIFS('Eurostat market shares'!$Z$2:$Z$185,'Eurostat market shares'!$C$2:$C$185,'Market shares starting point Fe'!$C42,'Eurostat market shares'!$D$2:$D$185,'Market shares starting point Fe'!$D42)=0,(SUMIFS('RAW data extract'!AC$74:AC$81,'RAW data extract'!$C$74:$C$81,VLOOKUP('Market shares starting point Fe'!$D42,Nomenclature!$F$1:$G$8,2,FALSE))-'Market shares starting point Fe'!AE42)+AE42,$Z42/SUMIFS('Eurostat market shares'!$Z$2:$Z$185,'Eurostat market shares'!$C$2:$C$185,'Market shares starting point Fe'!$C42,'Eurostat market shares'!$D$2:$D$185,'Market shares starting point Fe'!$D42)*(SUMIFS('RAW data extract'!AC$74:AC$81,'RAW data extract'!$C$74:$C$81,VLOOKUP('Market shares starting point Fe'!$D42,Nomenclature!$F$1:$G$8,2,FALSE))-'Market shares starting point Fe'!AE42)+AE42)</f>
        <v>1</v>
      </c>
      <c r="AG42" s="7">
        <f>IF(SUMIFS('Eurostat market shares'!$Z$2:$Z$185,'Eurostat market shares'!$C$2:$C$185,'Market shares starting point Fe'!$C42,'Eurostat market shares'!$D$2:$D$185,'Market shares starting point Fe'!$D42)=0,(SUMIFS('RAW data extract'!AD$74:AD$81,'RAW data extract'!$C$74:$C$81,VLOOKUP('Market shares starting point Fe'!$D42,Nomenclature!$F$1:$G$8,2,FALSE))-'Market shares starting point Fe'!AF42)+AF42,$Z42/SUMIFS('Eurostat market shares'!$Z$2:$Z$185,'Eurostat market shares'!$C$2:$C$185,'Market shares starting point Fe'!$C42,'Eurostat market shares'!$D$2:$D$185,'Market shares starting point Fe'!$D42)*(SUMIFS('RAW data extract'!AD$74:AD$81,'RAW data extract'!$C$74:$C$81,VLOOKUP('Market shares starting point Fe'!$D42,Nomenclature!$F$1:$G$8,2,FALSE))-'Market shares starting point Fe'!AF42)+AF42)</f>
        <v>1</v>
      </c>
      <c r="AH42" s="7">
        <f>IF(SUMIFS('Eurostat market shares'!$Z$2:$Z$185,'Eurostat market shares'!$C$2:$C$185,'Market shares starting point Fe'!$C42,'Eurostat market shares'!$D$2:$D$185,'Market shares starting point Fe'!$D42)=0,(SUMIFS('RAW data extract'!AE$74:AE$81,'RAW data extract'!$C$74:$C$81,VLOOKUP('Market shares starting point Fe'!$D42,Nomenclature!$F$1:$G$8,2,FALSE))-'Market shares starting point Fe'!AG42)+AG42,$Z42/SUMIFS('Eurostat market shares'!$Z$2:$Z$185,'Eurostat market shares'!$C$2:$C$185,'Market shares starting point Fe'!$C42,'Eurostat market shares'!$D$2:$D$185,'Market shares starting point Fe'!$D42)*(SUMIFS('RAW data extract'!AE$74:AE$81,'RAW data extract'!$C$74:$C$81,VLOOKUP('Market shares starting point Fe'!$D42,Nomenclature!$F$1:$G$8,2,FALSE))-'Market shares starting point Fe'!AG42)+AG42)</f>
        <v>1</v>
      </c>
      <c r="AI42" s="7">
        <f>IF(SUMIFS('Eurostat market shares'!$Z$2:$Z$185,'Eurostat market shares'!$C$2:$C$185,'Market shares starting point Fe'!$C42,'Eurostat market shares'!$D$2:$D$185,'Market shares starting point Fe'!$D42)=0,(SUMIFS('RAW data extract'!AF$74:AF$81,'RAW data extract'!$C$74:$C$81,VLOOKUP('Market shares starting point Fe'!$D42,Nomenclature!$F$1:$G$8,2,FALSE))-'Market shares starting point Fe'!AH42)+AH42,$Z42/SUMIFS('Eurostat market shares'!$Z$2:$Z$185,'Eurostat market shares'!$C$2:$C$185,'Market shares starting point Fe'!$C42,'Eurostat market shares'!$D$2:$D$185,'Market shares starting point Fe'!$D42)*(SUMIFS('RAW data extract'!AF$74:AF$81,'RAW data extract'!$C$74:$C$81,VLOOKUP('Market shares starting point Fe'!$D42,Nomenclature!$F$1:$G$8,2,FALSE))-'Market shares starting point Fe'!AH42)+AH42)</f>
        <v>1</v>
      </c>
      <c r="AJ42" s="7">
        <f>IF(SUMIFS('Eurostat market shares'!$Z$2:$Z$185,'Eurostat market shares'!$C$2:$C$185,'Market shares starting point Fe'!$C42,'Eurostat market shares'!$D$2:$D$185,'Market shares starting point Fe'!$D42)=0,(SUMIFS('RAW data extract'!AG$74:AG$81,'RAW data extract'!$C$74:$C$81,VLOOKUP('Market shares starting point Fe'!$D42,Nomenclature!$F$1:$G$8,2,FALSE))-'Market shares starting point Fe'!AI42)+AI42,$Z42/SUMIFS('Eurostat market shares'!$Z$2:$Z$185,'Eurostat market shares'!$C$2:$C$185,'Market shares starting point Fe'!$C42,'Eurostat market shares'!$D$2:$D$185,'Market shares starting point Fe'!$D42)*(SUMIFS('RAW data extract'!AG$74:AG$81,'RAW data extract'!$C$74:$C$81,VLOOKUP('Market shares starting point Fe'!$D42,Nomenclature!$F$1:$G$8,2,FALSE))-'Market shares starting point Fe'!AI42)+AI42)</f>
        <v>1</v>
      </c>
      <c r="AK42" s="7">
        <f>IF(SUMIFS('Eurostat market shares'!$Z$2:$Z$185,'Eurostat market shares'!$C$2:$C$185,'Market shares starting point Fe'!$C42,'Eurostat market shares'!$D$2:$D$185,'Market shares starting point Fe'!$D42)=0,(SUMIFS('RAW data extract'!AH$74:AH$81,'RAW data extract'!$C$74:$C$81,VLOOKUP('Market shares starting point Fe'!$D42,Nomenclature!$F$1:$G$8,2,FALSE))-'Market shares starting point Fe'!AJ42)+AJ42,$Z42/SUMIFS('Eurostat market shares'!$Z$2:$Z$185,'Eurostat market shares'!$C$2:$C$185,'Market shares starting point Fe'!$C42,'Eurostat market shares'!$D$2:$D$185,'Market shares starting point Fe'!$D42)*(SUMIFS('RAW data extract'!AH$74:AH$81,'RAW data extract'!$C$74:$C$81,VLOOKUP('Market shares starting point Fe'!$D42,Nomenclature!$F$1:$G$8,2,FALSE))-'Market shares starting point Fe'!AJ42)+AJ42)</f>
        <v>1</v>
      </c>
      <c r="AL42" s="7">
        <f>IF(SUMIFS('Eurostat market shares'!$Z$2:$Z$185,'Eurostat market shares'!$C$2:$C$185,'Market shares starting point Fe'!$C42,'Eurostat market shares'!$D$2:$D$185,'Market shares starting point Fe'!$D42)=0,(SUMIFS('RAW data extract'!AI$74:AI$81,'RAW data extract'!$C$74:$C$81,VLOOKUP('Market shares starting point Fe'!$D42,Nomenclature!$F$1:$G$8,2,FALSE))-'Market shares starting point Fe'!AK42)+AK42,$Z42/SUMIFS('Eurostat market shares'!$Z$2:$Z$185,'Eurostat market shares'!$C$2:$C$185,'Market shares starting point Fe'!$C42,'Eurostat market shares'!$D$2:$D$185,'Market shares starting point Fe'!$D42)*(SUMIFS('RAW data extract'!AI$74:AI$81,'RAW data extract'!$C$74:$C$81,VLOOKUP('Market shares starting point Fe'!$D42,Nomenclature!$F$1:$G$8,2,FALSE))-'Market shares starting point Fe'!AK42)+AK42)</f>
        <v>1</v>
      </c>
      <c r="AM42" s="7">
        <f>IF(SUMIFS('Eurostat market shares'!$Z$2:$Z$185,'Eurostat market shares'!$C$2:$C$185,'Market shares starting point Fe'!$C42,'Eurostat market shares'!$D$2:$D$185,'Market shares starting point Fe'!$D42)=0,(SUMIFS('RAW data extract'!AJ$74:AJ$81,'RAW data extract'!$C$74:$C$81,VLOOKUP('Market shares starting point Fe'!$D42,Nomenclature!$F$1:$G$8,2,FALSE))-'Market shares starting point Fe'!AL42)+AL42,$Z42/SUMIFS('Eurostat market shares'!$Z$2:$Z$185,'Eurostat market shares'!$C$2:$C$185,'Market shares starting point Fe'!$C42,'Eurostat market shares'!$D$2:$D$185,'Market shares starting point Fe'!$D42)*(SUMIFS('RAW data extract'!AJ$74:AJ$81,'RAW data extract'!$C$74:$C$81,VLOOKUP('Market shares starting point Fe'!$D42,Nomenclature!$F$1:$G$8,2,FALSE))-'Market shares starting point Fe'!AL42)+AL42)</f>
        <v>1</v>
      </c>
      <c r="AN42" s="7">
        <f>IF(SUMIFS('Eurostat market shares'!$Z$2:$Z$185,'Eurostat market shares'!$C$2:$C$185,'Market shares starting point Fe'!$C42,'Eurostat market shares'!$D$2:$D$185,'Market shares starting point Fe'!$D42)=0,(SUMIFS('RAW data extract'!AK$74:AK$81,'RAW data extract'!$C$74:$C$81,VLOOKUP('Market shares starting point Fe'!$D42,Nomenclature!$F$1:$G$8,2,FALSE))-'Market shares starting point Fe'!AM42)+AM42,$Z42/SUMIFS('Eurostat market shares'!$Z$2:$Z$185,'Eurostat market shares'!$C$2:$C$185,'Market shares starting point Fe'!$C42,'Eurostat market shares'!$D$2:$D$185,'Market shares starting point Fe'!$D42)*(SUMIFS('RAW data extract'!AK$74:AK$81,'RAW data extract'!$C$74:$C$81,VLOOKUP('Market shares starting point Fe'!$D42,Nomenclature!$F$1:$G$8,2,FALSE))-'Market shares starting point Fe'!AM42)+AM42)</f>
        <v>1</v>
      </c>
      <c r="AO42" s="7">
        <f>IF(SUMIFS('Eurostat market shares'!$Z$2:$Z$185,'Eurostat market shares'!$C$2:$C$185,'Market shares starting point Fe'!$C42,'Eurostat market shares'!$D$2:$D$185,'Market shares starting point Fe'!$D42)=0,(SUMIFS('RAW data extract'!AL$74:AL$81,'RAW data extract'!$C$74:$C$81,VLOOKUP('Market shares starting point Fe'!$D42,Nomenclature!$F$1:$G$8,2,FALSE))-'Market shares starting point Fe'!AN42)+AN42,$Z42/SUMIFS('Eurostat market shares'!$Z$2:$Z$185,'Eurostat market shares'!$C$2:$C$185,'Market shares starting point Fe'!$C42,'Eurostat market shares'!$D$2:$D$185,'Market shares starting point Fe'!$D42)*(SUMIFS('RAW data extract'!AL$74:AL$81,'RAW data extract'!$C$74:$C$81,VLOOKUP('Market shares starting point Fe'!$D42,Nomenclature!$F$1:$G$8,2,FALSE))-'Market shares starting point Fe'!AN42)+AN42)</f>
        <v>1</v>
      </c>
      <c r="AP42" s="7">
        <f>IF(SUMIFS('Eurostat market shares'!$Z$2:$Z$185,'Eurostat market shares'!$C$2:$C$185,'Market shares starting point Fe'!$C42,'Eurostat market shares'!$D$2:$D$185,'Market shares starting point Fe'!$D42)=0,(SUMIFS('RAW data extract'!AM$74:AM$81,'RAW data extract'!$C$74:$C$81,VLOOKUP('Market shares starting point Fe'!$D42,Nomenclature!$F$1:$G$8,2,FALSE))-'Market shares starting point Fe'!AO42)+AO42,$Z42/SUMIFS('Eurostat market shares'!$Z$2:$Z$185,'Eurostat market shares'!$C$2:$C$185,'Market shares starting point Fe'!$C42,'Eurostat market shares'!$D$2:$D$185,'Market shares starting point Fe'!$D42)*(SUMIFS('RAW data extract'!AM$74:AM$81,'RAW data extract'!$C$74:$C$81,VLOOKUP('Market shares starting point Fe'!$D42,Nomenclature!$F$1:$G$8,2,FALSE))-'Market shares starting point Fe'!AO42)+AO42)</f>
        <v>1</v>
      </c>
      <c r="AQ42" s="7">
        <f>IF(SUMIFS('Eurostat market shares'!$Z$2:$Z$185,'Eurostat market shares'!$C$2:$C$185,'Market shares starting point Fe'!$C42,'Eurostat market shares'!$D$2:$D$185,'Market shares starting point Fe'!$D42)=0,(SUMIFS('RAW data extract'!AN$74:AN$81,'RAW data extract'!$C$74:$C$81,VLOOKUP('Market shares starting point Fe'!$D42,Nomenclature!$F$1:$G$8,2,FALSE))-'Market shares starting point Fe'!AP42)+AP42,$Z42/SUMIFS('Eurostat market shares'!$Z$2:$Z$185,'Eurostat market shares'!$C$2:$C$185,'Market shares starting point Fe'!$C42,'Eurostat market shares'!$D$2:$D$185,'Market shares starting point Fe'!$D42)*(SUMIFS('RAW data extract'!AN$74:AN$81,'RAW data extract'!$C$74:$C$81,VLOOKUP('Market shares starting point Fe'!$D42,Nomenclature!$F$1:$G$8,2,FALSE))-'Market shares starting point Fe'!AP42)+AP42)</f>
        <v>1</v>
      </c>
      <c r="AR42" s="7">
        <f>IF(SUMIFS('Eurostat market shares'!$Z$2:$Z$185,'Eurostat market shares'!$C$2:$C$185,'Market shares starting point Fe'!$C42,'Eurostat market shares'!$D$2:$D$185,'Market shares starting point Fe'!$D42)=0,(SUMIFS('RAW data extract'!AO$74:AO$81,'RAW data extract'!$C$74:$C$81,VLOOKUP('Market shares starting point Fe'!$D42,Nomenclature!$F$1:$G$8,2,FALSE))-'Market shares starting point Fe'!AQ42)+AQ42,$Z42/SUMIFS('Eurostat market shares'!$Z$2:$Z$185,'Eurostat market shares'!$C$2:$C$185,'Market shares starting point Fe'!$C42,'Eurostat market shares'!$D$2:$D$185,'Market shares starting point Fe'!$D42)*(SUMIFS('RAW data extract'!AO$74:AO$81,'RAW data extract'!$C$74:$C$81,VLOOKUP('Market shares starting point Fe'!$D42,Nomenclature!$F$1:$G$8,2,FALSE))-'Market shares starting point Fe'!AQ42)+AQ42)</f>
        <v>1</v>
      </c>
      <c r="AS42" s="7">
        <f>IF(SUMIFS('Eurostat market shares'!$Z$2:$Z$185,'Eurostat market shares'!$C$2:$C$185,'Market shares starting point Fe'!$C42,'Eurostat market shares'!$D$2:$D$185,'Market shares starting point Fe'!$D42)=0,(SUMIFS('RAW data extract'!AP$74:AP$81,'RAW data extract'!$C$74:$C$81,VLOOKUP('Market shares starting point Fe'!$D42,Nomenclature!$F$1:$G$8,2,FALSE))-'Market shares starting point Fe'!AR42)+AR42,$Z42/SUMIFS('Eurostat market shares'!$Z$2:$Z$185,'Eurostat market shares'!$C$2:$C$185,'Market shares starting point Fe'!$C42,'Eurostat market shares'!$D$2:$D$185,'Market shares starting point Fe'!$D42)*(SUMIFS('RAW data extract'!AP$74:AP$81,'RAW data extract'!$C$74:$C$81,VLOOKUP('Market shares starting point Fe'!$D42,Nomenclature!$F$1:$G$8,2,FALSE))-'Market shares starting point Fe'!AR42)+AR42)</f>
        <v>1</v>
      </c>
      <c r="AT42" s="7">
        <f>IF(SUMIFS('Eurostat market shares'!$Z$2:$Z$185,'Eurostat market shares'!$C$2:$C$185,'Market shares starting point Fe'!$C42,'Eurostat market shares'!$D$2:$D$185,'Market shares starting point Fe'!$D42)=0,(SUMIFS('RAW data extract'!AQ$74:AQ$81,'RAW data extract'!$C$74:$C$81,VLOOKUP('Market shares starting point Fe'!$D42,Nomenclature!$F$1:$G$8,2,FALSE))-'Market shares starting point Fe'!AS42)+AS42,$Z42/SUMIFS('Eurostat market shares'!$Z$2:$Z$185,'Eurostat market shares'!$C$2:$C$185,'Market shares starting point Fe'!$C42,'Eurostat market shares'!$D$2:$D$185,'Market shares starting point Fe'!$D42)*(SUMIFS('RAW data extract'!AQ$74:AQ$81,'RAW data extract'!$C$74:$C$81,VLOOKUP('Market shares starting point Fe'!$D42,Nomenclature!$F$1:$G$8,2,FALSE))-'Market shares starting point Fe'!AS42)+AS42)</f>
        <v>1</v>
      </c>
      <c r="AU42" s="7">
        <f>IF(SUMIFS('Eurostat market shares'!$Z$2:$Z$185,'Eurostat market shares'!$C$2:$C$185,'Market shares starting point Fe'!$C42,'Eurostat market shares'!$D$2:$D$185,'Market shares starting point Fe'!$D42)=0,(SUMIFS('RAW data extract'!AR$74:AR$81,'RAW data extract'!$C$74:$C$81,VLOOKUP('Market shares starting point Fe'!$D42,Nomenclature!$F$1:$G$8,2,FALSE))-'Market shares starting point Fe'!AT42)+AT42,$Z42/SUMIFS('Eurostat market shares'!$Z$2:$Z$185,'Eurostat market shares'!$C$2:$C$185,'Market shares starting point Fe'!$C42,'Eurostat market shares'!$D$2:$D$185,'Market shares starting point Fe'!$D42)*(SUMIFS('RAW data extract'!AR$74:AR$81,'RAW data extract'!$C$74:$C$81,VLOOKUP('Market shares starting point Fe'!$D42,Nomenclature!$F$1:$G$8,2,FALSE))-'Market shares starting point Fe'!AT42)+AT42)</f>
        <v>1</v>
      </c>
      <c r="AV42" s="7">
        <f>IF(SUMIFS('Eurostat market shares'!$Z$2:$Z$185,'Eurostat market shares'!$C$2:$C$185,'Market shares starting point Fe'!$C42,'Eurostat market shares'!$D$2:$D$185,'Market shares starting point Fe'!$D42)=0,(SUMIFS('RAW data extract'!AS$74:AS$81,'RAW data extract'!$C$74:$C$81,VLOOKUP('Market shares starting point Fe'!$D42,Nomenclature!$F$1:$G$8,2,FALSE))-'Market shares starting point Fe'!AU42)+AU42,$Z42/SUMIFS('Eurostat market shares'!$Z$2:$Z$185,'Eurostat market shares'!$C$2:$C$185,'Market shares starting point Fe'!$C42,'Eurostat market shares'!$D$2:$D$185,'Market shares starting point Fe'!$D42)*(SUMIFS('RAW data extract'!AS$74:AS$81,'RAW data extract'!$C$74:$C$81,VLOOKUP('Market shares starting point Fe'!$D42,Nomenclature!$F$1:$G$8,2,FALSE))-'Market shares starting point Fe'!AU42)+AU42)</f>
        <v>1</v>
      </c>
      <c r="AW42" s="7">
        <f>IF(SUMIFS('Eurostat market shares'!$Z$2:$Z$185,'Eurostat market shares'!$C$2:$C$185,'Market shares starting point Fe'!$C42,'Eurostat market shares'!$D$2:$D$185,'Market shares starting point Fe'!$D42)=0,(SUMIFS('RAW data extract'!AT$74:AT$81,'RAW data extract'!$C$74:$C$81,VLOOKUP('Market shares starting point Fe'!$D42,Nomenclature!$F$1:$G$8,2,FALSE))-'Market shares starting point Fe'!AV42)+AV42,$Z42/SUMIFS('Eurostat market shares'!$Z$2:$Z$185,'Eurostat market shares'!$C$2:$C$185,'Market shares starting point Fe'!$C42,'Eurostat market shares'!$D$2:$D$185,'Market shares starting point Fe'!$D42)*(SUMIFS('RAW data extract'!AT$74:AT$81,'RAW data extract'!$C$74:$C$81,VLOOKUP('Market shares starting point Fe'!$D42,Nomenclature!$F$1:$G$8,2,FALSE))-'Market shares starting point Fe'!AV42)+AV42)</f>
        <v>1</v>
      </c>
      <c r="AX42" s="7">
        <f>IF(SUMIFS('Eurostat market shares'!$Z$2:$Z$185,'Eurostat market shares'!$C$2:$C$185,'Market shares starting point Fe'!$C42,'Eurostat market shares'!$D$2:$D$185,'Market shares starting point Fe'!$D42)=0,(SUMIFS('RAW data extract'!AU$74:AU$81,'RAW data extract'!$C$74:$C$81,VLOOKUP('Market shares starting point Fe'!$D42,Nomenclature!$F$1:$G$8,2,FALSE))-'Market shares starting point Fe'!AW42)+AW42,$Z42/SUMIFS('Eurostat market shares'!$Z$2:$Z$185,'Eurostat market shares'!$C$2:$C$185,'Market shares starting point Fe'!$C42,'Eurostat market shares'!$D$2:$D$185,'Market shares starting point Fe'!$D42)*(SUMIFS('RAW data extract'!AU$74:AU$81,'RAW data extract'!$C$74:$C$81,VLOOKUP('Market shares starting point Fe'!$D42,Nomenclature!$F$1:$G$8,2,FALSE))-'Market shares starting point Fe'!AW42)+AW42)</f>
        <v>1</v>
      </c>
      <c r="AY42" s="7">
        <f>IF(SUMIFS('Eurostat market shares'!$Z$2:$Z$185,'Eurostat market shares'!$C$2:$C$185,'Market shares starting point Fe'!$C42,'Eurostat market shares'!$D$2:$D$185,'Market shares starting point Fe'!$D42)=0,(SUMIFS('RAW data extract'!AV$74:AV$81,'RAW data extract'!$C$74:$C$81,VLOOKUP('Market shares starting point Fe'!$D42,Nomenclature!$F$1:$G$8,2,FALSE))-'Market shares starting point Fe'!AX42)+AX42,$Z42/SUMIFS('Eurostat market shares'!$Z$2:$Z$185,'Eurostat market shares'!$C$2:$C$185,'Market shares starting point Fe'!$C42,'Eurostat market shares'!$D$2:$D$185,'Market shares starting point Fe'!$D42)*(SUMIFS('RAW data extract'!AV$74:AV$81,'RAW data extract'!$C$74:$C$81,VLOOKUP('Market shares starting point Fe'!$D42,Nomenclature!$F$1:$G$8,2,FALSE))-'Market shares starting point Fe'!AX42)+AX42)</f>
        <v>1</v>
      </c>
      <c r="AZ42" s="7">
        <f>IF(SUMIFS('Eurostat market shares'!$Z$2:$Z$185,'Eurostat market shares'!$C$2:$C$185,'Market shares starting point Fe'!$C42,'Eurostat market shares'!$D$2:$D$185,'Market shares starting point Fe'!$D42)=0,(SUMIFS('RAW data extract'!AW$74:AW$81,'RAW data extract'!$C$74:$C$81,VLOOKUP('Market shares starting point Fe'!$D42,Nomenclature!$F$1:$G$8,2,FALSE))-'Market shares starting point Fe'!AY42)+AY42,$Z42/SUMIFS('Eurostat market shares'!$Z$2:$Z$185,'Eurostat market shares'!$C$2:$C$185,'Market shares starting point Fe'!$C42,'Eurostat market shares'!$D$2:$D$185,'Market shares starting point Fe'!$D42)*(SUMIFS('RAW data extract'!AW$74:AW$81,'RAW data extract'!$C$74:$C$81,VLOOKUP('Market shares starting point Fe'!$D42,Nomenclature!$F$1:$G$8,2,FALSE))-'Market shares starting point Fe'!AY42)+AY42)</f>
        <v>1</v>
      </c>
      <c r="BA42" s="7">
        <f>IF(SUMIFS('Eurostat market shares'!$Z$2:$Z$185,'Eurostat market shares'!$C$2:$C$185,'Market shares starting point Fe'!$C42,'Eurostat market shares'!$D$2:$D$185,'Market shares starting point Fe'!$D42)=0,(SUMIFS('RAW data extract'!AX$74:AX$81,'RAW data extract'!$C$74:$C$81,VLOOKUP('Market shares starting point Fe'!$D42,Nomenclature!$F$1:$G$8,2,FALSE))-'Market shares starting point Fe'!AZ42)+AZ42,$Z42/SUMIFS('Eurostat market shares'!$Z$2:$Z$185,'Eurostat market shares'!$C$2:$C$185,'Market shares starting point Fe'!$C42,'Eurostat market shares'!$D$2:$D$185,'Market shares starting point Fe'!$D42)*(SUMIFS('RAW data extract'!AX$74:AX$81,'RAW data extract'!$C$74:$C$81,VLOOKUP('Market shares starting point Fe'!$D42,Nomenclature!$F$1:$G$8,2,FALSE))-'Market shares starting point Fe'!AZ42)+AZ42)</f>
        <v>1</v>
      </c>
      <c r="BB42" s="7">
        <f>IF(SUMIFS('Eurostat market shares'!$Z$2:$Z$185,'Eurostat market shares'!$C$2:$C$185,'Market shares starting point Fe'!$C42,'Eurostat market shares'!$D$2:$D$185,'Market shares starting point Fe'!$D42)=0,(SUMIFS('RAW data extract'!AY$74:AY$81,'RAW data extract'!$C$74:$C$81,VLOOKUP('Market shares starting point Fe'!$D42,Nomenclature!$F$1:$G$8,2,FALSE))-'Market shares starting point Fe'!BA42)+BA42,$Z42/SUMIFS('Eurostat market shares'!$Z$2:$Z$185,'Eurostat market shares'!$C$2:$C$185,'Market shares starting point Fe'!$C42,'Eurostat market shares'!$D$2:$D$185,'Market shares starting point Fe'!$D42)*(SUMIFS('RAW data extract'!AY$74:AY$81,'RAW data extract'!$C$74:$C$81,VLOOKUP('Market shares starting point Fe'!$D42,Nomenclature!$F$1:$G$8,2,FALSE))-'Market shares starting point Fe'!BA42)+BA42)</f>
        <v>1</v>
      </c>
      <c r="BC42" s="7">
        <f>IF(SUMIFS('Eurostat market shares'!$Z$2:$Z$185,'Eurostat market shares'!$C$2:$C$185,'Market shares starting point Fe'!$C42,'Eurostat market shares'!$D$2:$D$185,'Market shares starting point Fe'!$D42)=0,(SUMIFS('RAW data extract'!AZ$74:AZ$81,'RAW data extract'!$C$74:$C$81,VLOOKUP('Market shares starting point Fe'!$D42,Nomenclature!$F$1:$G$8,2,FALSE))-'Market shares starting point Fe'!BB42)+BB42,$Z42/SUMIFS('Eurostat market shares'!$Z$2:$Z$185,'Eurostat market shares'!$C$2:$C$185,'Market shares starting point Fe'!$C42,'Eurostat market shares'!$D$2:$D$185,'Market shares starting point Fe'!$D42)*(SUMIFS('RAW data extract'!AZ$74:AZ$81,'RAW data extract'!$C$74:$C$81,VLOOKUP('Market shares starting point Fe'!$D42,Nomenclature!$F$1:$G$8,2,FALSE))-'Market shares starting point Fe'!BB42)+BB42)</f>
        <v>1</v>
      </c>
      <c r="BD42" s="7">
        <f>IF(SUMIFS('Eurostat market shares'!$Z$2:$Z$185,'Eurostat market shares'!$C$2:$C$185,'Market shares starting point Fe'!$C42,'Eurostat market shares'!$D$2:$D$185,'Market shares starting point Fe'!$D42)=0,(SUMIFS('RAW data extract'!BA$74:BA$81,'RAW data extract'!$C$74:$C$81,VLOOKUP('Market shares starting point Fe'!$D42,Nomenclature!$F$1:$G$8,2,FALSE))-'Market shares starting point Fe'!BC42)+BC42,$Z42/SUMIFS('Eurostat market shares'!$Z$2:$Z$185,'Eurostat market shares'!$C$2:$C$185,'Market shares starting point Fe'!$C42,'Eurostat market shares'!$D$2:$D$185,'Market shares starting point Fe'!$D42)*(SUMIFS('RAW data extract'!BA$74:BA$81,'RAW data extract'!$C$74:$C$81,VLOOKUP('Market shares starting point Fe'!$D42,Nomenclature!$F$1:$G$8,2,FALSE))-'Market shares starting point Fe'!BC42)+BC42)</f>
        <v>1</v>
      </c>
      <c r="BE42" s="7">
        <f>IF(SUMIFS('Eurostat market shares'!$Z$2:$Z$185,'Eurostat market shares'!$C$2:$C$185,'Market shares starting point Fe'!$C42,'Eurostat market shares'!$D$2:$D$185,'Market shares starting point Fe'!$D42)=0,(SUMIFS('RAW data extract'!BB$74:BB$81,'RAW data extract'!$C$74:$C$81,VLOOKUP('Market shares starting point Fe'!$D42,Nomenclature!$F$1:$G$8,2,FALSE))-'Market shares starting point Fe'!BD42)+BD42,$Z42/SUMIFS('Eurostat market shares'!$Z$2:$Z$185,'Eurostat market shares'!$C$2:$C$185,'Market shares starting point Fe'!$C42,'Eurostat market shares'!$D$2:$D$185,'Market shares starting point Fe'!$D42)*(SUMIFS('RAW data extract'!BB$74:BB$81,'RAW data extract'!$C$74:$C$81,VLOOKUP('Market shares starting point Fe'!$D42,Nomenclature!$F$1:$G$8,2,FALSE))-'Market shares starting point Fe'!BD42)+BD42)</f>
        <v>1</v>
      </c>
      <c r="BF42" s="7">
        <f>IF(SUMIFS('Eurostat market shares'!$Z$2:$Z$185,'Eurostat market shares'!$C$2:$C$185,'Market shares starting point Fe'!$C42,'Eurostat market shares'!$D$2:$D$185,'Market shares starting point Fe'!$D42)=0,(SUMIFS('RAW data extract'!BC$74:BC$81,'RAW data extract'!$C$74:$C$81,VLOOKUP('Market shares starting point Fe'!$D42,Nomenclature!$F$1:$G$8,2,FALSE))-'Market shares starting point Fe'!BE42)+BE42,$Z42/SUMIFS('Eurostat market shares'!$Z$2:$Z$185,'Eurostat market shares'!$C$2:$C$185,'Market shares starting point Fe'!$C42,'Eurostat market shares'!$D$2:$D$185,'Market shares starting point Fe'!$D42)*(SUMIFS('RAW data extract'!BC$74:BC$81,'RAW data extract'!$C$74:$C$81,VLOOKUP('Market shares starting point Fe'!$D42,Nomenclature!$F$1:$G$8,2,FALSE))-'Market shares starting point Fe'!BE42)+BE42)</f>
        <v>1</v>
      </c>
      <c r="BG42" s="7">
        <f>IF(SUMIFS('Eurostat market shares'!$Z$2:$Z$185,'Eurostat market shares'!$C$2:$C$185,'Market shares starting point Fe'!$C42,'Eurostat market shares'!$D$2:$D$185,'Market shares starting point Fe'!$D42)=0,(SUMIFS('RAW data extract'!BD$74:BD$81,'RAW data extract'!$C$74:$C$81,VLOOKUP('Market shares starting point Fe'!$D42,Nomenclature!$F$1:$G$8,2,FALSE))-'Market shares starting point Fe'!BF42)+BF42,$Z42/SUMIFS('Eurostat market shares'!$Z$2:$Z$185,'Eurostat market shares'!$C$2:$C$185,'Market shares starting point Fe'!$C42,'Eurostat market shares'!$D$2:$D$185,'Market shares starting point Fe'!$D42)*(SUMIFS('RAW data extract'!BD$74:BD$81,'RAW data extract'!$C$74:$C$81,VLOOKUP('Market shares starting point Fe'!$D42,Nomenclature!$F$1:$G$8,2,FALSE))-'Market shares starting point Fe'!BF42)+BF42)</f>
        <v>1</v>
      </c>
      <c r="BH42" s="7">
        <f>IF(SUMIFS('Eurostat market shares'!$Z$2:$Z$185,'Eurostat market shares'!$C$2:$C$185,'Market shares starting point Fe'!$C42,'Eurostat market shares'!$D$2:$D$185,'Market shares starting point Fe'!$D42)=0,(SUMIFS('RAW data extract'!BE$74:BE$81,'RAW data extract'!$C$74:$C$81,VLOOKUP('Market shares starting point Fe'!$D42,Nomenclature!$F$1:$G$8,2,FALSE))-'Market shares starting point Fe'!BG42)+BG42,$Z42/SUMIFS('Eurostat market shares'!$Z$2:$Z$185,'Eurostat market shares'!$C$2:$C$185,'Market shares starting point Fe'!$C42,'Eurostat market shares'!$D$2:$D$185,'Market shares starting point Fe'!$D42)*(SUMIFS('RAW data extract'!BE$74:BE$81,'RAW data extract'!$C$74:$C$81,VLOOKUP('Market shares starting point Fe'!$D42,Nomenclature!$F$1:$G$8,2,FALSE))-'Market shares starting point Fe'!BG42)+BG42)</f>
        <v>1</v>
      </c>
    </row>
    <row r="43" spans="1:60" hidden="1" x14ac:dyDescent="0.3">
      <c r="A43" t="s">
        <v>9</v>
      </c>
      <c r="B43" t="s">
        <v>10</v>
      </c>
      <c r="C43" t="s">
        <v>29</v>
      </c>
      <c r="D43" t="s">
        <v>17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 s="6">
        <f>IFERROR(SUMIFS('intermediary sheet'!J$2:J$185,'intermediary sheet'!$C$2:$C$185,'Market shares starting point Fe'!$C43,'intermediary sheet'!$D$2:$D$185,'Market shares starting point Fe'!$D43)/SUMIFS('intermediary sheet'!J$2:J$185,'intermediary sheet'!$C$2:$C$185,'Market shares starting point Fe'!$C43,'intermediary sheet'!$D$2:$D$185,"total"),0)</f>
        <v>2.7856947088275076E-4</v>
      </c>
      <c r="K43" s="6">
        <f>IFERROR(SUMIFS('intermediary sheet'!K$2:K$185,'intermediary sheet'!$C$2:$C$185,'Market shares starting point Fe'!$C43,'intermediary sheet'!$D$2:$D$185,'Market shares starting point Fe'!$D43)/SUMIFS('intermediary sheet'!K$2:K$185,'intermediary sheet'!$C$2:$C$185,'Market shares starting point Fe'!$C43,'intermediary sheet'!$D$2:$D$185,"total"),0)</f>
        <v>3.8607081028909349E-4</v>
      </c>
      <c r="L43" s="6">
        <f>IFERROR(SUMIFS('intermediary sheet'!L$2:L$185,'intermediary sheet'!$C$2:$C$185,'Market shares starting point Fe'!$C43,'intermediary sheet'!$D$2:$D$185,'Market shares starting point Fe'!$D43)/SUMIFS('intermediary sheet'!L$2:L$185,'intermediary sheet'!$C$2:$C$185,'Market shares starting point Fe'!$C43,'intermediary sheet'!$D$2:$D$185,"total"),0)</f>
        <v>5.0941567389964663E-4</v>
      </c>
      <c r="M43" s="6">
        <f>IFERROR(SUMIFS('intermediary sheet'!M$2:M$185,'intermediary sheet'!$C$2:$C$185,'Market shares starting point Fe'!$C43,'intermediary sheet'!$D$2:$D$185,'Market shares starting point Fe'!$D43)/SUMIFS('intermediary sheet'!M$2:M$185,'intermediary sheet'!$C$2:$C$185,'Market shares starting point Fe'!$C43,'intermediary sheet'!$D$2:$D$185,"total"),0)</f>
        <v>1.4977273449667842E-2</v>
      </c>
      <c r="N43" s="6">
        <f>IFERROR(SUMIFS('intermediary sheet'!N$2:N$185,'intermediary sheet'!$C$2:$C$185,'Market shares starting point Fe'!$C43,'intermediary sheet'!$D$2:$D$185,'Market shares starting point Fe'!$D43)/SUMIFS('intermediary sheet'!N$2:N$185,'intermediary sheet'!$C$2:$C$185,'Market shares starting point Fe'!$C43,'intermediary sheet'!$D$2:$D$185,"total"),0)</f>
        <v>1.5358589610883268E-2</v>
      </c>
      <c r="O43" s="6">
        <f>IFERROR(SUMIFS('intermediary sheet'!O$2:O$185,'intermediary sheet'!$C$2:$C$185,'Market shares starting point Fe'!$C43,'intermediary sheet'!$D$2:$D$185,'Market shares starting point Fe'!$D43)/SUMIFS('intermediary sheet'!O$2:O$185,'intermediary sheet'!$C$2:$C$185,'Market shares starting point Fe'!$C43,'intermediary sheet'!$D$2:$D$185,"total"),0)</f>
        <v>1.348974830475567E-2</v>
      </c>
      <c r="P43" s="6">
        <f>IFERROR(SUMIFS('intermediary sheet'!P$2:P$185,'intermediary sheet'!$C$2:$C$185,'Market shares starting point Fe'!$C43,'intermediary sheet'!$D$2:$D$185,'Market shares starting point Fe'!$D43)/SUMIFS('intermediary sheet'!P$2:P$185,'intermediary sheet'!$C$2:$C$185,'Market shares starting point Fe'!$C43,'intermediary sheet'!$D$2:$D$185,"total"),0)</f>
        <v>1.1642468039201461E-2</v>
      </c>
      <c r="Q43" s="6">
        <f>IFERROR(SUMIFS('intermediary sheet'!Q$2:Q$185,'intermediary sheet'!$C$2:$C$185,'Market shares starting point Fe'!$C43,'intermediary sheet'!$D$2:$D$185,'Market shares starting point Fe'!$D43)/SUMIFS('intermediary sheet'!Q$2:Q$185,'intermediary sheet'!$C$2:$C$185,'Market shares starting point Fe'!$C43,'intermediary sheet'!$D$2:$D$185,"total"),0)</f>
        <v>1.0995529008542814E-2</v>
      </c>
      <c r="R43" s="6">
        <f>IFERROR(SUMIFS('intermediary sheet'!R$2:R$185,'intermediary sheet'!$C$2:$C$185,'Market shares starting point Fe'!$C43,'intermediary sheet'!$D$2:$D$185,'Market shares starting point Fe'!$D43)/SUMIFS('intermediary sheet'!R$2:R$185,'intermediary sheet'!$C$2:$C$185,'Market shares starting point Fe'!$C43,'intermediary sheet'!$D$2:$D$185,"total"),0)</f>
        <v>9.6374141657674106E-3</v>
      </c>
      <c r="S43" s="6">
        <f>IFERROR(SUMIFS('intermediary sheet'!S$2:S$185,'intermediary sheet'!$C$2:$C$185,'Market shares starting point Fe'!$C43,'intermediary sheet'!$D$2:$D$185,'Market shares starting point Fe'!$D43)/SUMIFS('intermediary sheet'!S$2:S$185,'intermediary sheet'!$C$2:$C$185,'Market shares starting point Fe'!$C43,'intermediary sheet'!$D$2:$D$185,"total"),0)</f>
        <v>7.7711015359023571E-3</v>
      </c>
      <c r="T43" s="6">
        <f>IFERROR(SUMIFS('intermediary sheet'!T$2:T$185,'intermediary sheet'!$C$2:$C$185,'Market shares starting point Fe'!$C43,'intermediary sheet'!$D$2:$D$185,'Market shares starting point Fe'!$D43)/SUMIFS('intermediary sheet'!T$2:T$185,'intermediary sheet'!$C$2:$C$185,'Market shares starting point Fe'!$C43,'intermediary sheet'!$D$2:$D$185,"total"),0)</f>
        <v>8.4254078090502758E-3</v>
      </c>
      <c r="U43" s="6">
        <f>IFERROR(SUMIFS('intermediary sheet'!U$2:U$185,'intermediary sheet'!$C$2:$C$185,'Market shares starting point Fe'!$C43,'intermediary sheet'!$D$2:$D$185,'Market shares starting point Fe'!$D43)/SUMIFS('intermediary sheet'!U$2:U$185,'intermediary sheet'!$C$2:$C$185,'Market shares starting point Fe'!$C43,'intermediary sheet'!$D$2:$D$185,"total"),0)</f>
        <v>8.1524265620998623E-3</v>
      </c>
      <c r="V43" s="6">
        <f>IFERROR(SUMIFS('intermediary sheet'!V$2:V$185,'intermediary sheet'!$C$2:$C$185,'Market shares starting point Fe'!$C43,'intermediary sheet'!$D$2:$D$185,'Market shares starting point Fe'!$D43)/SUMIFS('intermediary sheet'!V$2:V$185,'intermediary sheet'!$C$2:$C$185,'Market shares starting point Fe'!$C43,'intermediary sheet'!$D$2:$D$185,"total"),0)</f>
        <v>8.2709471789086768E-3</v>
      </c>
      <c r="W43" s="6">
        <f>IFERROR(SUMIFS('intermediary sheet'!W$2:W$185,'intermediary sheet'!$C$2:$C$185,'Market shares starting point Fe'!$C43,'intermediary sheet'!$D$2:$D$185,'Market shares starting point Fe'!$D43)/SUMIFS('intermediary sheet'!W$2:W$185,'intermediary sheet'!$C$2:$C$185,'Market shares starting point Fe'!$C43,'intermediary sheet'!$D$2:$D$185,"total"),0)</f>
        <v>7.9748562736281694E-3</v>
      </c>
      <c r="X43" s="6">
        <f>IFERROR(SUMIFS('intermediary sheet'!X$2:X$185,'intermediary sheet'!$C$2:$C$185,'Market shares starting point Fe'!$C43,'intermediary sheet'!$D$2:$D$185,'Market shares starting point Fe'!$D43)/SUMIFS('intermediary sheet'!X$2:X$185,'intermediary sheet'!$C$2:$C$185,'Market shares starting point Fe'!$C43,'intermediary sheet'!$D$2:$D$185,"total"),0)</f>
        <v>7.8561006891813955E-3</v>
      </c>
      <c r="Y43" s="6">
        <f>IFERROR(SUMIFS('intermediary sheet'!Y$2:Y$185,'intermediary sheet'!$C$2:$C$185,'Market shares starting point Fe'!$C43,'intermediary sheet'!$D$2:$D$185,'Market shares starting point Fe'!$D43)/SUMIFS('intermediary sheet'!Y$2:Y$185,'intermediary sheet'!$C$2:$C$185,'Market shares starting point Fe'!$C43,'intermediary sheet'!$D$2:$D$185,"total"),0)</f>
        <v>7.2267375039972645E-3</v>
      </c>
      <c r="Z43" s="6">
        <f>IFERROR(SUMIFS('intermediary sheet'!Z$2:Z$185,'intermediary sheet'!$C$2:$C$185,'Market shares starting point Fe'!$C43,'intermediary sheet'!$D$2:$D$185,'Market shares starting point Fe'!$D43)/SUMIFS('intermediary sheet'!Z$2:Z$185,'intermediary sheet'!$C$2:$C$185,'Market shares starting point Fe'!$C43,'intermediary sheet'!$D$2:$D$185,"total"),0)</f>
        <v>7.328199297560796E-3</v>
      </c>
      <c r="AA43" s="7">
        <f>IF(SUMIFS('Eurostat market shares'!$Z$2:$Z$185,'Eurostat market shares'!$C$2:$C$185,'Market shares starting point Fe'!$C43,'Eurostat market shares'!$D$2:$D$185,'Market shares starting point Fe'!$D43)=0,(SUMIFS('RAW data extract'!X$74:X$81,'RAW data extract'!$C$74:$C$81,VLOOKUP('Market shares starting point Fe'!$D43,Nomenclature!$F$1:$G$8,2,FALSE))-'Market shares starting point Fe'!Z43)+Z43,$Z43/SUMIFS('Eurostat market shares'!$Z$2:$Z$185,'Eurostat market shares'!$C$2:$C$185,'Market shares starting point Fe'!$C43,'Eurostat market shares'!$D$2:$D$185,'Market shares starting point Fe'!$D43)*(SUMIFS('RAW data extract'!X$74:X$81,'RAW data extract'!$C$74:$C$81,VLOOKUP('Market shares starting point Fe'!$D43,Nomenclature!$F$1:$G$8,2,FALSE))-'Market shares starting point Fe'!Z43)+Z43)</f>
        <v>7.2155963477870365E-3</v>
      </c>
      <c r="AB43" s="7">
        <f>IF(SUMIFS('Eurostat market shares'!$Z$2:$Z$185,'Eurostat market shares'!$C$2:$C$185,'Market shares starting point Fe'!$C43,'Eurostat market shares'!$D$2:$D$185,'Market shares starting point Fe'!$D43)=0,(SUMIFS('RAW data extract'!Y$74:Y$81,'RAW data extract'!$C$74:$C$81,VLOOKUP('Market shares starting point Fe'!$D43,Nomenclature!$F$1:$G$8,2,FALSE))-'Market shares starting point Fe'!AA43)+AA43,$Z43/SUMIFS('Eurostat market shares'!$Z$2:$Z$185,'Eurostat market shares'!$C$2:$C$185,'Market shares starting point Fe'!$C43,'Eurostat market shares'!$D$2:$D$185,'Market shares starting point Fe'!$D43)*(SUMIFS('RAW data extract'!Y$74:Y$81,'RAW data extract'!$C$74:$C$81,VLOOKUP('Market shares starting point Fe'!$D43,Nomenclature!$F$1:$G$8,2,FALSE))-'Market shares starting point Fe'!AA43)+AA43)</f>
        <v>7.890569534690391E-3</v>
      </c>
      <c r="AC43" s="7">
        <f>IF(SUMIFS('Eurostat market shares'!$Z$2:$Z$185,'Eurostat market shares'!$C$2:$C$185,'Market shares starting point Fe'!$C43,'Eurostat market shares'!$D$2:$D$185,'Market shares starting point Fe'!$D43)=0,(SUMIFS('RAW data extract'!Z$74:Z$81,'RAW data extract'!$C$74:$C$81,VLOOKUP('Market shares starting point Fe'!$D43,Nomenclature!$F$1:$G$8,2,FALSE))-'Market shares starting point Fe'!AB43)+AB43,$Z43/SUMIFS('Eurostat market shares'!$Z$2:$Z$185,'Eurostat market shares'!$C$2:$C$185,'Market shares starting point Fe'!$C43,'Eurostat market shares'!$D$2:$D$185,'Market shares starting point Fe'!$D43)*(SUMIFS('RAW data extract'!Z$74:Z$81,'RAW data extract'!$C$74:$C$81,VLOOKUP('Market shares starting point Fe'!$D43,Nomenclature!$F$1:$G$8,2,FALSE))-'Market shares starting point Fe'!AB43)+AB43)</f>
        <v>8.7395521497155917E-3</v>
      </c>
      <c r="AD43" s="7">
        <f>IF(SUMIFS('Eurostat market shares'!$Z$2:$Z$185,'Eurostat market shares'!$C$2:$C$185,'Market shares starting point Fe'!$C43,'Eurostat market shares'!$D$2:$D$185,'Market shares starting point Fe'!$D43)=0,(SUMIFS('RAW data extract'!AA$74:AA$81,'RAW data extract'!$C$74:$C$81,VLOOKUP('Market shares starting point Fe'!$D43,Nomenclature!$F$1:$G$8,2,FALSE))-'Market shares starting point Fe'!AC43)+AC43,$Z43/SUMIFS('Eurostat market shares'!$Z$2:$Z$185,'Eurostat market shares'!$C$2:$C$185,'Market shares starting point Fe'!$C43,'Eurostat market shares'!$D$2:$D$185,'Market shares starting point Fe'!$D43)*(SUMIFS('RAW data extract'!AA$74:AA$81,'RAW data extract'!$C$74:$C$81,VLOOKUP('Market shares starting point Fe'!$D43,Nomenclature!$F$1:$G$8,2,FALSE))-'Market shares starting point Fe'!AC43)+AC43)</f>
        <v>9.4668349705161938E-3</v>
      </c>
      <c r="AE43" s="7">
        <f>IF(SUMIFS('Eurostat market shares'!$Z$2:$Z$185,'Eurostat market shares'!$C$2:$C$185,'Market shares starting point Fe'!$C43,'Eurostat market shares'!$D$2:$D$185,'Market shares starting point Fe'!$D43)=0,(SUMIFS('RAW data extract'!AB$74:AB$81,'RAW data extract'!$C$74:$C$81,VLOOKUP('Market shares starting point Fe'!$D43,Nomenclature!$F$1:$G$8,2,FALSE))-'Market shares starting point Fe'!AD43)+AD43,$Z43/SUMIFS('Eurostat market shares'!$Z$2:$Z$185,'Eurostat market shares'!$C$2:$C$185,'Market shares starting point Fe'!$C43,'Eurostat market shares'!$D$2:$D$185,'Market shares starting point Fe'!$D43)*(SUMIFS('RAW data extract'!AB$74:AB$81,'RAW data extract'!$C$74:$C$81,VLOOKUP('Market shares starting point Fe'!$D43,Nomenclature!$F$1:$G$8,2,FALSE))-'Market shares starting point Fe'!AD43)+AD43)</f>
        <v>1.0192339301006553E-2</v>
      </c>
      <c r="AF43" s="7">
        <f>IF(SUMIFS('Eurostat market shares'!$Z$2:$Z$185,'Eurostat market shares'!$C$2:$C$185,'Market shares starting point Fe'!$C43,'Eurostat market shares'!$D$2:$D$185,'Market shares starting point Fe'!$D43)=0,(SUMIFS('RAW data extract'!AC$74:AC$81,'RAW data extract'!$C$74:$C$81,VLOOKUP('Market shares starting point Fe'!$D43,Nomenclature!$F$1:$G$8,2,FALSE))-'Market shares starting point Fe'!AE43)+AE43,$Z43/SUMIFS('Eurostat market shares'!$Z$2:$Z$185,'Eurostat market shares'!$C$2:$C$185,'Market shares starting point Fe'!$C43,'Eurostat market shares'!$D$2:$D$185,'Market shares starting point Fe'!$D43)*(SUMIFS('RAW data extract'!AC$74:AC$81,'RAW data extract'!$C$74:$C$81,VLOOKUP('Market shares starting point Fe'!$D43,Nomenclature!$F$1:$G$8,2,FALSE))-'Market shares starting point Fe'!AE43)+AE43)</f>
        <v>1.0932966743926948E-2</v>
      </c>
      <c r="AG43" s="7">
        <f>IF(SUMIFS('Eurostat market shares'!$Z$2:$Z$185,'Eurostat market shares'!$C$2:$C$185,'Market shares starting point Fe'!$C43,'Eurostat market shares'!$D$2:$D$185,'Market shares starting point Fe'!$D43)=0,(SUMIFS('RAW data extract'!AD$74:AD$81,'RAW data extract'!$C$74:$C$81,VLOOKUP('Market shares starting point Fe'!$D43,Nomenclature!$F$1:$G$8,2,FALSE))-'Market shares starting point Fe'!AF43)+AF43,$Z43/SUMIFS('Eurostat market shares'!$Z$2:$Z$185,'Eurostat market shares'!$C$2:$C$185,'Market shares starting point Fe'!$C43,'Eurostat market shares'!$D$2:$D$185,'Market shares starting point Fe'!$D43)*(SUMIFS('RAW data extract'!AD$74:AD$81,'RAW data extract'!$C$74:$C$81,VLOOKUP('Market shares starting point Fe'!$D43,Nomenclature!$F$1:$G$8,2,FALSE))-'Market shares starting point Fe'!AF43)+AF43)</f>
        <v>1.1632729077874658E-2</v>
      </c>
      <c r="AH43" s="7">
        <f>IF(SUMIFS('Eurostat market shares'!$Z$2:$Z$185,'Eurostat market shares'!$C$2:$C$185,'Market shares starting point Fe'!$C43,'Eurostat market shares'!$D$2:$D$185,'Market shares starting point Fe'!$D43)=0,(SUMIFS('RAW data extract'!AE$74:AE$81,'RAW data extract'!$C$74:$C$81,VLOOKUP('Market shares starting point Fe'!$D43,Nomenclature!$F$1:$G$8,2,FALSE))-'Market shares starting point Fe'!AG43)+AG43,$Z43/SUMIFS('Eurostat market shares'!$Z$2:$Z$185,'Eurostat market shares'!$C$2:$C$185,'Market shares starting point Fe'!$C43,'Eurostat market shares'!$D$2:$D$185,'Market shares starting point Fe'!$D43)*(SUMIFS('RAW data extract'!AE$74:AE$81,'RAW data extract'!$C$74:$C$81,VLOOKUP('Market shares starting point Fe'!$D43,Nomenclature!$F$1:$G$8,2,FALSE))-'Market shares starting point Fe'!AG43)+AG43)</f>
        <v>1.2403548283621474E-2</v>
      </c>
      <c r="AI43" s="7">
        <f>IF(SUMIFS('Eurostat market shares'!$Z$2:$Z$185,'Eurostat market shares'!$C$2:$C$185,'Market shares starting point Fe'!$C43,'Eurostat market shares'!$D$2:$D$185,'Market shares starting point Fe'!$D43)=0,(SUMIFS('RAW data extract'!AF$74:AF$81,'RAW data extract'!$C$74:$C$81,VLOOKUP('Market shares starting point Fe'!$D43,Nomenclature!$F$1:$G$8,2,FALSE))-'Market shares starting point Fe'!AH43)+AH43,$Z43/SUMIFS('Eurostat market shares'!$Z$2:$Z$185,'Eurostat market shares'!$C$2:$C$185,'Market shares starting point Fe'!$C43,'Eurostat market shares'!$D$2:$D$185,'Market shares starting point Fe'!$D43)*(SUMIFS('RAW data extract'!AF$74:AF$81,'RAW data extract'!$C$74:$C$81,VLOOKUP('Market shares starting point Fe'!$D43,Nomenclature!$F$1:$G$8,2,FALSE))-'Market shares starting point Fe'!AH43)+AH43)</f>
        <v>1.3192387051305671E-2</v>
      </c>
      <c r="AJ43" s="7">
        <f>IF(SUMIFS('Eurostat market shares'!$Z$2:$Z$185,'Eurostat market shares'!$C$2:$C$185,'Market shares starting point Fe'!$C43,'Eurostat market shares'!$D$2:$D$185,'Market shares starting point Fe'!$D43)=0,(SUMIFS('RAW data extract'!AG$74:AG$81,'RAW data extract'!$C$74:$C$81,VLOOKUP('Market shares starting point Fe'!$D43,Nomenclature!$F$1:$G$8,2,FALSE))-'Market shares starting point Fe'!AI43)+AI43,$Z43/SUMIFS('Eurostat market shares'!$Z$2:$Z$185,'Eurostat market shares'!$C$2:$C$185,'Market shares starting point Fe'!$C43,'Eurostat market shares'!$D$2:$D$185,'Market shares starting point Fe'!$D43)*(SUMIFS('RAW data extract'!AG$74:AG$81,'RAW data extract'!$C$74:$C$81,VLOOKUP('Market shares starting point Fe'!$D43,Nomenclature!$F$1:$G$8,2,FALSE))-'Market shares starting point Fe'!AI43)+AI43)</f>
        <v>1.4040730380408782E-2</v>
      </c>
      <c r="AK43" s="7">
        <f>IF(SUMIFS('Eurostat market shares'!$Z$2:$Z$185,'Eurostat market shares'!$C$2:$C$185,'Market shares starting point Fe'!$C43,'Eurostat market shares'!$D$2:$D$185,'Market shares starting point Fe'!$D43)=0,(SUMIFS('RAW data extract'!AH$74:AH$81,'RAW data extract'!$C$74:$C$81,VLOOKUP('Market shares starting point Fe'!$D43,Nomenclature!$F$1:$G$8,2,FALSE))-'Market shares starting point Fe'!AJ43)+AJ43,$Z43/SUMIFS('Eurostat market shares'!$Z$2:$Z$185,'Eurostat market shares'!$C$2:$C$185,'Market shares starting point Fe'!$C43,'Eurostat market shares'!$D$2:$D$185,'Market shares starting point Fe'!$D43)*(SUMIFS('RAW data extract'!AH$74:AH$81,'RAW data extract'!$C$74:$C$81,VLOOKUP('Market shares starting point Fe'!$D43,Nomenclature!$F$1:$G$8,2,FALSE))-'Market shares starting point Fe'!AJ43)+AJ43)</f>
        <v>1.5033369462781436E-2</v>
      </c>
      <c r="AL43" s="7">
        <f>IF(SUMIFS('Eurostat market shares'!$Z$2:$Z$185,'Eurostat market shares'!$C$2:$C$185,'Market shares starting point Fe'!$C43,'Eurostat market shares'!$D$2:$D$185,'Market shares starting point Fe'!$D43)=0,(SUMIFS('RAW data extract'!AI$74:AI$81,'RAW data extract'!$C$74:$C$81,VLOOKUP('Market shares starting point Fe'!$D43,Nomenclature!$F$1:$G$8,2,FALSE))-'Market shares starting point Fe'!AK43)+AK43,$Z43/SUMIFS('Eurostat market shares'!$Z$2:$Z$185,'Eurostat market shares'!$C$2:$C$185,'Market shares starting point Fe'!$C43,'Eurostat market shares'!$D$2:$D$185,'Market shares starting point Fe'!$D43)*(SUMIFS('RAW data extract'!AI$74:AI$81,'RAW data extract'!$C$74:$C$81,VLOOKUP('Market shares starting point Fe'!$D43,Nomenclature!$F$1:$G$8,2,FALSE))-'Market shares starting point Fe'!AK43)+AK43)</f>
        <v>1.6119232985887754E-2</v>
      </c>
      <c r="AM43" s="7">
        <f>IF(SUMIFS('Eurostat market shares'!$Z$2:$Z$185,'Eurostat market shares'!$C$2:$C$185,'Market shares starting point Fe'!$C43,'Eurostat market shares'!$D$2:$D$185,'Market shares starting point Fe'!$D43)=0,(SUMIFS('RAW data extract'!AJ$74:AJ$81,'RAW data extract'!$C$74:$C$81,VLOOKUP('Market shares starting point Fe'!$D43,Nomenclature!$F$1:$G$8,2,FALSE))-'Market shares starting point Fe'!AL43)+AL43,$Z43/SUMIFS('Eurostat market shares'!$Z$2:$Z$185,'Eurostat market shares'!$C$2:$C$185,'Market shares starting point Fe'!$C43,'Eurostat market shares'!$D$2:$D$185,'Market shares starting point Fe'!$D43)*(SUMIFS('RAW data extract'!AJ$74:AJ$81,'RAW data extract'!$C$74:$C$81,VLOOKUP('Market shares starting point Fe'!$D43,Nomenclature!$F$1:$G$8,2,FALSE))-'Market shares starting point Fe'!AL43)+AL43)</f>
        <v>1.7354203128125446E-2</v>
      </c>
      <c r="AN43" s="7">
        <f>IF(SUMIFS('Eurostat market shares'!$Z$2:$Z$185,'Eurostat market shares'!$C$2:$C$185,'Market shares starting point Fe'!$C43,'Eurostat market shares'!$D$2:$D$185,'Market shares starting point Fe'!$D43)=0,(SUMIFS('RAW data extract'!AK$74:AK$81,'RAW data extract'!$C$74:$C$81,VLOOKUP('Market shares starting point Fe'!$D43,Nomenclature!$F$1:$G$8,2,FALSE))-'Market shares starting point Fe'!AM43)+AM43,$Z43/SUMIFS('Eurostat market shares'!$Z$2:$Z$185,'Eurostat market shares'!$C$2:$C$185,'Market shares starting point Fe'!$C43,'Eurostat market shares'!$D$2:$D$185,'Market shares starting point Fe'!$D43)*(SUMIFS('RAW data extract'!AK$74:AK$81,'RAW data extract'!$C$74:$C$81,VLOOKUP('Market shares starting point Fe'!$D43,Nomenclature!$F$1:$G$8,2,FALSE))-'Market shares starting point Fe'!AM43)+AM43)</f>
        <v>1.8827414576133131E-2</v>
      </c>
      <c r="AO43" s="7">
        <f>IF(SUMIFS('Eurostat market shares'!$Z$2:$Z$185,'Eurostat market shares'!$C$2:$C$185,'Market shares starting point Fe'!$C43,'Eurostat market shares'!$D$2:$D$185,'Market shares starting point Fe'!$D43)=0,(SUMIFS('RAW data extract'!AL$74:AL$81,'RAW data extract'!$C$74:$C$81,VLOOKUP('Market shares starting point Fe'!$D43,Nomenclature!$F$1:$G$8,2,FALSE))-'Market shares starting point Fe'!AN43)+AN43,$Z43/SUMIFS('Eurostat market shares'!$Z$2:$Z$185,'Eurostat market shares'!$C$2:$C$185,'Market shares starting point Fe'!$C43,'Eurostat market shares'!$D$2:$D$185,'Market shares starting point Fe'!$D43)*(SUMIFS('RAW data extract'!AL$74:AL$81,'RAW data extract'!$C$74:$C$81,VLOOKUP('Market shares starting point Fe'!$D43,Nomenclature!$F$1:$G$8,2,FALSE))-'Market shares starting point Fe'!AN43)+AN43)</f>
        <v>2.049290191040452E-2</v>
      </c>
      <c r="AP43" s="7">
        <f>IF(SUMIFS('Eurostat market shares'!$Z$2:$Z$185,'Eurostat market shares'!$C$2:$C$185,'Market shares starting point Fe'!$C43,'Eurostat market shares'!$D$2:$D$185,'Market shares starting point Fe'!$D43)=0,(SUMIFS('RAW data extract'!AM$74:AM$81,'RAW data extract'!$C$74:$C$81,VLOOKUP('Market shares starting point Fe'!$D43,Nomenclature!$F$1:$G$8,2,FALSE))-'Market shares starting point Fe'!AO43)+AO43,$Z43/SUMIFS('Eurostat market shares'!$Z$2:$Z$185,'Eurostat market shares'!$C$2:$C$185,'Market shares starting point Fe'!$C43,'Eurostat market shares'!$D$2:$D$185,'Market shares starting point Fe'!$D43)*(SUMIFS('RAW data extract'!AM$74:AM$81,'RAW data extract'!$C$74:$C$81,VLOOKUP('Market shares starting point Fe'!$D43,Nomenclature!$F$1:$G$8,2,FALSE))-'Market shares starting point Fe'!AO43)+AO43)</f>
        <v>2.2380289907512292E-2</v>
      </c>
      <c r="AQ43" s="7">
        <f>IF(SUMIFS('Eurostat market shares'!$Z$2:$Z$185,'Eurostat market shares'!$C$2:$C$185,'Market shares starting point Fe'!$C43,'Eurostat market shares'!$D$2:$D$185,'Market shares starting point Fe'!$D43)=0,(SUMIFS('RAW data extract'!AN$74:AN$81,'RAW data extract'!$C$74:$C$81,VLOOKUP('Market shares starting point Fe'!$D43,Nomenclature!$F$1:$G$8,2,FALSE))-'Market shares starting point Fe'!AP43)+AP43,$Z43/SUMIFS('Eurostat market shares'!$Z$2:$Z$185,'Eurostat market shares'!$C$2:$C$185,'Market shares starting point Fe'!$C43,'Eurostat market shares'!$D$2:$D$185,'Market shares starting point Fe'!$D43)*(SUMIFS('RAW data extract'!AN$74:AN$81,'RAW data extract'!$C$74:$C$81,VLOOKUP('Market shares starting point Fe'!$D43,Nomenclature!$F$1:$G$8,2,FALSE))-'Market shares starting point Fe'!AP43)+AP43)</f>
        <v>2.4483705521278869E-2</v>
      </c>
      <c r="AR43" s="7">
        <f>IF(SUMIFS('Eurostat market shares'!$Z$2:$Z$185,'Eurostat market shares'!$C$2:$C$185,'Market shares starting point Fe'!$C43,'Eurostat market shares'!$D$2:$D$185,'Market shares starting point Fe'!$D43)=0,(SUMIFS('RAW data extract'!AO$74:AO$81,'RAW data extract'!$C$74:$C$81,VLOOKUP('Market shares starting point Fe'!$D43,Nomenclature!$F$1:$G$8,2,FALSE))-'Market shares starting point Fe'!AQ43)+AQ43,$Z43/SUMIFS('Eurostat market shares'!$Z$2:$Z$185,'Eurostat market shares'!$C$2:$C$185,'Market shares starting point Fe'!$C43,'Eurostat market shares'!$D$2:$D$185,'Market shares starting point Fe'!$D43)*(SUMIFS('RAW data extract'!AO$74:AO$81,'RAW data extract'!$C$74:$C$81,VLOOKUP('Market shares starting point Fe'!$D43,Nomenclature!$F$1:$G$8,2,FALSE))-'Market shares starting point Fe'!AQ43)+AQ43)</f>
        <v>2.6674996866603823E-2</v>
      </c>
      <c r="AS43" s="7">
        <f>IF(SUMIFS('Eurostat market shares'!$Z$2:$Z$185,'Eurostat market shares'!$C$2:$C$185,'Market shares starting point Fe'!$C43,'Eurostat market shares'!$D$2:$D$185,'Market shares starting point Fe'!$D43)=0,(SUMIFS('RAW data extract'!AP$74:AP$81,'RAW data extract'!$C$74:$C$81,VLOOKUP('Market shares starting point Fe'!$D43,Nomenclature!$F$1:$G$8,2,FALSE))-'Market shares starting point Fe'!AR43)+AR43,$Z43/SUMIFS('Eurostat market shares'!$Z$2:$Z$185,'Eurostat market shares'!$C$2:$C$185,'Market shares starting point Fe'!$C43,'Eurostat market shares'!$D$2:$D$185,'Market shares starting point Fe'!$D43)*(SUMIFS('RAW data extract'!AP$74:AP$81,'RAW data extract'!$C$74:$C$81,VLOOKUP('Market shares starting point Fe'!$D43,Nomenclature!$F$1:$G$8,2,FALSE))-'Market shares starting point Fe'!AR43)+AR43)</f>
        <v>2.8981523520557759E-2</v>
      </c>
      <c r="AT43" s="7">
        <f>IF(SUMIFS('Eurostat market shares'!$Z$2:$Z$185,'Eurostat market shares'!$C$2:$C$185,'Market shares starting point Fe'!$C43,'Eurostat market shares'!$D$2:$D$185,'Market shares starting point Fe'!$D43)=0,(SUMIFS('RAW data extract'!AQ$74:AQ$81,'RAW data extract'!$C$74:$C$81,VLOOKUP('Market shares starting point Fe'!$D43,Nomenclature!$F$1:$G$8,2,FALSE))-'Market shares starting point Fe'!AS43)+AS43,$Z43/SUMIFS('Eurostat market shares'!$Z$2:$Z$185,'Eurostat market shares'!$C$2:$C$185,'Market shares starting point Fe'!$C43,'Eurostat market shares'!$D$2:$D$185,'Market shares starting point Fe'!$D43)*(SUMIFS('RAW data extract'!AQ$74:AQ$81,'RAW data extract'!$C$74:$C$81,VLOOKUP('Market shares starting point Fe'!$D43,Nomenclature!$F$1:$G$8,2,FALSE))-'Market shares starting point Fe'!AS43)+AS43)</f>
        <v>3.1471723504043404E-2</v>
      </c>
      <c r="AU43" s="7">
        <f>IF(SUMIFS('Eurostat market shares'!$Z$2:$Z$185,'Eurostat market shares'!$C$2:$C$185,'Market shares starting point Fe'!$C43,'Eurostat market shares'!$D$2:$D$185,'Market shares starting point Fe'!$D43)=0,(SUMIFS('RAW data extract'!AR$74:AR$81,'RAW data extract'!$C$74:$C$81,VLOOKUP('Market shares starting point Fe'!$D43,Nomenclature!$F$1:$G$8,2,FALSE))-'Market shares starting point Fe'!AT43)+AT43,$Z43/SUMIFS('Eurostat market shares'!$Z$2:$Z$185,'Eurostat market shares'!$C$2:$C$185,'Market shares starting point Fe'!$C43,'Eurostat market shares'!$D$2:$D$185,'Market shares starting point Fe'!$D43)*(SUMIFS('RAW data extract'!AR$74:AR$81,'RAW data extract'!$C$74:$C$81,VLOOKUP('Market shares starting point Fe'!$D43,Nomenclature!$F$1:$G$8,2,FALSE))-'Market shares starting point Fe'!AT43)+AT43)</f>
        <v>3.4052766275412157E-2</v>
      </c>
      <c r="AV43" s="7">
        <f>IF(SUMIFS('Eurostat market shares'!$Z$2:$Z$185,'Eurostat market shares'!$C$2:$C$185,'Market shares starting point Fe'!$C43,'Eurostat market shares'!$D$2:$D$185,'Market shares starting point Fe'!$D43)=0,(SUMIFS('RAW data extract'!AS$74:AS$81,'RAW data extract'!$C$74:$C$81,VLOOKUP('Market shares starting point Fe'!$D43,Nomenclature!$F$1:$G$8,2,FALSE))-'Market shares starting point Fe'!AU43)+AU43,$Z43/SUMIFS('Eurostat market shares'!$Z$2:$Z$185,'Eurostat market shares'!$C$2:$C$185,'Market shares starting point Fe'!$C43,'Eurostat market shares'!$D$2:$D$185,'Market shares starting point Fe'!$D43)*(SUMIFS('RAW data extract'!AS$74:AS$81,'RAW data extract'!$C$74:$C$81,VLOOKUP('Market shares starting point Fe'!$D43,Nomenclature!$F$1:$G$8,2,FALSE))-'Market shares starting point Fe'!AU43)+AU43)</f>
        <v>3.6778270543804337E-2</v>
      </c>
      <c r="AW43" s="7">
        <f>IF(SUMIFS('Eurostat market shares'!$Z$2:$Z$185,'Eurostat market shares'!$C$2:$C$185,'Market shares starting point Fe'!$C43,'Eurostat market shares'!$D$2:$D$185,'Market shares starting point Fe'!$D43)=0,(SUMIFS('RAW data extract'!AT$74:AT$81,'RAW data extract'!$C$74:$C$81,VLOOKUP('Market shares starting point Fe'!$D43,Nomenclature!$F$1:$G$8,2,FALSE))-'Market shares starting point Fe'!AV43)+AV43,$Z43/SUMIFS('Eurostat market shares'!$Z$2:$Z$185,'Eurostat market shares'!$C$2:$C$185,'Market shares starting point Fe'!$C43,'Eurostat market shares'!$D$2:$D$185,'Market shares starting point Fe'!$D43)*(SUMIFS('RAW data extract'!AT$74:AT$81,'RAW data extract'!$C$74:$C$81,VLOOKUP('Market shares starting point Fe'!$D43,Nomenclature!$F$1:$G$8,2,FALSE))-'Market shares starting point Fe'!AV43)+AV43)</f>
        <v>3.9681390293189546E-2</v>
      </c>
      <c r="AX43" s="7">
        <f>IF(SUMIFS('Eurostat market shares'!$Z$2:$Z$185,'Eurostat market shares'!$C$2:$C$185,'Market shares starting point Fe'!$C43,'Eurostat market shares'!$D$2:$D$185,'Market shares starting point Fe'!$D43)=0,(SUMIFS('RAW data extract'!AU$74:AU$81,'RAW data extract'!$C$74:$C$81,VLOOKUP('Market shares starting point Fe'!$D43,Nomenclature!$F$1:$G$8,2,FALSE))-'Market shares starting point Fe'!AW43)+AW43,$Z43/SUMIFS('Eurostat market shares'!$Z$2:$Z$185,'Eurostat market shares'!$C$2:$C$185,'Market shares starting point Fe'!$C43,'Eurostat market shares'!$D$2:$D$185,'Market shares starting point Fe'!$D43)*(SUMIFS('RAW data extract'!AU$74:AU$81,'RAW data extract'!$C$74:$C$81,VLOOKUP('Market shares starting point Fe'!$D43,Nomenclature!$F$1:$G$8,2,FALSE))-'Market shares starting point Fe'!AW43)+AW43)</f>
        <v>4.2824369563487202E-2</v>
      </c>
      <c r="AY43" s="7">
        <f>IF(SUMIFS('Eurostat market shares'!$Z$2:$Z$185,'Eurostat market shares'!$C$2:$C$185,'Market shares starting point Fe'!$C43,'Eurostat market shares'!$D$2:$D$185,'Market shares starting point Fe'!$D43)=0,(SUMIFS('RAW data extract'!AV$74:AV$81,'RAW data extract'!$C$74:$C$81,VLOOKUP('Market shares starting point Fe'!$D43,Nomenclature!$F$1:$G$8,2,FALSE))-'Market shares starting point Fe'!AX43)+AX43,$Z43/SUMIFS('Eurostat market shares'!$Z$2:$Z$185,'Eurostat market shares'!$C$2:$C$185,'Market shares starting point Fe'!$C43,'Eurostat market shares'!$D$2:$D$185,'Market shares starting point Fe'!$D43)*(SUMIFS('RAW data extract'!AV$74:AV$81,'RAW data extract'!$C$74:$C$81,VLOOKUP('Market shares starting point Fe'!$D43,Nomenclature!$F$1:$G$8,2,FALSE))-'Market shares starting point Fe'!AX43)+AX43)</f>
        <v>4.6241290612107071E-2</v>
      </c>
      <c r="AZ43" s="7">
        <f>IF(SUMIFS('Eurostat market shares'!$Z$2:$Z$185,'Eurostat market shares'!$C$2:$C$185,'Market shares starting point Fe'!$C43,'Eurostat market shares'!$D$2:$D$185,'Market shares starting point Fe'!$D43)=0,(SUMIFS('RAW data extract'!AW$74:AW$81,'RAW data extract'!$C$74:$C$81,VLOOKUP('Market shares starting point Fe'!$D43,Nomenclature!$F$1:$G$8,2,FALSE))-'Market shares starting point Fe'!AY43)+AY43,$Z43/SUMIFS('Eurostat market shares'!$Z$2:$Z$185,'Eurostat market shares'!$C$2:$C$185,'Market shares starting point Fe'!$C43,'Eurostat market shares'!$D$2:$D$185,'Market shares starting point Fe'!$D43)*(SUMIFS('RAW data extract'!AW$74:AW$81,'RAW data extract'!$C$74:$C$81,VLOOKUP('Market shares starting point Fe'!$D43,Nomenclature!$F$1:$G$8,2,FALSE))-'Market shares starting point Fe'!AY43)+AY43)</f>
        <v>4.9947291639282E-2</v>
      </c>
      <c r="BA43" s="7">
        <f>IF(SUMIFS('Eurostat market shares'!$Z$2:$Z$185,'Eurostat market shares'!$C$2:$C$185,'Market shares starting point Fe'!$C43,'Eurostat market shares'!$D$2:$D$185,'Market shares starting point Fe'!$D43)=0,(SUMIFS('RAW data extract'!AX$74:AX$81,'RAW data extract'!$C$74:$C$81,VLOOKUP('Market shares starting point Fe'!$D43,Nomenclature!$F$1:$G$8,2,FALSE))-'Market shares starting point Fe'!AZ43)+AZ43,$Z43/SUMIFS('Eurostat market shares'!$Z$2:$Z$185,'Eurostat market shares'!$C$2:$C$185,'Market shares starting point Fe'!$C43,'Eurostat market shares'!$D$2:$D$185,'Market shares starting point Fe'!$D43)*(SUMIFS('RAW data extract'!AX$74:AX$81,'RAW data extract'!$C$74:$C$81,VLOOKUP('Market shares starting point Fe'!$D43,Nomenclature!$F$1:$G$8,2,FALSE))-'Market shares starting point Fe'!AZ43)+AZ43)</f>
        <v>5.39952980802074E-2</v>
      </c>
      <c r="BB43" s="7">
        <f>IF(SUMIFS('Eurostat market shares'!$Z$2:$Z$185,'Eurostat market shares'!$C$2:$C$185,'Market shares starting point Fe'!$C43,'Eurostat market shares'!$D$2:$D$185,'Market shares starting point Fe'!$D43)=0,(SUMIFS('RAW data extract'!AY$74:AY$81,'RAW data extract'!$C$74:$C$81,VLOOKUP('Market shares starting point Fe'!$D43,Nomenclature!$F$1:$G$8,2,FALSE))-'Market shares starting point Fe'!BA43)+BA43,$Z43/SUMIFS('Eurostat market shares'!$Z$2:$Z$185,'Eurostat market shares'!$C$2:$C$185,'Market shares starting point Fe'!$C43,'Eurostat market shares'!$D$2:$D$185,'Market shares starting point Fe'!$D43)*(SUMIFS('RAW data extract'!AY$74:AY$81,'RAW data extract'!$C$74:$C$81,VLOOKUP('Market shares starting point Fe'!$D43,Nomenclature!$F$1:$G$8,2,FALSE))-'Market shares starting point Fe'!BA43)+BA43)</f>
        <v>5.8458049131457968E-2</v>
      </c>
      <c r="BC43" s="7">
        <f>IF(SUMIFS('Eurostat market shares'!$Z$2:$Z$185,'Eurostat market shares'!$C$2:$C$185,'Market shares starting point Fe'!$C43,'Eurostat market shares'!$D$2:$D$185,'Market shares starting point Fe'!$D43)=0,(SUMIFS('RAW data extract'!AZ$74:AZ$81,'RAW data extract'!$C$74:$C$81,VLOOKUP('Market shares starting point Fe'!$D43,Nomenclature!$F$1:$G$8,2,FALSE))-'Market shares starting point Fe'!BB43)+BB43,$Z43/SUMIFS('Eurostat market shares'!$Z$2:$Z$185,'Eurostat market shares'!$C$2:$C$185,'Market shares starting point Fe'!$C43,'Eurostat market shares'!$D$2:$D$185,'Market shares starting point Fe'!$D43)*(SUMIFS('RAW data extract'!AZ$74:AZ$81,'RAW data extract'!$C$74:$C$81,VLOOKUP('Market shares starting point Fe'!$D43,Nomenclature!$F$1:$G$8,2,FALSE))-'Market shares starting point Fe'!BB43)+BB43)</f>
        <v>6.3401371092002445E-2</v>
      </c>
      <c r="BD43" s="7">
        <f>IF(SUMIFS('Eurostat market shares'!$Z$2:$Z$185,'Eurostat market shares'!$C$2:$C$185,'Market shares starting point Fe'!$C43,'Eurostat market shares'!$D$2:$D$185,'Market shares starting point Fe'!$D43)=0,(SUMIFS('RAW data extract'!BA$74:BA$81,'RAW data extract'!$C$74:$C$81,VLOOKUP('Market shares starting point Fe'!$D43,Nomenclature!$F$1:$G$8,2,FALSE))-'Market shares starting point Fe'!BC43)+BC43,$Z43/SUMIFS('Eurostat market shares'!$Z$2:$Z$185,'Eurostat market shares'!$C$2:$C$185,'Market shares starting point Fe'!$C43,'Eurostat market shares'!$D$2:$D$185,'Market shares starting point Fe'!$D43)*(SUMIFS('RAW data extract'!BA$74:BA$81,'RAW data extract'!$C$74:$C$81,VLOOKUP('Market shares starting point Fe'!$D43,Nomenclature!$F$1:$G$8,2,FALSE))-'Market shares starting point Fe'!BC43)+BC43)</f>
        <v>6.8817306464138597E-2</v>
      </c>
      <c r="BE43" s="7">
        <f>IF(SUMIFS('Eurostat market shares'!$Z$2:$Z$185,'Eurostat market shares'!$C$2:$C$185,'Market shares starting point Fe'!$C43,'Eurostat market shares'!$D$2:$D$185,'Market shares starting point Fe'!$D43)=0,(SUMIFS('RAW data extract'!BB$74:BB$81,'RAW data extract'!$C$74:$C$81,VLOOKUP('Market shares starting point Fe'!$D43,Nomenclature!$F$1:$G$8,2,FALSE))-'Market shares starting point Fe'!BD43)+BD43,$Z43/SUMIFS('Eurostat market shares'!$Z$2:$Z$185,'Eurostat market shares'!$C$2:$C$185,'Market shares starting point Fe'!$C43,'Eurostat market shares'!$D$2:$D$185,'Market shares starting point Fe'!$D43)*(SUMIFS('RAW data extract'!BB$74:BB$81,'RAW data extract'!$C$74:$C$81,VLOOKUP('Market shares starting point Fe'!$D43,Nomenclature!$F$1:$G$8,2,FALSE))-'Market shares starting point Fe'!BD43)+BD43)</f>
        <v>7.4897037211166584E-2</v>
      </c>
      <c r="BF43" s="7">
        <f>IF(SUMIFS('Eurostat market shares'!$Z$2:$Z$185,'Eurostat market shares'!$C$2:$C$185,'Market shares starting point Fe'!$C43,'Eurostat market shares'!$D$2:$D$185,'Market shares starting point Fe'!$D43)=0,(SUMIFS('RAW data extract'!BC$74:BC$81,'RAW data extract'!$C$74:$C$81,VLOOKUP('Market shares starting point Fe'!$D43,Nomenclature!$F$1:$G$8,2,FALSE))-'Market shares starting point Fe'!BE43)+BE43,$Z43/SUMIFS('Eurostat market shares'!$Z$2:$Z$185,'Eurostat market shares'!$C$2:$C$185,'Market shares starting point Fe'!$C43,'Eurostat market shares'!$D$2:$D$185,'Market shares starting point Fe'!$D43)*(SUMIFS('RAW data extract'!BC$74:BC$81,'RAW data extract'!$C$74:$C$81,VLOOKUP('Market shares starting point Fe'!$D43,Nomenclature!$F$1:$G$8,2,FALSE))-'Market shares starting point Fe'!BE43)+BE43)</f>
        <v>8.1710240282487634E-2</v>
      </c>
      <c r="BG43" s="7">
        <f>IF(SUMIFS('Eurostat market shares'!$Z$2:$Z$185,'Eurostat market shares'!$C$2:$C$185,'Market shares starting point Fe'!$C43,'Eurostat market shares'!$D$2:$D$185,'Market shares starting point Fe'!$D43)=0,(SUMIFS('RAW data extract'!BD$74:BD$81,'RAW data extract'!$C$74:$C$81,VLOOKUP('Market shares starting point Fe'!$D43,Nomenclature!$F$1:$G$8,2,FALSE))-'Market shares starting point Fe'!BF43)+BF43,$Z43/SUMIFS('Eurostat market shares'!$Z$2:$Z$185,'Eurostat market shares'!$C$2:$C$185,'Market shares starting point Fe'!$C43,'Eurostat market shares'!$D$2:$D$185,'Market shares starting point Fe'!$D43)*(SUMIFS('RAW data extract'!BD$74:BD$81,'RAW data extract'!$C$74:$C$81,VLOOKUP('Market shares starting point Fe'!$D43,Nomenclature!$F$1:$G$8,2,FALSE))-'Market shares starting point Fe'!BF43)+BF43)</f>
        <v>8.939021685558271E-2</v>
      </c>
      <c r="BH43" s="7">
        <f>IF(SUMIFS('Eurostat market shares'!$Z$2:$Z$185,'Eurostat market shares'!$C$2:$C$185,'Market shares starting point Fe'!$C43,'Eurostat market shares'!$D$2:$D$185,'Market shares starting point Fe'!$D43)=0,(SUMIFS('RAW data extract'!BE$74:BE$81,'RAW data extract'!$C$74:$C$81,VLOOKUP('Market shares starting point Fe'!$D43,Nomenclature!$F$1:$G$8,2,FALSE))-'Market shares starting point Fe'!BG43)+BG43,$Z43/SUMIFS('Eurostat market shares'!$Z$2:$Z$185,'Eurostat market shares'!$C$2:$C$185,'Market shares starting point Fe'!$C43,'Eurostat market shares'!$D$2:$D$185,'Market shares starting point Fe'!$D43)*(SUMIFS('RAW data extract'!BE$74:BE$81,'RAW data extract'!$C$74:$C$81,VLOOKUP('Market shares starting point Fe'!$D43,Nomenclature!$F$1:$G$8,2,FALSE))-'Market shares starting point Fe'!BG43)+BG43)</f>
        <v>9.8121167187869188E-2</v>
      </c>
    </row>
    <row r="44" spans="1:60" hidden="1" x14ac:dyDescent="0.3">
      <c r="A44" t="s">
        <v>9</v>
      </c>
      <c r="B44" t="s">
        <v>10</v>
      </c>
      <c r="C44" t="s">
        <v>29</v>
      </c>
      <c r="D44" t="s">
        <v>18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 s="6">
        <f>IFERROR(SUMIFS('intermediary sheet'!J$2:J$185,'intermediary sheet'!$C$2:$C$185,'Market shares starting point Fe'!$C44,'intermediary sheet'!$D$2:$D$185,'Market shares starting point Fe'!$D44)/SUMIFS('intermediary sheet'!J$2:J$185,'intermediary sheet'!$C$2:$C$185,'Market shares starting point Fe'!$C44,'intermediary sheet'!$D$2:$D$185,"total"),0)</f>
        <v>0</v>
      </c>
      <c r="K44" s="6">
        <f>IFERROR(SUMIFS('intermediary sheet'!K$2:K$185,'intermediary sheet'!$C$2:$C$185,'Market shares starting point Fe'!$C44,'intermediary sheet'!$D$2:$D$185,'Market shares starting point Fe'!$D44)/SUMIFS('intermediary sheet'!K$2:K$185,'intermediary sheet'!$C$2:$C$185,'Market shares starting point Fe'!$C44,'intermediary sheet'!$D$2:$D$185,"total"),0)</f>
        <v>0</v>
      </c>
      <c r="L44" s="6">
        <f>IFERROR(SUMIFS('intermediary sheet'!L$2:L$185,'intermediary sheet'!$C$2:$C$185,'Market shares starting point Fe'!$C44,'intermediary sheet'!$D$2:$D$185,'Market shares starting point Fe'!$D44)/SUMIFS('intermediary sheet'!L$2:L$185,'intermediary sheet'!$C$2:$C$185,'Market shares starting point Fe'!$C44,'intermediary sheet'!$D$2:$D$185,"total"),0)</f>
        <v>0</v>
      </c>
      <c r="M44" s="6">
        <f>IFERROR(SUMIFS('intermediary sheet'!M$2:M$185,'intermediary sheet'!$C$2:$C$185,'Market shares starting point Fe'!$C44,'intermediary sheet'!$D$2:$D$185,'Market shares starting point Fe'!$D44)/SUMIFS('intermediary sheet'!M$2:M$185,'intermediary sheet'!$C$2:$C$185,'Market shares starting point Fe'!$C44,'intermediary sheet'!$D$2:$D$185,"total"),0)</f>
        <v>0</v>
      </c>
      <c r="N44" s="6">
        <f>IFERROR(SUMIFS('intermediary sheet'!N$2:N$185,'intermediary sheet'!$C$2:$C$185,'Market shares starting point Fe'!$C44,'intermediary sheet'!$D$2:$D$185,'Market shares starting point Fe'!$D44)/SUMIFS('intermediary sheet'!N$2:N$185,'intermediary sheet'!$C$2:$C$185,'Market shares starting point Fe'!$C44,'intermediary sheet'!$D$2:$D$185,"total"),0)</f>
        <v>0</v>
      </c>
      <c r="O44" s="6">
        <f>IFERROR(SUMIFS('intermediary sheet'!O$2:O$185,'intermediary sheet'!$C$2:$C$185,'Market shares starting point Fe'!$C44,'intermediary sheet'!$D$2:$D$185,'Market shares starting point Fe'!$D44)/SUMIFS('intermediary sheet'!O$2:O$185,'intermediary sheet'!$C$2:$C$185,'Market shares starting point Fe'!$C44,'intermediary sheet'!$D$2:$D$185,"total"),0)</f>
        <v>0</v>
      </c>
      <c r="P44" s="6">
        <f>IFERROR(SUMIFS('intermediary sheet'!P$2:P$185,'intermediary sheet'!$C$2:$C$185,'Market shares starting point Fe'!$C44,'intermediary sheet'!$D$2:$D$185,'Market shares starting point Fe'!$D44)/SUMIFS('intermediary sheet'!P$2:P$185,'intermediary sheet'!$C$2:$C$185,'Market shares starting point Fe'!$C44,'intermediary sheet'!$D$2:$D$185,"total"),0)</f>
        <v>0</v>
      </c>
      <c r="Q44" s="6">
        <f>IFERROR(SUMIFS('intermediary sheet'!Q$2:Q$185,'intermediary sheet'!$C$2:$C$185,'Market shares starting point Fe'!$C44,'intermediary sheet'!$D$2:$D$185,'Market shares starting point Fe'!$D44)/SUMIFS('intermediary sheet'!Q$2:Q$185,'intermediary sheet'!$C$2:$C$185,'Market shares starting point Fe'!$C44,'intermediary sheet'!$D$2:$D$185,"total"),0)</f>
        <v>0</v>
      </c>
      <c r="R44" s="6">
        <f>IFERROR(SUMIFS('intermediary sheet'!R$2:R$185,'intermediary sheet'!$C$2:$C$185,'Market shares starting point Fe'!$C44,'intermediary sheet'!$D$2:$D$185,'Market shares starting point Fe'!$D44)/SUMIFS('intermediary sheet'!R$2:R$185,'intermediary sheet'!$C$2:$C$185,'Market shares starting point Fe'!$C44,'intermediary sheet'!$D$2:$D$185,"total"),0)</f>
        <v>0</v>
      </c>
      <c r="S44" s="6">
        <f>IFERROR(SUMIFS('intermediary sheet'!S$2:S$185,'intermediary sheet'!$C$2:$C$185,'Market shares starting point Fe'!$C44,'intermediary sheet'!$D$2:$D$185,'Market shares starting point Fe'!$D44)/SUMIFS('intermediary sheet'!S$2:S$185,'intermediary sheet'!$C$2:$C$185,'Market shares starting point Fe'!$C44,'intermediary sheet'!$D$2:$D$185,"total"),0)</f>
        <v>0</v>
      </c>
      <c r="T44" s="6">
        <f>IFERROR(SUMIFS('intermediary sheet'!T$2:T$185,'intermediary sheet'!$C$2:$C$185,'Market shares starting point Fe'!$C44,'intermediary sheet'!$D$2:$D$185,'Market shares starting point Fe'!$D44)/SUMIFS('intermediary sheet'!T$2:T$185,'intermediary sheet'!$C$2:$C$185,'Market shares starting point Fe'!$C44,'intermediary sheet'!$D$2:$D$185,"total"),0)</f>
        <v>0</v>
      </c>
      <c r="U44" s="6">
        <f>IFERROR(SUMIFS('intermediary sheet'!U$2:U$185,'intermediary sheet'!$C$2:$C$185,'Market shares starting point Fe'!$C44,'intermediary sheet'!$D$2:$D$185,'Market shares starting point Fe'!$D44)/SUMIFS('intermediary sheet'!U$2:U$185,'intermediary sheet'!$C$2:$C$185,'Market shares starting point Fe'!$C44,'intermediary sheet'!$D$2:$D$185,"total"),0)</f>
        <v>0</v>
      </c>
      <c r="V44" s="6">
        <f>IFERROR(SUMIFS('intermediary sheet'!V$2:V$185,'intermediary sheet'!$C$2:$C$185,'Market shares starting point Fe'!$C44,'intermediary sheet'!$D$2:$D$185,'Market shares starting point Fe'!$D44)/SUMIFS('intermediary sheet'!V$2:V$185,'intermediary sheet'!$C$2:$C$185,'Market shares starting point Fe'!$C44,'intermediary sheet'!$D$2:$D$185,"total"),0)</f>
        <v>0</v>
      </c>
      <c r="W44" s="6">
        <f>IFERROR(SUMIFS('intermediary sheet'!W$2:W$185,'intermediary sheet'!$C$2:$C$185,'Market shares starting point Fe'!$C44,'intermediary sheet'!$D$2:$D$185,'Market shares starting point Fe'!$D44)/SUMIFS('intermediary sheet'!W$2:W$185,'intermediary sheet'!$C$2:$C$185,'Market shares starting point Fe'!$C44,'intermediary sheet'!$D$2:$D$185,"total"),0)</f>
        <v>0</v>
      </c>
      <c r="X44" s="6">
        <f>IFERROR(SUMIFS('intermediary sheet'!X$2:X$185,'intermediary sheet'!$C$2:$C$185,'Market shares starting point Fe'!$C44,'intermediary sheet'!$D$2:$D$185,'Market shares starting point Fe'!$D44)/SUMIFS('intermediary sheet'!X$2:X$185,'intermediary sheet'!$C$2:$C$185,'Market shares starting point Fe'!$C44,'intermediary sheet'!$D$2:$D$185,"total"),0)</f>
        <v>0</v>
      </c>
      <c r="Y44" s="6">
        <f>IFERROR(SUMIFS('intermediary sheet'!Y$2:Y$185,'intermediary sheet'!$C$2:$C$185,'Market shares starting point Fe'!$C44,'intermediary sheet'!$D$2:$D$185,'Market shares starting point Fe'!$D44)/SUMIFS('intermediary sheet'!Y$2:Y$185,'intermediary sheet'!$C$2:$C$185,'Market shares starting point Fe'!$C44,'intermediary sheet'!$D$2:$D$185,"total"),0)</f>
        <v>0</v>
      </c>
      <c r="Z44" s="6">
        <f>IFERROR(SUMIFS('intermediary sheet'!Z$2:Z$185,'intermediary sheet'!$C$2:$C$185,'Market shares starting point Fe'!$C44,'intermediary sheet'!$D$2:$D$185,'Market shares starting point Fe'!$D44)/SUMIFS('intermediary sheet'!Z$2:Z$185,'intermediary sheet'!$C$2:$C$185,'Market shares starting point Fe'!$C44,'intermediary sheet'!$D$2:$D$185,"total"),0)</f>
        <v>0</v>
      </c>
      <c r="AA44" s="7">
        <f>IF(SUMIFS('Eurostat market shares'!$Z$2:$Z$185,'Eurostat market shares'!$C$2:$C$185,'Market shares starting point Fe'!$C44,'Eurostat market shares'!$D$2:$D$185,'Market shares starting point Fe'!$D44)=0,(SUMIFS('RAW data extract'!X$74:X$81,'RAW data extract'!$C$74:$C$81,VLOOKUP('Market shares starting point Fe'!$D44,Nomenclature!$F$1:$G$8,2,FALSE))-'Market shares starting point Fe'!Z44)+Z44,$Z44/SUMIFS('Eurostat market shares'!$Z$2:$Z$185,'Eurostat market shares'!$C$2:$C$185,'Market shares starting point Fe'!$C44,'Eurostat market shares'!$D$2:$D$185,'Market shares starting point Fe'!$D44)*(SUMIFS('RAW data extract'!X$74:X$81,'RAW data extract'!$C$74:$C$81,VLOOKUP('Market shares starting point Fe'!$D44,Nomenclature!$F$1:$G$8,2,FALSE))-'Market shares starting point Fe'!Z44)+Z44)</f>
        <v>0</v>
      </c>
      <c r="AB44" s="7">
        <f>IF(SUMIFS('Eurostat market shares'!$Z$2:$Z$185,'Eurostat market shares'!$C$2:$C$185,'Market shares starting point Fe'!$C44,'Eurostat market shares'!$D$2:$D$185,'Market shares starting point Fe'!$D44)=0,(SUMIFS('RAW data extract'!Y$74:Y$81,'RAW data extract'!$C$74:$C$81,VLOOKUP('Market shares starting point Fe'!$D44,Nomenclature!$F$1:$G$8,2,FALSE))-'Market shares starting point Fe'!AA44)+AA44,$Z44/SUMIFS('Eurostat market shares'!$Z$2:$Z$185,'Eurostat market shares'!$C$2:$C$185,'Market shares starting point Fe'!$C44,'Eurostat market shares'!$D$2:$D$185,'Market shares starting point Fe'!$D44)*(SUMIFS('RAW data extract'!Y$74:Y$81,'RAW data extract'!$C$74:$C$81,VLOOKUP('Market shares starting point Fe'!$D44,Nomenclature!$F$1:$G$8,2,FALSE))-'Market shares starting point Fe'!AA44)+AA44)</f>
        <v>0</v>
      </c>
      <c r="AC44" s="7">
        <f>IF(SUMIFS('Eurostat market shares'!$Z$2:$Z$185,'Eurostat market shares'!$C$2:$C$185,'Market shares starting point Fe'!$C44,'Eurostat market shares'!$D$2:$D$185,'Market shares starting point Fe'!$D44)=0,(SUMIFS('RAW data extract'!Z$74:Z$81,'RAW data extract'!$C$74:$C$81,VLOOKUP('Market shares starting point Fe'!$D44,Nomenclature!$F$1:$G$8,2,FALSE))-'Market shares starting point Fe'!AB44)+AB44,$Z44/SUMIFS('Eurostat market shares'!$Z$2:$Z$185,'Eurostat market shares'!$C$2:$C$185,'Market shares starting point Fe'!$C44,'Eurostat market shares'!$D$2:$D$185,'Market shares starting point Fe'!$D44)*(SUMIFS('RAW data extract'!Z$74:Z$81,'RAW data extract'!$C$74:$C$81,VLOOKUP('Market shares starting point Fe'!$D44,Nomenclature!$F$1:$G$8,2,FALSE))-'Market shares starting point Fe'!AB44)+AB44)</f>
        <v>0</v>
      </c>
      <c r="AD44" s="7">
        <f>IF(SUMIFS('Eurostat market shares'!$Z$2:$Z$185,'Eurostat market shares'!$C$2:$C$185,'Market shares starting point Fe'!$C44,'Eurostat market shares'!$D$2:$D$185,'Market shares starting point Fe'!$D44)=0,(SUMIFS('RAW data extract'!AA$74:AA$81,'RAW data extract'!$C$74:$C$81,VLOOKUP('Market shares starting point Fe'!$D44,Nomenclature!$F$1:$G$8,2,FALSE))-'Market shares starting point Fe'!AC44)+AC44,$Z44/SUMIFS('Eurostat market shares'!$Z$2:$Z$185,'Eurostat market shares'!$C$2:$C$185,'Market shares starting point Fe'!$C44,'Eurostat market shares'!$D$2:$D$185,'Market shares starting point Fe'!$D44)*(SUMIFS('RAW data extract'!AA$74:AA$81,'RAW data extract'!$C$74:$C$81,VLOOKUP('Market shares starting point Fe'!$D44,Nomenclature!$F$1:$G$8,2,FALSE))-'Market shares starting point Fe'!AC44)+AC44)</f>
        <v>0</v>
      </c>
      <c r="AE44" s="7">
        <f>IF(SUMIFS('Eurostat market shares'!$Z$2:$Z$185,'Eurostat market shares'!$C$2:$C$185,'Market shares starting point Fe'!$C44,'Eurostat market shares'!$D$2:$D$185,'Market shares starting point Fe'!$D44)=0,(SUMIFS('RAW data extract'!AB$74:AB$81,'RAW data extract'!$C$74:$C$81,VLOOKUP('Market shares starting point Fe'!$D44,Nomenclature!$F$1:$G$8,2,FALSE))-'Market shares starting point Fe'!AD44)+AD44,$Z44/SUMIFS('Eurostat market shares'!$Z$2:$Z$185,'Eurostat market shares'!$C$2:$C$185,'Market shares starting point Fe'!$C44,'Eurostat market shares'!$D$2:$D$185,'Market shares starting point Fe'!$D44)*(SUMIFS('RAW data extract'!AB$74:AB$81,'RAW data extract'!$C$74:$C$81,VLOOKUP('Market shares starting point Fe'!$D44,Nomenclature!$F$1:$G$8,2,FALSE))-'Market shares starting point Fe'!AD44)+AD44)</f>
        <v>0</v>
      </c>
      <c r="AF44" s="7">
        <f>IF(SUMIFS('Eurostat market shares'!$Z$2:$Z$185,'Eurostat market shares'!$C$2:$C$185,'Market shares starting point Fe'!$C44,'Eurostat market shares'!$D$2:$D$185,'Market shares starting point Fe'!$D44)=0,(SUMIFS('RAW data extract'!AC$74:AC$81,'RAW data extract'!$C$74:$C$81,VLOOKUP('Market shares starting point Fe'!$D44,Nomenclature!$F$1:$G$8,2,FALSE))-'Market shares starting point Fe'!AE44)+AE44,$Z44/SUMIFS('Eurostat market shares'!$Z$2:$Z$185,'Eurostat market shares'!$C$2:$C$185,'Market shares starting point Fe'!$C44,'Eurostat market shares'!$D$2:$D$185,'Market shares starting point Fe'!$D44)*(SUMIFS('RAW data extract'!AC$74:AC$81,'RAW data extract'!$C$74:$C$81,VLOOKUP('Market shares starting point Fe'!$D44,Nomenclature!$F$1:$G$8,2,FALSE))-'Market shares starting point Fe'!AE44)+AE44)</f>
        <v>0</v>
      </c>
      <c r="AG44" s="7">
        <f>IF(SUMIFS('Eurostat market shares'!$Z$2:$Z$185,'Eurostat market shares'!$C$2:$C$185,'Market shares starting point Fe'!$C44,'Eurostat market shares'!$D$2:$D$185,'Market shares starting point Fe'!$D44)=0,(SUMIFS('RAW data extract'!AD$74:AD$81,'RAW data extract'!$C$74:$C$81,VLOOKUP('Market shares starting point Fe'!$D44,Nomenclature!$F$1:$G$8,2,FALSE))-'Market shares starting point Fe'!AF44)+AF44,$Z44/SUMIFS('Eurostat market shares'!$Z$2:$Z$185,'Eurostat market shares'!$C$2:$C$185,'Market shares starting point Fe'!$C44,'Eurostat market shares'!$D$2:$D$185,'Market shares starting point Fe'!$D44)*(SUMIFS('RAW data extract'!AD$74:AD$81,'RAW data extract'!$C$74:$C$81,VLOOKUP('Market shares starting point Fe'!$D44,Nomenclature!$F$1:$G$8,2,FALSE))-'Market shares starting point Fe'!AF44)+AF44)</f>
        <v>0</v>
      </c>
      <c r="AH44" s="7">
        <f>IF(SUMIFS('Eurostat market shares'!$Z$2:$Z$185,'Eurostat market shares'!$C$2:$C$185,'Market shares starting point Fe'!$C44,'Eurostat market shares'!$D$2:$D$185,'Market shares starting point Fe'!$D44)=0,(SUMIFS('RAW data extract'!AE$74:AE$81,'RAW data extract'!$C$74:$C$81,VLOOKUP('Market shares starting point Fe'!$D44,Nomenclature!$F$1:$G$8,2,FALSE))-'Market shares starting point Fe'!AG44)+AG44,$Z44/SUMIFS('Eurostat market shares'!$Z$2:$Z$185,'Eurostat market shares'!$C$2:$C$185,'Market shares starting point Fe'!$C44,'Eurostat market shares'!$D$2:$D$185,'Market shares starting point Fe'!$D44)*(SUMIFS('RAW data extract'!AE$74:AE$81,'RAW data extract'!$C$74:$C$81,VLOOKUP('Market shares starting point Fe'!$D44,Nomenclature!$F$1:$G$8,2,FALSE))-'Market shares starting point Fe'!AG44)+AG44)</f>
        <v>0</v>
      </c>
      <c r="AI44" s="7">
        <f>IF(SUMIFS('Eurostat market shares'!$Z$2:$Z$185,'Eurostat market shares'!$C$2:$C$185,'Market shares starting point Fe'!$C44,'Eurostat market shares'!$D$2:$D$185,'Market shares starting point Fe'!$D44)=0,(SUMIFS('RAW data extract'!AF$74:AF$81,'RAW data extract'!$C$74:$C$81,VLOOKUP('Market shares starting point Fe'!$D44,Nomenclature!$F$1:$G$8,2,FALSE))-'Market shares starting point Fe'!AH44)+AH44,$Z44/SUMIFS('Eurostat market shares'!$Z$2:$Z$185,'Eurostat market shares'!$C$2:$C$185,'Market shares starting point Fe'!$C44,'Eurostat market shares'!$D$2:$D$185,'Market shares starting point Fe'!$D44)*(SUMIFS('RAW data extract'!AF$74:AF$81,'RAW data extract'!$C$74:$C$81,VLOOKUP('Market shares starting point Fe'!$D44,Nomenclature!$F$1:$G$8,2,FALSE))-'Market shares starting point Fe'!AH44)+AH44)</f>
        <v>0</v>
      </c>
      <c r="AJ44" s="7">
        <f>IF(SUMIFS('Eurostat market shares'!$Z$2:$Z$185,'Eurostat market shares'!$C$2:$C$185,'Market shares starting point Fe'!$C44,'Eurostat market shares'!$D$2:$D$185,'Market shares starting point Fe'!$D44)=0,(SUMIFS('RAW data extract'!AG$74:AG$81,'RAW data extract'!$C$74:$C$81,VLOOKUP('Market shares starting point Fe'!$D44,Nomenclature!$F$1:$G$8,2,FALSE))-'Market shares starting point Fe'!AI44)+AI44,$Z44/SUMIFS('Eurostat market shares'!$Z$2:$Z$185,'Eurostat market shares'!$C$2:$C$185,'Market shares starting point Fe'!$C44,'Eurostat market shares'!$D$2:$D$185,'Market shares starting point Fe'!$D44)*(SUMIFS('RAW data extract'!AG$74:AG$81,'RAW data extract'!$C$74:$C$81,VLOOKUP('Market shares starting point Fe'!$D44,Nomenclature!$F$1:$G$8,2,FALSE))-'Market shares starting point Fe'!AI44)+AI44)</f>
        <v>0</v>
      </c>
      <c r="AK44" s="7">
        <f>IF(SUMIFS('Eurostat market shares'!$Z$2:$Z$185,'Eurostat market shares'!$C$2:$C$185,'Market shares starting point Fe'!$C44,'Eurostat market shares'!$D$2:$D$185,'Market shares starting point Fe'!$D44)=0,(SUMIFS('RAW data extract'!AH$74:AH$81,'RAW data extract'!$C$74:$C$81,VLOOKUP('Market shares starting point Fe'!$D44,Nomenclature!$F$1:$G$8,2,FALSE))-'Market shares starting point Fe'!AJ44)+AJ44,$Z44/SUMIFS('Eurostat market shares'!$Z$2:$Z$185,'Eurostat market shares'!$C$2:$C$185,'Market shares starting point Fe'!$C44,'Eurostat market shares'!$D$2:$D$185,'Market shares starting point Fe'!$D44)*(SUMIFS('RAW data extract'!AH$74:AH$81,'RAW data extract'!$C$74:$C$81,VLOOKUP('Market shares starting point Fe'!$D44,Nomenclature!$F$1:$G$8,2,FALSE))-'Market shares starting point Fe'!AJ44)+AJ44)</f>
        <v>0</v>
      </c>
      <c r="AL44" s="7">
        <f>IF(SUMIFS('Eurostat market shares'!$Z$2:$Z$185,'Eurostat market shares'!$C$2:$C$185,'Market shares starting point Fe'!$C44,'Eurostat market shares'!$D$2:$D$185,'Market shares starting point Fe'!$D44)=0,(SUMIFS('RAW data extract'!AI$74:AI$81,'RAW data extract'!$C$74:$C$81,VLOOKUP('Market shares starting point Fe'!$D44,Nomenclature!$F$1:$G$8,2,FALSE))-'Market shares starting point Fe'!AK44)+AK44,$Z44/SUMIFS('Eurostat market shares'!$Z$2:$Z$185,'Eurostat market shares'!$C$2:$C$185,'Market shares starting point Fe'!$C44,'Eurostat market shares'!$D$2:$D$185,'Market shares starting point Fe'!$D44)*(SUMIFS('RAW data extract'!AI$74:AI$81,'RAW data extract'!$C$74:$C$81,VLOOKUP('Market shares starting point Fe'!$D44,Nomenclature!$F$1:$G$8,2,FALSE))-'Market shares starting point Fe'!AK44)+AK44)</f>
        <v>0</v>
      </c>
      <c r="AM44" s="7">
        <f>IF(SUMIFS('Eurostat market shares'!$Z$2:$Z$185,'Eurostat market shares'!$C$2:$C$185,'Market shares starting point Fe'!$C44,'Eurostat market shares'!$D$2:$D$185,'Market shares starting point Fe'!$D44)=0,(SUMIFS('RAW data extract'!AJ$74:AJ$81,'RAW data extract'!$C$74:$C$81,VLOOKUP('Market shares starting point Fe'!$D44,Nomenclature!$F$1:$G$8,2,FALSE))-'Market shares starting point Fe'!AL44)+AL44,$Z44/SUMIFS('Eurostat market shares'!$Z$2:$Z$185,'Eurostat market shares'!$C$2:$C$185,'Market shares starting point Fe'!$C44,'Eurostat market shares'!$D$2:$D$185,'Market shares starting point Fe'!$D44)*(SUMIFS('RAW data extract'!AJ$74:AJ$81,'RAW data extract'!$C$74:$C$81,VLOOKUP('Market shares starting point Fe'!$D44,Nomenclature!$F$1:$G$8,2,FALSE))-'Market shares starting point Fe'!AL44)+AL44)</f>
        <v>0</v>
      </c>
      <c r="AN44" s="7">
        <f>IF(SUMIFS('Eurostat market shares'!$Z$2:$Z$185,'Eurostat market shares'!$C$2:$C$185,'Market shares starting point Fe'!$C44,'Eurostat market shares'!$D$2:$D$185,'Market shares starting point Fe'!$D44)=0,(SUMIFS('RAW data extract'!AK$74:AK$81,'RAW data extract'!$C$74:$C$81,VLOOKUP('Market shares starting point Fe'!$D44,Nomenclature!$F$1:$G$8,2,FALSE))-'Market shares starting point Fe'!AM44)+AM44,$Z44/SUMIFS('Eurostat market shares'!$Z$2:$Z$185,'Eurostat market shares'!$C$2:$C$185,'Market shares starting point Fe'!$C44,'Eurostat market shares'!$D$2:$D$185,'Market shares starting point Fe'!$D44)*(SUMIFS('RAW data extract'!AK$74:AK$81,'RAW data extract'!$C$74:$C$81,VLOOKUP('Market shares starting point Fe'!$D44,Nomenclature!$F$1:$G$8,2,FALSE))-'Market shares starting point Fe'!AM44)+AM44)</f>
        <v>0</v>
      </c>
      <c r="AO44" s="7">
        <f>IF(SUMIFS('Eurostat market shares'!$Z$2:$Z$185,'Eurostat market shares'!$C$2:$C$185,'Market shares starting point Fe'!$C44,'Eurostat market shares'!$D$2:$D$185,'Market shares starting point Fe'!$D44)=0,(SUMIFS('RAW data extract'!AL$74:AL$81,'RAW data extract'!$C$74:$C$81,VLOOKUP('Market shares starting point Fe'!$D44,Nomenclature!$F$1:$G$8,2,FALSE))-'Market shares starting point Fe'!AN44)+AN44,$Z44/SUMIFS('Eurostat market shares'!$Z$2:$Z$185,'Eurostat market shares'!$C$2:$C$185,'Market shares starting point Fe'!$C44,'Eurostat market shares'!$D$2:$D$185,'Market shares starting point Fe'!$D44)*(SUMIFS('RAW data extract'!AL$74:AL$81,'RAW data extract'!$C$74:$C$81,VLOOKUP('Market shares starting point Fe'!$D44,Nomenclature!$F$1:$G$8,2,FALSE))-'Market shares starting point Fe'!AN44)+AN44)</f>
        <v>0</v>
      </c>
      <c r="AP44" s="7">
        <f>IF(SUMIFS('Eurostat market shares'!$Z$2:$Z$185,'Eurostat market shares'!$C$2:$C$185,'Market shares starting point Fe'!$C44,'Eurostat market shares'!$D$2:$D$185,'Market shares starting point Fe'!$D44)=0,(SUMIFS('RAW data extract'!AM$74:AM$81,'RAW data extract'!$C$74:$C$81,VLOOKUP('Market shares starting point Fe'!$D44,Nomenclature!$F$1:$G$8,2,FALSE))-'Market shares starting point Fe'!AO44)+AO44,$Z44/SUMIFS('Eurostat market shares'!$Z$2:$Z$185,'Eurostat market shares'!$C$2:$C$185,'Market shares starting point Fe'!$C44,'Eurostat market shares'!$D$2:$D$185,'Market shares starting point Fe'!$D44)*(SUMIFS('RAW data extract'!AM$74:AM$81,'RAW data extract'!$C$74:$C$81,VLOOKUP('Market shares starting point Fe'!$D44,Nomenclature!$F$1:$G$8,2,FALSE))-'Market shares starting point Fe'!AO44)+AO44)</f>
        <v>0</v>
      </c>
      <c r="AQ44" s="7">
        <f>IF(SUMIFS('Eurostat market shares'!$Z$2:$Z$185,'Eurostat market shares'!$C$2:$C$185,'Market shares starting point Fe'!$C44,'Eurostat market shares'!$D$2:$D$185,'Market shares starting point Fe'!$D44)=0,(SUMIFS('RAW data extract'!AN$74:AN$81,'RAW data extract'!$C$74:$C$81,VLOOKUP('Market shares starting point Fe'!$D44,Nomenclature!$F$1:$G$8,2,FALSE))-'Market shares starting point Fe'!AP44)+AP44,$Z44/SUMIFS('Eurostat market shares'!$Z$2:$Z$185,'Eurostat market shares'!$C$2:$C$185,'Market shares starting point Fe'!$C44,'Eurostat market shares'!$D$2:$D$185,'Market shares starting point Fe'!$D44)*(SUMIFS('RAW data extract'!AN$74:AN$81,'RAW data extract'!$C$74:$C$81,VLOOKUP('Market shares starting point Fe'!$D44,Nomenclature!$F$1:$G$8,2,FALSE))-'Market shares starting point Fe'!AP44)+AP44)</f>
        <v>0</v>
      </c>
      <c r="AR44" s="7">
        <f>IF(SUMIFS('Eurostat market shares'!$Z$2:$Z$185,'Eurostat market shares'!$C$2:$C$185,'Market shares starting point Fe'!$C44,'Eurostat market shares'!$D$2:$D$185,'Market shares starting point Fe'!$D44)=0,(SUMIFS('RAW data extract'!AO$74:AO$81,'RAW data extract'!$C$74:$C$81,VLOOKUP('Market shares starting point Fe'!$D44,Nomenclature!$F$1:$G$8,2,FALSE))-'Market shares starting point Fe'!AQ44)+AQ44,$Z44/SUMIFS('Eurostat market shares'!$Z$2:$Z$185,'Eurostat market shares'!$C$2:$C$185,'Market shares starting point Fe'!$C44,'Eurostat market shares'!$D$2:$D$185,'Market shares starting point Fe'!$D44)*(SUMIFS('RAW data extract'!AO$74:AO$81,'RAW data extract'!$C$74:$C$81,VLOOKUP('Market shares starting point Fe'!$D44,Nomenclature!$F$1:$G$8,2,FALSE))-'Market shares starting point Fe'!AQ44)+AQ44)</f>
        <v>0</v>
      </c>
      <c r="AS44" s="7">
        <f>IF(SUMIFS('Eurostat market shares'!$Z$2:$Z$185,'Eurostat market shares'!$C$2:$C$185,'Market shares starting point Fe'!$C44,'Eurostat market shares'!$D$2:$D$185,'Market shares starting point Fe'!$D44)=0,(SUMIFS('RAW data extract'!AP$74:AP$81,'RAW data extract'!$C$74:$C$81,VLOOKUP('Market shares starting point Fe'!$D44,Nomenclature!$F$1:$G$8,2,FALSE))-'Market shares starting point Fe'!AR44)+AR44,$Z44/SUMIFS('Eurostat market shares'!$Z$2:$Z$185,'Eurostat market shares'!$C$2:$C$185,'Market shares starting point Fe'!$C44,'Eurostat market shares'!$D$2:$D$185,'Market shares starting point Fe'!$D44)*(SUMIFS('RAW data extract'!AP$74:AP$81,'RAW data extract'!$C$74:$C$81,VLOOKUP('Market shares starting point Fe'!$D44,Nomenclature!$F$1:$G$8,2,FALSE))-'Market shares starting point Fe'!AR44)+AR44)</f>
        <v>0</v>
      </c>
      <c r="AT44" s="7">
        <f>IF(SUMIFS('Eurostat market shares'!$Z$2:$Z$185,'Eurostat market shares'!$C$2:$C$185,'Market shares starting point Fe'!$C44,'Eurostat market shares'!$D$2:$D$185,'Market shares starting point Fe'!$D44)=0,(SUMIFS('RAW data extract'!AQ$74:AQ$81,'RAW data extract'!$C$74:$C$81,VLOOKUP('Market shares starting point Fe'!$D44,Nomenclature!$F$1:$G$8,2,FALSE))-'Market shares starting point Fe'!AS44)+AS44,$Z44/SUMIFS('Eurostat market shares'!$Z$2:$Z$185,'Eurostat market shares'!$C$2:$C$185,'Market shares starting point Fe'!$C44,'Eurostat market shares'!$D$2:$D$185,'Market shares starting point Fe'!$D44)*(SUMIFS('RAW data extract'!AQ$74:AQ$81,'RAW data extract'!$C$74:$C$81,VLOOKUP('Market shares starting point Fe'!$D44,Nomenclature!$F$1:$G$8,2,FALSE))-'Market shares starting point Fe'!AS44)+AS44)</f>
        <v>0</v>
      </c>
      <c r="AU44" s="7">
        <f>IF(SUMIFS('Eurostat market shares'!$Z$2:$Z$185,'Eurostat market shares'!$C$2:$C$185,'Market shares starting point Fe'!$C44,'Eurostat market shares'!$D$2:$D$185,'Market shares starting point Fe'!$D44)=0,(SUMIFS('RAW data extract'!AR$74:AR$81,'RAW data extract'!$C$74:$C$81,VLOOKUP('Market shares starting point Fe'!$D44,Nomenclature!$F$1:$G$8,2,FALSE))-'Market shares starting point Fe'!AT44)+AT44,$Z44/SUMIFS('Eurostat market shares'!$Z$2:$Z$185,'Eurostat market shares'!$C$2:$C$185,'Market shares starting point Fe'!$C44,'Eurostat market shares'!$D$2:$D$185,'Market shares starting point Fe'!$D44)*(SUMIFS('RAW data extract'!AR$74:AR$81,'RAW data extract'!$C$74:$C$81,VLOOKUP('Market shares starting point Fe'!$D44,Nomenclature!$F$1:$G$8,2,FALSE))-'Market shares starting point Fe'!AT44)+AT44)</f>
        <v>0</v>
      </c>
      <c r="AV44" s="7">
        <f>IF(SUMIFS('Eurostat market shares'!$Z$2:$Z$185,'Eurostat market shares'!$C$2:$C$185,'Market shares starting point Fe'!$C44,'Eurostat market shares'!$D$2:$D$185,'Market shares starting point Fe'!$D44)=0,(SUMIFS('RAW data extract'!AS$74:AS$81,'RAW data extract'!$C$74:$C$81,VLOOKUP('Market shares starting point Fe'!$D44,Nomenclature!$F$1:$G$8,2,FALSE))-'Market shares starting point Fe'!AU44)+AU44,$Z44/SUMIFS('Eurostat market shares'!$Z$2:$Z$185,'Eurostat market shares'!$C$2:$C$185,'Market shares starting point Fe'!$C44,'Eurostat market shares'!$D$2:$D$185,'Market shares starting point Fe'!$D44)*(SUMIFS('RAW data extract'!AS$74:AS$81,'RAW data extract'!$C$74:$C$81,VLOOKUP('Market shares starting point Fe'!$D44,Nomenclature!$F$1:$G$8,2,FALSE))-'Market shares starting point Fe'!AU44)+AU44)</f>
        <v>0</v>
      </c>
      <c r="AW44" s="7">
        <f>IF(SUMIFS('Eurostat market shares'!$Z$2:$Z$185,'Eurostat market shares'!$C$2:$C$185,'Market shares starting point Fe'!$C44,'Eurostat market shares'!$D$2:$D$185,'Market shares starting point Fe'!$D44)=0,(SUMIFS('RAW data extract'!AT$74:AT$81,'RAW data extract'!$C$74:$C$81,VLOOKUP('Market shares starting point Fe'!$D44,Nomenclature!$F$1:$G$8,2,FALSE))-'Market shares starting point Fe'!AV44)+AV44,$Z44/SUMIFS('Eurostat market shares'!$Z$2:$Z$185,'Eurostat market shares'!$C$2:$C$185,'Market shares starting point Fe'!$C44,'Eurostat market shares'!$D$2:$D$185,'Market shares starting point Fe'!$D44)*(SUMIFS('RAW data extract'!AT$74:AT$81,'RAW data extract'!$C$74:$C$81,VLOOKUP('Market shares starting point Fe'!$D44,Nomenclature!$F$1:$G$8,2,FALSE))-'Market shares starting point Fe'!AV44)+AV44)</f>
        <v>0</v>
      </c>
      <c r="AX44" s="7">
        <f>IF(SUMIFS('Eurostat market shares'!$Z$2:$Z$185,'Eurostat market shares'!$C$2:$C$185,'Market shares starting point Fe'!$C44,'Eurostat market shares'!$D$2:$D$185,'Market shares starting point Fe'!$D44)=0,(SUMIFS('RAW data extract'!AU$74:AU$81,'RAW data extract'!$C$74:$C$81,VLOOKUP('Market shares starting point Fe'!$D44,Nomenclature!$F$1:$G$8,2,FALSE))-'Market shares starting point Fe'!AW44)+AW44,$Z44/SUMIFS('Eurostat market shares'!$Z$2:$Z$185,'Eurostat market shares'!$C$2:$C$185,'Market shares starting point Fe'!$C44,'Eurostat market shares'!$D$2:$D$185,'Market shares starting point Fe'!$D44)*(SUMIFS('RAW data extract'!AU$74:AU$81,'RAW data extract'!$C$74:$C$81,VLOOKUP('Market shares starting point Fe'!$D44,Nomenclature!$F$1:$G$8,2,FALSE))-'Market shares starting point Fe'!AW44)+AW44)</f>
        <v>0</v>
      </c>
      <c r="AY44" s="7">
        <f>IF(SUMIFS('Eurostat market shares'!$Z$2:$Z$185,'Eurostat market shares'!$C$2:$C$185,'Market shares starting point Fe'!$C44,'Eurostat market shares'!$D$2:$D$185,'Market shares starting point Fe'!$D44)=0,(SUMIFS('RAW data extract'!AV$74:AV$81,'RAW data extract'!$C$74:$C$81,VLOOKUP('Market shares starting point Fe'!$D44,Nomenclature!$F$1:$G$8,2,FALSE))-'Market shares starting point Fe'!AX44)+AX44,$Z44/SUMIFS('Eurostat market shares'!$Z$2:$Z$185,'Eurostat market shares'!$C$2:$C$185,'Market shares starting point Fe'!$C44,'Eurostat market shares'!$D$2:$D$185,'Market shares starting point Fe'!$D44)*(SUMIFS('RAW data extract'!AV$74:AV$81,'RAW data extract'!$C$74:$C$81,VLOOKUP('Market shares starting point Fe'!$D44,Nomenclature!$F$1:$G$8,2,FALSE))-'Market shares starting point Fe'!AX44)+AX44)</f>
        <v>0</v>
      </c>
      <c r="AZ44" s="7">
        <f>IF(SUMIFS('Eurostat market shares'!$Z$2:$Z$185,'Eurostat market shares'!$C$2:$C$185,'Market shares starting point Fe'!$C44,'Eurostat market shares'!$D$2:$D$185,'Market shares starting point Fe'!$D44)=0,(SUMIFS('RAW data extract'!AW$74:AW$81,'RAW data extract'!$C$74:$C$81,VLOOKUP('Market shares starting point Fe'!$D44,Nomenclature!$F$1:$G$8,2,FALSE))-'Market shares starting point Fe'!AY44)+AY44,$Z44/SUMIFS('Eurostat market shares'!$Z$2:$Z$185,'Eurostat market shares'!$C$2:$C$185,'Market shares starting point Fe'!$C44,'Eurostat market shares'!$D$2:$D$185,'Market shares starting point Fe'!$D44)*(SUMIFS('RAW data extract'!AW$74:AW$81,'RAW data extract'!$C$74:$C$81,VLOOKUP('Market shares starting point Fe'!$D44,Nomenclature!$F$1:$G$8,2,FALSE))-'Market shares starting point Fe'!AY44)+AY44)</f>
        <v>0</v>
      </c>
      <c r="BA44" s="7">
        <f>IF(SUMIFS('Eurostat market shares'!$Z$2:$Z$185,'Eurostat market shares'!$C$2:$C$185,'Market shares starting point Fe'!$C44,'Eurostat market shares'!$D$2:$D$185,'Market shares starting point Fe'!$D44)=0,(SUMIFS('RAW data extract'!AX$74:AX$81,'RAW data extract'!$C$74:$C$81,VLOOKUP('Market shares starting point Fe'!$D44,Nomenclature!$F$1:$G$8,2,FALSE))-'Market shares starting point Fe'!AZ44)+AZ44,$Z44/SUMIFS('Eurostat market shares'!$Z$2:$Z$185,'Eurostat market shares'!$C$2:$C$185,'Market shares starting point Fe'!$C44,'Eurostat market shares'!$D$2:$D$185,'Market shares starting point Fe'!$D44)*(SUMIFS('RAW data extract'!AX$74:AX$81,'RAW data extract'!$C$74:$C$81,VLOOKUP('Market shares starting point Fe'!$D44,Nomenclature!$F$1:$G$8,2,FALSE))-'Market shares starting point Fe'!AZ44)+AZ44)</f>
        <v>0</v>
      </c>
      <c r="BB44" s="7">
        <f>IF(SUMIFS('Eurostat market shares'!$Z$2:$Z$185,'Eurostat market shares'!$C$2:$C$185,'Market shares starting point Fe'!$C44,'Eurostat market shares'!$D$2:$D$185,'Market shares starting point Fe'!$D44)=0,(SUMIFS('RAW data extract'!AY$74:AY$81,'RAW data extract'!$C$74:$C$81,VLOOKUP('Market shares starting point Fe'!$D44,Nomenclature!$F$1:$G$8,2,FALSE))-'Market shares starting point Fe'!BA44)+BA44,$Z44/SUMIFS('Eurostat market shares'!$Z$2:$Z$185,'Eurostat market shares'!$C$2:$C$185,'Market shares starting point Fe'!$C44,'Eurostat market shares'!$D$2:$D$185,'Market shares starting point Fe'!$D44)*(SUMIFS('RAW data extract'!AY$74:AY$81,'RAW data extract'!$C$74:$C$81,VLOOKUP('Market shares starting point Fe'!$D44,Nomenclature!$F$1:$G$8,2,FALSE))-'Market shares starting point Fe'!BA44)+BA44)</f>
        <v>0</v>
      </c>
      <c r="BC44" s="7">
        <f>IF(SUMIFS('Eurostat market shares'!$Z$2:$Z$185,'Eurostat market shares'!$C$2:$C$185,'Market shares starting point Fe'!$C44,'Eurostat market shares'!$D$2:$D$185,'Market shares starting point Fe'!$D44)=0,(SUMIFS('RAW data extract'!AZ$74:AZ$81,'RAW data extract'!$C$74:$C$81,VLOOKUP('Market shares starting point Fe'!$D44,Nomenclature!$F$1:$G$8,2,FALSE))-'Market shares starting point Fe'!BB44)+BB44,$Z44/SUMIFS('Eurostat market shares'!$Z$2:$Z$185,'Eurostat market shares'!$C$2:$C$185,'Market shares starting point Fe'!$C44,'Eurostat market shares'!$D$2:$D$185,'Market shares starting point Fe'!$D44)*(SUMIFS('RAW data extract'!AZ$74:AZ$81,'RAW data extract'!$C$74:$C$81,VLOOKUP('Market shares starting point Fe'!$D44,Nomenclature!$F$1:$G$8,2,FALSE))-'Market shares starting point Fe'!BB44)+BB44)</f>
        <v>0</v>
      </c>
      <c r="BD44" s="7">
        <f>IF(SUMIFS('Eurostat market shares'!$Z$2:$Z$185,'Eurostat market shares'!$C$2:$C$185,'Market shares starting point Fe'!$C44,'Eurostat market shares'!$D$2:$D$185,'Market shares starting point Fe'!$D44)=0,(SUMIFS('RAW data extract'!BA$74:BA$81,'RAW data extract'!$C$74:$C$81,VLOOKUP('Market shares starting point Fe'!$D44,Nomenclature!$F$1:$G$8,2,FALSE))-'Market shares starting point Fe'!BC44)+BC44,$Z44/SUMIFS('Eurostat market shares'!$Z$2:$Z$185,'Eurostat market shares'!$C$2:$C$185,'Market shares starting point Fe'!$C44,'Eurostat market shares'!$D$2:$D$185,'Market shares starting point Fe'!$D44)*(SUMIFS('RAW data extract'!BA$74:BA$81,'RAW data extract'!$C$74:$C$81,VLOOKUP('Market shares starting point Fe'!$D44,Nomenclature!$F$1:$G$8,2,FALSE))-'Market shares starting point Fe'!BC44)+BC44)</f>
        <v>0</v>
      </c>
      <c r="BE44" s="7">
        <f>IF(SUMIFS('Eurostat market shares'!$Z$2:$Z$185,'Eurostat market shares'!$C$2:$C$185,'Market shares starting point Fe'!$C44,'Eurostat market shares'!$D$2:$D$185,'Market shares starting point Fe'!$D44)=0,(SUMIFS('RAW data extract'!BB$74:BB$81,'RAW data extract'!$C$74:$C$81,VLOOKUP('Market shares starting point Fe'!$D44,Nomenclature!$F$1:$G$8,2,FALSE))-'Market shares starting point Fe'!BD44)+BD44,$Z44/SUMIFS('Eurostat market shares'!$Z$2:$Z$185,'Eurostat market shares'!$C$2:$C$185,'Market shares starting point Fe'!$C44,'Eurostat market shares'!$D$2:$D$185,'Market shares starting point Fe'!$D44)*(SUMIFS('RAW data extract'!BB$74:BB$81,'RAW data extract'!$C$74:$C$81,VLOOKUP('Market shares starting point Fe'!$D44,Nomenclature!$F$1:$G$8,2,FALSE))-'Market shares starting point Fe'!BD44)+BD44)</f>
        <v>0</v>
      </c>
      <c r="BF44" s="7">
        <f>IF(SUMIFS('Eurostat market shares'!$Z$2:$Z$185,'Eurostat market shares'!$C$2:$C$185,'Market shares starting point Fe'!$C44,'Eurostat market shares'!$D$2:$D$185,'Market shares starting point Fe'!$D44)=0,(SUMIFS('RAW data extract'!BC$74:BC$81,'RAW data extract'!$C$74:$C$81,VLOOKUP('Market shares starting point Fe'!$D44,Nomenclature!$F$1:$G$8,2,FALSE))-'Market shares starting point Fe'!BE44)+BE44,$Z44/SUMIFS('Eurostat market shares'!$Z$2:$Z$185,'Eurostat market shares'!$C$2:$C$185,'Market shares starting point Fe'!$C44,'Eurostat market shares'!$D$2:$D$185,'Market shares starting point Fe'!$D44)*(SUMIFS('RAW data extract'!BC$74:BC$81,'RAW data extract'!$C$74:$C$81,VLOOKUP('Market shares starting point Fe'!$D44,Nomenclature!$F$1:$G$8,2,FALSE))-'Market shares starting point Fe'!BE44)+BE44)</f>
        <v>0</v>
      </c>
      <c r="BG44" s="7">
        <f>IF(SUMIFS('Eurostat market shares'!$Z$2:$Z$185,'Eurostat market shares'!$C$2:$C$185,'Market shares starting point Fe'!$C44,'Eurostat market shares'!$D$2:$D$185,'Market shares starting point Fe'!$D44)=0,(SUMIFS('RAW data extract'!BD$74:BD$81,'RAW data extract'!$C$74:$C$81,VLOOKUP('Market shares starting point Fe'!$D44,Nomenclature!$F$1:$G$8,2,FALSE))-'Market shares starting point Fe'!BF44)+BF44,$Z44/SUMIFS('Eurostat market shares'!$Z$2:$Z$185,'Eurostat market shares'!$C$2:$C$185,'Market shares starting point Fe'!$C44,'Eurostat market shares'!$D$2:$D$185,'Market shares starting point Fe'!$D44)*(SUMIFS('RAW data extract'!BD$74:BD$81,'RAW data extract'!$C$74:$C$81,VLOOKUP('Market shares starting point Fe'!$D44,Nomenclature!$F$1:$G$8,2,FALSE))-'Market shares starting point Fe'!BF44)+BF44)</f>
        <v>0</v>
      </c>
      <c r="BH44" s="7">
        <f>IF(SUMIFS('Eurostat market shares'!$Z$2:$Z$185,'Eurostat market shares'!$C$2:$C$185,'Market shares starting point Fe'!$C44,'Eurostat market shares'!$D$2:$D$185,'Market shares starting point Fe'!$D44)=0,(SUMIFS('RAW data extract'!BE$74:BE$81,'RAW data extract'!$C$74:$C$81,VLOOKUP('Market shares starting point Fe'!$D44,Nomenclature!$F$1:$G$8,2,FALSE))-'Market shares starting point Fe'!BG44)+BG44,$Z44/SUMIFS('Eurostat market shares'!$Z$2:$Z$185,'Eurostat market shares'!$C$2:$C$185,'Market shares starting point Fe'!$C44,'Eurostat market shares'!$D$2:$D$185,'Market shares starting point Fe'!$D44)*(SUMIFS('RAW data extract'!BE$74:BE$81,'RAW data extract'!$C$74:$C$81,VLOOKUP('Market shares starting point Fe'!$D44,Nomenclature!$F$1:$G$8,2,FALSE))-'Market shares starting point Fe'!BG44)+BG44)</f>
        <v>0</v>
      </c>
    </row>
    <row r="45" spans="1:60" x14ac:dyDescent="0.3">
      <c r="A45" t="s">
        <v>9</v>
      </c>
      <c r="B45" t="s">
        <v>10</v>
      </c>
      <c r="C45" t="s">
        <v>29</v>
      </c>
      <c r="D45" t="s">
        <v>19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 s="6">
        <f>IFERROR(SUMIFS('intermediary sheet'!J$2:J$185,'intermediary sheet'!$C$2:$C$185,'Market shares starting point Fe'!$C45,'intermediary sheet'!$D$2:$D$185,'Market shares starting point Fe'!$D45)/SUMIFS('intermediary sheet'!J$2:J$185,'intermediary sheet'!$C$2:$C$185,'Market shares starting point Fe'!$C45,'intermediary sheet'!$D$2:$D$185,"total"),0)</f>
        <v>2.0488335277828118E-2</v>
      </c>
      <c r="K45" s="6">
        <f>IFERROR(SUMIFS('intermediary sheet'!K$2:K$185,'intermediary sheet'!$C$2:$C$185,'Market shares starting point Fe'!$C45,'intermediary sheet'!$D$2:$D$185,'Market shares starting point Fe'!$D45)/SUMIFS('intermediary sheet'!K$2:K$185,'intermediary sheet'!$C$2:$C$185,'Market shares starting point Fe'!$C45,'intermediary sheet'!$D$2:$D$185,"total"),0)</f>
        <v>2.1603113078914712E-2</v>
      </c>
      <c r="L45" s="6">
        <f>IFERROR(SUMIFS('intermediary sheet'!L$2:L$185,'intermediary sheet'!$C$2:$C$185,'Market shares starting point Fe'!$C45,'intermediary sheet'!$D$2:$D$185,'Market shares starting point Fe'!$D45)/SUMIFS('intermediary sheet'!L$2:L$185,'intermediary sheet'!$C$2:$C$185,'Market shares starting point Fe'!$C45,'intermediary sheet'!$D$2:$D$185,"total"),0)</f>
        <v>2.1554941022361641E-2</v>
      </c>
      <c r="M45" s="6">
        <f>IFERROR(SUMIFS('intermediary sheet'!M$2:M$185,'intermediary sheet'!$C$2:$C$185,'Market shares starting point Fe'!$C45,'intermediary sheet'!$D$2:$D$185,'Market shares starting point Fe'!$D45)/SUMIFS('intermediary sheet'!M$2:M$185,'intermediary sheet'!$C$2:$C$185,'Market shares starting point Fe'!$C45,'intermediary sheet'!$D$2:$D$185,"total"),0)</f>
        <v>1.789358253075236E-2</v>
      </c>
      <c r="N45" s="6">
        <f>IFERROR(SUMIFS('intermediary sheet'!N$2:N$185,'intermediary sheet'!$C$2:$C$185,'Market shares starting point Fe'!$C45,'intermediary sheet'!$D$2:$D$185,'Market shares starting point Fe'!$D45)/SUMIFS('intermediary sheet'!N$2:N$185,'intermediary sheet'!$C$2:$C$185,'Market shares starting point Fe'!$C45,'intermediary sheet'!$D$2:$D$185,"total"),0)</f>
        <v>1.7461795940293446E-2</v>
      </c>
      <c r="O45" s="6">
        <f>IFERROR(SUMIFS('intermediary sheet'!O$2:O$185,'intermediary sheet'!$C$2:$C$185,'Market shares starting point Fe'!$C45,'intermediary sheet'!$D$2:$D$185,'Market shares starting point Fe'!$D45)/SUMIFS('intermediary sheet'!O$2:O$185,'intermediary sheet'!$C$2:$C$185,'Market shares starting point Fe'!$C45,'intermediary sheet'!$D$2:$D$185,"total"),0)</f>
        <v>1.8167114345955002E-2</v>
      </c>
      <c r="P45" s="6">
        <f>IFERROR(SUMIFS('intermediary sheet'!P$2:P$185,'intermediary sheet'!$C$2:$C$185,'Market shares starting point Fe'!$C45,'intermediary sheet'!$D$2:$D$185,'Market shares starting point Fe'!$D45)/SUMIFS('intermediary sheet'!P$2:P$185,'intermediary sheet'!$C$2:$C$185,'Market shares starting point Fe'!$C45,'intermediary sheet'!$D$2:$D$185,"total"),0)</f>
        <v>1.7244479211680951E-2</v>
      </c>
      <c r="Q45" s="6">
        <f>IFERROR(SUMIFS('intermediary sheet'!Q$2:Q$185,'intermediary sheet'!$C$2:$C$185,'Market shares starting point Fe'!$C45,'intermediary sheet'!$D$2:$D$185,'Market shares starting point Fe'!$D45)/SUMIFS('intermediary sheet'!Q$2:Q$185,'intermediary sheet'!$C$2:$C$185,'Market shares starting point Fe'!$C45,'intermediary sheet'!$D$2:$D$185,"total"),0)</f>
        <v>1.6920514460587465E-2</v>
      </c>
      <c r="R45" s="6">
        <f>IFERROR(SUMIFS('intermediary sheet'!R$2:R$185,'intermediary sheet'!$C$2:$C$185,'Market shares starting point Fe'!$C45,'intermediary sheet'!$D$2:$D$185,'Market shares starting point Fe'!$D45)/SUMIFS('intermediary sheet'!R$2:R$185,'intermediary sheet'!$C$2:$C$185,'Market shares starting point Fe'!$C45,'intermediary sheet'!$D$2:$D$185,"total"),0)</f>
        <v>1.5515783129016265E-2</v>
      </c>
      <c r="S45" s="6">
        <f>IFERROR(SUMIFS('intermediary sheet'!S$2:S$185,'intermediary sheet'!$C$2:$C$185,'Market shares starting point Fe'!$C45,'intermediary sheet'!$D$2:$D$185,'Market shares starting point Fe'!$D45)/SUMIFS('intermediary sheet'!S$2:S$185,'intermediary sheet'!$C$2:$C$185,'Market shares starting point Fe'!$C45,'intermediary sheet'!$D$2:$D$185,"total"),0)</f>
        <v>1.6507608550357034E-2</v>
      </c>
      <c r="T45" s="6">
        <f>IFERROR(SUMIFS('intermediary sheet'!T$2:T$185,'intermediary sheet'!$C$2:$C$185,'Market shares starting point Fe'!$C45,'intermediary sheet'!$D$2:$D$185,'Market shares starting point Fe'!$D45)/SUMIFS('intermediary sheet'!T$2:T$185,'intermediary sheet'!$C$2:$C$185,'Market shares starting point Fe'!$C45,'intermediary sheet'!$D$2:$D$185,"total"),0)</f>
        <v>1.7053758618940148E-2</v>
      </c>
      <c r="U45" s="6">
        <f>IFERROR(SUMIFS('intermediary sheet'!U$2:U$185,'intermediary sheet'!$C$2:$C$185,'Market shares starting point Fe'!$C45,'intermediary sheet'!$D$2:$D$185,'Market shares starting point Fe'!$D45)/SUMIFS('intermediary sheet'!U$2:U$185,'intermediary sheet'!$C$2:$C$185,'Market shares starting point Fe'!$C45,'intermediary sheet'!$D$2:$D$185,"total"),0)</f>
        <v>1.7042127395121918E-2</v>
      </c>
      <c r="V45" s="6">
        <f>IFERROR(SUMIFS('intermediary sheet'!V$2:V$185,'intermediary sheet'!$C$2:$C$185,'Market shares starting point Fe'!$C45,'intermediary sheet'!$D$2:$D$185,'Market shares starting point Fe'!$D45)/SUMIFS('intermediary sheet'!V$2:V$185,'intermediary sheet'!$C$2:$C$185,'Market shares starting point Fe'!$C45,'intermediary sheet'!$D$2:$D$185,"total"),0)</f>
        <v>1.6913037037760512E-2</v>
      </c>
      <c r="W45" s="6">
        <f>IFERROR(SUMIFS('intermediary sheet'!W$2:W$185,'intermediary sheet'!$C$2:$C$185,'Market shares starting point Fe'!$C45,'intermediary sheet'!$D$2:$D$185,'Market shares starting point Fe'!$D45)/SUMIFS('intermediary sheet'!W$2:W$185,'intermediary sheet'!$C$2:$C$185,'Market shares starting point Fe'!$C45,'intermediary sheet'!$D$2:$D$185,"total"),0)</f>
        <v>1.6465817250999455E-2</v>
      </c>
      <c r="X45" s="6">
        <f>IFERROR(SUMIFS('intermediary sheet'!X$2:X$185,'intermediary sheet'!$C$2:$C$185,'Market shares starting point Fe'!$C45,'intermediary sheet'!$D$2:$D$185,'Market shares starting point Fe'!$D45)/SUMIFS('intermediary sheet'!X$2:X$185,'intermediary sheet'!$C$2:$C$185,'Market shares starting point Fe'!$C45,'intermediary sheet'!$D$2:$D$185,"total"),0)</f>
        <v>1.5707474482641263E-2</v>
      </c>
      <c r="Y45" s="6">
        <f>IFERROR(SUMIFS('intermediary sheet'!Y$2:Y$185,'intermediary sheet'!$C$2:$C$185,'Market shares starting point Fe'!$C45,'intermediary sheet'!$D$2:$D$185,'Market shares starting point Fe'!$D45)/SUMIFS('intermediary sheet'!Y$2:Y$185,'intermediary sheet'!$C$2:$C$185,'Market shares starting point Fe'!$C45,'intermediary sheet'!$D$2:$D$185,"total"),0)</f>
        <v>1.535266162404501E-2</v>
      </c>
      <c r="Z45" s="6">
        <f>IFERROR(SUMIFS('intermediary sheet'!Z$2:Z$185,'intermediary sheet'!$C$2:$C$185,'Market shares starting point Fe'!$C45,'intermediary sheet'!$D$2:$D$185,'Market shares starting point Fe'!$D45)/SUMIFS('intermediary sheet'!Z$2:Z$185,'intermediary sheet'!$C$2:$C$185,'Market shares starting point Fe'!$C45,'intermediary sheet'!$D$2:$D$185,"total"),0)</f>
        <v>1.5488032602508098E-2</v>
      </c>
      <c r="AA45" s="7">
        <f>IF(SUMIFS('Eurostat market shares'!$Z$2:$Z$185,'Eurostat market shares'!$C$2:$C$185,'Market shares starting point Fe'!$C45,'Eurostat market shares'!$D$2:$D$185,'Market shares starting point Fe'!$D45)=0,(SUMIFS('RAW data extract'!X$74:X$81,'RAW data extract'!$C$74:$C$81,VLOOKUP('Market shares starting point Fe'!$D45,Nomenclature!$F$1:$G$8,2,FALSE))-'Market shares starting point Fe'!Z45)+Z45,$Z45/SUMIFS('Eurostat market shares'!$Z$2:$Z$185,'Eurostat market shares'!$C$2:$C$185,'Market shares starting point Fe'!$C45,'Eurostat market shares'!$D$2:$D$185,'Market shares starting point Fe'!$D45)*(SUMIFS('RAW data extract'!X$74:X$81,'RAW data extract'!$C$74:$C$81,VLOOKUP('Market shares starting point Fe'!$D45,Nomenclature!$F$1:$G$8,2,FALSE))-'Market shares starting point Fe'!Z45)+Z45)</f>
        <v>1.7160031987682844E-2</v>
      </c>
      <c r="AB45" s="7">
        <f>IF(SUMIFS('Eurostat market shares'!$Z$2:$Z$185,'Eurostat market shares'!$C$2:$C$185,'Market shares starting point Fe'!$C45,'Eurostat market shares'!$D$2:$D$185,'Market shares starting point Fe'!$D45)=0,(SUMIFS('RAW data extract'!Y$74:Y$81,'RAW data extract'!$C$74:$C$81,VLOOKUP('Market shares starting point Fe'!$D45,Nomenclature!$F$1:$G$8,2,FALSE))-'Market shares starting point Fe'!AA45)+AA45,$Z45/SUMIFS('Eurostat market shares'!$Z$2:$Z$185,'Eurostat market shares'!$C$2:$C$185,'Market shares starting point Fe'!$C45,'Eurostat market shares'!$D$2:$D$185,'Market shares starting point Fe'!$D45)*(SUMIFS('RAW data extract'!Y$74:Y$81,'RAW data extract'!$C$74:$C$81,VLOOKUP('Market shares starting point Fe'!$D45,Nomenclature!$F$1:$G$8,2,FALSE))-'Market shares starting point Fe'!AA45)+AA45)</f>
        <v>1.7920268381387026E-2</v>
      </c>
      <c r="AC45" s="7">
        <f>IF(SUMIFS('Eurostat market shares'!$Z$2:$Z$185,'Eurostat market shares'!$C$2:$C$185,'Market shares starting point Fe'!$C45,'Eurostat market shares'!$D$2:$D$185,'Market shares starting point Fe'!$D45)=0,(SUMIFS('RAW data extract'!Z$74:Z$81,'RAW data extract'!$C$74:$C$81,VLOOKUP('Market shares starting point Fe'!$D45,Nomenclature!$F$1:$G$8,2,FALSE))-'Market shares starting point Fe'!AB45)+AB45,$Z45/SUMIFS('Eurostat market shares'!$Z$2:$Z$185,'Eurostat market shares'!$C$2:$C$185,'Market shares starting point Fe'!$C45,'Eurostat market shares'!$D$2:$D$185,'Market shares starting point Fe'!$D45)*(SUMIFS('RAW data extract'!Z$74:Z$81,'RAW data extract'!$C$74:$C$81,VLOOKUP('Market shares starting point Fe'!$D45,Nomenclature!$F$1:$G$8,2,FALSE))-'Market shares starting point Fe'!AB45)+AB45)</f>
        <v>1.8867382119504561E-2</v>
      </c>
      <c r="AD45" s="7">
        <f>IF(SUMIFS('Eurostat market shares'!$Z$2:$Z$185,'Eurostat market shares'!$C$2:$C$185,'Market shares starting point Fe'!$C45,'Eurostat market shares'!$D$2:$D$185,'Market shares starting point Fe'!$D45)=0,(SUMIFS('RAW data extract'!AA$74:AA$81,'RAW data extract'!$C$74:$C$81,VLOOKUP('Market shares starting point Fe'!$D45,Nomenclature!$F$1:$G$8,2,FALSE))-'Market shares starting point Fe'!AC45)+AC45,$Z45/SUMIFS('Eurostat market shares'!$Z$2:$Z$185,'Eurostat market shares'!$C$2:$C$185,'Market shares starting point Fe'!$C45,'Eurostat market shares'!$D$2:$D$185,'Market shares starting point Fe'!$D45)*(SUMIFS('RAW data extract'!AA$74:AA$81,'RAW data extract'!$C$74:$C$81,VLOOKUP('Market shares starting point Fe'!$D45,Nomenclature!$F$1:$G$8,2,FALSE))-'Market shares starting point Fe'!AC45)+AC45)</f>
        <v>1.9986701613539905E-2</v>
      </c>
      <c r="AE45" s="7">
        <f t="shared" ref="AE45" si="186">1-AE43-AE44-AE46-AE47-AE48-AE49</f>
        <v>2.1168391148337129E-2</v>
      </c>
      <c r="AF45" s="7">
        <f t="shared" ref="AF45" si="187">1-AF43-AF44-AF46-AF47-AF48-AF49</f>
        <v>2.248773798764141E-2</v>
      </c>
      <c r="AG45" s="7">
        <f t="shared" ref="AG45" si="188">1-AG43-AG44-AG46-AG47-AG48-AG49</f>
        <v>2.3953490315343436E-2</v>
      </c>
      <c r="AH45" s="7">
        <f t="shared" ref="AH45" si="189">1-AH43-AH44-AH46-AH47-AH48-AH49</f>
        <v>2.5685252804574978E-2</v>
      </c>
      <c r="AI45" s="7">
        <f t="shared" ref="AI45" si="190">1-AI43-AI44-AI46-AI47-AI48-AI49</f>
        <v>2.7651448282760688E-2</v>
      </c>
      <c r="AJ45" s="7">
        <f t="shared" ref="AJ45" si="191">1-AJ43-AJ44-AJ46-AJ47-AJ48-AJ49</f>
        <v>2.9930520845230967E-2</v>
      </c>
      <c r="AK45" s="7">
        <f t="shared" ref="AK45" si="192">1-AK43-AK44-AK46-AK47-AK48-AK49</f>
        <v>3.2788171742399543E-2</v>
      </c>
      <c r="AL45" s="7">
        <f t="shared" ref="AL45" si="193">1-AL43-AL44-AL46-AL47-AL48-AL49</f>
        <v>3.6471104137524218E-2</v>
      </c>
      <c r="AM45" s="7">
        <f t="shared" ref="AM45" si="194">1-AM43-AM44-AM46-AM47-AM48-AM49</f>
        <v>4.1165570585900133E-2</v>
      </c>
      <c r="AN45" s="7">
        <f t="shared" ref="AN45" si="195">1-AN43-AN44-AN46-AN47-AN48-AN49</f>
        <v>4.7404568367631711E-2</v>
      </c>
      <c r="AO45" s="7">
        <f t="shared" ref="AO45" si="196">1-AO43-AO44-AO46-AO47-AO48-AO49</f>
        <v>5.445411174981437E-2</v>
      </c>
      <c r="AP45" s="7">
        <f t="shared" ref="AP45" si="197">1-AP43-AP44-AP46-AP47-AP48-AP49</f>
        <v>6.2204643876357268E-2</v>
      </c>
      <c r="AQ45" s="7">
        <f t="shared" ref="AQ45" si="198">1-AQ43-AQ44-AQ46-AQ47-AQ48-AQ49</f>
        <v>7.0366068229635453E-2</v>
      </c>
      <c r="AR45" s="7">
        <f t="shared" ref="AR45" si="199">1-AR43-AR44-AR46-AR47-AR48-AR49</f>
        <v>7.9179727378445391E-2</v>
      </c>
      <c r="AS45" s="7">
        <f t="shared" ref="AS45" si="200">1-AS43-AS44-AS46-AS47-AS48-AS49</f>
        <v>8.8616414775793545E-2</v>
      </c>
      <c r="AT45" s="7">
        <f t="shared" ref="AT45" si="201">1-AT43-AT44-AT46-AT47-AT48-AT49</f>
        <v>9.8515456656107447E-2</v>
      </c>
      <c r="AU45" s="7">
        <f t="shared" ref="AU45" si="202">1-AU43-AU44-AU46-AU47-AU48-AU49</f>
        <v>0.10863601351292804</v>
      </c>
      <c r="AV45" s="7">
        <f t="shared" ref="AV45" si="203">1-AV43-AV44-AV46-AV47-AV48-AV49</f>
        <v>0.1193474940017889</v>
      </c>
      <c r="AW45" s="7">
        <f t="shared" ref="AW45" si="204">1-AW43-AW44-AW46-AW47-AW48-AW49</f>
        <v>0.13088343302202379</v>
      </c>
      <c r="AX45" s="7">
        <f t="shared" ref="AX45" si="205">1-AX43-AX44-AX46-AX47-AX48-AX49</f>
        <v>0.14149374348764401</v>
      </c>
      <c r="AY45" s="7">
        <f t="shared" ref="AY45" si="206">1-AY43-AY44-AY46-AY47-AY48-AY49</f>
        <v>0.15671967021671376</v>
      </c>
      <c r="AZ45" s="7">
        <f t="shared" ref="AZ45" si="207">1-AZ43-AZ44-AZ46-AZ47-AZ48-AZ49</f>
        <v>0.17092313088712263</v>
      </c>
      <c r="BA45" s="7">
        <f t="shared" ref="BA45" si="208">1-BA43-BA44-BA46-BA47-BA48-BA49</f>
        <v>0.18676870776108914</v>
      </c>
      <c r="BB45" s="7">
        <f t="shared" ref="BB45" si="209">1-BB43-BB44-BB46-BB47-BB48-BB49</f>
        <v>0.20425091264828626</v>
      </c>
      <c r="BC45" s="7">
        <f t="shared" ref="BC45" si="210">1-BC43-BC44-BC46-BC47-BC48-BC49</f>
        <v>0.22362499093767807</v>
      </c>
      <c r="BD45" s="7">
        <f t="shared" ref="BD45" si="211">1-BD43-BD44-BD46-BD47-BD48-BD49</f>
        <v>0.24483023608511575</v>
      </c>
      <c r="BE45" s="7">
        <f t="shared" ref="BE45" si="212">1-BE43-BE44-BE46-BE47-BE48-BE49</f>
        <v>0.26864603458608449</v>
      </c>
      <c r="BF45" s="7">
        <f t="shared" ref="BF45" si="213">1-BF43-BF44-BF46-BF47-BF48-BF49</f>
        <v>0.29533744772170228</v>
      </c>
      <c r="BG45" s="7">
        <f t="shared" ref="BG45" si="214">1-BG43-BG44-BG46-BG47-BG48-BG49</f>
        <v>0.32541991818524296</v>
      </c>
      <c r="BH45" s="7">
        <f t="shared" ref="BH45" si="215">1-BH43-BH44-BH46-BH47-BH48-BH49</f>
        <v>0.35961695544730893</v>
      </c>
    </row>
    <row r="46" spans="1:60" hidden="1" x14ac:dyDescent="0.3">
      <c r="A46" t="s">
        <v>9</v>
      </c>
      <c r="B46" t="s">
        <v>10</v>
      </c>
      <c r="C46" t="s">
        <v>29</v>
      </c>
      <c r="D46" t="s">
        <v>20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 s="6">
        <f>IFERROR(SUMIFS('intermediary sheet'!J$2:J$185,'intermediary sheet'!$C$2:$C$185,'Market shares starting point Fe'!$C46,'intermediary sheet'!$D$2:$D$185,'Market shares starting point Fe'!$D46)/SUMIFS('intermediary sheet'!J$2:J$185,'intermediary sheet'!$C$2:$C$185,'Market shares starting point Fe'!$C46,'intermediary sheet'!$D$2:$D$185,"total"),0)</f>
        <v>3.5420257991274485E-3</v>
      </c>
      <c r="K46" s="6">
        <f>IFERROR(SUMIFS('intermediary sheet'!K$2:K$185,'intermediary sheet'!$C$2:$C$185,'Market shares starting point Fe'!$C46,'intermediary sheet'!$D$2:$D$185,'Market shares starting point Fe'!$D46)/SUMIFS('intermediary sheet'!K$2:K$185,'intermediary sheet'!$C$2:$C$185,'Market shares starting point Fe'!$C46,'intermediary sheet'!$D$2:$D$185,"total"),0)</f>
        <v>5.0388368850826527E-3</v>
      </c>
      <c r="L46" s="6">
        <f>IFERROR(SUMIFS('intermediary sheet'!L$2:L$185,'intermediary sheet'!$C$2:$C$185,'Market shares starting point Fe'!$C46,'intermediary sheet'!$D$2:$D$185,'Market shares starting point Fe'!$D46)/SUMIFS('intermediary sheet'!L$2:L$185,'intermediary sheet'!$C$2:$C$185,'Market shares starting point Fe'!$C46,'intermediary sheet'!$D$2:$D$185,"total"),0)</f>
        <v>7.8998138852157968E-3</v>
      </c>
      <c r="M46" s="6">
        <f>IFERROR(SUMIFS('intermediary sheet'!M$2:M$185,'intermediary sheet'!$C$2:$C$185,'Market shares starting point Fe'!$C46,'intermediary sheet'!$D$2:$D$185,'Market shares starting point Fe'!$D46)/SUMIFS('intermediary sheet'!M$2:M$185,'intermediary sheet'!$C$2:$C$185,'Market shares starting point Fe'!$C46,'intermediary sheet'!$D$2:$D$185,"total"),0)</f>
        <v>1.1455452782810464E-2</v>
      </c>
      <c r="N46" s="6">
        <f>IFERROR(SUMIFS('intermediary sheet'!N$2:N$185,'intermediary sheet'!$C$2:$C$185,'Market shares starting point Fe'!$C46,'intermediary sheet'!$D$2:$D$185,'Market shares starting point Fe'!$D46)/SUMIFS('intermediary sheet'!N$2:N$185,'intermediary sheet'!$C$2:$C$185,'Market shares starting point Fe'!$C46,'intermediary sheet'!$D$2:$D$185,"total"),0)</f>
        <v>1.4843390450280925E-2</v>
      </c>
      <c r="O46" s="6">
        <f>IFERROR(SUMIFS('intermediary sheet'!O$2:O$185,'intermediary sheet'!$C$2:$C$185,'Market shares starting point Fe'!$C46,'intermediary sheet'!$D$2:$D$185,'Market shares starting point Fe'!$D46)/SUMIFS('intermediary sheet'!O$2:O$185,'intermediary sheet'!$C$2:$C$185,'Market shares starting point Fe'!$C46,'intermediary sheet'!$D$2:$D$185,"total"),0)</f>
        <v>2.9827635451064965E-2</v>
      </c>
      <c r="P46" s="6">
        <f>IFERROR(SUMIFS('intermediary sheet'!P$2:P$185,'intermediary sheet'!$C$2:$C$185,'Market shares starting point Fe'!$C46,'intermediary sheet'!$D$2:$D$185,'Market shares starting point Fe'!$D46)/SUMIFS('intermediary sheet'!P$2:P$185,'intermediary sheet'!$C$2:$C$185,'Market shares starting point Fe'!$C46,'intermediary sheet'!$D$2:$D$185,"total"),0)</f>
        <v>5.286109472634995E-2</v>
      </c>
      <c r="Q46" s="6">
        <f>IFERROR(SUMIFS('intermediary sheet'!Q$2:Q$185,'intermediary sheet'!$C$2:$C$185,'Market shares starting point Fe'!$C46,'intermediary sheet'!$D$2:$D$185,'Market shares starting point Fe'!$D46)/SUMIFS('intermediary sheet'!Q$2:Q$185,'intermediary sheet'!$C$2:$C$185,'Market shares starting point Fe'!$C46,'intermediary sheet'!$D$2:$D$185,"total"),0)</f>
        <v>6.0367201614622654E-2</v>
      </c>
      <c r="R46" s="6">
        <f>IFERROR(SUMIFS('intermediary sheet'!R$2:R$185,'intermediary sheet'!$C$2:$C$185,'Market shares starting point Fe'!$C46,'intermediary sheet'!$D$2:$D$185,'Market shares starting point Fe'!$D46)/SUMIFS('intermediary sheet'!R$2:R$185,'intermediary sheet'!$C$2:$C$185,'Market shares starting point Fe'!$C46,'intermediary sheet'!$D$2:$D$185,"total"),0)</f>
        <v>4.7702607675581432E-2</v>
      </c>
      <c r="S46" s="6">
        <f>IFERROR(SUMIFS('intermediary sheet'!S$2:S$185,'intermediary sheet'!$C$2:$C$185,'Market shares starting point Fe'!$C46,'intermediary sheet'!$D$2:$D$185,'Market shares starting point Fe'!$D46)/SUMIFS('intermediary sheet'!S$2:S$185,'intermediary sheet'!$C$2:$C$185,'Market shares starting point Fe'!$C46,'intermediary sheet'!$D$2:$D$185,"total"),0)</f>
        <v>4.3529060355170193E-2</v>
      </c>
      <c r="T46" s="6">
        <f>IFERROR(SUMIFS('intermediary sheet'!T$2:T$185,'intermediary sheet'!$C$2:$C$185,'Market shares starting point Fe'!$C46,'intermediary sheet'!$D$2:$D$185,'Market shares starting point Fe'!$D46)/SUMIFS('intermediary sheet'!T$2:T$185,'intermediary sheet'!$C$2:$C$185,'Market shares starting point Fe'!$C46,'intermediary sheet'!$D$2:$D$185,"total"),0)</f>
        <v>4.7202250703344793E-2</v>
      </c>
      <c r="U46" s="6">
        <f>IFERROR(SUMIFS('intermediary sheet'!U$2:U$185,'intermediary sheet'!$C$2:$C$185,'Market shares starting point Fe'!$C46,'intermediary sheet'!$D$2:$D$185,'Market shares starting point Fe'!$D46)/SUMIFS('intermediary sheet'!U$2:U$185,'intermediary sheet'!$C$2:$C$185,'Market shares starting point Fe'!$C46,'intermediary sheet'!$D$2:$D$185,"total"),0)</f>
        <v>4.5482645509722391E-2</v>
      </c>
      <c r="V46" s="6">
        <f>IFERROR(SUMIFS('intermediary sheet'!V$2:V$185,'intermediary sheet'!$C$2:$C$185,'Market shares starting point Fe'!$C46,'intermediary sheet'!$D$2:$D$185,'Market shares starting point Fe'!$D46)/SUMIFS('intermediary sheet'!V$2:V$185,'intermediary sheet'!$C$2:$C$185,'Market shares starting point Fe'!$C46,'intermediary sheet'!$D$2:$D$185,"total"),0)</f>
        <v>4.7416733000281611E-2</v>
      </c>
      <c r="W46" s="6">
        <f>IFERROR(SUMIFS('intermediary sheet'!W$2:W$185,'intermediary sheet'!$C$2:$C$185,'Market shares starting point Fe'!$C46,'intermediary sheet'!$D$2:$D$185,'Market shares starting point Fe'!$D46)/SUMIFS('intermediary sheet'!W$2:W$185,'intermediary sheet'!$C$2:$C$185,'Market shares starting point Fe'!$C46,'intermediary sheet'!$D$2:$D$185,"total"),0)</f>
        <v>4.2477174750176559E-2</v>
      </c>
      <c r="X46" s="6">
        <f>IFERROR(SUMIFS('intermediary sheet'!X$2:X$185,'intermediary sheet'!$C$2:$C$185,'Market shares starting point Fe'!$C46,'intermediary sheet'!$D$2:$D$185,'Market shares starting point Fe'!$D46)/SUMIFS('intermediary sheet'!X$2:X$185,'intermediary sheet'!$C$2:$C$185,'Market shares starting point Fe'!$C46,'intermediary sheet'!$D$2:$D$185,"total"),0)</f>
        <v>4.3166011729003917E-2</v>
      </c>
      <c r="Y46" s="6">
        <f>IFERROR(SUMIFS('intermediary sheet'!Y$2:Y$185,'intermediary sheet'!$C$2:$C$185,'Market shares starting point Fe'!$C46,'intermediary sheet'!$D$2:$D$185,'Market shares starting point Fe'!$D46)/SUMIFS('intermediary sheet'!Y$2:Y$185,'intermediary sheet'!$C$2:$C$185,'Market shares starting point Fe'!$C46,'intermediary sheet'!$D$2:$D$185,"total"),0)</f>
        <v>4.0167362691987424E-2</v>
      </c>
      <c r="Z46" s="6">
        <f>IFERROR(SUMIFS('intermediary sheet'!Z$2:Z$185,'intermediary sheet'!$C$2:$C$185,'Market shares starting point Fe'!$C46,'intermediary sheet'!$D$2:$D$185,'Market shares starting point Fe'!$D46)/SUMIFS('intermediary sheet'!Z$2:Z$185,'intermediary sheet'!$C$2:$C$185,'Market shares starting point Fe'!$C46,'intermediary sheet'!$D$2:$D$185,"total"),0)</f>
        <v>3.897018546052116E-2</v>
      </c>
      <c r="AA46" s="7">
        <f>IF(SUMIFS('Eurostat market shares'!$Z$2:$Z$185,'Eurostat market shares'!$C$2:$C$185,'Market shares starting point Fe'!$C46,'Eurostat market shares'!$D$2:$D$185,'Market shares starting point Fe'!$D46)=0,(SUMIFS('RAW data extract'!X$74:X$81,'RAW data extract'!$C$74:$C$81,VLOOKUP('Market shares starting point Fe'!$D46,Nomenclature!$F$1:$G$8,2,FALSE))-'Market shares starting point Fe'!Z46)+Z46,$Z46/SUMIFS('Eurostat market shares'!$Z$2:$Z$185,'Eurostat market shares'!$C$2:$C$185,'Market shares starting point Fe'!$C46,'Eurostat market shares'!$D$2:$D$185,'Market shares starting point Fe'!$D46)*(SUMIFS('RAW data extract'!X$74:X$81,'RAW data extract'!$C$74:$C$81,VLOOKUP('Market shares starting point Fe'!$D46,Nomenclature!$F$1:$G$8,2,FALSE))-'Market shares starting point Fe'!Z46)+Z46)</f>
        <v>3.9319930082435152E-2</v>
      </c>
      <c r="AB46" s="7">
        <f>IF(SUMIFS('Eurostat market shares'!$Z$2:$Z$185,'Eurostat market shares'!$C$2:$C$185,'Market shares starting point Fe'!$C46,'Eurostat market shares'!$D$2:$D$185,'Market shares starting point Fe'!$D46)=0,(SUMIFS('RAW data extract'!Y$74:Y$81,'RAW data extract'!$C$74:$C$81,VLOOKUP('Market shares starting point Fe'!$D46,Nomenclature!$F$1:$G$8,2,FALSE))-'Market shares starting point Fe'!AA46)+AA46,$Z46/SUMIFS('Eurostat market shares'!$Z$2:$Z$185,'Eurostat market shares'!$C$2:$C$185,'Market shares starting point Fe'!$C46,'Eurostat market shares'!$D$2:$D$185,'Market shares starting point Fe'!$D46)*(SUMIFS('RAW data extract'!Y$74:Y$81,'RAW data extract'!$C$74:$C$81,VLOOKUP('Market shares starting point Fe'!$D46,Nomenclature!$F$1:$G$8,2,FALSE))-'Market shares starting point Fe'!AA46)+AA46)</f>
        <v>3.8625394402092041E-2</v>
      </c>
      <c r="AC46" s="7">
        <f>IF(SUMIFS('Eurostat market shares'!$Z$2:$Z$185,'Eurostat market shares'!$C$2:$C$185,'Market shares starting point Fe'!$C46,'Eurostat market shares'!$D$2:$D$185,'Market shares starting point Fe'!$D46)=0,(SUMIFS('RAW data extract'!Z$74:Z$81,'RAW data extract'!$C$74:$C$81,VLOOKUP('Market shares starting point Fe'!$D46,Nomenclature!$F$1:$G$8,2,FALSE))-'Market shares starting point Fe'!AB46)+AB46,$Z46/SUMIFS('Eurostat market shares'!$Z$2:$Z$185,'Eurostat market shares'!$C$2:$C$185,'Market shares starting point Fe'!$C46,'Eurostat market shares'!$D$2:$D$185,'Market shares starting point Fe'!$D46)*(SUMIFS('RAW data extract'!Z$74:Z$81,'RAW data extract'!$C$74:$C$81,VLOOKUP('Market shares starting point Fe'!$D46,Nomenclature!$F$1:$G$8,2,FALSE))-'Market shares starting point Fe'!AB46)+AB46)</f>
        <v>3.7984688002641952E-2</v>
      </c>
      <c r="AD46" s="7">
        <f>IF(SUMIFS('Eurostat market shares'!$Z$2:$Z$185,'Eurostat market shares'!$C$2:$C$185,'Market shares starting point Fe'!$C46,'Eurostat market shares'!$D$2:$D$185,'Market shares starting point Fe'!$D46)=0,(SUMIFS('RAW data extract'!AA$74:AA$81,'RAW data extract'!$C$74:$C$81,VLOOKUP('Market shares starting point Fe'!$D46,Nomenclature!$F$1:$G$8,2,FALSE))-'Market shares starting point Fe'!AC46)+AC46,$Z46/SUMIFS('Eurostat market shares'!$Z$2:$Z$185,'Eurostat market shares'!$C$2:$C$185,'Market shares starting point Fe'!$C46,'Eurostat market shares'!$D$2:$D$185,'Market shares starting point Fe'!$D46)*(SUMIFS('RAW data extract'!AA$74:AA$81,'RAW data extract'!$C$74:$C$81,VLOOKUP('Market shares starting point Fe'!$D46,Nomenclature!$F$1:$G$8,2,FALSE))-'Market shares starting point Fe'!AC46)+AC46)</f>
        <v>3.7394934764585233E-2</v>
      </c>
      <c r="AE46" s="7">
        <f>IF(SUMIFS('Eurostat market shares'!$Z$2:$Z$185,'Eurostat market shares'!$C$2:$C$185,'Market shares starting point Fe'!$C46,'Eurostat market shares'!$D$2:$D$185,'Market shares starting point Fe'!$D46)=0,(SUMIFS('RAW data extract'!AB$74:AB$81,'RAW data extract'!$C$74:$C$81,VLOOKUP('Market shares starting point Fe'!$D46,Nomenclature!$F$1:$G$8,2,FALSE))-'Market shares starting point Fe'!AD46)+AD46,$Z46/SUMIFS('Eurostat market shares'!$Z$2:$Z$185,'Eurostat market shares'!$C$2:$C$185,'Market shares starting point Fe'!$C46,'Eurostat market shares'!$D$2:$D$185,'Market shares starting point Fe'!$D46)*(SUMIFS('RAW data extract'!AB$74:AB$81,'RAW data extract'!$C$74:$C$81,VLOOKUP('Market shares starting point Fe'!$D46,Nomenclature!$F$1:$G$8,2,FALSE))-'Market shares starting point Fe'!AD46)+AD46)</f>
        <v>3.6861742471406563E-2</v>
      </c>
      <c r="AF46" s="7">
        <f>IF(SUMIFS('Eurostat market shares'!$Z$2:$Z$185,'Eurostat market shares'!$C$2:$C$185,'Market shares starting point Fe'!$C46,'Eurostat market shares'!$D$2:$D$185,'Market shares starting point Fe'!$D46)=0,(SUMIFS('RAW data extract'!AC$74:AC$81,'RAW data extract'!$C$74:$C$81,VLOOKUP('Market shares starting point Fe'!$D46,Nomenclature!$F$1:$G$8,2,FALSE))-'Market shares starting point Fe'!AE46)+AE46,$Z46/SUMIFS('Eurostat market shares'!$Z$2:$Z$185,'Eurostat market shares'!$C$2:$C$185,'Market shares starting point Fe'!$C46,'Eurostat market shares'!$D$2:$D$185,'Market shares starting point Fe'!$D46)*(SUMIFS('RAW data extract'!AC$74:AC$81,'RAW data extract'!$C$74:$C$81,VLOOKUP('Market shares starting point Fe'!$D46,Nomenclature!$F$1:$G$8,2,FALSE))-'Market shares starting point Fe'!AE46)+AE46)</f>
        <v>3.6362084416650627E-2</v>
      </c>
      <c r="AG46" s="7">
        <f>IF(SUMIFS('Eurostat market shares'!$Z$2:$Z$185,'Eurostat market shares'!$C$2:$C$185,'Market shares starting point Fe'!$C46,'Eurostat market shares'!$D$2:$D$185,'Market shares starting point Fe'!$D46)=0,(SUMIFS('RAW data extract'!AD$74:AD$81,'RAW data extract'!$C$74:$C$81,VLOOKUP('Market shares starting point Fe'!$D46,Nomenclature!$F$1:$G$8,2,FALSE))-'Market shares starting point Fe'!AF46)+AF46,$Z46/SUMIFS('Eurostat market shares'!$Z$2:$Z$185,'Eurostat market shares'!$C$2:$C$185,'Market shares starting point Fe'!$C46,'Eurostat market shares'!$D$2:$D$185,'Market shares starting point Fe'!$D46)*(SUMIFS('RAW data extract'!AD$74:AD$81,'RAW data extract'!$C$74:$C$81,VLOOKUP('Market shares starting point Fe'!$D46,Nomenclature!$F$1:$G$8,2,FALSE))-'Market shares starting point Fe'!AF46)+AF46)</f>
        <v>3.5892138907732116E-2</v>
      </c>
      <c r="AH46" s="7">
        <f>IF(SUMIFS('Eurostat market shares'!$Z$2:$Z$185,'Eurostat market shares'!$C$2:$C$185,'Market shares starting point Fe'!$C46,'Eurostat market shares'!$D$2:$D$185,'Market shares starting point Fe'!$D46)=0,(SUMIFS('RAW data extract'!AE$74:AE$81,'RAW data extract'!$C$74:$C$81,VLOOKUP('Market shares starting point Fe'!$D46,Nomenclature!$F$1:$G$8,2,FALSE))-'Market shares starting point Fe'!AG46)+AG46,$Z46/SUMIFS('Eurostat market shares'!$Z$2:$Z$185,'Eurostat market shares'!$C$2:$C$185,'Market shares starting point Fe'!$C46,'Eurostat market shares'!$D$2:$D$185,'Market shares starting point Fe'!$D46)*(SUMIFS('RAW data extract'!AE$74:AE$81,'RAW data extract'!$C$74:$C$81,VLOOKUP('Market shares starting point Fe'!$D46,Nomenclature!$F$1:$G$8,2,FALSE))-'Market shares starting point Fe'!AG46)+AG46)</f>
        <v>3.5424830398900535E-2</v>
      </c>
      <c r="AI46" s="7">
        <f>IF(SUMIFS('Eurostat market shares'!$Z$2:$Z$185,'Eurostat market shares'!$C$2:$C$185,'Market shares starting point Fe'!$C46,'Eurostat market shares'!$D$2:$D$185,'Market shares starting point Fe'!$D46)=0,(SUMIFS('RAW data extract'!AF$74:AF$81,'RAW data extract'!$C$74:$C$81,VLOOKUP('Market shares starting point Fe'!$D46,Nomenclature!$F$1:$G$8,2,FALSE))-'Market shares starting point Fe'!AH46)+AH46,$Z46/SUMIFS('Eurostat market shares'!$Z$2:$Z$185,'Eurostat market shares'!$C$2:$C$185,'Market shares starting point Fe'!$C46,'Eurostat market shares'!$D$2:$D$185,'Market shares starting point Fe'!$D46)*(SUMIFS('RAW data extract'!AF$74:AF$81,'RAW data extract'!$C$74:$C$81,VLOOKUP('Market shares starting point Fe'!$D46,Nomenclature!$F$1:$G$8,2,FALSE))-'Market shares starting point Fe'!AH46)+AH46)</f>
        <v>3.4967944163720059E-2</v>
      </c>
      <c r="AJ46" s="7">
        <f>IF(SUMIFS('Eurostat market shares'!$Z$2:$Z$185,'Eurostat market shares'!$C$2:$C$185,'Market shares starting point Fe'!$C46,'Eurostat market shares'!$D$2:$D$185,'Market shares starting point Fe'!$D46)=0,(SUMIFS('RAW data extract'!AG$74:AG$81,'RAW data extract'!$C$74:$C$81,VLOOKUP('Market shares starting point Fe'!$D46,Nomenclature!$F$1:$G$8,2,FALSE))-'Market shares starting point Fe'!AI46)+AI46,$Z46/SUMIFS('Eurostat market shares'!$Z$2:$Z$185,'Eurostat market shares'!$C$2:$C$185,'Market shares starting point Fe'!$C46,'Eurostat market shares'!$D$2:$D$185,'Market shares starting point Fe'!$D46)*(SUMIFS('RAW data extract'!AG$74:AG$81,'RAW data extract'!$C$74:$C$81,VLOOKUP('Market shares starting point Fe'!$D46,Nomenclature!$F$1:$G$8,2,FALSE))-'Market shares starting point Fe'!AI46)+AI46)</f>
        <v>3.4512792740558365E-2</v>
      </c>
      <c r="AK46" s="7">
        <f>IF(SUMIFS('Eurostat market shares'!$Z$2:$Z$185,'Eurostat market shares'!$C$2:$C$185,'Market shares starting point Fe'!$C46,'Eurostat market shares'!$D$2:$D$185,'Market shares starting point Fe'!$D46)=0,(SUMIFS('RAW data extract'!AH$74:AH$81,'RAW data extract'!$C$74:$C$81,VLOOKUP('Market shares starting point Fe'!$D46,Nomenclature!$F$1:$G$8,2,FALSE))-'Market shares starting point Fe'!AJ46)+AJ46,$Z46/SUMIFS('Eurostat market shares'!$Z$2:$Z$185,'Eurostat market shares'!$C$2:$C$185,'Market shares starting point Fe'!$C46,'Eurostat market shares'!$D$2:$D$185,'Market shares starting point Fe'!$D46)*(SUMIFS('RAW data extract'!AH$74:AH$81,'RAW data extract'!$C$74:$C$81,VLOOKUP('Market shares starting point Fe'!$D46,Nomenclature!$F$1:$G$8,2,FALSE))-'Market shares starting point Fe'!AJ46)+AJ46)</f>
        <v>3.405087619776296E-2</v>
      </c>
      <c r="AL46" s="7">
        <f>IF(SUMIFS('Eurostat market shares'!$Z$2:$Z$185,'Eurostat market shares'!$C$2:$C$185,'Market shares starting point Fe'!$C46,'Eurostat market shares'!$D$2:$D$185,'Market shares starting point Fe'!$D46)=0,(SUMIFS('RAW data extract'!AI$74:AI$81,'RAW data extract'!$C$74:$C$81,VLOOKUP('Market shares starting point Fe'!$D46,Nomenclature!$F$1:$G$8,2,FALSE))-'Market shares starting point Fe'!AK46)+AK46,$Z46/SUMIFS('Eurostat market shares'!$Z$2:$Z$185,'Eurostat market shares'!$C$2:$C$185,'Market shares starting point Fe'!$C46,'Eurostat market shares'!$D$2:$D$185,'Market shares starting point Fe'!$D46)*(SUMIFS('RAW data extract'!AI$74:AI$81,'RAW data extract'!$C$74:$C$81,VLOOKUP('Market shares starting point Fe'!$D46,Nomenclature!$F$1:$G$8,2,FALSE))-'Market shares starting point Fe'!AK46)+AK46)</f>
        <v>3.3574473740367934E-2</v>
      </c>
      <c r="AM46" s="7">
        <f>IF(SUMIFS('Eurostat market shares'!$Z$2:$Z$185,'Eurostat market shares'!$C$2:$C$185,'Market shares starting point Fe'!$C46,'Eurostat market shares'!$D$2:$D$185,'Market shares starting point Fe'!$D46)=0,(SUMIFS('RAW data extract'!AJ$74:AJ$81,'RAW data extract'!$C$74:$C$81,VLOOKUP('Market shares starting point Fe'!$D46,Nomenclature!$F$1:$G$8,2,FALSE))-'Market shares starting point Fe'!AL46)+AL46,$Z46/SUMIFS('Eurostat market shares'!$Z$2:$Z$185,'Eurostat market shares'!$C$2:$C$185,'Market shares starting point Fe'!$C46,'Eurostat market shares'!$D$2:$D$185,'Market shares starting point Fe'!$D46)*(SUMIFS('RAW data extract'!AJ$74:AJ$81,'RAW data extract'!$C$74:$C$81,VLOOKUP('Market shares starting point Fe'!$D46,Nomenclature!$F$1:$G$8,2,FALSE))-'Market shares starting point Fe'!AL46)+AL46)</f>
        <v>3.3072029260569361E-2</v>
      </c>
      <c r="AN46" s="7">
        <f>IF(SUMIFS('Eurostat market shares'!$Z$2:$Z$185,'Eurostat market shares'!$C$2:$C$185,'Market shares starting point Fe'!$C46,'Eurostat market shares'!$D$2:$D$185,'Market shares starting point Fe'!$D46)=0,(SUMIFS('RAW data extract'!AK$74:AK$81,'RAW data extract'!$C$74:$C$81,VLOOKUP('Market shares starting point Fe'!$D46,Nomenclature!$F$1:$G$8,2,FALSE))-'Market shares starting point Fe'!AM46)+AM46,$Z46/SUMIFS('Eurostat market shares'!$Z$2:$Z$185,'Eurostat market shares'!$C$2:$C$185,'Market shares starting point Fe'!$C46,'Eurostat market shares'!$D$2:$D$185,'Market shares starting point Fe'!$D46)*(SUMIFS('RAW data extract'!AK$74:AK$81,'RAW data extract'!$C$74:$C$81,VLOOKUP('Market shares starting point Fe'!$D46,Nomenclature!$F$1:$G$8,2,FALSE))-'Market shares starting point Fe'!AM46)+AM46)</f>
        <v>3.2535206199983589E-2</v>
      </c>
      <c r="AO46" s="7">
        <f>IF(SUMIFS('Eurostat market shares'!$Z$2:$Z$185,'Eurostat market shares'!$C$2:$C$185,'Market shares starting point Fe'!$C46,'Eurostat market shares'!$D$2:$D$185,'Market shares starting point Fe'!$D46)=0,(SUMIFS('RAW data extract'!AL$74:AL$81,'RAW data extract'!$C$74:$C$81,VLOOKUP('Market shares starting point Fe'!$D46,Nomenclature!$F$1:$G$8,2,FALSE))-'Market shares starting point Fe'!AN46)+AN46,$Z46/SUMIFS('Eurostat market shares'!$Z$2:$Z$185,'Eurostat market shares'!$C$2:$C$185,'Market shares starting point Fe'!$C46,'Eurostat market shares'!$D$2:$D$185,'Market shares starting point Fe'!$D46)*(SUMIFS('RAW data extract'!AL$74:AL$81,'RAW data extract'!$C$74:$C$81,VLOOKUP('Market shares starting point Fe'!$D46,Nomenclature!$F$1:$G$8,2,FALSE))-'Market shares starting point Fe'!AN46)+AN46)</f>
        <v>3.1974565430853183E-2</v>
      </c>
      <c r="AP46" s="7">
        <f>IF(SUMIFS('Eurostat market shares'!$Z$2:$Z$185,'Eurostat market shares'!$C$2:$C$185,'Market shares starting point Fe'!$C46,'Eurostat market shares'!$D$2:$D$185,'Market shares starting point Fe'!$D46)=0,(SUMIFS('RAW data extract'!AM$74:AM$81,'RAW data extract'!$C$74:$C$81,VLOOKUP('Market shares starting point Fe'!$D46,Nomenclature!$F$1:$G$8,2,FALSE))-'Market shares starting point Fe'!AO46)+AO46,$Z46/SUMIFS('Eurostat market shares'!$Z$2:$Z$185,'Eurostat market shares'!$C$2:$C$185,'Market shares starting point Fe'!$C46,'Eurostat market shares'!$D$2:$D$185,'Market shares starting point Fe'!$D46)*(SUMIFS('RAW data extract'!AM$74:AM$81,'RAW data extract'!$C$74:$C$81,VLOOKUP('Market shares starting point Fe'!$D46,Nomenclature!$F$1:$G$8,2,FALSE))-'Market shares starting point Fe'!AO46)+AO46)</f>
        <v>3.1376122585766317E-2</v>
      </c>
      <c r="AQ46" s="7">
        <f>IF(SUMIFS('Eurostat market shares'!$Z$2:$Z$185,'Eurostat market shares'!$C$2:$C$185,'Market shares starting point Fe'!$C46,'Eurostat market shares'!$D$2:$D$185,'Market shares starting point Fe'!$D46)=0,(SUMIFS('RAW data extract'!AN$74:AN$81,'RAW data extract'!$C$74:$C$81,VLOOKUP('Market shares starting point Fe'!$D46,Nomenclature!$F$1:$G$8,2,FALSE))-'Market shares starting point Fe'!AP46)+AP46,$Z46/SUMIFS('Eurostat market shares'!$Z$2:$Z$185,'Eurostat market shares'!$C$2:$C$185,'Market shares starting point Fe'!$C46,'Eurostat market shares'!$D$2:$D$185,'Market shares starting point Fe'!$D46)*(SUMIFS('RAW data extract'!AN$74:AN$81,'RAW data extract'!$C$74:$C$81,VLOOKUP('Market shares starting point Fe'!$D46,Nomenclature!$F$1:$G$8,2,FALSE))-'Market shares starting point Fe'!AP46)+AP46)</f>
        <v>3.0758873610600885E-2</v>
      </c>
      <c r="AR46" s="7">
        <f>IF(SUMIFS('Eurostat market shares'!$Z$2:$Z$185,'Eurostat market shares'!$C$2:$C$185,'Market shares starting point Fe'!$C46,'Eurostat market shares'!$D$2:$D$185,'Market shares starting point Fe'!$D46)=0,(SUMIFS('RAW data extract'!AO$74:AO$81,'RAW data extract'!$C$74:$C$81,VLOOKUP('Market shares starting point Fe'!$D46,Nomenclature!$F$1:$G$8,2,FALSE))-'Market shares starting point Fe'!AQ46)+AQ46,$Z46/SUMIFS('Eurostat market shares'!$Z$2:$Z$185,'Eurostat market shares'!$C$2:$C$185,'Market shares starting point Fe'!$C46,'Eurostat market shares'!$D$2:$D$185,'Market shares starting point Fe'!$D46)*(SUMIFS('RAW data extract'!AO$74:AO$81,'RAW data extract'!$C$74:$C$81,VLOOKUP('Market shares starting point Fe'!$D46,Nomenclature!$F$1:$G$8,2,FALSE))-'Market shares starting point Fe'!AQ46)+AQ46)</f>
        <v>3.0131756974951004E-2</v>
      </c>
      <c r="AS46" s="7">
        <f>IF(SUMIFS('Eurostat market shares'!$Z$2:$Z$185,'Eurostat market shares'!$C$2:$C$185,'Market shares starting point Fe'!$C46,'Eurostat market shares'!$D$2:$D$185,'Market shares starting point Fe'!$D46)=0,(SUMIFS('RAW data extract'!AP$74:AP$81,'RAW data extract'!$C$74:$C$81,VLOOKUP('Market shares starting point Fe'!$D46,Nomenclature!$F$1:$G$8,2,FALSE))-'Market shares starting point Fe'!AR46)+AR46,$Z46/SUMIFS('Eurostat market shares'!$Z$2:$Z$185,'Eurostat market shares'!$C$2:$C$185,'Market shares starting point Fe'!$C46,'Eurostat market shares'!$D$2:$D$185,'Market shares starting point Fe'!$D46)*(SUMIFS('RAW data extract'!AP$74:AP$81,'RAW data extract'!$C$74:$C$81,VLOOKUP('Market shares starting point Fe'!$D46,Nomenclature!$F$1:$G$8,2,FALSE))-'Market shares starting point Fe'!AR46)+AR46)</f>
        <v>2.9469294986471151E-2</v>
      </c>
      <c r="AT46" s="7">
        <f>IF(SUMIFS('Eurostat market shares'!$Z$2:$Z$185,'Eurostat market shares'!$C$2:$C$185,'Market shares starting point Fe'!$C46,'Eurostat market shares'!$D$2:$D$185,'Market shares starting point Fe'!$D46)=0,(SUMIFS('RAW data extract'!AQ$74:AQ$81,'RAW data extract'!$C$74:$C$81,VLOOKUP('Market shares starting point Fe'!$D46,Nomenclature!$F$1:$G$8,2,FALSE))-'Market shares starting point Fe'!AS46)+AS46,$Z46/SUMIFS('Eurostat market shares'!$Z$2:$Z$185,'Eurostat market shares'!$C$2:$C$185,'Market shares starting point Fe'!$C46,'Eurostat market shares'!$D$2:$D$185,'Market shares starting point Fe'!$D46)*(SUMIFS('RAW data extract'!AQ$74:AQ$81,'RAW data extract'!$C$74:$C$81,VLOOKUP('Market shares starting point Fe'!$D46,Nomenclature!$F$1:$G$8,2,FALSE))-'Market shares starting point Fe'!AS46)+AS46)</f>
        <v>2.878992632452141E-2</v>
      </c>
      <c r="AU46" s="7">
        <f>IF(SUMIFS('Eurostat market shares'!$Z$2:$Z$185,'Eurostat market shares'!$C$2:$C$185,'Market shares starting point Fe'!$C46,'Eurostat market shares'!$D$2:$D$185,'Market shares starting point Fe'!$D46)=0,(SUMIFS('RAW data extract'!AR$74:AR$81,'RAW data extract'!$C$74:$C$81,VLOOKUP('Market shares starting point Fe'!$D46,Nomenclature!$F$1:$G$8,2,FALSE))-'Market shares starting point Fe'!AT46)+AT46,$Z46/SUMIFS('Eurostat market shares'!$Z$2:$Z$185,'Eurostat market shares'!$C$2:$C$185,'Market shares starting point Fe'!$C46,'Eurostat market shares'!$D$2:$D$185,'Market shares starting point Fe'!$D46)*(SUMIFS('RAW data extract'!AR$74:AR$81,'RAW data extract'!$C$74:$C$81,VLOOKUP('Market shares starting point Fe'!$D46,Nomenclature!$F$1:$G$8,2,FALSE))-'Market shares starting point Fe'!AT46)+AT46)</f>
        <v>2.8115409997323565E-2</v>
      </c>
      <c r="AV46" s="7">
        <f>IF(SUMIFS('Eurostat market shares'!$Z$2:$Z$185,'Eurostat market shares'!$C$2:$C$185,'Market shares starting point Fe'!$C46,'Eurostat market shares'!$D$2:$D$185,'Market shares starting point Fe'!$D46)=0,(SUMIFS('RAW data extract'!AS$74:AS$81,'RAW data extract'!$C$74:$C$81,VLOOKUP('Market shares starting point Fe'!$D46,Nomenclature!$F$1:$G$8,2,FALSE))-'Market shares starting point Fe'!AU46)+AU46,$Z46/SUMIFS('Eurostat market shares'!$Z$2:$Z$185,'Eurostat market shares'!$C$2:$C$185,'Market shares starting point Fe'!$C46,'Eurostat market shares'!$D$2:$D$185,'Market shares starting point Fe'!$D46)*(SUMIFS('RAW data extract'!AS$74:AS$81,'RAW data extract'!$C$74:$C$81,VLOOKUP('Market shares starting point Fe'!$D46,Nomenclature!$F$1:$G$8,2,FALSE))-'Market shares starting point Fe'!AU46)+AU46)</f>
        <v>2.7413408001102178E-2</v>
      </c>
      <c r="AW46" s="7">
        <f>IF(SUMIFS('Eurostat market shares'!$Z$2:$Z$185,'Eurostat market shares'!$C$2:$C$185,'Market shares starting point Fe'!$C46,'Eurostat market shares'!$D$2:$D$185,'Market shares starting point Fe'!$D46)=0,(SUMIFS('RAW data extract'!AT$74:AT$81,'RAW data extract'!$C$74:$C$81,VLOOKUP('Market shares starting point Fe'!$D46,Nomenclature!$F$1:$G$8,2,FALSE))-'Market shares starting point Fe'!AV46)+AV46,$Z46/SUMIFS('Eurostat market shares'!$Z$2:$Z$185,'Eurostat market shares'!$C$2:$C$185,'Market shares starting point Fe'!$C46,'Eurostat market shares'!$D$2:$D$185,'Market shares starting point Fe'!$D46)*(SUMIFS('RAW data extract'!AT$74:AT$81,'RAW data extract'!$C$74:$C$81,VLOOKUP('Market shares starting point Fe'!$D46,Nomenclature!$F$1:$G$8,2,FALSE))-'Market shares starting point Fe'!AV46)+AV46)</f>
        <v>2.6675194485455574E-2</v>
      </c>
      <c r="AX46" s="7">
        <f>IF(SUMIFS('Eurostat market shares'!$Z$2:$Z$185,'Eurostat market shares'!$C$2:$C$185,'Market shares starting point Fe'!$C46,'Eurostat market shares'!$D$2:$D$185,'Market shares starting point Fe'!$D46)=0,(SUMIFS('RAW data extract'!AU$74:AU$81,'RAW data extract'!$C$74:$C$81,VLOOKUP('Market shares starting point Fe'!$D46,Nomenclature!$F$1:$G$8,2,FALSE))-'Market shares starting point Fe'!AW46)+AW46,$Z46/SUMIFS('Eurostat market shares'!$Z$2:$Z$185,'Eurostat market shares'!$C$2:$C$185,'Market shares starting point Fe'!$C46,'Eurostat market shares'!$D$2:$D$185,'Market shares starting point Fe'!$D46)*(SUMIFS('RAW data extract'!AU$74:AU$81,'RAW data extract'!$C$74:$C$81,VLOOKUP('Market shares starting point Fe'!$D46,Nomenclature!$F$1:$G$8,2,FALSE))-'Market shares starting point Fe'!AW46)+AW46)</f>
        <v>2.5961732701462927E-2</v>
      </c>
      <c r="AY46" s="7">
        <f>IF(SUMIFS('Eurostat market shares'!$Z$2:$Z$185,'Eurostat market shares'!$C$2:$C$185,'Market shares starting point Fe'!$C46,'Eurostat market shares'!$D$2:$D$185,'Market shares starting point Fe'!$D46)=0,(SUMIFS('RAW data extract'!AV$74:AV$81,'RAW data extract'!$C$74:$C$81,VLOOKUP('Market shares starting point Fe'!$D46,Nomenclature!$F$1:$G$8,2,FALSE))-'Market shares starting point Fe'!AX46)+AX46,$Z46/SUMIFS('Eurostat market shares'!$Z$2:$Z$185,'Eurostat market shares'!$C$2:$C$185,'Market shares starting point Fe'!$C46,'Eurostat market shares'!$D$2:$D$185,'Market shares starting point Fe'!$D46)*(SUMIFS('RAW data extract'!AV$74:AV$81,'RAW data extract'!$C$74:$C$81,VLOOKUP('Market shares starting point Fe'!$D46,Nomenclature!$F$1:$G$8,2,FALSE))-'Market shares starting point Fe'!AX46)+AX46)</f>
        <v>2.5011607202097323E-2</v>
      </c>
      <c r="AZ46" s="7">
        <f>IF(SUMIFS('Eurostat market shares'!$Z$2:$Z$185,'Eurostat market shares'!$C$2:$C$185,'Market shares starting point Fe'!$C46,'Eurostat market shares'!$D$2:$D$185,'Market shares starting point Fe'!$D46)=0,(SUMIFS('RAW data extract'!AW$74:AW$81,'RAW data extract'!$C$74:$C$81,VLOOKUP('Market shares starting point Fe'!$D46,Nomenclature!$F$1:$G$8,2,FALSE))-'Market shares starting point Fe'!AY46)+AY46,$Z46/SUMIFS('Eurostat market shares'!$Z$2:$Z$185,'Eurostat market shares'!$C$2:$C$185,'Market shares starting point Fe'!$C46,'Eurostat market shares'!$D$2:$D$185,'Market shares starting point Fe'!$D46)*(SUMIFS('RAW data extract'!AW$74:AW$81,'RAW data extract'!$C$74:$C$81,VLOOKUP('Market shares starting point Fe'!$D46,Nomenclature!$F$1:$G$8,2,FALSE))-'Market shares starting point Fe'!AY46)+AY46)</f>
        <v>2.4092173084509141E-2</v>
      </c>
      <c r="BA46" s="7">
        <f>IF(SUMIFS('Eurostat market shares'!$Z$2:$Z$185,'Eurostat market shares'!$C$2:$C$185,'Market shares starting point Fe'!$C46,'Eurostat market shares'!$D$2:$D$185,'Market shares starting point Fe'!$D46)=0,(SUMIFS('RAW data extract'!AX$74:AX$81,'RAW data extract'!$C$74:$C$81,VLOOKUP('Market shares starting point Fe'!$D46,Nomenclature!$F$1:$G$8,2,FALSE))-'Market shares starting point Fe'!AZ46)+AZ46,$Z46/SUMIFS('Eurostat market shares'!$Z$2:$Z$185,'Eurostat market shares'!$C$2:$C$185,'Market shares starting point Fe'!$C46,'Eurostat market shares'!$D$2:$D$185,'Market shares starting point Fe'!$D46)*(SUMIFS('RAW data extract'!AX$74:AX$81,'RAW data extract'!$C$74:$C$81,VLOOKUP('Market shares starting point Fe'!$D46,Nomenclature!$F$1:$G$8,2,FALSE))-'Market shares starting point Fe'!AZ46)+AZ46)</f>
        <v>2.307349448163876E-2</v>
      </c>
      <c r="BB46" s="7">
        <f>IF(SUMIFS('Eurostat market shares'!$Z$2:$Z$185,'Eurostat market shares'!$C$2:$C$185,'Market shares starting point Fe'!$C46,'Eurostat market shares'!$D$2:$D$185,'Market shares starting point Fe'!$D46)=0,(SUMIFS('RAW data extract'!AY$74:AY$81,'RAW data extract'!$C$74:$C$81,VLOOKUP('Market shares starting point Fe'!$D46,Nomenclature!$F$1:$G$8,2,FALSE))-'Market shares starting point Fe'!BA46)+BA46,$Z46/SUMIFS('Eurostat market shares'!$Z$2:$Z$185,'Eurostat market shares'!$C$2:$C$185,'Market shares starting point Fe'!$C46,'Eurostat market shares'!$D$2:$D$185,'Market shares starting point Fe'!$D46)*(SUMIFS('RAW data extract'!AY$74:AY$81,'RAW data extract'!$C$74:$C$81,VLOOKUP('Market shares starting point Fe'!$D46,Nomenclature!$F$1:$G$8,2,FALSE))-'Market shares starting point Fe'!BA46)+BA46)</f>
        <v>2.1944456187427953E-2</v>
      </c>
      <c r="BC46" s="7">
        <f>IF(SUMIFS('Eurostat market shares'!$Z$2:$Z$185,'Eurostat market shares'!$C$2:$C$185,'Market shares starting point Fe'!$C46,'Eurostat market shares'!$D$2:$D$185,'Market shares starting point Fe'!$D46)=0,(SUMIFS('RAW data extract'!AZ$74:AZ$81,'RAW data extract'!$C$74:$C$81,VLOOKUP('Market shares starting point Fe'!$D46,Nomenclature!$F$1:$G$8,2,FALSE))-'Market shares starting point Fe'!BB46)+BB46,$Z46/SUMIFS('Eurostat market shares'!$Z$2:$Z$185,'Eurostat market shares'!$C$2:$C$185,'Market shares starting point Fe'!$C46,'Eurostat market shares'!$D$2:$D$185,'Market shares starting point Fe'!$D46)*(SUMIFS('RAW data extract'!AZ$74:AZ$81,'RAW data extract'!$C$74:$C$81,VLOOKUP('Market shares starting point Fe'!$D46,Nomenclature!$F$1:$G$8,2,FALSE))-'Market shares starting point Fe'!BB46)+BB46)</f>
        <v>2.0689861826904216E-2</v>
      </c>
      <c r="BD46" s="7">
        <f>IF(SUMIFS('Eurostat market shares'!$Z$2:$Z$185,'Eurostat market shares'!$C$2:$C$185,'Market shares starting point Fe'!$C46,'Eurostat market shares'!$D$2:$D$185,'Market shares starting point Fe'!$D46)=0,(SUMIFS('RAW data extract'!BA$74:BA$81,'RAW data extract'!$C$74:$C$81,VLOOKUP('Market shares starting point Fe'!$D46,Nomenclature!$F$1:$G$8,2,FALSE))-'Market shares starting point Fe'!BC46)+BC46,$Z46/SUMIFS('Eurostat market shares'!$Z$2:$Z$185,'Eurostat market shares'!$C$2:$C$185,'Market shares starting point Fe'!$C46,'Eurostat market shares'!$D$2:$D$185,'Market shares starting point Fe'!$D46)*(SUMIFS('RAW data extract'!BA$74:BA$81,'RAW data extract'!$C$74:$C$81,VLOOKUP('Market shares starting point Fe'!$D46,Nomenclature!$F$1:$G$8,2,FALSE))-'Market shares starting point Fe'!BC46)+BC46)</f>
        <v>1.9327288165710312E-2</v>
      </c>
      <c r="BE46" s="7">
        <f>IF(SUMIFS('Eurostat market shares'!$Z$2:$Z$185,'Eurostat market shares'!$C$2:$C$185,'Market shares starting point Fe'!$C46,'Eurostat market shares'!$D$2:$D$185,'Market shares starting point Fe'!$D46)=0,(SUMIFS('RAW data extract'!BB$74:BB$81,'RAW data extract'!$C$74:$C$81,VLOOKUP('Market shares starting point Fe'!$D46,Nomenclature!$F$1:$G$8,2,FALSE))-'Market shares starting point Fe'!BD46)+BD46,$Z46/SUMIFS('Eurostat market shares'!$Z$2:$Z$185,'Eurostat market shares'!$C$2:$C$185,'Market shares starting point Fe'!$C46,'Eurostat market shares'!$D$2:$D$185,'Market shares starting point Fe'!$D46)*(SUMIFS('RAW data extract'!BB$74:BB$81,'RAW data extract'!$C$74:$C$81,VLOOKUP('Market shares starting point Fe'!$D46,Nomenclature!$F$1:$G$8,2,FALSE))-'Market shares starting point Fe'!BD46)+BD46)</f>
        <v>1.778918601000138E-2</v>
      </c>
      <c r="BF46" s="7">
        <f>IF(SUMIFS('Eurostat market shares'!$Z$2:$Z$185,'Eurostat market shares'!$C$2:$C$185,'Market shares starting point Fe'!$C46,'Eurostat market shares'!$D$2:$D$185,'Market shares starting point Fe'!$D46)=0,(SUMIFS('RAW data extract'!BC$74:BC$81,'RAW data extract'!$C$74:$C$81,VLOOKUP('Market shares starting point Fe'!$D46,Nomenclature!$F$1:$G$8,2,FALSE))-'Market shares starting point Fe'!BE46)+BE46,$Z46/SUMIFS('Eurostat market shares'!$Z$2:$Z$185,'Eurostat market shares'!$C$2:$C$185,'Market shares starting point Fe'!$C46,'Eurostat market shares'!$D$2:$D$185,'Market shares starting point Fe'!$D46)*(SUMIFS('RAW data extract'!BC$74:BC$81,'RAW data extract'!$C$74:$C$81,VLOOKUP('Market shares starting point Fe'!$D46,Nomenclature!$F$1:$G$8,2,FALSE))-'Market shares starting point Fe'!BE46)+BE46)</f>
        <v>1.6066049282571458E-2</v>
      </c>
      <c r="BG46" s="7">
        <f>IF(SUMIFS('Eurostat market shares'!$Z$2:$Z$185,'Eurostat market shares'!$C$2:$C$185,'Market shares starting point Fe'!$C46,'Eurostat market shares'!$D$2:$D$185,'Market shares starting point Fe'!$D46)=0,(SUMIFS('RAW data extract'!BD$74:BD$81,'RAW data extract'!$C$74:$C$81,VLOOKUP('Market shares starting point Fe'!$D46,Nomenclature!$F$1:$G$8,2,FALSE))-'Market shares starting point Fe'!BF46)+BF46,$Z46/SUMIFS('Eurostat market shares'!$Z$2:$Z$185,'Eurostat market shares'!$C$2:$C$185,'Market shares starting point Fe'!$C46,'Eurostat market shares'!$D$2:$D$185,'Market shares starting point Fe'!$D46)*(SUMIFS('RAW data extract'!BD$74:BD$81,'RAW data extract'!$C$74:$C$81,VLOOKUP('Market shares starting point Fe'!$D46,Nomenclature!$F$1:$G$8,2,FALSE))-'Market shares starting point Fe'!BF46)+BF46)</f>
        <v>1.4125887914513678E-2</v>
      </c>
      <c r="BH46" s="7">
        <f>IF(SUMIFS('Eurostat market shares'!$Z$2:$Z$185,'Eurostat market shares'!$C$2:$C$185,'Market shares starting point Fe'!$C46,'Eurostat market shares'!$D$2:$D$185,'Market shares starting point Fe'!$D46)=0,(SUMIFS('RAW data extract'!BE$74:BE$81,'RAW data extract'!$C$74:$C$81,VLOOKUP('Market shares starting point Fe'!$D46,Nomenclature!$F$1:$G$8,2,FALSE))-'Market shares starting point Fe'!BG46)+BG46,$Z46/SUMIFS('Eurostat market shares'!$Z$2:$Z$185,'Eurostat market shares'!$C$2:$C$185,'Market shares starting point Fe'!$C46,'Eurostat market shares'!$D$2:$D$185,'Market shares starting point Fe'!$D46)*(SUMIFS('RAW data extract'!BE$74:BE$81,'RAW data extract'!$C$74:$C$81,VLOOKUP('Market shares starting point Fe'!$D46,Nomenclature!$F$1:$G$8,2,FALSE))-'Market shares starting point Fe'!BG46)+BG46)</f>
        <v>1.1920960596593901E-2</v>
      </c>
    </row>
    <row r="47" spans="1:60" hidden="1" x14ac:dyDescent="0.3">
      <c r="A47" t="s">
        <v>9</v>
      </c>
      <c r="B47" t="s">
        <v>10</v>
      </c>
      <c r="C47" t="s">
        <v>29</v>
      </c>
      <c r="D47" t="s">
        <v>21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 s="6">
        <f>IFERROR(SUMIFS('intermediary sheet'!J$2:J$185,'intermediary sheet'!$C$2:$C$185,'Market shares starting point Fe'!$C47,'intermediary sheet'!$D$2:$D$185,'Market shares starting point Fe'!$D47)/SUMIFS('intermediary sheet'!J$2:J$185,'intermediary sheet'!$C$2:$C$185,'Market shares starting point Fe'!$C47,'intermediary sheet'!$D$2:$D$185,"total"),0)</f>
        <v>1.0933102889484302E-4</v>
      </c>
      <c r="K47" s="6">
        <f>IFERROR(SUMIFS('intermediary sheet'!K$2:K$185,'intermediary sheet'!$C$2:$C$185,'Market shares starting point Fe'!$C47,'intermediary sheet'!$D$2:$D$185,'Market shares starting point Fe'!$D47)/SUMIFS('intermediary sheet'!K$2:K$185,'intermediary sheet'!$C$2:$C$185,'Market shares starting point Fe'!$C47,'intermediary sheet'!$D$2:$D$185,"total"),0)</f>
        <v>3.6921851301456961E-4</v>
      </c>
      <c r="L47" s="6">
        <f>IFERROR(SUMIFS('intermediary sheet'!L$2:L$185,'intermediary sheet'!$C$2:$C$185,'Market shares starting point Fe'!$C47,'intermediary sheet'!$D$2:$D$185,'Market shares starting point Fe'!$D47)/SUMIFS('intermediary sheet'!L$2:L$185,'intermediary sheet'!$C$2:$C$185,'Market shares starting point Fe'!$C47,'intermediary sheet'!$D$2:$D$185,"total"),0)</f>
        <v>3.4219107578061371E-4</v>
      </c>
      <c r="M47" s="6">
        <f>IFERROR(SUMIFS('intermediary sheet'!M$2:M$185,'intermediary sheet'!$C$2:$C$185,'Market shares starting point Fe'!$C47,'intermediary sheet'!$D$2:$D$185,'Market shares starting point Fe'!$D47)/SUMIFS('intermediary sheet'!M$2:M$185,'intermediary sheet'!$C$2:$C$185,'Market shares starting point Fe'!$C47,'intermediary sheet'!$D$2:$D$185,"total"),0)</f>
        <v>0</v>
      </c>
      <c r="N47" s="6">
        <f>IFERROR(SUMIFS('intermediary sheet'!N$2:N$185,'intermediary sheet'!$C$2:$C$185,'Market shares starting point Fe'!$C47,'intermediary sheet'!$D$2:$D$185,'Market shares starting point Fe'!$D47)/SUMIFS('intermediary sheet'!N$2:N$185,'intermediary sheet'!$C$2:$C$185,'Market shares starting point Fe'!$C47,'intermediary sheet'!$D$2:$D$185,"total"),0)</f>
        <v>0</v>
      </c>
      <c r="O47" s="6">
        <f>IFERROR(SUMIFS('intermediary sheet'!O$2:O$185,'intermediary sheet'!$C$2:$C$185,'Market shares starting point Fe'!$C47,'intermediary sheet'!$D$2:$D$185,'Market shares starting point Fe'!$D47)/SUMIFS('intermediary sheet'!O$2:O$185,'intermediary sheet'!$C$2:$C$185,'Market shares starting point Fe'!$C47,'intermediary sheet'!$D$2:$D$185,"total"),0)</f>
        <v>0</v>
      </c>
      <c r="P47" s="6">
        <f>IFERROR(SUMIFS('intermediary sheet'!P$2:P$185,'intermediary sheet'!$C$2:$C$185,'Market shares starting point Fe'!$C47,'intermediary sheet'!$D$2:$D$185,'Market shares starting point Fe'!$D47)/SUMIFS('intermediary sheet'!P$2:P$185,'intermediary sheet'!$C$2:$C$185,'Market shares starting point Fe'!$C47,'intermediary sheet'!$D$2:$D$185,"total"),0)</f>
        <v>0</v>
      </c>
      <c r="Q47" s="6">
        <f>IFERROR(SUMIFS('intermediary sheet'!Q$2:Q$185,'intermediary sheet'!$C$2:$C$185,'Market shares starting point Fe'!$C47,'intermediary sheet'!$D$2:$D$185,'Market shares starting point Fe'!$D47)/SUMIFS('intermediary sheet'!Q$2:Q$185,'intermediary sheet'!$C$2:$C$185,'Market shares starting point Fe'!$C47,'intermediary sheet'!$D$2:$D$185,"total"),0)</f>
        <v>0</v>
      </c>
      <c r="R47" s="6">
        <f>IFERROR(SUMIFS('intermediary sheet'!R$2:R$185,'intermediary sheet'!$C$2:$C$185,'Market shares starting point Fe'!$C47,'intermediary sheet'!$D$2:$D$185,'Market shares starting point Fe'!$D47)/SUMIFS('intermediary sheet'!R$2:R$185,'intermediary sheet'!$C$2:$C$185,'Market shares starting point Fe'!$C47,'intermediary sheet'!$D$2:$D$185,"total"),0)</f>
        <v>0</v>
      </c>
      <c r="S47" s="6">
        <f>IFERROR(SUMIFS('intermediary sheet'!S$2:S$185,'intermediary sheet'!$C$2:$C$185,'Market shares starting point Fe'!$C47,'intermediary sheet'!$D$2:$D$185,'Market shares starting point Fe'!$D47)/SUMIFS('intermediary sheet'!S$2:S$185,'intermediary sheet'!$C$2:$C$185,'Market shares starting point Fe'!$C47,'intermediary sheet'!$D$2:$D$185,"total"),0)</f>
        <v>0</v>
      </c>
      <c r="T47" s="6">
        <f>IFERROR(SUMIFS('intermediary sheet'!T$2:T$185,'intermediary sheet'!$C$2:$C$185,'Market shares starting point Fe'!$C47,'intermediary sheet'!$D$2:$D$185,'Market shares starting point Fe'!$D47)/SUMIFS('intermediary sheet'!T$2:T$185,'intermediary sheet'!$C$2:$C$185,'Market shares starting point Fe'!$C47,'intermediary sheet'!$D$2:$D$185,"total"),0)</f>
        <v>0</v>
      </c>
      <c r="U47" s="6">
        <f>IFERROR(SUMIFS('intermediary sheet'!U$2:U$185,'intermediary sheet'!$C$2:$C$185,'Market shares starting point Fe'!$C47,'intermediary sheet'!$D$2:$D$185,'Market shares starting point Fe'!$D47)/SUMIFS('intermediary sheet'!U$2:U$185,'intermediary sheet'!$C$2:$C$185,'Market shares starting point Fe'!$C47,'intermediary sheet'!$D$2:$D$185,"total"),0)</f>
        <v>0</v>
      </c>
      <c r="V47" s="6">
        <f>IFERROR(SUMIFS('intermediary sheet'!V$2:V$185,'intermediary sheet'!$C$2:$C$185,'Market shares starting point Fe'!$C47,'intermediary sheet'!$D$2:$D$185,'Market shares starting point Fe'!$D47)/SUMIFS('intermediary sheet'!V$2:V$185,'intermediary sheet'!$C$2:$C$185,'Market shares starting point Fe'!$C47,'intermediary sheet'!$D$2:$D$185,"total"),0)</f>
        <v>0</v>
      </c>
      <c r="W47" s="6">
        <f>IFERROR(SUMIFS('intermediary sheet'!W$2:W$185,'intermediary sheet'!$C$2:$C$185,'Market shares starting point Fe'!$C47,'intermediary sheet'!$D$2:$D$185,'Market shares starting point Fe'!$D47)/SUMIFS('intermediary sheet'!W$2:W$185,'intermediary sheet'!$C$2:$C$185,'Market shares starting point Fe'!$C47,'intermediary sheet'!$D$2:$D$185,"total"),0)</f>
        <v>0</v>
      </c>
      <c r="X47" s="6">
        <f>IFERROR(SUMIFS('intermediary sheet'!X$2:X$185,'intermediary sheet'!$C$2:$C$185,'Market shares starting point Fe'!$C47,'intermediary sheet'!$D$2:$D$185,'Market shares starting point Fe'!$D47)/SUMIFS('intermediary sheet'!X$2:X$185,'intermediary sheet'!$C$2:$C$185,'Market shares starting point Fe'!$C47,'intermediary sheet'!$D$2:$D$185,"total"),0)</f>
        <v>0</v>
      </c>
      <c r="Y47" s="6">
        <f>IFERROR(SUMIFS('intermediary sheet'!Y$2:Y$185,'intermediary sheet'!$C$2:$C$185,'Market shares starting point Fe'!$C47,'intermediary sheet'!$D$2:$D$185,'Market shares starting point Fe'!$D47)/SUMIFS('intermediary sheet'!Y$2:Y$185,'intermediary sheet'!$C$2:$C$185,'Market shares starting point Fe'!$C47,'intermediary sheet'!$D$2:$D$185,"total"),0)</f>
        <v>0</v>
      </c>
      <c r="Z47" s="6">
        <f>IFERROR(SUMIFS('intermediary sheet'!Z$2:Z$185,'intermediary sheet'!$C$2:$C$185,'Market shares starting point Fe'!$C47,'intermediary sheet'!$D$2:$D$185,'Market shares starting point Fe'!$D47)/SUMIFS('intermediary sheet'!Z$2:Z$185,'intermediary sheet'!$C$2:$C$185,'Market shares starting point Fe'!$C47,'intermediary sheet'!$D$2:$D$185,"total"),0)</f>
        <v>0</v>
      </c>
      <c r="AA47" s="7">
        <f>IF(SUMIFS('Eurostat market shares'!$Z$2:$Z$185,'Eurostat market shares'!$C$2:$C$185,'Market shares starting point Fe'!$C47,'Eurostat market shares'!$D$2:$D$185,'Market shares starting point Fe'!$D47)=0,(SUMIFS('RAW data extract'!X$74:X$81,'RAW data extract'!$C$74:$C$81,VLOOKUP('Market shares starting point Fe'!$D47,Nomenclature!$F$1:$G$8,2,FALSE))-'Market shares starting point Fe'!Z47)+Z47,$Z47/SUMIFS('Eurostat market shares'!$Z$2:$Z$185,'Eurostat market shares'!$C$2:$C$185,'Market shares starting point Fe'!$C47,'Eurostat market shares'!$D$2:$D$185,'Market shares starting point Fe'!$D47)*(SUMIFS('RAW data extract'!X$74:X$81,'RAW data extract'!$C$74:$C$81,VLOOKUP('Market shares starting point Fe'!$D47,Nomenclature!$F$1:$G$8,2,FALSE))-'Market shares starting point Fe'!Z47)+Z47)</f>
        <v>3.1451634939410661E-5</v>
      </c>
      <c r="AB47" s="7">
        <f>IF(SUMIFS('Eurostat market shares'!$Z$2:$Z$185,'Eurostat market shares'!$C$2:$C$185,'Market shares starting point Fe'!$C47,'Eurostat market shares'!$D$2:$D$185,'Market shares starting point Fe'!$D47)=0,(SUMIFS('RAW data extract'!Y$74:Y$81,'RAW data extract'!$C$74:$C$81,VLOOKUP('Market shares starting point Fe'!$D47,Nomenclature!$F$1:$G$8,2,FALSE))-'Market shares starting point Fe'!AA47)+AA47,$Z47/SUMIFS('Eurostat market shares'!$Z$2:$Z$185,'Eurostat market shares'!$C$2:$C$185,'Market shares starting point Fe'!$C47,'Eurostat market shares'!$D$2:$D$185,'Market shares starting point Fe'!$D47)*(SUMIFS('RAW data extract'!Y$74:Y$81,'RAW data extract'!$C$74:$C$81,VLOOKUP('Market shares starting point Fe'!$D47,Nomenclature!$F$1:$G$8,2,FALSE))-'Market shares starting point Fe'!AA47)+AA47)</f>
        <v>3.2337662751868216E-5</v>
      </c>
      <c r="AC47" s="7">
        <f>IF(SUMIFS('Eurostat market shares'!$Z$2:$Z$185,'Eurostat market shares'!$C$2:$C$185,'Market shares starting point Fe'!$C47,'Eurostat market shares'!$D$2:$D$185,'Market shares starting point Fe'!$D47)=0,(SUMIFS('RAW data extract'!Z$74:Z$81,'RAW data extract'!$C$74:$C$81,VLOOKUP('Market shares starting point Fe'!$D47,Nomenclature!$F$1:$G$8,2,FALSE))-'Market shares starting point Fe'!AB47)+AB47,$Z47/SUMIFS('Eurostat market shares'!$Z$2:$Z$185,'Eurostat market shares'!$C$2:$C$185,'Market shares starting point Fe'!$C47,'Eurostat market shares'!$D$2:$D$185,'Market shares starting point Fe'!$D47)*(SUMIFS('RAW data extract'!Z$74:Z$81,'RAW data extract'!$C$74:$C$81,VLOOKUP('Market shares starting point Fe'!$D47,Nomenclature!$F$1:$G$8,2,FALSE))-'Market shares starting point Fe'!AB47)+AB47)</f>
        <v>3.3413273411202505E-5</v>
      </c>
      <c r="AD47" s="7">
        <f>IF(SUMIFS('Eurostat market shares'!$Z$2:$Z$185,'Eurostat market shares'!$C$2:$C$185,'Market shares starting point Fe'!$C47,'Eurostat market shares'!$D$2:$D$185,'Market shares starting point Fe'!$D47)=0,(SUMIFS('RAW data extract'!AA$74:AA$81,'RAW data extract'!$C$74:$C$81,VLOOKUP('Market shares starting point Fe'!$D47,Nomenclature!$F$1:$G$8,2,FALSE))-'Market shares starting point Fe'!AC47)+AC47,$Z47/SUMIFS('Eurostat market shares'!$Z$2:$Z$185,'Eurostat market shares'!$C$2:$C$185,'Market shares starting point Fe'!$C47,'Eurostat market shares'!$D$2:$D$185,'Market shares starting point Fe'!$D47)*(SUMIFS('RAW data extract'!AA$74:AA$81,'RAW data extract'!$C$74:$C$81,VLOOKUP('Market shares starting point Fe'!$D47,Nomenclature!$F$1:$G$8,2,FALSE))-'Market shares starting point Fe'!AC47)+AC47)</f>
        <v>3.4628690814887669E-5</v>
      </c>
      <c r="AE47" s="7">
        <f>IF(SUMIFS('Eurostat market shares'!$Z$2:$Z$185,'Eurostat market shares'!$C$2:$C$185,'Market shares starting point Fe'!$C47,'Eurostat market shares'!$D$2:$D$185,'Market shares starting point Fe'!$D47)=0,(SUMIFS('RAW data extract'!AB$74:AB$81,'RAW data extract'!$C$74:$C$81,VLOOKUP('Market shares starting point Fe'!$D47,Nomenclature!$F$1:$G$8,2,FALSE))-'Market shares starting point Fe'!AD47)+AD47,$Z47/SUMIFS('Eurostat market shares'!$Z$2:$Z$185,'Eurostat market shares'!$C$2:$C$185,'Market shares starting point Fe'!$C47,'Eurostat market shares'!$D$2:$D$185,'Market shares starting point Fe'!$D47)*(SUMIFS('RAW data extract'!AB$74:AB$81,'RAW data extract'!$C$74:$C$81,VLOOKUP('Market shares starting point Fe'!$D47,Nomenclature!$F$1:$G$8,2,FALSE))-'Market shares starting point Fe'!AD47)+AD47)</f>
        <v>3.5763703385667795E-5</v>
      </c>
      <c r="AF47" s="7">
        <f>IF(SUMIFS('Eurostat market shares'!$Z$2:$Z$185,'Eurostat market shares'!$C$2:$C$185,'Market shares starting point Fe'!$C47,'Eurostat market shares'!$D$2:$D$185,'Market shares starting point Fe'!$D47)=0,(SUMIFS('RAW data extract'!AC$74:AC$81,'RAW data extract'!$C$74:$C$81,VLOOKUP('Market shares starting point Fe'!$D47,Nomenclature!$F$1:$G$8,2,FALSE))-'Market shares starting point Fe'!AE47)+AE47,$Z47/SUMIFS('Eurostat market shares'!$Z$2:$Z$185,'Eurostat market shares'!$C$2:$C$185,'Market shares starting point Fe'!$C47,'Eurostat market shares'!$D$2:$D$185,'Market shares starting point Fe'!$D47)*(SUMIFS('RAW data extract'!AC$74:AC$81,'RAW data extract'!$C$74:$C$81,VLOOKUP('Market shares starting point Fe'!$D47,Nomenclature!$F$1:$G$8,2,FALSE))-'Market shares starting point Fe'!AE47)+AE47)</f>
        <v>3.6847644219590408E-5</v>
      </c>
      <c r="AG47" s="7">
        <f>IF(SUMIFS('Eurostat market shares'!$Z$2:$Z$185,'Eurostat market shares'!$C$2:$C$185,'Market shares starting point Fe'!$C47,'Eurostat market shares'!$D$2:$D$185,'Market shares starting point Fe'!$D47)=0,(SUMIFS('RAW data extract'!AD$74:AD$81,'RAW data extract'!$C$74:$C$81,VLOOKUP('Market shares starting point Fe'!$D47,Nomenclature!$F$1:$G$8,2,FALSE))-'Market shares starting point Fe'!AF47)+AF47,$Z47/SUMIFS('Eurostat market shares'!$Z$2:$Z$185,'Eurostat market shares'!$C$2:$C$185,'Market shares starting point Fe'!$C47,'Eurostat market shares'!$D$2:$D$185,'Market shares starting point Fe'!$D47)*(SUMIFS('RAW data extract'!AD$74:AD$81,'RAW data extract'!$C$74:$C$81,VLOOKUP('Market shares starting point Fe'!$D47,Nomenclature!$F$1:$G$8,2,FALSE))-'Market shares starting point Fe'!AF47)+AF47)</f>
        <v>3.7887884466593821E-5</v>
      </c>
      <c r="AH47" s="7">
        <f>IF(SUMIFS('Eurostat market shares'!$Z$2:$Z$185,'Eurostat market shares'!$C$2:$C$185,'Market shares starting point Fe'!$C47,'Eurostat market shares'!$D$2:$D$185,'Market shares starting point Fe'!$D47)=0,(SUMIFS('RAW data extract'!AE$74:AE$81,'RAW data extract'!$C$74:$C$81,VLOOKUP('Market shares starting point Fe'!$D47,Nomenclature!$F$1:$G$8,2,FALSE))-'Market shares starting point Fe'!AG47)+AG47,$Z47/SUMIFS('Eurostat market shares'!$Z$2:$Z$185,'Eurostat market shares'!$C$2:$C$185,'Market shares starting point Fe'!$C47,'Eurostat market shares'!$D$2:$D$185,'Market shares starting point Fe'!$D47)*(SUMIFS('RAW data extract'!AE$74:AE$81,'RAW data extract'!$C$74:$C$81,VLOOKUP('Market shares starting point Fe'!$D47,Nomenclature!$F$1:$G$8,2,FALSE))-'Market shares starting point Fe'!AG47)+AG47)</f>
        <v>3.8967393681361905E-5</v>
      </c>
      <c r="AI47" s="7">
        <f>IF(SUMIFS('Eurostat market shares'!$Z$2:$Z$185,'Eurostat market shares'!$C$2:$C$185,'Market shares starting point Fe'!$C47,'Eurostat market shares'!$D$2:$D$185,'Market shares starting point Fe'!$D47)=0,(SUMIFS('RAW data extract'!AF$74:AF$81,'RAW data extract'!$C$74:$C$81,VLOOKUP('Market shares starting point Fe'!$D47,Nomenclature!$F$1:$G$8,2,FALSE))-'Market shares starting point Fe'!AH47)+AH47,$Z47/SUMIFS('Eurostat market shares'!$Z$2:$Z$185,'Eurostat market shares'!$C$2:$C$185,'Market shares starting point Fe'!$C47,'Eurostat market shares'!$D$2:$D$185,'Market shares starting point Fe'!$D47)*(SUMIFS('RAW data extract'!AF$74:AF$81,'RAW data extract'!$C$74:$C$81,VLOOKUP('Market shares starting point Fe'!$D47,Nomenclature!$F$1:$G$8,2,FALSE))-'Market shares starting point Fe'!AH47)+AH47)</f>
        <v>4.0053074838500534E-5</v>
      </c>
      <c r="AJ47" s="7">
        <f>IF(SUMIFS('Eurostat market shares'!$Z$2:$Z$185,'Eurostat market shares'!$C$2:$C$185,'Market shares starting point Fe'!$C47,'Eurostat market shares'!$D$2:$D$185,'Market shares starting point Fe'!$D47)=0,(SUMIFS('RAW data extract'!AG$74:AG$81,'RAW data extract'!$C$74:$C$81,VLOOKUP('Market shares starting point Fe'!$D47,Nomenclature!$F$1:$G$8,2,FALSE))-'Market shares starting point Fe'!AI47)+AI47,$Z47/SUMIFS('Eurostat market shares'!$Z$2:$Z$185,'Eurostat market shares'!$C$2:$C$185,'Market shares starting point Fe'!$C47,'Eurostat market shares'!$D$2:$D$185,'Market shares starting point Fe'!$D47)*(SUMIFS('RAW data extract'!AG$74:AG$81,'RAW data extract'!$C$74:$C$81,VLOOKUP('Market shares starting point Fe'!$D47,Nomenclature!$F$1:$G$8,2,FALSE))-'Market shares starting point Fe'!AI47)+AI47)</f>
        <v>4.1197197991297726E-5</v>
      </c>
      <c r="AK47" s="7">
        <f>IF(SUMIFS('Eurostat market shares'!$Z$2:$Z$185,'Eurostat market shares'!$C$2:$C$185,'Market shares starting point Fe'!$C47,'Eurostat market shares'!$D$2:$D$185,'Market shares starting point Fe'!$D47)=0,(SUMIFS('RAW data extract'!AH$74:AH$81,'RAW data extract'!$C$74:$C$81,VLOOKUP('Market shares starting point Fe'!$D47,Nomenclature!$F$1:$G$8,2,FALSE))-'Market shares starting point Fe'!AJ47)+AJ47,$Z47/SUMIFS('Eurostat market shares'!$Z$2:$Z$185,'Eurostat market shares'!$C$2:$C$185,'Market shares starting point Fe'!$C47,'Eurostat market shares'!$D$2:$D$185,'Market shares starting point Fe'!$D47)*(SUMIFS('RAW data extract'!AH$74:AH$81,'RAW data extract'!$C$74:$C$81,VLOOKUP('Market shares starting point Fe'!$D47,Nomenclature!$F$1:$G$8,2,FALSE))-'Market shares starting point Fe'!AJ47)+AJ47)</f>
        <v>4.2470285593250626E-5</v>
      </c>
      <c r="AL47" s="7">
        <f>IF(SUMIFS('Eurostat market shares'!$Z$2:$Z$185,'Eurostat market shares'!$C$2:$C$185,'Market shares starting point Fe'!$C47,'Eurostat market shares'!$D$2:$D$185,'Market shares starting point Fe'!$D47)=0,(SUMIFS('RAW data extract'!AI$74:AI$81,'RAW data extract'!$C$74:$C$81,VLOOKUP('Market shares starting point Fe'!$D47,Nomenclature!$F$1:$G$8,2,FALSE))-'Market shares starting point Fe'!AK47)+AK47,$Z47/SUMIFS('Eurostat market shares'!$Z$2:$Z$185,'Eurostat market shares'!$C$2:$C$185,'Market shares starting point Fe'!$C47,'Eurostat market shares'!$D$2:$D$185,'Market shares starting point Fe'!$D47)*(SUMIFS('RAW data extract'!AI$74:AI$81,'RAW data extract'!$C$74:$C$81,VLOOKUP('Market shares starting point Fe'!$D47,Nomenclature!$F$1:$G$8,2,FALSE))-'Market shares starting point Fe'!AK47)+AK47)</f>
        <v>4.3906027992304353E-5</v>
      </c>
      <c r="AM47" s="7">
        <f>IF(SUMIFS('Eurostat market shares'!$Z$2:$Z$185,'Eurostat market shares'!$C$2:$C$185,'Market shares starting point Fe'!$C47,'Eurostat market shares'!$D$2:$D$185,'Market shares starting point Fe'!$D47)=0,(SUMIFS('RAW data extract'!AJ$74:AJ$81,'RAW data extract'!$C$74:$C$81,VLOOKUP('Market shares starting point Fe'!$D47,Nomenclature!$F$1:$G$8,2,FALSE))-'Market shares starting point Fe'!AL47)+AL47,$Z47/SUMIFS('Eurostat market shares'!$Z$2:$Z$185,'Eurostat market shares'!$C$2:$C$185,'Market shares starting point Fe'!$C47,'Eurostat market shares'!$D$2:$D$185,'Market shares starting point Fe'!$D47)*(SUMIFS('RAW data extract'!AJ$74:AJ$81,'RAW data extract'!$C$74:$C$81,VLOOKUP('Market shares starting point Fe'!$D47,Nomenclature!$F$1:$G$8,2,FALSE))-'Market shares starting point Fe'!AL47)+AL47)</f>
        <v>4.5532824028946061E-5</v>
      </c>
      <c r="AN47" s="7">
        <f>IF(SUMIFS('Eurostat market shares'!$Z$2:$Z$185,'Eurostat market shares'!$C$2:$C$185,'Market shares starting point Fe'!$C47,'Eurostat market shares'!$D$2:$D$185,'Market shares starting point Fe'!$D47)=0,(SUMIFS('RAW data extract'!AK$74:AK$81,'RAW data extract'!$C$74:$C$81,VLOOKUP('Market shares starting point Fe'!$D47,Nomenclature!$F$1:$G$8,2,FALSE))-'Market shares starting point Fe'!AM47)+AM47,$Z47/SUMIFS('Eurostat market shares'!$Z$2:$Z$185,'Eurostat market shares'!$C$2:$C$185,'Market shares starting point Fe'!$C47,'Eurostat market shares'!$D$2:$D$185,'Market shares starting point Fe'!$D47)*(SUMIFS('RAW data extract'!AK$74:AK$81,'RAW data extract'!$C$74:$C$81,VLOOKUP('Market shares starting point Fe'!$D47,Nomenclature!$F$1:$G$8,2,FALSE))-'Market shares starting point Fe'!AM47)+AM47)</f>
        <v>4.7450540965442324E-5</v>
      </c>
      <c r="AO47" s="7">
        <f>IF(SUMIFS('Eurostat market shares'!$Z$2:$Z$185,'Eurostat market shares'!$C$2:$C$185,'Market shares starting point Fe'!$C47,'Eurostat market shares'!$D$2:$D$185,'Market shares starting point Fe'!$D47)=0,(SUMIFS('RAW data extract'!AL$74:AL$81,'RAW data extract'!$C$74:$C$81,VLOOKUP('Market shares starting point Fe'!$D47,Nomenclature!$F$1:$G$8,2,FALSE))-'Market shares starting point Fe'!AN47)+AN47,$Z47/SUMIFS('Eurostat market shares'!$Z$2:$Z$185,'Eurostat market shares'!$C$2:$C$185,'Market shares starting point Fe'!$C47,'Eurostat market shares'!$D$2:$D$185,'Market shares starting point Fe'!$D47)*(SUMIFS('RAW data extract'!AL$74:AL$81,'RAW data extract'!$C$74:$C$81,VLOOKUP('Market shares starting point Fe'!$D47,Nomenclature!$F$1:$G$8,2,FALSE))-'Market shares starting point Fe'!AN47)+AN47)</f>
        <v>4.9588750128145506E-5</v>
      </c>
      <c r="AP47" s="7">
        <f>IF(SUMIFS('Eurostat market shares'!$Z$2:$Z$185,'Eurostat market shares'!$C$2:$C$185,'Market shares starting point Fe'!$C47,'Eurostat market shares'!$D$2:$D$185,'Market shares starting point Fe'!$D47)=0,(SUMIFS('RAW data extract'!AM$74:AM$81,'RAW data extract'!$C$74:$C$81,VLOOKUP('Market shares starting point Fe'!$D47,Nomenclature!$F$1:$G$8,2,FALSE))-'Market shares starting point Fe'!AO47)+AO47,$Z47/SUMIFS('Eurostat market shares'!$Z$2:$Z$185,'Eurostat market shares'!$C$2:$C$185,'Market shares starting point Fe'!$C47,'Eurostat market shares'!$D$2:$D$185,'Market shares starting point Fe'!$D47)*(SUMIFS('RAW data extract'!AM$74:AM$81,'RAW data extract'!$C$74:$C$81,VLOOKUP('Market shares starting point Fe'!$D47,Nomenclature!$F$1:$G$8,2,FALSE))-'Market shares starting point Fe'!AO47)+AO47)</f>
        <v>5.1955306817065874E-5</v>
      </c>
      <c r="AQ47" s="7">
        <f>IF(SUMIFS('Eurostat market shares'!$Z$2:$Z$185,'Eurostat market shares'!$C$2:$C$185,'Market shares starting point Fe'!$C47,'Eurostat market shares'!$D$2:$D$185,'Market shares starting point Fe'!$D47)=0,(SUMIFS('RAW data extract'!AN$74:AN$81,'RAW data extract'!$C$74:$C$81,VLOOKUP('Market shares starting point Fe'!$D47,Nomenclature!$F$1:$G$8,2,FALSE))-'Market shares starting point Fe'!AP47)+AP47,$Z47/SUMIFS('Eurostat market shares'!$Z$2:$Z$185,'Eurostat market shares'!$C$2:$C$185,'Market shares starting point Fe'!$C47,'Eurostat market shares'!$D$2:$D$185,'Market shares starting point Fe'!$D47)*(SUMIFS('RAW data extract'!AN$74:AN$81,'RAW data extract'!$C$74:$C$81,VLOOKUP('Market shares starting point Fe'!$D47,Nomenclature!$F$1:$G$8,2,FALSE))-'Market shares starting point Fe'!AP47)+AP47)</f>
        <v>5.4493860790469999E-5</v>
      </c>
      <c r="AR47" s="7">
        <f>IF(SUMIFS('Eurostat market shares'!$Z$2:$Z$185,'Eurostat market shares'!$C$2:$C$185,'Market shares starting point Fe'!$C47,'Eurostat market shares'!$D$2:$D$185,'Market shares starting point Fe'!$D47)=0,(SUMIFS('RAW data extract'!AO$74:AO$81,'RAW data extract'!$C$74:$C$81,VLOOKUP('Market shares starting point Fe'!$D47,Nomenclature!$F$1:$G$8,2,FALSE))-'Market shares starting point Fe'!AQ47)+AQ47,$Z47/SUMIFS('Eurostat market shares'!$Z$2:$Z$185,'Eurostat market shares'!$C$2:$C$185,'Market shares starting point Fe'!$C47,'Eurostat market shares'!$D$2:$D$185,'Market shares starting point Fe'!$D47)*(SUMIFS('RAW data extract'!AO$74:AO$81,'RAW data extract'!$C$74:$C$81,VLOOKUP('Market shares starting point Fe'!$D47,Nomenclature!$F$1:$G$8,2,FALSE))-'Market shares starting point Fe'!AQ47)+AQ47)</f>
        <v>5.7190908220331345E-5</v>
      </c>
      <c r="AS47" s="7">
        <f>IF(SUMIFS('Eurostat market shares'!$Z$2:$Z$185,'Eurostat market shares'!$C$2:$C$185,'Market shares starting point Fe'!$C47,'Eurostat market shares'!$D$2:$D$185,'Market shares starting point Fe'!$D47)=0,(SUMIFS('RAW data extract'!AP$74:AP$81,'RAW data extract'!$C$74:$C$81,VLOOKUP('Market shares starting point Fe'!$D47,Nomenclature!$F$1:$G$8,2,FALSE))-'Market shares starting point Fe'!AR47)+AR47,$Z47/SUMIFS('Eurostat market shares'!$Z$2:$Z$185,'Eurostat market shares'!$C$2:$C$185,'Market shares starting point Fe'!$C47,'Eurostat market shares'!$D$2:$D$185,'Market shares starting point Fe'!$D47)*(SUMIFS('RAW data extract'!AP$74:AP$81,'RAW data extract'!$C$74:$C$81,VLOOKUP('Market shares starting point Fe'!$D47,Nomenclature!$F$1:$G$8,2,FALSE))-'Market shares starting point Fe'!AR47)+AR47)</f>
        <v>6.0033249519162987E-5</v>
      </c>
      <c r="AT47" s="7">
        <f>IF(SUMIFS('Eurostat market shares'!$Z$2:$Z$185,'Eurostat market shares'!$C$2:$C$185,'Market shares starting point Fe'!$C47,'Eurostat market shares'!$D$2:$D$185,'Market shares starting point Fe'!$D47)=0,(SUMIFS('RAW data extract'!AQ$74:AQ$81,'RAW data extract'!$C$74:$C$81,VLOOKUP('Market shares starting point Fe'!$D47,Nomenclature!$F$1:$G$8,2,FALSE))-'Market shares starting point Fe'!AS47)+AS47,$Z47/SUMIFS('Eurostat market shares'!$Z$2:$Z$185,'Eurostat market shares'!$C$2:$C$185,'Market shares starting point Fe'!$C47,'Eurostat market shares'!$D$2:$D$185,'Market shares starting point Fe'!$D47)*(SUMIFS('RAW data extract'!AQ$74:AQ$81,'RAW data extract'!$C$74:$C$81,VLOOKUP('Market shares starting point Fe'!$D47,Nomenclature!$F$1:$G$8,2,FALSE))-'Market shares starting point Fe'!AS47)+AS47)</f>
        <v>6.3021984549952367E-5</v>
      </c>
      <c r="AU47" s="7">
        <f>IF(SUMIFS('Eurostat market shares'!$Z$2:$Z$185,'Eurostat market shares'!$C$2:$C$185,'Market shares starting point Fe'!$C47,'Eurostat market shares'!$D$2:$D$185,'Market shares starting point Fe'!$D47)=0,(SUMIFS('RAW data extract'!AR$74:AR$81,'RAW data extract'!$C$74:$C$81,VLOOKUP('Market shares starting point Fe'!$D47,Nomenclature!$F$1:$G$8,2,FALSE))-'Market shares starting point Fe'!AT47)+AT47,$Z47/SUMIFS('Eurostat market shares'!$Z$2:$Z$185,'Eurostat market shares'!$C$2:$C$185,'Market shares starting point Fe'!$C47,'Eurostat market shares'!$D$2:$D$185,'Market shares starting point Fe'!$D47)*(SUMIFS('RAW data extract'!AR$74:AR$81,'RAW data extract'!$C$74:$C$81,VLOOKUP('Market shares starting point Fe'!$D47,Nomenclature!$F$1:$G$8,2,FALSE))-'Market shares starting point Fe'!AT47)+AT47)</f>
        <v>6.6061670150832237E-5</v>
      </c>
      <c r="AV47" s="7">
        <f>IF(SUMIFS('Eurostat market shares'!$Z$2:$Z$185,'Eurostat market shares'!$C$2:$C$185,'Market shares starting point Fe'!$C47,'Eurostat market shares'!$D$2:$D$185,'Market shares starting point Fe'!$D47)=0,(SUMIFS('RAW data extract'!AS$74:AS$81,'RAW data extract'!$C$74:$C$81,VLOOKUP('Market shares starting point Fe'!$D47,Nomenclature!$F$1:$G$8,2,FALSE))-'Market shares starting point Fe'!AU47)+AU47,$Z47/SUMIFS('Eurostat market shares'!$Z$2:$Z$185,'Eurostat market shares'!$C$2:$C$185,'Market shares starting point Fe'!$C47,'Eurostat market shares'!$D$2:$D$185,'Market shares starting point Fe'!$D47)*(SUMIFS('RAW data extract'!AS$74:AS$81,'RAW data extract'!$C$74:$C$81,VLOOKUP('Market shares starting point Fe'!$D47,Nomenclature!$F$1:$G$8,2,FALSE))-'Market shares starting point Fe'!AU47)+AU47)</f>
        <v>6.9224460196423571E-5</v>
      </c>
      <c r="AW47" s="7">
        <f>IF(SUMIFS('Eurostat market shares'!$Z$2:$Z$185,'Eurostat market shares'!$C$2:$C$185,'Market shares starting point Fe'!$C47,'Eurostat market shares'!$D$2:$D$185,'Market shares starting point Fe'!$D47)=0,(SUMIFS('RAW data extract'!AT$74:AT$81,'RAW data extract'!$C$74:$C$81,VLOOKUP('Market shares starting point Fe'!$D47,Nomenclature!$F$1:$G$8,2,FALSE))-'Market shares starting point Fe'!AV47)+AV47,$Z47/SUMIFS('Eurostat market shares'!$Z$2:$Z$185,'Eurostat market shares'!$C$2:$C$185,'Market shares starting point Fe'!$C47,'Eurostat market shares'!$D$2:$D$185,'Market shares starting point Fe'!$D47)*(SUMIFS('RAW data extract'!AT$74:AT$81,'RAW data extract'!$C$74:$C$81,VLOOKUP('Market shares starting point Fe'!$D47,Nomenclature!$F$1:$G$8,2,FALSE))-'Market shares starting point Fe'!AV47)+AV47)</f>
        <v>7.249390836290166E-5</v>
      </c>
      <c r="AX47" s="7">
        <f>IF(SUMIFS('Eurostat market shares'!$Z$2:$Z$185,'Eurostat market shares'!$C$2:$C$185,'Market shares starting point Fe'!$C47,'Eurostat market shares'!$D$2:$D$185,'Market shares starting point Fe'!$D47)=0,(SUMIFS('RAW data extract'!AU$74:AU$81,'RAW data extract'!$C$74:$C$81,VLOOKUP('Market shares starting point Fe'!$D47,Nomenclature!$F$1:$G$8,2,FALSE))-'Market shares starting point Fe'!AW47)+AW47,$Z47/SUMIFS('Eurostat market shares'!$Z$2:$Z$185,'Eurostat market shares'!$C$2:$C$185,'Market shares starting point Fe'!$C47,'Eurostat market shares'!$D$2:$D$185,'Market shares starting point Fe'!$D47)*(SUMIFS('RAW data extract'!AU$74:AU$81,'RAW data extract'!$C$74:$C$81,VLOOKUP('Market shares starting point Fe'!$D47,Nomenclature!$F$1:$G$8,2,FALSE))-'Market shares starting point Fe'!AW47)+AW47)</f>
        <v>7.5960177492498033E-5</v>
      </c>
      <c r="AY47" s="7">
        <f>IF(SUMIFS('Eurostat market shares'!$Z$2:$Z$185,'Eurostat market shares'!$C$2:$C$185,'Market shares starting point Fe'!$C47,'Eurostat market shares'!$D$2:$D$185,'Market shares starting point Fe'!$D47)=0,(SUMIFS('RAW data extract'!AV$74:AV$81,'RAW data extract'!$C$74:$C$81,VLOOKUP('Market shares starting point Fe'!$D47,Nomenclature!$F$1:$G$8,2,FALSE))-'Market shares starting point Fe'!AX47)+AX47,$Z47/SUMIFS('Eurostat market shares'!$Z$2:$Z$185,'Eurostat market shares'!$C$2:$C$185,'Market shares starting point Fe'!$C47,'Eurostat market shares'!$D$2:$D$185,'Market shares starting point Fe'!$D47)*(SUMIFS('RAW data extract'!AV$74:AV$81,'RAW data extract'!$C$74:$C$81,VLOOKUP('Market shares starting point Fe'!$D47,Nomenclature!$F$1:$G$8,2,FALSE))-'Market shares starting point Fe'!AX47)+AX47)</f>
        <v>7.9901486654215481E-5</v>
      </c>
      <c r="AZ47" s="7">
        <f>IF(SUMIFS('Eurostat market shares'!$Z$2:$Z$185,'Eurostat market shares'!$C$2:$C$185,'Market shares starting point Fe'!$C47,'Eurostat market shares'!$D$2:$D$185,'Market shares starting point Fe'!$D47)=0,(SUMIFS('RAW data extract'!AW$74:AW$81,'RAW data extract'!$C$74:$C$81,VLOOKUP('Market shares starting point Fe'!$D47,Nomenclature!$F$1:$G$8,2,FALSE))-'Market shares starting point Fe'!AY47)+AY47,$Z47/SUMIFS('Eurostat market shares'!$Z$2:$Z$185,'Eurostat market shares'!$C$2:$C$185,'Market shares starting point Fe'!$C47,'Eurostat market shares'!$D$2:$D$185,'Market shares starting point Fe'!$D47)*(SUMIFS('RAW data extract'!AW$74:AW$81,'RAW data extract'!$C$74:$C$81,VLOOKUP('Market shares starting point Fe'!$D47,Nomenclature!$F$1:$G$8,2,FALSE))-'Market shares starting point Fe'!AY47)+AY47)</f>
        <v>8.4063538533015611E-5</v>
      </c>
      <c r="BA47" s="7">
        <f>IF(SUMIFS('Eurostat market shares'!$Z$2:$Z$185,'Eurostat market shares'!$C$2:$C$185,'Market shares starting point Fe'!$C47,'Eurostat market shares'!$D$2:$D$185,'Market shares starting point Fe'!$D47)=0,(SUMIFS('RAW data extract'!AX$74:AX$81,'RAW data extract'!$C$74:$C$81,VLOOKUP('Market shares starting point Fe'!$D47,Nomenclature!$F$1:$G$8,2,FALSE))-'Market shares starting point Fe'!AZ47)+AZ47,$Z47/SUMIFS('Eurostat market shares'!$Z$2:$Z$185,'Eurostat market shares'!$C$2:$C$185,'Market shares starting point Fe'!$C47,'Eurostat market shares'!$D$2:$D$185,'Market shares starting point Fe'!$D47)*(SUMIFS('RAW data extract'!AX$74:AX$81,'RAW data extract'!$C$74:$C$81,VLOOKUP('Market shares starting point Fe'!$D47,Nomenclature!$F$1:$G$8,2,FALSE))-'Market shares starting point Fe'!AZ47)+AZ47)</f>
        <v>8.8609987851437781E-5</v>
      </c>
      <c r="BB47" s="7">
        <f>IF(SUMIFS('Eurostat market shares'!$Z$2:$Z$185,'Eurostat market shares'!$C$2:$C$185,'Market shares starting point Fe'!$C47,'Eurostat market shares'!$D$2:$D$185,'Market shares starting point Fe'!$D47)=0,(SUMIFS('RAW data extract'!AY$74:AY$81,'RAW data extract'!$C$74:$C$81,VLOOKUP('Market shares starting point Fe'!$D47,Nomenclature!$F$1:$G$8,2,FALSE))-'Market shares starting point Fe'!BA47)+BA47,$Z47/SUMIFS('Eurostat market shares'!$Z$2:$Z$185,'Eurostat market shares'!$C$2:$C$185,'Market shares starting point Fe'!$C47,'Eurostat market shares'!$D$2:$D$185,'Market shares starting point Fe'!$D47)*(SUMIFS('RAW data extract'!AY$74:AY$81,'RAW data extract'!$C$74:$C$81,VLOOKUP('Market shares starting point Fe'!$D47,Nomenclature!$F$1:$G$8,2,FALSE))-'Market shares starting point Fe'!BA47)+BA47)</f>
        <v>9.3658992963984897E-5</v>
      </c>
      <c r="BC47" s="7">
        <f>IF(SUMIFS('Eurostat market shares'!$Z$2:$Z$185,'Eurostat market shares'!$C$2:$C$185,'Market shares starting point Fe'!$C47,'Eurostat market shares'!$D$2:$D$185,'Market shares starting point Fe'!$D47)=0,(SUMIFS('RAW data extract'!AZ$74:AZ$81,'RAW data extract'!$C$74:$C$81,VLOOKUP('Market shares starting point Fe'!$D47,Nomenclature!$F$1:$G$8,2,FALSE))-'Market shares starting point Fe'!BB47)+BB47,$Z47/SUMIFS('Eurostat market shares'!$Z$2:$Z$185,'Eurostat market shares'!$C$2:$C$185,'Market shares starting point Fe'!$C47,'Eurostat market shares'!$D$2:$D$185,'Market shares starting point Fe'!$D47)*(SUMIFS('RAW data extract'!AZ$74:AZ$81,'RAW data extract'!$C$74:$C$81,VLOOKUP('Market shares starting point Fe'!$D47,Nomenclature!$F$1:$G$8,2,FALSE))-'Market shares starting point Fe'!BB47)+BB47)</f>
        <v>9.9276599341383099E-5</v>
      </c>
      <c r="BD47" s="7">
        <f>IF(SUMIFS('Eurostat market shares'!$Z$2:$Z$185,'Eurostat market shares'!$C$2:$C$185,'Market shares starting point Fe'!$C47,'Eurostat market shares'!$D$2:$D$185,'Market shares starting point Fe'!$D47)=0,(SUMIFS('RAW data extract'!BA$74:BA$81,'RAW data extract'!$C$74:$C$81,VLOOKUP('Market shares starting point Fe'!$D47,Nomenclature!$F$1:$G$8,2,FALSE))-'Market shares starting point Fe'!BC47)+BC47,$Z47/SUMIFS('Eurostat market shares'!$Z$2:$Z$185,'Eurostat market shares'!$C$2:$C$185,'Market shares starting point Fe'!$C47,'Eurostat market shares'!$D$2:$D$185,'Market shares starting point Fe'!$D47)*(SUMIFS('RAW data extract'!BA$74:BA$81,'RAW data extract'!$C$74:$C$81,VLOOKUP('Market shares starting point Fe'!$D47,Nomenclature!$F$1:$G$8,2,FALSE))-'Market shares starting point Fe'!BC47)+BC47)</f>
        <v>1.053592419088396E-4</v>
      </c>
      <c r="BE47" s="7">
        <f>IF(SUMIFS('Eurostat market shares'!$Z$2:$Z$185,'Eurostat market shares'!$C$2:$C$185,'Market shares starting point Fe'!$C47,'Eurostat market shares'!$D$2:$D$185,'Market shares starting point Fe'!$D47)=0,(SUMIFS('RAW data extract'!BB$74:BB$81,'RAW data extract'!$C$74:$C$81,VLOOKUP('Market shares starting point Fe'!$D47,Nomenclature!$F$1:$G$8,2,FALSE))-'Market shares starting point Fe'!BD47)+BD47,$Z47/SUMIFS('Eurostat market shares'!$Z$2:$Z$185,'Eurostat market shares'!$C$2:$C$185,'Market shares starting point Fe'!$C47,'Eurostat market shares'!$D$2:$D$185,'Market shares starting point Fe'!$D47)*(SUMIFS('RAW data extract'!BB$74:BB$81,'RAW data extract'!$C$74:$C$81,VLOOKUP('Market shares starting point Fe'!$D47,Nomenclature!$F$1:$G$8,2,FALSE))-'Market shares starting point Fe'!BD47)+BD47)</f>
        <v>1.1223743783746689E-4</v>
      </c>
      <c r="BF47" s="7">
        <f>IF(SUMIFS('Eurostat market shares'!$Z$2:$Z$185,'Eurostat market shares'!$C$2:$C$185,'Market shares starting point Fe'!$C47,'Eurostat market shares'!$D$2:$D$185,'Market shares starting point Fe'!$D47)=0,(SUMIFS('RAW data extract'!BC$74:BC$81,'RAW data extract'!$C$74:$C$81,VLOOKUP('Market shares starting point Fe'!$D47,Nomenclature!$F$1:$G$8,2,FALSE))-'Market shares starting point Fe'!BE47)+BE47,$Z47/SUMIFS('Eurostat market shares'!$Z$2:$Z$185,'Eurostat market shares'!$C$2:$C$185,'Market shares starting point Fe'!$C47,'Eurostat market shares'!$D$2:$D$185,'Market shares starting point Fe'!$D47)*(SUMIFS('RAW data extract'!BC$74:BC$81,'RAW data extract'!$C$74:$C$81,VLOOKUP('Market shares starting point Fe'!$D47,Nomenclature!$F$1:$G$8,2,FALSE))-'Market shares starting point Fe'!BE47)+BE47)</f>
        <v>1.1994345012950137E-4</v>
      </c>
      <c r="BG47" s="7">
        <f>IF(SUMIFS('Eurostat market shares'!$Z$2:$Z$185,'Eurostat market shares'!$C$2:$C$185,'Market shares starting point Fe'!$C47,'Eurostat market shares'!$D$2:$D$185,'Market shares starting point Fe'!$D47)=0,(SUMIFS('RAW data extract'!BD$74:BD$81,'RAW data extract'!$C$74:$C$81,VLOOKUP('Market shares starting point Fe'!$D47,Nomenclature!$F$1:$G$8,2,FALSE))-'Market shares starting point Fe'!BF47)+BF47,$Z47/SUMIFS('Eurostat market shares'!$Z$2:$Z$185,'Eurostat market shares'!$C$2:$C$185,'Market shares starting point Fe'!$C47,'Eurostat market shares'!$D$2:$D$185,'Market shares starting point Fe'!$D47)*(SUMIFS('RAW data extract'!BD$74:BD$81,'RAW data extract'!$C$74:$C$81,VLOOKUP('Market shares starting point Fe'!$D47,Nomenclature!$F$1:$G$8,2,FALSE))-'Market shares starting point Fe'!BF47)+BF47)</f>
        <v>1.286164202993178E-4</v>
      </c>
      <c r="BH47" s="7">
        <f>IF(SUMIFS('Eurostat market shares'!$Z$2:$Z$185,'Eurostat market shares'!$C$2:$C$185,'Market shares starting point Fe'!$C47,'Eurostat market shares'!$D$2:$D$185,'Market shares starting point Fe'!$D47)=0,(SUMIFS('RAW data extract'!BE$74:BE$81,'RAW data extract'!$C$74:$C$81,VLOOKUP('Market shares starting point Fe'!$D47,Nomenclature!$F$1:$G$8,2,FALSE))-'Market shares starting point Fe'!BG47)+BG47,$Z47/SUMIFS('Eurostat market shares'!$Z$2:$Z$185,'Eurostat market shares'!$C$2:$C$185,'Market shares starting point Fe'!$C47,'Eurostat market shares'!$D$2:$D$185,'Market shares starting point Fe'!$D47)*(SUMIFS('RAW data extract'!BE$74:BE$81,'RAW data extract'!$C$74:$C$81,VLOOKUP('Market shares starting point Fe'!$D47,Nomenclature!$F$1:$G$8,2,FALSE))-'Market shares starting point Fe'!BG47)+BG47)</f>
        <v>1.3847148359464765E-4</v>
      </c>
    </row>
    <row r="48" spans="1:60" hidden="1" x14ac:dyDescent="0.3">
      <c r="A48" t="s">
        <v>9</v>
      </c>
      <c r="B48" t="s">
        <v>10</v>
      </c>
      <c r="C48" t="s">
        <v>29</v>
      </c>
      <c r="D48" t="s">
        <v>22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 s="6">
        <f>IFERROR(SUMIFS('intermediary sheet'!J$2:J$185,'intermediary sheet'!$C$2:$C$185,'Market shares starting point Fe'!$C48,'intermediary sheet'!$D$2:$D$185,'Market shares starting point Fe'!$D48)/SUMIFS('intermediary sheet'!J$2:J$185,'intermediary sheet'!$C$2:$C$185,'Market shares starting point Fe'!$C48,'intermediary sheet'!$D$2:$D$185,"total"),0)</f>
        <v>0.9755817384232669</v>
      </c>
      <c r="K48" s="6">
        <f>IFERROR(SUMIFS('intermediary sheet'!K$2:K$185,'intermediary sheet'!$C$2:$C$185,'Market shares starting point Fe'!$C48,'intermediary sheet'!$D$2:$D$185,'Market shares starting point Fe'!$D48)/SUMIFS('intermediary sheet'!K$2:K$185,'intermediary sheet'!$C$2:$C$185,'Market shares starting point Fe'!$C48,'intermediary sheet'!$D$2:$D$185,"total"),0)</f>
        <v>0.97260276071269891</v>
      </c>
      <c r="L48" s="6">
        <f>IFERROR(SUMIFS('intermediary sheet'!L$2:L$185,'intermediary sheet'!$C$2:$C$185,'Market shares starting point Fe'!$C48,'intermediary sheet'!$D$2:$D$185,'Market shares starting point Fe'!$D48)/SUMIFS('intermediary sheet'!L$2:L$185,'intermediary sheet'!$C$2:$C$185,'Market shares starting point Fe'!$C48,'intermediary sheet'!$D$2:$D$185,"total"),0)</f>
        <v>0.96969363834274225</v>
      </c>
      <c r="M48" s="6">
        <f>IFERROR(SUMIFS('intermediary sheet'!M$2:M$185,'intermediary sheet'!$C$2:$C$185,'Market shares starting point Fe'!$C48,'intermediary sheet'!$D$2:$D$185,'Market shares starting point Fe'!$D48)/SUMIFS('intermediary sheet'!M$2:M$185,'intermediary sheet'!$C$2:$C$185,'Market shares starting point Fe'!$C48,'intermediary sheet'!$D$2:$D$185,"total"),0)</f>
        <v>0.95567369123676937</v>
      </c>
      <c r="N48" s="6">
        <f>IFERROR(SUMIFS('intermediary sheet'!N$2:N$185,'intermediary sheet'!$C$2:$C$185,'Market shares starting point Fe'!$C48,'intermediary sheet'!$D$2:$D$185,'Market shares starting point Fe'!$D48)/SUMIFS('intermediary sheet'!N$2:N$185,'intermediary sheet'!$C$2:$C$185,'Market shares starting point Fe'!$C48,'intermediary sheet'!$D$2:$D$185,"total"),0)</f>
        <v>0.95233622399854234</v>
      </c>
      <c r="O48" s="6">
        <f>IFERROR(SUMIFS('intermediary sheet'!O$2:O$185,'intermediary sheet'!$C$2:$C$185,'Market shares starting point Fe'!$C48,'intermediary sheet'!$D$2:$D$185,'Market shares starting point Fe'!$D48)/SUMIFS('intermediary sheet'!O$2:O$185,'intermediary sheet'!$C$2:$C$185,'Market shares starting point Fe'!$C48,'intermediary sheet'!$D$2:$D$185,"total"),0)</f>
        <v>0.93851389731296153</v>
      </c>
      <c r="P48" s="6">
        <f>IFERROR(SUMIFS('intermediary sheet'!P$2:P$185,'intermediary sheet'!$C$2:$C$185,'Market shares starting point Fe'!$C48,'intermediary sheet'!$D$2:$D$185,'Market shares starting point Fe'!$D48)/SUMIFS('intermediary sheet'!P$2:P$185,'intermediary sheet'!$C$2:$C$185,'Market shares starting point Fe'!$C48,'intermediary sheet'!$D$2:$D$185,"total"),0)</f>
        <v>0.9182519580227676</v>
      </c>
      <c r="Q48" s="6">
        <f>IFERROR(SUMIFS('intermediary sheet'!Q$2:Q$185,'intermediary sheet'!$C$2:$C$185,'Market shares starting point Fe'!$C48,'intermediary sheet'!$D$2:$D$185,'Market shares starting point Fe'!$D48)/SUMIFS('intermediary sheet'!Q$2:Q$185,'intermediary sheet'!$C$2:$C$185,'Market shares starting point Fe'!$C48,'intermediary sheet'!$D$2:$D$185,"total"),0)</f>
        <v>0.91171675491624704</v>
      </c>
      <c r="R48" s="6">
        <f>IFERROR(SUMIFS('intermediary sheet'!R$2:R$185,'intermediary sheet'!$C$2:$C$185,'Market shares starting point Fe'!$C48,'intermediary sheet'!$D$2:$D$185,'Market shares starting point Fe'!$D48)/SUMIFS('intermediary sheet'!R$2:R$185,'intermediary sheet'!$C$2:$C$185,'Market shares starting point Fe'!$C48,'intermediary sheet'!$D$2:$D$185,"total"),0)</f>
        <v>0.92714419502963485</v>
      </c>
      <c r="S48" s="6">
        <f>IFERROR(SUMIFS('intermediary sheet'!S$2:S$185,'intermediary sheet'!$C$2:$C$185,'Market shares starting point Fe'!$C48,'intermediary sheet'!$D$2:$D$185,'Market shares starting point Fe'!$D48)/SUMIFS('intermediary sheet'!S$2:S$185,'intermediary sheet'!$C$2:$C$185,'Market shares starting point Fe'!$C48,'intermediary sheet'!$D$2:$D$185,"total"),0)</f>
        <v>0.93219387982434565</v>
      </c>
      <c r="T48" s="6">
        <f>IFERROR(SUMIFS('intermediary sheet'!T$2:T$185,'intermediary sheet'!$C$2:$C$185,'Market shares starting point Fe'!$C48,'intermediary sheet'!$D$2:$D$185,'Market shares starting point Fe'!$D48)/SUMIFS('intermediary sheet'!T$2:T$185,'intermediary sheet'!$C$2:$C$185,'Market shares starting point Fe'!$C48,'intermediary sheet'!$D$2:$D$185,"total"),0)</f>
        <v>0.92731858286866475</v>
      </c>
      <c r="U48" s="6">
        <f>IFERROR(SUMIFS('intermediary sheet'!U$2:U$185,'intermediary sheet'!$C$2:$C$185,'Market shares starting point Fe'!$C48,'intermediary sheet'!$D$2:$D$185,'Market shares starting point Fe'!$D48)/SUMIFS('intermediary sheet'!U$2:U$185,'intermediary sheet'!$C$2:$C$185,'Market shares starting point Fe'!$C48,'intermediary sheet'!$D$2:$D$185,"total"),0)</f>
        <v>0.92932280053305583</v>
      </c>
      <c r="V48" s="6">
        <f>IFERROR(SUMIFS('intermediary sheet'!V$2:V$185,'intermediary sheet'!$C$2:$C$185,'Market shares starting point Fe'!$C48,'intermediary sheet'!$D$2:$D$185,'Market shares starting point Fe'!$D48)/SUMIFS('intermediary sheet'!V$2:V$185,'intermediary sheet'!$C$2:$C$185,'Market shares starting point Fe'!$C48,'intermediary sheet'!$D$2:$D$185,"total"),0)</f>
        <v>0.92739765496427751</v>
      </c>
      <c r="W48" s="6">
        <f>IFERROR(SUMIFS('intermediary sheet'!W$2:W$185,'intermediary sheet'!$C$2:$C$185,'Market shares starting point Fe'!$C48,'intermediary sheet'!$D$2:$D$185,'Market shares starting point Fe'!$D48)/SUMIFS('intermediary sheet'!W$2:W$185,'intermediary sheet'!$C$2:$C$185,'Market shares starting point Fe'!$C48,'intermediary sheet'!$D$2:$D$185,"total"),0)</f>
        <v>0.93308215172519582</v>
      </c>
      <c r="X48" s="6">
        <f>IFERROR(SUMIFS('intermediary sheet'!X$2:X$185,'intermediary sheet'!$C$2:$C$185,'Market shares starting point Fe'!$C48,'intermediary sheet'!$D$2:$D$185,'Market shares starting point Fe'!$D48)/SUMIFS('intermediary sheet'!X$2:X$185,'intermediary sheet'!$C$2:$C$185,'Market shares starting point Fe'!$C48,'intermediary sheet'!$D$2:$D$185,"total"),0)</f>
        <v>0.93327041309917347</v>
      </c>
      <c r="Y48" s="6">
        <f>IFERROR(SUMIFS('intermediary sheet'!Y$2:Y$185,'intermediary sheet'!$C$2:$C$185,'Market shares starting point Fe'!$C48,'intermediary sheet'!$D$2:$D$185,'Market shares starting point Fe'!$D48)/SUMIFS('intermediary sheet'!Y$2:Y$185,'intermediary sheet'!$C$2:$C$185,'Market shares starting point Fe'!$C48,'intermediary sheet'!$D$2:$D$185,"total"),0)</f>
        <v>0.9372532381799703</v>
      </c>
      <c r="Z48" s="6">
        <f>IFERROR(SUMIFS('intermediary sheet'!Z$2:Z$185,'intermediary sheet'!$C$2:$C$185,'Market shares starting point Fe'!$C48,'intermediary sheet'!$D$2:$D$185,'Market shares starting point Fe'!$D48)/SUMIFS('intermediary sheet'!Z$2:Z$185,'intermediary sheet'!$C$2:$C$185,'Market shares starting point Fe'!$C48,'intermediary sheet'!$D$2:$D$185,"total"),0)</f>
        <v>0.9382135826394099</v>
      </c>
      <c r="AA48" s="7">
        <f>IF(SUMIFS('Eurostat market shares'!$Z$2:$Z$185,'Eurostat market shares'!$C$2:$C$185,'Market shares starting point Fe'!$C48,'Eurostat market shares'!$D$2:$D$185,'Market shares starting point Fe'!$D48)=0,(SUMIFS('RAW data extract'!X$74:X$81,'RAW data extract'!$C$74:$C$81,VLOOKUP('Market shares starting point Fe'!$D48,Nomenclature!$F$1:$G$8,2,FALSE))-'Market shares starting point Fe'!Z48)+Z48,$Z48/SUMIFS('Eurostat market shares'!$Z$2:$Z$185,'Eurostat market shares'!$C$2:$C$185,'Market shares starting point Fe'!$C48,'Eurostat market shares'!$D$2:$D$185,'Market shares starting point Fe'!$D48)*(SUMIFS('RAW data extract'!X$74:X$81,'RAW data extract'!$C$74:$C$81,VLOOKUP('Market shares starting point Fe'!$D48,Nomenclature!$F$1:$G$8,2,FALSE))-'Market shares starting point Fe'!Z48)+Z48)</f>
        <v>0.93524532854898357</v>
      </c>
      <c r="AB48" s="7">
        <f>IF(SUMIFS('Eurostat market shares'!$Z$2:$Z$185,'Eurostat market shares'!$C$2:$C$185,'Market shares starting point Fe'!$C48,'Eurostat market shares'!$D$2:$D$185,'Market shares starting point Fe'!$D48)=0,(SUMIFS('RAW data extract'!Y$74:Y$81,'RAW data extract'!$C$74:$C$81,VLOOKUP('Market shares starting point Fe'!$D48,Nomenclature!$F$1:$G$8,2,FALSE))-'Market shares starting point Fe'!AA48)+AA48,$Z48/SUMIFS('Eurostat market shares'!$Z$2:$Z$185,'Eurostat market shares'!$C$2:$C$185,'Market shares starting point Fe'!$C48,'Eurostat market shares'!$D$2:$D$185,'Market shares starting point Fe'!$D48)*(SUMIFS('RAW data extract'!Y$74:Y$81,'RAW data extract'!$C$74:$C$81,VLOOKUP('Market shares starting point Fe'!$D48,Nomenclature!$F$1:$G$8,2,FALSE))-'Market shares starting point Fe'!AA48)+AA48)</f>
        <v>0.93449248644743588</v>
      </c>
      <c r="AC48" s="7">
        <f>IF(SUMIFS('Eurostat market shares'!$Z$2:$Z$185,'Eurostat market shares'!$C$2:$C$185,'Market shares starting point Fe'!$C48,'Eurostat market shares'!$D$2:$D$185,'Market shares starting point Fe'!$D48)=0,(SUMIFS('RAW data extract'!Z$74:Z$81,'RAW data extract'!$C$74:$C$81,VLOOKUP('Market shares starting point Fe'!$D48,Nomenclature!$F$1:$G$8,2,FALSE))-'Market shares starting point Fe'!AB48)+AB48,$Z48/SUMIFS('Eurostat market shares'!$Z$2:$Z$185,'Eurostat market shares'!$C$2:$C$185,'Market shares starting point Fe'!$C48,'Eurostat market shares'!$D$2:$D$185,'Market shares starting point Fe'!$D48)*(SUMIFS('RAW data extract'!Z$74:Z$81,'RAW data extract'!$C$74:$C$81,VLOOKUP('Market shares starting point Fe'!$D48,Nomenclature!$F$1:$G$8,2,FALSE))-'Market shares starting point Fe'!AB48)+AB48)</f>
        <v>0.93331700624007874</v>
      </c>
      <c r="AD48" s="7">
        <f>IF(SUMIFS('Eurostat market shares'!$Z$2:$Z$185,'Eurostat market shares'!$C$2:$C$185,'Market shares starting point Fe'!$C48,'Eurostat market shares'!$D$2:$D$185,'Market shares starting point Fe'!$D48)=0,(SUMIFS('RAW data extract'!AA$74:AA$81,'RAW data extract'!$C$74:$C$81,VLOOKUP('Market shares starting point Fe'!$D48,Nomenclature!$F$1:$G$8,2,FALSE))-'Market shares starting point Fe'!AC48)+AC48,$Z48/SUMIFS('Eurostat market shares'!$Z$2:$Z$185,'Eurostat market shares'!$C$2:$C$185,'Market shares starting point Fe'!$C48,'Eurostat market shares'!$D$2:$D$185,'Market shares starting point Fe'!$D48)*(SUMIFS('RAW data extract'!AA$74:AA$81,'RAW data extract'!$C$74:$C$81,VLOOKUP('Market shares starting point Fe'!$D48,Nomenclature!$F$1:$G$8,2,FALSE))-'Market shares starting point Fe'!AC48)+AC48)</f>
        <v>0.93202508908884707</v>
      </c>
      <c r="AE48" s="7">
        <f>IF(SUMIFS('Eurostat market shares'!$Z$2:$Z$185,'Eurostat market shares'!$C$2:$C$185,'Market shares starting point Fe'!$C48,'Eurostat market shares'!$D$2:$D$185,'Market shares starting point Fe'!$D48)=0,(SUMIFS('RAW data extract'!AB$74:AB$81,'RAW data extract'!$C$74:$C$81,VLOOKUP('Market shares starting point Fe'!$D48,Nomenclature!$F$1:$G$8,2,FALSE))-'Market shares starting point Fe'!AD48)+AD48,$Z48/SUMIFS('Eurostat market shares'!$Z$2:$Z$185,'Eurostat market shares'!$C$2:$C$185,'Market shares starting point Fe'!$C48,'Eurostat market shares'!$D$2:$D$185,'Market shares starting point Fe'!$D48)*(SUMIFS('RAW data extract'!AB$74:AB$81,'RAW data extract'!$C$74:$C$81,VLOOKUP('Market shares starting point Fe'!$D48,Nomenclature!$F$1:$G$8,2,FALSE))-'Market shares starting point Fe'!AD48)+AD48)</f>
        <v>0.93063700015356965</v>
      </c>
      <c r="AF48" s="7">
        <f>IF(SUMIFS('Eurostat market shares'!$Z$2:$Z$185,'Eurostat market shares'!$C$2:$C$185,'Market shares starting point Fe'!$C48,'Eurostat market shares'!$D$2:$D$185,'Market shares starting point Fe'!$D48)=0,(SUMIFS('RAW data extract'!AC$74:AC$81,'RAW data extract'!$C$74:$C$81,VLOOKUP('Market shares starting point Fe'!$D48,Nomenclature!$F$1:$G$8,2,FALSE))-'Market shares starting point Fe'!AE48)+AE48,$Z48/SUMIFS('Eurostat market shares'!$Z$2:$Z$185,'Eurostat market shares'!$C$2:$C$185,'Market shares starting point Fe'!$C48,'Eurostat market shares'!$D$2:$D$185,'Market shares starting point Fe'!$D48)*(SUMIFS('RAW data extract'!AC$74:AC$81,'RAW data extract'!$C$74:$C$81,VLOOKUP('Market shares starting point Fe'!$D48,Nomenclature!$F$1:$G$8,2,FALSE))-'Market shares starting point Fe'!AE48)+AE48)</f>
        <v>0.92906053459345161</v>
      </c>
      <c r="AG48" s="7">
        <f>IF(SUMIFS('Eurostat market shares'!$Z$2:$Z$185,'Eurostat market shares'!$C$2:$C$185,'Market shares starting point Fe'!$C48,'Eurostat market shares'!$D$2:$D$185,'Market shares starting point Fe'!$D48)=0,(SUMIFS('RAW data extract'!AD$74:AD$81,'RAW data extract'!$C$74:$C$81,VLOOKUP('Market shares starting point Fe'!$D48,Nomenclature!$F$1:$G$8,2,FALSE))-'Market shares starting point Fe'!AF48)+AF48,$Z48/SUMIFS('Eurostat market shares'!$Z$2:$Z$185,'Eurostat market shares'!$C$2:$C$185,'Market shares starting point Fe'!$C48,'Eurostat market shares'!$D$2:$D$185,'Market shares starting point Fe'!$D48)*(SUMIFS('RAW data extract'!AD$74:AD$81,'RAW data extract'!$C$74:$C$81,VLOOKUP('Market shares starting point Fe'!$D48,Nomenclature!$F$1:$G$8,2,FALSE))-'Market shares starting point Fe'!AF48)+AF48)</f>
        <v>0.92734681401782304</v>
      </c>
      <c r="AH48" s="7">
        <f>IF(SUMIFS('Eurostat market shares'!$Z$2:$Z$185,'Eurostat market shares'!$C$2:$C$185,'Market shares starting point Fe'!$C48,'Eurostat market shares'!$D$2:$D$185,'Market shares starting point Fe'!$D48)=0,(SUMIFS('RAW data extract'!AE$74:AE$81,'RAW data extract'!$C$74:$C$81,VLOOKUP('Market shares starting point Fe'!$D48,Nomenclature!$F$1:$G$8,2,FALSE))-'Market shares starting point Fe'!AG48)+AG48,$Z48/SUMIFS('Eurostat market shares'!$Z$2:$Z$185,'Eurostat market shares'!$C$2:$C$185,'Market shares starting point Fe'!$C48,'Eurostat market shares'!$D$2:$D$185,'Market shares starting point Fe'!$D48)*(SUMIFS('RAW data extract'!AE$74:AE$81,'RAW data extract'!$C$74:$C$81,VLOOKUP('Market shares starting point Fe'!$D48,Nomenclature!$F$1:$G$8,2,FALSE))-'Market shares starting point Fe'!AG48)+AG48)</f>
        <v>0.925290039026054</v>
      </c>
      <c r="AI48" s="7">
        <f>IF(SUMIFS('Eurostat market shares'!$Z$2:$Z$185,'Eurostat market shares'!$C$2:$C$185,'Market shares starting point Fe'!$C48,'Eurostat market shares'!$D$2:$D$185,'Market shares starting point Fe'!$D48)=0,(SUMIFS('RAW data extract'!AF$74:AF$81,'RAW data extract'!$C$74:$C$81,VLOOKUP('Market shares starting point Fe'!$D48,Nomenclature!$F$1:$G$8,2,FALSE))-'Market shares starting point Fe'!AH48)+AH48,$Z48/SUMIFS('Eurostat market shares'!$Z$2:$Z$185,'Eurostat market shares'!$C$2:$C$185,'Market shares starting point Fe'!$C48,'Eurostat market shares'!$D$2:$D$185,'Market shares starting point Fe'!$D48)*(SUMIFS('RAW data extract'!AF$74:AF$81,'RAW data extract'!$C$74:$C$81,VLOOKUP('Market shares starting point Fe'!$D48,Nomenclature!$F$1:$G$8,2,FALSE))-'Market shares starting point Fe'!AH48)+AH48)</f>
        <v>0.9229683667348737</v>
      </c>
      <c r="AJ48" s="7">
        <f>IF(SUMIFS('Eurostat market shares'!$Z$2:$Z$185,'Eurostat market shares'!$C$2:$C$185,'Market shares starting point Fe'!$C48,'Eurostat market shares'!$D$2:$D$185,'Market shares starting point Fe'!$D48)=0,(SUMIFS('RAW data extract'!AG$74:AG$81,'RAW data extract'!$C$74:$C$81,VLOOKUP('Market shares starting point Fe'!$D48,Nomenclature!$F$1:$G$8,2,FALSE))-'Market shares starting point Fe'!AI48)+AI48,$Z48/SUMIFS('Eurostat market shares'!$Z$2:$Z$185,'Eurostat market shares'!$C$2:$C$185,'Market shares starting point Fe'!$C48,'Eurostat market shares'!$D$2:$D$185,'Market shares starting point Fe'!$D48)*(SUMIFS('RAW data extract'!AG$74:AG$81,'RAW data extract'!$C$74:$C$81,VLOOKUP('Market shares starting point Fe'!$D48,Nomenclature!$F$1:$G$8,2,FALSE))-'Market shares starting point Fe'!AI48)+AI48)</f>
        <v>0.920270264775637</v>
      </c>
      <c r="AK48" s="7">
        <f>IF(SUMIFS('Eurostat market shares'!$Z$2:$Z$185,'Eurostat market shares'!$C$2:$C$185,'Market shares starting point Fe'!$C48,'Eurostat market shares'!$D$2:$D$185,'Market shares starting point Fe'!$D48)=0,(SUMIFS('RAW data extract'!AH$74:AH$81,'RAW data extract'!$C$74:$C$81,VLOOKUP('Market shares starting point Fe'!$D48,Nomenclature!$F$1:$G$8,2,FALSE))-'Market shares starting point Fe'!AJ48)+AJ48,$Z48/SUMIFS('Eurostat market shares'!$Z$2:$Z$185,'Eurostat market shares'!$C$2:$C$185,'Market shares starting point Fe'!$C48,'Eurostat market shares'!$D$2:$D$185,'Market shares starting point Fe'!$D48)*(SUMIFS('RAW data extract'!AH$74:AH$81,'RAW data extract'!$C$74:$C$81,VLOOKUP('Market shares starting point Fe'!$D48,Nomenclature!$F$1:$G$8,2,FALSE))-'Market shares starting point Fe'!AJ48)+AJ48)</f>
        <v>0.91685150038764629</v>
      </c>
      <c r="AL48" s="7">
        <f>IF(SUMIFS('Eurostat market shares'!$Z$2:$Z$185,'Eurostat market shares'!$C$2:$C$185,'Market shares starting point Fe'!$C48,'Eurostat market shares'!$D$2:$D$185,'Market shares starting point Fe'!$D48)=0,(SUMIFS('RAW data extract'!AI$74:AI$81,'RAW data extract'!$C$74:$C$81,VLOOKUP('Market shares starting point Fe'!$D48,Nomenclature!$F$1:$G$8,2,FALSE))-'Market shares starting point Fe'!AK48)+AK48,$Z48/SUMIFS('Eurostat market shares'!$Z$2:$Z$185,'Eurostat market shares'!$C$2:$C$185,'Market shares starting point Fe'!$C48,'Eurostat market shares'!$D$2:$D$185,'Market shares starting point Fe'!$D48)*(SUMIFS('RAW data extract'!AI$74:AI$81,'RAW data extract'!$C$74:$C$81,VLOOKUP('Market shares starting point Fe'!$D48,Nomenclature!$F$1:$G$8,2,FALSE))-'Market shares starting point Fe'!AK48)+AK48)</f>
        <v>0.9125228175487109</v>
      </c>
      <c r="AM48" s="7">
        <f>IF(SUMIFS('Eurostat market shares'!$Z$2:$Z$185,'Eurostat market shares'!$C$2:$C$185,'Market shares starting point Fe'!$C48,'Eurostat market shares'!$D$2:$D$185,'Market shares starting point Fe'!$D48)=0,(SUMIFS('RAW data extract'!AJ$74:AJ$81,'RAW data extract'!$C$74:$C$81,VLOOKUP('Market shares starting point Fe'!$D48,Nomenclature!$F$1:$G$8,2,FALSE))-'Market shares starting point Fe'!AL48)+AL48,$Z48/SUMIFS('Eurostat market shares'!$Z$2:$Z$185,'Eurostat market shares'!$C$2:$C$185,'Market shares starting point Fe'!$C48,'Eurostat market shares'!$D$2:$D$185,'Market shares starting point Fe'!$D48)*(SUMIFS('RAW data extract'!AJ$74:AJ$81,'RAW data extract'!$C$74:$C$81,VLOOKUP('Market shares starting point Fe'!$D48,Nomenclature!$F$1:$G$8,2,FALSE))-'Market shares starting point Fe'!AL48)+AL48)</f>
        <v>0.9070517177187355</v>
      </c>
      <c r="AN48" s="7">
        <f>IF(SUMIFS('Eurostat market shares'!$Z$2:$Z$185,'Eurostat market shares'!$C$2:$C$185,'Market shares starting point Fe'!$C48,'Eurostat market shares'!$D$2:$D$185,'Market shares starting point Fe'!$D48)=0,(SUMIFS('RAW data extract'!AK$74:AK$81,'RAW data extract'!$C$74:$C$81,VLOOKUP('Market shares starting point Fe'!$D48,Nomenclature!$F$1:$G$8,2,FALSE))-'Market shares starting point Fe'!AM48)+AM48,$Z48/SUMIFS('Eurostat market shares'!$Z$2:$Z$185,'Eurostat market shares'!$C$2:$C$185,'Market shares starting point Fe'!$C48,'Eurostat market shares'!$D$2:$D$185,'Market shares starting point Fe'!$D48)*(SUMIFS('RAW data extract'!AK$74:AK$81,'RAW data extract'!$C$74:$C$81,VLOOKUP('Market shares starting point Fe'!$D48,Nomenclature!$F$1:$G$8,2,FALSE))-'Market shares starting point Fe'!AM48)+AM48)</f>
        <v>0.89982096358759578</v>
      </c>
      <c r="AO48" s="7">
        <f>IF(SUMIFS('Eurostat market shares'!$Z$2:$Z$185,'Eurostat market shares'!$C$2:$C$185,'Market shares starting point Fe'!$C48,'Eurostat market shares'!$D$2:$D$185,'Market shares starting point Fe'!$D48)=0,(SUMIFS('RAW data extract'!AL$74:AL$81,'RAW data extract'!$C$74:$C$81,VLOOKUP('Market shares starting point Fe'!$D48,Nomenclature!$F$1:$G$8,2,FALSE))-'Market shares starting point Fe'!AN48)+AN48,$Z48/SUMIFS('Eurostat market shares'!$Z$2:$Z$185,'Eurostat market shares'!$C$2:$C$185,'Market shares starting point Fe'!$C48,'Eurostat market shares'!$D$2:$D$185,'Market shares starting point Fe'!$D48)*(SUMIFS('RAW data extract'!AL$74:AL$81,'RAW data extract'!$C$74:$C$81,VLOOKUP('Market shares starting point Fe'!$D48,Nomenclature!$F$1:$G$8,2,FALSE))-'Market shares starting point Fe'!AN48)+AN48)</f>
        <v>0.89160165235825717</v>
      </c>
      <c r="AP48" s="7">
        <f>IF(SUMIFS('Eurostat market shares'!$Z$2:$Z$185,'Eurostat market shares'!$C$2:$C$185,'Market shares starting point Fe'!$C48,'Eurostat market shares'!$D$2:$D$185,'Market shares starting point Fe'!$D48)=0,(SUMIFS('RAW data extract'!AM$74:AM$81,'RAW data extract'!$C$74:$C$81,VLOOKUP('Market shares starting point Fe'!$D48,Nomenclature!$F$1:$G$8,2,FALSE))-'Market shares starting point Fe'!AO48)+AO48,$Z48/SUMIFS('Eurostat market shares'!$Z$2:$Z$185,'Eurostat market shares'!$C$2:$C$185,'Market shares starting point Fe'!$C48,'Eurostat market shares'!$D$2:$D$185,'Market shares starting point Fe'!$D48)*(SUMIFS('RAW data extract'!AM$74:AM$81,'RAW data extract'!$C$74:$C$81,VLOOKUP('Market shares starting point Fe'!$D48,Nomenclature!$F$1:$G$8,2,FALSE))-'Market shares starting point Fe'!AO48)+AO48)</f>
        <v>0.88248661416599927</v>
      </c>
      <c r="AQ48" s="7">
        <f>IF(SUMIFS('Eurostat market shares'!$Z$2:$Z$185,'Eurostat market shares'!$C$2:$C$185,'Market shares starting point Fe'!$C48,'Eurostat market shares'!$D$2:$D$185,'Market shares starting point Fe'!$D48)=0,(SUMIFS('RAW data extract'!AN$74:AN$81,'RAW data extract'!$C$74:$C$81,VLOOKUP('Market shares starting point Fe'!$D48,Nomenclature!$F$1:$G$8,2,FALSE))-'Market shares starting point Fe'!AP48)+AP48,$Z48/SUMIFS('Eurostat market shares'!$Z$2:$Z$185,'Eurostat market shares'!$C$2:$C$185,'Market shares starting point Fe'!$C48,'Eurostat market shares'!$D$2:$D$185,'Market shares starting point Fe'!$D48)*(SUMIFS('RAW data extract'!AN$74:AN$81,'RAW data extract'!$C$74:$C$81,VLOOKUP('Market shares starting point Fe'!$D48,Nomenclature!$F$1:$G$8,2,FALSE))-'Market shares starting point Fe'!AP48)+AP48)</f>
        <v>0.87275386714118752</v>
      </c>
      <c r="AR48" s="7">
        <f>IF(SUMIFS('Eurostat market shares'!$Z$2:$Z$185,'Eurostat market shares'!$C$2:$C$185,'Market shares starting point Fe'!$C48,'Eurostat market shares'!$D$2:$D$185,'Market shares starting point Fe'!$D48)=0,(SUMIFS('RAW data extract'!AO$74:AO$81,'RAW data extract'!$C$74:$C$81,VLOOKUP('Market shares starting point Fe'!$D48,Nomenclature!$F$1:$G$8,2,FALSE))-'Market shares starting point Fe'!AQ48)+AQ48,$Z48/SUMIFS('Eurostat market shares'!$Z$2:$Z$185,'Eurostat market shares'!$C$2:$C$185,'Market shares starting point Fe'!$C48,'Eurostat market shares'!$D$2:$D$185,'Market shares starting point Fe'!$D48)*(SUMIFS('RAW data extract'!AO$74:AO$81,'RAW data extract'!$C$74:$C$81,VLOOKUP('Market shares starting point Fe'!$D48,Nomenclature!$F$1:$G$8,2,FALSE))-'Market shares starting point Fe'!AQ48)+AQ48)</f>
        <v>0.86228020646038006</v>
      </c>
      <c r="AS48" s="7">
        <f>IF(SUMIFS('Eurostat market shares'!$Z$2:$Z$185,'Eurostat market shares'!$C$2:$C$185,'Market shares starting point Fe'!$C48,'Eurostat market shares'!$D$2:$D$185,'Market shares starting point Fe'!$D48)=0,(SUMIFS('RAW data extract'!AP$74:AP$81,'RAW data extract'!$C$74:$C$81,VLOOKUP('Market shares starting point Fe'!$D48,Nomenclature!$F$1:$G$8,2,FALSE))-'Market shares starting point Fe'!AR48)+AR48,$Z48/SUMIFS('Eurostat market shares'!$Z$2:$Z$185,'Eurostat market shares'!$C$2:$C$185,'Market shares starting point Fe'!$C48,'Eurostat market shares'!$D$2:$D$185,'Market shares starting point Fe'!$D48)*(SUMIFS('RAW data extract'!AP$74:AP$81,'RAW data extract'!$C$74:$C$81,VLOOKUP('Market shares starting point Fe'!$D48,Nomenclature!$F$1:$G$8,2,FALSE))-'Market shares starting point Fe'!AR48)+AR48)</f>
        <v>0.85109169656080719</v>
      </c>
      <c r="AT48" s="7">
        <f>IF(SUMIFS('Eurostat market shares'!$Z$2:$Z$185,'Eurostat market shares'!$C$2:$C$185,'Market shares starting point Fe'!$C48,'Eurostat market shares'!$D$2:$D$185,'Market shares starting point Fe'!$D48)=0,(SUMIFS('RAW data extract'!AQ$74:AQ$81,'RAW data extract'!$C$74:$C$81,VLOOKUP('Market shares starting point Fe'!$D48,Nomenclature!$F$1:$G$8,2,FALSE))-'Market shares starting point Fe'!AS48)+AS48,$Z48/SUMIFS('Eurostat market shares'!$Z$2:$Z$185,'Eurostat market shares'!$C$2:$C$185,'Market shares starting point Fe'!$C48,'Eurostat market shares'!$D$2:$D$185,'Market shares starting point Fe'!$D48)*(SUMIFS('RAW data extract'!AQ$74:AQ$81,'RAW data extract'!$C$74:$C$81,VLOOKUP('Market shares starting point Fe'!$D48,Nomenclature!$F$1:$G$8,2,FALSE))-'Market shares starting point Fe'!AS48)+AS48)</f>
        <v>0.83925807253227835</v>
      </c>
      <c r="AU48" s="7">
        <f>IF(SUMIFS('Eurostat market shares'!$Z$2:$Z$185,'Eurostat market shares'!$C$2:$C$185,'Market shares starting point Fe'!$C48,'Eurostat market shares'!$D$2:$D$185,'Market shares starting point Fe'!$D48)=0,(SUMIFS('RAW data extract'!AR$74:AR$81,'RAW data extract'!$C$74:$C$81,VLOOKUP('Market shares starting point Fe'!$D48,Nomenclature!$F$1:$G$8,2,FALSE))-'Market shares starting point Fe'!AT48)+AT48,$Z48/SUMIFS('Eurostat market shares'!$Z$2:$Z$185,'Eurostat market shares'!$C$2:$C$185,'Market shares starting point Fe'!$C48,'Eurostat market shares'!$D$2:$D$185,'Market shares starting point Fe'!$D48)*(SUMIFS('RAW data extract'!AR$74:AR$81,'RAW data extract'!$C$74:$C$81,VLOOKUP('Market shares starting point Fe'!$D48,Nomenclature!$F$1:$G$8,2,FALSE))-'Market shares starting point Fe'!AT48)+AT48)</f>
        <v>0.82709282588319766</v>
      </c>
      <c r="AV48" s="7">
        <f>IF(SUMIFS('Eurostat market shares'!$Z$2:$Z$185,'Eurostat market shares'!$C$2:$C$185,'Market shares starting point Fe'!$C48,'Eurostat market shares'!$D$2:$D$185,'Market shares starting point Fe'!$D48)=0,(SUMIFS('RAW data extract'!AS$74:AS$81,'RAW data extract'!$C$74:$C$81,VLOOKUP('Market shares starting point Fe'!$D48,Nomenclature!$F$1:$G$8,2,FALSE))-'Market shares starting point Fe'!AU48)+AU48,$Z48/SUMIFS('Eurostat market shares'!$Z$2:$Z$185,'Eurostat market shares'!$C$2:$C$185,'Market shares starting point Fe'!$C48,'Eurostat market shares'!$D$2:$D$185,'Market shares starting point Fe'!$D48)*(SUMIFS('RAW data extract'!AS$74:AS$81,'RAW data extract'!$C$74:$C$81,VLOOKUP('Market shares starting point Fe'!$D48,Nomenclature!$F$1:$G$8,2,FALSE))-'Market shares starting point Fe'!AU48)+AU48)</f>
        <v>0.81419449017530987</v>
      </c>
      <c r="AW48" s="7">
        <f>IF(SUMIFS('Eurostat market shares'!$Z$2:$Z$185,'Eurostat market shares'!$C$2:$C$185,'Market shares starting point Fe'!$C48,'Eurostat market shares'!$D$2:$D$185,'Market shares starting point Fe'!$D48)=0,(SUMIFS('RAW data extract'!AT$74:AT$81,'RAW data extract'!$C$74:$C$81,VLOOKUP('Market shares starting point Fe'!$D48,Nomenclature!$F$1:$G$8,2,FALSE))-'Market shares starting point Fe'!AV48)+AV48,$Z48/SUMIFS('Eurostat market shares'!$Z$2:$Z$185,'Eurostat market shares'!$C$2:$C$185,'Market shares starting point Fe'!$C48,'Eurostat market shares'!$D$2:$D$185,'Market shares starting point Fe'!$D48)*(SUMIFS('RAW data extract'!AT$74:AT$81,'RAW data extract'!$C$74:$C$81,VLOOKUP('Market shares starting point Fe'!$D48,Nomenclature!$F$1:$G$8,2,FALSE))-'Market shares starting point Fe'!AV48)+AV48)</f>
        <v>0.80029852567048843</v>
      </c>
      <c r="AX48" s="7">
        <f>IF(SUMIFS('Eurostat market shares'!$Z$2:$Z$185,'Eurostat market shares'!$C$2:$C$185,'Market shares starting point Fe'!$C48,'Eurostat market shares'!$D$2:$D$185,'Market shares starting point Fe'!$D48)=0,(SUMIFS('RAW data extract'!AU$74:AU$81,'RAW data extract'!$C$74:$C$81,VLOOKUP('Market shares starting point Fe'!$D48,Nomenclature!$F$1:$G$8,2,FALSE))-'Market shares starting point Fe'!AW48)+AW48,$Z48/SUMIFS('Eurostat market shares'!$Z$2:$Z$185,'Eurostat market shares'!$C$2:$C$185,'Market shares starting point Fe'!$C48,'Eurostat market shares'!$D$2:$D$185,'Market shares starting point Fe'!$D48)*(SUMIFS('RAW data extract'!AU$74:AU$81,'RAW data extract'!$C$74:$C$81,VLOOKUP('Market shares starting point Fe'!$D48,Nomenclature!$F$1:$G$8,2,FALSE))-'Market shares starting point Fe'!AW48)+AW48)</f>
        <v>0.78702202235670793</v>
      </c>
      <c r="AY48" s="7">
        <f>IF(SUMIFS('Eurostat market shares'!$Z$2:$Z$185,'Eurostat market shares'!$C$2:$C$185,'Market shares starting point Fe'!$C48,'Eurostat market shares'!$D$2:$D$185,'Market shares starting point Fe'!$D48)=0,(SUMIFS('RAW data extract'!AV$74:AV$81,'RAW data extract'!$C$74:$C$81,VLOOKUP('Market shares starting point Fe'!$D48,Nomenclature!$F$1:$G$8,2,FALSE))-'Market shares starting point Fe'!AX48)+AX48,$Z48/SUMIFS('Eurostat market shares'!$Z$2:$Z$185,'Eurostat market shares'!$C$2:$C$185,'Market shares starting point Fe'!$C48,'Eurostat market shares'!$D$2:$D$185,'Market shares starting point Fe'!$D48)*(SUMIFS('RAW data extract'!AV$74:AV$81,'RAW data extract'!$C$74:$C$81,VLOOKUP('Market shares starting point Fe'!$D48,Nomenclature!$F$1:$G$8,2,FALSE))-'Market shares starting point Fe'!AX48)+AX48)</f>
        <v>0.76913270473631434</v>
      </c>
      <c r="AZ48" s="7">
        <f>IF(SUMIFS('Eurostat market shares'!$Z$2:$Z$185,'Eurostat market shares'!$C$2:$C$185,'Market shares starting point Fe'!$C48,'Eurostat market shares'!$D$2:$D$185,'Market shares starting point Fe'!$D48)=0,(SUMIFS('RAW data extract'!AW$74:AW$81,'RAW data extract'!$C$74:$C$81,VLOOKUP('Market shares starting point Fe'!$D48,Nomenclature!$F$1:$G$8,2,FALSE))-'Market shares starting point Fe'!AY48)+AY48,$Z48/SUMIFS('Eurostat market shares'!$Z$2:$Z$185,'Eurostat market shares'!$C$2:$C$185,'Market shares starting point Fe'!$C48,'Eurostat market shares'!$D$2:$D$185,'Market shares starting point Fe'!$D48)*(SUMIFS('RAW data extract'!AW$74:AW$81,'RAW data extract'!$C$74:$C$81,VLOOKUP('Market shares starting point Fe'!$D48,Nomenclature!$F$1:$G$8,2,FALSE))-'Market shares starting point Fe'!AY48)+AY48)</f>
        <v>0.75188809197650175</v>
      </c>
      <c r="BA48" s="7">
        <f>IF(SUMIFS('Eurostat market shares'!$Z$2:$Z$185,'Eurostat market shares'!$C$2:$C$185,'Market shares starting point Fe'!$C48,'Eurostat market shares'!$D$2:$D$185,'Market shares starting point Fe'!$D48)=0,(SUMIFS('RAW data extract'!AX$74:AX$81,'RAW data extract'!$C$74:$C$81,VLOOKUP('Market shares starting point Fe'!$D48,Nomenclature!$F$1:$G$8,2,FALSE))-'Market shares starting point Fe'!AZ48)+AZ48,$Z48/SUMIFS('Eurostat market shares'!$Z$2:$Z$185,'Eurostat market shares'!$C$2:$C$185,'Market shares starting point Fe'!$C48,'Eurostat market shares'!$D$2:$D$185,'Market shares starting point Fe'!$D48)*(SUMIFS('RAW data extract'!AX$74:AX$81,'RAW data extract'!$C$74:$C$81,VLOOKUP('Market shares starting point Fe'!$D48,Nomenclature!$F$1:$G$8,2,FALSE))-'Market shares starting point Fe'!AZ48)+AZ48)</f>
        <v>0.73273910625718097</v>
      </c>
      <c r="BB48" s="7">
        <f>IF(SUMIFS('Eurostat market shares'!$Z$2:$Z$185,'Eurostat market shares'!$C$2:$C$185,'Market shares starting point Fe'!$C48,'Eurostat market shares'!$D$2:$D$185,'Market shares starting point Fe'!$D48)=0,(SUMIFS('RAW data extract'!AY$74:AY$81,'RAW data extract'!$C$74:$C$81,VLOOKUP('Market shares starting point Fe'!$D48,Nomenclature!$F$1:$G$8,2,FALSE))-'Market shares starting point Fe'!BA48)+BA48,$Z48/SUMIFS('Eurostat market shares'!$Z$2:$Z$185,'Eurostat market shares'!$C$2:$C$185,'Market shares starting point Fe'!$C48,'Eurostat market shares'!$D$2:$D$185,'Market shares starting point Fe'!$D48)*(SUMIFS('RAW data extract'!AY$74:AY$81,'RAW data extract'!$C$74:$C$81,VLOOKUP('Market shares starting point Fe'!$D48,Nomenclature!$F$1:$G$8,2,FALSE))-'Market shares starting point Fe'!BA48)+BA48)</f>
        <v>0.71162920981455213</v>
      </c>
      <c r="BC48" s="7">
        <f>IF(SUMIFS('Eurostat market shares'!$Z$2:$Z$185,'Eurostat market shares'!$C$2:$C$185,'Market shares starting point Fe'!$C48,'Eurostat market shares'!$D$2:$D$185,'Market shares starting point Fe'!$D48)=0,(SUMIFS('RAW data extract'!AZ$74:AZ$81,'RAW data extract'!$C$74:$C$81,VLOOKUP('Market shares starting point Fe'!$D48,Nomenclature!$F$1:$G$8,2,FALSE))-'Market shares starting point Fe'!BB48)+BB48,$Z48/SUMIFS('Eurostat market shares'!$Z$2:$Z$185,'Eurostat market shares'!$C$2:$C$185,'Market shares starting point Fe'!$C48,'Eurostat market shares'!$D$2:$D$185,'Market shares starting point Fe'!$D48)*(SUMIFS('RAW data extract'!AZ$74:AZ$81,'RAW data extract'!$C$74:$C$81,VLOOKUP('Market shares starting point Fe'!$D48,Nomenclature!$F$1:$G$8,2,FALSE))-'Market shares starting point Fe'!BB48)+BB48)</f>
        <v>0.68824575176071623</v>
      </c>
      <c r="BD48" s="7">
        <f>IF(SUMIFS('Eurostat market shares'!$Z$2:$Z$185,'Eurostat market shares'!$C$2:$C$185,'Market shares starting point Fe'!$C48,'Eurostat market shares'!$D$2:$D$185,'Market shares starting point Fe'!$D48)=0,(SUMIFS('RAW data extract'!BA$74:BA$81,'RAW data extract'!$C$74:$C$81,VLOOKUP('Market shares starting point Fe'!$D48,Nomenclature!$F$1:$G$8,2,FALSE))-'Market shares starting point Fe'!BC48)+BC48,$Z48/SUMIFS('Eurostat market shares'!$Z$2:$Z$185,'Eurostat market shares'!$C$2:$C$185,'Market shares starting point Fe'!$C48,'Eurostat market shares'!$D$2:$D$185,'Market shares starting point Fe'!$D48)*(SUMIFS('RAW data extract'!BA$74:BA$81,'RAW data extract'!$C$74:$C$81,VLOOKUP('Market shares starting point Fe'!$D48,Nomenclature!$F$1:$G$8,2,FALSE))-'Market shares starting point Fe'!BC48)+BC48)</f>
        <v>0.66261958962623013</v>
      </c>
      <c r="BE48" s="7">
        <f>IF(SUMIFS('Eurostat market shares'!$Z$2:$Z$185,'Eurostat market shares'!$C$2:$C$185,'Market shares starting point Fe'!$C48,'Eurostat market shares'!$D$2:$D$185,'Market shares starting point Fe'!$D48)=0,(SUMIFS('RAW data extract'!BB$74:BB$81,'RAW data extract'!$C$74:$C$81,VLOOKUP('Market shares starting point Fe'!$D48,Nomenclature!$F$1:$G$8,2,FALSE))-'Market shares starting point Fe'!BD48)+BD48,$Z48/SUMIFS('Eurostat market shares'!$Z$2:$Z$185,'Eurostat market shares'!$C$2:$C$185,'Market shares starting point Fe'!$C48,'Eurostat market shares'!$D$2:$D$185,'Market shares starting point Fe'!$D48)*(SUMIFS('RAW data extract'!BB$74:BB$81,'RAW data extract'!$C$74:$C$81,VLOOKUP('Market shares starting point Fe'!$D48,Nomenclature!$F$1:$G$8,2,FALSE))-'Market shares starting point Fe'!BD48)+BD48)</f>
        <v>0.63386152081682989</v>
      </c>
      <c r="BF48" s="7">
        <f>IF(SUMIFS('Eurostat market shares'!$Z$2:$Z$185,'Eurostat market shares'!$C$2:$C$185,'Market shares starting point Fe'!$C48,'Eurostat market shares'!$D$2:$D$185,'Market shares starting point Fe'!$D48)=0,(SUMIFS('RAW data extract'!BC$74:BC$81,'RAW data extract'!$C$74:$C$81,VLOOKUP('Market shares starting point Fe'!$D48,Nomenclature!$F$1:$G$8,2,FALSE))-'Market shares starting point Fe'!BE48)+BE48,$Z48/SUMIFS('Eurostat market shares'!$Z$2:$Z$185,'Eurostat market shares'!$C$2:$C$185,'Market shares starting point Fe'!$C48,'Eurostat market shares'!$D$2:$D$185,'Market shares starting point Fe'!$D48)*(SUMIFS('RAW data extract'!BC$74:BC$81,'RAW data extract'!$C$74:$C$81,VLOOKUP('Market shares starting point Fe'!$D48,Nomenclature!$F$1:$G$8,2,FALSE))-'Market shares starting point Fe'!BE48)+BE48)</f>
        <v>0.60163005403862202</v>
      </c>
      <c r="BG48" s="7">
        <f>IF(SUMIFS('Eurostat market shares'!$Z$2:$Z$185,'Eurostat market shares'!$C$2:$C$185,'Market shares starting point Fe'!$C48,'Eurostat market shares'!$D$2:$D$185,'Market shares starting point Fe'!$D48)=0,(SUMIFS('RAW data extract'!BD$74:BD$81,'RAW data extract'!$C$74:$C$81,VLOOKUP('Market shares starting point Fe'!$D48,Nomenclature!$F$1:$G$8,2,FALSE))-'Market shares starting point Fe'!BF48)+BF48,$Z48/SUMIFS('Eurostat market shares'!$Z$2:$Z$185,'Eurostat market shares'!$C$2:$C$185,'Market shares starting point Fe'!$C48,'Eurostat market shares'!$D$2:$D$185,'Market shares starting point Fe'!$D48)*(SUMIFS('RAW data extract'!BD$74:BD$81,'RAW data extract'!$C$74:$C$81,VLOOKUP('Market shares starting point Fe'!$D48,Nomenclature!$F$1:$G$8,2,FALSE))-'Market shares starting point Fe'!BF48)+BF48)</f>
        <v>0.56529754551050027</v>
      </c>
      <c r="BH48" s="7">
        <f>IF(SUMIFS('Eurostat market shares'!$Z$2:$Z$185,'Eurostat market shares'!$C$2:$C$185,'Market shares starting point Fe'!$C48,'Eurostat market shares'!$D$2:$D$185,'Market shares starting point Fe'!$D48)=0,(SUMIFS('RAW data extract'!BE$74:BE$81,'RAW data extract'!$C$74:$C$81,VLOOKUP('Market shares starting point Fe'!$D48,Nomenclature!$F$1:$G$8,2,FALSE))-'Market shares starting point Fe'!BG48)+BG48,$Z48/SUMIFS('Eurostat market shares'!$Z$2:$Z$185,'Eurostat market shares'!$C$2:$C$185,'Market shares starting point Fe'!$C48,'Eurostat market shares'!$D$2:$D$185,'Market shares starting point Fe'!$D48)*(SUMIFS('RAW data extract'!BE$74:BE$81,'RAW data extract'!$C$74:$C$81,VLOOKUP('Market shares starting point Fe'!$D48,Nomenclature!$F$1:$G$8,2,FALSE))-'Market shares starting point Fe'!BG48)+BG48)</f>
        <v>0.52399357406771274</v>
      </c>
    </row>
    <row r="49" spans="1:60" hidden="1" x14ac:dyDescent="0.3">
      <c r="A49" s="2" t="s">
        <v>9</v>
      </c>
      <c r="B49" s="2" t="s">
        <v>10</v>
      </c>
      <c r="C49" s="2" t="s">
        <v>29</v>
      </c>
      <c r="D49" s="2" t="s">
        <v>44</v>
      </c>
      <c r="E49" s="2" t="s">
        <v>13</v>
      </c>
      <c r="F49" s="2" t="s">
        <v>14</v>
      </c>
      <c r="G49" s="2" t="s">
        <v>14</v>
      </c>
      <c r="H49" s="2" t="s">
        <v>15</v>
      </c>
      <c r="I49" s="2" t="s">
        <v>16</v>
      </c>
      <c r="J49" s="6">
        <f>1-SUM(J43:J48)</f>
        <v>0</v>
      </c>
      <c r="K49" s="6">
        <f t="shared" ref="K49" si="216">1-SUM(K43:K48)</f>
        <v>0</v>
      </c>
      <c r="L49" s="6">
        <f t="shared" ref="L49" si="217">1-SUM(L43:L48)</f>
        <v>0</v>
      </c>
      <c r="M49" s="6">
        <f t="shared" ref="M49" si="218">1-SUM(M43:M48)</f>
        <v>0</v>
      </c>
      <c r="N49" s="6">
        <f t="shared" ref="N49" si="219">1-SUM(N43:N48)</f>
        <v>0</v>
      </c>
      <c r="O49" s="6">
        <f t="shared" ref="O49" si="220">1-SUM(O43:O48)</f>
        <v>1.6045852628820967E-6</v>
      </c>
      <c r="P49" s="6">
        <f t="shared" ref="P49" si="221">1-SUM(P43:P48)</f>
        <v>0</v>
      </c>
      <c r="Q49" s="6">
        <f t="shared" ref="Q49" si="222">1-SUM(Q43:Q48)</f>
        <v>0</v>
      </c>
      <c r="R49" s="6">
        <f t="shared" ref="R49" si="223">1-SUM(R43:R48)</f>
        <v>0</v>
      </c>
      <c r="S49" s="6">
        <f t="shared" ref="S49" si="224">1-SUM(S43:S48)</f>
        <v>-1.6502657751438221E-6</v>
      </c>
      <c r="T49" s="6">
        <f t="shared" ref="T49" si="225">1-SUM(T43:T48)</f>
        <v>0</v>
      </c>
      <c r="U49" s="6">
        <f t="shared" ref="U49" si="226">1-SUM(U43:U48)</f>
        <v>0</v>
      </c>
      <c r="V49" s="6">
        <f t="shared" ref="V49" si="227">1-SUM(V43:V48)</f>
        <v>1.6278187716656234E-6</v>
      </c>
      <c r="W49" s="6">
        <f t="shared" ref="W49" si="228">1-SUM(W43:W48)</f>
        <v>0</v>
      </c>
      <c r="X49" s="6">
        <f t="shared" ref="X49" si="229">1-SUM(X43:X48)</f>
        <v>0</v>
      </c>
      <c r="Y49" s="6">
        <f t="shared" ref="Y49" si="230">1-SUM(Y43:Y48)</f>
        <v>0</v>
      </c>
      <c r="Z49" s="6">
        <f t="shared" ref="Z49" si="231">1-SUM(Z43:Z48)</f>
        <v>0</v>
      </c>
      <c r="AA49" s="7">
        <f>IF(SUMIFS('Eurostat market shares'!$Z$2:$Z$185,'Eurostat market shares'!$C$2:$C$185,'Market shares starting point Fe'!$C49,'Eurostat market shares'!$D$2:$D$185,'Market shares starting point Fe'!$D49)=0,(SUMIFS('RAW data extract'!X$74:X$81,'RAW data extract'!$C$74:$C$81,VLOOKUP('Market shares starting point Fe'!$D49,Nomenclature!$F$1:$G$8,2,FALSE))-'Market shares starting point Fe'!Z49)+Z49,$Z49/SUMIFS('Eurostat market shares'!$Z$2:$Z$185,'Eurostat market shares'!$C$2:$C$185,'Market shares starting point Fe'!$C49,'Eurostat market shares'!$D$2:$D$185,'Market shares starting point Fe'!$D49)*(SUMIFS('RAW data extract'!X$74:X$81,'RAW data extract'!$C$74:$C$81,VLOOKUP('Market shares starting point Fe'!$D49,Nomenclature!$F$1:$G$8,2,FALSE))-'Market shares starting point Fe'!Z49)+Z49)</f>
        <v>1.0276613981721808E-3</v>
      </c>
      <c r="AB49" s="7">
        <f>IF(SUMIFS('Eurostat market shares'!$Z$2:$Z$185,'Eurostat market shares'!$C$2:$C$185,'Market shares starting point Fe'!$C49,'Eurostat market shares'!$D$2:$D$185,'Market shares starting point Fe'!$D49)=0,(SUMIFS('RAW data extract'!Y$74:Y$81,'RAW data extract'!$C$74:$C$81,VLOOKUP('Market shares starting point Fe'!$D49,Nomenclature!$F$1:$G$8,2,FALSE))-'Market shares starting point Fe'!AA49)+AA49,$Z49/SUMIFS('Eurostat market shares'!$Z$2:$Z$185,'Eurostat market shares'!$C$2:$C$185,'Market shares starting point Fe'!$C49,'Eurostat market shares'!$D$2:$D$185,'Market shares starting point Fe'!$D49)*(SUMIFS('RAW data extract'!Y$74:Y$81,'RAW data extract'!$C$74:$C$81,VLOOKUP('Market shares starting point Fe'!$D49,Nomenclature!$F$1:$G$8,2,FALSE))-'Market shares starting point Fe'!AA49)+AA49)</f>
        <v>1.0389435716427644E-3</v>
      </c>
      <c r="AC49" s="7">
        <f>IF(SUMIFS('Eurostat market shares'!$Z$2:$Z$185,'Eurostat market shares'!$C$2:$C$185,'Market shares starting point Fe'!$C49,'Eurostat market shares'!$D$2:$D$185,'Market shares starting point Fe'!$D49)=0,(SUMIFS('RAW data extract'!Z$74:Z$81,'RAW data extract'!$C$74:$C$81,VLOOKUP('Market shares starting point Fe'!$D49,Nomenclature!$F$1:$G$8,2,FALSE))-'Market shares starting point Fe'!AB49)+AB49,$Z49/SUMIFS('Eurostat market shares'!$Z$2:$Z$185,'Eurostat market shares'!$C$2:$C$185,'Market shares starting point Fe'!$C49,'Eurostat market shares'!$D$2:$D$185,'Market shares starting point Fe'!$D49)*(SUMIFS('RAW data extract'!Z$74:Z$81,'RAW data extract'!$C$74:$C$81,VLOOKUP('Market shares starting point Fe'!$D49,Nomenclature!$F$1:$G$8,2,FALSE))-'Market shares starting point Fe'!AB49)+AB49)</f>
        <v>1.0579582146478287E-3</v>
      </c>
      <c r="AD49" s="7">
        <f>IF(SUMIFS('Eurostat market shares'!$Z$2:$Z$185,'Eurostat market shares'!$C$2:$C$185,'Market shares starting point Fe'!$C49,'Eurostat market shares'!$D$2:$D$185,'Market shares starting point Fe'!$D49)=0,(SUMIFS('RAW data extract'!AA$74:AA$81,'RAW data extract'!$C$74:$C$81,VLOOKUP('Market shares starting point Fe'!$D49,Nomenclature!$F$1:$G$8,2,FALSE))-'Market shares starting point Fe'!AC49)+AC49,$Z49/SUMIFS('Eurostat market shares'!$Z$2:$Z$185,'Eurostat market shares'!$C$2:$C$185,'Market shares starting point Fe'!$C49,'Eurostat market shares'!$D$2:$D$185,'Market shares starting point Fe'!$D49)*(SUMIFS('RAW data extract'!AA$74:AA$81,'RAW data extract'!$C$74:$C$81,VLOOKUP('Market shares starting point Fe'!$D49,Nomenclature!$F$1:$G$8,2,FALSE))-'Market shares starting point Fe'!AC49)+AC49)</f>
        <v>1.0918108716969316E-3</v>
      </c>
      <c r="AE49" s="7">
        <f>IF(SUMIFS('Eurostat market shares'!$Z$2:$Z$185,'Eurostat market shares'!$C$2:$C$185,'Market shares starting point Fe'!$C49,'Eurostat market shares'!$D$2:$D$185,'Market shares starting point Fe'!$D49)=0,(SUMIFS('RAW data extract'!AB$74:AB$81,'RAW data extract'!$C$74:$C$81,VLOOKUP('Market shares starting point Fe'!$D49,Nomenclature!$F$1:$G$8,2,FALSE))-'Market shares starting point Fe'!AD49)+AD49,$Z49/SUMIFS('Eurostat market shares'!$Z$2:$Z$185,'Eurostat market shares'!$C$2:$C$185,'Market shares starting point Fe'!$C49,'Eurostat market shares'!$D$2:$D$185,'Market shares starting point Fe'!$D49)*(SUMIFS('RAW data extract'!AB$74:AB$81,'RAW data extract'!$C$74:$C$81,VLOOKUP('Market shares starting point Fe'!$D49,Nomenclature!$F$1:$G$8,2,FALSE))-'Market shares starting point Fe'!AD49)+AD49)</f>
        <v>1.1047632222943586E-3</v>
      </c>
      <c r="AF49" s="7">
        <f>IF(SUMIFS('Eurostat market shares'!$Z$2:$Z$185,'Eurostat market shares'!$C$2:$C$185,'Market shares starting point Fe'!$C49,'Eurostat market shares'!$D$2:$D$185,'Market shares starting point Fe'!$D49)=0,(SUMIFS('RAW data extract'!AC$74:AC$81,'RAW data extract'!$C$74:$C$81,VLOOKUP('Market shares starting point Fe'!$D49,Nomenclature!$F$1:$G$8,2,FALSE))-'Market shares starting point Fe'!AE49)+AE49,$Z49/SUMIFS('Eurostat market shares'!$Z$2:$Z$185,'Eurostat market shares'!$C$2:$C$185,'Market shares starting point Fe'!$C49,'Eurostat market shares'!$D$2:$D$185,'Market shares starting point Fe'!$D49)*(SUMIFS('RAW data extract'!AC$74:AC$81,'RAW data extract'!$C$74:$C$81,VLOOKUP('Market shares starting point Fe'!$D49,Nomenclature!$F$1:$G$8,2,FALSE))-'Market shares starting point Fe'!AE49)+AE49)</f>
        <v>1.1198286141097071E-3</v>
      </c>
      <c r="AG49" s="7">
        <f>IF(SUMIFS('Eurostat market shares'!$Z$2:$Z$185,'Eurostat market shares'!$C$2:$C$185,'Market shares starting point Fe'!$C49,'Eurostat market shares'!$D$2:$D$185,'Market shares starting point Fe'!$D49)=0,(SUMIFS('RAW data extract'!AD$74:AD$81,'RAW data extract'!$C$74:$C$81,VLOOKUP('Market shares starting point Fe'!$D49,Nomenclature!$F$1:$G$8,2,FALSE))-'Market shares starting point Fe'!AF49)+AF49,$Z49/SUMIFS('Eurostat market shares'!$Z$2:$Z$185,'Eurostat market shares'!$C$2:$C$185,'Market shares starting point Fe'!$C49,'Eurostat market shares'!$D$2:$D$185,'Market shares starting point Fe'!$D49)*(SUMIFS('RAW data extract'!AD$74:AD$81,'RAW data extract'!$C$74:$C$81,VLOOKUP('Market shares starting point Fe'!$D49,Nomenclature!$F$1:$G$8,2,FALSE))-'Market shares starting point Fe'!AF49)+AF49)</f>
        <v>1.1369397967602194E-3</v>
      </c>
      <c r="AH49" s="7">
        <f>IF(SUMIFS('Eurostat market shares'!$Z$2:$Z$185,'Eurostat market shares'!$C$2:$C$185,'Market shares starting point Fe'!$C49,'Eurostat market shares'!$D$2:$D$185,'Market shares starting point Fe'!$D49)=0,(SUMIFS('RAW data extract'!AE$74:AE$81,'RAW data extract'!$C$74:$C$81,VLOOKUP('Market shares starting point Fe'!$D49,Nomenclature!$F$1:$G$8,2,FALSE))-'Market shares starting point Fe'!AG49)+AG49,$Z49/SUMIFS('Eurostat market shares'!$Z$2:$Z$185,'Eurostat market shares'!$C$2:$C$185,'Market shares starting point Fe'!$C49,'Eurostat market shares'!$D$2:$D$185,'Market shares starting point Fe'!$D49)*(SUMIFS('RAW data extract'!AE$74:AE$81,'RAW data extract'!$C$74:$C$81,VLOOKUP('Market shares starting point Fe'!$D49,Nomenclature!$F$1:$G$8,2,FALSE))-'Market shares starting point Fe'!AG49)+AG49)</f>
        <v>1.1573620931676655E-3</v>
      </c>
      <c r="AI49" s="7">
        <f>IF(SUMIFS('Eurostat market shares'!$Z$2:$Z$185,'Eurostat market shares'!$C$2:$C$185,'Market shares starting point Fe'!$C49,'Eurostat market shares'!$D$2:$D$185,'Market shares starting point Fe'!$D49)=0,(SUMIFS('RAW data extract'!AF$74:AF$81,'RAW data extract'!$C$74:$C$81,VLOOKUP('Market shares starting point Fe'!$D49,Nomenclature!$F$1:$G$8,2,FALSE))-'Market shares starting point Fe'!AH49)+AH49,$Z49/SUMIFS('Eurostat market shares'!$Z$2:$Z$185,'Eurostat market shares'!$C$2:$C$185,'Market shares starting point Fe'!$C49,'Eurostat market shares'!$D$2:$D$185,'Market shares starting point Fe'!$D49)*(SUMIFS('RAW data extract'!AF$74:AF$81,'RAW data extract'!$C$74:$C$81,VLOOKUP('Market shares starting point Fe'!$D49,Nomenclature!$F$1:$G$8,2,FALSE))-'Market shares starting point Fe'!AH49)+AH49)</f>
        <v>1.1798006925014368E-3</v>
      </c>
      <c r="AJ49" s="7">
        <f>IF(SUMIFS('Eurostat market shares'!$Z$2:$Z$185,'Eurostat market shares'!$C$2:$C$185,'Market shares starting point Fe'!$C49,'Eurostat market shares'!$D$2:$D$185,'Market shares starting point Fe'!$D49)=0,(SUMIFS('RAW data extract'!AG$74:AG$81,'RAW data extract'!$C$74:$C$81,VLOOKUP('Market shares starting point Fe'!$D49,Nomenclature!$F$1:$G$8,2,FALSE))-'Market shares starting point Fe'!AI49)+AI49,$Z49/SUMIFS('Eurostat market shares'!$Z$2:$Z$185,'Eurostat market shares'!$C$2:$C$185,'Market shares starting point Fe'!$C49,'Eurostat market shares'!$D$2:$D$185,'Market shares starting point Fe'!$D49)*(SUMIFS('RAW data extract'!AG$74:AG$81,'RAW data extract'!$C$74:$C$81,VLOOKUP('Market shares starting point Fe'!$D49,Nomenclature!$F$1:$G$8,2,FALSE))-'Market shares starting point Fe'!AI49)+AI49)</f>
        <v>1.2044940601735241E-3</v>
      </c>
      <c r="AK49" s="7">
        <f>IF(SUMIFS('Eurostat market shares'!$Z$2:$Z$185,'Eurostat market shares'!$C$2:$C$185,'Market shares starting point Fe'!$C49,'Eurostat market shares'!$D$2:$D$185,'Market shares starting point Fe'!$D49)=0,(SUMIFS('RAW data extract'!AH$74:AH$81,'RAW data extract'!$C$74:$C$81,VLOOKUP('Market shares starting point Fe'!$D49,Nomenclature!$F$1:$G$8,2,FALSE))-'Market shares starting point Fe'!AJ49)+AJ49,$Z49/SUMIFS('Eurostat market shares'!$Z$2:$Z$185,'Eurostat market shares'!$C$2:$C$185,'Market shares starting point Fe'!$C49,'Eurostat market shares'!$D$2:$D$185,'Market shares starting point Fe'!$D49)*(SUMIFS('RAW data extract'!AH$74:AH$81,'RAW data extract'!$C$74:$C$81,VLOOKUP('Market shares starting point Fe'!$D49,Nomenclature!$F$1:$G$8,2,FALSE))-'Market shares starting point Fe'!AJ49)+AJ49)</f>
        <v>1.2336119238165659E-3</v>
      </c>
      <c r="AL49" s="7">
        <f>IF(SUMIFS('Eurostat market shares'!$Z$2:$Z$185,'Eurostat market shares'!$C$2:$C$185,'Market shares starting point Fe'!$C49,'Eurostat market shares'!$D$2:$D$185,'Market shares starting point Fe'!$D49)=0,(SUMIFS('RAW data extract'!AI$74:AI$81,'RAW data extract'!$C$74:$C$81,VLOOKUP('Market shares starting point Fe'!$D49,Nomenclature!$F$1:$G$8,2,FALSE))-'Market shares starting point Fe'!AK49)+AK49,$Z49/SUMIFS('Eurostat market shares'!$Z$2:$Z$185,'Eurostat market shares'!$C$2:$C$185,'Market shares starting point Fe'!$C49,'Eurostat market shares'!$D$2:$D$185,'Market shares starting point Fe'!$D49)*(SUMIFS('RAW data extract'!AI$74:AI$81,'RAW data extract'!$C$74:$C$81,VLOOKUP('Market shares starting point Fe'!$D49,Nomenclature!$F$1:$G$8,2,FALSE))-'Market shares starting point Fe'!AK49)+AK49)</f>
        <v>1.268465559516849E-3</v>
      </c>
      <c r="AM49" s="7">
        <f>IF(SUMIFS('Eurostat market shares'!$Z$2:$Z$185,'Eurostat market shares'!$C$2:$C$185,'Market shares starting point Fe'!$C49,'Eurostat market shares'!$D$2:$D$185,'Market shares starting point Fe'!$D49)=0,(SUMIFS('RAW data extract'!AJ$74:AJ$81,'RAW data extract'!$C$74:$C$81,VLOOKUP('Market shares starting point Fe'!$D49,Nomenclature!$F$1:$G$8,2,FALSE))-'Market shares starting point Fe'!AL49)+AL49,$Z49/SUMIFS('Eurostat market shares'!$Z$2:$Z$185,'Eurostat market shares'!$C$2:$C$185,'Market shares starting point Fe'!$C49,'Eurostat market shares'!$D$2:$D$185,'Market shares starting point Fe'!$D49)*(SUMIFS('RAW data extract'!AJ$74:AJ$81,'RAW data extract'!$C$74:$C$81,VLOOKUP('Market shares starting point Fe'!$D49,Nomenclature!$F$1:$G$8,2,FALSE))-'Market shares starting point Fe'!AL49)+AL49)</f>
        <v>1.3109464826405865E-3</v>
      </c>
      <c r="AN49" s="7">
        <f>IF(SUMIFS('Eurostat market shares'!$Z$2:$Z$185,'Eurostat market shares'!$C$2:$C$185,'Market shares starting point Fe'!$C49,'Eurostat market shares'!$D$2:$D$185,'Market shares starting point Fe'!$D49)=0,(SUMIFS('RAW data extract'!AK$74:AK$81,'RAW data extract'!$C$74:$C$81,VLOOKUP('Market shares starting point Fe'!$D49,Nomenclature!$F$1:$G$8,2,FALSE))-'Market shares starting point Fe'!AM49)+AM49,$Z49/SUMIFS('Eurostat market shares'!$Z$2:$Z$185,'Eurostat market shares'!$C$2:$C$185,'Market shares starting point Fe'!$C49,'Eurostat market shares'!$D$2:$D$185,'Market shares starting point Fe'!$D49)*(SUMIFS('RAW data extract'!AK$74:AK$81,'RAW data extract'!$C$74:$C$81,VLOOKUP('Market shares starting point Fe'!$D49,Nomenclature!$F$1:$G$8,2,FALSE))-'Market shares starting point Fe'!AM49)+AM49)</f>
        <v>1.3643967276903124E-3</v>
      </c>
      <c r="AO49" s="7">
        <f>IF(SUMIFS('Eurostat market shares'!$Z$2:$Z$185,'Eurostat market shares'!$C$2:$C$185,'Market shares starting point Fe'!$C49,'Eurostat market shares'!$D$2:$D$185,'Market shares starting point Fe'!$D49)=0,(SUMIFS('RAW data extract'!AL$74:AL$81,'RAW data extract'!$C$74:$C$81,VLOOKUP('Market shares starting point Fe'!$D49,Nomenclature!$F$1:$G$8,2,FALSE))-'Market shares starting point Fe'!AN49)+AN49,$Z49/SUMIFS('Eurostat market shares'!$Z$2:$Z$185,'Eurostat market shares'!$C$2:$C$185,'Market shares starting point Fe'!$C49,'Eurostat market shares'!$D$2:$D$185,'Market shares starting point Fe'!$D49)*(SUMIFS('RAW data extract'!AL$74:AL$81,'RAW data extract'!$C$74:$C$81,VLOOKUP('Market shares starting point Fe'!$D49,Nomenclature!$F$1:$G$8,2,FALSE))-'Market shares starting point Fe'!AN49)+AN49)</f>
        <v>1.4271798005425584E-3</v>
      </c>
      <c r="AP49" s="7">
        <f>IF(SUMIFS('Eurostat market shares'!$Z$2:$Z$185,'Eurostat market shares'!$C$2:$C$185,'Market shares starting point Fe'!$C49,'Eurostat market shares'!$D$2:$D$185,'Market shares starting point Fe'!$D49)=0,(SUMIFS('RAW data extract'!AM$74:AM$81,'RAW data extract'!$C$74:$C$81,VLOOKUP('Market shares starting point Fe'!$D49,Nomenclature!$F$1:$G$8,2,FALSE))-'Market shares starting point Fe'!AO49)+AO49,$Z49/SUMIFS('Eurostat market shares'!$Z$2:$Z$185,'Eurostat market shares'!$C$2:$C$185,'Market shares starting point Fe'!$C49,'Eurostat market shares'!$D$2:$D$185,'Market shares starting point Fe'!$D49)*(SUMIFS('RAW data extract'!AM$74:AM$81,'RAW data extract'!$C$74:$C$81,VLOOKUP('Market shares starting point Fe'!$D49,Nomenclature!$F$1:$G$8,2,FALSE))-'Market shares starting point Fe'!AO49)+AO49)</f>
        <v>1.5003741575477807E-3</v>
      </c>
      <c r="AQ49" s="7">
        <f>IF(SUMIFS('Eurostat market shares'!$Z$2:$Z$185,'Eurostat market shares'!$C$2:$C$185,'Market shares starting point Fe'!$C49,'Eurostat market shares'!$D$2:$D$185,'Market shares starting point Fe'!$D49)=0,(SUMIFS('RAW data extract'!AN$74:AN$81,'RAW data extract'!$C$74:$C$81,VLOOKUP('Market shares starting point Fe'!$D49,Nomenclature!$F$1:$G$8,2,FALSE))-'Market shares starting point Fe'!AP49)+AP49,$Z49/SUMIFS('Eurostat market shares'!$Z$2:$Z$185,'Eurostat market shares'!$C$2:$C$185,'Market shares starting point Fe'!$C49,'Eurostat market shares'!$D$2:$D$185,'Market shares starting point Fe'!$D49)*(SUMIFS('RAW data extract'!AN$74:AN$81,'RAW data extract'!$C$74:$C$81,VLOOKUP('Market shares starting point Fe'!$D49,Nomenclature!$F$1:$G$8,2,FALSE))-'Market shares starting point Fe'!AP49)+AP49)</f>
        <v>1.5829916365067375E-3</v>
      </c>
      <c r="AR49" s="7">
        <f>IF(SUMIFS('Eurostat market shares'!$Z$2:$Z$185,'Eurostat market shares'!$C$2:$C$185,'Market shares starting point Fe'!$C49,'Eurostat market shares'!$D$2:$D$185,'Market shares starting point Fe'!$D49)=0,(SUMIFS('RAW data extract'!AO$74:AO$81,'RAW data extract'!$C$74:$C$81,VLOOKUP('Market shares starting point Fe'!$D49,Nomenclature!$F$1:$G$8,2,FALSE))-'Market shares starting point Fe'!AQ49)+AQ49,$Z49/SUMIFS('Eurostat market shares'!$Z$2:$Z$185,'Eurostat market shares'!$C$2:$C$185,'Market shares starting point Fe'!$C49,'Eurostat market shares'!$D$2:$D$185,'Market shares starting point Fe'!$D49)*(SUMIFS('RAW data extract'!AO$74:AO$81,'RAW data extract'!$C$74:$C$81,VLOOKUP('Market shares starting point Fe'!$D49,Nomenclature!$F$1:$G$8,2,FALSE))-'Market shares starting point Fe'!AQ49)+AQ49)</f>
        <v>1.6761214113994709E-3</v>
      </c>
      <c r="AS49" s="7">
        <f>IF(SUMIFS('Eurostat market shares'!$Z$2:$Z$185,'Eurostat market shares'!$C$2:$C$185,'Market shares starting point Fe'!$C49,'Eurostat market shares'!$D$2:$D$185,'Market shares starting point Fe'!$D49)=0,(SUMIFS('RAW data extract'!AP$74:AP$81,'RAW data extract'!$C$74:$C$81,VLOOKUP('Market shares starting point Fe'!$D49,Nomenclature!$F$1:$G$8,2,FALSE))-'Market shares starting point Fe'!AR49)+AR49,$Z49/SUMIFS('Eurostat market shares'!$Z$2:$Z$185,'Eurostat market shares'!$C$2:$C$185,'Market shares starting point Fe'!$C49,'Eurostat market shares'!$D$2:$D$185,'Market shares starting point Fe'!$D49)*(SUMIFS('RAW data extract'!AP$74:AP$81,'RAW data extract'!$C$74:$C$81,VLOOKUP('Market shares starting point Fe'!$D49,Nomenclature!$F$1:$G$8,2,FALSE))-'Market shares starting point Fe'!AR49)+AR49)</f>
        <v>1.7810369068512488E-3</v>
      </c>
      <c r="AT49" s="7">
        <f>IF(SUMIFS('Eurostat market shares'!$Z$2:$Z$185,'Eurostat market shares'!$C$2:$C$185,'Market shares starting point Fe'!$C49,'Eurostat market shares'!$D$2:$D$185,'Market shares starting point Fe'!$D49)=0,(SUMIFS('RAW data extract'!AQ$74:AQ$81,'RAW data extract'!$C$74:$C$81,VLOOKUP('Market shares starting point Fe'!$D49,Nomenclature!$F$1:$G$8,2,FALSE))-'Market shares starting point Fe'!AS49)+AS49,$Z49/SUMIFS('Eurostat market shares'!$Z$2:$Z$185,'Eurostat market shares'!$C$2:$C$185,'Market shares starting point Fe'!$C49,'Eurostat market shares'!$D$2:$D$185,'Market shares starting point Fe'!$D49)*(SUMIFS('RAW data extract'!AQ$74:AQ$81,'RAW data extract'!$C$74:$C$81,VLOOKUP('Market shares starting point Fe'!$D49,Nomenclature!$F$1:$G$8,2,FALSE))-'Market shares starting point Fe'!AS49)+AS49)</f>
        <v>1.9017989984994575E-3</v>
      </c>
      <c r="AU49" s="7">
        <f>IF(SUMIFS('Eurostat market shares'!$Z$2:$Z$185,'Eurostat market shares'!$C$2:$C$185,'Market shares starting point Fe'!$C49,'Eurostat market shares'!$D$2:$D$185,'Market shares starting point Fe'!$D49)=0,(SUMIFS('RAW data extract'!AR$74:AR$81,'RAW data extract'!$C$74:$C$81,VLOOKUP('Market shares starting point Fe'!$D49,Nomenclature!$F$1:$G$8,2,FALSE))-'Market shares starting point Fe'!AT49)+AT49,$Z49/SUMIFS('Eurostat market shares'!$Z$2:$Z$185,'Eurostat market shares'!$C$2:$C$185,'Market shares starting point Fe'!$C49,'Eurostat market shares'!$D$2:$D$185,'Market shares starting point Fe'!$D49)*(SUMIFS('RAW data extract'!AR$74:AR$81,'RAW data extract'!$C$74:$C$81,VLOOKUP('Market shares starting point Fe'!$D49,Nomenclature!$F$1:$G$8,2,FALSE))-'Market shares starting point Fe'!AT49)+AT49)</f>
        <v>2.0369226609876778E-3</v>
      </c>
      <c r="AV49" s="7">
        <f>IF(SUMIFS('Eurostat market shares'!$Z$2:$Z$185,'Eurostat market shares'!$C$2:$C$185,'Market shares starting point Fe'!$C49,'Eurostat market shares'!$D$2:$D$185,'Market shares starting point Fe'!$D49)=0,(SUMIFS('RAW data extract'!AS$74:AS$81,'RAW data extract'!$C$74:$C$81,VLOOKUP('Market shares starting point Fe'!$D49,Nomenclature!$F$1:$G$8,2,FALSE))-'Market shares starting point Fe'!AU49)+AU49,$Z49/SUMIFS('Eurostat market shares'!$Z$2:$Z$185,'Eurostat market shares'!$C$2:$C$185,'Market shares starting point Fe'!$C49,'Eurostat market shares'!$D$2:$D$185,'Market shares starting point Fe'!$D49)*(SUMIFS('RAW data extract'!AS$74:AS$81,'RAW data extract'!$C$74:$C$81,VLOOKUP('Market shares starting point Fe'!$D49,Nomenclature!$F$1:$G$8,2,FALSE))-'Market shares starting point Fe'!AU49)+AU49)</f>
        <v>2.1971128177983327E-3</v>
      </c>
      <c r="AW49" s="7">
        <f>IF(SUMIFS('Eurostat market shares'!$Z$2:$Z$185,'Eurostat market shares'!$C$2:$C$185,'Market shares starting point Fe'!$C49,'Eurostat market shares'!$D$2:$D$185,'Market shares starting point Fe'!$D49)=0,(SUMIFS('RAW data extract'!AT$74:AT$81,'RAW data extract'!$C$74:$C$81,VLOOKUP('Market shares starting point Fe'!$D49,Nomenclature!$F$1:$G$8,2,FALSE))-'Market shares starting point Fe'!AV49)+AV49,$Z49/SUMIFS('Eurostat market shares'!$Z$2:$Z$185,'Eurostat market shares'!$C$2:$C$185,'Market shares starting point Fe'!$C49,'Eurostat market shares'!$D$2:$D$185,'Market shares starting point Fe'!$D49)*(SUMIFS('RAW data extract'!AT$74:AT$81,'RAW data extract'!$C$74:$C$81,VLOOKUP('Market shares starting point Fe'!$D49,Nomenclature!$F$1:$G$8,2,FALSE))-'Market shares starting point Fe'!AV49)+AV49)</f>
        <v>2.3889626204798035E-3</v>
      </c>
      <c r="AX49" s="7">
        <f>IF(SUMIFS('Eurostat market shares'!$Z$2:$Z$185,'Eurostat market shares'!$C$2:$C$185,'Market shares starting point Fe'!$C49,'Eurostat market shares'!$D$2:$D$185,'Market shares starting point Fe'!$D49)=0,(SUMIFS('RAW data extract'!AU$74:AU$81,'RAW data extract'!$C$74:$C$81,VLOOKUP('Market shares starting point Fe'!$D49,Nomenclature!$F$1:$G$8,2,FALSE))-'Market shares starting point Fe'!AW49)+AW49,$Z49/SUMIFS('Eurostat market shares'!$Z$2:$Z$185,'Eurostat market shares'!$C$2:$C$185,'Market shares starting point Fe'!$C49,'Eurostat market shares'!$D$2:$D$185,'Market shares starting point Fe'!$D49)*(SUMIFS('RAW data extract'!AU$74:AU$81,'RAW data extract'!$C$74:$C$81,VLOOKUP('Market shares starting point Fe'!$D49,Nomenclature!$F$1:$G$8,2,FALSE))-'Market shares starting point Fe'!AW49)+AW49)</f>
        <v>2.6221717132054179E-3</v>
      </c>
      <c r="AY49" s="7">
        <f>IF(SUMIFS('Eurostat market shares'!$Z$2:$Z$185,'Eurostat market shares'!$C$2:$C$185,'Market shares starting point Fe'!$C49,'Eurostat market shares'!$D$2:$D$185,'Market shares starting point Fe'!$D49)=0,(SUMIFS('RAW data extract'!AV$74:AV$81,'RAW data extract'!$C$74:$C$81,VLOOKUP('Market shares starting point Fe'!$D49,Nomenclature!$F$1:$G$8,2,FALSE))-'Market shares starting point Fe'!AX49)+AX49,$Z49/SUMIFS('Eurostat market shares'!$Z$2:$Z$185,'Eurostat market shares'!$C$2:$C$185,'Market shares starting point Fe'!$C49,'Eurostat market shares'!$D$2:$D$185,'Market shares starting point Fe'!$D49)*(SUMIFS('RAW data extract'!AV$74:AV$81,'RAW data extract'!$C$74:$C$81,VLOOKUP('Market shares starting point Fe'!$D49,Nomenclature!$F$1:$G$8,2,FALSE))-'Market shares starting point Fe'!AX49)+AX49)</f>
        <v>2.8148257461133256E-3</v>
      </c>
      <c r="AZ49" s="7">
        <f>IF(SUMIFS('Eurostat market shares'!$Z$2:$Z$185,'Eurostat market shares'!$C$2:$C$185,'Market shares starting point Fe'!$C49,'Eurostat market shares'!$D$2:$D$185,'Market shares starting point Fe'!$D49)=0,(SUMIFS('RAW data extract'!AW$74:AW$81,'RAW data extract'!$C$74:$C$81,VLOOKUP('Market shares starting point Fe'!$D49,Nomenclature!$F$1:$G$8,2,FALSE))-'Market shares starting point Fe'!AY49)+AY49,$Z49/SUMIFS('Eurostat market shares'!$Z$2:$Z$185,'Eurostat market shares'!$C$2:$C$185,'Market shares starting point Fe'!$C49,'Eurostat market shares'!$D$2:$D$185,'Market shares starting point Fe'!$D49)*(SUMIFS('RAW data extract'!AW$74:AW$81,'RAW data extract'!$C$74:$C$81,VLOOKUP('Market shares starting point Fe'!$D49,Nomenclature!$F$1:$G$8,2,FALSE))-'Market shares starting point Fe'!AY49)+AY49)</f>
        <v>3.0652488740514506E-3</v>
      </c>
      <c r="BA49" s="7">
        <f>IF(SUMIFS('Eurostat market shares'!$Z$2:$Z$185,'Eurostat market shares'!$C$2:$C$185,'Market shares starting point Fe'!$C49,'Eurostat market shares'!$D$2:$D$185,'Market shares starting point Fe'!$D49)=0,(SUMIFS('RAW data extract'!AX$74:AX$81,'RAW data extract'!$C$74:$C$81,VLOOKUP('Market shares starting point Fe'!$D49,Nomenclature!$F$1:$G$8,2,FALSE))-'Market shares starting point Fe'!AZ49)+AZ49,$Z49/SUMIFS('Eurostat market shares'!$Z$2:$Z$185,'Eurostat market shares'!$C$2:$C$185,'Market shares starting point Fe'!$C49,'Eurostat market shares'!$D$2:$D$185,'Market shares starting point Fe'!$D49)*(SUMIFS('RAW data extract'!AX$74:AX$81,'RAW data extract'!$C$74:$C$81,VLOOKUP('Market shares starting point Fe'!$D49,Nomenclature!$F$1:$G$8,2,FALSE))-'Market shares starting point Fe'!AZ49)+AZ49)</f>
        <v>3.334783432032285E-3</v>
      </c>
      <c r="BB49" s="7">
        <f>IF(SUMIFS('Eurostat market shares'!$Z$2:$Z$185,'Eurostat market shares'!$C$2:$C$185,'Market shares starting point Fe'!$C49,'Eurostat market shares'!$D$2:$D$185,'Market shares starting point Fe'!$D49)=0,(SUMIFS('RAW data extract'!AY$74:AY$81,'RAW data extract'!$C$74:$C$81,VLOOKUP('Market shares starting point Fe'!$D49,Nomenclature!$F$1:$G$8,2,FALSE))-'Market shares starting point Fe'!BA49)+BA49,$Z49/SUMIFS('Eurostat market shares'!$Z$2:$Z$185,'Eurostat market shares'!$C$2:$C$185,'Market shares starting point Fe'!$C49,'Eurostat market shares'!$D$2:$D$185,'Market shares starting point Fe'!$D49)*(SUMIFS('RAW data extract'!AY$74:AY$81,'RAW data extract'!$C$74:$C$81,VLOOKUP('Market shares starting point Fe'!$D49,Nomenclature!$F$1:$G$8,2,FALSE))-'Market shares starting point Fe'!BA49)+BA49)</f>
        <v>3.6237132253118015E-3</v>
      </c>
      <c r="BC49" s="7">
        <f>IF(SUMIFS('Eurostat market shares'!$Z$2:$Z$185,'Eurostat market shares'!$C$2:$C$185,'Market shares starting point Fe'!$C49,'Eurostat market shares'!$D$2:$D$185,'Market shares starting point Fe'!$D49)=0,(SUMIFS('RAW data extract'!AZ$74:AZ$81,'RAW data extract'!$C$74:$C$81,VLOOKUP('Market shares starting point Fe'!$D49,Nomenclature!$F$1:$G$8,2,FALSE))-'Market shares starting point Fe'!BB49)+BB49,$Z49/SUMIFS('Eurostat market shares'!$Z$2:$Z$185,'Eurostat market shares'!$C$2:$C$185,'Market shares starting point Fe'!$C49,'Eurostat market shares'!$D$2:$D$185,'Market shares starting point Fe'!$D49)*(SUMIFS('RAW data extract'!AZ$74:AZ$81,'RAW data extract'!$C$74:$C$81,VLOOKUP('Market shares starting point Fe'!$D49,Nomenclature!$F$1:$G$8,2,FALSE))-'Market shares starting point Fe'!BB49)+BB49)</f>
        <v>3.93874778335757E-3</v>
      </c>
      <c r="BD49" s="7">
        <f>IF(SUMIFS('Eurostat market shares'!$Z$2:$Z$185,'Eurostat market shares'!$C$2:$C$185,'Market shares starting point Fe'!$C49,'Eurostat market shares'!$D$2:$D$185,'Market shares starting point Fe'!$D49)=0,(SUMIFS('RAW data extract'!BA$74:BA$81,'RAW data extract'!$C$74:$C$81,VLOOKUP('Market shares starting point Fe'!$D49,Nomenclature!$F$1:$G$8,2,FALSE))-'Market shares starting point Fe'!BC49)+BC49,$Z49/SUMIFS('Eurostat market shares'!$Z$2:$Z$185,'Eurostat market shares'!$C$2:$C$185,'Market shares starting point Fe'!$C49,'Eurostat market shares'!$D$2:$D$185,'Market shares starting point Fe'!$D49)*(SUMIFS('RAW data extract'!BA$74:BA$81,'RAW data extract'!$C$74:$C$81,VLOOKUP('Market shares starting point Fe'!$D49,Nomenclature!$F$1:$G$8,2,FALSE))-'Market shares starting point Fe'!BC49)+BC49)</f>
        <v>4.300220416896405E-3</v>
      </c>
      <c r="BE49" s="7">
        <f>IF(SUMIFS('Eurostat market shares'!$Z$2:$Z$185,'Eurostat market shares'!$C$2:$C$185,'Market shares starting point Fe'!$C49,'Eurostat market shares'!$D$2:$D$185,'Market shares starting point Fe'!$D49)=0,(SUMIFS('RAW data extract'!BB$74:BB$81,'RAW data extract'!$C$74:$C$81,VLOOKUP('Market shares starting point Fe'!$D49,Nomenclature!$F$1:$G$8,2,FALSE))-'Market shares starting point Fe'!BD49)+BD49,$Z49/SUMIFS('Eurostat market shares'!$Z$2:$Z$185,'Eurostat market shares'!$C$2:$C$185,'Market shares starting point Fe'!$C49,'Eurostat market shares'!$D$2:$D$185,'Market shares starting point Fe'!$D49)*(SUMIFS('RAW data extract'!BB$74:BB$81,'RAW data extract'!$C$74:$C$81,VLOOKUP('Market shares starting point Fe'!$D49,Nomenclature!$F$1:$G$8,2,FALSE))-'Market shares starting point Fe'!BD49)+BD49)</f>
        <v>4.6939839380802061E-3</v>
      </c>
      <c r="BF49" s="7">
        <f>IF(SUMIFS('Eurostat market shares'!$Z$2:$Z$185,'Eurostat market shares'!$C$2:$C$185,'Market shares starting point Fe'!$C49,'Eurostat market shares'!$D$2:$D$185,'Market shares starting point Fe'!$D49)=0,(SUMIFS('RAW data extract'!BC$74:BC$81,'RAW data extract'!$C$74:$C$81,VLOOKUP('Market shares starting point Fe'!$D49,Nomenclature!$F$1:$G$8,2,FALSE))-'Market shares starting point Fe'!BE49)+BE49,$Z49/SUMIFS('Eurostat market shares'!$Z$2:$Z$185,'Eurostat market shares'!$C$2:$C$185,'Market shares starting point Fe'!$C49,'Eurostat market shares'!$D$2:$D$185,'Market shares starting point Fe'!$D49)*(SUMIFS('RAW data extract'!BC$74:BC$81,'RAW data extract'!$C$74:$C$81,VLOOKUP('Market shares starting point Fe'!$D49,Nomenclature!$F$1:$G$8,2,FALSE))-'Market shares starting point Fe'!BE49)+BE49)</f>
        <v>5.1362652244870237E-3</v>
      </c>
      <c r="BG49" s="7">
        <f>IF(SUMIFS('Eurostat market shares'!$Z$2:$Z$185,'Eurostat market shares'!$C$2:$C$185,'Market shares starting point Fe'!$C49,'Eurostat market shares'!$D$2:$D$185,'Market shares starting point Fe'!$D49)=0,(SUMIFS('RAW data extract'!BD$74:BD$81,'RAW data extract'!$C$74:$C$81,VLOOKUP('Market shares starting point Fe'!$D49,Nomenclature!$F$1:$G$8,2,FALSE))-'Market shares starting point Fe'!BF49)+BF49,$Z49/SUMIFS('Eurostat market shares'!$Z$2:$Z$185,'Eurostat market shares'!$C$2:$C$185,'Market shares starting point Fe'!$C49,'Eurostat market shares'!$D$2:$D$185,'Market shares starting point Fe'!$D49)*(SUMIFS('RAW data extract'!BD$74:BD$81,'RAW data extract'!$C$74:$C$81,VLOOKUP('Market shares starting point Fe'!$D49,Nomenclature!$F$1:$G$8,2,FALSE))-'Market shares starting point Fe'!BF49)+BF49)</f>
        <v>5.6378151138611644E-3</v>
      </c>
      <c r="BH49" s="7">
        <f>IF(SUMIFS('Eurostat market shares'!$Z$2:$Z$185,'Eurostat market shares'!$C$2:$C$185,'Market shares starting point Fe'!$C49,'Eurostat market shares'!$D$2:$D$185,'Market shares starting point Fe'!$D49)=0,(SUMIFS('RAW data extract'!BE$74:BE$81,'RAW data extract'!$C$74:$C$81,VLOOKUP('Market shares starting point Fe'!$D49,Nomenclature!$F$1:$G$8,2,FALSE))-'Market shares starting point Fe'!BG49)+BG49,$Z49/SUMIFS('Eurostat market shares'!$Z$2:$Z$185,'Eurostat market shares'!$C$2:$C$185,'Market shares starting point Fe'!$C49,'Eurostat market shares'!$D$2:$D$185,'Market shares starting point Fe'!$D49)*(SUMIFS('RAW data extract'!BE$74:BE$81,'RAW data extract'!$C$74:$C$81,VLOOKUP('Market shares starting point Fe'!$D49,Nomenclature!$F$1:$G$8,2,FALSE))-'Market shares starting point Fe'!BG49)+BG49)</f>
        <v>6.2088712169205505E-3</v>
      </c>
    </row>
    <row r="50" spans="1:60" hidden="1" x14ac:dyDescent="0.3">
      <c r="A50" t="s">
        <v>9</v>
      </c>
      <c r="B50" t="s">
        <v>10</v>
      </c>
      <c r="C50" t="s">
        <v>26</v>
      </c>
      <c r="D50" t="s">
        <v>12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 s="6">
        <f>IFERROR(SUMIFS('intermediary sheet'!J$2:J$185,'intermediary sheet'!$C$2:$C$185,'Market shares starting point Fe'!$C50,'intermediary sheet'!$D$2:$D$185,'Market shares starting point Fe'!$D50)/SUMIFS('intermediary sheet'!J$2:J$185,'intermediary sheet'!$C$2:$C$185,'Market shares starting point Fe'!$C50,'intermediary sheet'!$D$2:$D$185,"total"),0)</f>
        <v>1</v>
      </c>
      <c r="K50" s="6">
        <f>IFERROR(SUMIFS('intermediary sheet'!K$2:K$185,'intermediary sheet'!$C$2:$C$185,'Market shares starting point Fe'!$C50,'intermediary sheet'!$D$2:$D$185,'Market shares starting point Fe'!$D50)/SUMIFS('intermediary sheet'!K$2:K$185,'intermediary sheet'!$C$2:$C$185,'Market shares starting point Fe'!$C50,'intermediary sheet'!$D$2:$D$185,"total"),0)</f>
        <v>1</v>
      </c>
      <c r="L50" s="6">
        <f>IFERROR(SUMIFS('intermediary sheet'!L$2:L$185,'intermediary sheet'!$C$2:$C$185,'Market shares starting point Fe'!$C50,'intermediary sheet'!$D$2:$D$185,'Market shares starting point Fe'!$D50)/SUMIFS('intermediary sheet'!L$2:L$185,'intermediary sheet'!$C$2:$C$185,'Market shares starting point Fe'!$C50,'intermediary sheet'!$D$2:$D$185,"total"),0)</f>
        <v>1</v>
      </c>
      <c r="M50" s="6">
        <f>IFERROR(SUMIFS('intermediary sheet'!M$2:M$185,'intermediary sheet'!$C$2:$C$185,'Market shares starting point Fe'!$C50,'intermediary sheet'!$D$2:$D$185,'Market shares starting point Fe'!$D50)/SUMIFS('intermediary sheet'!M$2:M$185,'intermediary sheet'!$C$2:$C$185,'Market shares starting point Fe'!$C50,'intermediary sheet'!$D$2:$D$185,"total"),0)</f>
        <v>1</v>
      </c>
      <c r="N50" s="6">
        <f>IFERROR(SUMIFS('intermediary sheet'!N$2:N$185,'intermediary sheet'!$C$2:$C$185,'Market shares starting point Fe'!$C50,'intermediary sheet'!$D$2:$D$185,'Market shares starting point Fe'!$D50)/SUMIFS('intermediary sheet'!N$2:N$185,'intermediary sheet'!$C$2:$C$185,'Market shares starting point Fe'!$C50,'intermediary sheet'!$D$2:$D$185,"total"),0)</f>
        <v>1</v>
      </c>
      <c r="O50" s="6">
        <f>IFERROR(SUMIFS('intermediary sheet'!O$2:O$185,'intermediary sheet'!$C$2:$C$185,'Market shares starting point Fe'!$C50,'intermediary sheet'!$D$2:$D$185,'Market shares starting point Fe'!$D50)/SUMIFS('intermediary sheet'!O$2:O$185,'intermediary sheet'!$C$2:$C$185,'Market shares starting point Fe'!$C50,'intermediary sheet'!$D$2:$D$185,"total"),0)</f>
        <v>1</v>
      </c>
      <c r="P50" s="6">
        <f>IFERROR(SUMIFS('intermediary sheet'!P$2:P$185,'intermediary sheet'!$C$2:$C$185,'Market shares starting point Fe'!$C50,'intermediary sheet'!$D$2:$D$185,'Market shares starting point Fe'!$D50)/SUMIFS('intermediary sheet'!P$2:P$185,'intermediary sheet'!$C$2:$C$185,'Market shares starting point Fe'!$C50,'intermediary sheet'!$D$2:$D$185,"total"),0)</f>
        <v>1</v>
      </c>
      <c r="Q50" s="6">
        <f>IFERROR(SUMIFS('intermediary sheet'!Q$2:Q$185,'intermediary sheet'!$C$2:$C$185,'Market shares starting point Fe'!$C50,'intermediary sheet'!$D$2:$D$185,'Market shares starting point Fe'!$D50)/SUMIFS('intermediary sheet'!Q$2:Q$185,'intermediary sheet'!$C$2:$C$185,'Market shares starting point Fe'!$C50,'intermediary sheet'!$D$2:$D$185,"total"),0)</f>
        <v>1</v>
      </c>
      <c r="R50" s="6">
        <f>IFERROR(SUMIFS('intermediary sheet'!R$2:R$185,'intermediary sheet'!$C$2:$C$185,'Market shares starting point Fe'!$C50,'intermediary sheet'!$D$2:$D$185,'Market shares starting point Fe'!$D50)/SUMIFS('intermediary sheet'!R$2:R$185,'intermediary sheet'!$C$2:$C$185,'Market shares starting point Fe'!$C50,'intermediary sheet'!$D$2:$D$185,"total"),0)</f>
        <v>1</v>
      </c>
      <c r="S50" s="6">
        <f>IFERROR(SUMIFS('intermediary sheet'!S$2:S$185,'intermediary sheet'!$C$2:$C$185,'Market shares starting point Fe'!$C50,'intermediary sheet'!$D$2:$D$185,'Market shares starting point Fe'!$D50)/SUMIFS('intermediary sheet'!S$2:S$185,'intermediary sheet'!$C$2:$C$185,'Market shares starting point Fe'!$C50,'intermediary sheet'!$D$2:$D$185,"total"),0)</f>
        <v>1</v>
      </c>
      <c r="T50" s="6">
        <f>IFERROR(SUMIFS('intermediary sheet'!T$2:T$185,'intermediary sheet'!$C$2:$C$185,'Market shares starting point Fe'!$C50,'intermediary sheet'!$D$2:$D$185,'Market shares starting point Fe'!$D50)/SUMIFS('intermediary sheet'!T$2:T$185,'intermediary sheet'!$C$2:$C$185,'Market shares starting point Fe'!$C50,'intermediary sheet'!$D$2:$D$185,"total"),0)</f>
        <v>1</v>
      </c>
      <c r="U50" s="6">
        <f>IFERROR(SUMIFS('intermediary sheet'!U$2:U$185,'intermediary sheet'!$C$2:$C$185,'Market shares starting point Fe'!$C50,'intermediary sheet'!$D$2:$D$185,'Market shares starting point Fe'!$D50)/SUMIFS('intermediary sheet'!U$2:U$185,'intermediary sheet'!$C$2:$C$185,'Market shares starting point Fe'!$C50,'intermediary sheet'!$D$2:$D$185,"total"),0)</f>
        <v>1</v>
      </c>
      <c r="V50" s="6">
        <f>IFERROR(SUMIFS('intermediary sheet'!V$2:V$185,'intermediary sheet'!$C$2:$C$185,'Market shares starting point Fe'!$C50,'intermediary sheet'!$D$2:$D$185,'Market shares starting point Fe'!$D50)/SUMIFS('intermediary sheet'!V$2:V$185,'intermediary sheet'!$C$2:$C$185,'Market shares starting point Fe'!$C50,'intermediary sheet'!$D$2:$D$185,"total"),0)</f>
        <v>1</v>
      </c>
      <c r="W50" s="6">
        <f>IFERROR(SUMIFS('intermediary sheet'!W$2:W$185,'intermediary sheet'!$C$2:$C$185,'Market shares starting point Fe'!$C50,'intermediary sheet'!$D$2:$D$185,'Market shares starting point Fe'!$D50)/SUMIFS('intermediary sheet'!W$2:W$185,'intermediary sheet'!$C$2:$C$185,'Market shares starting point Fe'!$C50,'intermediary sheet'!$D$2:$D$185,"total"),0)</f>
        <v>1</v>
      </c>
      <c r="X50" s="6">
        <f>IFERROR(SUMIFS('intermediary sheet'!X$2:X$185,'intermediary sheet'!$C$2:$C$185,'Market shares starting point Fe'!$C50,'intermediary sheet'!$D$2:$D$185,'Market shares starting point Fe'!$D50)/SUMIFS('intermediary sheet'!X$2:X$185,'intermediary sheet'!$C$2:$C$185,'Market shares starting point Fe'!$C50,'intermediary sheet'!$D$2:$D$185,"total"),0)</f>
        <v>1</v>
      </c>
      <c r="Y50" s="6">
        <f>IFERROR(SUMIFS('intermediary sheet'!Y$2:Y$185,'intermediary sheet'!$C$2:$C$185,'Market shares starting point Fe'!$C50,'intermediary sheet'!$D$2:$D$185,'Market shares starting point Fe'!$D50)/SUMIFS('intermediary sheet'!Y$2:Y$185,'intermediary sheet'!$C$2:$C$185,'Market shares starting point Fe'!$C50,'intermediary sheet'!$D$2:$D$185,"total"),0)</f>
        <v>1</v>
      </c>
      <c r="Z50" s="6">
        <f>IFERROR(SUMIFS('intermediary sheet'!Z$2:Z$185,'intermediary sheet'!$C$2:$C$185,'Market shares starting point Fe'!$C50,'intermediary sheet'!$D$2:$D$185,'Market shares starting point Fe'!$D50)/SUMIFS('intermediary sheet'!Z$2:Z$185,'intermediary sheet'!$C$2:$C$185,'Market shares starting point Fe'!$C50,'intermediary sheet'!$D$2:$D$185,"total"),0)</f>
        <v>1</v>
      </c>
      <c r="AA50" s="7">
        <f>IF(SUMIFS('Eurostat market shares'!$Z$2:$Z$185,'Eurostat market shares'!$C$2:$C$185,'Market shares starting point Fe'!$C50,'Eurostat market shares'!$D$2:$D$185,'Market shares starting point Fe'!$D50)=0,(SUMIFS('RAW data extract'!X$74:X$81,'RAW data extract'!$C$74:$C$81,VLOOKUP('Market shares starting point Fe'!$D50,Nomenclature!$F$1:$G$8,2,FALSE))-'Market shares starting point Fe'!Z50)+Z50,$Z50/SUMIFS('Eurostat market shares'!$Z$2:$Z$185,'Eurostat market shares'!$C$2:$C$185,'Market shares starting point Fe'!$C50,'Eurostat market shares'!$D$2:$D$185,'Market shares starting point Fe'!$D50)*(SUMIFS('RAW data extract'!X$74:X$81,'RAW data extract'!$C$74:$C$81,VLOOKUP('Market shares starting point Fe'!$D50,Nomenclature!$F$1:$G$8,2,FALSE))-'Market shares starting point Fe'!Z50)+Z50)</f>
        <v>1</v>
      </c>
      <c r="AB50" s="7">
        <f>IF(SUMIFS('Eurostat market shares'!$Z$2:$Z$185,'Eurostat market shares'!$C$2:$C$185,'Market shares starting point Fe'!$C50,'Eurostat market shares'!$D$2:$D$185,'Market shares starting point Fe'!$D50)=0,(SUMIFS('RAW data extract'!Y$74:Y$81,'RAW data extract'!$C$74:$C$81,VLOOKUP('Market shares starting point Fe'!$D50,Nomenclature!$F$1:$G$8,2,FALSE))-'Market shares starting point Fe'!AA50)+AA50,$Z50/SUMIFS('Eurostat market shares'!$Z$2:$Z$185,'Eurostat market shares'!$C$2:$C$185,'Market shares starting point Fe'!$C50,'Eurostat market shares'!$D$2:$D$185,'Market shares starting point Fe'!$D50)*(SUMIFS('RAW data extract'!Y$74:Y$81,'RAW data extract'!$C$74:$C$81,VLOOKUP('Market shares starting point Fe'!$D50,Nomenclature!$F$1:$G$8,2,FALSE))-'Market shares starting point Fe'!AA50)+AA50)</f>
        <v>1</v>
      </c>
      <c r="AC50" s="7">
        <f>IF(SUMIFS('Eurostat market shares'!$Z$2:$Z$185,'Eurostat market shares'!$C$2:$C$185,'Market shares starting point Fe'!$C50,'Eurostat market shares'!$D$2:$D$185,'Market shares starting point Fe'!$D50)=0,(SUMIFS('RAW data extract'!Z$74:Z$81,'RAW data extract'!$C$74:$C$81,VLOOKUP('Market shares starting point Fe'!$D50,Nomenclature!$F$1:$G$8,2,FALSE))-'Market shares starting point Fe'!AB50)+AB50,$Z50/SUMIFS('Eurostat market shares'!$Z$2:$Z$185,'Eurostat market shares'!$C$2:$C$185,'Market shares starting point Fe'!$C50,'Eurostat market shares'!$D$2:$D$185,'Market shares starting point Fe'!$D50)*(SUMIFS('RAW data extract'!Z$74:Z$81,'RAW data extract'!$C$74:$C$81,VLOOKUP('Market shares starting point Fe'!$D50,Nomenclature!$F$1:$G$8,2,FALSE))-'Market shares starting point Fe'!AB50)+AB50)</f>
        <v>1</v>
      </c>
      <c r="AD50" s="7">
        <f>IF(SUMIFS('Eurostat market shares'!$Z$2:$Z$185,'Eurostat market shares'!$C$2:$C$185,'Market shares starting point Fe'!$C50,'Eurostat market shares'!$D$2:$D$185,'Market shares starting point Fe'!$D50)=0,(SUMIFS('RAW data extract'!AA$74:AA$81,'RAW data extract'!$C$74:$C$81,VLOOKUP('Market shares starting point Fe'!$D50,Nomenclature!$F$1:$G$8,2,FALSE))-'Market shares starting point Fe'!AC50)+AC50,$Z50/SUMIFS('Eurostat market shares'!$Z$2:$Z$185,'Eurostat market shares'!$C$2:$C$185,'Market shares starting point Fe'!$C50,'Eurostat market shares'!$D$2:$D$185,'Market shares starting point Fe'!$D50)*(SUMIFS('RAW data extract'!AA$74:AA$81,'RAW data extract'!$C$74:$C$81,VLOOKUP('Market shares starting point Fe'!$D50,Nomenclature!$F$1:$G$8,2,FALSE))-'Market shares starting point Fe'!AC50)+AC50)</f>
        <v>1</v>
      </c>
      <c r="AE50" s="7">
        <f>IF(SUMIFS('Eurostat market shares'!$Z$2:$Z$185,'Eurostat market shares'!$C$2:$C$185,'Market shares starting point Fe'!$C50,'Eurostat market shares'!$D$2:$D$185,'Market shares starting point Fe'!$D50)=0,(SUMIFS('RAW data extract'!AB$74:AB$81,'RAW data extract'!$C$74:$C$81,VLOOKUP('Market shares starting point Fe'!$D50,Nomenclature!$F$1:$G$8,2,FALSE))-'Market shares starting point Fe'!AD50)+AD50,$Z50/SUMIFS('Eurostat market shares'!$Z$2:$Z$185,'Eurostat market shares'!$C$2:$C$185,'Market shares starting point Fe'!$C50,'Eurostat market shares'!$D$2:$D$185,'Market shares starting point Fe'!$D50)*(SUMIFS('RAW data extract'!AB$74:AB$81,'RAW data extract'!$C$74:$C$81,VLOOKUP('Market shares starting point Fe'!$D50,Nomenclature!$F$1:$G$8,2,FALSE))-'Market shares starting point Fe'!AD50)+AD50)</f>
        <v>1</v>
      </c>
      <c r="AF50" s="7">
        <f>IF(SUMIFS('Eurostat market shares'!$Z$2:$Z$185,'Eurostat market shares'!$C$2:$C$185,'Market shares starting point Fe'!$C50,'Eurostat market shares'!$D$2:$D$185,'Market shares starting point Fe'!$D50)=0,(SUMIFS('RAW data extract'!AC$74:AC$81,'RAW data extract'!$C$74:$C$81,VLOOKUP('Market shares starting point Fe'!$D50,Nomenclature!$F$1:$G$8,2,FALSE))-'Market shares starting point Fe'!AE50)+AE50,$Z50/SUMIFS('Eurostat market shares'!$Z$2:$Z$185,'Eurostat market shares'!$C$2:$C$185,'Market shares starting point Fe'!$C50,'Eurostat market shares'!$D$2:$D$185,'Market shares starting point Fe'!$D50)*(SUMIFS('RAW data extract'!AC$74:AC$81,'RAW data extract'!$C$74:$C$81,VLOOKUP('Market shares starting point Fe'!$D50,Nomenclature!$F$1:$G$8,2,FALSE))-'Market shares starting point Fe'!AE50)+AE50)</f>
        <v>1</v>
      </c>
      <c r="AG50" s="7">
        <f>IF(SUMIFS('Eurostat market shares'!$Z$2:$Z$185,'Eurostat market shares'!$C$2:$C$185,'Market shares starting point Fe'!$C50,'Eurostat market shares'!$D$2:$D$185,'Market shares starting point Fe'!$D50)=0,(SUMIFS('RAW data extract'!AD$74:AD$81,'RAW data extract'!$C$74:$C$81,VLOOKUP('Market shares starting point Fe'!$D50,Nomenclature!$F$1:$G$8,2,FALSE))-'Market shares starting point Fe'!AF50)+AF50,$Z50/SUMIFS('Eurostat market shares'!$Z$2:$Z$185,'Eurostat market shares'!$C$2:$C$185,'Market shares starting point Fe'!$C50,'Eurostat market shares'!$D$2:$D$185,'Market shares starting point Fe'!$D50)*(SUMIFS('RAW data extract'!AD$74:AD$81,'RAW data extract'!$C$74:$C$81,VLOOKUP('Market shares starting point Fe'!$D50,Nomenclature!$F$1:$G$8,2,FALSE))-'Market shares starting point Fe'!AF50)+AF50)</f>
        <v>1</v>
      </c>
      <c r="AH50" s="7">
        <f>IF(SUMIFS('Eurostat market shares'!$Z$2:$Z$185,'Eurostat market shares'!$C$2:$C$185,'Market shares starting point Fe'!$C50,'Eurostat market shares'!$D$2:$D$185,'Market shares starting point Fe'!$D50)=0,(SUMIFS('RAW data extract'!AE$74:AE$81,'RAW data extract'!$C$74:$C$81,VLOOKUP('Market shares starting point Fe'!$D50,Nomenclature!$F$1:$G$8,2,FALSE))-'Market shares starting point Fe'!AG50)+AG50,$Z50/SUMIFS('Eurostat market shares'!$Z$2:$Z$185,'Eurostat market shares'!$C$2:$C$185,'Market shares starting point Fe'!$C50,'Eurostat market shares'!$D$2:$D$185,'Market shares starting point Fe'!$D50)*(SUMIFS('RAW data extract'!AE$74:AE$81,'RAW data extract'!$C$74:$C$81,VLOOKUP('Market shares starting point Fe'!$D50,Nomenclature!$F$1:$G$8,2,FALSE))-'Market shares starting point Fe'!AG50)+AG50)</f>
        <v>1</v>
      </c>
      <c r="AI50" s="7">
        <f>IF(SUMIFS('Eurostat market shares'!$Z$2:$Z$185,'Eurostat market shares'!$C$2:$C$185,'Market shares starting point Fe'!$C50,'Eurostat market shares'!$D$2:$D$185,'Market shares starting point Fe'!$D50)=0,(SUMIFS('RAW data extract'!AF$74:AF$81,'RAW data extract'!$C$74:$C$81,VLOOKUP('Market shares starting point Fe'!$D50,Nomenclature!$F$1:$G$8,2,FALSE))-'Market shares starting point Fe'!AH50)+AH50,$Z50/SUMIFS('Eurostat market shares'!$Z$2:$Z$185,'Eurostat market shares'!$C$2:$C$185,'Market shares starting point Fe'!$C50,'Eurostat market shares'!$D$2:$D$185,'Market shares starting point Fe'!$D50)*(SUMIFS('RAW data extract'!AF$74:AF$81,'RAW data extract'!$C$74:$C$81,VLOOKUP('Market shares starting point Fe'!$D50,Nomenclature!$F$1:$G$8,2,FALSE))-'Market shares starting point Fe'!AH50)+AH50)</f>
        <v>1</v>
      </c>
      <c r="AJ50" s="7">
        <f>IF(SUMIFS('Eurostat market shares'!$Z$2:$Z$185,'Eurostat market shares'!$C$2:$C$185,'Market shares starting point Fe'!$C50,'Eurostat market shares'!$D$2:$D$185,'Market shares starting point Fe'!$D50)=0,(SUMIFS('RAW data extract'!AG$74:AG$81,'RAW data extract'!$C$74:$C$81,VLOOKUP('Market shares starting point Fe'!$D50,Nomenclature!$F$1:$G$8,2,FALSE))-'Market shares starting point Fe'!AI50)+AI50,$Z50/SUMIFS('Eurostat market shares'!$Z$2:$Z$185,'Eurostat market shares'!$C$2:$C$185,'Market shares starting point Fe'!$C50,'Eurostat market shares'!$D$2:$D$185,'Market shares starting point Fe'!$D50)*(SUMIFS('RAW data extract'!AG$74:AG$81,'RAW data extract'!$C$74:$C$81,VLOOKUP('Market shares starting point Fe'!$D50,Nomenclature!$F$1:$G$8,2,FALSE))-'Market shares starting point Fe'!AI50)+AI50)</f>
        <v>1</v>
      </c>
      <c r="AK50" s="7">
        <f>IF(SUMIFS('Eurostat market shares'!$Z$2:$Z$185,'Eurostat market shares'!$C$2:$C$185,'Market shares starting point Fe'!$C50,'Eurostat market shares'!$D$2:$D$185,'Market shares starting point Fe'!$D50)=0,(SUMIFS('RAW data extract'!AH$74:AH$81,'RAW data extract'!$C$74:$C$81,VLOOKUP('Market shares starting point Fe'!$D50,Nomenclature!$F$1:$G$8,2,FALSE))-'Market shares starting point Fe'!AJ50)+AJ50,$Z50/SUMIFS('Eurostat market shares'!$Z$2:$Z$185,'Eurostat market shares'!$C$2:$C$185,'Market shares starting point Fe'!$C50,'Eurostat market shares'!$D$2:$D$185,'Market shares starting point Fe'!$D50)*(SUMIFS('RAW data extract'!AH$74:AH$81,'RAW data extract'!$C$74:$C$81,VLOOKUP('Market shares starting point Fe'!$D50,Nomenclature!$F$1:$G$8,2,FALSE))-'Market shares starting point Fe'!AJ50)+AJ50)</f>
        <v>1</v>
      </c>
      <c r="AL50" s="7">
        <f>IF(SUMIFS('Eurostat market shares'!$Z$2:$Z$185,'Eurostat market shares'!$C$2:$C$185,'Market shares starting point Fe'!$C50,'Eurostat market shares'!$D$2:$D$185,'Market shares starting point Fe'!$D50)=0,(SUMIFS('RAW data extract'!AI$74:AI$81,'RAW data extract'!$C$74:$C$81,VLOOKUP('Market shares starting point Fe'!$D50,Nomenclature!$F$1:$G$8,2,FALSE))-'Market shares starting point Fe'!AK50)+AK50,$Z50/SUMIFS('Eurostat market shares'!$Z$2:$Z$185,'Eurostat market shares'!$C$2:$C$185,'Market shares starting point Fe'!$C50,'Eurostat market shares'!$D$2:$D$185,'Market shares starting point Fe'!$D50)*(SUMIFS('RAW data extract'!AI$74:AI$81,'RAW data extract'!$C$74:$C$81,VLOOKUP('Market shares starting point Fe'!$D50,Nomenclature!$F$1:$G$8,2,FALSE))-'Market shares starting point Fe'!AK50)+AK50)</f>
        <v>1</v>
      </c>
      <c r="AM50" s="7">
        <f>IF(SUMIFS('Eurostat market shares'!$Z$2:$Z$185,'Eurostat market shares'!$C$2:$C$185,'Market shares starting point Fe'!$C50,'Eurostat market shares'!$D$2:$D$185,'Market shares starting point Fe'!$D50)=0,(SUMIFS('RAW data extract'!AJ$74:AJ$81,'RAW data extract'!$C$74:$C$81,VLOOKUP('Market shares starting point Fe'!$D50,Nomenclature!$F$1:$G$8,2,FALSE))-'Market shares starting point Fe'!AL50)+AL50,$Z50/SUMIFS('Eurostat market shares'!$Z$2:$Z$185,'Eurostat market shares'!$C$2:$C$185,'Market shares starting point Fe'!$C50,'Eurostat market shares'!$D$2:$D$185,'Market shares starting point Fe'!$D50)*(SUMIFS('RAW data extract'!AJ$74:AJ$81,'RAW data extract'!$C$74:$C$81,VLOOKUP('Market shares starting point Fe'!$D50,Nomenclature!$F$1:$G$8,2,FALSE))-'Market shares starting point Fe'!AL50)+AL50)</f>
        <v>1</v>
      </c>
      <c r="AN50" s="7">
        <f>IF(SUMIFS('Eurostat market shares'!$Z$2:$Z$185,'Eurostat market shares'!$C$2:$C$185,'Market shares starting point Fe'!$C50,'Eurostat market shares'!$D$2:$D$185,'Market shares starting point Fe'!$D50)=0,(SUMIFS('RAW data extract'!AK$74:AK$81,'RAW data extract'!$C$74:$C$81,VLOOKUP('Market shares starting point Fe'!$D50,Nomenclature!$F$1:$G$8,2,FALSE))-'Market shares starting point Fe'!AM50)+AM50,$Z50/SUMIFS('Eurostat market shares'!$Z$2:$Z$185,'Eurostat market shares'!$C$2:$C$185,'Market shares starting point Fe'!$C50,'Eurostat market shares'!$D$2:$D$185,'Market shares starting point Fe'!$D50)*(SUMIFS('RAW data extract'!AK$74:AK$81,'RAW data extract'!$C$74:$C$81,VLOOKUP('Market shares starting point Fe'!$D50,Nomenclature!$F$1:$G$8,2,FALSE))-'Market shares starting point Fe'!AM50)+AM50)</f>
        <v>1</v>
      </c>
      <c r="AO50" s="7">
        <f>IF(SUMIFS('Eurostat market shares'!$Z$2:$Z$185,'Eurostat market shares'!$C$2:$C$185,'Market shares starting point Fe'!$C50,'Eurostat market shares'!$D$2:$D$185,'Market shares starting point Fe'!$D50)=0,(SUMIFS('RAW data extract'!AL$74:AL$81,'RAW data extract'!$C$74:$C$81,VLOOKUP('Market shares starting point Fe'!$D50,Nomenclature!$F$1:$G$8,2,FALSE))-'Market shares starting point Fe'!AN50)+AN50,$Z50/SUMIFS('Eurostat market shares'!$Z$2:$Z$185,'Eurostat market shares'!$C$2:$C$185,'Market shares starting point Fe'!$C50,'Eurostat market shares'!$D$2:$D$185,'Market shares starting point Fe'!$D50)*(SUMIFS('RAW data extract'!AL$74:AL$81,'RAW data extract'!$C$74:$C$81,VLOOKUP('Market shares starting point Fe'!$D50,Nomenclature!$F$1:$G$8,2,FALSE))-'Market shares starting point Fe'!AN50)+AN50)</f>
        <v>1</v>
      </c>
      <c r="AP50" s="7">
        <f>IF(SUMIFS('Eurostat market shares'!$Z$2:$Z$185,'Eurostat market shares'!$C$2:$C$185,'Market shares starting point Fe'!$C50,'Eurostat market shares'!$D$2:$D$185,'Market shares starting point Fe'!$D50)=0,(SUMIFS('RAW data extract'!AM$74:AM$81,'RAW data extract'!$C$74:$C$81,VLOOKUP('Market shares starting point Fe'!$D50,Nomenclature!$F$1:$G$8,2,FALSE))-'Market shares starting point Fe'!AO50)+AO50,$Z50/SUMIFS('Eurostat market shares'!$Z$2:$Z$185,'Eurostat market shares'!$C$2:$C$185,'Market shares starting point Fe'!$C50,'Eurostat market shares'!$D$2:$D$185,'Market shares starting point Fe'!$D50)*(SUMIFS('RAW data extract'!AM$74:AM$81,'RAW data extract'!$C$74:$C$81,VLOOKUP('Market shares starting point Fe'!$D50,Nomenclature!$F$1:$G$8,2,FALSE))-'Market shares starting point Fe'!AO50)+AO50)</f>
        <v>1</v>
      </c>
      <c r="AQ50" s="7">
        <f>IF(SUMIFS('Eurostat market shares'!$Z$2:$Z$185,'Eurostat market shares'!$C$2:$C$185,'Market shares starting point Fe'!$C50,'Eurostat market shares'!$D$2:$D$185,'Market shares starting point Fe'!$D50)=0,(SUMIFS('RAW data extract'!AN$74:AN$81,'RAW data extract'!$C$74:$C$81,VLOOKUP('Market shares starting point Fe'!$D50,Nomenclature!$F$1:$G$8,2,FALSE))-'Market shares starting point Fe'!AP50)+AP50,$Z50/SUMIFS('Eurostat market shares'!$Z$2:$Z$185,'Eurostat market shares'!$C$2:$C$185,'Market shares starting point Fe'!$C50,'Eurostat market shares'!$D$2:$D$185,'Market shares starting point Fe'!$D50)*(SUMIFS('RAW data extract'!AN$74:AN$81,'RAW data extract'!$C$74:$C$81,VLOOKUP('Market shares starting point Fe'!$D50,Nomenclature!$F$1:$G$8,2,FALSE))-'Market shares starting point Fe'!AP50)+AP50)</f>
        <v>1</v>
      </c>
      <c r="AR50" s="7">
        <f>IF(SUMIFS('Eurostat market shares'!$Z$2:$Z$185,'Eurostat market shares'!$C$2:$C$185,'Market shares starting point Fe'!$C50,'Eurostat market shares'!$D$2:$D$185,'Market shares starting point Fe'!$D50)=0,(SUMIFS('RAW data extract'!AO$74:AO$81,'RAW data extract'!$C$74:$C$81,VLOOKUP('Market shares starting point Fe'!$D50,Nomenclature!$F$1:$G$8,2,FALSE))-'Market shares starting point Fe'!AQ50)+AQ50,$Z50/SUMIFS('Eurostat market shares'!$Z$2:$Z$185,'Eurostat market shares'!$C$2:$C$185,'Market shares starting point Fe'!$C50,'Eurostat market shares'!$D$2:$D$185,'Market shares starting point Fe'!$D50)*(SUMIFS('RAW data extract'!AO$74:AO$81,'RAW data extract'!$C$74:$C$81,VLOOKUP('Market shares starting point Fe'!$D50,Nomenclature!$F$1:$G$8,2,FALSE))-'Market shares starting point Fe'!AQ50)+AQ50)</f>
        <v>1</v>
      </c>
      <c r="AS50" s="7">
        <f>IF(SUMIFS('Eurostat market shares'!$Z$2:$Z$185,'Eurostat market shares'!$C$2:$C$185,'Market shares starting point Fe'!$C50,'Eurostat market shares'!$D$2:$D$185,'Market shares starting point Fe'!$D50)=0,(SUMIFS('RAW data extract'!AP$74:AP$81,'RAW data extract'!$C$74:$C$81,VLOOKUP('Market shares starting point Fe'!$D50,Nomenclature!$F$1:$G$8,2,FALSE))-'Market shares starting point Fe'!AR50)+AR50,$Z50/SUMIFS('Eurostat market shares'!$Z$2:$Z$185,'Eurostat market shares'!$C$2:$C$185,'Market shares starting point Fe'!$C50,'Eurostat market shares'!$D$2:$D$185,'Market shares starting point Fe'!$D50)*(SUMIFS('RAW data extract'!AP$74:AP$81,'RAW data extract'!$C$74:$C$81,VLOOKUP('Market shares starting point Fe'!$D50,Nomenclature!$F$1:$G$8,2,FALSE))-'Market shares starting point Fe'!AR50)+AR50)</f>
        <v>1</v>
      </c>
      <c r="AT50" s="7">
        <f>IF(SUMIFS('Eurostat market shares'!$Z$2:$Z$185,'Eurostat market shares'!$C$2:$C$185,'Market shares starting point Fe'!$C50,'Eurostat market shares'!$D$2:$D$185,'Market shares starting point Fe'!$D50)=0,(SUMIFS('RAW data extract'!AQ$74:AQ$81,'RAW data extract'!$C$74:$C$81,VLOOKUP('Market shares starting point Fe'!$D50,Nomenclature!$F$1:$G$8,2,FALSE))-'Market shares starting point Fe'!AS50)+AS50,$Z50/SUMIFS('Eurostat market shares'!$Z$2:$Z$185,'Eurostat market shares'!$C$2:$C$185,'Market shares starting point Fe'!$C50,'Eurostat market shares'!$D$2:$D$185,'Market shares starting point Fe'!$D50)*(SUMIFS('RAW data extract'!AQ$74:AQ$81,'RAW data extract'!$C$74:$C$81,VLOOKUP('Market shares starting point Fe'!$D50,Nomenclature!$F$1:$G$8,2,FALSE))-'Market shares starting point Fe'!AS50)+AS50)</f>
        <v>1</v>
      </c>
      <c r="AU50" s="7">
        <f>IF(SUMIFS('Eurostat market shares'!$Z$2:$Z$185,'Eurostat market shares'!$C$2:$C$185,'Market shares starting point Fe'!$C50,'Eurostat market shares'!$D$2:$D$185,'Market shares starting point Fe'!$D50)=0,(SUMIFS('RAW data extract'!AR$74:AR$81,'RAW data extract'!$C$74:$C$81,VLOOKUP('Market shares starting point Fe'!$D50,Nomenclature!$F$1:$G$8,2,FALSE))-'Market shares starting point Fe'!AT50)+AT50,$Z50/SUMIFS('Eurostat market shares'!$Z$2:$Z$185,'Eurostat market shares'!$C$2:$C$185,'Market shares starting point Fe'!$C50,'Eurostat market shares'!$D$2:$D$185,'Market shares starting point Fe'!$D50)*(SUMIFS('RAW data extract'!AR$74:AR$81,'RAW data extract'!$C$74:$C$81,VLOOKUP('Market shares starting point Fe'!$D50,Nomenclature!$F$1:$G$8,2,FALSE))-'Market shares starting point Fe'!AT50)+AT50)</f>
        <v>1</v>
      </c>
      <c r="AV50" s="7">
        <f>IF(SUMIFS('Eurostat market shares'!$Z$2:$Z$185,'Eurostat market shares'!$C$2:$C$185,'Market shares starting point Fe'!$C50,'Eurostat market shares'!$D$2:$D$185,'Market shares starting point Fe'!$D50)=0,(SUMIFS('RAW data extract'!AS$74:AS$81,'RAW data extract'!$C$74:$C$81,VLOOKUP('Market shares starting point Fe'!$D50,Nomenclature!$F$1:$G$8,2,FALSE))-'Market shares starting point Fe'!AU50)+AU50,$Z50/SUMIFS('Eurostat market shares'!$Z$2:$Z$185,'Eurostat market shares'!$C$2:$C$185,'Market shares starting point Fe'!$C50,'Eurostat market shares'!$D$2:$D$185,'Market shares starting point Fe'!$D50)*(SUMIFS('RAW data extract'!AS$74:AS$81,'RAW data extract'!$C$74:$C$81,VLOOKUP('Market shares starting point Fe'!$D50,Nomenclature!$F$1:$G$8,2,FALSE))-'Market shares starting point Fe'!AU50)+AU50)</f>
        <v>1</v>
      </c>
      <c r="AW50" s="7">
        <f>IF(SUMIFS('Eurostat market shares'!$Z$2:$Z$185,'Eurostat market shares'!$C$2:$C$185,'Market shares starting point Fe'!$C50,'Eurostat market shares'!$D$2:$D$185,'Market shares starting point Fe'!$D50)=0,(SUMIFS('RAW data extract'!AT$74:AT$81,'RAW data extract'!$C$74:$C$81,VLOOKUP('Market shares starting point Fe'!$D50,Nomenclature!$F$1:$G$8,2,FALSE))-'Market shares starting point Fe'!AV50)+AV50,$Z50/SUMIFS('Eurostat market shares'!$Z$2:$Z$185,'Eurostat market shares'!$C$2:$C$185,'Market shares starting point Fe'!$C50,'Eurostat market shares'!$D$2:$D$185,'Market shares starting point Fe'!$D50)*(SUMIFS('RAW data extract'!AT$74:AT$81,'RAW data extract'!$C$74:$C$81,VLOOKUP('Market shares starting point Fe'!$D50,Nomenclature!$F$1:$G$8,2,FALSE))-'Market shares starting point Fe'!AV50)+AV50)</f>
        <v>1</v>
      </c>
      <c r="AX50" s="7">
        <f>IF(SUMIFS('Eurostat market shares'!$Z$2:$Z$185,'Eurostat market shares'!$C$2:$C$185,'Market shares starting point Fe'!$C50,'Eurostat market shares'!$D$2:$D$185,'Market shares starting point Fe'!$D50)=0,(SUMIFS('RAW data extract'!AU$74:AU$81,'RAW data extract'!$C$74:$C$81,VLOOKUP('Market shares starting point Fe'!$D50,Nomenclature!$F$1:$G$8,2,FALSE))-'Market shares starting point Fe'!AW50)+AW50,$Z50/SUMIFS('Eurostat market shares'!$Z$2:$Z$185,'Eurostat market shares'!$C$2:$C$185,'Market shares starting point Fe'!$C50,'Eurostat market shares'!$D$2:$D$185,'Market shares starting point Fe'!$D50)*(SUMIFS('RAW data extract'!AU$74:AU$81,'RAW data extract'!$C$74:$C$81,VLOOKUP('Market shares starting point Fe'!$D50,Nomenclature!$F$1:$G$8,2,FALSE))-'Market shares starting point Fe'!AW50)+AW50)</f>
        <v>1</v>
      </c>
      <c r="AY50" s="7">
        <f>IF(SUMIFS('Eurostat market shares'!$Z$2:$Z$185,'Eurostat market shares'!$C$2:$C$185,'Market shares starting point Fe'!$C50,'Eurostat market shares'!$D$2:$D$185,'Market shares starting point Fe'!$D50)=0,(SUMIFS('RAW data extract'!AV$74:AV$81,'RAW data extract'!$C$74:$C$81,VLOOKUP('Market shares starting point Fe'!$D50,Nomenclature!$F$1:$G$8,2,FALSE))-'Market shares starting point Fe'!AX50)+AX50,$Z50/SUMIFS('Eurostat market shares'!$Z$2:$Z$185,'Eurostat market shares'!$C$2:$C$185,'Market shares starting point Fe'!$C50,'Eurostat market shares'!$D$2:$D$185,'Market shares starting point Fe'!$D50)*(SUMIFS('RAW data extract'!AV$74:AV$81,'RAW data extract'!$C$74:$C$81,VLOOKUP('Market shares starting point Fe'!$D50,Nomenclature!$F$1:$G$8,2,FALSE))-'Market shares starting point Fe'!AX50)+AX50)</f>
        <v>1</v>
      </c>
      <c r="AZ50" s="7">
        <f>IF(SUMIFS('Eurostat market shares'!$Z$2:$Z$185,'Eurostat market shares'!$C$2:$C$185,'Market shares starting point Fe'!$C50,'Eurostat market shares'!$D$2:$D$185,'Market shares starting point Fe'!$D50)=0,(SUMIFS('RAW data extract'!AW$74:AW$81,'RAW data extract'!$C$74:$C$81,VLOOKUP('Market shares starting point Fe'!$D50,Nomenclature!$F$1:$G$8,2,FALSE))-'Market shares starting point Fe'!AY50)+AY50,$Z50/SUMIFS('Eurostat market shares'!$Z$2:$Z$185,'Eurostat market shares'!$C$2:$C$185,'Market shares starting point Fe'!$C50,'Eurostat market shares'!$D$2:$D$185,'Market shares starting point Fe'!$D50)*(SUMIFS('RAW data extract'!AW$74:AW$81,'RAW data extract'!$C$74:$C$81,VLOOKUP('Market shares starting point Fe'!$D50,Nomenclature!$F$1:$G$8,2,FALSE))-'Market shares starting point Fe'!AY50)+AY50)</f>
        <v>1</v>
      </c>
      <c r="BA50" s="7">
        <f>IF(SUMIFS('Eurostat market shares'!$Z$2:$Z$185,'Eurostat market shares'!$C$2:$C$185,'Market shares starting point Fe'!$C50,'Eurostat market shares'!$D$2:$D$185,'Market shares starting point Fe'!$D50)=0,(SUMIFS('RAW data extract'!AX$74:AX$81,'RAW data extract'!$C$74:$C$81,VLOOKUP('Market shares starting point Fe'!$D50,Nomenclature!$F$1:$G$8,2,FALSE))-'Market shares starting point Fe'!AZ50)+AZ50,$Z50/SUMIFS('Eurostat market shares'!$Z$2:$Z$185,'Eurostat market shares'!$C$2:$C$185,'Market shares starting point Fe'!$C50,'Eurostat market shares'!$D$2:$D$185,'Market shares starting point Fe'!$D50)*(SUMIFS('RAW data extract'!AX$74:AX$81,'RAW data extract'!$C$74:$C$81,VLOOKUP('Market shares starting point Fe'!$D50,Nomenclature!$F$1:$G$8,2,FALSE))-'Market shares starting point Fe'!AZ50)+AZ50)</f>
        <v>1</v>
      </c>
      <c r="BB50" s="7">
        <f>IF(SUMIFS('Eurostat market shares'!$Z$2:$Z$185,'Eurostat market shares'!$C$2:$C$185,'Market shares starting point Fe'!$C50,'Eurostat market shares'!$D$2:$D$185,'Market shares starting point Fe'!$D50)=0,(SUMIFS('RAW data extract'!AY$74:AY$81,'RAW data extract'!$C$74:$C$81,VLOOKUP('Market shares starting point Fe'!$D50,Nomenclature!$F$1:$G$8,2,FALSE))-'Market shares starting point Fe'!BA50)+BA50,$Z50/SUMIFS('Eurostat market shares'!$Z$2:$Z$185,'Eurostat market shares'!$C$2:$C$185,'Market shares starting point Fe'!$C50,'Eurostat market shares'!$D$2:$D$185,'Market shares starting point Fe'!$D50)*(SUMIFS('RAW data extract'!AY$74:AY$81,'RAW data extract'!$C$74:$C$81,VLOOKUP('Market shares starting point Fe'!$D50,Nomenclature!$F$1:$G$8,2,FALSE))-'Market shares starting point Fe'!BA50)+BA50)</f>
        <v>1</v>
      </c>
      <c r="BC50" s="7">
        <f>IF(SUMIFS('Eurostat market shares'!$Z$2:$Z$185,'Eurostat market shares'!$C$2:$C$185,'Market shares starting point Fe'!$C50,'Eurostat market shares'!$D$2:$D$185,'Market shares starting point Fe'!$D50)=0,(SUMIFS('RAW data extract'!AZ$74:AZ$81,'RAW data extract'!$C$74:$C$81,VLOOKUP('Market shares starting point Fe'!$D50,Nomenclature!$F$1:$G$8,2,FALSE))-'Market shares starting point Fe'!BB50)+BB50,$Z50/SUMIFS('Eurostat market shares'!$Z$2:$Z$185,'Eurostat market shares'!$C$2:$C$185,'Market shares starting point Fe'!$C50,'Eurostat market shares'!$D$2:$D$185,'Market shares starting point Fe'!$D50)*(SUMIFS('RAW data extract'!AZ$74:AZ$81,'RAW data extract'!$C$74:$C$81,VLOOKUP('Market shares starting point Fe'!$D50,Nomenclature!$F$1:$G$8,2,FALSE))-'Market shares starting point Fe'!BB50)+BB50)</f>
        <v>1</v>
      </c>
      <c r="BD50" s="7">
        <f>IF(SUMIFS('Eurostat market shares'!$Z$2:$Z$185,'Eurostat market shares'!$C$2:$C$185,'Market shares starting point Fe'!$C50,'Eurostat market shares'!$D$2:$D$185,'Market shares starting point Fe'!$D50)=0,(SUMIFS('RAW data extract'!BA$74:BA$81,'RAW data extract'!$C$74:$C$81,VLOOKUP('Market shares starting point Fe'!$D50,Nomenclature!$F$1:$G$8,2,FALSE))-'Market shares starting point Fe'!BC50)+BC50,$Z50/SUMIFS('Eurostat market shares'!$Z$2:$Z$185,'Eurostat market shares'!$C$2:$C$185,'Market shares starting point Fe'!$C50,'Eurostat market shares'!$D$2:$D$185,'Market shares starting point Fe'!$D50)*(SUMIFS('RAW data extract'!BA$74:BA$81,'RAW data extract'!$C$74:$C$81,VLOOKUP('Market shares starting point Fe'!$D50,Nomenclature!$F$1:$G$8,2,FALSE))-'Market shares starting point Fe'!BC50)+BC50)</f>
        <v>1</v>
      </c>
      <c r="BE50" s="7">
        <f>IF(SUMIFS('Eurostat market shares'!$Z$2:$Z$185,'Eurostat market shares'!$C$2:$C$185,'Market shares starting point Fe'!$C50,'Eurostat market shares'!$D$2:$D$185,'Market shares starting point Fe'!$D50)=0,(SUMIFS('RAW data extract'!BB$74:BB$81,'RAW data extract'!$C$74:$C$81,VLOOKUP('Market shares starting point Fe'!$D50,Nomenclature!$F$1:$G$8,2,FALSE))-'Market shares starting point Fe'!BD50)+BD50,$Z50/SUMIFS('Eurostat market shares'!$Z$2:$Z$185,'Eurostat market shares'!$C$2:$C$185,'Market shares starting point Fe'!$C50,'Eurostat market shares'!$D$2:$D$185,'Market shares starting point Fe'!$D50)*(SUMIFS('RAW data extract'!BB$74:BB$81,'RAW data extract'!$C$74:$C$81,VLOOKUP('Market shares starting point Fe'!$D50,Nomenclature!$F$1:$G$8,2,FALSE))-'Market shares starting point Fe'!BD50)+BD50)</f>
        <v>1</v>
      </c>
      <c r="BF50" s="7">
        <f>IF(SUMIFS('Eurostat market shares'!$Z$2:$Z$185,'Eurostat market shares'!$C$2:$C$185,'Market shares starting point Fe'!$C50,'Eurostat market shares'!$D$2:$D$185,'Market shares starting point Fe'!$D50)=0,(SUMIFS('RAW data extract'!BC$74:BC$81,'RAW data extract'!$C$74:$C$81,VLOOKUP('Market shares starting point Fe'!$D50,Nomenclature!$F$1:$G$8,2,FALSE))-'Market shares starting point Fe'!BE50)+BE50,$Z50/SUMIFS('Eurostat market shares'!$Z$2:$Z$185,'Eurostat market shares'!$C$2:$C$185,'Market shares starting point Fe'!$C50,'Eurostat market shares'!$D$2:$D$185,'Market shares starting point Fe'!$D50)*(SUMIFS('RAW data extract'!BC$74:BC$81,'RAW data extract'!$C$74:$C$81,VLOOKUP('Market shares starting point Fe'!$D50,Nomenclature!$F$1:$G$8,2,FALSE))-'Market shares starting point Fe'!BE50)+BE50)</f>
        <v>1</v>
      </c>
      <c r="BG50" s="7">
        <f>IF(SUMIFS('Eurostat market shares'!$Z$2:$Z$185,'Eurostat market shares'!$C$2:$C$185,'Market shares starting point Fe'!$C50,'Eurostat market shares'!$D$2:$D$185,'Market shares starting point Fe'!$D50)=0,(SUMIFS('RAW data extract'!BD$74:BD$81,'RAW data extract'!$C$74:$C$81,VLOOKUP('Market shares starting point Fe'!$D50,Nomenclature!$F$1:$G$8,2,FALSE))-'Market shares starting point Fe'!BF50)+BF50,$Z50/SUMIFS('Eurostat market shares'!$Z$2:$Z$185,'Eurostat market shares'!$C$2:$C$185,'Market shares starting point Fe'!$C50,'Eurostat market shares'!$D$2:$D$185,'Market shares starting point Fe'!$D50)*(SUMIFS('RAW data extract'!BD$74:BD$81,'RAW data extract'!$C$74:$C$81,VLOOKUP('Market shares starting point Fe'!$D50,Nomenclature!$F$1:$G$8,2,FALSE))-'Market shares starting point Fe'!BF50)+BF50)</f>
        <v>1</v>
      </c>
      <c r="BH50" s="7">
        <f>IF(SUMIFS('Eurostat market shares'!$Z$2:$Z$185,'Eurostat market shares'!$C$2:$C$185,'Market shares starting point Fe'!$C50,'Eurostat market shares'!$D$2:$D$185,'Market shares starting point Fe'!$D50)=0,(SUMIFS('RAW data extract'!BE$74:BE$81,'RAW data extract'!$C$74:$C$81,VLOOKUP('Market shares starting point Fe'!$D50,Nomenclature!$F$1:$G$8,2,FALSE))-'Market shares starting point Fe'!BG50)+BG50,$Z50/SUMIFS('Eurostat market shares'!$Z$2:$Z$185,'Eurostat market shares'!$C$2:$C$185,'Market shares starting point Fe'!$C50,'Eurostat market shares'!$D$2:$D$185,'Market shares starting point Fe'!$D50)*(SUMIFS('RAW data extract'!BE$74:BE$81,'RAW data extract'!$C$74:$C$81,VLOOKUP('Market shares starting point Fe'!$D50,Nomenclature!$F$1:$G$8,2,FALSE))-'Market shares starting point Fe'!BG50)+BG50)</f>
        <v>1</v>
      </c>
    </row>
    <row r="51" spans="1:60" hidden="1" x14ac:dyDescent="0.3">
      <c r="A51" t="s">
        <v>9</v>
      </c>
      <c r="B51" t="s">
        <v>10</v>
      </c>
      <c r="C51" t="s">
        <v>26</v>
      </c>
      <c r="D51" t="s">
        <v>17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 s="6">
        <f>IFERROR(SUMIFS('intermediary sheet'!J$2:J$185,'intermediary sheet'!$C$2:$C$185,'Market shares starting point Fe'!$C51,'intermediary sheet'!$D$2:$D$185,'Market shares starting point Fe'!$D51)/SUMIFS('intermediary sheet'!J$2:J$185,'intermediary sheet'!$C$2:$C$185,'Market shares starting point Fe'!$C51,'intermediary sheet'!$D$2:$D$185,"total"),0)</f>
        <v>0</v>
      </c>
      <c r="K51" s="6">
        <f>IFERROR(SUMIFS('intermediary sheet'!K$2:K$185,'intermediary sheet'!$C$2:$C$185,'Market shares starting point Fe'!$C51,'intermediary sheet'!$D$2:$D$185,'Market shares starting point Fe'!$D51)/SUMIFS('intermediary sheet'!K$2:K$185,'intermediary sheet'!$C$2:$C$185,'Market shares starting point Fe'!$C51,'intermediary sheet'!$D$2:$D$185,"total"),0)</f>
        <v>0</v>
      </c>
      <c r="L51" s="6">
        <f>IFERROR(SUMIFS('intermediary sheet'!L$2:L$185,'intermediary sheet'!$C$2:$C$185,'Market shares starting point Fe'!$C51,'intermediary sheet'!$D$2:$D$185,'Market shares starting point Fe'!$D51)/SUMIFS('intermediary sheet'!L$2:L$185,'intermediary sheet'!$C$2:$C$185,'Market shares starting point Fe'!$C51,'intermediary sheet'!$D$2:$D$185,"total"),0)</f>
        <v>0</v>
      </c>
      <c r="M51" s="6">
        <f>IFERROR(SUMIFS('intermediary sheet'!M$2:M$185,'intermediary sheet'!$C$2:$C$185,'Market shares starting point Fe'!$C51,'intermediary sheet'!$D$2:$D$185,'Market shares starting point Fe'!$D51)/SUMIFS('intermediary sheet'!M$2:M$185,'intermediary sheet'!$C$2:$C$185,'Market shares starting point Fe'!$C51,'intermediary sheet'!$D$2:$D$185,"total"),0)</f>
        <v>0</v>
      </c>
      <c r="N51" s="6">
        <f>IFERROR(SUMIFS('intermediary sheet'!N$2:N$185,'intermediary sheet'!$C$2:$C$185,'Market shares starting point Fe'!$C51,'intermediary sheet'!$D$2:$D$185,'Market shares starting point Fe'!$D51)/SUMIFS('intermediary sheet'!N$2:N$185,'intermediary sheet'!$C$2:$C$185,'Market shares starting point Fe'!$C51,'intermediary sheet'!$D$2:$D$185,"total"),0)</f>
        <v>0</v>
      </c>
      <c r="O51" s="6">
        <f>IFERROR(SUMIFS('intermediary sheet'!O$2:O$185,'intermediary sheet'!$C$2:$C$185,'Market shares starting point Fe'!$C51,'intermediary sheet'!$D$2:$D$185,'Market shares starting point Fe'!$D51)/SUMIFS('intermediary sheet'!O$2:O$185,'intermediary sheet'!$C$2:$C$185,'Market shares starting point Fe'!$C51,'intermediary sheet'!$D$2:$D$185,"total"),0)</f>
        <v>0</v>
      </c>
      <c r="P51" s="6">
        <f>IFERROR(SUMIFS('intermediary sheet'!P$2:P$185,'intermediary sheet'!$C$2:$C$185,'Market shares starting point Fe'!$C51,'intermediary sheet'!$D$2:$D$185,'Market shares starting point Fe'!$D51)/SUMIFS('intermediary sheet'!P$2:P$185,'intermediary sheet'!$C$2:$C$185,'Market shares starting point Fe'!$C51,'intermediary sheet'!$D$2:$D$185,"total"),0)</f>
        <v>0</v>
      </c>
      <c r="Q51" s="6">
        <f>IFERROR(SUMIFS('intermediary sheet'!Q$2:Q$185,'intermediary sheet'!$C$2:$C$185,'Market shares starting point Fe'!$C51,'intermediary sheet'!$D$2:$D$185,'Market shares starting point Fe'!$D51)/SUMIFS('intermediary sheet'!Q$2:Q$185,'intermediary sheet'!$C$2:$C$185,'Market shares starting point Fe'!$C51,'intermediary sheet'!$D$2:$D$185,"total"),0)</f>
        <v>0</v>
      </c>
      <c r="R51" s="6">
        <f>IFERROR(SUMIFS('intermediary sheet'!R$2:R$185,'intermediary sheet'!$C$2:$C$185,'Market shares starting point Fe'!$C51,'intermediary sheet'!$D$2:$D$185,'Market shares starting point Fe'!$D51)/SUMIFS('intermediary sheet'!R$2:R$185,'intermediary sheet'!$C$2:$C$185,'Market shares starting point Fe'!$C51,'intermediary sheet'!$D$2:$D$185,"total"),0)</f>
        <v>0</v>
      </c>
      <c r="S51" s="6">
        <f>IFERROR(SUMIFS('intermediary sheet'!S$2:S$185,'intermediary sheet'!$C$2:$C$185,'Market shares starting point Fe'!$C51,'intermediary sheet'!$D$2:$D$185,'Market shares starting point Fe'!$D51)/SUMIFS('intermediary sheet'!S$2:S$185,'intermediary sheet'!$C$2:$C$185,'Market shares starting point Fe'!$C51,'intermediary sheet'!$D$2:$D$185,"total"),0)</f>
        <v>0</v>
      </c>
      <c r="T51" s="6">
        <f>IFERROR(SUMIFS('intermediary sheet'!T$2:T$185,'intermediary sheet'!$C$2:$C$185,'Market shares starting point Fe'!$C51,'intermediary sheet'!$D$2:$D$185,'Market shares starting point Fe'!$D51)/SUMIFS('intermediary sheet'!T$2:T$185,'intermediary sheet'!$C$2:$C$185,'Market shares starting point Fe'!$C51,'intermediary sheet'!$D$2:$D$185,"total"),0)</f>
        <v>0</v>
      </c>
      <c r="U51" s="6">
        <f>IFERROR(SUMIFS('intermediary sheet'!U$2:U$185,'intermediary sheet'!$C$2:$C$185,'Market shares starting point Fe'!$C51,'intermediary sheet'!$D$2:$D$185,'Market shares starting point Fe'!$D51)/SUMIFS('intermediary sheet'!U$2:U$185,'intermediary sheet'!$C$2:$C$185,'Market shares starting point Fe'!$C51,'intermediary sheet'!$D$2:$D$185,"total"),0)</f>
        <v>0</v>
      </c>
      <c r="V51" s="6">
        <f>IFERROR(SUMIFS('intermediary sheet'!V$2:V$185,'intermediary sheet'!$C$2:$C$185,'Market shares starting point Fe'!$C51,'intermediary sheet'!$D$2:$D$185,'Market shares starting point Fe'!$D51)/SUMIFS('intermediary sheet'!V$2:V$185,'intermediary sheet'!$C$2:$C$185,'Market shares starting point Fe'!$C51,'intermediary sheet'!$D$2:$D$185,"total"),0)</f>
        <v>0</v>
      </c>
      <c r="W51" s="6">
        <f>IFERROR(SUMIFS('intermediary sheet'!W$2:W$185,'intermediary sheet'!$C$2:$C$185,'Market shares starting point Fe'!$C51,'intermediary sheet'!$D$2:$D$185,'Market shares starting point Fe'!$D51)/SUMIFS('intermediary sheet'!W$2:W$185,'intermediary sheet'!$C$2:$C$185,'Market shares starting point Fe'!$C51,'intermediary sheet'!$D$2:$D$185,"total"),0)</f>
        <v>0</v>
      </c>
      <c r="X51" s="6">
        <f>IFERROR(SUMIFS('intermediary sheet'!X$2:X$185,'intermediary sheet'!$C$2:$C$185,'Market shares starting point Fe'!$C51,'intermediary sheet'!$D$2:$D$185,'Market shares starting point Fe'!$D51)/SUMIFS('intermediary sheet'!X$2:X$185,'intermediary sheet'!$C$2:$C$185,'Market shares starting point Fe'!$C51,'intermediary sheet'!$D$2:$D$185,"total"),0)</f>
        <v>0</v>
      </c>
      <c r="Y51" s="6">
        <f>IFERROR(SUMIFS('intermediary sheet'!Y$2:Y$185,'intermediary sheet'!$C$2:$C$185,'Market shares starting point Fe'!$C51,'intermediary sheet'!$D$2:$D$185,'Market shares starting point Fe'!$D51)/SUMIFS('intermediary sheet'!Y$2:Y$185,'intermediary sheet'!$C$2:$C$185,'Market shares starting point Fe'!$C51,'intermediary sheet'!$D$2:$D$185,"total"),0)</f>
        <v>3.6338676464650545E-4</v>
      </c>
      <c r="Z51" s="6">
        <f>IFERROR(SUMIFS('intermediary sheet'!Z$2:Z$185,'intermediary sheet'!$C$2:$C$185,'Market shares starting point Fe'!$C51,'intermediary sheet'!$D$2:$D$185,'Market shares starting point Fe'!$D51)/SUMIFS('intermediary sheet'!Z$2:Z$185,'intermediary sheet'!$C$2:$C$185,'Market shares starting point Fe'!$C51,'intermediary sheet'!$D$2:$D$185,"total"),0)</f>
        <v>6.2622309197651665E-4</v>
      </c>
      <c r="AA51" s="7">
        <f>IF(SUMIFS('Eurostat market shares'!$Z$2:$Z$185,'Eurostat market shares'!$C$2:$C$185,'Market shares starting point Fe'!$C51,'Eurostat market shares'!$D$2:$D$185,'Market shares starting point Fe'!$D51)=0,(SUMIFS('RAW data extract'!X$74:X$81,'RAW data extract'!$C$74:$C$81,VLOOKUP('Market shares starting point Fe'!$D51,Nomenclature!$F$1:$G$8,2,FALSE))-'Market shares starting point Fe'!Z51)+Z51,$Z51/SUMIFS('Eurostat market shares'!$Z$2:$Z$185,'Eurostat market shares'!$C$2:$C$185,'Market shares starting point Fe'!$C51,'Eurostat market shares'!$D$2:$D$185,'Market shares starting point Fe'!$D51)*(SUMIFS('RAW data extract'!X$74:X$81,'RAW data extract'!$C$74:$C$81,VLOOKUP('Market shares starting point Fe'!$D51,Nomenclature!$F$1:$G$8,2,FALSE))-'Market shares starting point Fe'!Z51)+Z51)</f>
        <v>7.2155963477870365E-3</v>
      </c>
      <c r="AB51" s="7">
        <f>IF(SUMIFS('Eurostat market shares'!$Z$2:$Z$185,'Eurostat market shares'!$C$2:$C$185,'Market shares starting point Fe'!$C51,'Eurostat market shares'!$D$2:$D$185,'Market shares starting point Fe'!$D51)=0,(SUMIFS('RAW data extract'!Y$74:Y$81,'RAW data extract'!$C$74:$C$81,VLOOKUP('Market shares starting point Fe'!$D51,Nomenclature!$F$1:$G$8,2,FALSE))-'Market shares starting point Fe'!AA51)+AA51,$Z51/SUMIFS('Eurostat market shares'!$Z$2:$Z$185,'Eurostat market shares'!$C$2:$C$185,'Market shares starting point Fe'!$C51,'Eurostat market shares'!$D$2:$D$185,'Market shares starting point Fe'!$D51)*(SUMIFS('RAW data extract'!Y$74:Y$81,'RAW data extract'!$C$74:$C$81,VLOOKUP('Market shares starting point Fe'!$D51,Nomenclature!$F$1:$G$8,2,FALSE))-'Market shares starting point Fe'!AA51)+AA51)</f>
        <v>7.890569534690391E-3</v>
      </c>
      <c r="AC51" s="7">
        <f>IF(SUMIFS('Eurostat market shares'!$Z$2:$Z$185,'Eurostat market shares'!$C$2:$C$185,'Market shares starting point Fe'!$C51,'Eurostat market shares'!$D$2:$D$185,'Market shares starting point Fe'!$D51)=0,(SUMIFS('RAW data extract'!Z$74:Z$81,'RAW data extract'!$C$74:$C$81,VLOOKUP('Market shares starting point Fe'!$D51,Nomenclature!$F$1:$G$8,2,FALSE))-'Market shares starting point Fe'!AB51)+AB51,$Z51/SUMIFS('Eurostat market shares'!$Z$2:$Z$185,'Eurostat market shares'!$C$2:$C$185,'Market shares starting point Fe'!$C51,'Eurostat market shares'!$D$2:$D$185,'Market shares starting point Fe'!$D51)*(SUMIFS('RAW data extract'!Z$74:Z$81,'RAW data extract'!$C$74:$C$81,VLOOKUP('Market shares starting point Fe'!$D51,Nomenclature!$F$1:$G$8,2,FALSE))-'Market shares starting point Fe'!AB51)+AB51)</f>
        <v>8.7395521497155917E-3</v>
      </c>
      <c r="AD51" s="7">
        <f>IF(SUMIFS('Eurostat market shares'!$Z$2:$Z$185,'Eurostat market shares'!$C$2:$C$185,'Market shares starting point Fe'!$C51,'Eurostat market shares'!$D$2:$D$185,'Market shares starting point Fe'!$D51)=0,(SUMIFS('RAW data extract'!AA$74:AA$81,'RAW data extract'!$C$74:$C$81,VLOOKUP('Market shares starting point Fe'!$D51,Nomenclature!$F$1:$G$8,2,FALSE))-'Market shares starting point Fe'!AC51)+AC51,$Z51/SUMIFS('Eurostat market shares'!$Z$2:$Z$185,'Eurostat market shares'!$C$2:$C$185,'Market shares starting point Fe'!$C51,'Eurostat market shares'!$D$2:$D$185,'Market shares starting point Fe'!$D51)*(SUMIFS('RAW data extract'!AA$74:AA$81,'RAW data extract'!$C$74:$C$81,VLOOKUP('Market shares starting point Fe'!$D51,Nomenclature!$F$1:$G$8,2,FALSE))-'Market shares starting point Fe'!AC51)+AC51)</f>
        <v>9.4668349705161938E-3</v>
      </c>
      <c r="AE51" s="7">
        <f>IF(SUMIFS('Eurostat market shares'!$Z$2:$Z$185,'Eurostat market shares'!$C$2:$C$185,'Market shares starting point Fe'!$C51,'Eurostat market shares'!$D$2:$D$185,'Market shares starting point Fe'!$D51)=0,(SUMIFS('RAW data extract'!AB$74:AB$81,'RAW data extract'!$C$74:$C$81,VLOOKUP('Market shares starting point Fe'!$D51,Nomenclature!$F$1:$G$8,2,FALSE))-'Market shares starting point Fe'!AD51)+AD51,$Z51/SUMIFS('Eurostat market shares'!$Z$2:$Z$185,'Eurostat market shares'!$C$2:$C$185,'Market shares starting point Fe'!$C51,'Eurostat market shares'!$D$2:$D$185,'Market shares starting point Fe'!$D51)*(SUMIFS('RAW data extract'!AB$74:AB$81,'RAW data extract'!$C$74:$C$81,VLOOKUP('Market shares starting point Fe'!$D51,Nomenclature!$F$1:$G$8,2,FALSE))-'Market shares starting point Fe'!AD51)+AD51)</f>
        <v>1.0192339301006553E-2</v>
      </c>
      <c r="AF51" s="7">
        <f>IF(SUMIFS('Eurostat market shares'!$Z$2:$Z$185,'Eurostat market shares'!$C$2:$C$185,'Market shares starting point Fe'!$C51,'Eurostat market shares'!$D$2:$D$185,'Market shares starting point Fe'!$D51)=0,(SUMIFS('RAW data extract'!AC$74:AC$81,'RAW data extract'!$C$74:$C$81,VLOOKUP('Market shares starting point Fe'!$D51,Nomenclature!$F$1:$G$8,2,FALSE))-'Market shares starting point Fe'!AE51)+AE51,$Z51/SUMIFS('Eurostat market shares'!$Z$2:$Z$185,'Eurostat market shares'!$C$2:$C$185,'Market shares starting point Fe'!$C51,'Eurostat market shares'!$D$2:$D$185,'Market shares starting point Fe'!$D51)*(SUMIFS('RAW data extract'!AC$74:AC$81,'RAW data extract'!$C$74:$C$81,VLOOKUP('Market shares starting point Fe'!$D51,Nomenclature!$F$1:$G$8,2,FALSE))-'Market shares starting point Fe'!AE51)+AE51)</f>
        <v>1.0932966743926948E-2</v>
      </c>
      <c r="AG51" s="7">
        <f>IF(SUMIFS('Eurostat market shares'!$Z$2:$Z$185,'Eurostat market shares'!$C$2:$C$185,'Market shares starting point Fe'!$C51,'Eurostat market shares'!$D$2:$D$185,'Market shares starting point Fe'!$D51)=0,(SUMIFS('RAW data extract'!AD$74:AD$81,'RAW data extract'!$C$74:$C$81,VLOOKUP('Market shares starting point Fe'!$D51,Nomenclature!$F$1:$G$8,2,FALSE))-'Market shares starting point Fe'!AF51)+AF51,$Z51/SUMIFS('Eurostat market shares'!$Z$2:$Z$185,'Eurostat market shares'!$C$2:$C$185,'Market shares starting point Fe'!$C51,'Eurostat market shares'!$D$2:$D$185,'Market shares starting point Fe'!$D51)*(SUMIFS('RAW data extract'!AD$74:AD$81,'RAW data extract'!$C$74:$C$81,VLOOKUP('Market shares starting point Fe'!$D51,Nomenclature!$F$1:$G$8,2,FALSE))-'Market shares starting point Fe'!AF51)+AF51)</f>
        <v>1.1632729077874658E-2</v>
      </c>
      <c r="AH51" s="7">
        <f>IF(SUMIFS('Eurostat market shares'!$Z$2:$Z$185,'Eurostat market shares'!$C$2:$C$185,'Market shares starting point Fe'!$C51,'Eurostat market shares'!$D$2:$D$185,'Market shares starting point Fe'!$D51)=0,(SUMIFS('RAW data extract'!AE$74:AE$81,'RAW data extract'!$C$74:$C$81,VLOOKUP('Market shares starting point Fe'!$D51,Nomenclature!$F$1:$G$8,2,FALSE))-'Market shares starting point Fe'!AG51)+AG51,$Z51/SUMIFS('Eurostat market shares'!$Z$2:$Z$185,'Eurostat market shares'!$C$2:$C$185,'Market shares starting point Fe'!$C51,'Eurostat market shares'!$D$2:$D$185,'Market shares starting point Fe'!$D51)*(SUMIFS('RAW data extract'!AE$74:AE$81,'RAW data extract'!$C$74:$C$81,VLOOKUP('Market shares starting point Fe'!$D51,Nomenclature!$F$1:$G$8,2,FALSE))-'Market shares starting point Fe'!AG51)+AG51)</f>
        <v>1.2403548283621474E-2</v>
      </c>
      <c r="AI51" s="7">
        <f>IF(SUMIFS('Eurostat market shares'!$Z$2:$Z$185,'Eurostat market shares'!$C$2:$C$185,'Market shares starting point Fe'!$C51,'Eurostat market shares'!$D$2:$D$185,'Market shares starting point Fe'!$D51)=0,(SUMIFS('RAW data extract'!AF$74:AF$81,'RAW data extract'!$C$74:$C$81,VLOOKUP('Market shares starting point Fe'!$D51,Nomenclature!$F$1:$G$8,2,FALSE))-'Market shares starting point Fe'!AH51)+AH51,$Z51/SUMIFS('Eurostat market shares'!$Z$2:$Z$185,'Eurostat market shares'!$C$2:$C$185,'Market shares starting point Fe'!$C51,'Eurostat market shares'!$D$2:$D$185,'Market shares starting point Fe'!$D51)*(SUMIFS('RAW data extract'!AF$74:AF$81,'RAW data extract'!$C$74:$C$81,VLOOKUP('Market shares starting point Fe'!$D51,Nomenclature!$F$1:$G$8,2,FALSE))-'Market shares starting point Fe'!AH51)+AH51)</f>
        <v>1.3192387051305671E-2</v>
      </c>
      <c r="AJ51" s="7">
        <f>IF(SUMIFS('Eurostat market shares'!$Z$2:$Z$185,'Eurostat market shares'!$C$2:$C$185,'Market shares starting point Fe'!$C51,'Eurostat market shares'!$D$2:$D$185,'Market shares starting point Fe'!$D51)=0,(SUMIFS('RAW data extract'!AG$74:AG$81,'RAW data extract'!$C$74:$C$81,VLOOKUP('Market shares starting point Fe'!$D51,Nomenclature!$F$1:$G$8,2,FALSE))-'Market shares starting point Fe'!AI51)+AI51,$Z51/SUMIFS('Eurostat market shares'!$Z$2:$Z$185,'Eurostat market shares'!$C$2:$C$185,'Market shares starting point Fe'!$C51,'Eurostat market shares'!$D$2:$D$185,'Market shares starting point Fe'!$D51)*(SUMIFS('RAW data extract'!AG$74:AG$81,'RAW data extract'!$C$74:$C$81,VLOOKUP('Market shares starting point Fe'!$D51,Nomenclature!$F$1:$G$8,2,FALSE))-'Market shares starting point Fe'!AI51)+AI51)</f>
        <v>1.4040730380408782E-2</v>
      </c>
      <c r="AK51" s="7">
        <f>IF(SUMIFS('Eurostat market shares'!$Z$2:$Z$185,'Eurostat market shares'!$C$2:$C$185,'Market shares starting point Fe'!$C51,'Eurostat market shares'!$D$2:$D$185,'Market shares starting point Fe'!$D51)=0,(SUMIFS('RAW data extract'!AH$74:AH$81,'RAW data extract'!$C$74:$C$81,VLOOKUP('Market shares starting point Fe'!$D51,Nomenclature!$F$1:$G$8,2,FALSE))-'Market shares starting point Fe'!AJ51)+AJ51,$Z51/SUMIFS('Eurostat market shares'!$Z$2:$Z$185,'Eurostat market shares'!$C$2:$C$185,'Market shares starting point Fe'!$C51,'Eurostat market shares'!$D$2:$D$185,'Market shares starting point Fe'!$D51)*(SUMIFS('RAW data extract'!AH$74:AH$81,'RAW data extract'!$C$74:$C$81,VLOOKUP('Market shares starting point Fe'!$D51,Nomenclature!$F$1:$G$8,2,FALSE))-'Market shares starting point Fe'!AJ51)+AJ51)</f>
        <v>1.5033369462781436E-2</v>
      </c>
      <c r="AL51" s="7">
        <f>IF(SUMIFS('Eurostat market shares'!$Z$2:$Z$185,'Eurostat market shares'!$C$2:$C$185,'Market shares starting point Fe'!$C51,'Eurostat market shares'!$D$2:$D$185,'Market shares starting point Fe'!$D51)=0,(SUMIFS('RAW data extract'!AI$74:AI$81,'RAW data extract'!$C$74:$C$81,VLOOKUP('Market shares starting point Fe'!$D51,Nomenclature!$F$1:$G$8,2,FALSE))-'Market shares starting point Fe'!AK51)+AK51,$Z51/SUMIFS('Eurostat market shares'!$Z$2:$Z$185,'Eurostat market shares'!$C$2:$C$185,'Market shares starting point Fe'!$C51,'Eurostat market shares'!$D$2:$D$185,'Market shares starting point Fe'!$D51)*(SUMIFS('RAW data extract'!AI$74:AI$81,'RAW data extract'!$C$74:$C$81,VLOOKUP('Market shares starting point Fe'!$D51,Nomenclature!$F$1:$G$8,2,FALSE))-'Market shares starting point Fe'!AK51)+AK51)</f>
        <v>1.6119232985887754E-2</v>
      </c>
      <c r="AM51" s="7">
        <f>IF(SUMIFS('Eurostat market shares'!$Z$2:$Z$185,'Eurostat market shares'!$C$2:$C$185,'Market shares starting point Fe'!$C51,'Eurostat market shares'!$D$2:$D$185,'Market shares starting point Fe'!$D51)=0,(SUMIFS('RAW data extract'!AJ$74:AJ$81,'RAW data extract'!$C$74:$C$81,VLOOKUP('Market shares starting point Fe'!$D51,Nomenclature!$F$1:$G$8,2,FALSE))-'Market shares starting point Fe'!AL51)+AL51,$Z51/SUMIFS('Eurostat market shares'!$Z$2:$Z$185,'Eurostat market shares'!$C$2:$C$185,'Market shares starting point Fe'!$C51,'Eurostat market shares'!$D$2:$D$185,'Market shares starting point Fe'!$D51)*(SUMIFS('RAW data extract'!AJ$74:AJ$81,'RAW data extract'!$C$74:$C$81,VLOOKUP('Market shares starting point Fe'!$D51,Nomenclature!$F$1:$G$8,2,FALSE))-'Market shares starting point Fe'!AL51)+AL51)</f>
        <v>1.7354203128125446E-2</v>
      </c>
      <c r="AN51" s="7">
        <f>IF(SUMIFS('Eurostat market shares'!$Z$2:$Z$185,'Eurostat market shares'!$C$2:$C$185,'Market shares starting point Fe'!$C51,'Eurostat market shares'!$D$2:$D$185,'Market shares starting point Fe'!$D51)=0,(SUMIFS('RAW data extract'!AK$74:AK$81,'RAW data extract'!$C$74:$C$81,VLOOKUP('Market shares starting point Fe'!$D51,Nomenclature!$F$1:$G$8,2,FALSE))-'Market shares starting point Fe'!AM51)+AM51,$Z51/SUMIFS('Eurostat market shares'!$Z$2:$Z$185,'Eurostat market shares'!$C$2:$C$185,'Market shares starting point Fe'!$C51,'Eurostat market shares'!$D$2:$D$185,'Market shares starting point Fe'!$D51)*(SUMIFS('RAW data extract'!AK$74:AK$81,'RAW data extract'!$C$74:$C$81,VLOOKUP('Market shares starting point Fe'!$D51,Nomenclature!$F$1:$G$8,2,FALSE))-'Market shares starting point Fe'!AM51)+AM51)</f>
        <v>1.8827414576133131E-2</v>
      </c>
      <c r="AO51" s="7">
        <f>IF(SUMIFS('Eurostat market shares'!$Z$2:$Z$185,'Eurostat market shares'!$C$2:$C$185,'Market shares starting point Fe'!$C51,'Eurostat market shares'!$D$2:$D$185,'Market shares starting point Fe'!$D51)=0,(SUMIFS('RAW data extract'!AL$74:AL$81,'RAW data extract'!$C$74:$C$81,VLOOKUP('Market shares starting point Fe'!$D51,Nomenclature!$F$1:$G$8,2,FALSE))-'Market shares starting point Fe'!AN51)+AN51,$Z51/SUMIFS('Eurostat market shares'!$Z$2:$Z$185,'Eurostat market shares'!$C$2:$C$185,'Market shares starting point Fe'!$C51,'Eurostat market shares'!$D$2:$D$185,'Market shares starting point Fe'!$D51)*(SUMIFS('RAW data extract'!AL$74:AL$81,'RAW data extract'!$C$74:$C$81,VLOOKUP('Market shares starting point Fe'!$D51,Nomenclature!$F$1:$G$8,2,FALSE))-'Market shares starting point Fe'!AN51)+AN51)</f>
        <v>2.049290191040452E-2</v>
      </c>
      <c r="AP51" s="7">
        <f>IF(SUMIFS('Eurostat market shares'!$Z$2:$Z$185,'Eurostat market shares'!$C$2:$C$185,'Market shares starting point Fe'!$C51,'Eurostat market shares'!$D$2:$D$185,'Market shares starting point Fe'!$D51)=0,(SUMIFS('RAW data extract'!AM$74:AM$81,'RAW data extract'!$C$74:$C$81,VLOOKUP('Market shares starting point Fe'!$D51,Nomenclature!$F$1:$G$8,2,FALSE))-'Market shares starting point Fe'!AO51)+AO51,$Z51/SUMIFS('Eurostat market shares'!$Z$2:$Z$185,'Eurostat market shares'!$C$2:$C$185,'Market shares starting point Fe'!$C51,'Eurostat market shares'!$D$2:$D$185,'Market shares starting point Fe'!$D51)*(SUMIFS('RAW data extract'!AM$74:AM$81,'RAW data extract'!$C$74:$C$81,VLOOKUP('Market shares starting point Fe'!$D51,Nomenclature!$F$1:$G$8,2,FALSE))-'Market shares starting point Fe'!AO51)+AO51)</f>
        <v>2.2380289907512292E-2</v>
      </c>
      <c r="AQ51" s="7">
        <f>IF(SUMIFS('Eurostat market shares'!$Z$2:$Z$185,'Eurostat market shares'!$C$2:$C$185,'Market shares starting point Fe'!$C51,'Eurostat market shares'!$D$2:$D$185,'Market shares starting point Fe'!$D51)=0,(SUMIFS('RAW data extract'!AN$74:AN$81,'RAW data extract'!$C$74:$C$81,VLOOKUP('Market shares starting point Fe'!$D51,Nomenclature!$F$1:$G$8,2,FALSE))-'Market shares starting point Fe'!AP51)+AP51,$Z51/SUMIFS('Eurostat market shares'!$Z$2:$Z$185,'Eurostat market shares'!$C$2:$C$185,'Market shares starting point Fe'!$C51,'Eurostat market shares'!$D$2:$D$185,'Market shares starting point Fe'!$D51)*(SUMIFS('RAW data extract'!AN$74:AN$81,'RAW data extract'!$C$74:$C$81,VLOOKUP('Market shares starting point Fe'!$D51,Nomenclature!$F$1:$G$8,2,FALSE))-'Market shares starting point Fe'!AP51)+AP51)</f>
        <v>2.4483705521278869E-2</v>
      </c>
      <c r="AR51" s="7">
        <f>IF(SUMIFS('Eurostat market shares'!$Z$2:$Z$185,'Eurostat market shares'!$C$2:$C$185,'Market shares starting point Fe'!$C51,'Eurostat market shares'!$D$2:$D$185,'Market shares starting point Fe'!$D51)=0,(SUMIFS('RAW data extract'!AO$74:AO$81,'RAW data extract'!$C$74:$C$81,VLOOKUP('Market shares starting point Fe'!$D51,Nomenclature!$F$1:$G$8,2,FALSE))-'Market shares starting point Fe'!AQ51)+AQ51,$Z51/SUMIFS('Eurostat market shares'!$Z$2:$Z$185,'Eurostat market shares'!$C$2:$C$185,'Market shares starting point Fe'!$C51,'Eurostat market shares'!$D$2:$D$185,'Market shares starting point Fe'!$D51)*(SUMIFS('RAW data extract'!AO$74:AO$81,'RAW data extract'!$C$74:$C$81,VLOOKUP('Market shares starting point Fe'!$D51,Nomenclature!$F$1:$G$8,2,FALSE))-'Market shares starting point Fe'!AQ51)+AQ51)</f>
        <v>2.6674996866603823E-2</v>
      </c>
      <c r="AS51" s="7">
        <f>IF(SUMIFS('Eurostat market shares'!$Z$2:$Z$185,'Eurostat market shares'!$C$2:$C$185,'Market shares starting point Fe'!$C51,'Eurostat market shares'!$D$2:$D$185,'Market shares starting point Fe'!$D51)=0,(SUMIFS('RAW data extract'!AP$74:AP$81,'RAW data extract'!$C$74:$C$81,VLOOKUP('Market shares starting point Fe'!$D51,Nomenclature!$F$1:$G$8,2,FALSE))-'Market shares starting point Fe'!AR51)+AR51,$Z51/SUMIFS('Eurostat market shares'!$Z$2:$Z$185,'Eurostat market shares'!$C$2:$C$185,'Market shares starting point Fe'!$C51,'Eurostat market shares'!$D$2:$D$185,'Market shares starting point Fe'!$D51)*(SUMIFS('RAW data extract'!AP$74:AP$81,'RAW data extract'!$C$74:$C$81,VLOOKUP('Market shares starting point Fe'!$D51,Nomenclature!$F$1:$G$8,2,FALSE))-'Market shares starting point Fe'!AR51)+AR51)</f>
        <v>2.8981523520557759E-2</v>
      </c>
      <c r="AT51" s="7">
        <f>IF(SUMIFS('Eurostat market shares'!$Z$2:$Z$185,'Eurostat market shares'!$C$2:$C$185,'Market shares starting point Fe'!$C51,'Eurostat market shares'!$D$2:$D$185,'Market shares starting point Fe'!$D51)=0,(SUMIFS('RAW data extract'!AQ$74:AQ$81,'RAW data extract'!$C$74:$C$81,VLOOKUP('Market shares starting point Fe'!$D51,Nomenclature!$F$1:$G$8,2,FALSE))-'Market shares starting point Fe'!AS51)+AS51,$Z51/SUMIFS('Eurostat market shares'!$Z$2:$Z$185,'Eurostat market shares'!$C$2:$C$185,'Market shares starting point Fe'!$C51,'Eurostat market shares'!$D$2:$D$185,'Market shares starting point Fe'!$D51)*(SUMIFS('RAW data extract'!AQ$74:AQ$81,'RAW data extract'!$C$74:$C$81,VLOOKUP('Market shares starting point Fe'!$D51,Nomenclature!$F$1:$G$8,2,FALSE))-'Market shares starting point Fe'!AS51)+AS51)</f>
        <v>3.1471723504043404E-2</v>
      </c>
      <c r="AU51" s="7">
        <f>IF(SUMIFS('Eurostat market shares'!$Z$2:$Z$185,'Eurostat market shares'!$C$2:$C$185,'Market shares starting point Fe'!$C51,'Eurostat market shares'!$D$2:$D$185,'Market shares starting point Fe'!$D51)=0,(SUMIFS('RAW data extract'!AR$74:AR$81,'RAW data extract'!$C$74:$C$81,VLOOKUP('Market shares starting point Fe'!$D51,Nomenclature!$F$1:$G$8,2,FALSE))-'Market shares starting point Fe'!AT51)+AT51,$Z51/SUMIFS('Eurostat market shares'!$Z$2:$Z$185,'Eurostat market shares'!$C$2:$C$185,'Market shares starting point Fe'!$C51,'Eurostat market shares'!$D$2:$D$185,'Market shares starting point Fe'!$D51)*(SUMIFS('RAW data extract'!AR$74:AR$81,'RAW data extract'!$C$74:$C$81,VLOOKUP('Market shares starting point Fe'!$D51,Nomenclature!$F$1:$G$8,2,FALSE))-'Market shares starting point Fe'!AT51)+AT51)</f>
        <v>3.4052766275412157E-2</v>
      </c>
      <c r="AV51" s="7">
        <f>IF(SUMIFS('Eurostat market shares'!$Z$2:$Z$185,'Eurostat market shares'!$C$2:$C$185,'Market shares starting point Fe'!$C51,'Eurostat market shares'!$D$2:$D$185,'Market shares starting point Fe'!$D51)=0,(SUMIFS('RAW data extract'!AS$74:AS$81,'RAW data extract'!$C$74:$C$81,VLOOKUP('Market shares starting point Fe'!$D51,Nomenclature!$F$1:$G$8,2,FALSE))-'Market shares starting point Fe'!AU51)+AU51,$Z51/SUMIFS('Eurostat market shares'!$Z$2:$Z$185,'Eurostat market shares'!$C$2:$C$185,'Market shares starting point Fe'!$C51,'Eurostat market shares'!$D$2:$D$185,'Market shares starting point Fe'!$D51)*(SUMIFS('RAW data extract'!AS$74:AS$81,'RAW data extract'!$C$74:$C$81,VLOOKUP('Market shares starting point Fe'!$D51,Nomenclature!$F$1:$G$8,2,FALSE))-'Market shares starting point Fe'!AU51)+AU51)</f>
        <v>3.6778270543804337E-2</v>
      </c>
      <c r="AW51" s="7">
        <f>IF(SUMIFS('Eurostat market shares'!$Z$2:$Z$185,'Eurostat market shares'!$C$2:$C$185,'Market shares starting point Fe'!$C51,'Eurostat market shares'!$D$2:$D$185,'Market shares starting point Fe'!$D51)=0,(SUMIFS('RAW data extract'!AT$74:AT$81,'RAW data extract'!$C$74:$C$81,VLOOKUP('Market shares starting point Fe'!$D51,Nomenclature!$F$1:$G$8,2,FALSE))-'Market shares starting point Fe'!AV51)+AV51,$Z51/SUMIFS('Eurostat market shares'!$Z$2:$Z$185,'Eurostat market shares'!$C$2:$C$185,'Market shares starting point Fe'!$C51,'Eurostat market shares'!$D$2:$D$185,'Market shares starting point Fe'!$D51)*(SUMIFS('RAW data extract'!AT$74:AT$81,'RAW data extract'!$C$74:$C$81,VLOOKUP('Market shares starting point Fe'!$D51,Nomenclature!$F$1:$G$8,2,FALSE))-'Market shares starting point Fe'!AV51)+AV51)</f>
        <v>3.9681390293189546E-2</v>
      </c>
      <c r="AX51" s="7">
        <f>IF(SUMIFS('Eurostat market shares'!$Z$2:$Z$185,'Eurostat market shares'!$C$2:$C$185,'Market shares starting point Fe'!$C51,'Eurostat market shares'!$D$2:$D$185,'Market shares starting point Fe'!$D51)=0,(SUMIFS('RAW data extract'!AU$74:AU$81,'RAW data extract'!$C$74:$C$81,VLOOKUP('Market shares starting point Fe'!$D51,Nomenclature!$F$1:$G$8,2,FALSE))-'Market shares starting point Fe'!AW51)+AW51,$Z51/SUMIFS('Eurostat market shares'!$Z$2:$Z$185,'Eurostat market shares'!$C$2:$C$185,'Market shares starting point Fe'!$C51,'Eurostat market shares'!$D$2:$D$185,'Market shares starting point Fe'!$D51)*(SUMIFS('RAW data extract'!AU$74:AU$81,'RAW data extract'!$C$74:$C$81,VLOOKUP('Market shares starting point Fe'!$D51,Nomenclature!$F$1:$G$8,2,FALSE))-'Market shares starting point Fe'!AW51)+AW51)</f>
        <v>4.2824369563487202E-2</v>
      </c>
      <c r="AY51" s="7">
        <f>IF(SUMIFS('Eurostat market shares'!$Z$2:$Z$185,'Eurostat market shares'!$C$2:$C$185,'Market shares starting point Fe'!$C51,'Eurostat market shares'!$D$2:$D$185,'Market shares starting point Fe'!$D51)=0,(SUMIFS('RAW data extract'!AV$74:AV$81,'RAW data extract'!$C$74:$C$81,VLOOKUP('Market shares starting point Fe'!$D51,Nomenclature!$F$1:$G$8,2,FALSE))-'Market shares starting point Fe'!AX51)+AX51,$Z51/SUMIFS('Eurostat market shares'!$Z$2:$Z$185,'Eurostat market shares'!$C$2:$C$185,'Market shares starting point Fe'!$C51,'Eurostat market shares'!$D$2:$D$185,'Market shares starting point Fe'!$D51)*(SUMIFS('RAW data extract'!AV$74:AV$81,'RAW data extract'!$C$74:$C$81,VLOOKUP('Market shares starting point Fe'!$D51,Nomenclature!$F$1:$G$8,2,FALSE))-'Market shares starting point Fe'!AX51)+AX51)</f>
        <v>4.6241290612107071E-2</v>
      </c>
      <c r="AZ51" s="7">
        <f>IF(SUMIFS('Eurostat market shares'!$Z$2:$Z$185,'Eurostat market shares'!$C$2:$C$185,'Market shares starting point Fe'!$C51,'Eurostat market shares'!$D$2:$D$185,'Market shares starting point Fe'!$D51)=0,(SUMIFS('RAW data extract'!AW$74:AW$81,'RAW data extract'!$C$74:$C$81,VLOOKUP('Market shares starting point Fe'!$D51,Nomenclature!$F$1:$G$8,2,FALSE))-'Market shares starting point Fe'!AY51)+AY51,$Z51/SUMIFS('Eurostat market shares'!$Z$2:$Z$185,'Eurostat market shares'!$C$2:$C$185,'Market shares starting point Fe'!$C51,'Eurostat market shares'!$D$2:$D$185,'Market shares starting point Fe'!$D51)*(SUMIFS('RAW data extract'!AW$74:AW$81,'RAW data extract'!$C$74:$C$81,VLOOKUP('Market shares starting point Fe'!$D51,Nomenclature!$F$1:$G$8,2,FALSE))-'Market shares starting point Fe'!AY51)+AY51)</f>
        <v>4.9947291639282E-2</v>
      </c>
      <c r="BA51" s="7">
        <f>IF(SUMIFS('Eurostat market shares'!$Z$2:$Z$185,'Eurostat market shares'!$C$2:$C$185,'Market shares starting point Fe'!$C51,'Eurostat market shares'!$D$2:$D$185,'Market shares starting point Fe'!$D51)=0,(SUMIFS('RAW data extract'!AX$74:AX$81,'RAW data extract'!$C$74:$C$81,VLOOKUP('Market shares starting point Fe'!$D51,Nomenclature!$F$1:$G$8,2,FALSE))-'Market shares starting point Fe'!AZ51)+AZ51,$Z51/SUMIFS('Eurostat market shares'!$Z$2:$Z$185,'Eurostat market shares'!$C$2:$C$185,'Market shares starting point Fe'!$C51,'Eurostat market shares'!$D$2:$D$185,'Market shares starting point Fe'!$D51)*(SUMIFS('RAW data extract'!AX$74:AX$81,'RAW data extract'!$C$74:$C$81,VLOOKUP('Market shares starting point Fe'!$D51,Nomenclature!$F$1:$G$8,2,FALSE))-'Market shares starting point Fe'!AZ51)+AZ51)</f>
        <v>5.39952980802074E-2</v>
      </c>
      <c r="BB51" s="7">
        <f>IF(SUMIFS('Eurostat market shares'!$Z$2:$Z$185,'Eurostat market shares'!$C$2:$C$185,'Market shares starting point Fe'!$C51,'Eurostat market shares'!$D$2:$D$185,'Market shares starting point Fe'!$D51)=0,(SUMIFS('RAW data extract'!AY$74:AY$81,'RAW data extract'!$C$74:$C$81,VLOOKUP('Market shares starting point Fe'!$D51,Nomenclature!$F$1:$G$8,2,FALSE))-'Market shares starting point Fe'!BA51)+BA51,$Z51/SUMIFS('Eurostat market shares'!$Z$2:$Z$185,'Eurostat market shares'!$C$2:$C$185,'Market shares starting point Fe'!$C51,'Eurostat market shares'!$D$2:$D$185,'Market shares starting point Fe'!$D51)*(SUMIFS('RAW data extract'!AY$74:AY$81,'RAW data extract'!$C$74:$C$81,VLOOKUP('Market shares starting point Fe'!$D51,Nomenclature!$F$1:$G$8,2,FALSE))-'Market shares starting point Fe'!BA51)+BA51)</f>
        <v>5.8458049131457968E-2</v>
      </c>
      <c r="BC51" s="7">
        <f>IF(SUMIFS('Eurostat market shares'!$Z$2:$Z$185,'Eurostat market shares'!$C$2:$C$185,'Market shares starting point Fe'!$C51,'Eurostat market shares'!$D$2:$D$185,'Market shares starting point Fe'!$D51)=0,(SUMIFS('RAW data extract'!AZ$74:AZ$81,'RAW data extract'!$C$74:$C$81,VLOOKUP('Market shares starting point Fe'!$D51,Nomenclature!$F$1:$G$8,2,FALSE))-'Market shares starting point Fe'!BB51)+BB51,$Z51/SUMIFS('Eurostat market shares'!$Z$2:$Z$185,'Eurostat market shares'!$C$2:$C$185,'Market shares starting point Fe'!$C51,'Eurostat market shares'!$D$2:$D$185,'Market shares starting point Fe'!$D51)*(SUMIFS('RAW data extract'!AZ$74:AZ$81,'RAW data extract'!$C$74:$C$81,VLOOKUP('Market shares starting point Fe'!$D51,Nomenclature!$F$1:$G$8,2,FALSE))-'Market shares starting point Fe'!BB51)+BB51)</f>
        <v>6.3401371092002445E-2</v>
      </c>
      <c r="BD51" s="7">
        <f>IF(SUMIFS('Eurostat market shares'!$Z$2:$Z$185,'Eurostat market shares'!$C$2:$C$185,'Market shares starting point Fe'!$C51,'Eurostat market shares'!$D$2:$D$185,'Market shares starting point Fe'!$D51)=0,(SUMIFS('RAW data extract'!BA$74:BA$81,'RAW data extract'!$C$74:$C$81,VLOOKUP('Market shares starting point Fe'!$D51,Nomenclature!$F$1:$G$8,2,FALSE))-'Market shares starting point Fe'!BC51)+BC51,$Z51/SUMIFS('Eurostat market shares'!$Z$2:$Z$185,'Eurostat market shares'!$C$2:$C$185,'Market shares starting point Fe'!$C51,'Eurostat market shares'!$D$2:$D$185,'Market shares starting point Fe'!$D51)*(SUMIFS('RAW data extract'!BA$74:BA$81,'RAW data extract'!$C$74:$C$81,VLOOKUP('Market shares starting point Fe'!$D51,Nomenclature!$F$1:$G$8,2,FALSE))-'Market shares starting point Fe'!BC51)+BC51)</f>
        <v>6.8817306464138597E-2</v>
      </c>
      <c r="BE51" s="7">
        <f>IF(SUMIFS('Eurostat market shares'!$Z$2:$Z$185,'Eurostat market shares'!$C$2:$C$185,'Market shares starting point Fe'!$C51,'Eurostat market shares'!$D$2:$D$185,'Market shares starting point Fe'!$D51)=0,(SUMIFS('RAW data extract'!BB$74:BB$81,'RAW data extract'!$C$74:$C$81,VLOOKUP('Market shares starting point Fe'!$D51,Nomenclature!$F$1:$G$8,2,FALSE))-'Market shares starting point Fe'!BD51)+BD51,$Z51/SUMIFS('Eurostat market shares'!$Z$2:$Z$185,'Eurostat market shares'!$C$2:$C$185,'Market shares starting point Fe'!$C51,'Eurostat market shares'!$D$2:$D$185,'Market shares starting point Fe'!$D51)*(SUMIFS('RAW data extract'!BB$74:BB$81,'RAW data extract'!$C$74:$C$81,VLOOKUP('Market shares starting point Fe'!$D51,Nomenclature!$F$1:$G$8,2,FALSE))-'Market shares starting point Fe'!BD51)+BD51)</f>
        <v>7.4897037211166584E-2</v>
      </c>
      <c r="BF51" s="7">
        <f>IF(SUMIFS('Eurostat market shares'!$Z$2:$Z$185,'Eurostat market shares'!$C$2:$C$185,'Market shares starting point Fe'!$C51,'Eurostat market shares'!$D$2:$D$185,'Market shares starting point Fe'!$D51)=0,(SUMIFS('RAW data extract'!BC$74:BC$81,'RAW data extract'!$C$74:$C$81,VLOOKUP('Market shares starting point Fe'!$D51,Nomenclature!$F$1:$G$8,2,FALSE))-'Market shares starting point Fe'!BE51)+BE51,$Z51/SUMIFS('Eurostat market shares'!$Z$2:$Z$185,'Eurostat market shares'!$C$2:$C$185,'Market shares starting point Fe'!$C51,'Eurostat market shares'!$D$2:$D$185,'Market shares starting point Fe'!$D51)*(SUMIFS('RAW data extract'!BC$74:BC$81,'RAW data extract'!$C$74:$C$81,VLOOKUP('Market shares starting point Fe'!$D51,Nomenclature!$F$1:$G$8,2,FALSE))-'Market shares starting point Fe'!BE51)+BE51)</f>
        <v>8.1710240282487634E-2</v>
      </c>
      <c r="BG51" s="7">
        <f>IF(SUMIFS('Eurostat market shares'!$Z$2:$Z$185,'Eurostat market shares'!$C$2:$C$185,'Market shares starting point Fe'!$C51,'Eurostat market shares'!$D$2:$D$185,'Market shares starting point Fe'!$D51)=0,(SUMIFS('RAW data extract'!BD$74:BD$81,'RAW data extract'!$C$74:$C$81,VLOOKUP('Market shares starting point Fe'!$D51,Nomenclature!$F$1:$G$8,2,FALSE))-'Market shares starting point Fe'!BF51)+BF51,$Z51/SUMIFS('Eurostat market shares'!$Z$2:$Z$185,'Eurostat market shares'!$C$2:$C$185,'Market shares starting point Fe'!$C51,'Eurostat market shares'!$D$2:$D$185,'Market shares starting point Fe'!$D51)*(SUMIFS('RAW data extract'!BD$74:BD$81,'RAW data extract'!$C$74:$C$81,VLOOKUP('Market shares starting point Fe'!$D51,Nomenclature!$F$1:$G$8,2,FALSE))-'Market shares starting point Fe'!BF51)+BF51)</f>
        <v>8.939021685558271E-2</v>
      </c>
      <c r="BH51" s="7">
        <f>IF(SUMIFS('Eurostat market shares'!$Z$2:$Z$185,'Eurostat market shares'!$C$2:$C$185,'Market shares starting point Fe'!$C51,'Eurostat market shares'!$D$2:$D$185,'Market shares starting point Fe'!$D51)=0,(SUMIFS('RAW data extract'!BE$74:BE$81,'RAW data extract'!$C$74:$C$81,VLOOKUP('Market shares starting point Fe'!$D51,Nomenclature!$F$1:$G$8,2,FALSE))-'Market shares starting point Fe'!BG51)+BG51,$Z51/SUMIFS('Eurostat market shares'!$Z$2:$Z$185,'Eurostat market shares'!$C$2:$C$185,'Market shares starting point Fe'!$C51,'Eurostat market shares'!$D$2:$D$185,'Market shares starting point Fe'!$D51)*(SUMIFS('RAW data extract'!BE$74:BE$81,'RAW data extract'!$C$74:$C$81,VLOOKUP('Market shares starting point Fe'!$D51,Nomenclature!$F$1:$G$8,2,FALSE))-'Market shares starting point Fe'!BG51)+BG51)</f>
        <v>9.8121167187869188E-2</v>
      </c>
    </row>
    <row r="52" spans="1:60" hidden="1" x14ac:dyDescent="0.3">
      <c r="A52" t="s">
        <v>9</v>
      </c>
      <c r="B52" t="s">
        <v>10</v>
      </c>
      <c r="C52" t="s">
        <v>26</v>
      </c>
      <c r="D52" t="s">
        <v>18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 s="6">
        <f>IFERROR(SUMIFS('intermediary sheet'!J$2:J$185,'intermediary sheet'!$C$2:$C$185,'Market shares starting point Fe'!$C52,'intermediary sheet'!$D$2:$D$185,'Market shares starting point Fe'!$D52)/SUMIFS('intermediary sheet'!J$2:J$185,'intermediary sheet'!$C$2:$C$185,'Market shares starting point Fe'!$C52,'intermediary sheet'!$D$2:$D$185,"total"),0)</f>
        <v>0</v>
      </c>
      <c r="K52" s="6">
        <f>IFERROR(SUMIFS('intermediary sheet'!K$2:K$185,'intermediary sheet'!$C$2:$C$185,'Market shares starting point Fe'!$C52,'intermediary sheet'!$D$2:$D$185,'Market shares starting point Fe'!$D52)/SUMIFS('intermediary sheet'!K$2:K$185,'intermediary sheet'!$C$2:$C$185,'Market shares starting point Fe'!$C52,'intermediary sheet'!$D$2:$D$185,"total"),0)</f>
        <v>0</v>
      </c>
      <c r="L52" s="6">
        <f>IFERROR(SUMIFS('intermediary sheet'!L$2:L$185,'intermediary sheet'!$C$2:$C$185,'Market shares starting point Fe'!$C52,'intermediary sheet'!$D$2:$D$185,'Market shares starting point Fe'!$D52)/SUMIFS('intermediary sheet'!L$2:L$185,'intermediary sheet'!$C$2:$C$185,'Market shares starting point Fe'!$C52,'intermediary sheet'!$D$2:$D$185,"total"),0)</f>
        <v>0</v>
      </c>
      <c r="M52" s="6">
        <f>IFERROR(SUMIFS('intermediary sheet'!M$2:M$185,'intermediary sheet'!$C$2:$C$185,'Market shares starting point Fe'!$C52,'intermediary sheet'!$D$2:$D$185,'Market shares starting point Fe'!$D52)/SUMIFS('intermediary sheet'!M$2:M$185,'intermediary sheet'!$C$2:$C$185,'Market shares starting point Fe'!$C52,'intermediary sheet'!$D$2:$D$185,"total"),0)</f>
        <v>0</v>
      </c>
      <c r="N52" s="6">
        <f>IFERROR(SUMIFS('intermediary sheet'!N$2:N$185,'intermediary sheet'!$C$2:$C$185,'Market shares starting point Fe'!$C52,'intermediary sheet'!$D$2:$D$185,'Market shares starting point Fe'!$D52)/SUMIFS('intermediary sheet'!N$2:N$185,'intermediary sheet'!$C$2:$C$185,'Market shares starting point Fe'!$C52,'intermediary sheet'!$D$2:$D$185,"total"),0)</f>
        <v>0</v>
      </c>
      <c r="O52" s="6">
        <f>IFERROR(SUMIFS('intermediary sheet'!O$2:O$185,'intermediary sheet'!$C$2:$C$185,'Market shares starting point Fe'!$C52,'intermediary sheet'!$D$2:$D$185,'Market shares starting point Fe'!$D52)/SUMIFS('intermediary sheet'!O$2:O$185,'intermediary sheet'!$C$2:$C$185,'Market shares starting point Fe'!$C52,'intermediary sheet'!$D$2:$D$185,"total"),0)</f>
        <v>0</v>
      </c>
      <c r="P52" s="6">
        <f>IFERROR(SUMIFS('intermediary sheet'!P$2:P$185,'intermediary sheet'!$C$2:$C$185,'Market shares starting point Fe'!$C52,'intermediary sheet'!$D$2:$D$185,'Market shares starting point Fe'!$D52)/SUMIFS('intermediary sheet'!P$2:P$185,'intermediary sheet'!$C$2:$C$185,'Market shares starting point Fe'!$C52,'intermediary sheet'!$D$2:$D$185,"total"),0)</f>
        <v>0</v>
      </c>
      <c r="Q52" s="6">
        <f>IFERROR(SUMIFS('intermediary sheet'!Q$2:Q$185,'intermediary sheet'!$C$2:$C$185,'Market shares starting point Fe'!$C52,'intermediary sheet'!$D$2:$D$185,'Market shares starting point Fe'!$D52)/SUMIFS('intermediary sheet'!Q$2:Q$185,'intermediary sheet'!$C$2:$C$185,'Market shares starting point Fe'!$C52,'intermediary sheet'!$D$2:$D$185,"total"),0)</f>
        <v>0</v>
      </c>
      <c r="R52" s="6">
        <f>IFERROR(SUMIFS('intermediary sheet'!R$2:R$185,'intermediary sheet'!$C$2:$C$185,'Market shares starting point Fe'!$C52,'intermediary sheet'!$D$2:$D$185,'Market shares starting point Fe'!$D52)/SUMIFS('intermediary sheet'!R$2:R$185,'intermediary sheet'!$C$2:$C$185,'Market shares starting point Fe'!$C52,'intermediary sheet'!$D$2:$D$185,"total"),0)</f>
        <v>0</v>
      </c>
      <c r="S52" s="6">
        <f>IFERROR(SUMIFS('intermediary sheet'!S$2:S$185,'intermediary sheet'!$C$2:$C$185,'Market shares starting point Fe'!$C52,'intermediary sheet'!$D$2:$D$185,'Market shares starting point Fe'!$D52)/SUMIFS('intermediary sheet'!S$2:S$185,'intermediary sheet'!$C$2:$C$185,'Market shares starting point Fe'!$C52,'intermediary sheet'!$D$2:$D$185,"total"),0)</f>
        <v>0</v>
      </c>
      <c r="T52" s="6">
        <f>IFERROR(SUMIFS('intermediary sheet'!T$2:T$185,'intermediary sheet'!$C$2:$C$185,'Market shares starting point Fe'!$C52,'intermediary sheet'!$D$2:$D$185,'Market shares starting point Fe'!$D52)/SUMIFS('intermediary sheet'!T$2:T$185,'intermediary sheet'!$C$2:$C$185,'Market shares starting point Fe'!$C52,'intermediary sheet'!$D$2:$D$185,"total"),0)</f>
        <v>0</v>
      </c>
      <c r="U52" s="6">
        <f>IFERROR(SUMIFS('intermediary sheet'!U$2:U$185,'intermediary sheet'!$C$2:$C$185,'Market shares starting point Fe'!$C52,'intermediary sheet'!$D$2:$D$185,'Market shares starting point Fe'!$D52)/SUMIFS('intermediary sheet'!U$2:U$185,'intermediary sheet'!$C$2:$C$185,'Market shares starting point Fe'!$C52,'intermediary sheet'!$D$2:$D$185,"total"),0)</f>
        <v>0</v>
      </c>
      <c r="V52" s="6">
        <f>IFERROR(SUMIFS('intermediary sheet'!V$2:V$185,'intermediary sheet'!$C$2:$C$185,'Market shares starting point Fe'!$C52,'intermediary sheet'!$D$2:$D$185,'Market shares starting point Fe'!$D52)/SUMIFS('intermediary sheet'!V$2:V$185,'intermediary sheet'!$C$2:$C$185,'Market shares starting point Fe'!$C52,'intermediary sheet'!$D$2:$D$185,"total"),0)</f>
        <v>0</v>
      </c>
      <c r="W52" s="6">
        <f>IFERROR(SUMIFS('intermediary sheet'!W$2:W$185,'intermediary sheet'!$C$2:$C$185,'Market shares starting point Fe'!$C52,'intermediary sheet'!$D$2:$D$185,'Market shares starting point Fe'!$D52)/SUMIFS('intermediary sheet'!W$2:W$185,'intermediary sheet'!$C$2:$C$185,'Market shares starting point Fe'!$C52,'intermediary sheet'!$D$2:$D$185,"total"),0)</f>
        <v>0</v>
      </c>
      <c r="X52" s="6">
        <f>IFERROR(SUMIFS('intermediary sheet'!X$2:X$185,'intermediary sheet'!$C$2:$C$185,'Market shares starting point Fe'!$C52,'intermediary sheet'!$D$2:$D$185,'Market shares starting point Fe'!$D52)/SUMIFS('intermediary sheet'!X$2:X$185,'intermediary sheet'!$C$2:$C$185,'Market shares starting point Fe'!$C52,'intermediary sheet'!$D$2:$D$185,"total"),0)</f>
        <v>0</v>
      </c>
      <c r="Y52" s="6">
        <f>IFERROR(SUMIFS('intermediary sheet'!Y$2:Y$185,'intermediary sheet'!$C$2:$C$185,'Market shares starting point Fe'!$C52,'intermediary sheet'!$D$2:$D$185,'Market shares starting point Fe'!$D52)/SUMIFS('intermediary sheet'!Y$2:Y$185,'intermediary sheet'!$C$2:$C$185,'Market shares starting point Fe'!$C52,'intermediary sheet'!$D$2:$D$185,"total"),0)</f>
        <v>0</v>
      </c>
      <c r="Z52" s="6">
        <f>IFERROR(SUMIFS('intermediary sheet'!Z$2:Z$185,'intermediary sheet'!$C$2:$C$185,'Market shares starting point Fe'!$C52,'intermediary sheet'!$D$2:$D$185,'Market shares starting point Fe'!$D52)/SUMIFS('intermediary sheet'!Z$2:Z$185,'intermediary sheet'!$C$2:$C$185,'Market shares starting point Fe'!$C52,'intermediary sheet'!$D$2:$D$185,"total"),0)</f>
        <v>0</v>
      </c>
      <c r="AA52" s="7">
        <f>IF(SUMIFS('Eurostat market shares'!$Z$2:$Z$185,'Eurostat market shares'!$C$2:$C$185,'Market shares starting point Fe'!$C52,'Eurostat market shares'!$D$2:$D$185,'Market shares starting point Fe'!$D52)=0,(SUMIFS('RAW data extract'!X$74:X$81,'RAW data extract'!$C$74:$C$81,VLOOKUP('Market shares starting point Fe'!$D52,Nomenclature!$F$1:$G$8,2,FALSE))-'Market shares starting point Fe'!Z52)+Z52,$Z52/SUMIFS('Eurostat market shares'!$Z$2:$Z$185,'Eurostat market shares'!$C$2:$C$185,'Market shares starting point Fe'!$C52,'Eurostat market shares'!$D$2:$D$185,'Market shares starting point Fe'!$D52)*(SUMIFS('RAW data extract'!X$74:X$81,'RAW data extract'!$C$74:$C$81,VLOOKUP('Market shares starting point Fe'!$D52,Nomenclature!$F$1:$G$8,2,FALSE))-'Market shares starting point Fe'!Z52)+Z52)</f>
        <v>0</v>
      </c>
      <c r="AB52" s="7">
        <f>IF(SUMIFS('Eurostat market shares'!$Z$2:$Z$185,'Eurostat market shares'!$C$2:$C$185,'Market shares starting point Fe'!$C52,'Eurostat market shares'!$D$2:$D$185,'Market shares starting point Fe'!$D52)=0,(SUMIFS('RAW data extract'!Y$74:Y$81,'RAW data extract'!$C$74:$C$81,VLOOKUP('Market shares starting point Fe'!$D52,Nomenclature!$F$1:$G$8,2,FALSE))-'Market shares starting point Fe'!AA52)+AA52,$Z52/SUMIFS('Eurostat market shares'!$Z$2:$Z$185,'Eurostat market shares'!$C$2:$C$185,'Market shares starting point Fe'!$C52,'Eurostat market shares'!$D$2:$D$185,'Market shares starting point Fe'!$D52)*(SUMIFS('RAW data extract'!Y$74:Y$81,'RAW data extract'!$C$74:$C$81,VLOOKUP('Market shares starting point Fe'!$D52,Nomenclature!$F$1:$G$8,2,FALSE))-'Market shares starting point Fe'!AA52)+AA52)</f>
        <v>0</v>
      </c>
      <c r="AC52" s="7">
        <f>IF(SUMIFS('Eurostat market shares'!$Z$2:$Z$185,'Eurostat market shares'!$C$2:$C$185,'Market shares starting point Fe'!$C52,'Eurostat market shares'!$D$2:$D$185,'Market shares starting point Fe'!$D52)=0,(SUMIFS('RAW data extract'!Z$74:Z$81,'RAW data extract'!$C$74:$C$81,VLOOKUP('Market shares starting point Fe'!$D52,Nomenclature!$F$1:$G$8,2,FALSE))-'Market shares starting point Fe'!AB52)+AB52,$Z52/SUMIFS('Eurostat market shares'!$Z$2:$Z$185,'Eurostat market shares'!$C$2:$C$185,'Market shares starting point Fe'!$C52,'Eurostat market shares'!$D$2:$D$185,'Market shares starting point Fe'!$D52)*(SUMIFS('RAW data extract'!Z$74:Z$81,'RAW data extract'!$C$74:$C$81,VLOOKUP('Market shares starting point Fe'!$D52,Nomenclature!$F$1:$G$8,2,FALSE))-'Market shares starting point Fe'!AB52)+AB52)</f>
        <v>0</v>
      </c>
      <c r="AD52" s="7">
        <f>IF(SUMIFS('Eurostat market shares'!$Z$2:$Z$185,'Eurostat market shares'!$C$2:$C$185,'Market shares starting point Fe'!$C52,'Eurostat market shares'!$D$2:$D$185,'Market shares starting point Fe'!$D52)=0,(SUMIFS('RAW data extract'!AA$74:AA$81,'RAW data extract'!$C$74:$C$81,VLOOKUP('Market shares starting point Fe'!$D52,Nomenclature!$F$1:$G$8,2,FALSE))-'Market shares starting point Fe'!AC52)+AC52,$Z52/SUMIFS('Eurostat market shares'!$Z$2:$Z$185,'Eurostat market shares'!$C$2:$C$185,'Market shares starting point Fe'!$C52,'Eurostat market shares'!$D$2:$D$185,'Market shares starting point Fe'!$D52)*(SUMIFS('RAW data extract'!AA$74:AA$81,'RAW data extract'!$C$74:$C$81,VLOOKUP('Market shares starting point Fe'!$D52,Nomenclature!$F$1:$G$8,2,FALSE))-'Market shares starting point Fe'!AC52)+AC52)</f>
        <v>0</v>
      </c>
      <c r="AE52" s="7">
        <f>IF(SUMIFS('Eurostat market shares'!$Z$2:$Z$185,'Eurostat market shares'!$C$2:$C$185,'Market shares starting point Fe'!$C52,'Eurostat market shares'!$D$2:$D$185,'Market shares starting point Fe'!$D52)=0,(SUMIFS('RAW data extract'!AB$74:AB$81,'RAW data extract'!$C$74:$C$81,VLOOKUP('Market shares starting point Fe'!$D52,Nomenclature!$F$1:$G$8,2,FALSE))-'Market shares starting point Fe'!AD52)+AD52,$Z52/SUMIFS('Eurostat market shares'!$Z$2:$Z$185,'Eurostat market shares'!$C$2:$C$185,'Market shares starting point Fe'!$C52,'Eurostat market shares'!$D$2:$D$185,'Market shares starting point Fe'!$D52)*(SUMIFS('RAW data extract'!AB$74:AB$81,'RAW data extract'!$C$74:$C$81,VLOOKUP('Market shares starting point Fe'!$D52,Nomenclature!$F$1:$G$8,2,FALSE))-'Market shares starting point Fe'!AD52)+AD52)</f>
        <v>0</v>
      </c>
      <c r="AF52" s="7">
        <f>IF(SUMIFS('Eurostat market shares'!$Z$2:$Z$185,'Eurostat market shares'!$C$2:$C$185,'Market shares starting point Fe'!$C52,'Eurostat market shares'!$D$2:$D$185,'Market shares starting point Fe'!$D52)=0,(SUMIFS('RAW data extract'!AC$74:AC$81,'RAW data extract'!$C$74:$C$81,VLOOKUP('Market shares starting point Fe'!$D52,Nomenclature!$F$1:$G$8,2,FALSE))-'Market shares starting point Fe'!AE52)+AE52,$Z52/SUMIFS('Eurostat market shares'!$Z$2:$Z$185,'Eurostat market shares'!$C$2:$C$185,'Market shares starting point Fe'!$C52,'Eurostat market shares'!$D$2:$D$185,'Market shares starting point Fe'!$D52)*(SUMIFS('RAW data extract'!AC$74:AC$81,'RAW data extract'!$C$74:$C$81,VLOOKUP('Market shares starting point Fe'!$D52,Nomenclature!$F$1:$G$8,2,FALSE))-'Market shares starting point Fe'!AE52)+AE52)</f>
        <v>0</v>
      </c>
      <c r="AG52" s="7">
        <f>IF(SUMIFS('Eurostat market shares'!$Z$2:$Z$185,'Eurostat market shares'!$C$2:$C$185,'Market shares starting point Fe'!$C52,'Eurostat market shares'!$D$2:$D$185,'Market shares starting point Fe'!$D52)=0,(SUMIFS('RAW data extract'!AD$74:AD$81,'RAW data extract'!$C$74:$C$81,VLOOKUP('Market shares starting point Fe'!$D52,Nomenclature!$F$1:$G$8,2,FALSE))-'Market shares starting point Fe'!AF52)+AF52,$Z52/SUMIFS('Eurostat market shares'!$Z$2:$Z$185,'Eurostat market shares'!$C$2:$C$185,'Market shares starting point Fe'!$C52,'Eurostat market shares'!$D$2:$D$185,'Market shares starting point Fe'!$D52)*(SUMIFS('RAW data extract'!AD$74:AD$81,'RAW data extract'!$C$74:$C$81,VLOOKUP('Market shares starting point Fe'!$D52,Nomenclature!$F$1:$G$8,2,FALSE))-'Market shares starting point Fe'!AF52)+AF52)</f>
        <v>0</v>
      </c>
      <c r="AH52" s="7">
        <f>IF(SUMIFS('Eurostat market shares'!$Z$2:$Z$185,'Eurostat market shares'!$C$2:$C$185,'Market shares starting point Fe'!$C52,'Eurostat market shares'!$D$2:$D$185,'Market shares starting point Fe'!$D52)=0,(SUMIFS('RAW data extract'!AE$74:AE$81,'RAW data extract'!$C$74:$C$81,VLOOKUP('Market shares starting point Fe'!$D52,Nomenclature!$F$1:$G$8,2,FALSE))-'Market shares starting point Fe'!AG52)+AG52,$Z52/SUMIFS('Eurostat market shares'!$Z$2:$Z$185,'Eurostat market shares'!$C$2:$C$185,'Market shares starting point Fe'!$C52,'Eurostat market shares'!$D$2:$D$185,'Market shares starting point Fe'!$D52)*(SUMIFS('RAW data extract'!AE$74:AE$81,'RAW data extract'!$C$74:$C$81,VLOOKUP('Market shares starting point Fe'!$D52,Nomenclature!$F$1:$G$8,2,FALSE))-'Market shares starting point Fe'!AG52)+AG52)</f>
        <v>0</v>
      </c>
      <c r="AI52" s="7">
        <f>IF(SUMIFS('Eurostat market shares'!$Z$2:$Z$185,'Eurostat market shares'!$C$2:$C$185,'Market shares starting point Fe'!$C52,'Eurostat market shares'!$D$2:$D$185,'Market shares starting point Fe'!$D52)=0,(SUMIFS('RAW data extract'!AF$74:AF$81,'RAW data extract'!$C$74:$C$81,VLOOKUP('Market shares starting point Fe'!$D52,Nomenclature!$F$1:$G$8,2,FALSE))-'Market shares starting point Fe'!AH52)+AH52,$Z52/SUMIFS('Eurostat market shares'!$Z$2:$Z$185,'Eurostat market shares'!$C$2:$C$185,'Market shares starting point Fe'!$C52,'Eurostat market shares'!$D$2:$D$185,'Market shares starting point Fe'!$D52)*(SUMIFS('RAW data extract'!AF$74:AF$81,'RAW data extract'!$C$74:$C$81,VLOOKUP('Market shares starting point Fe'!$D52,Nomenclature!$F$1:$G$8,2,FALSE))-'Market shares starting point Fe'!AH52)+AH52)</f>
        <v>0</v>
      </c>
      <c r="AJ52" s="7">
        <f>IF(SUMIFS('Eurostat market shares'!$Z$2:$Z$185,'Eurostat market shares'!$C$2:$C$185,'Market shares starting point Fe'!$C52,'Eurostat market shares'!$D$2:$D$185,'Market shares starting point Fe'!$D52)=0,(SUMIFS('RAW data extract'!AG$74:AG$81,'RAW data extract'!$C$74:$C$81,VLOOKUP('Market shares starting point Fe'!$D52,Nomenclature!$F$1:$G$8,2,FALSE))-'Market shares starting point Fe'!AI52)+AI52,$Z52/SUMIFS('Eurostat market shares'!$Z$2:$Z$185,'Eurostat market shares'!$C$2:$C$185,'Market shares starting point Fe'!$C52,'Eurostat market shares'!$D$2:$D$185,'Market shares starting point Fe'!$D52)*(SUMIFS('RAW data extract'!AG$74:AG$81,'RAW data extract'!$C$74:$C$81,VLOOKUP('Market shares starting point Fe'!$D52,Nomenclature!$F$1:$G$8,2,FALSE))-'Market shares starting point Fe'!AI52)+AI52)</f>
        <v>0</v>
      </c>
      <c r="AK52" s="7">
        <f>IF(SUMIFS('Eurostat market shares'!$Z$2:$Z$185,'Eurostat market shares'!$C$2:$C$185,'Market shares starting point Fe'!$C52,'Eurostat market shares'!$D$2:$D$185,'Market shares starting point Fe'!$D52)=0,(SUMIFS('RAW data extract'!AH$74:AH$81,'RAW data extract'!$C$74:$C$81,VLOOKUP('Market shares starting point Fe'!$D52,Nomenclature!$F$1:$G$8,2,FALSE))-'Market shares starting point Fe'!AJ52)+AJ52,$Z52/SUMIFS('Eurostat market shares'!$Z$2:$Z$185,'Eurostat market shares'!$C$2:$C$185,'Market shares starting point Fe'!$C52,'Eurostat market shares'!$D$2:$D$185,'Market shares starting point Fe'!$D52)*(SUMIFS('RAW data extract'!AH$74:AH$81,'RAW data extract'!$C$74:$C$81,VLOOKUP('Market shares starting point Fe'!$D52,Nomenclature!$F$1:$G$8,2,FALSE))-'Market shares starting point Fe'!AJ52)+AJ52)</f>
        <v>0</v>
      </c>
      <c r="AL52" s="7">
        <f>IF(SUMIFS('Eurostat market shares'!$Z$2:$Z$185,'Eurostat market shares'!$C$2:$C$185,'Market shares starting point Fe'!$C52,'Eurostat market shares'!$D$2:$D$185,'Market shares starting point Fe'!$D52)=0,(SUMIFS('RAW data extract'!AI$74:AI$81,'RAW data extract'!$C$74:$C$81,VLOOKUP('Market shares starting point Fe'!$D52,Nomenclature!$F$1:$G$8,2,FALSE))-'Market shares starting point Fe'!AK52)+AK52,$Z52/SUMIFS('Eurostat market shares'!$Z$2:$Z$185,'Eurostat market shares'!$C$2:$C$185,'Market shares starting point Fe'!$C52,'Eurostat market shares'!$D$2:$D$185,'Market shares starting point Fe'!$D52)*(SUMIFS('RAW data extract'!AI$74:AI$81,'RAW data extract'!$C$74:$C$81,VLOOKUP('Market shares starting point Fe'!$D52,Nomenclature!$F$1:$G$8,2,FALSE))-'Market shares starting point Fe'!AK52)+AK52)</f>
        <v>0</v>
      </c>
      <c r="AM52" s="7">
        <f>IF(SUMIFS('Eurostat market shares'!$Z$2:$Z$185,'Eurostat market shares'!$C$2:$C$185,'Market shares starting point Fe'!$C52,'Eurostat market shares'!$D$2:$D$185,'Market shares starting point Fe'!$D52)=0,(SUMIFS('RAW data extract'!AJ$74:AJ$81,'RAW data extract'!$C$74:$C$81,VLOOKUP('Market shares starting point Fe'!$D52,Nomenclature!$F$1:$G$8,2,FALSE))-'Market shares starting point Fe'!AL52)+AL52,$Z52/SUMIFS('Eurostat market shares'!$Z$2:$Z$185,'Eurostat market shares'!$C$2:$C$185,'Market shares starting point Fe'!$C52,'Eurostat market shares'!$D$2:$D$185,'Market shares starting point Fe'!$D52)*(SUMIFS('RAW data extract'!AJ$74:AJ$81,'RAW data extract'!$C$74:$C$81,VLOOKUP('Market shares starting point Fe'!$D52,Nomenclature!$F$1:$G$8,2,FALSE))-'Market shares starting point Fe'!AL52)+AL52)</f>
        <v>0</v>
      </c>
      <c r="AN52" s="7">
        <f>IF(SUMIFS('Eurostat market shares'!$Z$2:$Z$185,'Eurostat market shares'!$C$2:$C$185,'Market shares starting point Fe'!$C52,'Eurostat market shares'!$D$2:$D$185,'Market shares starting point Fe'!$D52)=0,(SUMIFS('RAW data extract'!AK$74:AK$81,'RAW data extract'!$C$74:$C$81,VLOOKUP('Market shares starting point Fe'!$D52,Nomenclature!$F$1:$G$8,2,FALSE))-'Market shares starting point Fe'!AM52)+AM52,$Z52/SUMIFS('Eurostat market shares'!$Z$2:$Z$185,'Eurostat market shares'!$C$2:$C$185,'Market shares starting point Fe'!$C52,'Eurostat market shares'!$D$2:$D$185,'Market shares starting point Fe'!$D52)*(SUMIFS('RAW data extract'!AK$74:AK$81,'RAW data extract'!$C$74:$C$81,VLOOKUP('Market shares starting point Fe'!$D52,Nomenclature!$F$1:$G$8,2,FALSE))-'Market shares starting point Fe'!AM52)+AM52)</f>
        <v>0</v>
      </c>
      <c r="AO52" s="7">
        <f>IF(SUMIFS('Eurostat market shares'!$Z$2:$Z$185,'Eurostat market shares'!$C$2:$C$185,'Market shares starting point Fe'!$C52,'Eurostat market shares'!$D$2:$D$185,'Market shares starting point Fe'!$D52)=0,(SUMIFS('RAW data extract'!AL$74:AL$81,'RAW data extract'!$C$74:$C$81,VLOOKUP('Market shares starting point Fe'!$D52,Nomenclature!$F$1:$G$8,2,FALSE))-'Market shares starting point Fe'!AN52)+AN52,$Z52/SUMIFS('Eurostat market shares'!$Z$2:$Z$185,'Eurostat market shares'!$C$2:$C$185,'Market shares starting point Fe'!$C52,'Eurostat market shares'!$D$2:$D$185,'Market shares starting point Fe'!$D52)*(SUMIFS('RAW data extract'!AL$74:AL$81,'RAW data extract'!$C$74:$C$81,VLOOKUP('Market shares starting point Fe'!$D52,Nomenclature!$F$1:$G$8,2,FALSE))-'Market shares starting point Fe'!AN52)+AN52)</f>
        <v>0</v>
      </c>
      <c r="AP52" s="7">
        <f>IF(SUMIFS('Eurostat market shares'!$Z$2:$Z$185,'Eurostat market shares'!$C$2:$C$185,'Market shares starting point Fe'!$C52,'Eurostat market shares'!$D$2:$D$185,'Market shares starting point Fe'!$D52)=0,(SUMIFS('RAW data extract'!AM$74:AM$81,'RAW data extract'!$C$74:$C$81,VLOOKUP('Market shares starting point Fe'!$D52,Nomenclature!$F$1:$G$8,2,FALSE))-'Market shares starting point Fe'!AO52)+AO52,$Z52/SUMIFS('Eurostat market shares'!$Z$2:$Z$185,'Eurostat market shares'!$C$2:$C$185,'Market shares starting point Fe'!$C52,'Eurostat market shares'!$D$2:$D$185,'Market shares starting point Fe'!$D52)*(SUMIFS('RAW data extract'!AM$74:AM$81,'RAW data extract'!$C$74:$C$81,VLOOKUP('Market shares starting point Fe'!$D52,Nomenclature!$F$1:$G$8,2,FALSE))-'Market shares starting point Fe'!AO52)+AO52)</f>
        <v>0</v>
      </c>
      <c r="AQ52" s="7">
        <f>IF(SUMIFS('Eurostat market shares'!$Z$2:$Z$185,'Eurostat market shares'!$C$2:$C$185,'Market shares starting point Fe'!$C52,'Eurostat market shares'!$D$2:$D$185,'Market shares starting point Fe'!$D52)=0,(SUMIFS('RAW data extract'!AN$74:AN$81,'RAW data extract'!$C$74:$C$81,VLOOKUP('Market shares starting point Fe'!$D52,Nomenclature!$F$1:$G$8,2,FALSE))-'Market shares starting point Fe'!AP52)+AP52,$Z52/SUMIFS('Eurostat market shares'!$Z$2:$Z$185,'Eurostat market shares'!$C$2:$C$185,'Market shares starting point Fe'!$C52,'Eurostat market shares'!$D$2:$D$185,'Market shares starting point Fe'!$D52)*(SUMIFS('RAW data extract'!AN$74:AN$81,'RAW data extract'!$C$74:$C$81,VLOOKUP('Market shares starting point Fe'!$D52,Nomenclature!$F$1:$G$8,2,FALSE))-'Market shares starting point Fe'!AP52)+AP52)</f>
        <v>0</v>
      </c>
      <c r="AR52" s="7">
        <f>IF(SUMIFS('Eurostat market shares'!$Z$2:$Z$185,'Eurostat market shares'!$C$2:$C$185,'Market shares starting point Fe'!$C52,'Eurostat market shares'!$D$2:$D$185,'Market shares starting point Fe'!$D52)=0,(SUMIFS('RAW data extract'!AO$74:AO$81,'RAW data extract'!$C$74:$C$81,VLOOKUP('Market shares starting point Fe'!$D52,Nomenclature!$F$1:$G$8,2,FALSE))-'Market shares starting point Fe'!AQ52)+AQ52,$Z52/SUMIFS('Eurostat market shares'!$Z$2:$Z$185,'Eurostat market shares'!$C$2:$C$185,'Market shares starting point Fe'!$C52,'Eurostat market shares'!$D$2:$D$185,'Market shares starting point Fe'!$D52)*(SUMIFS('RAW data extract'!AO$74:AO$81,'RAW data extract'!$C$74:$C$81,VLOOKUP('Market shares starting point Fe'!$D52,Nomenclature!$F$1:$G$8,2,FALSE))-'Market shares starting point Fe'!AQ52)+AQ52)</f>
        <v>0</v>
      </c>
      <c r="AS52" s="7">
        <f>IF(SUMIFS('Eurostat market shares'!$Z$2:$Z$185,'Eurostat market shares'!$C$2:$C$185,'Market shares starting point Fe'!$C52,'Eurostat market shares'!$D$2:$D$185,'Market shares starting point Fe'!$D52)=0,(SUMIFS('RAW data extract'!AP$74:AP$81,'RAW data extract'!$C$74:$C$81,VLOOKUP('Market shares starting point Fe'!$D52,Nomenclature!$F$1:$G$8,2,FALSE))-'Market shares starting point Fe'!AR52)+AR52,$Z52/SUMIFS('Eurostat market shares'!$Z$2:$Z$185,'Eurostat market shares'!$C$2:$C$185,'Market shares starting point Fe'!$C52,'Eurostat market shares'!$D$2:$D$185,'Market shares starting point Fe'!$D52)*(SUMIFS('RAW data extract'!AP$74:AP$81,'RAW data extract'!$C$74:$C$81,VLOOKUP('Market shares starting point Fe'!$D52,Nomenclature!$F$1:$G$8,2,FALSE))-'Market shares starting point Fe'!AR52)+AR52)</f>
        <v>0</v>
      </c>
      <c r="AT52" s="7">
        <f>IF(SUMIFS('Eurostat market shares'!$Z$2:$Z$185,'Eurostat market shares'!$C$2:$C$185,'Market shares starting point Fe'!$C52,'Eurostat market shares'!$D$2:$D$185,'Market shares starting point Fe'!$D52)=0,(SUMIFS('RAW data extract'!AQ$74:AQ$81,'RAW data extract'!$C$74:$C$81,VLOOKUP('Market shares starting point Fe'!$D52,Nomenclature!$F$1:$G$8,2,FALSE))-'Market shares starting point Fe'!AS52)+AS52,$Z52/SUMIFS('Eurostat market shares'!$Z$2:$Z$185,'Eurostat market shares'!$C$2:$C$185,'Market shares starting point Fe'!$C52,'Eurostat market shares'!$D$2:$D$185,'Market shares starting point Fe'!$D52)*(SUMIFS('RAW data extract'!AQ$74:AQ$81,'RAW data extract'!$C$74:$C$81,VLOOKUP('Market shares starting point Fe'!$D52,Nomenclature!$F$1:$G$8,2,FALSE))-'Market shares starting point Fe'!AS52)+AS52)</f>
        <v>0</v>
      </c>
      <c r="AU52" s="7">
        <f>IF(SUMIFS('Eurostat market shares'!$Z$2:$Z$185,'Eurostat market shares'!$C$2:$C$185,'Market shares starting point Fe'!$C52,'Eurostat market shares'!$D$2:$D$185,'Market shares starting point Fe'!$D52)=0,(SUMIFS('RAW data extract'!AR$74:AR$81,'RAW data extract'!$C$74:$C$81,VLOOKUP('Market shares starting point Fe'!$D52,Nomenclature!$F$1:$G$8,2,FALSE))-'Market shares starting point Fe'!AT52)+AT52,$Z52/SUMIFS('Eurostat market shares'!$Z$2:$Z$185,'Eurostat market shares'!$C$2:$C$185,'Market shares starting point Fe'!$C52,'Eurostat market shares'!$D$2:$D$185,'Market shares starting point Fe'!$D52)*(SUMIFS('RAW data extract'!AR$74:AR$81,'RAW data extract'!$C$74:$C$81,VLOOKUP('Market shares starting point Fe'!$D52,Nomenclature!$F$1:$G$8,2,FALSE))-'Market shares starting point Fe'!AT52)+AT52)</f>
        <v>0</v>
      </c>
      <c r="AV52" s="7">
        <f>IF(SUMIFS('Eurostat market shares'!$Z$2:$Z$185,'Eurostat market shares'!$C$2:$C$185,'Market shares starting point Fe'!$C52,'Eurostat market shares'!$D$2:$D$185,'Market shares starting point Fe'!$D52)=0,(SUMIFS('RAW data extract'!AS$74:AS$81,'RAW data extract'!$C$74:$C$81,VLOOKUP('Market shares starting point Fe'!$D52,Nomenclature!$F$1:$G$8,2,FALSE))-'Market shares starting point Fe'!AU52)+AU52,$Z52/SUMIFS('Eurostat market shares'!$Z$2:$Z$185,'Eurostat market shares'!$C$2:$C$185,'Market shares starting point Fe'!$C52,'Eurostat market shares'!$D$2:$D$185,'Market shares starting point Fe'!$D52)*(SUMIFS('RAW data extract'!AS$74:AS$81,'RAW data extract'!$C$74:$C$81,VLOOKUP('Market shares starting point Fe'!$D52,Nomenclature!$F$1:$G$8,2,FALSE))-'Market shares starting point Fe'!AU52)+AU52)</f>
        <v>0</v>
      </c>
      <c r="AW52" s="7">
        <f>IF(SUMIFS('Eurostat market shares'!$Z$2:$Z$185,'Eurostat market shares'!$C$2:$C$185,'Market shares starting point Fe'!$C52,'Eurostat market shares'!$D$2:$D$185,'Market shares starting point Fe'!$D52)=0,(SUMIFS('RAW data extract'!AT$74:AT$81,'RAW data extract'!$C$74:$C$81,VLOOKUP('Market shares starting point Fe'!$D52,Nomenclature!$F$1:$G$8,2,FALSE))-'Market shares starting point Fe'!AV52)+AV52,$Z52/SUMIFS('Eurostat market shares'!$Z$2:$Z$185,'Eurostat market shares'!$C$2:$C$185,'Market shares starting point Fe'!$C52,'Eurostat market shares'!$D$2:$D$185,'Market shares starting point Fe'!$D52)*(SUMIFS('RAW data extract'!AT$74:AT$81,'RAW data extract'!$C$74:$C$81,VLOOKUP('Market shares starting point Fe'!$D52,Nomenclature!$F$1:$G$8,2,FALSE))-'Market shares starting point Fe'!AV52)+AV52)</f>
        <v>0</v>
      </c>
      <c r="AX52" s="7">
        <f>IF(SUMIFS('Eurostat market shares'!$Z$2:$Z$185,'Eurostat market shares'!$C$2:$C$185,'Market shares starting point Fe'!$C52,'Eurostat market shares'!$D$2:$D$185,'Market shares starting point Fe'!$D52)=0,(SUMIFS('RAW data extract'!AU$74:AU$81,'RAW data extract'!$C$74:$C$81,VLOOKUP('Market shares starting point Fe'!$D52,Nomenclature!$F$1:$G$8,2,FALSE))-'Market shares starting point Fe'!AW52)+AW52,$Z52/SUMIFS('Eurostat market shares'!$Z$2:$Z$185,'Eurostat market shares'!$C$2:$C$185,'Market shares starting point Fe'!$C52,'Eurostat market shares'!$D$2:$D$185,'Market shares starting point Fe'!$D52)*(SUMIFS('RAW data extract'!AU$74:AU$81,'RAW data extract'!$C$74:$C$81,VLOOKUP('Market shares starting point Fe'!$D52,Nomenclature!$F$1:$G$8,2,FALSE))-'Market shares starting point Fe'!AW52)+AW52)</f>
        <v>0</v>
      </c>
      <c r="AY52" s="7">
        <f>IF(SUMIFS('Eurostat market shares'!$Z$2:$Z$185,'Eurostat market shares'!$C$2:$C$185,'Market shares starting point Fe'!$C52,'Eurostat market shares'!$D$2:$D$185,'Market shares starting point Fe'!$D52)=0,(SUMIFS('RAW data extract'!AV$74:AV$81,'RAW data extract'!$C$74:$C$81,VLOOKUP('Market shares starting point Fe'!$D52,Nomenclature!$F$1:$G$8,2,FALSE))-'Market shares starting point Fe'!AX52)+AX52,$Z52/SUMIFS('Eurostat market shares'!$Z$2:$Z$185,'Eurostat market shares'!$C$2:$C$185,'Market shares starting point Fe'!$C52,'Eurostat market shares'!$D$2:$D$185,'Market shares starting point Fe'!$D52)*(SUMIFS('RAW data extract'!AV$74:AV$81,'RAW data extract'!$C$74:$C$81,VLOOKUP('Market shares starting point Fe'!$D52,Nomenclature!$F$1:$G$8,2,FALSE))-'Market shares starting point Fe'!AX52)+AX52)</f>
        <v>0</v>
      </c>
      <c r="AZ52" s="7">
        <f>IF(SUMIFS('Eurostat market shares'!$Z$2:$Z$185,'Eurostat market shares'!$C$2:$C$185,'Market shares starting point Fe'!$C52,'Eurostat market shares'!$D$2:$D$185,'Market shares starting point Fe'!$D52)=0,(SUMIFS('RAW data extract'!AW$74:AW$81,'RAW data extract'!$C$74:$C$81,VLOOKUP('Market shares starting point Fe'!$D52,Nomenclature!$F$1:$G$8,2,FALSE))-'Market shares starting point Fe'!AY52)+AY52,$Z52/SUMIFS('Eurostat market shares'!$Z$2:$Z$185,'Eurostat market shares'!$C$2:$C$185,'Market shares starting point Fe'!$C52,'Eurostat market shares'!$D$2:$D$185,'Market shares starting point Fe'!$D52)*(SUMIFS('RAW data extract'!AW$74:AW$81,'RAW data extract'!$C$74:$C$81,VLOOKUP('Market shares starting point Fe'!$D52,Nomenclature!$F$1:$G$8,2,FALSE))-'Market shares starting point Fe'!AY52)+AY52)</f>
        <v>0</v>
      </c>
      <c r="BA52" s="7">
        <f>IF(SUMIFS('Eurostat market shares'!$Z$2:$Z$185,'Eurostat market shares'!$C$2:$C$185,'Market shares starting point Fe'!$C52,'Eurostat market shares'!$D$2:$D$185,'Market shares starting point Fe'!$D52)=0,(SUMIFS('RAW data extract'!AX$74:AX$81,'RAW data extract'!$C$74:$C$81,VLOOKUP('Market shares starting point Fe'!$D52,Nomenclature!$F$1:$G$8,2,FALSE))-'Market shares starting point Fe'!AZ52)+AZ52,$Z52/SUMIFS('Eurostat market shares'!$Z$2:$Z$185,'Eurostat market shares'!$C$2:$C$185,'Market shares starting point Fe'!$C52,'Eurostat market shares'!$D$2:$D$185,'Market shares starting point Fe'!$D52)*(SUMIFS('RAW data extract'!AX$74:AX$81,'RAW data extract'!$C$74:$C$81,VLOOKUP('Market shares starting point Fe'!$D52,Nomenclature!$F$1:$G$8,2,FALSE))-'Market shares starting point Fe'!AZ52)+AZ52)</f>
        <v>0</v>
      </c>
      <c r="BB52" s="7">
        <f>IF(SUMIFS('Eurostat market shares'!$Z$2:$Z$185,'Eurostat market shares'!$C$2:$C$185,'Market shares starting point Fe'!$C52,'Eurostat market shares'!$D$2:$D$185,'Market shares starting point Fe'!$D52)=0,(SUMIFS('RAW data extract'!AY$74:AY$81,'RAW data extract'!$C$74:$C$81,VLOOKUP('Market shares starting point Fe'!$D52,Nomenclature!$F$1:$G$8,2,FALSE))-'Market shares starting point Fe'!BA52)+BA52,$Z52/SUMIFS('Eurostat market shares'!$Z$2:$Z$185,'Eurostat market shares'!$C$2:$C$185,'Market shares starting point Fe'!$C52,'Eurostat market shares'!$D$2:$D$185,'Market shares starting point Fe'!$D52)*(SUMIFS('RAW data extract'!AY$74:AY$81,'RAW data extract'!$C$74:$C$81,VLOOKUP('Market shares starting point Fe'!$D52,Nomenclature!$F$1:$G$8,2,FALSE))-'Market shares starting point Fe'!BA52)+BA52)</f>
        <v>0</v>
      </c>
      <c r="BC52" s="7">
        <f>IF(SUMIFS('Eurostat market shares'!$Z$2:$Z$185,'Eurostat market shares'!$C$2:$C$185,'Market shares starting point Fe'!$C52,'Eurostat market shares'!$D$2:$D$185,'Market shares starting point Fe'!$D52)=0,(SUMIFS('RAW data extract'!AZ$74:AZ$81,'RAW data extract'!$C$74:$C$81,VLOOKUP('Market shares starting point Fe'!$D52,Nomenclature!$F$1:$G$8,2,FALSE))-'Market shares starting point Fe'!BB52)+BB52,$Z52/SUMIFS('Eurostat market shares'!$Z$2:$Z$185,'Eurostat market shares'!$C$2:$C$185,'Market shares starting point Fe'!$C52,'Eurostat market shares'!$D$2:$D$185,'Market shares starting point Fe'!$D52)*(SUMIFS('RAW data extract'!AZ$74:AZ$81,'RAW data extract'!$C$74:$C$81,VLOOKUP('Market shares starting point Fe'!$D52,Nomenclature!$F$1:$G$8,2,FALSE))-'Market shares starting point Fe'!BB52)+BB52)</f>
        <v>0</v>
      </c>
      <c r="BD52" s="7">
        <f>IF(SUMIFS('Eurostat market shares'!$Z$2:$Z$185,'Eurostat market shares'!$C$2:$C$185,'Market shares starting point Fe'!$C52,'Eurostat market shares'!$D$2:$D$185,'Market shares starting point Fe'!$D52)=0,(SUMIFS('RAW data extract'!BA$74:BA$81,'RAW data extract'!$C$74:$C$81,VLOOKUP('Market shares starting point Fe'!$D52,Nomenclature!$F$1:$G$8,2,FALSE))-'Market shares starting point Fe'!BC52)+BC52,$Z52/SUMIFS('Eurostat market shares'!$Z$2:$Z$185,'Eurostat market shares'!$C$2:$C$185,'Market shares starting point Fe'!$C52,'Eurostat market shares'!$D$2:$D$185,'Market shares starting point Fe'!$D52)*(SUMIFS('RAW data extract'!BA$74:BA$81,'RAW data extract'!$C$74:$C$81,VLOOKUP('Market shares starting point Fe'!$D52,Nomenclature!$F$1:$G$8,2,FALSE))-'Market shares starting point Fe'!BC52)+BC52)</f>
        <v>0</v>
      </c>
      <c r="BE52" s="7">
        <f>IF(SUMIFS('Eurostat market shares'!$Z$2:$Z$185,'Eurostat market shares'!$C$2:$C$185,'Market shares starting point Fe'!$C52,'Eurostat market shares'!$D$2:$D$185,'Market shares starting point Fe'!$D52)=0,(SUMIFS('RAW data extract'!BB$74:BB$81,'RAW data extract'!$C$74:$C$81,VLOOKUP('Market shares starting point Fe'!$D52,Nomenclature!$F$1:$G$8,2,FALSE))-'Market shares starting point Fe'!BD52)+BD52,$Z52/SUMIFS('Eurostat market shares'!$Z$2:$Z$185,'Eurostat market shares'!$C$2:$C$185,'Market shares starting point Fe'!$C52,'Eurostat market shares'!$D$2:$D$185,'Market shares starting point Fe'!$D52)*(SUMIFS('RAW data extract'!BB$74:BB$81,'RAW data extract'!$C$74:$C$81,VLOOKUP('Market shares starting point Fe'!$D52,Nomenclature!$F$1:$G$8,2,FALSE))-'Market shares starting point Fe'!BD52)+BD52)</f>
        <v>0</v>
      </c>
      <c r="BF52" s="7">
        <f>IF(SUMIFS('Eurostat market shares'!$Z$2:$Z$185,'Eurostat market shares'!$C$2:$C$185,'Market shares starting point Fe'!$C52,'Eurostat market shares'!$D$2:$D$185,'Market shares starting point Fe'!$D52)=0,(SUMIFS('RAW data extract'!BC$74:BC$81,'RAW data extract'!$C$74:$C$81,VLOOKUP('Market shares starting point Fe'!$D52,Nomenclature!$F$1:$G$8,2,FALSE))-'Market shares starting point Fe'!BE52)+BE52,$Z52/SUMIFS('Eurostat market shares'!$Z$2:$Z$185,'Eurostat market shares'!$C$2:$C$185,'Market shares starting point Fe'!$C52,'Eurostat market shares'!$D$2:$D$185,'Market shares starting point Fe'!$D52)*(SUMIFS('RAW data extract'!BC$74:BC$81,'RAW data extract'!$C$74:$C$81,VLOOKUP('Market shares starting point Fe'!$D52,Nomenclature!$F$1:$G$8,2,FALSE))-'Market shares starting point Fe'!BE52)+BE52)</f>
        <v>0</v>
      </c>
      <c r="BG52" s="7">
        <f>IF(SUMIFS('Eurostat market shares'!$Z$2:$Z$185,'Eurostat market shares'!$C$2:$C$185,'Market shares starting point Fe'!$C52,'Eurostat market shares'!$D$2:$D$185,'Market shares starting point Fe'!$D52)=0,(SUMIFS('RAW data extract'!BD$74:BD$81,'RAW data extract'!$C$74:$C$81,VLOOKUP('Market shares starting point Fe'!$D52,Nomenclature!$F$1:$G$8,2,FALSE))-'Market shares starting point Fe'!BF52)+BF52,$Z52/SUMIFS('Eurostat market shares'!$Z$2:$Z$185,'Eurostat market shares'!$C$2:$C$185,'Market shares starting point Fe'!$C52,'Eurostat market shares'!$D$2:$D$185,'Market shares starting point Fe'!$D52)*(SUMIFS('RAW data extract'!BD$74:BD$81,'RAW data extract'!$C$74:$C$81,VLOOKUP('Market shares starting point Fe'!$D52,Nomenclature!$F$1:$G$8,2,FALSE))-'Market shares starting point Fe'!BF52)+BF52)</f>
        <v>0</v>
      </c>
      <c r="BH52" s="7">
        <f>IF(SUMIFS('Eurostat market shares'!$Z$2:$Z$185,'Eurostat market shares'!$C$2:$C$185,'Market shares starting point Fe'!$C52,'Eurostat market shares'!$D$2:$D$185,'Market shares starting point Fe'!$D52)=0,(SUMIFS('RAW data extract'!BE$74:BE$81,'RAW data extract'!$C$74:$C$81,VLOOKUP('Market shares starting point Fe'!$D52,Nomenclature!$F$1:$G$8,2,FALSE))-'Market shares starting point Fe'!BG52)+BG52,$Z52/SUMIFS('Eurostat market shares'!$Z$2:$Z$185,'Eurostat market shares'!$C$2:$C$185,'Market shares starting point Fe'!$C52,'Eurostat market shares'!$D$2:$D$185,'Market shares starting point Fe'!$D52)*(SUMIFS('RAW data extract'!BE$74:BE$81,'RAW data extract'!$C$74:$C$81,VLOOKUP('Market shares starting point Fe'!$D52,Nomenclature!$F$1:$G$8,2,FALSE))-'Market shares starting point Fe'!BG52)+BG52)</f>
        <v>0</v>
      </c>
    </row>
    <row r="53" spans="1:60" x14ac:dyDescent="0.3">
      <c r="A53" t="s">
        <v>9</v>
      </c>
      <c r="B53" t="s">
        <v>10</v>
      </c>
      <c r="C53" t="s">
        <v>26</v>
      </c>
      <c r="D53" t="s">
        <v>19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 s="6">
        <f>IFERROR(SUMIFS('intermediary sheet'!J$2:J$185,'intermediary sheet'!$C$2:$C$185,'Market shares starting point Fe'!$C53,'intermediary sheet'!$D$2:$D$185,'Market shares starting point Fe'!$D53)/SUMIFS('intermediary sheet'!J$2:J$185,'intermediary sheet'!$C$2:$C$185,'Market shares starting point Fe'!$C53,'intermediary sheet'!$D$2:$D$185,"total"),0)</f>
        <v>6.2088585252403593E-3</v>
      </c>
      <c r="K53" s="6">
        <f>IFERROR(SUMIFS('intermediary sheet'!K$2:K$185,'intermediary sheet'!$C$2:$C$185,'Market shares starting point Fe'!$C53,'intermediary sheet'!$D$2:$D$185,'Market shares starting point Fe'!$D53)/SUMIFS('intermediary sheet'!K$2:K$185,'intermediary sheet'!$C$2:$C$185,'Market shares starting point Fe'!$C53,'intermediary sheet'!$D$2:$D$185,"total"),0)</f>
        <v>6.1756444150693982E-3</v>
      </c>
      <c r="L53" s="6">
        <f>IFERROR(SUMIFS('intermediary sheet'!L$2:L$185,'intermediary sheet'!$C$2:$C$185,'Market shares starting point Fe'!$C53,'intermediary sheet'!$D$2:$D$185,'Market shares starting point Fe'!$D53)/SUMIFS('intermediary sheet'!L$2:L$185,'intermediary sheet'!$C$2:$C$185,'Market shares starting point Fe'!$C53,'intermediary sheet'!$D$2:$D$185,"total"),0)</f>
        <v>6.5310380803338553E-3</v>
      </c>
      <c r="M53" s="6">
        <f>IFERROR(SUMIFS('intermediary sheet'!M$2:M$185,'intermediary sheet'!$C$2:$C$185,'Market shares starting point Fe'!$C53,'intermediary sheet'!$D$2:$D$185,'Market shares starting point Fe'!$D53)/SUMIFS('intermediary sheet'!M$2:M$185,'intermediary sheet'!$C$2:$C$185,'Market shares starting point Fe'!$C53,'intermediary sheet'!$D$2:$D$185,"total"),0)</f>
        <v>6.1157157801561115E-3</v>
      </c>
      <c r="N53" s="6">
        <f>IFERROR(SUMIFS('intermediary sheet'!N$2:N$185,'intermediary sheet'!$C$2:$C$185,'Market shares starting point Fe'!$C53,'intermediary sheet'!$D$2:$D$185,'Market shares starting point Fe'!$D53)/SUMIFS('intermediary sheet'!N$2:N$185,'intermediary sheet'!$C$2:$C$185,'Market shares starting point Fe'!$C53,'intermediary sheet'!$D$2:$D$185,"total"),0)</f>
        <v>6.114679075491289E-3</v>
      </c>
      <c r="O53" s="6">
        <f>IFERROR(SUMIFS('intermediary sheet'!O$2:O$185,'intermediary sheet'!$C$2:$C$185,'Market shares starting point Fe'!$C53,'intermediary sheet'!$D$2:$D$185,'Market shares starting point Fe'!$D53)/SUMIFS('intermediary sheet'!O$2:O$185,'intermediary sheet'!$C$2:$C$185,'Market shares starting point Fe'!$C53,'intermediary sheet'!$D$2:$D$185,"total"),0)</f>
        <v>6.0476297798813024E-3</v>
      </c>
      <c r="P53" s="6">
        <f>IFERROR(SUMIFS('intermediary sheet'!P$2:P$185,'intermediary sheet'!$C$2:$C$185,'Market shares starting point Fe'!$C53,'intermediary sheet'!$D$2:$D$185,'Market shares starting point Fe'!$D53)/SUMIFS('intermediary sheet'!P$2:P$185,'intermediary sheet'!$C$2:$C$185,'Market shares starting point Fe'!$C53,'intermediary sheet'!$D$2:$D$185,"total"),0)</f>
        <v>5.9923564988312115E-3</v>
      </c>
      <c r="Q53" s="6">
        <f>IFERROR(SUMIFS('intermediary sheet'!Q$2:Q$185,'intermediary sheet'!$C$2:$C$185,'Market shares starting point Fe'!$C53,'intermediary sheet'!$D$2:$D$185,'Market shares starting point Fe'!$D53)/SUMIFS('intermediary sheet'!Q$2:Q$185,'intermediary sheet'!$C$2:$C$185,'Market shares starting point Fe'!$C53,'intermediary sheet'!$D$2:$D$185,"total"),0)</f>
        <v>5.4583400224755179E-3</v>
      </c>
      <c r="R53" s="6">
        <f>IFERROR(SUMIFS('intermediary sheet'!R$2:R$185,'intermediary sheet'!$C$2:$C$185,'Market shares starting point Fe'!$C53,'intermediary sheet'!$D$2:$D$185,'Market shares starting point Fe'!$D53)/SUMIFS('intermediary sheet'!R$2:R$185,'intermediary sheet'!$C$2:$C$185,'Market shares starting point Fe'!$C53,'intermediary sheet'!$D$2:$D$185,"total"),0)</f>
        <v>5.8769280844831011E-3</v>
      </c>
      <c r="S53" s="6">
        <f>IFERROR(SUMIFS('intermediary sheet'!S$2:S$185,'intermediary sheet'!$C$2:$C$185,'Market shares starting point Fe'!$C53,'intermediary sheet'!$D$2:$D$185,'Market shares starting point Fe'!$D53)/SUMIFS('intermediary sheet'!S$2:S$185,'intermediary sheet'!$C$2:$C$185,'Market shares starting point Fe'!$C53,'intermediary sheet'!$D$2:$D$185,"total"),0)</f>
        <v>6.5543432162547717E-3</v>
      </c>
      <c r="T53" s="6">
        <f>IFERROR(SUMIFS('intermediary sheet'!T$2:T$185,'intermediary sheet'!$C$2:$C$185,'Market shares starting point Fe'!$C53,'intermediary sheet'!$D$2:$D$185,'Market shares starting point Fe'!$D53)/SUMIFS('intermediary sheet'!T$2:T$185,'intermediary sheet'!$C$2:$C$185,'Market shares starting point Fe'!$C53,'intermediary sheet'!$D$2:$D$185,"total"),0)</f>
        <v>6.6994883676030513E-3</v>
      </c>
      <c r="U53" s="6">
        <f>IFERROR(SUMIFS('intermediary sheet'!U$2:U$185,'intermediary sheet'!$C$2:$C$185,'Market shares starting point Fe'!$C53,'intermediary sheet'!$D$2:$D$185,'Market shares starting point Fe'!$D53)/SUMIFS('intermediary sheet'!U$2:U$185,'intermediary sheet'!$C$2:$C$185,'Market shares starting point Fe'!$C53,'intermediary sheet'!$D$2:$D$185,"total"),0)</f>
        <v>6.546110727174999E-3</v>
      </c>
      <c r="V53" s="6">
        <f>IFERROR(SUMIFS('intermediary sheet'!V$2:V$185,'intermediary sheet'!$C$2:$C$185,'Market shares starting point Fe'!$C53,'intermediary sheet'!$D$2:$D$185,'Market shares starting point Fe'!$D53)/SUMIFS('intermediary sheet'!V$2:V$185,'intermediary sheet'!$C$2:$C$185,'Market shares starting point Fe'!$C53,'intermediary sheet'!$D$2:$D$185,"total"),0)</f>
        <v>6.8128023052382424E-3</v>
      </c>
      <c r="W53" s="6">
        <f>IFERROR(SUMIFS('intermediary sheet'!W$2:W$185,'intermediary sheet'!$C$2:$C$185,'Market shares starting point Fe'!$C53,'intermediary sheet'!$D$2:$D$185,'Market shares starting point Fe'!$D53)/SUMIFS('intermediary sheet'!W$2:W$185,'intermediary sheet'!$C$2:$C$185,'Market shares starting point Fe'!$C53,'intermediary sheet'!$D$2:$D$185,"total"),0)</f>
        <v>6.9224353628023361E-3</v>
      </c>
      <c r="X53" s="6">
        <f>IFERROR(SUMIFS('intermediary sheet'!X$2:X$185,'intermediary sheet'!$C$2:$C$185,'Market shares starting point Fe'!$C53,'intermediary sheet'!$D$2:$D$185,'Market shares starting point Fe'!$D53)/SUMIFS('intermediary sheet'!X$2:X$185,'intermediary sheet'!$C$2:$C$185,'Market shares starting point Fe'!$C53,'intermediary sheet'!$D$2:$D$185,"total"),0)</f>
        <v>6.7557914072864577E-3</v>
      </c>
      <c r="Y53" s="6">
        <f>IFERROR(SUMIFS('intermediary sheet'!Y$2:Y$185,'intermediary sheet'!$C$2:$C$185,'Market shares starting point Fe'!$C53,'intermediary sheet'!$D$2:$D$185,'Market shares starting point Fe'!$D53)/SUMIFS('intermediary sheet'!Y$2:Y$185,'intermediary sheet'!$C$2:$C$185,'Market shares starting point Fe'!$C53,'intermediary sheet'!$D$2:$D$185,"total"),0)</f>
        <v>6.8841603746921318E-3</v>
      </c>
      <c r="Z53" s="6">
        <f>IFERROR(SUMIFS('intermediary sheet'!Z$2:Z$185,'intermediary sheet'!$C$2:$C$185,'Market shares starting point Fe'!$C53,'intermediary sheet'!$D$2:$D$185,'Market shares starting point Fe'!$D53)/SUMIFS('intermediary sheet'!Z$2:Z$185,'intermediary sheet'!$C$2:$C$185,'Market shares starting point Fe'!$C53,'intermediary sheet'!$D$2:$D$185,"total"),0)</f>
        <v>7.0254403131115454E-3</v>
      </c>
      <c r="AA53" s="7">
        <f>IF(SUMIFS('Eurostat market shares'!$Z$2:$Z$185,'Eurostat market shares'!$C$2:$C$185,'Market shares starting point Fe'!$C53,'Eurostat market shares'!$D$2:$D$185,'Market shares starting point Fe'!$D53)=0,(SUMIFS('RAW data extract'!X$74:X$81,'RAW data extract'!$C$74:$C$81,VLOOKUP('Market shares starting point Fe'!$D53,Nomenclature!$F$1:$G$8,2,FALSE))-'Market shares starting point Fe'!Z53)+Z53,$Z53/SUMIFS('Eurostat market shares'!$Z$2:$Z$185,'Eurostat market shares'!$C$2:$C$185,'Market shares starting point Fe'!$C53,'Eurostat market shares'!$D$2:$D$185,'Market shares starting point Fe'!$D53)*(SUMIFS('RAW data extract'!X$74:X$81,'RAW data extract'!$C$74:$C$81,VLOOKUP('Market shares starting point Fe'!$D53,Nomenclature!$F$1:$G$8,2,FALSE))-'Market shares starting point Fe'!Z53)+Z53)</f>
        <v>1.7160031987682844E-2</v>
      </c>
      <c r="AB53" s="7">
        <f>IF(SUMIFS('Eurostat market shares'!$Z$2:$Z$185,'Eurostat market shares'!$C$2:$C$185,'Market shares starting point Fe'!$C53,'Eurostat market shares'!$D$2:$D$185,'Market shares starting point Fe'!$D53)=0,(SUMIFS('RAW data extract'!Y$74:Y$81,'RAW data extract'!$C$74:$C$81,VLOOKUP('Market shares starting point Fe'!$D53,Nomenclature!$F$1:$G$8,2,FALSE))-'Market shares starting point Fe'!AA53)+AA53,$Z53/SUMIFS('Eurostat market shares'!$Z$2:$Z$185,'Eurostat market shares'!$C$2:$C$185,'Market shares starting point Fe'!$C53,'Eurostat market shares'!$D$2:$D$185,'Market shares starting point Fe'!$D53)*(SUMIFS('RAW data extract'!Y$74:Y$81,'RAW data extract'!$C$74:$C$81,VLOOKUP('Market shares starting point Fe'!$D53,Nomenclature!$F$1:$G$8,2,FALSE))-'Market shares starting point Fe'!AA53)+AA53)</f>
        <v>1.7920268381387026E-2</v>
      </c>
      <c r="AC53" s="7">
        <f>IF(SUMIFS('Eurostat market shares'!$Z$2:$Z$185,'Eurostat market shares'!$C$2:$C$185,'Market shares starting point Fe'!$C53,'Eurostat market shares'!$D$2:$D$185,'Market shares starting point Fe'!$D53)=0,(SUMIFS('RAW data extract'!Z$74:Z$81,'RAW data extract'!$C$74:$C$81,VLOOKUP('Market shares starting point Fe'!$D53,Nomenclature!$F$1:$G$8,2,FALSE))-'Market shares starting point Fe'!AB53)+AB53,$Z53/SUMIFS('Eurostat market shares'!$Z$2:$Z$185,'Eurostat market shares'!$C$2:$C$185,'Market shares starting point Fe'!$C53,'Eurostat market shares'!$D$2:$D$185,'Market shares starting point Fe'!$D53)*(SUMIFS('RAW data extract'!Z$74:Z$81,'RAW data extract'!$C$74:$C$81,VLOOKUP('Market shares starting point Fe'!$D53,Nomenclature!$F$1:$G$8,2,FALSE))-'Market shares starting point Fe'!AB53)+AB53)</f>
        <v>1.8867382119504561E-2</v>
      </c>
      <c r="AD53" s="7">
        <f>IF(SUMIFS('Eurostat market shares'!$Z$2:$Z$185,'Eurostat market shares'!$C$2:$C$185,'Market shares starting point Fe'!$C53,'Eurostat market shares'!$D$2:$D$185,'Market shares starting point Fe'!$D53)=0,(SUMIFS('RAW data extract'!AA$74:AA$81,'RAW data extract'!$C$74:$C$81,VLOOKUP('Market shares starting point Fe'!$D53,Nomenclature!$F$1:$G$8,2,FALSE))-'Market shares starting point Fe'!AC53)+AC53,$Z53/SUMIFS('Eurostat market shares'!$Z$2:$Z$185,'Eurostat market shares'!$C$2:$C$185,'Market shares starting point Fe'!$C53,'Eurostat market shares'!$D$2:$D$185,'Market shares starting point Fe'!$D53)*(SUMIFS('RAW data extract'!AA$74:AA$81,'RAW data extract'!$C$74:$C$81,VLOOKUP('Market shares starting point Fe'!$D53,Nomenclature!$F$1:$G$8,2,FALSE))-'Market shares starting point Fe'!AC53)+AC53)</f>
        <v>1.9986701613539905E-2</v>
      </c>
      <c r="AE53" s="7">
        <f t="shared" ref="AE53" si="232">1-AE51-AE52-AE54-AE55-AE56-AE57</f>
        <v>2.1168391148337129E-2</v>
      </c>
      <c r="AF53" s="7">
        <f t="shared" ref="AF53" si="233">1-AF51-AF52-AF54-AF55-AF56-AF57</f>
        <v>2.248773798764141E-2</v>
      </c>
      <c r="AG53" s="7">
        <f t="shared" ref="AG53" si="234">1-AG51-AG52-AG54-AG55-AG56-AG57</f>
        <v>2.3953490315343436E-2</v>
      </c>
      <c r="AH53" s="7">
        <f t="shared" ref="AH53" si="235">1-AH51-AH52-AH54-AH55-AH56-AH57</f>
        <v>2.5685252804574978E-2</v>
      </c>
      <c r="AI53" s="7">
        <f t="shared" ref="AI53" si="236">1-AI51-AI52-AI54-AI55-AI56-AI57</f>
        <v>2.7651448282760688E-2</v>
      </c>
      <c r="AJ53" s="7">
        <f t="shared" ref="AJ53" si="237">1-AJ51-AJ52-AJ54-AJ55-AJ56-AJ57</f>
        <v>2.9930520845230967E-2</v>
      </c>
      <c r="AK53" s="7">
        <f t="shared" ref="AK53" si="238">1-AK51-AK52-AK54-AK55-AK56-AK57</f>
        <v>3.2788171742399543E-2</v>
      </c>
      <c r="AL53" s="7">
        <f t="shared" ref="AL53" si="239">1-AL51-AL52-AL54-AL55-AL56-AL57</f>
        <v>3.6471104137524218E-2</v>
      </c>
      <c r="AM53" s="7">
        <f t="shared" ref="AM53" si="240">1-AM51-AM52-AM54-AM55-AM56-AM57</f>
        <v>4.1165570585900133E-2</v>
      </c>
      <c r="AN53" s="7">
        <f t="shared" ref="AN53" si="241">1-AN51-AN52-AN54-AN55-AN56-AN57</f>
        <v>4.7404568367631711E-2</v>
      </c>
      <c r="AO53" s="7">
        <f t="shared" ref="AO53" si="242">1-AO51-AO52-AO54-AO55-AO56-AO57</f>
        <v>5.445411174981437E-2</v>
      </c>
      <c r="AP53" s="7">
        <f t="shared" ref="AP53" si="243">1-AP51-AP52-AP54-AP55-AP56-AP57</f>
        <v>6.2204643876357268E-2</v>
      </c>
      <c r="AQ53" s="7">
        <f t="shared" ref="AQ53" si="244">1-AQ51-AQ52-AQ54-AQ55-AQ56-AQ57</f>
        <v>7.0366068229635453E-2</v>
      </c>
      <c r="AR53" s="7">
        <f t="shared" ref="AR53" si="245">1-AR51-AR52-AR54-AR55-AR56-AR57</f>
        <v>7.9179727378445391E-2</v>
      </c>
      <c r="AS53" s="7">
        <f t="shared" ref="AS53" si="246">1-AS51-AS52-AS54-AS55-AS56-AS57</f>
        <v>8.8616414775793545E-2</v>
      </c>
      <c r="AT53" s="7">
        <f t="shared" ref="AT53" si="247">1-AT51-AT52-AT54-AT55-AT56-AT57</f>
        <v>9.8515456656107447E-2</v>
      </c>
      <c r="AU53" s="7">
        <f t="shared" ref="AU53" si="248">1-AU51-AU52-AU54-AU55-AU56-AU57</f>
        <v>0.10863601351292804</v>
      </c>
      <c r="AV53" s="7">
        <f t="shared" ref="AV53" si="249">1-AV51-AV52-AV54-AV55-AV56-AV57</f>
        <v>0.1193474940017889</v>
      </c>
      <c r="AW53" s="7">
        <f t="shared" ref="AW53" si="250">1-AW51-AW52-AW54-AW55-AW56-AW57</f>
        <v>0.13088343302202379</v>
      </c>
      <c r="AX53" s="7">
        <f t="shared" ref="AX53" si="251">1-AX51-AX52-AX54-AX55-AX56-AX57</f>
        <v>0.14149374348764401</v>
      </c>
      <c r="AY53" s="7">
        <f t="shared" ref="AY53" si="252">1-AY51-AY52-AY54-AY55-AY56-AY57</f>
        <v>0.15671967021671376</v>
      </c>
      <c r="AZ53" s="7">
        <f t="shared" ref="AZ53" si="253">1-AZ51-AZ52-AZ54-AZ55-AZ56-AZ57</f>
        <v>0.17092313088712263</v>
      </c>
      <c r="BA53" s="7">
        <f t="shared" ref="BA53" si="254">1-BA51-BA52-BA54-BA55-BA56-BA57</f>
        <v>0.18676870776108914</v>
      </c>
      <c r="BB53" s="7">
        <f t="shared" ref="BB53" si="255">1-BB51-BB52-BB54-BB55-BB56-BB57</f>
        <v>0.20425091264828626</v>
      </c>
      <c r="BC53" s="7">
        <f t="shared" ref="BC53" si="256">1-BC51-BC52-BC54-BC55-BC56-BC57</f>
        <v>0.22362499093767807</v>
      </c>
      <c r="BD53" s="7">
        <f t="shared" ref="BD53" si="257">1-BD51-BD52-BD54-BD55-BD56-BD57</f>
        <v>0.24483023608511575</v>
      </c>
      <c r="BE53" s="7">
        <f t="shared" ref="BE53" si="258">1-BE51-BE52-BE54-BE55-BE56-BE57</f>
        <v>0.26864603458608449</v>
      </c>
      <c r="BF53" s="7">
        <f t="shared" ref="BF53" si="259">1-BF51-BF52-BF54-BF55-BF56-BF57</f>
        <v>0.29533744772170228</v>
      </c>
      <c r="BG53" s="7">
        <f t="shared" ref="BG53" si="260">1-BG51-BG52-BG54-BG55-BG56-BG57</f>
        <v>0.32541991818524296</v>
      </c>
      <c r="BH53" s="7">
        <f t="shared" ref="BH53" si="261">1-BH51-BH52-BH54-BH55-BH56-BH57</f>
        <v>0.35961695544730893</v>
      </c>
    </row>
    <row r="54" spans="1:60" hidden="1" x14ac:dyDescent="0.3">
      <c r="A54" t="s">
        <v>9</v>
      </c>
      <c r="B54" t="s">
        <v>10</v>
      </c>
      <c r="C54" t="s">
        <v>26</v>
      </c>
      <c r="D54" t="s">
        <v>20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 s="6">
        <f>IFERROR(SUMIFS('intermediary sheet'!J$2:J$185,'intermediary sheet'!$C$2:$C$185,'Market shares starting point Fe'!$C54,'intermediary sheet'!$D$2:$D$185,'Market shares starting point Fe'!$D54)/SUMIFS('intermediary sheet'!J$2:J$185,'intermediary sheet'!$C$2:$C$185,'Market shares starting point Fe'!$C54,'intermediary sheet'!$D$2:$D$185,"total"),0)</f>
        <v>0</v>
      </c>
      <c r="K54" s="6">
        <f>IFERROR(SUMIFS('intermediary sheet'!K$2:K$185,'intermediary sheet'!$C$2:$C$185,'Market shares starting point Fe'!$C54,'intermediary sheet'!$D$2:$D$185,'Market shares starting point Fe'!$D54)/SUMIFS('intermediary sheet'!K$2:K$185,'intermediary sheet'!$C$2:$C$185,'Market shares starting point Fe'!$C54,'intermediary sheet'!$D$2:$D$185,"total"),0)</f>
        <v>0</v>
      </c>
      <c r="L54" s="6">
        <f>IFERROR(SUMIFS('intermediary sheet'!L$2:L$185,'intermediary sheet'!$C$2:$C$185,'Market shares starting point Fe'!$C54,'intermediary sheet'!$D$2:$D$185,'Market shares starting point Fe'!$D54)/SUMIFS('intermediary sheet'!L$2:L$185,'intermediary sheet'!$C$2:$C$185,'Market shares starting point Fe'!$C54,'intermediary sheet'!$D$2:$D$185,"total"),0)</f>
        <v>0</v>
      </c>
      <c r="M54" s="6">
        <f>IFERROR(SUMIFS('intermediary sheet'!M$2:M$185,'intermediary sheet'!$C$2:$C$185,'Market shares starting point Fe'!$C54,'intermediary sheet'!$D$2:$D$185,'Market shares starting point Fe'!$D54)/SUMIFS('intermediary sheet'!M$2:M$185,'intermediary sheet'!$C$2:$C$185,'Market shares starting point Fe'!$C54,'intermediary sheet'!$D$2:$D$185,"total"),0)</f>
        <v>0</v>
      </c>
      <c r="N54" s="6">
        <f>IFERROR(SUMIFS('intermediary sheet'!N$2:N$185,'intermediary sheet'!$C$2:$C$185,'Market shares starting point Fe'!$C54,'intermediary sheet'!$D$2:$D$185,'Market shares starting point Fe'!$D54)/SUMIFS('intermediary sheet'!N$2:N$185,'intermediary sheet'!$C$2:$C$185,'Market shares starting point Fe'!$C54,'intermediary sheet'!$D$2:$D$185,"total"),0)</f>
        <v>0</v>
      </c>
      <c r="O54" s="6">
        <f>IFERROR(SUMIFS('intermediary sheet'!O$2:O$185,'intermediary sheet'!$C$2:$C$185,'Market shares starting point Fe'!$C54,'intermediary sheet'!$D$2:$D$185,'Market shares starting point Fe'!$D54)/SUMIFS('intermediary sheet'!O$2:O$185,'intermediary sheet'!$C$2:$C$185,'Market shares starting point Fe'!$C54,'intermediary sheet'!$D$2:$D$185,"total"),0)</f>
        <v>0</v>
      </c>
      <c r="P54" s="6">
        <f>IFERROR(SUMIFS('intermediary sheet'!P$2:P$185,'intermediary sheet'!$C$2:$C$185,'Market shares starting point Fe'!$C54,'intermediary sheet'!$D$2:$D$185,'Market shares starting point Fe'!$D54)/SUMIFS('intermediary sheet'!P$2:P$185,'intermediary sheet'!$C$2:$C$185,'Market shares starting point Fe'!$C54,'intermediary sheet'!$D$2:$D$185,"total"),0)</f>
        <v>7.0498311750955434E-4</v>
      </c>
      <c r="Q54" s="6">
        <f>IFERROR(SUMIFS('intermediary sheet'!Q$2:Q$185,'intermediary sheet'!$C$2:$C$185,'Market shares starting point Fe'!$C54,'intermediary sheet'!$D$2:$D$185,'Market shares starting point Fe'!$D54)/SUMIFS('intermediary sheet'!Q$2:Q$185,'intermediary sheet'!$C$2:$C$185,'Market shares starting point Fe'!$C54,'intermediary sheet'!$D$2:$D$185,"total"),0)</f>
        <v>1.0167496120297532E-3</v>
      </c>
      <c r="R54" s="6">
        <f>IFERROR(SUMIFS('intermediary sheet'!R$2:R$185,'intermediary sheet'!$C$2:$C$185,'Market shares starting point Fe'!$C54,'intermediary sheet'!$D$2:$D$185,'Market shares starting point Fe'!$D54)/SUMIFS('intermediary sheet'!R$2:R$185,'intermediary sheet'!$C$2:$C$185,'Market shares starting point Fe'!$C54,'intermediary sheet'!$D$2:$D$185,"total"),0)</f>
        <v>9.2222563787273276E-4</v>
      </c>
      <c r="S54" s="6">
        <f>IFERROR(SUMIFS('intermediary sheet'!S$2:S$185,'intermediary sheet'!$C$2:$C$185,'Market shares starting point Fe'!$C54,'intermediary sheet'!$D$2:$D$185,'Market shares starting point Fe'!$D54)/SUMIFS('intermediary sheet'!S$2:S$185,'intermediary sheet'!$C$2:$C$185,'Market shares starting point Fe'!$C54,'intermediary sheet'!$D$2:$D$185,"total"),0)</f>
        <v>1.6771407641593091E-3</v>
      </c>
      <c r="T54" s="6">
        <f>IFERROR(SUMIFS('intermediary sheet'!T$2:T$185,'intermediary sheet'!$C$2:$C$185,'Market shares starting point Fe'!$C54,'intermediary sheet'!$D$2:$D$185,'Market shares starting point Fe'!$D54)/SUMIFS('intermediary sheet'!T$2:T$185,'intermediary sheet'!$C$2:$C$185,'Market shares starting point Fe'!$C54,'intermediary sheet'!$D$2:$D$185,"total"),0)</f>
        <v>5.1742446182063903E-3</v>
      </c>
      <c r="U54" s="6">
        <f>IFERROR(SUMIFS('intermediary sheet'!U$2:U$185,'intermediary sheet'!$C$2:$C$185,'Market shares starting point Fe'!$C54,'intermediary sheet'!$D$2:$D$185,'Market shares starting point Fe'!$D54)/SUMIFS('intermediary sheet'!U$2:U$185,'intermediary sheet'!$C$2:$C$185,'Market shares starting point Fe'!$C54,'intermediary sheet'!$D$2:$D$185,"total"),0)</f>
        <v>2.5051831375259157E-2</v>
      </c>
      <c r="V54" s="6">
        <f>IFERROR(SUMIFS('intermediary sheet'!V$2:V$185,'intermediary sheet'!$C$2:$C$185,'Market shares starting point Fe'!$C54,'intermediary sheet'!$D$2:$D$185,'Market shares starting point Fe'!$D54)/SUMIFS('intermediary sheet'!V$2:V$185,'intermediary sheet'!$C$2:$C$185,'Market shares starting point Fe'!$C54,'intermediary sheet'!$D$2:$D$185,"total"),0)</f>
        <v>4.6639909437069055E-2</v>
      </c>
      <c r="W54" s="6">
        <f>IFERROR(SUMIFS('intermediary sheet'!W$2:W$185,'intermediary sheet'!$C$2:$C$185,'Market shares starting point Fe'!$C54,'intermediary sheet'!$D$2:$D$185,'Market shares starting point Fe'!$D54)/SUMIFS('intermediary sheet'!W$2:W$185,'intermediary sheet'!$C$2:$C$185,'Market shares starting point Fe'!$C54,'intermediary sheet'!$D$2:$D$185,"total"),0)</f>
        <v>4.7247706422018344E-2</v>
      </c>
      <c r="X54" s="6">
        <f>IFERROR(SUMIFS('intermediary sheet'!X$2:X$185,'intermediary sheet'!$C$2:$C$185,'Market shares starting point Fe'!$C54,'intermediary sheet'!$D$2:$D$185,'Market shares starting point Fe'!$D54)/SUMIFS('intermediary sheet'!X$2:X$185,'intermediary sheet'!$C$2:$C$185,'Market shares starting point Fe'!$C54,'intermediary sheet'!$D$2:$D$185,"total"),0)</f>
        <v>4.7168078375344424E-2</v>
      </c>
      <c r="Y54" s="6">
        <f>IFERROR(SUMIFS('intermediary sheet'!Y$2:Y$185,'intermediary sheet'!$C$2:$C$185,'Market shares starting point Fe'!$C54,'intermediary sheet'!$D$2:$D$185,'Market shares starting point Fe'!$D54)/SUMIFS('intermediary sheet'!Y$2:Y$185,'intermediary sheet'!$C$2:$C$185,'Market shares starting point Fe'!$C54,'intermediary sheet'!$D$2:$D$185,"total"),0)</f>
        <v>4.6836516332216256E-2</v>
      </c>
      <c r="Z54" s="6">
        <f>IFERROR(SUMIFS('intermediary sheet'!Z$2:Z$185,'intermediary sheet'!$C$2:$C$185,'Market shares starting point Fe'!$C54,'intermediary sheet'!$D$2:$D$185,'Market shares starting point Fe'!$D54)/SUMIFS('intermediary sheet'!Z$2:Z$185,'intermediary sheet'!$C$2:$C$185,'Market shares starting point Fe'!$C54,'intermediary sheet'!$D$2:$D$185,"total"),0)</f>
        <v>4.6105675146771039E-2</v>
      </c>
      <c r="AA54" s="7">
        <f>IF(SUMIFS('Eurostat market shares'!$Z$2:$Z$185,'Eurostat market shares'!$C$2:$C$185,'Market shares starting point Fe'!$C54,'Eurostat market shares'!$D$2:$D$185,'Market shares starting point Fe'!$D54)=0,(SUMIFS('RAW data extract'!X$74:X$81,'RAW data extract'!$C$74:$C$81,VLOOKUP('Market shares starting point Fe'!$D54,Nomenclature!$F$1:$G$8,2,FALSE))-'Market shares starting point Fe'!Z54)+Z54,$Z54/SUMIFS('Eurostat market shares'!$Z$2:$Z$185,'Eurostat market shares'!$C$2:$C$185,'Market shares starting point Fe'!$C54,'Eurostat market shares'!$D$2:$D$185,'Market shares starting point Fe'!$D54)*(SUMIFS('RAW data extract'!X$74:X$81,'RAW data extract'!$C$74:$C$81,VLOOKUP('Market shares starting point Fe'!$D54,Nomenclature!$F$1:$G$8,2,FALSE))-'Market shares starting point Fe'!Z54)+Z54)</f>
        <v>3.9319930082435152E-2</v>
      </c>
      <c r="AB54" s="7">
        <f>IF(SUMIFS('Eurostat market shares'!$Z$2:$Z$185,'Eurostat market shares'!$C$2:$C$185,'Market shares starting point Fe'!$C54,'Eurostat market shares'!$D$2:$D$185,'Market shares starting point Fe'!$D54)=0,(SUMIFS('RAW data extract'!Y$74:Y$81,'RAW data extract'!$C$74:$C$81,VLOOKUP('Market shares starting point Fe'!$D54,Nomenclature!$F$1:$G$8,2,FALSE))-'Market shares starting point Fe'!AA54)+AA54,$Z54/SUMIFS('Eurostat market shares'!$Z$2:$Z$185,'Eurostat market shares'!$C$2:$C$185,'Market shares starting point Fe'!$C54,'Eurostat market shares'!$D$2:$D$185,'Market shares starting point Fe'!$D54)*(SUMIFS('RAW data extract'!Y$74:Y$81,'RAW data extract'!$C$74:$C$81,VLOOKUP('Market shares starting point Fe'!$D54,Nomenclature!$F$1:$G$8,2,FALSE))-'Market shares starting point Fe'!AA54)+AA54)</f>
        <v>3.8625394402092041E-2</v>
      </c>
      <c r="AC54" s="7">
        <f>IF(SUMIFS('Eurostat market shares'!$Z$2:$Z$185,'Eurostat market shares'!$C$2:$C$185,'Market shares starting point Fe'!$C54,'Eurostat market shares'!$D$2:$D$185,'Market shares starting point Fe'!$D54)=0,(SUMIFS('RAW data extract'!Z$74:Z$81,'RAW data extract'!$C$74:$C$81,VLOOKUP('Market shares starting point Fe'!$D54,Nomenclature!$F$1:$G$8,2,FALSE))-'Market shares starting point Fe'!AB54)+AB54,$Z54/SUMIFS('Eurostat market shares'!$Z$2:$Z$185,'Eurostat market shares'!$C$2:$C$185,'Market shares starting point Fe'!$C54,'Eurostat market shares'!$D$2:$D$185,'Market shares starting point Fe'!$D54)*(SUMIFS('RAW data extract'!Z$74:Z$81,'RAW data extract'!$C$74:$C$81,VLOOKUP('Market shares starting point Fe'!$D54,Nomenclature!$F$1:$G$8,2,FALSE))-'Market shares starting point Fe'!AB54)+AB54)</f>
        <v>3.7984688002641952E-2</v>
      </c>
      <c r="AD54" s="7">
        <f>IF(SUMIFS('Eurostat market shares'!$Z$2:$Z$185,'Eurostat market shares'!$C$2:$C$185,'Market shares starting point Fe'!$C54,'Eurostat market shares'!$D$2:$D$185,'Market shares starting point Fe'!$D54)=0,(SUMIFS('RAW data extract'!AA$74:AA$81,'RAW data extract'!$C$74:$C$81,VLOOKUP('Market shares starting point Fe'!$D54,Nomenclature!$F$1:$G$8,2,FALSE))-'Market shares starting point Fe'!AC54)+AC54,$Z54/SUMIFS('Eurostat market shares'!$Z$2:$Z$185,'Eurostat market shares'!$C$2:$C$185,'Market shares starting point Fe'!$C54,'Eurostat market shares'!$D$2:$D$185,'Market shares starting point Fe'!$D54)*(SUMIFS('RAW data extract'!AA$74:AA$81,'RAW data extract'!$C$74:$C$81,VLOOKUP('Market shares starting point Fe'!$D54,Nomenclature!$F$1:$G$8,2,FALSE))-'Market shares starting point Fe'!AC54)+AC54)</f>
        <v>3.7394934764585233E-2</v>
      </c>
      <c r="AE54" s="7">
        <f>IF(SUMIFS('Eurostat market shares'!$Z$2:$Z$185,'Eurostat market shares'!$C$2:$C$185,'Market shares starting point Fe'!$C54,'Eurostat market shares'!$D$2:$D$185,'Market shares starting point Fe'!$D54)=0,(SUMIFS('RAW data extract'!AB$74:AB$81,'RAW data extract'!$C$74:$C$81,VLOOKUP('Market shares starting point Fe'!$D54,Nomenclature!$F$1:$G$8,2,FALSE))-'Market shares starting point Fe'!AD54)+AD54,$Z54/SUMIFS('Eurostat market shares'!$Z$2:$Z$185,'Eurostat market shares'!$C$2:$C$185,'Market shares starting point Fe'!$C54,'Eurostat market shares'!$D$2:$D$185,'Market shares starting point Fe'!$D54)*(SUMIFS('RAW data extract'!AB$74:AB$81,'RAW data extract'!$C$74:$C$81,VLOOKUP('Market shares starting point Fe'!$D54,Nomenclature!$F$1:$G$8,2,FALSE))-'Market shares starting point Fe'!AD54)+AD54)</f>
        <v>3.6861742471406563E-2</v>
      </c>
      <c r="AF54" s="7">
        <f>IF(SUMIFS('Eurostat market shares'!$Z$2:$Z$185,'Eurostat market shares'!$C$2:$C$185,'Market shares starting point Fe'!$C54,'Eurostat market shares'!$D$2:$D$185,'Market shares starting point Fe'!$D54)=0,(SUMIFS('RAW data extract'!AC$74:AC$81,'RAW data extract'!$C$74:$C$81,VLOOKUP('Market shares starting point Fe'!$D54,Nomenclature!$F$1:$G$8,2,FALSE))-'Market shares starting point Fe'!AE54)+AE54,$Z54/SUMIFS('Eurostat market shares'!$Z$2:$Z$185,'Eurostat market shares'!$C$2:$C$185,'Market shares starting point Fe'!$C54,'Eurostat market shares'!$D$2:$D$185,'Market shares starting point Fe'!$D54)*(SUMIFS('RAW data extract'!AC$74:AC$81,'RAW data extract'!$C$74:$C$81,VLOOKUP('Market shares starting point Fe'!$D54,Nomenclature!$F$1:$G$8,2,FALSE))-'Market shares starting point Fe'!AE54)+AE54)</f>
        <v>3.6362084416650627E-2</v>
      </c>
      <c r="AG54" s="7">
        <f>IF(SUMIFS('Eurostat market shares'!$Z$2:$Z$185,'Eurostat market shares'!$C$2:$C$185,'Market shares starting point Fe'!$C54,'Eurostat market shares'!$D$2:$D$185,'Market shares starting point Fe'!$D54)=0,(SUMIFS('RAW data extract'!AD$74:AD$81,'RAW data extract'!$C$74:$C$81,VLOOKUP('Market shares starting point Fe'!$D54,Nomenclature!$F$1:$G$8,2,FALSE))-'Market shares starting point Fe'!AF54)+AF54,$Z54/SUMIFS('Eurostat market shares'!$Z$2:$Z$185,'Eurostat market shares'!$C$2:$C$185,'Market shares starting point Fe'!$C54,'Eurostat market shares'!$D$2:$D$185,'Market shares starting point Fe'!$D54)*(SUMIFS('RAW data extract'!AD$74:AD$81,'RAW data extract'!$C$74:$C$81,VLOOKUP('Market shares starting point Fe'!$D54,Nomenclature!$F$1:$G$8,2,FALSE))-'Market shares starting point Fe'!AF54)+AF54)</f>
        <v>3.5892138907732116E-2</v>
      </c>
      <c r="AH54" s="7">
        <f>IF(SUMIFS('Eurostat market shares'!$Z$2:$Z$185,'Eurostat market shares'!$C$2:$C$185,'Market shares starting point Fe'!$C54,'Eurostat market shares'!$D$2:$D$185,'Market shares starting point Fe'!$D54)=0,(SUMIFS('RAW data extract'!AE$74:AE$81,'RAW data extract'!$C$74:$C$81,VLOOKUP('Market shares starting point Fe'!$D54,Nomenclature!$F$1:$G$8,2,FALSE))-'Market shares starting point Fe'!AG54)+AG54,$Z54/SUMIFS('Eurostat market shares'!$Z$2:$Z$185,'Eurostat market shares'!$C$2:$C$185,'Market shares starting point Fe'!$C54,'Eurostat market shares'!$D$2:$D$185,'Market shares starting point Fe'!$D54)*(SUMIFS('RAW data extract'!AE$74:AE$81,'RAW data extract'!$C$74:$C$81,VLOOKUP('Market shares starting point Fe'!$D54,Nomenclature!$F$1:$G$8,2,FALSE))-'Market shares starting point Fe'!AG54)+AG54)</f>
        <v>3.5424830398900535E-2</v>
      </c>
      <c r="AI54" s="7">
        <f>IF(SUMIFS('Eurostat market shares'!$Z$2:$Z$185,'Eurostat market shares'!$C$2:$C$185,'Market shares starting point Fe'!$C54,'Eurostat market shares'!$D$2:$D$185,'Market shares starting point Fe'!$D54)=0,(SUMIFS('RAW data extract'!AF$74:AF$81,'RAW data extract'!$C$74:$C$81,VLOOKUP('Market shares starting point Fe'!$D54,Nomenclature!$F$1:$G$8,2,FALSE))-'Market shares starting point Fe'!AH54)+AH54,$Z54/SUMIFS('Eurostat market shares'!$Z$2:$Z$185,'Eurostat market shares'!$C$2:$C$185,'Market shares starting point Fe'!$C54,'Eurostat market shares'!$D$2:$D$185,'Market shares starting point Fe'!$D54)*(SUMIFS('RAW data extract'!AF$74:AF$81,'RAW data extract'!$C$74:$C$81,VLOOKUP('Market shares starting point Fe'!$D54,Nomenclature!$F$1:$G$8,2,FALSE))-'Market shares starting point Fe'!AH54)+AH54)</f>
        <v>3.4967944163720059E-2</v>
      </c>
      <c r="AJ54" s="7">
        <f>IF(SUMIFS('Eurostat market shares'!$Z$2:$Z$185,'Eurostat market shares'!$C$2:$C$185,'Market shares starting point Fe'!$C54,'Eurostat market shares'!$D$2:$D$185,'Market shares starting point Fe'!$D54)=0,(SUMIFS('RAW data extract'!AG$74:AG$81,'RAW data extract'!$C$74:$C$81,VLOOKUP('Market shares starting point Fe'!$D54,Nomenclature!$F$1:$G$8,2,FALSE))-'Market shares starting point Fe'!AI54)+AI54,$Z54/SUMIFS('Eurostat market shares'!$Z$2:$Z$185,'Eurostat market shares'!$C$2:$C$185,'Market shares starting point Fe'!$C54,'Eurostat market shares'!$D$2:$D$185,'Market shares starting point Fe'!$D54)*(SUMIFS('RAW data extract'!AG$74:AG$81,'RAW data extract'!$C$74:$C$81,VLOOKUP('Market shares starting point Fe'!$D54,Nomenclature!$F$1:$G$8,2,FALSE))-'Market shares starting point Fe'!AI54)+AI54)</f>
        <v>3.4512792740558365E-2</v>
      </c>
      <c r="AK54" s="7">
        <f>IF(SUMIFS('Eurostat market shares'!$Z$2:$Z$185,'Eurostat market shares'!$C$2:$C$185,'Market shares starting point Fe'!$C54,'Eurostat market shares'!$D$2:$D$185,'Market shares starting point Fe'!$D54)=0,(SUMIFS('RAW data extract'!AH$74:AH$81,'RAW data extract'!$C$74:$C$81,VLOOKUP('Market shares starting point Fe'!$D54,Nomenclature!$F$1:$G$8,2,FALSE))-'Market shares starting point Fe'!AJ54)+AJ54,$Z54/SUMIFS('Eurostat market shares'!$Z$2:$Z$185,'Eurostat market shares'!$C$2:$C$185,'Market shares starting point Fe'!$C54,'Eurostat market shares'!$D$2:$D$185,'Market shares starting point Fe'!$D54)*(SUMIFS('RAW data extract'!AH$74:AH$81,'RAW data extract'!$C$74:$C$81,VLOOKUP('Market shares starting point Fe'!$D54,Nomenclature!$F$1:$G$8,2,FALSE))-'Market shares starting point Fe'!AJ54)+AJ54)</f>
        <v>3.405087619776296E-2</v>
      </c>
      <c r="AL54" s="7">
        <f>IF(SUMIFS('Eurostat market shares'!$Z$2:$Z$185,'Eurostat market shares'!$C$2:$C$185,'Market shares starting point Fe'!$C54,'Eurostat market shares'!$D$2:$D$185,'Market shares starting point Fe'!$D54)=0,(SUMIFS('RAW data extract'!AI$74:AI$81,'RAW data extract'!$C$74:$C$81,VLOOKUP('Market shares starting point Fe'!$D54,Nomenclature!$F$1:$G$8,2,FALSE))-'Market shares starting point Fe'!AK54)+AK54,$Z54/SUMIFS('Eurostat market shares'!$Z$2:$Z$185,'Eurostat market shares'!$C$2:$C$185,'Market shares starting point Fe'!$C54,'Eurostat market shares'!$D$2:$D$185,'Market shares starting point Fe'!$D54)*(SUMIFS('RAW data extract'!AI$74:AI$81,'RAW data extract'!$C$74:$C$81,VLOOKUP('Market shares starting point Fe'!$D54,Nomenclature!$F$1:$G$8,2,FALSE))-'Market shares starting point Fe'!AK54)+AK54)</f>
        <v>3.3574473740367934E-2</v>
      </c>
      <c r="AM54" s="7">
        <f>IF(SUMIFS('Eurostat market shares'!$Z$2:$Z$185,'Eurostat market shares'!$C$2:$C$185,'Market shares starting point Fe'!$C54,'Eurostat market shares'!$D$2:$D$185,'Market shares starting point Fe'!$D54)=0,(SUMIFS('RAW data extract'!AJ$74:AJ$81,'RAW data extract'!$C$74:$C$81,VLOOKUP('Market shares starting point Fe'!$D54,Nomenclature!$F$1:$G$8,2,FALSE))-'Market shares starting point Fe'!AL54)+AL54,$Z54/SUMIFS('Eurostat market shares'!$Z$2:$Z$185,'Eurostat market shares'!$C$2:$C$185,'Market shares starting point Fe'!$C54,'Eurostat market shares'!$D$2:$D$185,'Market shares starting point Fe'!$D54)*(SUMIFS('RAW data extract'!AJ$74:AJ$81,'RAW data extract'!$C$74:$C$81,VLOOKUP('Market shares starting point Fe'!$D54,Nomenclature!$F$1:$G$8,2,FALSE))-'Market shares starting point Fe'!AL54)+AL54)</f>
        <v>3.3072029260569361E-2</v>
      </c>
      <c r="AN54" s="7">
        <f>IF(SUMIFS('Eurostat market shares'!$Z$2:$Z$185,'Eurostat market shares'!$C$2:$C$185,'Market shares starting point Fe'!$C54,'Eurostat market shares'!$D$2:$D$185,'Market shares starting point Fe'!$D54)=0,(SUMIFS('RAW data extract'!AK$74:AK$81,'RAW data extract'!$C$74:$C$81,VLOOKUP('Market shares starting point Fe'!$D54,Nomenclature!$F$1:$G$8,2,FALSE))-'Market shares starting point Fe'!AM54)+AM54,$Z54/SUMIFS('Eurostat market shares'!$Z$2:$Z$185,'Eurostat market shares'!$C$2:$C$185,'Market shares starting point Fe'!$C54,'Eurostat market shares'!$D$2:$D$185,'Market shares starting point Fe'!$D54)*(SUMIFS('RAW data extract'!AK$74:AK$81,'RAW data extract'!$C$74:$C$81,VLOOKUP('Market shares starting point Fe'!$D54,Nomenclature!$F$1:$G$8,2,FALSE))-'Market shares starting point Fe'!AM54)+AM54)</f>
        <v>3.2535206199983589E-2</v>
      </c>
      <c r="AO54" s="7">
        <f>IF(SUMIFS('Eurostat market shares'!$Z$2:$Z$185,'Eurostat market shares'!$C$2:$C$185,'Market shares starting point Fe'!$C54,'Eurostat market shares'!$D$2:$D$185,'Market shares starting point Fe'!$D54)=0,(SUMIFS('RAW data extract'!AL$74:AL$81,'RAW data extract'!$C$74:$C$81,VLOOKUP('Market shares starting point Fe'!$D54,Nomenclature!$F$1:$G$8,2,FALSE))-'Market shares starting point Fe'!AN54)+AN54,$Z54/SUMIFS('Eurostat market shares'!$Z$2:$Z$185,'Eurostat market shares'!$C$2:$C$185,'Market shares starting point Fe'!$C54,'Eurostat market shares'!$D$2:$D$185,'Market shares starting point Fe'!$D54)*(SUMIFS('RAW data extract'!AL$74:AL$81,'RAW data extract'!$C$74:$C$81,VLOOKUP('Market shares starting point Fe'!$D54,Nomenclature!$F$1:$G$8,2,FALSE))-'Market shares starting point Fe'!AN54)+AN54)</f>
        <v>3.1974565430853183E-2</v>
      </c>
      <c r="AP54" s="7">
        <f>IF(SUMIFS('Eurostat market shares'!$Z$2:$Z$185,'Eurostat market shares'!$C$2:$C$185,'Market shares starting point Fe'!$C54,'Eurostat market shares'!$D$2:$D$185,'Market shares starting point Fe'!$D54)=0,(SUMIFS('RAW data extract'!AM$74:AM$81,'RAW data extract'!$C$74:$C$81,VLOOKUP('Market shares starting point Fe'!$D54,Nomenclature!$F$1:$G$8,2,FALSE))-'Market shares starting point Fe'!AO54)+AO54,$Z54/SUMIFS('Eurostat market shares'!$Z$2:$Z$185,'Eurostat market shares'!$C$2:$C$185,'Market shares starting point Fe'!$C54,'Eurostat market shares'!$D$2:$D$185,'Market shares starting point Fe'!$D54)*(SUMIFS('RAW data extract'!AM$74:AM$81,'RAW data extract'!$C$74:$C$81,VLOOKUP('Market shares starting point Fe'!$D54,Nomenclature!$F$1:$G$8,2,FALSE))-'Market shares starting point Fe'!AO54)+AO54)</f>
        <v>3.1376122585766317E-2</v>
      </c>
      <c r="AQ54" s="7">
        <f>IF(SUMIFS('Eurostat market shares'!$Z$2:$Z$185,'Eurostat market shares'!$C$2:$C$185,'Market shares starting point Fe'!$C54,'Eurostat market shares'!$D$2:$D$185,'Market shares starting point Fe'!$D54)=0,(SUMIFS('RAW data extract'!AN$74:AN$81,'RAW data extract'!$C$74:$C$81,VLOOKUP('Market shares starting point Fe'!$D54,Nomenclature!$F$1:$G$8,2,FALSE))-'Market shares starting point Fe'!AP54)+AP54,$Z54/SUMIFS('Eurostat market shares'!$Z$2:$Z$185,'Eurostat market shares'!$C$2:$C$185,'Market shares starting point Fe'!$C54,'Eurostat market shares'!$D$2:$D$185,'Market shares starting point Fe'!$D54)*(SUMIFS('RAW data extract'!AN$74:AN$81,'RAW data extract'!$C$74:$C$81,VLOOKUP('Market shares starting point Fe'!$D54,Nomenclature!$F$1:$G$8,2,FALSE))-'Market shares starting point Fe'!AP54)+AP54)</f>
        <v>3.0758873610600885E-2</v>
      </c>
      <c r="AR54" s="7">
        <f>IF(SUMIFS('Eurostat market shares'!$Z$2:$Z$185,'Eurostat market shares'!$C$2:$C$185,'Market shares starting point Fe'!$C54,'Eurostat market shares'!$D$2:$D$185,'Market shares starting point Fe'!$D54)=0,(SUMIFS('RAW data extract'!AO$74:AO$81,'RAW data extract'!$C$74:$C$81,VLOOKUP('Market shares starting point Fe'!$D54,Nomenclature!$F$1:$G$8,2,FALSE))-'Market shares starting point Fe'!AQ54)+AQ54,$Z54/SUMIFS('Eurostat market shares'!$Z$2:$Z$185,'Eurostat market shares'!$C$2:$C$185,'Market shares starting point Fe'!$C54,'Eurostat market shares'!$D$2:$D$185,'Market shares starting point Fe'!$D54)*(SUMIFS('RAW data extract'!AO$74:AO$81,'RAW data extract'!$C$74:$C$81,VLOOKUP('Market shares starting point Fe'!$D54,Nomenclature!$F$1:$G$8,2,FALSE))-'Market shares starting point Fe'!AQ54)+AQ54)</f>
        <v>3.0131756974951004E-2</v>
      </c>
      <c r="AS54" s="7">
        <f>IF(SUMIFS('Eurostat market shares'!$Z$2:$Z$185,'Eurostat market shares'!$C$2:$C$185,'Market shares starting point Fe'!$C54,'Eurostat market shares'!$D$2:$D$185,'Market shares starting point Fe'!$D54)=0,(SUMIFS('RAW data extract'!AP$74:AP$81,'RAW data extract'!$C$74:$C$81,VLOOKUP('Market shares starting point Fe'!$D54,Nomenclature!$F$1:$G$8,2,FALSE))-'Market shares starting point Fe'!AR54)+AR54,$Z54/SUMIFS('Eurostat market shares'!$Z$2:$Z$185,'Eurostat market shares'!$C$2:$C$185,'Market shares starting point Fe'!$C54,'Eurostat market shares'!$D$2:$D$185,'Market shares starting point Fe'!$D54)*(SUMIFS('RAW data extract'!AP$74:AP$81,'RAW data extract'!$C$74:$C$81,VLOOKUP('Market shares starting point Fe'!$D54,Nomenclature!$F$1:$G$8,2,FALSE))-'Market shares starting point Fe'!AR54)+AR54)</f>
        <v>2.9469294986471151E-2</v>
      </c>
      <c r="AT54" s="7">
        <f>IF(SUMIFS('Eurostat market shares'!$Z$2:$Z$185,'Eurostat market shares'!$C$2:$C$185,'Market shares starting point Fe'!$C54,'Eurostat market shares'!$D$2:$D$185,'Market shares starting point Fe'!$D54)=0,(SUMIFS('RAW data extract'!AQ$74:AQ$81,'RAW data extract'!$C$74:$C$81,VLOOKUP('Market shares starting point Fe'!$D54,Nomenclature!$F$1:$G$8,2,FALSE))-'Market shares starting point Fe'!AS54)+AS54,$Z54/SUMIFS('Eurostat market shares'!$Z$2:$Z$185,'Eurostat market shares'!$C$2:$C$185,'Market shares starting point Fe'!$C54,'Eurostat market shares'!$D$2:$D$185,'Market shares starting point Fe'!$D54)*(SUMIFS('RAW data extract'!AQ$74:AQ$81,'RAW data extract'!$C$74:$C$81,VLOOKUP('Market shares starting point Fe'!$D54,Nomenclature!$F$1:$G$8,2,FALSE))-'Market shares starting point Fe'!AS54)+AS54)</f>
        <v>2.878992632452141E-2</v>
      </c>
      <c r="AU54" s="7">
        <f>IF(SUMIFS('Eurostat market shares'!$Z$2:$Z$185,'Eurostat market shares'!$C$2:$C$185,'Market shares starting point Fe'!$C54,'Eurostat market shares'!$D$2:$D$185,'Market shares starting point Fe'!$D54)=0,(SUMIFS('RAW data extract'!AR$74:AR$81,'RAW data extract'!$C$74:$C$81,VLOOKUP('Market shares starting point Fe'!$D54,Nomenclature!$F$1:$G$8,2,FALSE))-'Market shares starting point Fe'!AT54)+AT54,$Z54/SUMIFS('Eurostat market shares'!$Z$2:$Z$185,'Eurostat market shares'!$C$2:$C$185,'Market shares starting point Fe'!$C54,'Eurostat market shares'!$D$2:$D$185,'Market shares starting point Fe'!$D54)*(SUMIFS('RAW data extract'!AR$74:AR$81,'RAW data extract'!$C$74:$C$81,VLOOKUP('Market shares starting point Fe'!$D54,Nomenclature!$F$1:$G$8,2,FALSE))-'Market shares starting point Fe'!AT54)+AT54)</f>
        <v>2.8115409997323565E-2</v>
      </c>
      <c r="AV54" s="7">
        <f>IF(SUMIFS('Eurostat market shares'!$Z$2:$Z$185,'Eurostat market shares'!$C$2:$C$185,'Market shares starting point Fe'!$C54,'Eurostat market shares'!$D$2:$D$185,'Market shares starting point Fe'!$D54)=0,(SUMIFS('RAW data extract'!AS$74:AS$81,'RAW data extract'!$C$74:$C$81,VLOOKUP('Market shares starting point Fe'!$D54,Nomenclature!$F$1:$G$8,2,FALSE))-'Market shares starting point Fe'!AU54)+AU54,$Z54/SUMIFS('Eurostat market shares'!$Z$2:$Z$185,'Eurostat market shares'!$C$2:$C$185,'Market shares starting point Fe'!$C54,'Eurostat market shares'!$D$2:$D$185,'Market shares starting point Fe'!$D54)*(SUMIFS('RAW data extract'!AS$74:AS$81,'RAW data extract'!$C$74:$C$81,VLOOKUP('Market shares starting point Fe'!$D54,Nomenclature!$F$1:$G$8,2,FALSE))-'Market shares starting point Fe'!AU54)+AU54)</f>
        <v>2.7413408001102178E-2</v>
      </c>
      <c r="AW54" s="7">
        <f>IF(SUMIFS('Eurostat market shares'!$Z$2:$Z$185,'Eurostat market shares'!$C$2:$C$185,'Market shares starting point Fe'!$C54,'Eurostat market shares'!$D$2:$D$185,'Market shares starting point Fe'!$D54)=0,(SUMIFS('RAW data extract'!AT$74:AT$81,'RAW data extract'!$C$74:$C$81,VLOOKUP('Market shares starting point Fe'!$D54,Nomenclature!$F$1:$G$8,2,FALSE))-'Market shares starting point Fe'!AV54)+AV54,$Z54/SUMIFS('Eurostat market shares'!$Z$2:$Z$185,'Eurostat market shares'!$C$2:$C$185,'Market shares starting point Fe'!$C54,'Eurostat market shares'!$D$2:$D$185,'Market shares starting point Fe'!$D54)*(SUMIFS('RAW data extract'!AT$74:AT$81,'RAW data extract'!$C$74:$C$81,VLOOKUP('Market shares starting point Fe'!$D54,Nomenclature!$F$1:$G$8,2,FALSE))-'Market shares starting point Fe'!AV54)+AV54)</f>
        <v>2.6675194485455574E-2</v>
      </c>
      <c r="AX54" s="7">
        <f>IF(SUMIFS('Eurostat market shares'!$Z$2:$Z$185,'Eurostat market shares'!$C$2:$C$185,'Market shares starting point Fe'!$C54,'Eurostat market shares'!$D$2:$D$185,'Market shares starting point Fe'!$D54)=0,(SUMIFS('RAW data extract'!AU$74:AU$81,'RAW data extract'!$C$74:$C$81,VLOOKUP('Market shares starting point Fe'!$D54,Nomenclature!$F$1:$G$8,2,FALSE))-'Market shares starting point Fe'!AW54)+AW54,$Z54/SUMIFS('Eurostat market shares'!$Z$2:$Z$185,'Eurostat market shares'!$C$2:$C$185,'Market shares starting point Fe'!$C54,'Eurostat market shares'!$D$2:$D$185,'Market shares starting point Fe'!$D54)*(SUMIFS('RAW data extract'!AU$74:AU$81,'RAW data extract'!$C$74:$C$81,VLOOKUP('Market shares starting point Fe'!$D54,Nomenclature!$F$1:$G$8,2,FALSE))-'Market shares starting point Fe'!AW54)+AW54)</f>
        <v>2.5961732701462927E-2</v>
      </c>
      <c r="AY54" s="7">
        <f>IF(SUMIFS('Eurostat market shares'!$Z$2:$Z$185,'Eurostat market shares'!$C$2:$C$185,'Market shares starting point Fe'!$C54,'Eurostat market shares'!$D$2:$D$185,'Market shares starting point Fe'!$D54)=0,(SUMIFS('RAW data extract'!AV$74:AV$81,'RAW data extract'!$C$74:$C$81,VLOOKUP('Market shares starting point Fe'!$D54,Nomenclature!$F$1:$G$8,2,FALSE))-'Market shares starting point Fe'!AX54)+AX54,$Z54/SUMIFS('Eurostat market shares'!$Z$2:$Z$185,'Eurostat market shares'!$C$2:$C$185,'Market shares starting point Fe'!$C54,'Eurostat market shares'!$D$2:$D$185,'Market shares starting point Fe'!$D54)*(SUMIFS('RAW data extract'!AV$74:AV$81,'RAW data extract'!$C$74:$C$81,VLOOKUP('Market shares starting point Fe'!$D54,Nomenclature!$F$1:$G$8,2,FALSE))-'Market shares starting point Fe'!AX54)+AX54)</f>
        <v>2.5011607202097323E-2</v>
      </c>
      <c r="AZ54" s="7">
        <f>IF(SUMIFS('Eurostat market shares'!$Z$2:$Z$185,'Eurostat market shares'!$C$2:$C$185,'Market shares starting point Fe'!$C54,'Eurostat market shares'!$D$2:$D$185,'Market shares starting point Fe'!$D54)=0,(SUMIFS('RAW data extract'!AW$74:AW$81,'RAW data extract'!$C$74:$C$81,VLOOKUP('Market shares starting point Fe'!$D54,Nomenclature!$F$1:$G$8,2,FALSE))-'Market shares starting point Fe'!AY54)+AY54,$Z54/SUMIFS('Eurostat market shares'!$Z$2:$Z$185,'Eurostat market shares'!$C$2:$C$185,'Market shares starting point Fe'!$C54,'Eurostat market shares'!$D$2:$D$185,'Market shares starting point Fe'!$D54)*(SUMIFS('RAW data extract'!AW$74:AW$81,'RAW data extract'!$C$74:$C$81,VLOOKUP('Market shares starting point Fe'!$D54,Nomenclature!$F$1:$G$8,2,FALSE))-'Market shares starting point Fe'!AY54)+AY54)</f>
        <v>2.4092173084509141E-2</v>
      </c>
      <c r="BA54" s="7">
        <f>IF(SUMIFS('Eurostat market shares'!$Z$2:$Z$185,'Eurostat market shares'!$C$2:$C$185,'Market shares starting point Fe'!$C54,'Eurostat market shares'!$D$2:$D$185,'Market shares starting point Fe'!$D54)=0,(SUMIFS('RAW data extract'!AX$74:AX$81,'RAW data extract'!$C$74:$C$81,VLOOKUP('Market shares starting point Fe'!$D54,Nomenclature!$F$1:$G$8,2,FALSE))-'Market shares starting point Fe'!AZ54)+AZ54,$Z54/SUMIFS('Eurostat market shares'!$Z$2:$Z$185,'Eurostat market shares'!$C$2:$C$185,'Market shares starting point Fe'!$C54,'Eurostat market shares'!$D$2:$D$185,'Market shares starting point Fe'!$D54)*(SUMIFS('RAW data extract'!AX$74:AX$81,'RAW data extract'!$C$74:$C$81,VLOOKUP('Market shares starting point Fe'!$D54,Nomenclature!$F$1:$G$8,2,FALSE))-'Market shares starting point Fe'!AZ54)+AZ54)</f>
        <v>2.307349448163876E-2</v>
      </c>
      <c r="BB54" s="7">
        <f>IF(SUMIFS('Eurostat market shares'!$Z$2:$Z$185,'Eurostat market shares'!$C$2:$C$185,'Market shares starting point Fe'!$C54,'Eurostat market shares'!$D$2:$D$185,'Market shares starting point Fe'!$D54)=0,(SUMIFS('RAW data extract'!AY$74:AY$81,'RAW data extract'!$C$74:$C$81,VLOOKUP('Market shares starting point Fe'!$D54,Nomenclature!$F$1:$G$8,2,FALSE))-'Market shares starting point Fe'!BA54)+BA54,$Z54/SUMIFS('Eurostat market shares'!$Z$2:$Z$185,'Eurostat market shares'!$C$2:$C$185,'Market shares starting point Fe'!$C54,'Eurostat market shares'!$D$2:$D$185,'Market shares starting point Fe'!$D54)*(SUMIFS('RAW data extract'!AY$74:AY$81,'RAW data extract'!$C$74:$C$81,VLOOKUP('Market shares starting point Fe'!$D54,Nomenclature!$F$1:$G$8,2,FALSE))-'Market shares starting point Fe'!BA54)+BA54)</f>
        <v>2.1944456187427953E-2</v>
      </c>
      <c r="BC54" s="7">
        <f>IF(SUMIFS('Eurostat market shares'!$Z$2:$Z$185,'Eurostat market shares'!$C$2:$C$185,'Market shares starting point Fe'!$C54,'Eurostat market shares'!$D$2:$D$185,'Market shares starting point Fe'!$D54)=0,(SUMIFS('RAW data extract'!AZ$74:AZ$81,'RAW data extract'!$C$74:$C$81,VLOOKUP('Market shares starting point Fe'!$D54,Nomenclature!$F$1:$G$8,2,FALSE))-'Market shares starting point Fe'!BB54)+BB54,$Z54/SUMIFS('Eurostat market shares'!$Z$2:$Z$185,'Eurostat market shares'!$C$2:$C$185,'Market shares starting point Fe'!$C54,'Eurostat market shares'!$D$2:$D$185,'Market shares starting point Fe'!$D54)*(SUMIFS('RAW data extract'!AZ$74:AZ$81,'RAW data extract'!$C$74:$C$81,VLOOKUP('Market shares starting point Fe'!$D54,Nomenclature!$F$1:$G$8,2,FALSE))-'Market shares starting point Fe'!BB54)+BB54)</f>
        <v>2.0689861826904216E-2</v>
      </c>
      <c r="BD54" s="7">
        <f>IF(SUMIFS('Eurostat market shares'!$Z$2:$Z$185,'Eurostat market shares'!$C$2:$C$185,'Market shares starting point Fe'!$C54,'Eurostat market shares'!$D$2:$D$185,'Market shares starting point Fe'!$D54)=0,(SUMIFS('RAW data extract'!BA$74:BA$81,'RAW data extract'!$C$74:$C$81,VLOOKUP('Market shares starting point Fe'!$D54,Nomenclature!$F$1:$G$8,2,FALSE))-'Market shares starting point Fe'!BC54)+BC54,$Z54/SUMIFS('Eurostat market shares'!$Z$2:$Z$185,'Eurostat market shares'!$C$2:$C$185,'Market shares starting point Fe'!$C54,'Eurostat market shares'!$D$2:$D$185,'Market shares starting point Fe'!$D54)*(SUMIFS('RAW data extract'!BA$74:BA$81,'RAW data extract'!$C$74:$C$81,VLOOKUP('Market shares starting point Fe'!$D54,Nomenclature!$F$1:$G$8,2,FALSE))-'Market shares starting point Fe'!BC54)+BC54)</f>
        <v>1.9327288165710312E-2</v>
      </c>
      <c r="BE54" s="7">
        <f>IF(SUMIFS('Eurostat market shares'!$Z$2:$Z$185,'Eurostat market shares'!$C$2:$C$185,'Market shares starting point Fe'!$C54,'Eurostat market shares'!$D$2:$D$185,'Market shares starting point Fe'!$D54)=0,(SUMIFS('RAW data extract'!BB$74:BB$81,'RAW data extract'!$C$74:$C$81,VLOOKUP('Market shares starting point Fe'!$D54,Nomenclature!$F$1:$G$8,2,FALSE))-'Market shares starting point Fe'!BD54)+BD54,$Z54/SUMIFS('Eurostat market shares'!$Z$2:$Z$185,'Eurostat market shares'!$C$2:$C$185,'Market shares starting point Fe'!$C54,'Eurostat market shares'!$D$2:$D$185,'Market shares starting point Fe'!$D54)*(SUMIFS('RAW data extract'!BB$74:BB$81,'RAW data extract'!$C$74:$C$81,VLOOKUP('Market shares starting point Fe'!$D54,Nomenclature!$F$1:$G$8,2,FALSE))-'Market shares starting point Fe'!BD54)+BD54)</f>
        <v>1.778918601000138E-2</v>
      </c>
      <c r="BF54" s="7">
        <f>IF(SUMIFS('Eurostat market shares'!$Z$2:$Z$185,'Eurostat market shares'!$C$2:$C$185,'Market shares starting point Fe'!$C54,'Eurostat market shares'!$D$2:$D$185,'Market shares starting point Fe'!$D54)=0,(SUMIFS('RAW data extract'!BC$74:BC$81,'RAW data extract'!$C$74:$C$81,VLOOKUP('Market shares starting point Fe'!$D54,Nomenclature!$F$1:$G$8,2,FALSE))-'Market shares starting point Fe'!BE54)+BE54,$Z54/SUMIFS('Eurostat market shares'!$Z$2:$Z$185,'Eurostat market shares'!$C$2:$C$185,'Market shares starting point Fe'!$C54,'Eurostat market shares'!$D$2:$D$185,'Market shares starting point Fe'!$D54)*(SUMIFS('RAW data extract'!BC$74:BC$81,'RAW data extract'!$C$74:$C$81,VLOOKUP('Market shares starting point Fe'!$D54,Nomenclature!$F$1:$G$8,2,FALSE))-'Market shares starting point Fe'!BE54)+BE54)</f>
        <v>1.6066049282571458E-2</v>
      </c>
      <c r="BG54" s="7">
        <f>IF(SUMIFS('Eurostat market shares'!$Z$2:$Z$185,'Eurostat market shares'!$C$2:$C$185,'Market shares starting point Fe'!$C54,'Eurostat market shares'!$D$2:$D$185,'Market shares starting point Fe'!$D54)=0,(SUMIFS('RAW data extract'!BD$74:BD$81,'RAW data extract'!$C$74:$C$81,VLOOKUP('Market shares starting point Fe'!$D54,Nomenclature!$F$1:$G$8,2,FALSE))-'Market shares starting point Fe'!BF54)+BF54,$Z54/SUMIFS('Eurostat market shares'!$Z$2:$Z$185,'Eurostat market shares'!$C$2:$C$185,'Market shares starting point Fe'!$C54,'Eurostat market shares'!$D$2:$D$185,'Market shares starting point Fe'!$D54)*(SUMIFS('RAW data extract'!BD$74:BD$81,'RAW data extract'!$C$74:$C$81,VLOOKUP('Market shares starting point Fe'!$D54,Nomenclature!$F$1:$G$8,2,FALSE))-'Market shares starting point Fe'!BF54)+BF54)</f>
        <v>1.4125887914513678E-2</v>
      </c>
      <c r="BH54" s="7">
        <f>IF(SUMIFS('Eurostat market shares'!$Z$2:$Z$185,'Eurostat market shares'!$C$2:$C$185,'Market shares starting point Fe'!$C54,'Eurostat market shares'!$D$2:$D$185,'Market shares starting point Fe'!$D54)=0,(SUMIFS('RAW data extract'!BE$74:BE$81,'RAW data extract'!$C$74:$C$81,VLOOKUP('Market shares starting point Fe'!$D54,Nomenclature!$F$1:$G$8,2,FALSE))-'Market shares starting point Fe'!BG54)+BG54,$Z54/SUMIFS('Eurostat market shares'!$Z$2:$Z$185,'Eurostat market shares'!$C$2:$C$185,'Market shares starting point Fe'!$C54,'Eurostat market shares'!$D$2:$D$185,'Market shares starting point Fe'!$D54)*(SUMIFS('RAW data extract'!BE$74:BE$81,'RAW data extract'!$C$74:$C$81,VLOOKUP('Market shares starting point Fe'!$D54,Nomenclature!$F$1:$G$8,2,FALSE))-'Market shares starting point Fe'!BG54)+BG54)</f>
        <v>1.1920960596593901E-2</v>
      </c>
    </row>
    <row r="55" spans="1:60" hidden="1" x14ac:dyDescent="0.3">
      <c r="A55" t="s">
        <v>9</v>
      </c>
      <c r="B55" t="s">
        <v>10</v>
      </c>
      <c r="C55" t="s">
        <v>26</v>
      </c>
      <c r="D55" t="s">
        <v>21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 s="6">
        <f>IFERROR(SUMIFS('intermediary sheet'!J$2:J$185,'intermediary sheet'!$C$2:$C$185,'Market shares starting point Fe'!$C55,'intermediary sheet'!$D$2:$D$185,'Market shares starting point Fe'!$D55)/SUMIFS('intermediary sheet'!J$2:J$185,'intermediary sheet'!$C$2:$C$185,'Market shares starting point Fe'!$C55,'intermediary sheet'!$D$2:$D$185,"total"),0)</f>
        <v>0</v>
      </c>
      <c r="K55" s="6">
        <f>IFERROR(SUMIFS('intermediary sheet'!K$2:K$185,'intermediary sheet'!$C$2:$C$185,'Market shares starting point Fe'!$C55,'intermediary sheet'!$D$2:$D$185,'Market shares starting point Fe'!$D55)/SUMIFS('intermediary sheet'!K$2:K$185,'intermediary sheet'!$C$2:$C$185,'Market shares starting point Fe'!$C55,'intermediary sheet'!$D$2:$D$185,"total"),0)</f>
        <v>0</v>
      </c>
      <c r="L55" s="6">
        <f>IFERROR(SUMIFS('intermediary sheet'!L$2:L$185,'intermediary sheet'!$C$2:$C$185,'Market shares starting point Fe'!$C55,'intermediary sheet'!$D$2:$D$185,'Market shares starting point Fe'!$D55)/SUMIFS('intermediary sheet'!L$2:L$185,'intermediary sheet'!$C$2:$C$185,'Market shares starting point Fe'!$C55,'intermediary sheet'!$D$2:$D$185,"total"),0)</f>
        <v>0</v>
      </c>
      <c r="M55" s="6">
        <f>IFERROR(SUMIFS('intermediary sheet'!M$2:M$185,'intermediary sheet'!$C$2:$C$185,'Market shares starting point Fe'!$C55,'intermediary sheet'!$D$2:$D$185,'Market shares starting point Fe'!$D55)/SUMIFS('intermediary sheet'!M$2:M$185,'intermediary sheet'!$C$2:$C$185,'Market shares starting point Fe'!$C55,'intermediary sheet'!$D$2:$D$185,"total"),0)</f>
        <v>0</v>
      </c>
      <c r="N55" s="6">
        <f>IFERROR(SUMIFS('intermediary sheet'!N$2:N$185,'intermediary sheet'!$C$2:$C$185,'Market shares starting point Fe'!$C55,'intermediary sheet'!$D$2:$D$185,'Market shares starting point Fe'!$D55)/SUMIFS('intermediary sheet'!N$2:N$185,'intermediary sheet'!$C$2:$C$185,'Market shares starting point Fe'!$C55,'intermediary sheet'!$D$2:$D$185,"total"),0)</f>
        <v>0</v>
      </c>
      <c r="O55" s="6">
        <f>IFERROR(SUMIFS('intermediary sheet'!O$2:O$185,'intermediary sheet'!$C$2:$C$185,'Market shares starting point Fe'!$C55,'intermediary sheet'!$D$2:$D$185,'Market shares starting point Fe'!$D55)/SUMIFS('intermediary sheet'!O$2:O$185,'intermediary sheet'!$C$2:$C$185,'Market shares starting point Fe'!$C55,'intermediary sheet'!$D$2:$D$185,"total"),0)</f>
        <v>0</v>
      </c>
      <c r="P55" s="6">
        <f>IFERROR(SUMIFS('intermediary sheet'!P$2:P$185,'intermediary sheet'!$C$2:$C$185,'Market shares starting point Fe'!$C55,'intermediary sheet'!$D$2:$D$185,'Market shares starting point Fe'!$D55)/SUMIFS('intermediary sheet'!P$2:P$185,'intermediary sheet'!$C$2:$C$185,'Market shares starting point Fe'!$C55,'intermediary sheet'!$D$2:$D$185,"total"),0)</f>
        <v>0</v>
      </c>
      <c r="Q55" s="6">
        <f>IFERROR(SUMIFS('intermediary sheet'!Q$2:Q$185,'intermediary sheet'!$C$2:$C$185,'Market shares starting point Fe'!$C55,'intermediary sheet'!$D$2:$D$185,'Market shares starting point Fe'!$D55)/SUMIFS('intermediary sheet'!Q$2:Q$185,'intermediary sheet'!$C$2:$C$185,'Market shares starting point Fe'!$C55,'intermediary sheet'!$D$2:$D$185,"total"),0)</f>
        <v>0</v>
      </c>
      <c r="R55" s="6">
        <f>IFERROR(SUMIFS('intermediary sheet'!R$2:R$185,'intermediary sheet'!$C$2:$C$185,'Market shares starting point Fe'!$C55,'intermediary sheet'!$D$2:$D$185,'Market shares starting point Fe'!$D55)/SUMIFS('intermediary sheet'!R$2:R$185,'intermediary sheet'!$C$2:$C$185,'Market shares starting point Fe'!$C55,'intermediary sheet'!$D$2:$D$185,"total"),0)</f>
        <v>0</v>
      </c>
      <c r="S55" s="6">
        <f>IFERROR(SUMIFS('intermediary sheet'!S$2:S$185,'intermediary sheet'!$C$2:$C$185,'Market shares starting point Fe'!$C55,'intermediary sheet'!$D$2:$D$185,'Market shares starting point Fe'!$D55)/SUMIFS('intermediary sheet'!S$2:S$185,'intermediary sheet'!$C$2:$C$185,'Market shares starting point Fe'!$C55,'intermediary sheet'!$D$2:$D$185,"total"),0)</f>
        <v>0</v>
      </c>
      <c r="T55" s="6">
        <f>IFERROR(SUMIFS('intermediary sheet'!T$2:T$185,'intermediary sheet'!$C$2:$C$185,'Market shares starting point Fe'!$C55,'intermediary sheet'!$D$2:$D$185,'Market shares starting point Fe'!$D55)/SUMIFS('intermediary sheet'!T$2:T$185,'intermediary sheet'!$C$2:$C$185,'Market shares starting point Fe'!$C55,'intermediary sheet'!$D$2:$D$185,"total"),0)</f>
        <v>0</v>
      </c>
      <c r="U55" s="6">
        <f>IFERROR(SUMIFS('intermediary sheet'!U$2:U$185,'intermediary sheet'!$C$2:$C$185,'Market shares starting point Fe'!$C55,'intermediary sheet'!$D$2:$D$185,'Market shares starting point Fe'!$D55)/SUMIFS('intermediary sheet'!U$2:U$185,'intermediary sheet'!$C$2:$C$185,'Market shares starting point Fe'!$C55,'intermediary sheet'!$D$2:$D$185,"total"),0)</f>
        <v>0</v>
      </c>
      <c r="V55" s="6">
        <f>IFERROR(SUMIFS('intermediary sheet'!V$2:V$185,'intermediary sheet'!$C$2:$C$185,'Market shares starting point Fe'!$C55,'intermediary sheet'!$D$2:$D$185,'Market shares starting point Fe'!$D55)/SUMIFS('intermediary sheet'!V$2:V$185,'intermediary sheet'!$C$2:$C$185,'Market shares starting point Fe'!$C55,'intermediary sheet'!$D$2:$D$185,"total"),0)</f>
        <v>0</v>
      </c>
      <c r="W55" s="6">
        <f>IFERROR(SUMIFS('intermediary sheet'!W$2:W$185,'intermediary sheet'!$C$2:$C$185,'Market shares starting point Fe'!$C55,'intermediary sheet'!$D$2:$D$185,'Market shares starting point Fe'!$D55)/SUMIFS('intermediary sheet'!W$2:W$185,'intermediary sheet'!$C$2:$C$185,'Market shares starting point Fe'!$C55,'intermediary sheet'!$D$2:$D$185,"total"),0)</f>
        <v>0</v>
      </c>
      <c r="X55" s="6">
        <f>IFERROR(SUMIFS('intermediary sheet'!X$2:X$185,'intermediary sheet'!$C$2:$C$185,'Market shares starting point Fe'!$C55,'intermediary sheet'!$D$2:$D$185,'Market shares starting point Fe'!$D55)/SUMIFS('intermediary sheet'!X$2:X$185,'intermediary sheet'!$C$2:$C$185,'Market shares starting point Fe'!$C55,'intermediary sheet'!$D$2:$D$185,"total"),0)</f>
        <v>0</v>
      </c>
      <c r="Y55" s="6">
        <f>IFERROR(SUMIFS('intermediary sheet'!Y$2:Y$185,'intermediary sheet'!$C$2:$C$185,'Market shares starting point Fe'!$C55,'intermediary sheet'!$D$2:$D$185,'Market shares starting point Fe'!$D55)/SUMIFS('intermediary sheet'!Y$2:Y$185,'intermediary sheet'!$C$2:$C$185,'Market shares starting point Fe'!$C55,'intermediary sheet'!$D$2:$D$185,"total"),0)</f>
        <v>0</v>
      </c>
      <c r="Z55" s="6">
        <f>IFERROR(SUMIFS('intermediary sheet'!Z$2:Z$185,'intermediary sheet'!$C$2:$C$185,'Market shares starting point Fe'!$C55,'intermediary sheet'!$D$2:$D$185,'Market shares starting point Fe'!$D55)/SUMIFS('intermediary sheet'!Z$2:Z$185,'intermediary sheet'!$C$2:$C$185,'Market shares starting point Fe'!$C55,'intermediary sheet'!$D$2:$D$185,"total"),0)</f>
        <v>0</v>
      </c>
      <c r="AA55" s="7">
        <f>IF(SUMIFS('Eurostat market shares'!$Z$2:$Z$185,'Eurostat market shares'!$C$2:$C$185,'Market shares starting point Fe'!$C55,'Eurostat market shares'!$D$2:$D$185,'Market shares starting point Fe'!$D55)=0,(SUMIFS('RAW data extract'!X$74:X$81,'RAW data extract'!$C$74:$C$81,VLOOKUP('Market shares starting point Fe'!$D55,Nomenclature!$F$1:$G$8,2,FALSE))-'Market shares starting point Fe'!Z55)+Z55,$Z55/SUMIFS('Eurostat market shares'!$Z$2:$Z$185,'Eurostat market shares'!$C$2:$C$185,'Market shares starting point Fe'!$C55,'Eurostat market shares'!$D$2:$D$185,'Market shares starting point Fe'!$D55)*(SUMIFS('RAW data extract'!X$74:X$81,'RAW data extract'!$C$74:$C$81,VLOOKUP('Market shares starting point Fe'!$D55,Nomenclature!$F$1:$G$8,2,FALSE))-'Market shares starting point Fe'!Z55)+Z55)</f>
        <v>3.1451634939410661E-5</v>
      </c>
      <c r="AB55" s="7">
        <f>IF(SUMIFS('Eurostat market shares'!$Z$2:$Z$185,'Eurostat market shares'!$C$2:$C$185,'Market shares starting point Fe'!$C55,'Eurostat market shares'!$D$2:$D$185,'Market shares starting point Fe'!$D55)=0,(SUMIFS('RAW data extract'!Y$74:Y$81,'RAW data extract'!$C$74:$C$81,VLOOKUP('Market shares starting point Fe'!$D55,Nomenclature!$F$1:$G$8,2,FALSE))-'Market shares starting point Fe'!AA55)+AA55,$Z55/SUMIFS('Eurostat market shares'!$Z$2:$Z$185,'Eurostat market shares'!$C$2:$C$185,'Market shares starting point Fe'!$C55,'Eurostat market shares'!$D$2:$D$185,'Market shares starting point Fe'!$D55)*(SUMIFS('RAW data extract'!Y$74:Y$81,'RAW data extract'!$C$74:$C$81,VLOOKUP('Market shares starting point Fe'!$D55,Nomenclature!$F$1:$G$8,2,FALSE))-'Market shares starting point Fe'!AA55)+AA55)</f>
        <v>3.2337662751868216E-5</v>
      </c>
      <c r="AC55" s="7">
        <f>IF(SUMIFS('Eurostat market shares'!$Z$2:$Z$185,'Eurostat market shares'!$C$2:$C$185,'Market shares starting point Fe'!$C55,'Eurostat market shares'!$D$2:$D$185,'Market shares starting point Fe'!$D55)=0,(SUMIFS('RAW data extract'!Z$74:Z$81,'RAW data extract'!$C$74:$C$81,VLOOKUP('Market shares starting point Fe'!$D55,Nomenclature!$F$1:$G$8,2,FALSE))-'Market shares starting point Fe'!AB55)+AB55,$Z55/SUMIFS('Eurostat market shares'!$Z$2:$Z$185,'Eurostat market shares'!$C$2:$C$185,'Market shares starting point Fe'!$C55,'Eurostat market shares'!$D$2:$D$185,'Market shares starting point Fe'!$D55)*(SUMIFS('RAW data extract'!Z$74:Z$81,'RAW data extract'!$C$74:$C$81,VLOOKUP('Market shares starting point Fe'!$D55,Nomenclature!$F$1:$G$8,2,FALSE))-'Market shares starting point Fe'!AB55)+AB55)</f>
        <v>3.3413273411202505E-5</v>
      </c>
      <c r="AD55" s="7">
        <f>IF(SUMIFS('Eurostat market shares'!$Z$2:$Z$185,'Eurostat market shares'!$C$2:$C$185,'Market shares starting point Fe'!$C55,'Eurostat market shares'!$D$2:$D$185,'Market shares starting point Fe'!$D55)=0,(SUMIFS('RAW data extract'!AA$74:AA$81,'RAW data extract'!$C$74:$C$81,VLOOKUP('Market shares starting point Fe'!$D55,Nomenclature!$F$1:$G$8,2,FALSE))-'Market shares starting point Fe'!AC55)+AC55,$Z55/SUMIFS('Eurostat market shares'!$Z$2:$Z$185,'Eurostat market shares'!$C$2:$C$185,'Market shares starting point Fe'!$C55,'Eurostat market shares'!$D$2:$D$185,'Market shares starting point Fe'!$D55)*(SUMIFS('RAW data extract'!AA$74:AA$81,'RAW data extract'!$C$74:$C$81,VLOOKUP('Market shares starting point Fe'!$D55,Nomenclature!$F$1:$G$8,2,FALSE))-'Market shares starting point Fe'!AC55)+AC55)</f>
        <v>3.4628690814887669E-5</v>
      </c>
      <c r="AE55" s="7">
        <f>IF(SUMIFS('Eurostat market shares'!$Z$2:$Z$185,'Eurostat market shares'!$C$2:$C$185,'Market shares starting point Fe'!$C55,'Eurostat market shares'!$D$2:$D$185,'Market shares starting point Fe'!$D55)=0,(SUMIFS('RAW data extract'!AB$74:AB$81,'RAW data extract'!$C$74:$C$81,VLOOKUP('Market shares starting point Fe'!$D55,Nomenclature!$F$1:$G$8,2,FALSE))-'Market shares starting point Fe'!AD55)+AD55,$Z55/SUMIFS('Eurostat market shares'!$Z$2:$Z$185,'Eurostat market shares'!$C$2:$C$185,'Market shares starting point Fe'!$C55,'Eurostat market shares'!$D$2:$D$185,'Market shares starting point Fe'!$D55)*(SUMIFS('RAW data extract'!AB$74:AB$81,'RAW data extract'!$C$74:$C$81,VLOOKUP('Market shares starting point Fe'!$D55,Nomenclature!$F$1:$G$8,2,FALSE))-'Market shares starting point Fe'!AD55)+AD55)</f>
        <v>3.5763703385667795E-5</v>
      </c>
      <c r="AF55" s="7">
        <f>IF(SUMIFS('Eurostat market shares'!$Z$2:$Z$185,'Eurostat market shares'!$C$2:$C$185,'Market shares starting point Fe'!$C55,'Eurostat market shares'!$D$2:$D$185,'Market shares starting point Fe'!$D55)=0,(SUMIFS('RAW data extract'!AC$74:AC$81,'RAW data extract'!$C$74:$C$81,VLOOKUP('Market shares starting point Fe'!$D55,Nomenclature!$F$1:$G$8,2,FALSE))-'Market shares starting point Fe'!AE55)+AE55,$Z55/SUMIFS('Eurostat market shares'!$Z$2:$Z$185,'Eurostat market shares'!$C$2:$C$185,'Market shares starting point Fe'!$C55,'Eurostat market shares'!$D$2:$D$185,'Market shares starting point Fe'!$D55)*(SUMIFS('RAW data extract'!AC$74:AC$81,'RAW data extract'!$C$74:$C$81,VLOOKUP('Market shares starting point Fe'!$D55,Nomenclature!$F$1:$G$8,2,FALSE))-'Market shares starting point Fe'!AE55)+AE55)</f>
        <v>3.6847644219590408E-5</v>
      </c>
      <c r="AG55" s="7">
        <f>IF(SUMIFS('Eurostat market shares'!$Z$2:$Z$185,'Eurostat market shares'!$C$2:$C$185,'Market shares starting point Fe'!$C55,'Eurostat market shares'!$D$2:$D$185,'Market shares starting point Fe'!$D55)=0,(SUMIFS('RAW data extract'!AD$74:AD$81,'RAW data extract'!$C$74:$C$81,VLOOKUP('Market shares starting point Fe'!$D55,Nomenclature!$F$1:$G$8,2,FALSE))-'Market shares starting point Fe'!AF55)+AF55,$Z55/SUMIFS('Eurostat market shares'!$Z$2:$Z$185,'Eurostat market shares'!$C$2:$C$185,'Market shares starting point Fe'!$C55,'Eurostat market shares'!$D$2:$D$185,'Market shares starting point Fe'!$D55)*(SUMIFS('RAW data extract'!AD$74:AD$81,'RAW data extract'!$C$74:$C$81,VLOOKUP('Market shares starting point Fe'!$D55,Nomenclature!$F$1:$G$8,2,FALSE))-'Market shares starting point Fe'!AF55)+AF55)</f>
        <v>3.7887884466593821E-5</v>
      </c>
      <c r="AH55" s="7">
        <f>IF(SUMIFS('Eurostat market shares'!$Z$2:$Z$185,'Eurostat market shares'!$C$2:$C$185,'Market shares starting point Fe'!$C55,'Eurostat market shares'!$D$2:$D$185,'Market shares starting point Fe'!$D55)=0,(SUMIFS('RAW data extract'!AE$74:AE$81,'RAW data extract'!$C$74:$C$81,VLOOKUP('Market shares starting point Fe'!$D55,Nomenclature!$F$1:$G$8,2,FALSE))-'Market shares starting point Fe'!AG55)+AG55,$Z55/SUMIFS('Eurostat market shares'!$Z$2:$Z$185,'Eurostat market shares'!$C$2:$C$185,'Market shares starting point Fe'!$C55,'Eurostat market shares'!$D$2:$D$185,'Market shares starting point Fe'!$D55)*(SUMIFS('RAW data extract'!AE$74:AE$81,'RAW data extract'!$C$74:$C$81,VLOOKUP('Market shares starting point Fe'!$D55,Nomenclature!$F$1:$G$8,2,FALSE))-'Market shares starting point Fe'!AG55)+AG55)</f>
        <v>3.8967393681361905E-5</v>
      </c>
      <c r="AI55" s="7">
        <f>IF(SUMIFS('Eurostat market shares'!$Z$2:$Z$185,'Eurostat market shares'!$C$2:$C$185,'Market shares starting point Fe'!$C55,'Eurostat market shares'!$D$2:$D$185,'Market shares starting point Fe'!$D55)=0,(SUMIFS('RAW data extract'!AF$74:AF$81,'RAW data extract'!$C$74:$C$81,VLOOKUP('Market shares starting point Fe'!$D55,Nomenclature!$F$1:$G$8,2,FALSE))-'Market shares starting point Fe'!AH55)+AH55,$Z55/SUMIFS('Eurostat market shares'!$Z$2:$Z$185,'Eurostat market shares'!$C$2:$C$185,'Market shares starting point Fe'!$C55,'Eurostat market shares'!$D$2:$D$185,'Market shares starting point Fe'!$D55)*(SUMIFS('RAW data extract'!AF$74:AF$81,'RAW data extract'!$C$74:$C$81,VLOOKUP('Market shares starting point Fe'!$D55,Nomenclature!$F$1:$G$8,2,FALSE))-'Market shares starting point Fe'!AH55)+AH55)</f>
        <v>4.0053074838500534E-5</v>
      </c>
      <c r="AJ55" s="7">
        <f>IF(SUMIFS('Eurostat market shares'!$Z$2:$Z$185,'Eurostat market shares'!$C$2:$C$185,'Market shares starting point Fe'!$C55,'Eurostat market shares'!$D$2:$D$185,'Market shares starting point Fe'!$D55)=0,(SUMIFS('RAW data extract'!AG$74:AG$81,'RAW data extract'!$C$74:$C$81,VLOOKUP('Market shares starting point Fe'!$D55,Nomenclature!$F$1:$G$8,2,FALSE))-'Market shares starting point Fe'!AI55)+AI55,$Z55/SUMIFS('Eurostat market shares'!$Z$2:$Z$185,'Eurostat market shares'!$C$2:$C$185,'Market shares starting point Fe'!$C55,'Eurostat market shares'!$D$2:$D$185,'Market shares starting point Fe'!$D55)*(SUMIFS('RAW data extract'!AG$74:AG$81,'RAW data extract'!$C$74:$C$81,VLOOKUP('Market shares starting point Fe'!$D55,Nomenclature!$F$1:$G$8,2,FALSE))-'Market shares starting point Fe'!AI55)+AI55)</f>
        <v>4.1197197991297726E-5</v>
      </c>
      <c r="AK55" s="7">
        <f>IF(SUMIFS('Eurostat market shares'!$Z$2:$Z$185,'Eurostat market shares'!$C$2:$C$185,'Market shares starting point Fe'!$C55,'Eurostat market shares'!$D$2:$D$185,'Market shares starting point Fe'!$D55)=0,(SUMIFS('RAW data extract'!AH$74:AH$81,'RAW data extract'!$C$74:$C$81,VLOOKUP('Market shares starting point Fe'!$D55,Nomenclature!$F$1:$G$8,2,FALSE))-'Market shares starting point Fe'!AJ55)+AJ55,$Z55/SUMIFS('Eurostat market shares'!$Z$2:$Z$185,'Eurostat market shares'!$C$2:$C$185,'Market shares starting point Fe'!$C55,'Eurostat market shares'!$D$2:$D$185,'Market shares starting point Fe'!$D55)*(SUMIFS('RAW data extract'!AH$74:AH$81,'RAW data extract'!$C$74:$C$81,VLOOKUP('Market shares starting point Fe'!$D55,Nomenclature!$F$1:$G$8,2,FALSE))-'Market shares starting point Fe'!AJ55)+AJ55)</f>
        <v>4.2470285593250626E-5</v>
      </c>
      <c r="AL55" s="7">
        <f>IF(SUMIFS('Eurostat market shares'!$Z$2:$Z$185,'Eurostat market shares'!$C$2:$C$185,'Market shares starting point Fe'!$C55,'Eurostat market shares'!$D$2:$D$185,'Market shares starting point Fe'!$D55)=0,(SUMIFS('RAW data extract'!AI$74:AI$81,'RAW data extract'!$C$74:$C$81,VLOOKUP('Market shares starting point Fe'!$D55,Nomenclature!$F$1:$G$8,2,FALSE))-'Market shares starting point Fe'!AK55)+AK55,$Z55/SUMIFS('Eurostat market shares'!$Z$2:$Z$185,'Eurostat market shares'!$C$2:$C$185,'Market shares starting point Fe'!$C55,'Eurostat market shares'!$D$2:$D$185,'Market shares starting point Fe'!$D55)*(SUMIFS('RAW data extract'!AI$74:AI$81,'RAW data extract'!$C$74:$C$81,VLOOKUP('Market shares starting point Fe'!$D55,Nomenclature!$F$1:$G$8,2,FALSE))-'Market shares starting point Fe'!AK55)+AK55)</f>
        <v>4.3906027992304353E-5</v>
      </c>
      <c r="AM55" s="7">
        <f>IF(SUMIFS('Eurostat market shares'!$Z$2:$Z$185,'Eurostat market shares'!$C$2:$C$185,'Market shares starting point Fe'!$C55,'Eurostat market shares'!$D$2:$D$185,'Market shares starting point Fe'!$D55)=0,(SUMIFS('RAW data extract'!AJ$74:AJ$81,'RAW data extract'!$C$74:$C$81,VLOOKUP('Market shares starting point Fe'!$D55,Nomenclature!$F$1:$G$8,2,FALSE))-'Market shares starting point Fe'!AL55)+AL55,$Z55/SUMIFS('Eurostat market shares'!$Z$2:$Z$185,'Eurostat market shares'!$C$2:$C$185,'Market shares starting point Fe'!$C55,'Eurostat market shares'!$D$2:$D$185,'Market shares starting point Fe'!$D55)*(SUMIFS('RAW data extract'!AJ$74:AJ$81,'RAW data extract'!$C$74:$C$81,VLOOKUP('Market shares starting point Fe'!$D55,Nomenclature!$F$1:$G$8,2,FALSE))-'Market shares starting point Fe'!AL55)+AL55)</f>
        <v>4.5532824028946061E-5</v>
      </c>
      <c r="AN55" s="7">
        <f>IF(SUMIFS('Eurostat market shares'!$Z$2:$Z$185,'Eurostat market shares'!$C$2:$C$185,'Market shares starting point Fe'!$C55,'Eurostat market shares'!$D$2:$D$185,'Market shares starting point Fe'!$D55)=0,(SUMIFS('RAW data extract'!AK$74:AK$81,'RAW data extract'!$C$74:$C$81,VLOOKUP('Market shares starting point Fe'!$D55,Nomenclature!$F$1:$G$8,2,FALSE))-'Market shares starting point Fe'!AM55)+AM55,$Z55/SUMIFS('Eurostat market shares'!$Z$2:$Z$185,'Eurostat market shares'!$C$2:$C$185,'Market shares starting point Fe'!$C55,'Eurostat market shares'!$D$2:$D$185,'Market shares starting point Fe'!$D55)*(SUMIFS('RAW data extract'!AK$74:AK$81,'RAW data extract'!$C$74:$C$81,VLOOKUP('Market shares starting point Fe'!$D55,Nomenclature!$F$1:$G$8,2,FALSE))-'Market shares starting point Fe'!AM55)+AM55)</f>
        <v>4.7450540965442324E-5</v>
      </c>
      <c r="AO55" s="7">
        <f>IF(SUMIFS('Eurostat market shares'!$Z$2:$Z$185,'Eurostat market shares'!$C$2:$C$185,'Market shares starting point Fe'!$C55,'Eurostat market shares'!$D$2:$D$185,'Market shares starting point Fe'!$D55)=0,(SUMIFS('RAW data extract'!AL$74:AL$81,'RAW data extract'!$C$74:$C$81,VLOOKUP('Market shares starting point Fe'!$D55,Nomenclature!$F$1:$G$8,2,FALSE))-'Market shares starting point Fe'!AN55)+AN55,$Z55/SUMIFS('Eurostat market shares'!$Z$2:$Z$185,'Eurostat market shares'!$C$2:$C$185,'Market shares starting point Fe'!$C55,'Eurostat market shares'!$D$2:$D$185,'Market shares starting point Fe'!$D55)*(SUMIFS('RAW data extract'!AL$74:AL$81,'RAW data extract'!$C$74:$C$81,VLOOKUP('Market shares starting point Fe'!$D55,Nomenclature!$F$1:$G$8,2,FALSE))-'Market shares starting point Fe'!AN55)+AN55)</f>
        <v>4.9588750128145506E-5</v>
      </c>
      <c r="AP55" s="7">
        <f>IF(SUMIFS('Eurostat market shares'!$Z$2:$Z$185,'Eurostat market shares'!$C$2:$C$185,'Market shares starting point Fe'!$C55,'Eurostat market shares'!$D$2:$D$185,'Market shares starting point Fe'!$D55)=0,(SUMIFS('RAW data extract'!AM$74:AM$81,'RAW data extract'!$C$74:$C$81,VLOOKUP('Market shares starting point Fe'!$D55,Nomenclature!$F$1:$G$8,2,FALSE))-'Market shares starting point Fe'!AO55)+AO55,$Z55/SUMIFS('Eurostat market shares'!$Z$2:$Z$185,'Eurostat market shares'!$C$2:$C$185,'Market shares starting point Fe'!$C55,'Eurostat market shares'!$D$2:$D$185,'Market shares starting point Fe'!$D55)*(SUMIFS('RAW data extract'!AM$74:AM$81,'RAW data extract'!$C$74:$C$81,VLOOKUP('Market shares starting point Fe'!$D55,Nomenclature!$F$1:$G$8,2,FALSE))-'Market shares starting point Fe'!AO55)+AO55)</f>
        <v>5.1955306817065874E-5</v>
      </c>
      <c r="AQ55" s="7">
        <f>IF(SUMIFS('Eurostat market shares'!$Z$2:$Z$185,'Eurostat market shares'!$C$2:$C$185,'Market shares starting point Fe'!$C55,'Eurostat market shares'!$D$2:$D$185,'Market shares starting point Fe'!$D55)=0,(SUMIFS('RAW data extract'!AN$74:AN$81,'RAW data extract'!$C$74:$C$81,VLOOKUP('Market shares starting point Fe'!$D55,Nomenclature!$F$1:$G$8,2,FALSE))-'Market shares starting point Fe'!AP55)+AP55,$Z55/SUMIFS('Eurostat market shares'!$Z$2:$Z$185,'Eurostat market shares'!$C$2:$C$185,'Market shares starting point Fe'!$C55,'Eurostat market shares'!$D$2:$D$185,'Market shares starting point Fe'!$D55)*(SUMIFS('RAW data extract'!AN$74:AN$81,'RAW data extract'!$C$74:$C$81,VLOOKUP('Market shares starting point Fe'!$D55,Nomenclature!$F$1:$G$8,2,FALSE))-'Market shares starting point Fe'!AP55)+AP55)</f>
        <v>5.4493860790469999E-5</v>
      </c>
      <c r="AR55" s="7">
        <f>IF(SUMIFS('Eurostat market shares'!$Z$2:$Z$185,'Eurostat market shares'!$C$2:$C$185,'Market shares starting point Fe'!$C55,'Eurostat market shares'!$D$2:$D$185,'Market shares starting point Fe'!$D55)=0,(SUMIFS('RAW data extract'!AO$74:AO$81,'RAW data extract'!$C$74:$C$81,VLOOKUP('Market shares starting point Fe'!$D55,Nomenclature!$F$1:$G$8,2,FALSE))-'Market shares starting point Fe'!AQ55)+AQ55,$Z55/SUMIFS('Eurostat market shares'!$Z$2:$Z$185,'Eurostat market shares'!$C$2:$C$185,'Market shares starting point Fe'!$C55,'Eurostat market shares'!$D$2:$D$185,'Market shares starting point Fe'!$D55)*(SUMIFS('RAW data extract'!AO$74:AO$81,'RAW data extract'!$C$74:$C$81,VLOOKUP('Market shares starting point Fe'!$D55,Nomenclature!$F$1:$G$8,2,FALSE))-'Market shares starting point Fe'!AQ55)+AQ55)</f>
        <v>5.7190908220331345E-5</v>
      </c>
      <c r="AS55" s="7">
        <f>IF(SUMIFS('Eurostat market shares'!$Z$2:$Z$185,'Eurostat market shares'!$C$2:$C$185,'Market shares starting point Fe'!$C55,'Eurostat market shares'!$D$2:$D$185,'Market shares starting point Fe'!$D55)=0,(SUMIFS('RAW data extract'!AP$74:AP$81,'RAW data extract'!$C$74:$C$81,VLOOKUP('Market shares starting point Fe'!$D55,Nomenclature!$F$1:$G$8,2,FALSE))-'Market shares starting point Fe'!AR55)+AR55,$Z55/SUMIFS('Eurostat market shares'!$Z$2:$Z$185,'Eurostat market shares'!$C$2:$C$185,'Market shares starting point Fe'!$C55,'Eurostat market shares'!$D$2:$D$185,'Market shares starting point Fe'!$D55)*(SUMIFS('RAW data extract'!AP$74:AP$81,'RAW data extract'!$C$74:$C$81,VLOOKUP('Market shares starting point Fe'!$D55,Nomenclature!$F$1:$G$8,2,FALSE))-'Market shares starting point Fe'!AR55)+AR55)</f>
        <v>6.0033249519162987E-5</v>
      </c>
      <c r="AT55" s="7">
        <f>IF(SUMIFS('Eurostat market shares'!$Z$2:$Z$185,'Eurostat market shares'!$C$2:$C$185,'Market shares starting point Fe'!$C55,'Eurostat market shares'!$D$2:$D$185,'Market shares starting point Fe'!$D55)=0,(SUMIFS('RAW data extract'!AQ$74:AQ$81,'RAW data extract'!$C$74:$C$81,VLOOKUP('Market shares starting point Fe'!$D55,Nomenclature!$F$1:$G$8,2,FALSE))-'Market shares starting point Fe'!AS55)+AS55,$Z55/SUMIFS('Eurostat market shares'!$Z$2:$Z$185,'Eurostat market shares'!$C$2:$C$185,'Market shares starting point Fe'!$C55,'Eurostat market shares'!$D$2:$D$185,'Market shares starting point Fe'!$D55)*(SUMIFS('RAW data extract'!AQ$74:AQ$81,'RAW data extract'!$C$74:$C$81,VLOOKUP('Market shares starting point Fe'!$D55,Nomenclature!$F$1:$G$8,2,FALSE))-'Market shares starting point Fe'!AS55)+AS55)</f>
        <v>6.3021984549952367E-5</v>
      </c>
      <c r="AU55" s="7">
        <f>IF(SUMIFS('Eurostat market shares'!$Z$2:$Z$185,'Eurostat market shares'!$C$2:$C$185,'Market shares starting point Fe'!$C55,'Eurostat market shares'!$D$2:$D$185,'Market shares starting point Fe'!$D55)=0,(SUMIFS('RAW data extract'!AR$74:AR$81,'RAW data extract'!$C$74:$C$81,VLOOKUP('Market shares starting point Fe'!$D55,Nomenclature!$F$1:$G$8,2,FALSE))-'Market shares starting point Fe'!AT55)+AT55,$Z55/SUMIFS('Eurostat market shares'!$Z$2:$Z$185,'Eurostat market shares'!$C$2:$C$185,'Market shares starting point Fe'!$C55,'Eurostat market shares'!$D$2:$D$185,'Market shares starting point Fe'!$D55)*(SUMIFS('RAW data extract'!AR$74:AR$81,'RAW data extract'!$C$74:$C$81,VLOOKUP('Market shares starting point Fe'!$D55,Nomenclature!$F$1:$G$8,2,FALSE))-'Market shares starting point Fe'!AT55)+AT55)</f>
        <v>6.6061670150832237E-5</v>
      </c>
      <c r="AV55" s="7">
        <f>IF(SUMIFS('Eurostat market shares'!$Z$2:$Z$185,'Eurostat market shares'!$C$2:$C$185,'Market shares starting point Fe'!$C55,'Eurostat market shares'!$D$2:$D$185,'Market shares starting point Fe'!$D55)=0,(SUMIFS('RAW data extract'!AS$74:AS$81,'RAW data extract'!$C$74:$C$81,VLOOKUP('Market shares starting point Fe'!$D55,Nomenclature!$F$1:$G$8,2,FALSE))-'Market shares starting point Fe'!AU55)+AU55,$Z55/SUMIFS('Eurostat market shares'!$Z$2:$Z$185,'Eurostat market shares'!$C$2:$C$185,'Market shares starting point Fe'!$C55,'Eurostat market shares'!$D$2:$D$185,'Market shares starting point Fe'!$D55)*(SUMIFS('RAW data extract'!AS$74:AS$81,'RAW data extract'!$C$74:$C$81,VLOOKUP('Market shares starting point Fe'!$D55,Nomenclature!$F$1:$G$8,2,FALSE))-'Market shares starting point Fe'!AU55)+AU55)</f>
        <v>6.9224460196423571E-5</v>
      </c>
      <c r="AW55" s="7">
        <f>IF(SUMIFS('Eurostat market shares'!$Z$2:$Z$185,'Eurostat market shares'!$C$2:$C$185,'Market shares starting point Fe'!$C55,'Eurostat market shares'!$D$2:$D$185,'Market shares starting point Fe'!$D55)=0,(SUMIFS('RAW data extract'!AT$74:AT$81,'RAW data extract'!$C$74:$C$81,VLOOKUP('Market shares starting point Fe'!$D55,Nomenclature!$F$1:$G$8,2,FALSE))-'Market shares starting point Fe'!AV55)+AV55,$Z55/SUMIFS('Eurostat market shares'!$Z$2:$Z$185,'Eurostat market shares'!$C$2:$C$185,'Market shares starting point Fe'!$C55,'Eurostat market shares'!$D$2:$D$185,'Market shares starting point Fe'!$D55)*(SUMIFS('RAW data extract'!AT$74:AT$81,'RAW data extract'!$C$74:$C$81,VLOOKUP('Market shares starting point Fe'!$D55,Nomenclature!$F$1:$G$8,2,FALSE))-'Market shares starting point Fe'!AV55)+AV55)</f>
        <v>7.249390836290166E-5</v>
      </c>
      <c r="AX55" s="7">
        <f>IF(SUMIFS('Eurostat market shares'!$Z$2:$Z$185,'Eurostat market shares'!$C$2:$C$185,'Market shares starting point Fe'!$C55,'Eurostat market shares'!$D$2:$D$185,'Market shares starting point Fe'!$D55)=0,(SUMIFS('RAW data extract'!AU$74:AU$81,'RAW data extract'!$C$74:$C$81,VLOOKUP('Market shares starting point Fe'!$D55,Nomenclature!$F$1:$G$8,2,FALSE))-'Market shares starting point Fe'!AW55)+AW55,$Z55/SUMIFS('Eurostat market shares'!$Z$2:$Z$185,'Eurostat market shares'!$C$2:$C$185,'Market shares starting point Fe'!$C55,'Eurostat market shares'!$D$2:$D$185,'Market shares starting point Fe'!$D55)*(SUMIFS('RAW data extract'!AU$74:AU$81,'RAW data extract'!$C$74:$C$81,VLOOKUP('Market shares starting point Fe'!$D55,Nomenclature!$F$1:$G$8,2,FALSE))-'Market shares starting point Fe'!AW55)+AW55)</f>
        <v>7.5960177492498033E-5</v>
      </c>
      <c r="AY55" s="7">
        <f>IF(SUMIFS('Eurostat market shares'!$Z$2:$Z$185,'Eurostat market shares'!$C$2:$C$185,'Market shares starting point Fe'!$C55,'Eurostat market shares'!$D$2:$D$185,'Market shares starting point Fe'!$D55)=0,(SUMIFS('RAW data extract'!AV$74:AV$81,'RAW data extract'!$C$74:$C$81,VLOOKUP('Market shares starting point Fe'!$D55,Nomenclature!$F$1:$G$8,2,FALSE))-'Market shares starting point Fe'!AX55)+AX55,$Z55/SUMIFS('Eurostat market shares'!$Z$2:$Z$185,'Eurostat market shares'!$C$2:$C$185,'Market shares starting point Fe'!$C55,'Eurostat market shares'!$D$2:$D$185,'Market shares starting point Fe'!$D55)*(SUMIFS('RAW data extract'!AV$74:AV$81,'RAW data extract'!$C$74:$C$81,VLOOKUP('Market shares starting point Fe'!$D55,Nomenclature!$F$1:$G$8,2,FALSE))-'Market shares starting point Fe'!AX55)+AX55)</f>
        <v>7.9901486654215481E-5</v>
      </c>
      <c r="AZ55" s="7">
        <f>IF(SUMIFS('Eurostat market shares'!$Z$2:$Z$185,'Eurostat market shares'!$C$2:$C$185,'Market shares starting point Fe'!$C55,'Eurostat market shares'!$D$2:$D$185,'Market shares starting point Fe'!$D55)=0,(SUMIFS('RAW data extract'!AW$74:AW$81,'RAW data extract'!$C$74:$C$81,VLOOKUP('Market shares starting point Fe'!$D55,Nomenclature!$F$1:$G$8,2,FALSE))-'Market shares starting point Fe'!AY55)+AY55,$Z55/SUMIFS('Eurostat market shares'!$Z$2:$Z$185,'Eurostat market shares'!$C$2:$C$185,'Market shares starting point Fe'!$C55,'Eurostat market shares'!$D$2:$D$185,'Market shares starting point Fe'!$D55)*(SUMIFS('RAW data extract'!AW$74:AW$81,'RAW data extract'!$C$74:$C$81,VLOOKUP('Market shares starting point Fe'!$D55,Nomenclature!$F$1:$G$8,2,FALSE))-'Market shares starting point Fe'!AY55)+AY55)</f>
        <v>8.4063538533015611E-5</v>
      </c>
      <c r="BA55" s="7">
        <f>IF(SUMIFS('Eurostat market shares'!$Z$2:$Z$185,'Eurostat market shares'!$C$2:$C$185,'Market shares starting point Fe'!$C55,'Eurostat market shares'!$D$2:$D$185,'Market shares starting point Fe'!$D55)=0,(SUMIFS('RAW data extract'!AX$74:AX$81,'RAW data extract'!$C$74:$C$81,VLOOKUP('Market shares starting point Fe'!$D55,Nomenclature!$F$1:$G$8,2,FALSE))-'Market shares starting point Fe'!AZ55)+AZ55,$Z55/SUMIFS('Eurostat market shares'!$Z$2:$Z$185,'Eurostat market shares'!$C$2:$C$185,'Market shares starting point Fe'!$C55,'Eurostat market shares'!$D$2:$D$185,'Market shares starting point Fe'!$D55)*(SUMIFS('RAW data extract'!AX$74:AX$81,'RAW data extract'!$C$74:$C$81,VLOOKUP('Market shares starting point Fe'!$D55,Nomenclature!$F$1:$G$8,2,FALSE))-'Market shares starting point Fe'!AZ55)+AZ55)</f>
        <v>8.8609987851437781E-5</v>
      </c>
      <c r="BB55" s="7">
        <f>IF(SUMIFS('Eurostat market shares'!$Z$2:$Z$185,'Eurostat market shares'!$C$2:$C$185,'Market shares starting point Fe'!$C55,'Eurostat market shares'!$D$2:$D$185,'Market shares starting point Fe'!$D55)=0,(SUMIFS('RAW data extract'!AY$74:AY$81,'RAW data extract'!$C$74:$C$81,VLOOKUP('Market shares starting point Fe'!$D55,Nomenclature!$F$1:$G$8,2,FALSE))-'Market shares starting point Fe'!BA55)+BA55,$Z55/SUMIFS('Eurostat market shares'!$Z$2:$Z$185,'Eurostat market shares'!$C$2:$C$185,'Market shares starting point Fe'!$C55,'Eurostat market shares'!$D$2:$D$185,'Market shares starting point Fe'!$D55)*(SUMIFS('RAW data extract'!AY$74:AY$81,'RAW data extract'!$C$74:$C$81,VLOOKUP('Market shares starting point Fe'!$D55,Nomenclature!$F$1:$G$8,2,FALSE))-'Market shares starting point Fe'!BA55)+BA55)</f>
        <v>9.3658992963984897E-5</v>
      </c>
      <c r="BC55" s="7">
        <f>IF(SUMIFS('Eurostat market shares'!$Z$2:$Z$185,'Eurostat market shares'!$C$2:$C$185,'Market shares starting point Fe'!$C55,'Eurostat market shares'!$D$2:$D$185,'Market shares starting point Fe'!$D55)=0,(SUMIFS('RAW data extract'!AZ$74:AZ$81,'RAW data extract'!$C$74:$C$81,VLOOKUP('Market shares starting point Fe'!$D55,Nomenclature!$F$1:$G$8,2,FALSE))-'Market shares starting point Fe'!BB55)+BB55,$Z55/SUMIFS('Eurostat market shares'!$Z$2:$Z$185,'Eurostat market shares'!$C$2:$C$185,'Market shares starting point Fe'!$C55,'Eurostat market shares'!$D$2:$D$185,'Market shares starting point Fe'!$D55)*(SUMIFS('RAW data extract'!AZ$74:AZ$81,'RAW data extract'!$C$74:$C$81,VLOOKUP('Market shares starting point Fe'!$D55,Nomenclature!$F$1:$G$8,2,FALSE))-'Market shares starting point Fe'!BB55)+BB55)</f>
        <v>9.9276599341383099E-5</v>
      </c>
      <c r="BD55" s="7">
        <f>IF(SUMIFS('Eurostat market shares'!$Z$2:$Z$185,'Eurostat market shares'!$C$2:$C$185,'Market shares starting point Fe'!$C55,'Eurostat market shares'!$D$2:$D$185,'Market shares starting point Fe'!$D55)=0,(SUMIFS('RAW data extract'!BA$74:BA$81,'RAW data extract'!$C$74:$C$81,VLOOKUP('Market shares starting point Fe'!$D55,Nomenclature!$F$1:$G$8,2,FALSE))-'Market shares starting point Fe'!BC55)+BC55,$Z55/SUMIFS('Eurostat market shares'!$Z$2:$Z$185,'Eurostat market shares'!$C$2:$C$185,'Market shares starting point Fe'!$C55,'Eurostat market shares'!$D$2:$D$185,'Market shares starting point Fe'!$D55)*(SUMIFS('RAW data extract'!BA$74:BA$81,'RAW data extract'!$C$74:$C$81,VLOOKUP('Market shares starting point Fe'!$D55,Nomenclature!$F$1:$G$8,2,FALSE))-'Market shares starting point Fe'!BC55)+BC55)</f>
        <v>1.053592419088396E-4</v>
      </c>
      <c r="BE55" s="7">
        <f>IF(SUMIFS('Eurostat market shares'!$Z$2:$Z$185,'Eurostat market shares'!$C$2:$C$185,'Market shares starting point Fe'!$C55,'Eurostat market shares'!$D$2:$D$185,'Market shares starting point Fe'!$D55)=0,(SUMIFS('RAW data extract'!BB$74:BB$81,'RAW data extract'!$C$74:$C$81,VLOOKUP('Market shares starting point Fe'!$D55,Nomenclature!$F$1:$G$8,2,FALSE))-'Market shares starting point Fe'!BD55)+BD55,$Z55/SUMIFS('Eurostat market shares'!$Z$2:$Z$185,'Eurostat market shares'!$C$2:$C$185,'Market shares starting point Fe'!$C55,'Eurostat market shares'!$D$2:$D$185,'Market shares starting point Fe'!$D55)*(SUMIFS('RAW data extract'!BB$74:BB$81,'RAW data extract'!$C$74:$C$81,VLOOKUP('Market shares starting point Fe'!$D55,Nomenclature!$F$1:$G$8,2,FALSE))-'Market shares starting point Fe'!BD55)+BD55)</f>
        <v>1.1223743783746689E-4</v>
      </c>
      <c r="BF55" s="7">
        <f>IF(SUMIFS('Eurostat market shares'!$Z$2:$Z$185,'Eurostat market shares'!$C$2:$C$185,'Market shares starting point Fe'!$C55,'Eurostat market shares'!$D$2:$D$185,'Market shares starting point Fe'!$D55)=0,(SUMIFS('RAW data extract'!BC$74:BC$81,'RAW data extract'!$C$74:$C$81,VLOOKUP('Market shares starting point Fe'!$D55,Nomenclature!$F$1:$G$8,2,FALSE))-'Market shares starting point Fe'!BE55)+BE55,$Z55/SUMIFS('Eurostat market shares'!$Z$2:$Z$185,'Eurostat market shares'!$C$2:$C$185,'Market shares starting point Fe'!$C55,'Eurostat market shares'!$D$2:$D$185,'Market shares starting point Fe'!$D55)*(SUMIFS('RAW data extract'!BC$74:BC$81,'RAW data extract'!$C$74:$C$81,VLOOKUP('Market shares starting point Fe'!$D55,Nomenclature!$F$1:$G$8,2,FALSE))-'Market shares starting point Fe'!BE55)+BE55)</f>
        <v>1.1994345012950137E-4</v>
      </c>
      <c r="BG55" s="7">
        <f>IF(SUMIFS('Eurostat market shares'!$Z$2:$Z$185,'Eurostat market shares'!$C$2:$C$185,'Market shares starting point Fe'!$C55,'Eurostat market shares'!$D$2:$D$185,'Market shares starting point Fe'!$D55)=0,(SUMIFS('RAW data extract'!BD$74:BD$81,'RAW data extract'!$C$74:$C$81,VLOOKUP('Market shares starting point Fe'!$D55,Nomenclature!$F$1:$G$8,2,FALSE))-'Market shares starting point Fe'!BF55)+BF55,$Z55/SUMIFS('Eurostat market shares'!$Z$2:$Z$185,'Eurostat market shares'!$C$2:$C$185,'Market shares starting point Fe'!$C55,'Eurostat market shares'!$D$2:$D$185,'Market shares starting point Fe'!$D55)*(SUMIFS('RAW data extract'!BD$74:BD$81,'RAW data extract'!$C$74:$C$81,VLOOKUP('Market shares starting point Fe'!$D55,Nomenclature!$F$1:$G$8,2,FALSE))-'Market shares starting point Fe'!BF55)+BF55)</f>
        <v>1.286164202993178E-4</v>
      </c>
      <c r="BH55" s="7">
        <f>IF(SUMIFS('Eurostat market shares'!$Z$2:$Z$185,'Eurostat market shares'!$C$2:$C$185,'Market shares starting point Fe'!$C55,'Eurostat market shares'!$D$2:$D$185,'Market shares starting point Fe'!$D55)=0,(SUMIFS('RAW data extract'!BE$74:BE$81,'RAW data extract'!$C$74:$C$81,VLOOKUP('Market shares starting point Fe'!$D55,Nomenclature!$F$1:$G$8,2,FALSE))-'Market shares starting point Fe'!BG55)+BG55,$Z55/SUMIFS('Eurostat market shares'!$Z$2:$Z$185,'Eurostat market shares'!$C$2:$C$185,'Market shares starting point Fe'!$C55,'Eurostat market shares'!$D$2:$D$185,'Market shares starting point Fe'!$D55)*(SUMIFS('RAW data extract'!BE$74:BE$81,'RAW data extract'!$C$74:$C$81,VLOOKUP('Market shares starting point Fe'!$D55,Nomenclature!$F$1:$G$8,2,FALSE))-'Market shares starting point Fe'!BG55)+BG55)</f>
        <v>1.3847148359464765E-4</v>
      </c>
    </row>
    <row r="56" spans="1:60" hidden="1" x14ac:dyDescent="0.3">
      <c r="A56" t="s">
        <v>9</v>
      </c>
      <c r="B56" t="s">
        <v>10</v>
      </c>
      <c r="C56" t="s">
        <v>26</v>
      </c>
      <c r="D56" t="s">
        <v>22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 s="6">
        <f>IFERROR(SUMIFS('intermediary sheet'!J$2:J$185,'intermediary sheet'!$C$2:$C$185,'Market shares starting point Fe'!$C56,'intermediary sheet'!$D$2:$D$185,'Market shares starting point Fe'!$D56)/SUMIFS('intermediary sheet'!J$2:J$185,'intermediary sheet'!$C$2:$C$185,'Market shares starting point Fe'!$C56,'intermediary sheet'!$D$2:$D$185,"total"),0)</f>
        <v>0.99379114147475967</v>
      </c>
      <c r="K56" s="6">
        <f>IFERROR(SUMIFS('intermediary sheet'!K$2:K$185,'intermediary sheet'!$C$2:$C$185,'Market shares starting point Fe'!$C56,'intermediary sheet'!$D$2:$D$185,'Market shares starting point Fe'!$D56)/SUMIFS('intermediary sheet'!K$2:K$185,'intermediary sheet'!$C$2:$C$185,'Market shares starting point Fe'!$C56,'intermediary sheet'!$D$2:$D$185,"total"),0)</f>
        <v>0.99382435558493054</v>
      </c>
      <c r="L56" s="6">
        <f>IFERROR(SUMIFS('intermediary sheet'!L$2:L$185,'intermediary sheet'!$C$2:$C$185,'Market shares starting point Fe'!$C56,'intermediary sheet'!$D$2:$D$185,'Market shares starting point Fe'!$D56)/SUMIFS('intermediary sheet'!L$2:L$185,'intermediary sheet'!$C$2:$C$185,'Market shares starting point Fe'!$C56,'intermediary sheet'!$D$2:$D$185,"total"),0)</f>
        <v>0.99346896191966616</v>
      </c>
      <c r="M56" s="6">
        <f>IFERROR(SUMIFS('intermediary sheet'!M$2:M$185,'intermediary sheet'!$C$2:$C$185,'Market shares starting point Fe'!$C56,'intermediary sheet'!$D$2:$D$185,'Market shares starting point Fe'!$D56)/SUMIFS('intermediary sheet'!M$2:M$185,'intermediary sheet'!$C$2:$C$185,'Market shares starting point Fe'!$C56,'intermediary sheet'!$D$2:$D$185,"total"),0)</f>
        <v>0.99388428421984376</v>
      </c>
      <c r="N56" s="6">
        <f>IFERROR(SUMIFS('intermediary sheet'!N$2:N$185,'intermediary sheet'!$C$2:$C$185,'Market shares starting point Fe'!$C56,'intermediary sheet'!$D$2:$D$185,'Market shares starting point Fe'!$D56)/SUMIFS('intermediary sheet'!N$2:N$185,'intermediary sheet'!$C$2:$C$185,'Market shares starting point Fe'!$C56,'intermediary sheet'!$D$2:$D$185,"total"),0)</f>
        <v>0.99388532092450865</v>
      </c>
      <c r="O56" s="6">
        <f>IFERROR(SUMIFS('intermediary sheet'!O$2:O$185,'intermediary sheet'!$C$2:$C$185,'Market shares starting point Fe'!$C56,'intermediary sheet'!$D$2:$D$185,'Market shares starting point Fe'!$D56)/SUMIFS('intermediary sheet'!O$2:O$185,'intermediary sheet'!$C$2:$C$185,'Market shares starting point Fe'!$C56,'intermediary sheet'!$D$2:$D$185,"total"),0)</f>
        <v>0.9939335887611751</v>
      </c>
      <c r="P56" s="6">
        <f>IFERROR(SUMIFS('intermediary sheet'!P$2:P$185,'intermediary sheet'!$C$2:$C$185,'Market shares starting point Fe'!$C56,'intermediary sheet'!$D$2:$D$185,'Market shares starting point Fe'!$D56)/SUMIFS('intermediary sheet'!P$2:P$185,'intermediary sheet'!$C$2:$C$185,'Market shares starting point Fe'!$C56,'intermediary sheet'!$D$2:$D$185,"total"),0)</f>
        <v>0.99328410819635637</v>
      </c>
      <c r="Q56" s="6">
        <f>IFERROR(SUMIFS('intermediary sheet'!Q$2:Q$185,'intermediary sheet'!$C$2:$C$185,'Market shares starting point Fe'!$C56,'intermediary sheet'!$D$2:$D$185,'Market shares starting point Fe'!$D56)/SUMIFS('intermediary sheet'!Q$2:Q$185,'intermediary sheet'!$C$2:$C$185,'Market shares starting point Fe'!$C56,'intermediary sheet'!$D$2:$D$185,"total"),0)</f>
        <v>0.99352491036549473</v>
      </c>
      <c r="R56" s="6">
        <f>IFERROR(SUMIFS('intermediary sheet'!R$2:R$185,'intermediary sheet'!$C$2:$C$185,'Market shares starting point Fe'!$C56,'intermediary sheet'!$D$2:$D$185,'Market shares starting point Fe'!$D56)/SUMIFS('intermediary sheet'!R$2:R$185,'intermediary sheet'!$C$2:$C$185,'Market shares starting point Fe'!$C56,'intermediary sheet'!$D$2:$D$185,"total"),0)</f>
        <v>0.99320084627764404</v>
      </c>
      <c r="S56" s="6">
        <f>IFERROR(SUMIFS('intermediary sheet'!S$2:S$185,'intermediary sheet'!$C$2:$C$185,'Market shares starting point Fe'!$C56,'intermediary sheet'!$D$2:$D$185,'Market shares starting point Fe'!$D56)/SUMIFS('intermediary sheet'!S$2:S$185,'intermediary sheet'!$C$2:$C$185,'Market shares starting point Fe'!$C56,'intermediary sheet'!$D$2:$D$185,"total"),0)</f>
        <v>0.99178779349963386</v>
      </c>
      <c r="T56" s="6">
        <f>IFERROR(SUMIFS('intermediary sheet'!T$2:T$185,'intermediary sheet'!$C$2:$C$185,'Market shares starting point Fe'!$C56,'intermediary sheet'!$D$2:$D$185,'Market shares starting point Fe'!$D56)/SUMIFS('intermediary sheet'!T$2:T$185,'intermediary sheet'!$C$2:$C$185,'Market shares starting point Fe'!$C56,'intermediary sheet'!$D$2:$D$185,"total"),0)</f>
        <v>0.98810696013128674</v>
      </c>
      <c r="U56" s="6">
        <f>IFERROR(SUMIFS('intermediary sheet'!U$2:U$185,'intermediary sheet'!$C$2:$C$185,'Market shares starting point Fe'!$C56,'intermediary sheet'!$D$2:$D$185,'Market shares starting point Fe'!$D56)/SUMIFS('intermediary sheet'!U$2:U$185,'intermediary sheet'!$C$2:$C$185,'Market shares starting point Fe'!$C56,'intermediary sheet'!$D$2:$D$185,"total"),0)</f>
        <v>0.96840205789756595</v>
      </c>
      <c r="V56" s="6">
        <f>IFERROR(SUMIFS('intermediary sheet'!V$2:V$185,'intermediary sheet'!$C$2:$C$185,'Market shares starting point Fe'!$C56,'intermediary sheet'!$D$2:$D$185,'Market shares starting point Fe'!$D56)/SUMIFS('intermediary sheet'!V$2:V$185,'intermediary sheet'!$C$2:$C$185,'Market shares starting point Fe'!$C56,'intermediary sheet'!$D$2:$D$185,"total"),0)</f>
        <v>0.94654728825769274</v>
      </c>
      <c r="W56" s="6">
        <f>IFERROR(SUMIFS('intermediary sheet'!W$2:W$185,'intermediary sheet'!$C$2:$C$185,'Market shares starting point Fe'!$C56,'intermediary sheet'!$D$2:$D$185,'Market shares starting point Fe'!$D56)/SUMIFS('intermediary sheet'!W$2:W$185,'intermediary sheet'!$C$2:$C$185,'Market shares starting point Fe'!$C56,'intermediary sheet'!$D$2:$D$185,"total"),0)</f>
        <v>0.94582985821517929</v>
      </c>
      <c r="X56" s="6">
        <f>IFERROR(SUMIFS('intermediary sheet'!X$2:X$185,'intermediary sheet'!$C$2:$C$185,'Market shares starting point Fe'!$C56,'intermediary sheet'!$D$2:$D$185,'Market shares starting point Fe'!$D56)/SUMIFS('intermediary sheet'!X$2:X$185,'intermediary sheet'!$C$2:$C$185,'Market shares starting point Fe'!$C56,'intermediary sheet'!$D$2:$D$185,"total"),0)</f>
        <v>0.94607613021736914</v>
      </c>
      <c r="Y56" s="6">
        <f>IFERROR(SUMIFS('intermediary sheet'!Y$2:Y$185,'intermediary sheet'!$C$2:$C$185,'Market shares starting point Fe'!$C56,'intermediary sheet'!$D$2:$D$185,'Market shares starting point Fe'!$D56)/SUMIFS('intermediary sheet'!Y$2:Y$185,'intermediary sheet'!$C$2:$C$185,'Market shares starting point Fe'!$C56,'intermediary sheet'!$D$2:$D$185,"total"),0)</f>
        <v>0.94591593652844519</v>
      </c>
      <c r="Z56" s="6">
        <f>IFERROR(SUMIFS('intermediary sheet'!Z$2:Z$185,'intermediary sheet'!$C$2:$C$185,'Market shares starting point Fe'!$C56,'intermediary sheet'!$D$2:$D$185,'Market shares starting point Fe'!$D56)/SUMIFS('intermediary sheet'!Z$2:Z$185,'intermediary sheet'!$C$2:$C$185,'Market shares starting point Fe'!$C56,'intermediary sheet'!$D$2:$D$185,"total"),0)</f>
        <v>0.94626223091976513</v>
      </c>
      <c r="AA56" s="7">
        <f>IF(SUMIFS('Eurostat market shares'!$Z$2:$Z$185,'Eurostat market shares'!$C$2:$C$185,'Market shares starting point Fe'!$C56,'Eurostat market shares'!$D$2:$D$185,'Market shares starting point Fe'!$D56)=0,(SUMIFS('RAW data extract'!X$74:X$81,'RAW data extract'!$C$74:$C$81,VLOOKUP('Market shares starting point Fe'!$D56,Nomenclature!$F$1:$G$8,2,FALSE))-'Market shares starting point Fe'!Z56)+Z56,$Z56/SUMIFS('Eurostat market shares'!$Z$2:$Z$185,'Eurostat market shares'!$C$2:$C$185,'Market shares starting point Fe'!$C56,'Eurostat market shares'!$D$2:$D$185,'Market shares starting point Fe'!$D56)*(SUMIFS('RAW data extract'!X$74:X$81,'RAW data extract'!$C$74:$C$81,VLOOKUP('Market shares starting point Fe'!$D56,Nomenclature!$F$1:$G$8,2,FALSE))-'Market shares starting point Fe'!Z56)+Z56)</f>
        <v>0.93524532854898357</v>
      </c>
      <c r="AB56" s="7">
        <f>IF(SUMIFS('Eurostat market shares'!$Z$2:$Z$185,'Eurostat market shares'!$C$2:$C$185,'Market shares starting point Fe'!$C56,'Eurostat market shares'!$D$2:$D$185,'Market shares starting point Fe'!$D56)=0,(SUMIFS('RAW data extract'!Y$74:Y$81,'RAW data extract'!$C$74:$C$81,VLOOKUP('Market shares starting point Fe'!$D56,Nomenclature!$F$1:$G$8,2,FALSE))-'Market shares starting point Fe'!AA56)+AA56,$Z56/SUMIFS('Eurostat market shares'!$Z$2:$Z$185,'Eurostat market shares'!$C$2:$C$185,'Market shares starting point Fe'!$C56,'Eurostat market shares'!$D$2:$D$185,'Market shares starting point Fe'!$D56)*(SUMIFS('RAW data extract'!Y$74:Y$81,'RAW data extract'!$C$74:$C$81,VLOOKUP('Market shares starting point Fe'!$D56,Nomenclature!$F$1:$G$8,2,FALSE))-'Market shares starting point Fe'!AA56)+AA56)</f>
        <v>0.93449248644743588</v>
      </c>
      <c r="AC56" s="7">
        <f>IF(SUMIFS('Eurostat market shares'!$Z$2:$Z$185,'Eurostat market shares'!$C$2:$C$185,'Market shares starting point Fe'!$C56,'Eurostat market shares'!$D$2:$D$185,'Market shares starting point Fe'!$D56)=0,(SUMIFS('RAW data extract'!Z$74:Z$81,'RAW data extract'!$C$74:$C$81,VLOOKUP('Market shares starting point Fe'!$D56,Nomenclature!$F$1:$G$8,2,FALSE))-'Market shares starting point Fe'!AB56)+AB56,$Z56/SUMIFS('Eurostat market shares'!$Z$2:$Z$185,'Eurostat market shares'!$C$2:$C$185,'Market shares starting point Fe'!$C56,'Eurostat market shares'!$D$2:$D$185,'Market shares starting point Fe'!$D56)*(SUMIFS('RAW data extract'!Z$74:Z$81,'RAW data extract'!$C$74:$C$81,VLOOKUP('Market shares starting point Fe'!$D56,Nomenclature!$F$1:$G$8,2,FALSE))-'Market shares starting point Fe'!AB56)+AB56)</f>
        <v>0.93331700624007874</v>
      </c>
      <c r="AD56" s="7">
        <f>IF(SUMIFS('Eurostat market shares'!$Z$2:$Z$185,'Eurostat market shares'!$C$2:$C$185,'Market shares starting point Fe'!$C56,'Eurostat market shares'!$D$2:$D$185,'Market shares starting point Fe'!$D56)=0,(SUMIFS('RAW data extract'!AA$74:AA$81,'RAW data extract'!$C$74:$C$81,VLOOKUP('Market shares starting point Fe'!$D56,Nomenclature!$F$1:$G$8,2,FALSE))-'Market shares starting point Fe'!AC56)+AC56,$Z56/SUMIFS('Eurostat market shares'!$Z$2:$Z$185,'Eurostat market shares'!$C$2:$C$185,'Market shares starting point Fe'!$C56,'Eurostat market shares'!$D$2:$D$185,'Market shares starting point Fe'!$D56)*(SUMIFS('RAW data extract'!AA$74:AA$81,'RAW data extract'!$C$74:$C$81,VLOOKUP('Market shares starting point Fe'!$D56,Nomenclature!$F$1:$G$8,2,FALSE))-'Market shares starting point Fe'!AC56)+AC56)</f>
        <v>0.93202508908884707</v>
      </c>
      <c r="AE56" s="7">
        <f>IF(SUMIFS('Eurostat market shares'!$Z$2:$Z$185,'Eurostat market shares'!$C$2:$C$185,'Market shares starting point Fe'!$C56,'Eurostat market shares'!$D$2:$D$185,'Market shares starting point Fe'!$D56)=0,(SUMIFS('RAW data extract'!AB$74:AB$81,'RAW data extract'!$C$74:$C$81,VLOOKUP('Market shares starting point Fe'!$D56,Nomenclature!$F$1:$G$8,2,FALSE))-'Market shares starting point Fe'!AD56)+AD56,$Z56/SUMIFS('Eurostat market shares'!$Z$2:$Z$185,'Eurostat market shares'!$C$2:$C$185,'Market shares starting point Fe'!$C56,'Eurostat market shares'!$D$2:$D$185,'Market shares starting point Fe'!$D56)*(SUMIFS('RAW data extract'!AB$74:AB$81,'RAW data extract'!$C$74:$C$81,VLOOKUP('Market shares starting point Fe'!$D56,Nomenclature!$F$1:$G$8,2,FALSE))-'Market shares starting point Fe'!AD56)+AD56)</f>
        <v>0.93063700015356965</v>
      </c>
      <c r="AF56" s="7">
        <f>IF(SUMIFS('Eurostat market shares'!$Z$2:$Z$185,'Eurostat market shares'!$C$2:$C$185,'Market shares starting point Fe'!$C56,'Eurostat market shares'!$D$2:$D$185,'Market shares starting point Fe'!$D56)=0,(SUMIFS('RAW data extract'!AC$74:AC$81,'RAW data extract'!$C$74:$C$81,VLOOKUP('Market shares starting point Fe'!$D56,Nomenclature!$F$1:$G$8,2,FALSE))-'Market shares starting point Fe'!AE56)+AE56,$Z56/SUMIFS('Eurostat market shares'!$Z$2:$Z$185,'Eurostat market shares'!$C$2:$C$185,'Market shares starting point Fe'!$C56,'Eurostat market shares'!$D$2:$D$185,'Market shares starting point Fe'!$D56)*(SUMIFS('RAW data extract'!AC$74:AC$81,'RAW data extract'!$C$74:$C$81,VLOOKUP('Market shares starting point Fe'!$D56,Nomenclature!$F$1:$G$8,2,FALSE))-'Market shares starting point Fe'!AE56)+AE56)</f>
        <v>0.92906053459345161</v>
      </c>
      <c r="AG56" s="7">
        <f>IF(SUMIFS('Eurostat market shares'!$Z$2:$Z$185,'Eurostat market shares'!$C$2:$C$185,'Market shares starting point Fe'!$C56,'Eurostat market shares'!$D$2:$D$185,'Market shares starting point Fe'!$D56)=0,(SUMIFS('RAW data extract'!AD$74:AD$81,'RAW data extract'!$C$74:$C$81,VLOOKUP('Market shares starting point Fe'!$D56,Nomenclature!$F$1:$G$8,2,FALSE))-'Market shares starting point Fe'!AF56)+AF56,$Z56/SUMIFS('Eurostat market shares'!$Z$2:$Z$185,'Eurostat market shares'!$C$2:$C$185,'Market shares starting point Fe'!$C56,'Eurostat market shares'!$D$2:$D$185,'Market shares starting point Fe'!$D56)*(SUMIFS('RAW data extract'!AD$74:AD$81,'RAW data extract'!$C$74:$C$81,VLOOKUP('Market shares starting point Fe'!$D56,Nomenclature!$F$1:$G$8,2,FALSE))-'Market shares starting point Fe'!AF56)+AF56)</f>
        <v>0.92734681401782304</v>
      </c>
      <c r="AH56" s="7">
        <f>IF(SUMIFS('Eurostat market shares'!$Z$2:$Z$185,'Eurostat market shares'!$C$2:$C$185,'Market shares starting point Fe'!$C56,'Eurostat market shares'!$D$2:$D$185,'Market shares starting point Fe'!$D56)=0,(SUMIFS('RAW data extract'!AE$74:AE$81,'RAW data extract'!$C$74:$C$81,VLOOKUP('Market shares starting point Fe'!$D56,Nomenclature!$F$1:$G$8,2,FALSE))-'Market shares starting point Fe'!AG56)+AG56,$Z56/SUMIFS('Eurostat market shares'!$Z$2:$Z$185,'Eurostat market shares'!$C$2:$C$185,'Market shares starting point Fe'!$C56,'Eurostat market shares'!$D$2:$D$185,'Market shares starting point Fe'!$D56)*(SUMIFS('RAW data extract'!AE$74:AE$81,'RAW data extract'!$C$74:$C$81,VLOOKUP('Market shares starting point Fe'!$D56,Nomenclature!$F$1:$G$8,2,FALSE))-'Market shares starting point Fe'!AG56)+AG56)</f>
        <v>0.925290039026054</v>
      </c>
      <c r="AI56" s="7">
        <f>IF(SUMIFS('Eurostat market shares'!$Z$2:$Z$185,'Eurostat market shares'!$C$2:$C$185,'Market shares starting point Fe'!$C56,'Eurostat market shares'!$D$2:$D$185,'Market shares starting point Fe'!$D56)=0,(SUMIFS('RAW data extract'!AF$74:AF$81,'RAW data extract'!$C$74:$C$81,VLOOKUP('Market shares starting point Fe'!$D56,Nomenclature!$F$1:$G$8,2,FALSE))-'Market shares starting point Fe'!AH56)+AH56,$Z56/SUMIFS('Eurostat market shares'!$Z$2:$Z$185,'Eurostat market shares'!$C$2:$C$185,'Market shares starting point Fe'!$C56,'Eurostat market shares'!$D$2:$D$185,'Market shares starting point Fe'!$D56)*(SUMIFS('RAW data extract'!AF$74:AF$81,'RAW data extract'!$C$74:$C$81,VLOOKUP('Market shares starting point Fe'!$D56,Nomenclature!$F$1:$G$8,2,FALSE))-'Market shares starting point Fe'!AH56)+AH56)</f>
        <v>0.9229683667348737</v>
      </c>
      <c r="AJ56" s="7">
        <f>IF(SUMIFS('Eurostat market shares'!$Z$2:$Z$185,'Eurostat market shares'!$C$2:$C$185,'Market shares starting point Fe'!$C56,'Eurostat market shares'!$D$2:$D$185,'Market shares starting point Fe'!$D56)=0,(SUMIFS('RAW data extract'!AG$74:AG$81,'RAW data extract'!$C$74:$C$81,VLOOKUP('Market shares starting point Fe'!$D56,Nomenclature!$F$1:$G$8,2,FALSE))-'Market shares starting point Fe'!AI56)+AI56,$Z56/SUMIFS('Eurostat market shares'!$Z$2:$Z$185,'Eurostat market shares'!$C$2:$C$185,'Market shares starting point Fe'!$C56,'Eurostat market shares'!$D$2:$D$185,'Market shares starting point Fe'!$D56)*(SUMIFS('RAW data extract'!AG$74:AG$81,'RAW data extract'!$C$74:$C$81,VLOOKUP('Market shares starting point Fe'!$D56,Nomenclature!$F$1:$G$8,2,FALSE))-'Market shares starting point Fe'!AI56)+AI56)</f>
        <v>0.920270264775637</v>
      </c>
      <c r="AK56" s="7">
        <f>IF(SUMIFS('Eurostat market shares'!$Z$2:$Z$185,'Eurostat market shares'!$C$2:$C$185,'Market shares starting point Fe'!$C56,'Eurostat market shares'!$D$2:$D$185,'Market shares starting point Fe'!$D56)=0,(SUMIFS('RAW data extract'!AH$74:AH$81,'RAW data extract'!$C$74:$C$81,VLOOKUP('Market shares starting point Fe'!$D56,Nomenclature!$F$1:$G$8,2,FALSE))-'Market shares starting point Fe'!AJ56)+AJ56,$Z56/SUMIFS('Eurostat market shares'!$Z$2:$Z$185,'Eurostat market shares'!$C$2:$C$185,'Market shares starting point Fe'!$C56,'Eurostat market shares'!$D$2:$D$185,'Market shares starting point Fe'!$D56)*(SUMIFS('RAW data extract'!AH$74:AH$81,'RAW data extract'!$C$74:$C$81,VLOOKUP('Market shares starting point Fe'!$D56,Nomenclature!$F$1:$G$8,2,FALSE))-'Market shares starting point Fe'!AJ56)+AJ56)</f>
        <v>0.91685150038764629</v>
      </c>
      <c r="AL56" s="7">
        <f>IF(SUMIFS('Eurostat market shares'!$Z$2:$Z$185,'Eurostat market shares'!$C$2:$C$185,'Market shares starting point Fe'!$C56,'Eurostat market shares'!$D$2:$D$185,'Market shares starting point Fe'!$D56)=0,(SUMIFS('RAW data extract'!AI$74:AI$81,'RAW data extract'!$C$74:$C$81,VLOOKUP('Market shares starting point Fe'!$D56,Nomenclature!$F$1:$G$8,2,FALSE))-'Market shares starting point Fe'!AK56)+AK56,$Z56/SUMIFS('Eurostat market shares'!$Z$2:$Z$185,'Eurostat market shares'!$C$2:$C$185,'Market shares starting point Fe'!$C56,'Eurostat market shares'!$D$2:$D$185,'Market shares starting point Fe'!$D56)*(SUMIFS('RAW data extract'!AI$74:AI$81,'RAW data extract'!$C$74:$C$81,VLOOKUP('Market shares starting point Fe'!$D56,Nomenclature!$F$1:$G$8,2,FALSE))-'Market shares starting point Fe'!AK56)+AK56)</f>
        <v>0.9125228175487109</v>
      </c>
      <c r="AM56" s="7">
        <f>IF(SUMIFS('Eurostat market shares'!$Z$2:$Z$185,'Eurostat market shares'!$C$2:$C$185,'Market shares starting point Fe'!$C56,'Eurostat market shares'!$D$2:$D$185,'Market shares starting point Fe'!$D56)=0,(SUMIFS('RAW data extract'!AJ$74:AJ$81,'RAW data extract'!$C$74:$C$81,VLOOKUP('Market shares starting point Fe'!$D56,Nomenclature!$F$1:$G$8,2,FALSE))-'Market shares starting point Fe'!AL56)+AL56,$Z56/SUMIFS('Eurostat market shares'!$Z$2:$Z$185,'Eurostat market shares'!$C$2:$C$185,'Market shares starting point Fe'!$C56,'Eurostat market shares'!$D$2:$D$185,'Market shares starting point Fe'!$D56)*(SUMIFS('RAW data extract'!AJ$74:AJ$81,'RAW data extract'!$C$74:$C$81,VLOOKUP('Market shares starting point Fe'!$D56,Nomenclature!$F$1:$G$8,2,FALSE))-'Market shares starting point Fe'!AL56)+AL56)</f>
        <v>0.9070517177187355</v>
      </c>
      <c r="AN56" s="7">
        <f>IF(SUMIFS('Eurostat market shares'!$Z$2:$Z$185,'Eurostat market shares'!$C$2:$C$185,'Market shares starting point Fe'!$C56,'Eurostat market shares'!$D$2:$D$185,'Market shares starting point Fe'!$D56)=0,(SUMIFS('RAW data extract'!AK$74:AK$81,'RAW data extract'!$C$74:$C$81,VLOOKUP('Market shares starting point Fe'!$D56,Nomenclature!$F$1:$G$8,2,FALSE))-'Market shares starting point Fe'!AM56)+AM56,$Z56/SUMIFS('Eurostat market shares'!$Z$2:$Z$185,'Eurostat market shares'!$C$2:$C$185,'Market shares starting point Fe'!$C56,'Eurostat market shares'!$D$2:$D$185,'Market shares starting point Fe'!$D56)*(SUMIFS('RAW data extract'!AK$74:AK$81,'RAW data extract'!$C$74:$C$81,VLOOKUP('Market shares starting point Fe'!$D56,Nomenclature!$F$1:$G$8,2,FALSE))-'Market shares starting point Fe'!AM56)+AM56)</f>
        <v>0.89982096358759578</v>
      </c>
      <c r="AO56" s="7">
        <f>IF(SUMIFS('Eurostat market shares'!$Z$2:$Z$185,'Eurostat market shares'!$C$2:$C$185,'Market shares starting point Fe'!$C56,'Eurostat market shares'!$D$2:$D$185,'Market shares starting point Fe'!$D56)=0,(SUMIFS('RAW data extract'!AL$74:AL$81,'RAW data extract'!$C$74:$C$81,VLOOKUP('Market shares starting point Fe'!$D56,Nomenclature!$F$1:$G$8,2,FALSE))-'Market shares starting point Fe'!AN56)+AN56,$Z56/SUMIFS('Eurostat market shares'!$Z$2:$Z$185,'Eurostat market shares'!$C$2:$C$185,'Market shares starting point Fe'!$C56,'Eurostat market shares'!$D$2:$D$185,'Market shares starting point Fe'!$D56)*(SUMIFS('RAW data extract'!AL$74:AL$81,'RAW data extract'!$C$74:$C$81,VLOOKUP('Market shares starting point Fe'!$D56,Nomenclature!$F$1:$G$8,2,FALSE))-'Market shares starting point Fe'!AN56)+AN56)</f>
        <v>0.89160165235825717</v>
      </c>
      <c r="AP56" s="7">
        <f>IF(SUMIFS('Eurostat market shares'!$Z$2:$Z$185,'Eurostat market shares'!$C$2:$C$185,'Market shares starting point Fe'!$C56,'Eurostat market shares'!$D$2:$D$185,'Market shares starting point Fe'!$D56)=0,(SUMIFS('RAW data extract'!AM$74:AM$81,'RAW data extract'!$C$74:$C$81,VLOOKUP('Market shares starting point Fe'!$D56,Nomenclature!$F$1:$G$8,2,FALSE))-'Market shares starting point Fe'!AO56)+AO56,$Z56/SUMIFS('Eurostat market shares'!$Z$2:$Z$185,'Eurostat market shares'!$C$2:$C$185,'Market shares starting point Fe'!$C56,'Eurostat market shares'!$D$2:$D$185,'Market shares starting point Fe'!$D56)*(SUMIFS('RAW data extract'!AM$74:AM$81,'RAW data extract'!$C$74:$C$81,VLOOKUP('Market shares starting point Fe'!$D56,Nomenclature!$F$1:$G$8,2,FALSE))-'Market shares starting point Fe'!AO56)+AO56)</f>
        <v>0.88248661416599927</v>
      </c>
      <c r="AQ56" s="7">
        <f>IF(SUMIFS('Eurostat market shares'!$Z$2:$Z$185,'Eurostat market shares'!$C$2:$C$185,'Market shares starting point Fe'!$C56,'Eurostat market shares'!$D$2:$D$185,'Market shares starting point Fe'!$D56)=0,(SUMIFS('RAW data extract'!AN$74:AN$81,'RAW data extract'!$C$74:$C$81,VLOOKUP('Market shares starting point Fe'!$D56,Nomenclature!$F$1:$G$8,2,FALSE))-'Market shares starting point Fe'!AP56)+AP56,$Z56/SUMIFS('Eurostat market shares'!$Z$2:$Z$185,'Eurostat market shares'!$C$2:$C$185,'Market shares starting point Fe'!$C56,'Eurostat market shares'!$D$2:$D$185,'Market shares starting point Fe'!$D56)*(SUMIFS('RAW data extract'!AN$74:AN$81,'RAW data extract'!$C$74:$C$81,VLOOKUP('Market shares starting point Fe'!$D56,Nomenclature!$F$1:$G$8,2,FALSE))-'Market shares starting point Fe'!AP56)+AP56)</f>
        <v>0.87275386714118752</v>
      </c>
      <c r="AR56" s="7">
        <f>IF(SUMIFS('Eurostat market shares'!$Z$2:$Z$185,'Eurostat market shares'!$C$2:$C$185,'Market shares starting point Fe'!$C56,'Eurostat market shares'!$D$2:$D$185,'Market shares starting point Fe'!$D56)=0,(SUMIFS('RAW data extract'!AO$74:AO$81,'RAW data extract'!$C$74:$C$81,VLOOKUP('Market shares starting point Fe'!$D56,Nomenclature!$F$1:$G$8,2,FALSE))-'Market shares starting point Fe'!AQ56)+AQ56,$Z56/SUMIFS('Eurostat market shares'!$Z$2:$Z$185,'Eurostat market shares'!$C$2:$C$185,'Market shares starting point Fe'!$C56,'Eurostat market shares'!$D$2:$D$185,'Market shares starting point Fe'!$D56)*(SUMIFS('RAW data extract'!AO$74:AO$81,'RAW data extract'!$C$74:$C$81,VLOOKUP('Market shares starting point Fe'!$D56,Nomenclature!$F$1:$G$8,2,FALSE))-'Market shares starting point Fe'!AQ56)+AQ56)</f>
        <v>0.86228020646038006</v>
      </c>
      <c r="AS56" s="7">
        <f>IF(SUMIFS('Eurostat market shares'!$Z$2:$Z$185,'Eurostat market shares'!$C$2:$C$185,'Market shares starting point Fe'!$C56,'Eurostat market shares'!$D$2:$D$185,'Market shares starting point Fe'!$D56)=0,(SUMIFS('RAW data extract'!AP$74:AP$81,'RAW data extract'!$C$74:$C$81,VLOOKUP('Market shares starting point Fe'!$D56,Nomenclature!$F$1:$G$8,2,FALSE))-'Market shares starting point Fe'!AR56)+AR56,$Z56/SUMIFS('Eurostat market shares'!$Z$2:$Z$185,'Eurostat market shares'!$C$2:$C$185,'Market shares starting point Fe'!$C56,'Eurostat market shares'!$D$2:$D$185,'Market shares starting point Fe'!$D56)*(SUMIFS('RAW data extract'!AP$74:AP$81,'RAW data extract'!$C$74:$C$81,VLOOKUP('Market shares starting point Fe'!$D56,Nomenclature!$F$1:$G$8,2,FALSE))-'Market shares starting point Fe'!AR56)+AR56)</f>
        <v>0.85109169656080719</v>
      </c>
      <c r="AT56" s="7">
        <f>IF(SUMIFS('Eurostat market shares'!$Z$2:$Z$185,'Eurostat market shares'!$C$2:$C$185,'Market shares starting point Fe'!$C56,'Eurostat market shares'!$D$2:$D$185,'Market shares starting point Fe'!$D56)=0,(SUMIFS('RAW data extract'!AQ$74:AQ$81,'RAW data extract'!$C$74:$C$81,VLOOKUP('Market shares starting point Fe'!$D56,Nomenclature!$F$1:$G$8,2,FALSE))-'Market shares starting point Fe'!AS56)+AS56,$Z56/SUMIFS('Eurostat market shares'!$Z$2:$Z$185,'Eurostat market shares'!$C$2:$C$185,'Market shares starting point Fe'!$C56,'Eurostat market shares'!$D$2:$D$185,'Market shares starting point Fe'!$D56)*(SUMIFS('RAW data extract'!AQ$74:AQ$81,'RAW data extract'!$C$74:$C$81,VLOOKUP('Market shares starting point Fe'!$D56,Nomenclature!$F$1:$G$8,2,FALSE))-'Market shares starting point Fe'!AS56)+AS56)</f>
        <v>0.83925807253227835</v>
      </c>
      <c r="AU56" s="7">
        <f>IF(SUMIFS('Eurostat market shares'!$Z$2:$Z$185,'Eurostat market shares'!$C$2:$C$185,'Market shares starting point Fe'!$C56,'Eurostat market shares'!$D$2:$D$185,'Market shares starting point Fe'!$D56)=0,(SUMIFS('RAW data extract'!AR$74:AR$81,'RAW data extract'!$C$74:$C$81,VLOOKUP('Market shares starting point Fe'!$D56,Nomenclature!$F$1:$G$8,2,FALSE))-'Market shares starting point Fe'!AT56)+AT56,$Z56/SUMIFS('Eurostat market shares'!$Z$2:$Z$185,'Eurostat market shares'!$C$2:$C$185,'Market shares starting point Fe'!$C56,'Eurostat market shares'!$D$2:$D$185,'Market shares starting point Fe'!$D56)*(SUMIFS('RAW data extract'!AR$74:AR$81,'RAW data extract'!$C$74:$C$81,VLOOKUP('Market shares starting point Fe'!$D56,Nomenclature!$F$1:$G$8,2,FALSE))-'Market shares starting point Fe'!AT56)+AT56)</f>
        <v>0.82709282588319766</v>
      </c>
      <c r="AV56" s="7">
        <f>IF(SUMIFS('Eurostat market shares'!$Z$2:$Z$185,'Eurostat market shares'!$C$2:$C$185,'Market shares starting point Fe'!$C56,'Eurostat market shares'!$D$2:$D$185,'Market shares starting point Fe'!$D56)=0,(SUMIFS('RAW data extract'!AS$74:AS$81,'RAW data extract'!$C$74:$C$81,VLOOKUP('Market shares starting point Fe'!$D56,Nomenclature!$F$1:$G$8,2,FALSE))-'Market shares starting point Fe'!AU56)+AU56,$Z56/SUMIFS('Eurostat market shares'!$Z$2:$Z$185,'Eurostat market shares'!$C$2:$C$185,'Market shares starting point Fe'!$C56,'Eurostat market shares'!$D$2:$D$185,'Market shares starting point Fe'!$D56)*(SUMIFS('RAW data extract'!AS$74:AS$81,'RAW data extract'!$C$74:$C$81,VLOOKUP('Market shares starting point Fe'!$D56,Nomenclature!$F$1:$G$8,2,FALSE))-'Market shares starting point Fe'!AU56)+AU56)</f>
        <v>0.81419449017530987</v>
      </c>
      <c r="AW56" s="7">
        <f>IF(SUMIFS('Eurostat market shares'!$Z$2:$Z$185,'Eurostat market shares'!$C$2:$C$185,'Market shares starting point Fe'!$C56,'Eurostat market shares'!$D$2:$D$185,'Market shares starting point Fe'!$D56)=0,(SUMIFS('RAW data extract'!AT$74:AT$81,'RAW data extract'!$C$74:$C$81,VLOOKUP('Market shares starting point Fe'!$D56,Nomenclature!$F$1:$G$8,2,FALSE))-'Market shares starting point Fe'!AV56)+AV56,$Z56/SUMIFS('Eurostat market shares'!$Z$2:$Z$185,'Eurostat market shares'!$C$2:$C$185,'Market shares starting point Fe'!$C56,'Eurostat market shares'!$D$2:$D$185,'Market shares starting point Fe'!$D56)*(SUMIFS('RAW data extract'!AT$74:AT$81,'RAW data extract'!$C$74:$C$81,VLOOKUP('Market shares starting point Fe'!$D56,Nomenclature!$F$1:$G$8,2,FALSE))-'Market shares starting point Fe'!AV56)+AV56)</f>
        <v>0.80029852567048843</v>
      </c>
      <c r="AX56" s="7">
        <f>IF(SUMIFS('Eurostat market shares'!$Z$2:$Z$185,'Eurostat market shares'!$C$2:$C$185,'Market shares starting point Fe'!$C56,'Eurostat market shares'!$D$2:$D$185,'Market shares starting point Fe'!$D56)=0,(SUMIFS('RAW data extract'!AU$74:AU$81,'RAW data extract'!$C$74:$C$81,VLOOKUP('Market shares starting point Fe'!$D56,Nomenclature!$F$1:$G$8,2,FALSE))-'Market shares starting point Fe'!AW56)+AW56,$Z56/SUMIFS('Eurostat market shares'!$Z$2:$Z$185,'Eurostat market shares'!$C$2:$C$185,'Market shares starting point Fe'!$C56,'Eurostat market shares'!$D$2:$D$185,'Market shares starting point Fe'!$D56)*(SUMIFS('RAW data extract'!AU$74:AU$81,'RAW data extract'!$C$74:$C$81,VLOOKUP('Market shares starting point Fe'!$D56,Nomenclature!$F$1:$G$8,2,FALSE))-'Market shares starting point Fe'!AW56)+AW56)</f>
        <v>0.78702202235670793</v>
      </c>
      <c r="AY56" s="7">
        <f>IF(SUMIFS('Eurostat market shares'!$Z$2:$Z$185,'Eurostat market shares'!$C$2:$C$185,'Market shares starting point Fe'!$C56,'Eurostat market shares'!$D$2:$D$185,'Market shares starting point Fe'!$D56)=0,(SUMIFS('RAW data extract'!AV$74:AV$81,'RAW data extract'!$C$74:$C$81,VLOOKUP('Market shares starting point Fe'!$D56,Nomenclature!$F$1:$G$8,2,FALSE))-'Market shares starting point Fe'!AX56)+AX56,$Z56/SUMIFS('Eurostat market shares'!$Z$2:$Z$185,'Eurostat market shares'!$C$2:$C$185,'Market shares starting point Fe'!$C56,'Eurostat market shares'!$D$2:$D$185,'Market shares starting point Fe'!$D56)*(SUMIFS('RAW data extract'!AV$74:AV$81,'RAW data extract'!$C$74:$C$81,VLOOKUP('Market shares starting point Fe'!$D56,Nomenclature!$F$1:$G$8,2,FALSE))-'Market shares starting point Fe'!AX56)+AX56)</f>
        <v>0.76913270473631434</v>
      </c>
      <c r="AZ56" s="7">
        <f>IF(SUMIFS('Eurostat market shares'!$Z$2:$Z$185,'Eurostat market shares'!$C$2:$C$185,'Market shares starting point Fe'!$C56,'Eurostat market shares'!$D$2:$D$185,'Market shares starting point Fe'!$D56)=0,(SUMIFS('RAW data extract'!AW$74:AW$81,'RAW data extract'!$C$74:$C$81,VLOOKUP('Market shares starting point Fe'!$D56,Nomenclature!$F$1:$G$8,2,FALSE))-'Market shares starting point Fe'!AY56)+AY56,$Z56/SUMIFS('Eurostat market shares'!$Z$2:$Z$185,'Eurostat market shares'!$C$2:$C$185,'Market shares starting point Fe'!$C56,'Eurostat market shares'!$D$2:$D$185,'Market shares starting point Fe'!$D56)*(SUMIFS('RAW data extract'!AW$74:AW$81,'RAW data extract'!$C$74:$C$81,VLOOKUP('Market shares starting point Fe'!$D56,Nomenclature!$F$1:$G$8,2,FALSE))-'Market shares starting point Fe'!AY56)+AY56)</f>
        <v>0.75188809197650175</v>
      </c>
      <c r="BA56" s="7">
        <f>IF(SUMIFS('Eurostat market shares'!$Z$2:$Z$185,'Eurostat market shares'!$C$2:$C$185,'Market shares starting point Fe'!$C56,'Eurostat market shares'!$D$2:$D$185,'Market shares starting point Fe'!$D56)=0,(SUMIFS('RAW data extract'!AX$74:AX$81,'RAW data extract'!$C$74:$C$81,VLOOKUP('Market shares starting point Fe'!$D56,Nomenclature!$F$1:$G$8,2,FALSE))-'Market shares starting point Fe'!AZ56)+AZ56,$Z56/SUMIFS('Eurostat market shares'!$Z$2:$Z$185,'Eurostat market shares'!$C$2:$C$185,'Market shares starting point Fe'!$C56,'Eurostat market shares'!$D$2:$D$185,'Market shares starting point Fe'!$D56)*(SUMIFS('RAW data extract'!AX$74:AX$81,'RAW data extract'!$C$74:$C$81,VLOOKUP('Market shares starting point Fe'!$D56,Nomenclature!$F$1:$G$8,2,FALSE))-'Market shares starting point Fe'!AZ56)+AZ56)</f>
        <v>0.73273910625718097</v>
      </c>
      <c r="BB56" s="7">
        <f>IF(SUMIFS('Eurostat market shares'!$Z$2:$Z$185,'Eurostat market shares'!$C$2:$C$185,'Market shares starting point Fe'!$C56,'Eurostat market shares'!$D$2:$D$185,'Market shares starting point Fe'!$D56)=0,(SUMIFS('RAW data extract'!AY$74:AY$81,'RAW data extract'!$C$74:$C$81,VLOOKUP('Market shares starting point Fe'!$D56,Nomenclature!$F$1:$G$8,2,FALSE))-'Market shares starting point Fe'!BA56)+BA56,$Z56/SUMIFS('Eurostat market shares'!$Z$2:$Z$185,'Eurostat market shares'!$C$2:$C$185,'Market shares starting point Fe'!$C56,'Eurostat market shares'!$D$2:$D$185,'Market shares starting point Fe'!$D56)*(SUMIFS('RAW data extract'!AY$74:AY$81,'RAW data extract'!$C$74:$C$81,VLOOKUP('Market shares starting point Fe'!$D56,Nomenclature!$F$1:$G$8,2,FALSE))-'Market shares starting point Fe'!BA56)+BA56)</f>
        <v>0.71162920981455213</v>
      </c>
      <c r="BC56" s="7">
        <f>IF(SUMIFS('Eurostat market shares'!$Z$2:$Z$185,'Eurostat market shares'!$C$2:$C$185,'Market shares starting point Fe'!$C56,'Eurostat market shares'!$D$2:$D$185,'Market shares starting point Fe'!$D56)=0,(SUMIFS('RAW data extract'!AZ$74:AZ$81,'RAW data extract'!$C$74:$C$81,VLOOKUP('Market shares starting point Fe'!$D56,Nomenclature!$F$1:$G$8,2,FALSE))-'Market shares starting point Fe'!BB56)+BB56,$Z56/SUMIFS('Eurostat market shares'!$Z$2:$Z$185,'Eurostat market shares'!$C$2:$C$185,'Market shares starting point Fe'!$C56,'Eurostat market shares'!$D$2:$D$185,'Market shares starting point Fe'!$D56)*(SUMIFS('RAW data extract'!AZ$74:AZ$81,'RAW data extract'!$C$74:$C$81,VLOOKUP('Market shares starting point Fe'!$D56,Nomenclature!$F$1:$G$8,2,FALSE))-'Market shares starting point Fe'!BB56)+BB56)</f>
        <v>0.68824575176071623</v>
      </c>
      <c r="BD56" s="7">
        <f>IF(SUMIFS('Eurostat market shares'!$Z$2:$Z$185,'Eurostat market shares'!$C$2:$C$185,'Market shares starting point Fe'!$C56,'Eurostat market shares'!$D$2:$D$185,'Market shares starting point Fe'!$D56)=0,(SUMIFS('RAW data extract'!BA$74:BA$81,'RAW data extract'!$C$74:$C$81,VLOOKUP('Market shares starting point Fe'!$D56,Nomenclature!$F$1:$G$8,2,FALSE))-'Market shares starting point Fe'!BC56)+BC56,$Z56/SUMIFS('Eurostat market shares'!$Z$2:$Z$185,'Eurostat market shares'!$C$2:$C$185,'Market shares starting point Fe'!$C56,'Eurostat market shares'!$D$2:$D$185,'Market shares starting point Fe'!$D56)*(SUMIFS('RAW data extract'!BA$74:BA$81,'RAW data extract'!$C$74:$C$81,VLOOKUP('Market shares starting point Fe'!$D56,Nomenclature!$F$1:$G$8,2,FALSE))-'Market shares starting point Fe'!BC56)+BC56)</f>
        <v>0.66261958962623013</v>
      </c>
      <c r="BE56" s="7">
        <f>IF(SUMIFS('Eurostat market shares'!$Z$2:$Z$185,'Eurostat market shares'!$C$2:$C$185,'Market shares starting point Fe'!$C56,'Eurostat market shares'!$D$2:$D$185,'Market shares starting point Fe'!$D56)=0,(SUMIFS('RAW data extract'!BB$74:BB$81,'RAW data extract'!$C$74:$C$81,VLOOKUP('Market shares starting point Fe'!$D56,Nomenclature!$F$1:$G$8,2,FALSE))-'Market shares starting point Fe'!BD56)+BD56,$Z56/SUMIFS('Eurostat market shares'!$Z$2:$Z$185,'Eurostat market shares'!$C$2:$C$185,'Market shares starting point Fe'!$C56,'Eurostat market shares'!$D$2:$D$185,'Market shares starting point Fe'!$D56)*(SUMIFS('RAW data extract'!BB$74:BB$81,'RAW data extract'!$C$74:$C$81,VLOOKUP('Market shares starting point Fe'!$D56,Nomenclature!$F$1:$G$8,2,FALSE))-'Market shares starting point Fe'!BD56)+BD56)</f>
        <v>0.63386152081682989</v>
      </c>
      <c r="BF56" s="7">
        <f>IF(SUMIFS('Eurostat market shares'!$Z$2:$Z$185,'Eurostat market shares'!$C$2:$C$185,'Market shares starting point Fe'!$C56,'Eurostat market shares'!$D$2:$D$185,'Market shares starting point Fe'!$D56)=0,(SUMIFS('RAW data extract'!BC$74:BC$81,'RAW data extract'!$C$74:$C$81,VLOOKUP('Market shares starting point Fe'!$D56,Nomenclature!$F$1:$G$8,2,FALSE))-'Market shares starting point Fe'!BE56)+BE56,$Z56/SUMIFS('Eurostat market shares'!$Z$2:$Z$185,'Eurostat market shares'!$C$2:$C$185,'Market shares starting point Fe'!$C56,'Eurostat market shares'!$D$2:$D$185,'Market shares starting point Fe'!$D56)*(SUMIFS('RAW data extract'!BC$74:BC$81,'RAW data extract'!$C$74:$C$81,VLOOKUP('Market shares starting point Fe'!$D56,Nomenclature!$F$1:$G$8,2,FALSE))-'Market shares starting point Fe'!BE56)+BE56)</f>
        <v>0.60163005403862202</v>
      </c>
      <c r="BG56" s="7">
        <f>IF(SUMIFS('Eurostat market shares'!$Z$2:$Z$185,'Eurostat market shares'!$C$2:$C$185,'Market shares starting point Fe'!$C56,'Eurostat market shares'!$D$2:$D$185,'Market shares starting point Fe'!$D56)=0,(SUMIFS('RAW data extract'!BD$74:BD$81,'RAW data extract'!$C$74:$C$81,VLOOKUP('Market shares starting point Fe'!$D56,Nomenclature!$F$1:$G$8,2,FALSE))-'Market shares starting point Fe'!BF56)+BF56,$Z56/SUMIFS('Eurostat market shares'!$Z$2:$Z$185,'Eurostat market shares'!$C$2:$C$185,'Market shares starting point Fe'!$C56,'Eurostat market shares'!$D$2:$D$185,'Market shares starting point Fe'!$D56)*(SUMIFS('RAW data extract'!BD$74:BD$81,'RAW data extract'!$C$74:$C$81,VLOOKUP('Market shares starting point Fe'!$D56,Nomenclature!$F$1:$G$8,2,FALSE))-'Market shares starting point Fe'!BF56)+BF56)</f>
        <v>0.56529754551050027</v>
      </c>
      <c r="BH56" s="7">
        <f>IF(SUMIFS('Eurostat market shares'!$Z$2:$Z$185,'Eurostat market shares'!$C$2:$C$185,'Market shares starting point Fe'!$C56,'Eurostat market shares'!$D$2:$D$185,'Market shares starting point Fe'!$D56)=0,(SUMIFS('RAW data extract'!BE$74:BE$81,'RAW data extract'!$C$74:$C$81,VLOOKUP('Market shares starting point Fe'!$D56,Nomenclature!$F$1:$G$8,2,FALSE))-'Market shares starting point Fe'!BG56)+BG56,$Z56/SUMIFS('Eurostat market shares'!$Z$2:$Z$185,'Eurostat market shares'!$C$2:$C$185,'Market shares starting point Fe'!$C56,'Eurostat market shares'!$D$2:$D$185,'Market shares starting point Fe'!$D56)*(SUMIFS('RAW data extract'!BE$74:BE$81,'RAW data extract'!$C$74:$C$81,VLOOKUP('Market shares starting point Fe'!$D56,Nomenclature!$F$1:$G$8,2,FALSE))-'Market shares starting point Fe'!BG56)+BG56)</f>
        <v>0.52399357406771274</v>
      </c>
    </row>
    <row r="57" spans="1:60" hidden="1" x14ac:dyDescent="0.3">
      <c r="A57" s="2" t="s">
        <v>9</v>
      </c>
      <c r="B57" s="2" t="s">
        <v>10</v>
      </c>
      <c r="C57" s="2" t="s">
        <v>26</v>
      </c>
      <c r="D57" s="2" t="s">
        <v>44</v>
      </c>
      <c r="E57" s="2" t="s">
        <v>13</v>
      </c>
      <c r="F57" s="2" t="s">
        <v>14</v>
      </c>
      <c r="G57" s="2" t="s">
        <v>14</v>
      </c>
      <c r="H57" s="2" t="s">
        <v>15</v>
      </c>
      <c r="I57" s="2" t="s">
        <v>16</v>
      </c>
      <c r="J57" s="6">
        <f>1-SUM(J51:J56)</f>
        <v>0</v>
      </c>
      <c r="K57" s="6">
        <f t="shared" ref="K57" si="262">1-SUM(K51:K56)</f>
        <v>0</v>
      </c>
      <c r="L57" s="6">
        <f t="shared" ref="L57" si="263">1-SUM(L51:L56)</f>
        <v>0</v>
      </c>
      <c r="M57" s="6">
        <f t="shared" ref="M57" si="264">1-SUM(M51:M56)</f>
        <v>0</v>
      </c>
      <c r="N57" s="6">
        <f t="shared" ref="N57" si="265">1-SUM(N51:N56)</f>
        <v>0</v>
      </c>
      <c r="O57" s="6">
        <f t="shared" ref="O57" si="266">1-SUM(O51:O56)</f>
        <v>1.8781458943628593E-5</v>
      </c>
      <c r="P57" s="6">
        <f t="shared" ref="P57" si="267">1-SUM(P51:P56)</f>
        <v>1.8552187302844914E-5</v>
      </c>
      <c r="Q57" s="6">
        <f t="shared" ref="Q57" si="268">1-SUM(Q51:Q56)</f>
        <v>0</v>
      </c>
      <c r="R57" s="6">
        <f t="shared" ref="R57" si="269">1-SUM(R51:R56)</f>
        <v>0</v>
      </c>
      <c r="S57" s="6">
        <f t="shared" ref="S57" si="270">1-SUM(S51:S56)</f>
        <v>-1.9277480048041085E-5</v>
      </c>
      <c r="T57" s="6">
        <f t="shared" ref="T57" si="271">1-SUM(T51:T56)</f>
        <v>1.9306882903857847E-5</v>
      </c>
      <c r="U57" s="6">
        <f t="shared" ref="U57" si="272">1-SUM(U51:U56)</f>
        <v>0</v>
      </c>
      <c r="V57" s="6">
        <f t="shared" ref="V57" si="273">1-SUM(V51:V56)</f>
        <v>0</v>
      </c>
      <c r="W57" s="6">
        <f t="shared" ref="W57" si="274">1-SUM(W51:W56)</f>
        <v>0</v>
      </c>
      <c r="X57" s="6">
        <f t="shared" ref="X57" si="275">1-SUM(X51:X56)</f>
        <v>0</v>
      </c>
      <c r="Y57" s="6">
        <f t="shared" ref="Y57" si="276">1-SUM(Y51:Y56)</f>
        <v>0</v>
      </c>
      <c r="Z57" s="6">
        <f t="shared" ref="Z57" si="277">1-SUM(Z51:Z56)</f>
        <v>-1.9569471624292234E-5</v>
      </c>
      <c r="AA57" s="7">
        <f>IF(SUMIFS('Eurostat market shares'!$Z$2:$Z$185,'Eurostat market shares'!$C$2:$C$185,'Market shares starting point Fe'!$C57,'Eurostat market shares'!$D$2:$D$185,'Market shares starting point Fe'!$D57)=0,(SUMIFS('RAW data extract'!X$74:X$81,'RAW data extract'!$C$74:$C$81,VLOOKUP('Market shares starting point Fe'!$D57,Nomenclature!$F$1:$G$8,2,FALSE))-'Market shares starting point Fe'!Z57)+Z57,$Z57/SUMIFS('Eurostat market shares'!$Z$2:$Z$185,'Eurostat market shares'!$C$2:$C$185,'Market shares starting point Fe'!$C57,'Eurostat market shares'!$D$2:$D$185,'Market shares starting point Fe'!$D57)*(SUMIFS('RAW data extract'!X$74:X$81,'RAW data extract'!$C$74:$C$81,VLOOKUP('Market shares starting point Fe'!$D57,Nomenclature!$F$1:$G$8,2,FALSE))-'Market shares starting point Fe'!Z57)+Z57)</f>
        <v>1.0276613981721808E-3</v>
      </c>
      <c r="AB57" s="7">
        <f>IF(SUMIFS('Eurostat market shares'!$Z$2:$Z$185,'Eurostat market shares'!$C$2:$C$185,'Market shares starting point Fe'!$C57,'Eurostat market shares'!$D$2:$D$185,'Market shares starting point Fe'!$D57)=0,(SUMIFS('RAW data extract'!Y$74:Y$81,'RAW data extract'!$C$74:$C$81,VLOOKUP('Market shares starting point Fe'!$D57,Nomenclature!$F$1:$G$8,2,FALSE))-'Market shares starting point Fe'!AA57)+AA57,$Z57/SUMIFS('Eurostat market shares'!$Z$2:$Z$185,'Eurostat market shares'!$C$2:$C$185,'Market shares starting point Fe'!$C57,'Eurostat market shares'!$D$2:$D$185,'Market shares starting point Fe'!$D57)*(SUMIFS('RAW data extract'!Y$74:Y$81,'RAW data extract'!$C$74:$C$81,VLOOKUP('Market shares starting point Fe'!$D57,Nomenclature!$F$1:$G$8,2,FALSE))-'Market shares starting point Fe'!AA57)+AA57)</f>
        <v>1.0389435716427644E-3</v>
      </c>
      <c r="AC57" s="7">
        <f>IF(SUMIFS('Eurostat market shares'!$Z$2:$Z$185,'Eurostat market shares'!$C$2:$C$185,'Market shares starting point Fe'!$C57,'Eurostat market shares'!$D$2:$D$185,'Market shares starting point Fe'!$D57)=0,(SUMIFS('RAW data extract'!Z$74:Z$81,'RAW data extract'!$C$74:$C$81,VLOOKUP('Market shares starting point Fe'!$D57,Nomenclature!$F$1:$G$8,2,FALSE))-'Market shares starting point Fe'!AB57)+AB57,$Z57/SUMIFS('Eurostat market shares'!$Z$2:$Z$185,'Eurostat market shares'!$C$2:$C$185,'Market shares starting point Fe'!$C57,'Eurostat market shares'!$D$2:$D$185,'Market shares starting point Fe'!$D57)*(SUMIFS('RAW data extract'!Z$74:Z$81,'RAW data extract'!$C$74:$C$81,VLOOKUP('Market shares starting point Fe'!$D57,Nomenclature!$F$1:$G$8,2,FALSE))-'Market shares starting point Fe'!AB57)+AB57)</f>
        <v>1.0579582146478287E-3</v>
      </c>
      <c r="AD57" s="7">
        <f>IF(SUMIFS('Eurostat market shares'!$Z$2:$Z$185,'Eurostat market shares'!$C$2:$C$185,'Market shares starting point Fe'!$C57,'Eurostat market shares'!$D$2:$D$185,'Market shares starting point Fe'!$D57)=0,(SUMIFS('RAW data extract'!AA$74:AA$81,'RAW data extract'!$C$74:$C$81,VLOOKUP('Market shares starting point Fe'!$D57,Nomenclature!$F$1:$G$8,2,FALSE))-'Market shares starting point Fe'!AC57)+AC57,$Z57/SUMIFS('Eurostat market shares'!$Z$2:$Z$185,'Eurostat market shares'!$C$2:$C$185,'Market shares starting point Fe'!$C57,'Eurostat market shares'!$D$2:$D$185,'Market shares starting point Fe'!$D57)*(SUMIFS('RAW data extract'!AA$74:AA$81,'RAW data extract'!$C$74:$C$81,VLOOKUP('Market shares starting point Fe'!$D57,Nomenclature!$F$1:$G$8,2,FALSE))-'Market shares starting point Fe'!AC57)+AC57)</f>
        <v>1.0918108716969316E-3</v>
      </c>
      <c r="AE57" s="7">
        <f>IF(SUMIFS('Eurostat market shares'!$Z$2:$Z$185,'Eurostat market shares'!$C$2:$C$185,'Market shares starting point Fe'!$C57,'Eurostat market shares'!$D$2:$D$185,'Market shares starting point Fe'!$D57)=0,(SUMIFS('RAW data extract'!AB$74:AB$81,'RAW data extract'!$C$74:$C$81,VLOOKUP('Market shares starting point Fe'!$D57,Nomenclature!$F$1:$G$8,2,FALSE))-'Market shares starting point Fe'!AD57)+AD57,$Z57/SUMIFS('Eurostat market shares'!$Z$2:$Z$185,'Eurostat market shares'!$C$2:$C$185,'Market shares starting point Fe'!$C57,'Eurostat market shares'!$D$2:$D$185,'Market shares starting point Fe'!$D57)*(SUMIFS('RAW data extract'!AB$74:AB$81,'RAW data extract'!$C$74:$C$81,VLOOKUP('Market shares starting point Fe'!$D57,Nomenclature!$F$1:$G$8,2,FALSE))-'Market shares starting point Fe'!AD57)+AD57)</f>
        <v>1.1047632222943586E-3</v>
      </c>
      <c r="AF57" s="7">
        <f>IF(SUMIFS('Eurostat market shares'!$Z$2:$Z$185,'Eurostat market shares'!$C$2:$C$185,'Market shares starting point Fe'!$C57,'Eurostat market shares'!$D$2:$D$185,'Market shares starting point Fe'!$D57)=0,(SUMIFS('RAW data extract'!AC$74:AC$81,'RAW data extract'!$C$74:$C$81,VLOOKUP('Market shares starting point Fe'!$D57,Nomenclature!$F$1:$G$8,2,FALSE))-'Market shares starting point Fe'!AE57)+AE57,$Z57/SUMIFS('Eurostat market shares'!$Z$2:$Z$185,'Eurostat market shares'!$C$2:$C$185,'Market shares starting point Fe'!$C57,'Eurostat market shares'!$D$2:$D$185,'Market shares starting point Fe'!$D57)*(SUMIFS('RAW data extract'!AC$74:AC$81,'RAW data extract'!$C$74:$C$81,VLOOKUP('Market shares starting point Fe'!$D57,Nomenclature!$F$1:$G$8,2,FALSE))-'Market shares starting point Fe'!AE57)+AE57)</f>
        <v>1.1198286141097071E-3</v>
      </c>
      <c r="AG57" s="7">
        <f>IF(SUMIFS('Eurostat market shares'!$Z$2:$Z$185,'Eurostat market shares'!$C$2:$C$185,'Market shares starting point Fe'!$C57,'Eurostat market shares'!$D$2:$D$185,'Market shares starting point Fe'!$D57)=0,(SUMIFS('RAW data extract'!AD$74:AD$81,'RAW data extract'!$C$74:$C$81,VLOOKUP('Market shares starting point Fe'!$D57,Nomenclature!$F$1:$G$8,2,FALSE))-'Market shares starting point Fe'!AF57)+AF57,$Z57/SUMIFS('Eurostat market shares'!$Z$2:$Z$185,'Eurostat market shares'!$C$2:$C$185,'Market shares starting point Fe'!$C57,'Eurostat market shares'!$D$2:$D$185,'Market shares starting point Fe'!$D57)*(SUMIFS('RAW data extract'!AD$74:AD$81,'RAW data extract'!$C$74:$C$81,VLOOKUP('Market shares starting point Fe'!$D57,Nomenclature!$F$1:$G$8,2,FALSE))-'Market shares starting point Fe'!AF57)+AF57)</f>
        <v>1.1369397967602194E-3</v>
      </c>
      <c r="AH57" s="7">
        <f>IF(SUMIFS('Eurostat market shares'!$Z$2:$Z$185,'Eurostat market shares'!$C$2:$C$185,'Market shares starting point Fe'!$C57,'Eurostat market shares'!$D$2:$D$185,'Market shares starting point Fe'!$D57)=0,(SUMIFS('RAW data extract'!AE$74:AE$81,'RAW data extract'!$C$74:$C$81,VLOOKUP('Market shares starting point Fe'!$D57,Nomenclature!$F$1:$G$8,2,FALSE))-'Market shares starting point Fe'!AG57)+AG57,$Z57/SUMIFS('Eurostat market shares'!$Z$2:$Z$185,'Eurostat market shares'!$C$2:$C$185,'Market shares starting point Fe'!$C57,'Eurostat market shares'!$D$2:$D$185,'Market shares starting point Fe'!$D57)*(SUMIFS('RAW data extract'!AE$74:AE$81,'RAW data extract'!$C$74:$C$81,VLOOKUP('Market shares starting point Fe'!$D57,Nomenclature!$F$1:$G$8,2,FALSE))-'Market shares starting point Fe'!AG57)+AG57)</f>
        <v>1.1573620931676655E-3</v>
      </c>
      <c r="AI57" s="7">
        <f>IF(SUMIFS('Eurostat market shares'!$Z$2:$Z$185,'Eurostat market shares'!$C$2:$C$185,'Market shares starting point Fe'!$C57,'Eurostat market shares'!$D$2:$D$185,'Market shares starting point Fe'!$D57)=0,(SUMIFS('RAW data extract'!AF$74:AF$81,'RAW data extract'!$C$74:$C$81,VLOOKUP('Market shares starting point Fe'!$D57,Nomenclature!$F$1:$G$8,2,FALSE))-'Market shares starting point Fe'!AH57)+AH57,$Z57/SUMIFS('Eurostat market shares'!$Z$2:$Z$185,'Eurostat market shares'!$C$2:$C$185,'Market shares starting point Fe'!$C57,'Eurostat market shares'!$D$2:$D$185,'Market shares starting point Fe'!$D57)*(SUMIFS('RAW data extract'!AF$74:AF$81,'RAW data extract'!$C$74:$C$81,VLOOKUP('Market shares starting point Fe'!$D57,Nomenclature!$F$1:$G$8,2,FALSE))-'Market shares starting point Fe'!AH57)+AH57)</f>
        <v>1.1798006925014368E-3</v>
      </c>
      <c r="AJ57" s="7">
        <f>IF(SUMIFS('Eurostat market shares'!$Z$2:$Z$185,'Eurostat market shares'!$C$2:$C$185,'Market shares starting point Fe'!$C57,'Eurostat market shares'!$D$2:$D$185,'Market shares starting point Fe'!$D57)=0,(SUMIFS('RAW data extract'!AG$74:AG$81,'RAW data extract'!$C$74:$C$81,VLOOKUP('Market shares starting point Fe'!$D57,Nomenclature!$F$1:$G$8,2,FALSE))-'Market shares starting point Fe'!AI57)+AI57,$Z57/SUMIFS('Eurostat market shares'!$Z$2:$Z$185,'Eurostat market shares'!$C$2:$C$185,'Market shares starting point Fe'!$C57,'Eurostat market shares'!$D$2:$D$185,'Market shares starting point Fe'!$D57)*(SUMIFS('RAW data extract'!AG$74:AG$81,'RAW data extract'!$C$74:$C$81,VLOOKUP('Market shares starting point Fe'!$D57,Nomenclature!$F$1:$G$8,2,FALSE))-'Market shares starting point Fe'!AI57)+AI57)</f>
        <v>1.2044940601735241E-3</v>
      </c>
      <c r="AK57" s="7">
        <f>IF(SUMIFS('Eurostat market shares'!$Z$2:$Z$185,'Eurostat market shares'!$C$2:$C$185,'Market shares starting point Fe'!$C57,'Eurostat market shares'!$D$2:$D$185,'Market shares starting point Fe'!$D57)=0,(SUMIFS('RAW data extract'!AH$74:AH$81,'RAW data extract'!$C$74:$C$81,VLOOKUP('Market shares starting point Fe'!$D57,Nomenclature!$F$1:$G$8,2,FALSE))-'Market shares starting point Fe'!AJ57)+AJ57,$Z57/SUMIFS('Eurostat market shares'!$Z$2:$Z$185,'Eurostat market shares'!$C$2:$C$185,'Market shares starting point Fe'!$C57,'Eurostat market shares'!$D$2:$D$185,'Market shares starting point Fe'!$D57)*(SUMIFS('RAW data extract'!AH$74:AH$81,'RAW data extract'!$C$74:$C$81,VLOOKUP('Market shares starting point Fe'!$D57,Nomenclature!$F$1:$G$8,2,FALSE))-'Market shares starting point Fe'!AJ57)+AJ57)</f>
        <v>1.2336119238165659E-3</v>
      </c>
      <c r="AL57" s="7">
        <f>IF(SUMIFS('Eurostat market shares'!$Z$2:$Z$185,'Eurostat market shares'!$C$2:$C$185,'Market shares starting point Fe'!$C57,'Eurostat market shares'!$D$2:$D$185,'Market shares starting point Fe'!$D57)=0,(SUMIFS('RAW data extract'!AI$74:AI$81,'RAW data extract'!$C$74:$C$81,VLOOKUP('Market shares starting point Fe'!$D57,Nomenclature!$F$1:$G$8,2,FALSE))-'Market shares starting point Fe'!AK57)+AK57,$Z57/SUMIFS('Eurostat market shares'!$Z$2:$Z$185,'Eurostat market shares'!$C$2:$C$185,'Market shares starting point Fe'!$C57,'Eurostat market shares'!$D$2:$D$185,'Market shares starting point Fe'!$D57)*(SUMIFS('RAW data extract'!AI$74:AI$81,'RAW data extract'!$C$74:$C$81,VLOOKUP('Market shares starting point Fe'!$D57,Nomenclature!$F$1:$G$8,2,FALSE))-'Market shares starting point Fe'!AK57)+AK57)</f>
        <v>1.268465559516849E-3</v>
      </c>
      <c r="AM57" s="7">
        <f>IF(SUMIFS('Eurostat market shares'!$Z$2:$Z$185,'Eurostat market shares'!$C$2:$C$185,'Market shares starting point Fe'!$C57,'Eurostat market shares'!$D$2:$D$185,'Market shares starting point Fe'!$D57)=0,(SUMIFS('RAW data extract'!AJ$74:AJ$81,'RAW data extract'!$C$74:$C$81,VLOOKUP('Market shares starting point Fe'!$D57,Nomenclature!$F$1:$G$8,2,FALSE))-'Market shares starting point Fe'!AL57)+AL57,$Z57/SUMIFS('Eurostat market shares'!$Z$2:$Z$185,'Eurostat market shares'!$C$2:$C$185,'Market shares starting point Fe'!$C57,'Eurostat market shares'!$D$2:$D$185,'Market shares starting point Fe'!$D57)*(SUMIFS('RAW data extract'!AJ$74:AJ$81,'RAW data extract'!$C$74:$C$81,VLOOKUP('Market shares starting point Fe'!$D57,Nomenclature!$F$1:$G$8,2,FALSE))-'Market shares starting point Fe'!AL57)+AL57)</f>
        <v>1.3109464826405865E-3</v>
      </c>
      <c r="AN57" s="7">
        <f>IF(SUMIFS('Eurostat market shares'!$Z$2:$Z$185,'Eurostat market shares'!$C$2:$C$185,'Market shares starting point Fe'!$C57,'Eurostat market shares'!$D$2:$D$185,'Market shares starting point Fe'!$D57)=0,(SUMIFS('RAW data extract'!AK$74:AK$81,'RAW data extract'!$C$74:$C$81,VLOOKUP('Market shares starting point Fe'!$D57,Nomenclature!$F$1:$G$8,2,FALSE))-'Market shares starting point Fe'!AM57)+AM57,$Z57/SUMIFS('Eurostat market shares'!$Z$2:$Z$185,'Eurostat market shares'!$C$2:$C$185,'Market shares starting point Fe'!$C57,'Eurostat market shares'!$D$2:$D$185,'Market shares starting point Fe'!$D57)*(SUMIFS('RAW data extract'!AK$74:AK$81,'RAW data extract'!$C$74:$C$81,VLOOKUP('Market shares starting point Fe'!$D57,Nomenclature!$F$1:$G$8,2,FALSE))-'Market shares starting point Fe'!AM57)+AM57)</f>
        <v>1.3643967276903124E-3</v>
      </c>
      <c r="AO57" s="7">
        <f>IF(SUMIFS('Eurostat market shares'!$Z$2:$Z$185,'Eurostat market shares'!$C$2:$C$185,'Market shares starting point Fe'!$C57,'Eurostat market shares'!$D$2:$D$185,'Market shares starting point Fe'!$D57)=0,(SUMIFS('RAW data extract'!AL$74:AL$81,'RAW data extract'!$C$74:$C$81,VLOOKUP('Market shares starting point Fe'!$D57,Nomenclature!$F$1:$G$8,2,FALSE))-'Market shares starting point Fe'!AN57)+AN57,$Z57/SUMIFS('Eurostat market shares'!$Z$2:$Z$185,'Eurostat market shares'!$C$2:$C$185,'Market shares starting point Fe'!$C57,'Eurostat market shares'!$D$2:$D$185,'Market shares starting point Fe'!$D57)*(SUMIFS('RAW data extract'!AL$74:AL$81,'RAW data extract'!$C$74:$C$81,VLOOKUP('Market shares starting point Fe'!$D57,Nomenclature!$F$1:$G$8,2,FALSE))-'Market shares starting point Fe'!AN57)+AN57)</f>
        <v>1.4271798005425584E-3</v>
      </c>
      <c r="AP57" s="7">
        <f>IF(SUMIFS('Eurostat market shares'!$Z$2:$Z$185,'Eurostat market shares'!$C$2:$C$185,'Market shares starting point Fe'!$C57,'Eurostat market shares'!$D$2:$D$185,'Market shares starting point Fe'!$D57)=0,(SUMIFS('RAW data extract'!AM$74:AM$81,'RAW data extract'!$C$74:$C$81,VLOOKUP('Market shares starting point Fe'!$D57,Nomenclature!$F$1:$G$8,2,FALSE))-'Market shares starting point Fe'!AO57)+AO57,$Z57/SUMIFS('Eurostat market shares'!$Z$2:$Z$185,'Eurostat market shares'!$C$2:$C$185,'Market shares starting point Fe'!$C57,'Eurostat market shares'!$D$2:$D$185,'Market shares starting point Fe'!$D57)*(SUMIFS('RAW data extract'!AM$74:AM$81,'RAW data extract'!$C$74:$C$81,VLOOKUP('Market shares starting point Fe'!$D57,Nomenclature!$F$1:$G$8,2,FALSE))-'Market shares starting point Fe'!AO57)+AO57)</f>
        <v>1.5003741575477807E-3</v>
      </c>
      <c r="AQ57" s="7">
        <f>IF(SUMIFS('Eurostat market shares'!$Z$2:$Z$185,'Eurostat market shares'!$C$2:$C$185,'Market shares starting point Fe'!$C57,'Eurostat market shares'!$D$2:$D$185,'Market shares starting point Fe'!$D57)=0,(SUMIFS('RAW data extract'!AN$74:AN$81,'RAW data extract'!$C$74:$C$81,VLOOKUP('Market shares starting point Fe'!$D57,Nomenclature!$F$1:$G$8,2,FALSE))-'Market shares starting point Fe'!AP57)+AP57,$Z57/SUMIFS('Eurostat market shares'!$Z$2:$Z$185,'Eurostat market shares'!$C$2:$C$185,'Market shares starting point Fe'!$C57,'Eurostat market shares'!$D$2:$D$185,'Market shares starting point Fe'!$D57)*(SUMIFS('RAW data extract'!AN$74:AN$81,'RAW data extract'!$C$74:$C$81,VLOOKUP('Market shares starting point Fe'!$D57,Nomenclature!$F$1:$G$8,2,FALSE))-'Market shares starting point Fe'!AP57)+AP57)</f>
        <v>1.5829916365067375E-3</v>
      </c>
      <c r="AR57" s="7">
        <f>IF(SUMIFS('Eurostat market shares'!$Z$2:$Z$185,'Eurostat market shares'!$C$2:$C$185,'Market shares starting point Fe'!$C57,'Eurostat market shares'!$D$2:$D$185,'Market shares starting point Fe'!$D57)=0,(SUMIFS('RAW data extract'!AO$74:AO$81,'RAW data extract'!$C$74:$C$81,VLOOKUP('Market shares starting point Fe'!$D57,Nomenclature!$F$1:$G$8,2,FALSE))-'Market shares starting point Fe'!AQ57)+AQ57,$Z57/SUMIFS('Eurostat market shares'!$Z$2:$Z$185,'Eurostat market shares'!$C$2:$C$185,'Market shares starting point Fe'!$C57,'Eurostat market shares'!$D$2:$D$185,'Market shares starting point Fe'!$D57)*(SUMIFS('RAW data extract'!AO$74:AO$81,'RAW data extract'!$C$74:$C$81,VLOOKUP('Market shares starting point Fe'!$D57,Nomenclature!$F$1:$G$8,2,FALSE))-'Market shares starting point Fe'!AQ57)+AQ57)</f>
        <v>1.6761214113994709E-3</v>
      </c>
      <c r="AS57" s="7">
        <f>IF(SUMIFS('Eurostat market shares'!$Z$2:$Z$185,'Eurostat market shares'!$C$2:$C$185,'Market shares starting point Fe'!$C57,'Eurostat market shares'!$D$2:$D$185,'Market shares starting point Fe'!$D57)=0,(SUMIFS('RAW data extract'!AP$74:AP$81,'RAW data extract'!$C$74:$C$81,VLOOKUP('Market shares starting point Fe'!$D57,Nomenclature!$F$1:$G$8,2,FALSE))-'Market shares starting point Fe'!AR57)+AR57,$Z57/SUMIFS('Eurostat market shares'!$Z$2:$Z$185,'Eurostat market shares'!$C$2:$C$185,'Market shares starting point Fe'!$C57,'Eurostat market shares'!$D$2:$D$185,'Market shares starting point Fe'!$D57)*(SUMIFS('RAW data extract'!AP$74:AP$81,'RAW data extract'!$C$74:$C$81,VLOOKUP('Market shares starting point Fe'!$D57,Nomenclature!$F$1:$G$8,2,FALSE))-'Market shares starting point Fe'!AR57)+AR57)</f>
        <v>1.7810369068512488E-3</v>
      </c>
      <c r="AT57" s="7">
        <f>IF(SUMIFS('Eurostat market shares'!$Z$2:$Z$185,'Eurostat market shares'!$C$2:$C$185,'Market shares starting point Fe'!$C57,'Eurostat market shares'!$D$2:$D$185,'Market shares starting point Fe'!$D57)=0,(SUMIFS('RAW data extract'!AQ$74:AQ$81,'RAW data extract'!$C$74:$C$81,VLOOKUP('Market shares starting point Fe'!$D57,Nomenclature!$F$1:$G$8,2,FALSE))-'Market shares starting point Fe'!AS57)+AS57,$Z57/SUMIFS('Eurostat market shares'!$Z$2:$Z$185,'Eurostat market shares'!$C$2:$C$185,'Market shares starting point Fe'!$C57,'Eurostat market shares'!$D$2:$D$185,'Market shares starting point Fe'!$D57)*(SUMIFS('RAW data extract'!AQ$74:AQ$81,'RAW data extract'!$C$74:$C$81,VLOOKUP('Market shares starting point Fe'!$D57,Nomenclature!$F$1:$G$8,2,FALSE))-'Market shares starting point Fe'!AS57)+AS57)</f>
        <v>1.9017989984994575E-3</v>
      </c>
      <c r="AU57" s="7">
        <f>IF(SUMIFS('Eurostat market shares'!$Z$2:$Z$185,'Eurostat market shares'!$C$2:$C$185,'Market shares starting point Fe'!$C57,'Eurostat market shares'!$D$2:$D$185,'Market shares starting point Fe'!$D57)=0,(SUMIFS('RAW data extract'!AR$74:AR$81,'RAW data extract'!$C$74:$C$81,VLOOKUP('Market shares starting point Fe'!$D57,Nomenclature!$F$1:$G$8,2,FALSE))-'Market shares starting point Fe'!AT57)+AT57,$Z57/SUMIFS('Eurostat market shares'!$Z$2:$Z$185,'Eurostat market shares'!$C$2:$C$185,'Market shares starting point Fe'!$C57,'Eurostat market shares'!$D$2:$D$185,'Market shares starting point Fe'!$D57)*(SUMIFS('RAW data extract'!AR$74:AR$81,'RAW data extract'!$C$74:$C$81,VLOOKUP('Market shares starting point Fe'!$D57,Nomenclature!$F$1:$G$8,2,FALSE))-'Market shares starting point Fe'!AT57)+AT57)</f>
        <v>2.0369226609876778E-3</v>
      </c>
      <c r="AV57" s="7">
        <f>IF(SUMIFS('Eurostat market shares'!$Z$2:$Z$185,'Eurostat market shares'!$C$2:$C$185,'Market shares starting point Fe'!$C57,'Eurostat market shares'!$D$2:$D$185,'Market shares starting point Fe'!$D57)=0,(SUMIFS('RAW data extract'!AS$74:AS$81,'RAW data extract'!$C$74:$C$81,VLOOKUP('Market shares starting point Fe'!$D57,Nomenclature!$F$1:$G$8,2,FALSE))-'Market shares starting point Fe'!AU57)+AU57,$Z57/SUMIFS('Eurostat market shares'!$Z$2:$Z$185,'Eurostat market shares'!$C$2:$C$185,'Market shares starting point Fe'!$C57,'Eurostat market shares'!$D$2:$D$185,'Market shares starting point Fe'!$D57)*(SUMIFS('RAW data extract'!AS$74:AS$81,'RAW data extract'!$C$74:$C$81,VLOOKUP('Market shares starting point Fe'!$D57,Nomenclature!$F$1:$G$8,2,FALSE))-'Market shares starting point Fe'!AU57)+AU57)</f>
        <v>2.1971128177983327E-3</v>
      </c>
      <c r="AW57" s="7">
        <f>IF(SUMIFS('Eurostat market shares'!$Z$2:$Z$185,'Eurostat market shares'!$C$2:$C$185,'Market shares starting point Fe'!$C57,'Eurostat market shares'!$D$2:$D$185,'Market shares starting point Fe'!$D57)=0,(SUMIFS('RAW data extract'!AT$74:AT$81,'RAW data extract'!$C$74:$C$81,VLOOKUP('Market shares starting point Fe'!$D57,Nomenclature!$F$1:$G$8,2,FALSE))-'Market shares starting point Fe'!AV57)+AV57,$Z57/SUMIFS('Eurostat market shares'!$Z$2:$Z$185,'Eurostat market shares'!$C$2:$C$185,'Market shares starting point Fe'!$C57,'Eurostat market shares'!$D$2:$D$185,'Market shares starting point Fe'!$D57)*(SUMIFS('RAW data extract'!AT$74:AT$81,'RAW data extract'!$C$74:$C$81,VLOOKUP('Market shares starting point Fe'!$D57,Nomenclature!$F$1:$G$8,2,FALSE))-'Market shares starting point Fe'!AV57)+AV57)</f>
        <v>2.3889626204798035E-3</v>
      </c>
      <c r="AX57" s="7">
        <f>IF(SUMIFS('Eurostat market shares'!$Z$2:$Z$185,'Eurostat market shares'!$C$2:$C$185,'Market shares starting point Fe'!$C57,'Eurostat market shares'!$D$2:$D$185,'Market shares starting point Fe'!$D57)=0,(SUMIFS('RAW data extract'!AU$74:AU$81,'RAW data extract'!$C$74:$C$81,VLOOKUP('Market shares starting point Fe'!$D57,Nomenclature!$F$1:$G$8,2,FALSE))-'Market shares starting point Fe'!AW57)+AW57,$Z57/SUMIFS('Eurostat market shares'!$Z$2:$Z$185,'Eurostat market shares'!$C$2:$C$185,'Market shares starting point Fe'!$C57,'Eurostat market shares'!$D$2:$D$185,'Market shares starting point Fe'!$D57)*(SUMIFS('RAW data extract'!AU$74:AU$81,'RAW data extract'!$C$74:$C$81,VLOOKUP('Market shares starting point Fe'!$D57,Nomenclature!$F$1:$G$8,2,FALSE))-'Market shares starting point Fe'!AW57)+AW57)</f>
        <v>2.6221717132054179E-3</v>
      </c>
      <c r="AY57" s="7">
        <f>IF(SUMIFS('Eurostat market shares'!$Z$2:$Z$185,'Eurostat market shares'!$C$2:$C$185,'Market shares starting point Fe'!$C57,'Eurostat market shares'!$D$2:$D$185,'Market shares starting point Fe'!$D57)=0,(SUMIFS('RAW data extract'!AV$74:AV$81,'RAW data extract'!$C$74:$C$81,VLOOKUP('Market shares starting point Fe'!$D57,Nomenclature!$F$1:$G$8,2,FALSE))-'Market shares starting point Fe'!AX57)+AX57,$Z57/SUMIFS('Eurostat market shares'!$Z$2:$Z$185,'Eurostat market shares'!$C$2:$C$185,'Market shares starting point Fe'!$C57,'Eurostat market shares'!$D$2:$D$185,'Market shares starting point Fe'!$D57)*(SUMIFS('RAW data extract'!AV$74:AV$81,'RAW data extract'!$C$74:$C$81,VLOOKUP('Market shares starting point Fe'!$D57,Nomenclature!$F$1:$G$8,2,FALSE))-'Market shares starting point Fe'!AX57)+AX57)</f>
        <v>2.8148257461133256E-3</v>
      </c>
      <c r="AZ57" s="7">
        <f>IF(SUMIFS('Eurostat market shares'!$Z$2:$Z$185,'Eurostat market shares'!$C$2:$C$185,'Market shares starting point Fe'!$C57,'Eurostat market shares'!$D$2:$D$185,'Market shares starting point Fe'!$D57)=0,(SUMIFS('RAW data extract'!AW$74:AW$81,'RAW data extract'!$C$74:$C$81,VLOOKUP('Market shares starting point Fe'!$D57,Nomenclature!$F$1:$G$8,2,FALSE))-'Market shares starting point Fe'!AY57)+AY57,$Z57/SUMIFS('Eurostat market shares'!$Z$2:$Z$185,'Eurostat market shares'!$C$2:$C$185,'Market shares starting point Fe'!$C57,'Eurostat market shares'!$D$2:$D$185,'Market shares starting point Fe'!$D57)*(SUMIFS('RAW data extract'!AW$74:AW$81,'RAW data extract'!$C$74:$C$81,VLOOKUP('Market shares starting point Fe'!$D57,Nomenclature!$F$1:$G$8,2,FALSE))-'Market shares starting point Fe'!AY57)+AY57)</f>
        <v>3.0652488740514506E-3</v>
      </c>
      <c r="BA57" s="7">
        <f>IF(SUMIFS('Eurostat market shares'!$Z$2:$Z$185,'Eurostat market shares'!$C$2:$C$185,'Market shares starting point Fe'!$C57,'Eurostat market shares'!$D$2:$D$185,'Market shares starting point Fe'!$D57)=0,(SUMIFS('RAW data extract'!AX$74:AX$81,'RAW data extract'!$C$74:$C$81,VLOOKUP('Market shares starting point Fe'!$D57,Nomenclature!$F$1:$G$8,2,FALSE))-'Market shares starting point Fe'!AZ57)+AZ57,$Z57/SUMIFS('Eurostat market shares'!$Z$2:$Z$185,'Eurostat market shares'!$C$2:$C$185,'Market shares starting point Fe'!$C57,'Eurostat market shares'!$D$2:$D$185,'Market shares starting point Fe'!$D57)*(SUMIFS('RAW data extract'!AX$74:AX$81,'RAW data extract'!$C$74:$C$81,VLOOKUP('Market shares starting point Fe'!$D57,Nomenclature!$F$1:$G$8,2,FALSE))-'Market shares starting point Fe'!AZ57)+AZ57)</f>
        <v>3.334783432032285E-3</v>
      </c>
      <c r="BB57" s="7">
        <f>IF(SUMIFS('Eurostat market shares'!$Z$2:$Z$185,'Eurostat market shares'!$C$2:$C$185,'Market shares starting point Fe'!$C57,'Eurostat market shares'!$D$2:$D$185,'Market shares starting point Fe'!$D57)=0,(SUMIFS('RAW data extract'!AY$74:AY$81,'RAW data extract'!$C$74:$C$81,VLOOKUP('Market shares starting point Fe'!$D57,Nomenclature!$F$1:$G$8,2,FALSE))-'Market shares starting point Fe'!BA57)+BA57,$Z57/SUMIFS('Eurostat market shares'!$Z$2:$Z$185,'Eurostat market shares'!$C$2:$C$185,'Market shares starting point Fe'!$C57,'Eurostat market shares'!$D$2:$D$185,'Market shares starting point Fe'!$D57)*(SUMIFS('RAW data extract'!AY$74:AY$81,'RAW data extract'!$C$74:$C$81,VLOOKUP('Market shares starting point Fe'!$D57,Nomenclature!$F$1:$G$8,2,FALSE))-'Market shares starting point Fe'!BA57)+BA57)</f>
        <v>3.6237132253118015E-3</v>
      </c>
      <c r="BC57" s="7">
        <f>IF(SUMIFS('Eurostat market shares'!$Z$2:$Z$185,'Eurostat market shares'!$C$2:$C$185,'Market shares starting point Fe'!$C57,'Eurostat market shares'!$D$2:$D$185,'Market shares starting point Fe'!$D57)=0,(SUMIFS('RAW data extract'!AZ$74:AZ$81,'RAW data extract'!$C$74:$C$81,VLOOKUP('Market shares starting point Fe'!$D57,Nomenclature!$F$1:$G$8,2,FALSE))-'Market shares starting point Fe'!BB57)+BB57,$Z57/SUMIFS('Eurostat market shares'!$Z$2:$Z$185,'Eurostat market shares'!$C$2:$C$185,'Market shares starting point Fe'!$C57,'Eurostat market shares'!$D$2:$D$185,'Market shares starting point Fe'!$D57)*(SUMIFS('RAW data extract'!AZ$74:AZ$81,'RAW data extract'!$C$74:$C$81,VLOOKUP('Market shares starting point Fe'!$D57,Nomenclature!$F$1:$G$8,2,FALSE))-'Market shares starting point Fe'!BB57)+BB57)</f>
        <v>3.93874778335757E-3</v>
      </c>
      <c r="BD57" s="7">
        <f>IF(SUMIFS('Eurostat market shares'!$Z$2:$Z$185,'Eurostat market shares'!$C$2:$C$185,'Market shares starting point Fe'!$C57,'Eurostat market shares'!$D$2:$D$185,'Market shares starting point Fe'!$D57)=0,(SUMIFS('RAW data extract'!BA$74:BA$81,'RAW data extract'!$C$74:$C$81,VLOOKUP('Market shares starting point Fe'!$D57,Nomenclature!$F$1:$G$8,2,FALSE))-'Market shares starting point Fe'!BC57)+BC57,$Z57/SUMIFS('Eurostat market shares'!$Z$2:$Z$185,'Eurostat market shares'!$C$2:$C$185,'Market shares starting point Fe'!$C57,'Eurostat market shares'!$D$2:$D$185,'Market shares starting point Fe'!$D57)*(SUMIFS('RAW data extract'!BA$74:BA$81,'RAW data extract'!$C$74:$C$81,VLOOKUP('Market shares starting point Fe'!$D57,Nomenclature!$F$1:$G$8,2,FALSE))-'Market shares starting point Fe'!BC57)+BC57)</f>
        <v>4.300220416896405E-3</v>
      </c>
      <c r="BE57" s="7">
        <f>IF(SUMIFS('Eurostat market shares'!$Z$2:$Z$185,'Eurostat market shares'!$C$2:$C$185,'Market shares starting point Fe'!$C57,'Eurostat market shares'!$D$2:$D$185,'Market shares starting point Fe'!$D57)=0,(SUMIFS('RAW data extract'!BB$74:BB$81,'RAW data extract'!$C$74:$C$81,VLOOKUP('Market shares starting point Fe'!$D57,Nomenclature!$F$1:$G$8,2,FALSE))-'Market shares starting point Fe'!BD57)+BD57,$Z57/SUMIFS('Eurostat market shares'!$Z$2:$Z$185,'Eurostat market shares'!$C$2:$C$185,'Market shares starting point Fe'!$C57,'Eurostat market shares'!$D$2:$D$185,'Market shares starting point Fe'!$D57)*(SUMIFS('RAW data extract'!BB$74:BB$81,'RAW data extract'!$C$74:$C$81,VLOOKUP('Market shares starting point Fe'!$D57,Nomenclature!$F$1:$G$8,2,FALSE))-'Market shares starting point Fe'!BD57)+BD57)</f>
        <v>4.6939839380802061E-3</v>
      </c>
      <c r="BF57" s="7">
        <f>IF(SUMIFS('Eurostat market shares'!$Z$2:$Z$185,'Eurostat market shares'!$C$2:$C$185,'Market shares starting point Fe'!$C57,'Eurostat market shares'!$D$2:$D$185,'Market shares starting point Fe'!$D57)=0,(SUMIFS('RAW data extract'!BC$74:BC$81,'RAW data extract'!$C$74:$C$81,VLOOKUP('Market shares starting point Fe'!$D57,Nomenclature!$F$1:$G$8,2,FALSE))-'Market shares starting point Fe'!BE57)+BE57,$Z57/SUMIFS('Eurostat market shares'!$Z$2:$Z$185,'Eurostat market shares'!$C$2:$C$185,'Market shares starting point Fe'!$C57,'Eurostat market shares'!$D$2:$D$185,'Market shares starting point Fe'!$D57)*(SUMIFS('RAW data extract'!BC$74:BC$81,'RAW data extract'!$C$74:$C$81,VLOOKUP('Market shares starting point Fe'!$D57,Nomenclature!$F$1:$G$8,2,FALSE))-'Market shares starting point Fe'!BE57)+BE57)</f>
        <v>5.1362652244870237E-3</v>
      </c>
      <c r="BG57" s="7">
        <f>IF(SUMIFS('Eurostat market shares'!$Z$2:$Z$185,'Eurostat market shares'!$C$2:$C$185,'Market shares starting point Fe'!$C57,'Eurostat market shares'!$D$2:$D$185,'Market shares starting point Fe'!$D57)=0,(SUMIFS('RAW data extract'!BD$74:BD$81,'RAW data extract'!$C$74:$C$81,VLOOKUP('Market shares starting point Fe'!$D57,Nomenclature!$F$1:$G$8,2,FALSE))-'Market shares starting point Fe'!BF57)+BF57,$Z57/SUMIFS('Eurostat market shares'!$Z$2:$Z$185,'Eurostat market shares'!$C$2:$C$185,'Market shares starting point Fe'!$C57,'Eurostat market shares'!$D$2:$D$185,'Market shares starting point Fe'!$D57)*(SUMIFS('RAW data extract'!BD$74:BD$81,'RAW data extract'!$C$74:$C$81,VLOOKUP('Market shares starting point Fe'!$D57,Nomenclature!$F$1:$G$8,2,FALSE))-'Market shares starting point Fe'!BF57)+BF57)</f>
        <v>5.6378151138611644E-3</v>
      </c>
      <c r="BH57" s="7">
        <f>IF(SUMIFS('Eurostat market shares'!$Z$2:$Z$185,'Eurostat market shares'!$C$2:$C$185,'Market shares starting point Fe'!$C57,'Eurostat market shares'!$D$2:$D$185,'Market shares starting point Fe'!$D57)=0,(SUMIFS('RAW data extract'!BE$74:BE$81,'RAW data extract'!$C$74:$C$81,VLOOKUP('Market shares starting point Fe'!$D57,Nomenclature!$F$1:$G$8,2,FALSE))-'Market shares starting point Fe'!BG57)+BG57,$Z57/SUMIFS('Eurostat market shares'!$Z$2:$Z$185,'Eurostat market shares'!$C$2:$C$185,'Market shares starting point Fe'!$C57,'Eurostat market shares'!$D$2:$D$185,'Market shares starting point Fe'!$D57)*(SUMIFS('RAW data extract'!BE$74:BE$81,'RAW data extract'!$C$74:$C$81,VLOOKUP('Market shares starting point Fe'!$D57,Nomenclature!$F$1:$G$8,2,FALSE))-'Market shares starting point Fe'!BG57)+BG57)</f>
        <v>6.2088712169205505E-3</v>
      </c>
    </row>
    <row r="58" spans="1:60" hidden="1" x14ac:dyDescent="0.3">
      <c r="A58" t="s">
        <v>9</v>
      </c>
      <c r="B58" t="s">
        <v>10</v>
      </c>
      <c r="C58" t="s">
        <v>41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 s="6">
        <f>IFERROR(SUMIFS('intermediary sheet'!J$2:J$185,'intermediary sheet'!$C$2:$C$185,'Market shares starting point Fe'!$C58,'intermediary sheet'!$D$2:$D$185,'Market shares starting point Fe'!$D58)/SUMIFS('intermediary sheet'!J$2:J$185,'intermediary sheet'!$C$2:$C$185,'Market shares starting point Fe'!$C58,'intermediary sheet'!$D$2:$D$185,"total"),0)</f>
        <v>1</v>
      </c>
      <c r="K58" s="6">
        <f>IFERROR(SUMIFS('intermediary sheet'!K$2:K$185,'intermediary sheet'!$C$2:$C$185,'Market shares starting point Fe'!$C58,'intermediary sheet'!$D$2:$D$185,'Market shares starting point Fe'!$D58)/SUMIFS('intermediary sheet'!K$2:K$185,'intermediary sheet'!$C$2:$C$185,'Market shares starting point Fe'!$C58,'intermediary sheet'!$D$2:$D$185,"total"),0)</f>
        <v>1</v>
      </c>
      <c r="L58" s="6">
        <f>IFERROR(SUMIFS('intermediary sheet'!L$2:L$185,'intermediary sheet'!$C$2:$C$185,'Market shares starting point Fe'!$C58,'intermediary sheet'!$D$2:$D$185,'Market shares starting point Fe'!$D58)/SUMIFS('intermediary sheet'!L$2:L$185,'intermediary sheet'!$C$2:$C$185,'Market shares starting point Fe'!$C58,'intermediary sheet'!$D$2:$D$185,"total"),0)</f>
        <v>1</v>
      </c>
      <c r="M58" s="6">
        <f>IFERROR(SUMIFS('intermediary sheet'!M$2:M$185,'intermediary sheet'!$C$2:$C$185,'Market shares starting point Fe'!$C58,'intermediary sheet'!$D$2:$D$185,'Market shares starting point Fe'!$D58)/SUMIFS('intermediary sheet'!M$2:M$185,'intermediary sheet'!$C$2:$C$185,'Market shares starting point Fe'!$C58,'intermediary sheet'!$D$2:$D$185,"total"),0)</f>
        <v>1</v>
      </c>
      <c r="N58" s="6">
        <f>IFERROR(SUMIFS('intermediary sheet'!N$2:N$185,'intermediary sheet'!$C$2:$C$185,'Market shares starting point Fe'!$C58,'intermediary sheet'!$D$2:$D$185,'Market shares starting point Fe'!$D58)/SUMIFS('intermediary sheet'!N$2:N$185,'intermediary sheet'!$C$2:$C$185,'Market shares starting point Fe'!$C58,'intermediary sheet'!$D$2:$D$185,"total"),0)</f>
        <v>1</v>
      </c>
      <c r="O58" s="6">
        <f>IFERROR(SUMIFS('intermediary sheet'!O$2:O$185,'intermediary sheet'!$C$2:$C$185,'Market shares starting point Fe'!$C58,'intermediary sheet'!$D$2:$D$185,'Market shares starting point Fe'!$D58)/SUMIFS('intermediary sheet'!O$2:O$185,'intermediary sheet'!$C$2:$C$185,'Market shares starting point Fe'!$C58,'intermediary sheet'!$D$2:$D$185,"total"),0)</f>
        <v>1</v>
      </c>
      <c r="P58" s="6">
        <f>IFERROR(SUMIFS('intermediary sheet'!P$2:P$185,'intermediary sheet'!$C$2:$C$185,'Market shares starting point Fe'!$C58,'intermediary sheet'!$D$2:$D$185,'Market shares starting point Fe'!$D58)/SUMIFS('intermediary sheet'!P$2:P$185,'intermediary sheet'!$C$2:$C$185,'Market shares starting point Fe'!$C58,'intermediary sheet'!$D$2:$D$185,"total"),0)</f>
        <v>1</v>
      </c>
      <c r="Q58" s="6">
        <f>IFERROR(SUMIFS('intermediary sheet'!Q$2:Q$185,'intermediary sheet'!$C$2:$C$185,'Market shares starting point Fe'!$C58,'intermediary sheet'!$D$2:$D$185,'Market shares starting point Fe'!$D58)/SUMIFS('intermediary sheet'!Q$2:Q$185,'intermediary sheet'!$C$2:$C$185,'Market shares starting point Fe'!$C58,'intermediary sheet'!$D$2:$D$185,"total"),0)</f>
        <v>1</v>
      </c>
      <c r="R58" s="6">
        <f>IFERROR(SUMIFS('intermediary sheet'!R$2:R$185,'intermediary sheet'!$C$2:$C$185,'Market shares starting point Fe'!$C58,'intermediary sheet'!$D$2:$D$185,'Market shares starting point Fe'!$D58)/SUMIFS('intermediary sheet'!R$2:R$185,'intermediary sheet'!$C$2:$C$185,'Market shares starting point Fe'!$C58,'intermediary sheet'!$D$2:$D$185,"total"),0)</f>
        <v>1</v>
      </c>
      <c r="S58" s="6">
        <f>IFERROR(SUMIFS('intermediary sheet'!S$2:S$185,'intermediary sheet'!$C$2:$C$185,'Market shares starting point Fe'!$C58,'intermediary sheet'!$D$2:$D$185,'Market shares starting point Fe'!$D58)/SUMIFS('intermediary sheet'!S$2:S$185,'intermediary sheet'!$C$2:$C$185,'Market shares starting point Fe'!$C58,'intermediary sheet'!$D$2:$D$185,"total"),0)</f>
        <v>1</v>
      </c>
      <c r="T58" s="6">
        <f>IFERROR(SUMIFS('intermediary sheet'!T$2:T$185,'intermediary sheet'!$C$2:$C$185,'Market shares starting point Fe'!$C58,'intermediary sheet'!$D$2:$D$185,'Market shares starting point Fe'!$D58)/SUMIFS('intermediary sheet'!T$2:T$185,'intermediary sheet'!$C$2:$C$185,'Market shares starting point Fe'!$C58,'intermediary sheet'!$D$2:$D$185,"total"),0)</f>
        <v>1</v>
      </c>
      <c r="U58" s="6">
        <f>IFERROR(SUMIFS('intermediary sheet'!U$2:U$185,'intermediary sheet'!$C$2:$C$185,'Market shares starting point Fe'!$C58,'intermediary sheet'!$D$2:$D$185,'Market shares starting point Fe'!$D58)/SUMIFS('intermediary sheet'!U$2:U$185,'intermediary sheet'!$C$2:$C$185,'Market shares starting point Fe'!$C58,'intermediary sheet'!$D$2:$D$185,"total"),0)</f>
        <v>1</v>
      </c>
      <c r="V58" s="6">
        <f>IFERROR(SUMIFS('intermediary sheet'!V$2:V$185,'intermediary sheet'!$C$2:$C$185,'Market shares starting point Fe'!$C58,'intermediary sheet'!$D$2:$D$185,'Market shares starting point Fe'!$D58)/SUMIFS('intermediary sheet'!V$2:V$185,'intermediary sheet'!$C$2:$C$185,'Market shares starting point Fe'!$C58,'intermediary sheet'!$D$2:$D$185,"total"),0)</f>
        <v>1</v>
      </c>
      <c r="W58" s="6">
        <f>IFERROR(SUMIFS('intermediary sheet'!W$2:W$185,'intermediary sheet'!$C$2:$C$185,'Market shares starting point Fe'!$C58,'intermediary sheet'!$D$2:$D$185,'Market shares starting point Fe'!$D58)/SUMIFS('intermediary sheet'!W$2:W$185,'intermediary sheet'!$C$2:$C$185,'Market shares starting point Fe'!$C58,'intermediary sheet'!$D$2:$D$185,"total"),0)</f>
        <v>1</v>
      </c>
      <c r="X58" s="6">
        <f>IFERROR(SUMIFS('intermediary sheet'!X$2:X$185,'intermediary sheet'!$C$2:$C$185,'Market shares starting point Fe'!$C58,'intermediary sheet'!$D$2:$D$185,'Market shares starting point Fe'!$D58)/SUMIFS('intermediary sheet'!X$2:X$185,'intermediary sheet'!$C$2:$C$185,'Market shares starting point Fe'!$C58,'intermediary sheet'!$D$2:$D$185,"total"),0)</f>
        <v>1</v>
      </c>
      <c r="Y58" s="6">
        <f>IFERROR(SUMIFS('intermediary sheet'!Y$2:Y$185,'intermediary sheet'!$C$2:$C$185,'Market shares starting point Fe'!$C58,'intermediary sheet'!$D$2:$D$185,'Market shares starting point Fe'!$D58)/SUMIFS('intermediary sheet'!Y$2:Y$185,'intermediary sheet'!$C$2:$C$185,'Market shares starting point Fe'!$C58,'intermediary sheet'!$D$2:$D$185,"total"),0)</f>
        <v>1</v>
      </c>
      <c r="Z58" s="6">
        <f>IFERROR(SUMIFS('intermediary sheet'!Z$2:Z$185,'intermediary sheet'!$C$2:$C$185,'Market shares starting point Fe'!$C58,'intermediary sheet'!$D$2:$D$185,'Market shares starting point Fe'!$D58)/SUMIFS('intermediary sheet'!Z$2:Z$185,'intermediary sheet'!$C$2:$C$185,'Market shares starting point Fe'!$C58,'intermediary sheet'!$D$2:$D$185,"total"),0)</f>
        <v>1</v>
      </c>
      <c r="AA58" s="7">
        <f>IF(SUMIFS('Eurostat market shares'!$Z$2:$Z$185,'Eurostat market shares'!$C$2:$C$185,'Market shares starting point Fe'!$C58,'Eurostat market shares'!$D$2:$D$185,'Market shares starting point Fe'!$D58)=0,(SUMIFS('RAW data extract'!X$74:X$81,'RAW data extract'!$C$74:$C$81,VLOOKUP('Market shares starting point Fe'!$D58,Nomenclature!$F$1:$G$8,2,FALSE))-'Market shares starting point Fe'!Z58)+Z58,$Z58/SUMIFS('Eurostat market shares'!$Z$2:$Z$185,'Eurostat market shares'!$C$2:$C$185,'Market shares starting point Fe'!$C58,'Eurostat market shares'!$D$2:$D$185,'Market shares starting point Fe'!$D58)*(SUMIFS('RAW data extract'!X$74:X$81,'RAW data extract'!$C$74:$C$81,VLOOKUP('Market shares starting point Fe'!$D58,Nomenclature!$F$1:$G$8,2,FALSE))-'Market shares starting point Fe'!Z58)+Z58)</f>
        <v>1</v>
      </c>
      <c r="AB58" s="7">
        <f>IF(SUMIFS('Eurostat market shares'!$Z$2:$Z$185,'Eurostat market shares'!$C$2:$C$185,'Market shares starting point Fe'!$C58,'Eurostat market shares'!$D$2:$D$185,'Market shares starting point Fe'!$D58)=0,(SUMIFS('RAW data extract'!Y$74:Y$81,'RAW data extract'!$C$74:$C$81,VLOOKUP('Market shares starting point Fe'!$D58,Nomenclature!$F$1:$G$8,2,FALSE))-'Market shares starting point Fe'!AA58)+AA58,$Z58/SUMIFS('Eurostat market shares'!$Z$2:$Z$185,'Eurostat market shares'!$C$2:$C$185,'Market shares starting point Fe'!$C58,'Eurostat market shares'!$D$2:$D$185,'Market shares starting point Fe'!$D58)*(SUMIFS('RAW data extract'!Y$74:Y$81,'RAW data extract'!$C$74:$C$81,VLOOKUP('Market shares starting point Fe'!$D58,Nomenclature!$F$1:$G$8,2,FALSE))-'Market shares starting point Fe'!AA58)+AA58)</f>
        <v>1</v>
      </c>
      <c r="AC58" s="7">
        <f>IF(SUMIFS('Eurostat market shares'!$Z$2:$Z$185,'Eurostat market shares'!$C$2:$C$185,'Market shares starting point Fe'!$C58,'Eurostat market shares'!$D$2:$D$185,'Market shares starting point Fe'!$D58)=0,(SUMIFS('RAW data extract'!Z$74:Z$81,'RAW data extract'!$C$74:$C$81,VLOOKUP('Market shares starting point Fe'!$D58,Nomenclature!$F$1:$G$8,2,FALSE))-'Market shares starting point Fe'!AB58)+AB58,$Z58/SUMIFS('Eurostat market shares'!$Z$2:$Z$185,'Eurostat market shares'!$C$2:$C$185,'Market shares starting point Fe'!$C58,'Eurostat market shares'!$D$2:$D$185,'Market shares starting point Fe'!$D58)*(SUMIFS('RAW data extract'!Z$74:Z$81,'RAW data extract'!$C$74:$C$81,VLOOKUP('Market shares starting point Fe'!$D58,Nomenclature!$F$1:$G$8,2,FALSE))-'Market shares starting point Fe'!AB58)+AB58)</f>
        <v>1</v>
      </c>
      <c r="AD58" s="7">
        <f>IF(SUMIFS('Eurostat market shares'!$Z$2:$Z$185,'Eurostat market shares'!$C$2:$C$185,'Market shares starting point Fe'!$C58,'Eurostat market shares'!$D$2:$D$185,'Market shares starting point Fe'!$D58)=0,(SUMIFS('RAW data extract'!AA$74:AA$81,'RAW data extract'!$C$74:$C$81,VLOOKUP('Market shares starting point Fe'!$D58,Nomenclature!$F$1:$G$8,2,FALSE))-'Market shares starting point Fe'!AC58)+AC58,$Z58/SUMIFS('Eurostat market shares'!$Z$2:$Z$185,'Eurostat market shares'!$C$2:$C$185,'Market shares starting point Fe'!$C58,'Eurostat market shares'!$D$2:$D$185,'Market shares starting point Fe'!$D58)*(SUMIFS('RAW data extract'!AA$74:AA$81,'RAW data extract'!$C$74:$C$81,VLOOKUP('Market shares starting point Fe'!$D58,Nomenclature!$F$1:$G$8,2,FALSE))-'Market shares starting point Fe'!AC58)+AC58)</f>
        <v>1</v>
      </c>
      <c r="AE58" s="7">
        <f>IF(SUMIFS('Eurostat market shares'!$Z$2:$Z$185,'Eurostat market shares'!$C$2:$C$185,'Market shares starting point Fe'!$C58,'Eurostat market shares'!$D$2:$D$185,'Market shares starting point Fe'!$D58)=0,(SUMIFS('RAW data extract'!AB$74:AB$81,'RAW data extract'!$C$74:$C$81,VLOOKUP('Market shares starting point Fe'!$D58,Nomenclature!$F$1:$G$8,2,FALSE))-'Market shares starting point Fe'!AD58)+AD58,$Z58/SUMIFS('Eurostat market shares'!$Z$2:$Z$185,'Eurostat market shares'!$C$2:$C$185,'Market shares starting point Fe'!$C58,'Eurostat market shares'!$D$2:$D$185,'Market shares starting point Fe'!$D58)*(SUMIFS('RAW data extract'!AB$74:AB$81,'RAW data extract'!$C$74:$C$81,VLOOKUP('Market shares starting point Fe'!$D58,Nomenclature!$F$1:$G$8,2,FALSE))-'Market shares starting point Fe'!AD58)+AD58)</f>
        <v>1</v>
      </c>
      <c r="AF58" s="7">
        <f>IF(SUMIFS('Eurostat market shares'!$Z$2:$Z$185,'Eurostat market shares'!$C$2:$C$185,'Market shares starting point Fe'!$C58,'Eurostat market shares'!$D$2:$D$185,'Market shares starting point Fe'!$D58)=0,(SUMIFS('RAW data extract'!AC$74:AC$81,'RAW data extract'!$C$74:$C$81,VLOOKUP('Market shares starting point Fe'!$D58,Nomenclature!$F$1:$G$8,2,FALSE))-'Market shares starting point Fe'!AE58)+AE58,$Z58/SUMIFS('Eurostat market shares'!$Z$2:$Z$185,'Eurostat market shares'!$C$2:$C$185,'Market shares starting point Fe'!$C58,'Eurostat market shares'!$D$2:$D$185,'Market shares starting point Fe'!$D58)*(SUMIFS('RAW data extract'!AC$74:AC$81,'RAW data extract'!$C$74:$C$81,VLOOKUP('Market shares starting point Fe'!$D58,Nomenclature!$F$1:$G$8,2,FALSE))-'Market shares starting point Fe'!AE58)+AE58)</f>
        <v>1</v>
      </c>
      <c r="AG58" s="7">
        <f>IF(SUMIFS('Eurostat market shares'!$Z$2:$Z$185,'Eurostat market shares'!$C$2:$C$185,'Market shares starting point Fe'!$C58,'Eurostat market shares'!$D$2:$D$185,'Market shares starting point Fe'!$D58)=0,(SUMIFS('RAW data extract'!AD$74:AD$81,'RAW data extract'!$C$74:$C$81,VLOOKUP('Market shares starting point Fe'!$D58,Nomenclature!$F$1:$G$8,2,FALSE))-'Market shares starting point Fe'!AF58)+AF58,$Z58/SUMIFS('Eurostat market shares'!$Z$2:$Z$185,'Eurostat market shares'!$C$2:$C$185,'Market shares starting point Fe'!$C58,'Eurostat market shares'!$D$2:$D$185,'Market shares starting point Fe'!$D58)*(SUMIFS('RAW data extract'!AD$74:AD$81,'RAW data extract'!$C$74:$C$81,VLOOKUP('Market shares starting point Fe'!$D58,Nomenclature!$F$1:$G$8,2,FALSE))-'Market shares starting point Fe'!AF58)+AF58)</f>
        <v>1</v>
      </c>
      <c r="AH58" s="7">
        <f>IF(SUMIFS('Eurostat market shares'!$Z$2:$Z$185,'Eurostat market shares'!$C$2:$C$185,'Market shares starting point Fe'!$C58,'Eurostat market shares'!$D$2:$D$185,'Market shares starting point Fe'!$D58)=0,(SUMIFS('RAW data extract'!AE$74:AE$81,'RAW data extract'!$C$74:$C$81,VLOOKUP('Market shares starting point Fe'!$D58,Nomenclature!$F$1:$G$8,2,FALSE))-'Market shares starting point Fe'!AG58)+AG58,$Z58/SUMIFS('Eurostat market shares'!$Z$2:$Z$185,'Eurostat market shares'!$C$2:$C$185,'Market shares starting point Fe'!$C58,'Eurostat market shares'!$D$2:$D$185,'Market shares starting point Fe'!$D58)*(SUMIFS('RAW data extract'!AE$74:AE$81,'RAW data extract'!$C$74:$C$81,VLOOKUP('Market shares starting point Fe'!$D58,Nomenclature!$F$1:$G$8,2,FALSE))-'Market shares starting point Fe'!AG58)+AG58)</f>
        <v>1</v>
      </c>
      <c r="AI58" s="7">
        <f>IF(SUMIFS('Eurostat market shares'!$Z$2:$Z$185,'Eurostat market shares'!$C$2:$C$185,'Market shares starting point Fe'!$C58,'Eurostat market shares'!$D$2:$D$185,'Market shares starting point Fe'!$D58)=0,(SUMIFS('RAW data extract'!AF$74:AF$81,'RAW data extract'!$C$74:$C$81,VLOOKUP('Market shares starting point Fe'!$D58,Nomenclature!$F$1:$G$8,2,FALSE))-'Market shares starting point Fe'!AH58)+AH58,$Z58/SUMIFS('Eurostat market shares'!$Z$2:$Z$185,'Eurostat market shares'!$C$2:$C$185,'Market shares starting point Fe'!$C58,'Eurostat market shares'!$D$2:$D$185,'Market shares starting point Fe'!$D58)*(SUMIFS('RAW data extract'!AF$74:AF$81,'RAW data extract'!$C$74:$C$81,VLOOKUP('Market shares starting point Fe'!$D58,Nomenclature!$F$1:$G$8,2,FALSE))-'Market shares starting point Fe'!AH58)+AH58)</f>
        <v>1</v>
      </c>
      <c r="AJ58" s="7">
        <f>IF(SUMIFS('Eurostat market shares'!$Z$2:$Z$185,'Eurostat market shares'!$C$2:$C$185,'Market shares starting point Fe'!$C58,'Eurostat market shares'!$D$2:$D$185,'Market shares starting point Fe'!$D58)=0,(SUMIFS('RAW data extract'!AG$74:AG$81,'RAW data extract'!$C$74:$C$81,VLOOKUP('Market shares starting point Fe'!$D58,Nomenclature!$F$1:$G$8,2,FALSE))-'Market shares starting point Fe'!AI58)+AI58,$Z58/SUMIFS('Eurostat market shares'!$Z$2:$Z$185,'Eurostat market shares'!$C$2:$C$185,'Market shares starting point Fe'!$C58,'Eurostat market shares'!$D$2:$D$185,'Market shares starting point Fe'!$D58)*(SUMIFS('RAW data extract'!AG$74:AG$81,'RAW data extract'!$C$74:$C$81,VLOOKUP('Market shares starting point Fe'!$D58,Nomenclature!$F$1:$G$8,2,FALSE))-'Market shares starting point Fe'!AI58)+AI58)</f>
        <v>1</v>
      </c>
      <c r="AK58" s="7">
        <f>IF(SUMIFS('Eurostat market shares'!$Z$2:$Z$185,'Eurostat market shares'!$C$2:$C$185,'Market shares starting point Fe'!$C58,'Eurostat market shares'!$D$2:$D$185,'Market shares starting point Fe'!$D58)=0,(SUMIFS('RAW data extract'!AH$74:AH$81,'RAW data extract'!$C$74:$C$81,VLOOKUP('Market shares starting point Fe'!$D58,Nomenclature!$F$1:$G$8,2,FALSE))-'Market shares starting point Fe'!AJ58)+AJ58,$Z58/SUMIFS('Eurostat market shares'!$Z$2:$Z$185,'Eurostat market shares'!$C$2:$C$185,'Market shares starting point Fe'!$C58,'Eurostat market shares'!$D$2:$D$185,'Market shares starting point Fe'!$D58)*(SUMIFS('RAW data extract'!AH$74:AH$81,'RAW data extract'!$C$74:$C$81,VLOOKUP('Market shares starting point Fe'!$D58,Nomenclature!$F$1:$G$8,2,FALSE))-'Market shares starting point Fe'!AJ58)+AJ58)</f>
        <v>1</v>
      </c>
      <c r="AL58" s="7">
        <f>IF(SUMIFS('Eurostat market shares'!$Z$2:$Z$185,'Eurostat market shares'!$C$2:$C$185,'Market shares starting point Fe'!$C58,'Eurostat market shares'!$D$2:$D$185,'Market shares starting point Fe'!$D58)=0,(SUMIFS('RAW data extract'!AI$74:AI$81,'RAW data extract'!$C$74:$C$81,VLOOKUP('Market shares starting point Fe'!$D58,Nomenclature!$F$1:$G$8,2,FALSE))-'Market shares starting point Fe'!AK58)+AK58,$Z58/SUMIFS('Eurostat market shares'!$Z$2:$Z$185,'Eurostat market shares'!$C$2:$C$185,'Market shares starting point Fe'!$C58,'Eurostat market shares'!$D$2:$D$185,'Market shares starting point Fe'!$D58)*(SUMIFS('RAW data extract'!AI$74:AI$81,'RAW data extract'!$C$74:$C$81,VLOOKUP('Market shares starting point Fe'!$D58,Nomenclature!$F$1:$G$8,2,FALSE))-'Market shares starting point Fe'!AK58)+AK58)</f>
        <v>1</v>
      </c>
      <c r="AM58" s="7">
        <f>IF(SUMIFS('Eurostat market shares'!$Z$2:$Z$185,'Eurostat market shares'!$C$2:$C$185,'Market shares starting point Fe'!$C58,'Eurostat market shares'!$D$2:$D$185,'Market shares starting point Fe'!$D58)=0,(SUMIFS('RAW data extract'!AJ$74:AJ$81,'RAW data extract'!$C$74:$C$81,VLOOKUP('Market shares starting point Fe'!$D58,Nomenclature!$F$1:$G$8,2,FALSE))-'Market shares starting point Fe'!AL58)+AL58,$Z58/SUMIFS('Eurostat market shares'!$Z$2:$Z$185,'Eurostat market shares'!$C$2:$C$185,'Market shares starting point Fe'!$C58,'Eurostat market shares'!$D$2:$D$185,'Market shares starting point Fe'!$D58)*(SUMIFS('RAW data extract'!AJ$74:AJ$81,'RAW data extract'!$C$74:$C$81,VLOOKUP('Market shares starting point Fe'!$D58,Nomenclature!$F$1:$G$8,2,FALSE))-'Market shares starting point Fe'!AL58)+AL58)</f>
        <v>1</v>
      </c>
      <c r="AN58" s="7">
        <f>IF(SUMIFS('Eurostat market shares'!$Z$2:$Z$185,'Eurostat market shares'!$C$2:$C$185,'Market shares starting point Fe'!$C58,'Eurostat market shares'!$D$2:$D$185,'Market shares starting point Fe'!$D58)=0,(SUMIFS('RAW data extract'!AK$74:AK$81,'RAW data extract'!$C$74:$C$81,VLOOKUP('Market shares starting point Fe'!$D58,Nomenclature!$F$1:$G$8,2,FALSE))-'Market shares starting point Fe'!AM58)+AM58,$Z58/SUMIFS('Eurostat market shares'!$Z$2:$Z$185,'Eurostat market shares'!$C$2:$C$185,'Market shares starting point Fe'!$C58,'Eurostat market shares'!$D$2:$D$185,'Market shares starting point Fe'!$D58)*(SUMIFS('RAW data extract'!AK$74:AK$81,'RAW data extract'!$C$74:$C$81,VLOOKUP('Market shares starting point Fe'!$D58,Nomenclature!$F$1:$G$8,2,FALSE))-'Market shares starting point Fe'!AM58)+AM58)</f>
        <v>1</v>
      </c>
      <c r="AO58" s="7">
        <f>IF(SUMIFS('Eurostat market shares'!$Z$2:$Z$185,'Eurostat market shares'!$C$2:$C$185,'Market shares starting point Fe'!$C58,'Eurostat market shares'!$D$2:$D$185,'Market shares starting point Fe'!$D58)=0,(SUMIFS('RAW data extract'!AL$74:AL$81,'RAW data extract'!$C$74:$C$81,VLOOKUP('Market shares starting point Fe'!$D58,Nomenclature!$F$1:$G$8,2,FALSE))-'Market shares starting point Fe'!AN58)+AN58,$Z58/SUMIFS('Eurostat market shares'!$Z$2:$Z$185,'Eurostat market shares'!$C$2:$C$185,'Market shares starting point Fe'!$C58,'Eurostat market shares'!$D$2:$D$185,'Market shares starting point Fe'!$D58)*(SUMIFS('RAW data extract'!AL$74:AL$81,'RAW data extract'!$C$74:$C$81,VLOOKUP('Market shares starting point Fe'!$D58,Nomenclature!$F$1:$G$8,2,FALSE))-'Market shares starting point Fe'!AN58)+AN58)</f>
        <v>1</v>
      </c>
      <c r="AP58" s="7">
        <f>IF(SUMIFS('Eurostat market shares'!$Z$2:$Z$185,'Eurostat market shares'!$C$2:$C$185,'Market shares starting point Fe'!$C58,'Eurostat market shares'!$D$2:$D$185,'Market shares starting point Fe'!$D58)=0,(SUMIFS('RAW data extract'!AM$74:AM$81,'RAW data extract'!$C$74:$C$81,VLOOKUP('Market shares starting point Fe'!$D58,Nomenclature!$F$1:$G$8,2,FALSE))-'Market shares starting point Fe'!AO58)+AO58,$Z58/SUMIFS('Eurostat market shares'!$Z$2:$Z$185,'Eurostat market shares'!$C$2:$C$185,'Market shares starting point Fe'!$C58,'Eurostat market shares'!$D$2:$D$185,'Market shares starting point Fe'!$D58)*(SUMIFS('RAW data extract'!AM$74:AM$81,'RAW data extract'!$C$74:$C$81,VLOOKUP('Market shares starting point Fe'!$D58,Nomenclature!$F$1:$G$8,2,FALSE))-'Market shares starting point Fe'!AO58)+AO58)</f>
        <v>1</v>
      </c>
      <c r="AQ58" s="7">
        <f>IF(SUMIFS('Eurostat market shares'!$Z$2:$Z$185,'Eurostat market shares'!$C$2:$C$185,'Market shares starting point Fe'!$C58,'Eurostat market shares'!$D$2:$D$185,'Market shares starting point Fe'!$D58)=0,(SUMIFS('RAW data extract'!AN$74:AN$81,'RAW data extract'!$C$74:$C$81,VLOOKUP('Market shares starting point Fe'!$D58,Nomenclature!$F$1:$G$8,2,FALSE))-'Market shares starting point Fe'!AP58)+AP58,$Z58/SUMIFS('Eurostat market shares'!$Z$2:$Z$185,'Eurostat market shares'!$C$2:$C$185,'Market shares starting point Fe'!$C58,'Eurostat market shares'!$D$2:$D$185,'Market shares starting point Fe'!$D58)*(SUMIFS('RAW data extract'!AN$74:AN$81,'RAW data extract'!$C$74:$C$81,VLOOKUP('Market shares starting point Fe'!$D58,Nomenclature!$F$1:$G$8,2,FALSE))-'Market shares starting point Fe'!AP58)+AP58)</f>
        <v>1</v>
      </c>
      <c r="AR58" s="7">
        <f>IF(SUMIFS('Eurostat market shares'!$Z$2:$Z$185,'Eurostat market shares'!$C$2:$C$185,'Market shares starting point Fe'!$C58,'Eurostat market shares'!$D$2:$D$185,'Market shares starting point Fe'!$D58)=0,(SUMIFS('RAW data extract'!AO$74:AO$81,'RAW data extract'!$C$74:$C$81,VLOOKUP('Market shares starting point Fe'!$D58,Nomenclature!$F$1:$G$8,2,FALSE))-'Market shares starting point Fe'!AQ58)+AQ58,$Z58/SUMIFS('Eurostat market shares'!$Z$2:$Z$185,'Eurostat market shares'!$C$2:$C$185,'Market shares starting point Fe'!$C58,'Eurostat market shares'!$D$2:$D$185,'Market shares starting point Fe'!$D58)*(SUMIFS('RAW data extract'!AO$74:AO$81,'RAW data extract'!$C$74:$C$81,VLOOKUP('Market shares starting point Fe'!$D58,Nomenclature!$F$1:$G$8,2,FALSE))-'Market shares starting point Fe'!AQ58)+AQ58)</f>
        <v>1</v>
      </c>
      <c r="AS58" s="7">
        <f>IF(SUMIFS('Eurostat market shares'!$Z$2:$Z$185,'Eurostat market shares'!$C$2:$C$185,'Market shares starting point Fe'!$C58,'Eurostat market shares'!$D$2:$D$185,'Market shares starting point Fe'!$D58)=0,(SUMIFS('RAW data extract'!AP$74:AP$81,'RAW data extract'!$C$74:$C$81,VLOOKUP('Market shares starting point Fe'!$D58,Nomenclature!$F$1:$G$8,2,FALSE))-'Market shares starting point Fe'!AR58)+AR58,$Z58/SUMIFS('Eurostat market shares'!$Z$2:$Z$185,'Eurostat market shares'!$C$2:$C$185,'Market shares starting point Fe'!$C58,'Eurostat market shares'!$D$2:$D$185,'Market shares starting point Fe'!$D58)*(SUMIFS('RAW data extract'!AP$74:AP$81,'RAW data extract'!$C$74:$C$81,VLOOKUP('Market shares starting point Fe'!$D58,Nomenclature!$F$1:$G$8,2,FALSE))-'Market shares starting point Fe'!AR58)+AR58)</f>
        <v>1</v>
      </c>
      <c r="AT58" s="7">
        <f>IF(SUMIFS('Eurostat market shares'!$Z$2:$Z$185,'Eurostat market shares'!$C$2:$C$185,'Market shares starting point Fe'!$C58,'Eurostat market shares'!$D$2:$D$185,'Market shares starting point Fe'!$D58)=0,(SUMIFS('RAW data extract'!AQ$74:AQ$81,'RAW data extract'!$C$74:$C$81,VLOOKUP('Market shares starting point Fe'!$D58,Nomenclature!$F$1:$G$8,2,FALSE))-'Market shares starting point Fe'!AS58)+AS58,$Z58/SUMIFS('Eurostat market shares'!$Z$2:$Z$185,'Eurostat market shares'!$C$2:$C$185,'Market shares starting point Fe'!$C58,'Eurostat market shares'!$D$2:$D$185,'Market shares starting point Fe'!$D58)*(SUMIFS('RAW data extract'!AQ$74:AQ$81,'RAW data extract'!$C$74:$C$81,VLOOKUP('Market shares starting point Fe'!$D58,Nomenclature!$F$1:$G$8,2,FALSE))-'Market shares starting point Fe'!AS58)+AS58)</f>
        <v>1</v>
      </c>
      <c r="AU58" s="7">
        <f>IF(SUMIFS('Eurostat market shares'!$Z$2:$Z$185,'Eurostat market shares'!$C$2:$C$185,'Market shares starting point Fe'!$C58,'Eurostat market shares'!$D$2:$D$185,'Market shares starting point Fe'!$D58)=0,(SUMIFS('RAW data extract'!AR$74:AR$81,'RAW data extract'!$C$74:$C$81,VLOOKUP('Market shares starting point Fe'!$D58,Nomenclature!$F$1:$G$8,2,FALSE))-'Market shares starting point Fe'!AT58)+AT58,$Z58/SUMIFS('Eurostat market shares'!$Z$2:$Z$185,'Eurostat market shares'!$C$2:$C$185,'Market shares starting point Fe'!$C58,'Eurostat market shares'!$D$2:$D$185,'Market shares starting point Fe'!$D58)*(SUMIFS('RAW data extract'!AR$74:AR$81,'RAW data extract'!$C$74:$C$81,VLOOKUP('Market shares starting point Fe'!$D58,Nomenclature!$F$1:$G$8,2,FALSE))-'Market shares starting point Fe'!AT58)+AT58)</f>
        <v>1</v>
      </c>
      <c r="AV58" s="7">
        <f>IF(SUMIFS('Eurostat market shares'!$Z$2:$Z$185,'Eurostat market shares'!$C$2:$C$185,'Market shares starting point Fe'!$C58,'Eurostat market shares'!$D$2:$D$185,'Market shares starting point Fe'!$D58)=0,(SUMIFS('RAW data extract'!AS$74:AS$81,'RAW data extract'!$C$74:$C$81,VLOOKUP('Market shares starting point Fe'!$D58,Nomenclature!$F$1:$G$8,2,FALSE))-'Market shares starting point Fe'!AU58)+AU58,$Z58/SUMIFS('Eurostat market shares'!$Z$2:$Z$185,'Eurostat market shares'!$C$2:$C$185,'Market shares starting point Fe'!$C58,'Eurostat market shares'!$D$2:$D$185,'Market shares starting point Fe'!$D58)*(SUMIFS('RAW data extract'!AS$74:AS$81,'RAW data extract'!$C$74:$C$81,VLOOKUP('Market shares starting point Fe'!$D58,Nomenclature!$F$1:$G$8,2,FALSE))-'Market shares starting point Fe'!AU58)+AU58)</f>
        <v>1</v>
      </c>
      <c r="AW58" s="7">
        <f>IF(SUMIFS('Eurostat market shares'!$Z$2:$Z$185,'Eurostat market shares'!$C$2:$C$185,'Market shares starting point Fe'!$C58,'Eurostat market shares'!$D$2:$D$185,'Market shares starting point Fe'!$D58)=0,(SUMIFS('RAW data extract'!AT$74:AT$81,'RAW data extract'!$C$74:$C$81,VLOOKUP('Market shares starting point Fe'!$D58,Nomenclature!$F$1:$G$8,2,FALSE))-'Market shares starting point Fe'!AV58)+AV58,$Z58/SUMIFS('Eurostat market shares'!$Z$2:$Z$185,'Eurostat market shares'!$C$2:$C$185,'Market shares starting point Fe'!$C58,'Eurostat market shares'!$D$2:$D$185,'Market shares starting point Fe'!$D58)*(SUMIFS('RAW data extract'!AT$74:AT$81,'RAW data extract'!$C$74:$C$81,VLOOKUP('Market shares starting point Fe'!$D58,Nomenclature!$F$1:$G$8,2,FALSE))-'Market shares starting point Fe'!AV58)+AV58)</f>
        <v>1</v>
      </c>
      <c r="AX58" s="7">
        <f>IF(SUMIFS('Eurostat market shares'!$Z$2:$Z$185,'Eurostat market shares'!$C$2:$C$185,'Market shares starting point Fe'!$C58,'Eurostat market shares'!$D$2:$D$185,'Market shares starting point Fe'!$D58)=0,(SUMIFS('RAW data extract'!AU$74:AU$81,'RAW data extract'!$C$74:$C$81,VLOOKUP('Market shares starting point Fe'!$D58,Nomenclature!$F$1:$G$8,2,FALSE))-'Market shares starting point Fe'!AW58)+AW58,$Z58/SUMIFS('Eurostat market shares'!$Z$2:$Z$185,'Eurostat market shares'!$C$2:$C$185,'Market shares starting point Fe'!$C58,'Eurostat market shares'!$D$2:$D$185,'Market shares starting point Fe'!$D58)*(SUMIFS('RAW data extract'!AU$74:AU$81,'RAW data extract'!$C$74:$C$81,VLOOKUP('Market shares starting point Fe'!$D58,Nomenclature!$F$1:$G$8,2,FALSE))-'Market shares starting point Fe'!AW58)+AW58)</f>
        <v>1</v>
      </c>
      <c r="AY58" s="7">
        <f>IF(SUMIFS('Eurostat market shares'!$Z$2:$Z$185,'Eurostat market shares'!$C$2:$C$185,'Market shares starting point Fe'!$C58,'Eurostat market shares'!$D$2:$D$185,'Market shares starting point Fe'!$D58)=0,(SUMIFS('RAW data extract'!AV$74:AV$81,'RAW data extract'!$C$74:$C$81,VLOOKUP('Market shares starting point Fe'!$D58,Nomenclature!$F$1:$G$8,2,FALSE))-'Market shares starting point Fe'!AX58)+AX58,$Z58/SUMIFS('Eurostat market shares'!$Z$2:$Z$185,'Eurostat market shares'!$C$2:$C$185,'Market shares starting point Fe'!$C58,'Eurostat market shares'!$D$2:$D$185,'Market shares starting point Fe'!$D58)*(SUMIFS('RAW data extract'!AV$74:AV$81,'RAW data extract'!$C$74:$C$81,VLOOKUP('Market shares starting point Fe'!$D58,Nomenclature!$F$1:$G$8,2,FALSE))-'Market shares starting point Fe'!AX58)+AX58)</f>
        <v>1</v>
      </c>
      <c r="AZ58" s="7">
        <f>IF(SUMIFS('Eurostat market shares'!$Z$2:$Z$185,'Eurostat market shares'!$C$2:$C$185,'Market shares starting point Fe'!$C58,'Eurostat market shares'!$D$2:$D$185,'Market shares starting point Fe'!$D58)=0,(SUMIFS('RAW data extract'!AW$74:AW$81,'RAW data extract'!$C$74:$C$81,VLOOKUP('Market shares starting point Fe'!$D58,Nomenclature!$F$1:$G$8,2,FALSE))-'Market shares starting point Fe'!AY58)+AY58,$Z58/SUMIFS('Eurostat market shares'!$Z$2:$Z$185,'Eurostat market shares'!$C$2:$C$185,'Market shares starting point Fe'!$C58,'Eurostat market shares'!$D$2:$D$185,'Market shares starting point Fe'!$D58)*(SUMIFS('RAW data extract'!AW$74:AW$81,'RAW data extract'!$C$74:$C$81,VLOOKUP('Market shares starting point Fe'!$D58,Nomenclature!$F$1:$G$8,2,FALSE))-'Market shares starting point Fe'!AY58)+AY58)</f>
        <v>1</v>
      </c>
      <c r="BA58" s="7">
        <f>IF(SUMIFS('Eurostat market shares'!$Z$2:$Z$185,'Eurostat market shares'!$C$2:$C$185,'Market shares starting point Fe'!$C58,'Eurostat market shares'!$D$2:$D$185,'Market shares starting point Fe'!$D58)=0,(SUMIFS('RAW data extract'!AX$74:AX$81,'RAW data extract'!$C$74:$C$81,VLOOKUP('Market shares starting point Fe'!$D58,Nomenclature!$F$1:$G$8,2,FALSE))-'Market shares starting point Fe'!AZ58)+AZ58,$Z58/SUMIFS('Eurostat market shares'!$Z$2:$Z$185,'Eurostat market shares'!$C$2:$C$185,'Market shares starting point Fe'!$C58,'Eurostat market shares'!$D$2:$D$185,'Market shares starting point Fe'!$D58)*(SUMIFS('RAW data extract'!AX$74:AX$81,'RAW data extract'!$C$74:$C$81,VLOOKUP('Market shares starting point Fe'!$D58,Nomenclature!$F$1:$G$8,2,FALSE))-'Market shares starting point Fe'!AZ58)+AZ58)</f>
        <v>1</v>
      </c>
      <c r="BB58" s="7">
        <f>IF(SUMIFS('Eurostat market shares'!$Z$2:$Z$185,'Eurostat market shares'!$C$2:$C$185,'Market shares starting point Fe'!$C58,'Eurostat market shares'!$D$2:$D$185,'Market shares starting point Fe'!$D58)=0,(SUMIFS('RAW data extract'!AY$74:AY$81,'RAW data extract'!$C$74:$C$81,VLOOKUP('Market shares starting point Fe'!$D58,Nomenclature!$F$1:$G$8,2,FALSE))-'Market shares starting point Fe'!BA58)+BA58,$Z58/SUMIFS('Eurostat market shares'!$Z$2:$Z$185,'Eurostat market shares'!$C$2:$C$185,'Market shares starting point Fe'!$C58,'Eurostat market shares'!$D$2:$D$185,'Market shares starting point Fe'!$D58)*(SUMIFS('RAW data extract'!AY$74:AY$81,'RAW data extract'!$C$74:$C$81,VLOOKUP('Market shares starting point Fe'!$D58,Nomenclature!$F$1:$G$8,2,FALSE))-'Market shares starting point Fe'!BA58)+BA58)</f>
        <v>1</v>
      </c>
      <c r="BC58" s="7">
        <f>IF(SUMIFS('Eurostat market shares'!$Z$2:$Z$185,'Eurostat market shares'!$C$2:$C$185,'Market shares starting point Fe'!$C58,'Eurostat market shares'!$D$2:$D$185,'Market shares starting point Fe'!$D58)=0,(SUMIFS('RAW data extract'!AZ$74:AZ$81,'RAW data extract'!$C$74:$C$81,VLOOKUP('Market shares starting point Fe'!$D58,Nomenclature!$F$1:$G$8,2,FALSE))-'Market shares starting point Fe'!BB58)+BB58,$Z58/SUMIFS('Eurostat market shares'!$Z$2:$Z$185,'Eurostat market shares'!$C$2:$C$185,'Market shares starting point Fe'!$C58,'Eurostat market shares'!$D$2:$D$185,'Market shares starting point Fe'!$D58)*(SUMIFS('RAW data extract'!AZ$74:AZ$81,'RAW data extract'!$C$74:$C$81,VLOOKUP('Market shares starting point Fe'!$D58,Nomenclature!$F$1:$G$8,2,FALSE))-'Market shares starting point Fe'!BB58)+BB58)</f>
        <v>1</v>
      </c>
      <c r="BD58" s="7">
        <f>IF(SUMIFS('Eurostat market shares'!$Z$2:$Z$185,'Eurostat market shares'!$C$2:$C$185,'Market shares starting point Fe'!$C58,'Eurostat market shares'!$D$2:$D$185,'Market shares starting point Fe'!$D58)=0,(SUMIFS('RAW data extract'!BA$74:BA$81,'RAW data extract'!$C$74:$C$81,VLOOKUP('Market shares starting point Fe'!$D58,Nomenclature!$F$1:$G$8,2,FALSE))-'Market shares starting point Fe'!BC58)+BC58,$Z58/SUMIFS('Eurostat market shares'!$Z$2:$Z$185,'Eurostat market shares'!$C$2:$C$185,'Market shares starting point Fe'!$C58,'Eurostat market shares'!$D$2:$D$185,'Market shares starting point Fe'!$D58)*(SUMIFS('RAW data extract'!BA$74:BA$81,'RAW data extract'!$C$74:$C$81,VLOOKUP('Market shares starting point Fe'!$D58,Nomenclature!$F$1:$G$8,2,FALSE))-'Market shares starting point Fe'!BC58)+BC58)</f>
        <v>1</v>
      </c>
      <c r="BE58" s="7">
        <f>IF(SUMIFS('Eurostat market shares'!$Z$2:$Z$185,'Eurostat market shares'!$C$2:$C$185,'Market shares starting point Fe'!$C58,'Eurostat market shares'!$D$2:$D$185,'Market shares starting point Fe'!$D58)=0,(SUMIFS('RAW data extract'!BB$74:BB$81,'RAW data extract'!$C$74:$C$81,VLOOKUP('Market shares starting point Fe'!$D58,Nomenclature!$F$1:$G$8,2,FALSE))-'Market shares starting point Fe'!BD58)+BD58,$Z58/SUMIFS('Eurostat market shares'!$Z$2:$Z$185,'Eurostat market shares'!$C$2:$C$185,'Market shares starting point Fe'!$C58,'Eurostat market shares'!$D$2:$D$185,'Market shares starting point Fe'!$D58)*(SUMIFS('RAW data extract'!BB$74:BB$81,'RAW data extract'!$C$74:$C$81,VLOOKUP('Market shares starting point Fe'!$D58,Nomenclature!$F$1:$G$8,2,FALSE))-'Market shares starting point Fe'!BD58)+BD58)</f>
        <v>1</v>
      </c>
      <c r="BF58" s="7">
        <f>IF(SUMIFS('Eurostat market shares'!$Z$2:$Z$185,'Eurostat market shares'!$C$2:$C$185,'Market shares starting point Fe'!$C58,'Eurostat market shares'!$D$2:$D$185,'Market shares starting point Fe'!$D58)=0,(SUMIFS('RAW data extract'!BC$74:BC$81,'RAW data extract'!$C$74:$C$81,VLOOKUP('Market shares starting point Fe'!$D58,Nomenclature!$F$1:$G$8,2,FALSE))-'Market shares starting point Fe'!BE58)+BE58,$Z58/SUMIFS('Eurostat market shares'!$Z$2:$Z$185,'Eurostat market shares'!$C$2:$C$185,'Market shares starting point Fe'!$C58,'Eurostat market shares'!$D$2:$D$185,'Market shares starting point Fe'!$D58)*(SUMIFS('RAW data extract'!BC$74:BC$81,'RAW data extract'!$C$74:$C$81,VLOOKUP('Market shares starting point Fe'!$D58,Nomenclature!$F$1:$G$8,2,FALSE))-'Market shares starting point Fe'!BE58)+BE58)</f>
        <v>1</v>
      </c>
      <c r="BG58" s="7">
        <f>IF(SUMIFS('Eurostat market shares'!$Z$2:$Z$185,'Eurostat market shares'!$C$2:$C$185,'Market shares starting point Fe'!$C58,'Eurostat market shares'!$D$2:$D$185,'Market shares starting point Fe'!$D58)=0,(SUMIFS('RAW data extract'!BD$74:BD$81,'RAW data extract'!$C$74:$C$81,VLOOKUP('Market shares starting point Fe'!$D58,Nomenclature!$F$1:$G$8,2,FALSE))-'Market shares starting point Fe'!BF58)+BF58,$Z58/SUMIFS('Eurostat market shares'!$Z$2:$Z$185,'Eurostat market shares'!$C$2:$C$185,'Market shares starting point Fe'!$C58,'Eurostat market shares'!$D$2:$D$185,'Market shares starting point Fe'!$D58)*(SUMIFS('RAW data extract'!BD$74:BD$81,'RAW data extract'!$C$74:$C$81,VLOOKUP('Market shares starting point Fe'!$D58,Nomenclature!$F$1:$G$8,2,FALSE))-'Market shares starting point Fe'!BF58)+BF58)</f>
        <v>1</v>
      </c>
      <c r="BH58" s="7">
        <f>IF(SUMIFS('Eurostat market shares'!$Z$2:$Z$185,'Eurostat market shares'!$C$2:$C$185,'Market shares starting point Fe'!$C58,'Eurostat market shares'!$D$2:$D$185,'Market shares starting point Fe'!$D58)=0,(SUMIFS('RAW data extract'!BE$74:BE$81,'RAW data extract'!$C$74:$C$81,VLOOKUP('Market shares starting point Fe'!$D58,Nomenclature!$F$1:$G$8,2,FALSE))-'Market shares starting point Fe'!BG58)+BG58,$Z58/SUMIFS('Eurostat market shares'!$Z$2:$Z$185,'Eurostat market shares'!$C$2:$C$185,'Market shares starting point Fe'!$C58,'Eurostat market shares'!$D$2:$D$185,'Market shares starting point Fe'!$D58)*(SUMIFS('RAW data extract'!BE$74:BE$81,'RAW data extract'!$C$74:$C$81,VLOOKUP('Market shares starting point Fe'!$D58,Nomenclature!$F$1:$G$8,2,FALSE))-'Market shares starting point Fe'!BG58)+BG58)</f>
        <v>1</v>
      </c>
    </row>
    <row r="59" spans="1:60" hidden="1" x14ac:dyDescent="0.3">
      <c r="A59" t="s">
        <v>9</v>
      </c>
      <c r="B59" t="s">
        <v>10</v>
      </c>
      <c r="C59" t="s">
        <v>41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 s="6">
        <f>IFERROR(SUMIFS('intermediary sheet'!J$2:J$185,'intermediary sheet'!$C$2:$C$185,'Market shares starting point Fe'!$C59,'intermediary sheet'!$D$2:$D$185,'Market shares starting point Fe'!$D59)/SUMIFS('intermediary sheet'!J$2:J$185,'intermediary sheet'!$C$2:$C$185,'Market shares starting point Fe'!$C59,'intermediary sheet'!$D$2:$D$185,"total"),0)</f>
        <v>3.1297303316009476E-4</v>
      </c>
      <c r="K59" s="6">
        <f>IFERROR(SUMIFS('intermediary sheet'!K$2:K$185,'intermediary sheet'!$C$2:$C$185,'Market shares starting point Fe'!$C59,'intermediary sheet'!$D$2:$D$185,'Market shares starting point Fe'!$D59)/SUMIFS('intermediary sheet'!K$2:K$185,'intermediary sheet'!$C$2:$C$185,'Market shares starting point Fe'!$C59,'intermediary sheet'!$D$2:$D$185,"total"),0)</f>
        <v>3.0895210376170841E-4</v>
      </c>
      <c r="L59" s="6">
        <f>IFERROR(SUMIFS('intermediary sheet'!L$2:L$185,'intermediary sheet'!$C$2:$C$185,'Market shares starting point Fe'!$C59,'intermediary sheet'!$D$2:$D$185,'Market shares starting point Fe'!$D59)/SUMIFS('intermediary sheet'!L$2:L$185,'intermediary sheet'!$C$2:$C$185,'Market shares starting point Fe'!$C59,'intermediary sheet'!$D$2:$D$185,"total"),0)</f>
        <v>1.9927634219733481E-5</v>
      </c>
      <c r="M59" s="6">
        <f>IFERROR(SUMIFS('intermediary sheet'!M$2:M$185,'intermediary sheet'!$C$2:$C$185,'Market shares starting point Fe'!$C59,'intermediary sheet'!$D$2:$D$185,'Market shares starting point Fe'!$D59)/SUMIFS('intermediary sheet'!M$2:M$185,'intermediary sheet'!$C$2:$C$185,'Market shares starting point Fe'!$C59,'intermediary sheet'!$D$2:$D$185,"total"),0)</f>
        <v>0</v>
      </c>
      <c r="N59" s="6">
        <f>IFERROR(SUMIFS('intermediary sheet'!N$2:N$185,'intermediary sheet'!$C$2:$C$185,'Market shares starting point Fe'!$C59,'intermediary sheet'!$D$2:$D$185,'Market shares starting point Fe'!$D59)/SUMIFS('intermediary sheet'!N$2:N$185,'intermediary sheet'!$C$2:$C$185,'Market shares starting point Fe'!$C59,'intermediary sheet'!$D$2:$D$185,"total"),0)</f>
        <v>0</v>
      </c>
      <c r="O59" s="6">
        <f>IFERROR(SUMIFS('intermediary sheet'!O$2:O$185,'intermediary sheet'!$C$2:$C$185,'Market shares starting point Fe'!$C59,'intermediary sheet'!$D$2:$D$185,'Market shares starting point Fe'!$D59)/SUMIFS('intermediary sheet'!O$2:O$185,'intermediary sheet'!$C$2:$C$185,'Market shares starting point Fe'!$C59,'intermediary sheet'!$D$2:$D$185,"total"),0)</f>
        <v>0</v>
      </c>
      <c r="P59" s="6">
        <f>IFERROR(SUMIFS('intermediary sheet'!P$2:P$185,'intermediary sheet'!$C$2:$C$185,'Market shares starting point Fe'!$C59,'intermediary sheet'!$D$2:$D$185,'Market shares starting point Fe'!$D59)/SUMIFS('intermediary sheet'!P$2:P$185,'intermediary sheet'!$C$2:$C$185,'Market shares starting point Fe'!$C59,'intermediary sheet'!$D$2:$D$185,"total"),0)</f>
        <v>1.5138792547430423E-3</v>
      </c>
      <c r="Q59" s="6">
        <f>IFERROR(SUMIFS('intermediary sheet'!Q$2:Q$185,'intermediary sheet'!$C$2:$C$185,'Market shares starting point Fe'!$C59,'intermediary sheet'!$D$2:$D$185,'Market shares starting point Fe'!$D59)/SUMIFS('intermediary sheet'!Q$2:Q$185,'intermediary sheet'!$C$2:$C$185,'Market shares starting point Fe'!$C59,'intermediary sheet'!$D$2:$D$185,"total"),0)</f>
        <v>1.6112113852637946E-3</v>
      </c>
      <c r="R59" s="6">
        <f>IFERROR(SUMIFS('intermediary sheet'!R$2:R$185,'intermediary sheet'!$C$2:$C$185,'Market shares starting point Fe'!$C59,'intermediary sheet'!$D$2:$D$185,'Market shares starting point Fe'!$D59)/SUMIFS('intermediary sheet'!R$2:R$185,'intermediary sheet'!$C$2:$C$185,'Market shares starting point Fe'!$C59,'intermediary sheet'!$D$2:$D$185,"total"),0)</f>
        <v>1.62344471282546E-3</v>
      </c>
      <c r="S59" s="6">
        <f>IFERROR(SUMIFS('intermediary sheet'!S$2:S$185,'intermediary sheet'!$C$2:$C$185,'Market shares starting point Fe'!$C59,'intermediary sheet'!$D$2:$D$185,'Market shares starting point Fe'!$D59)/SUMIFS('intermediary sheet'!S$2:S$185,'intermediary sheet'!$C$2:$C$185,'Market shares starting point Fe'!$C59,'intermediary sheet'!$D$2:$D$185,"total"),0)</f>
        <v>2.228922177643779E-3</v>
      </c>
      <c r="T59" s="6">
        <f>IFERROR(SUMIFS('intermediary sheet'!T$2:T$185,'intermediary sheet'!$C$2:$C$185,'Market shares starting point Fe'!$C59,'intermediary sheet'!$D$2:$D$185,'Market shares starting point Fe'!$D59)/SUMIFS('intermediary sheet'!T$2:T$185,'intermediary sheet'!$C$2:$C$185,'Market shares starting point Fe'!$C59,'intermediary sheet'!$D$2:$D$185,"total"),0)</f>
        <v>2.5220477522047749E-3</v>
      </c>
      <c r="U59" s="6">
        <f>IFERROR(SUMIFS('intermediary sheet'!U$2:U$185,'intermediary sheet'!$C$2:$C$185,'Market shares starting point Fe'!$C59,'intermediary sheet'!$D$2:$D$185,'Market shares starting point Fe'!$D59)/SUMIFS('intermediary sheet'!U$2:U$185,'intermediary sheet'!$C$2:$C$185,'Market shares starting point Fe'!$C59,'intermediary sheet'!$D$2:$D$185,"total"),0)</f>
        <v>2.3115195813180377E-3</v>
      </c>
      <c r="V59" s="6">
        <f>IFERROR(SUMIFS('intermediary sheet'!V$2:V$185,'intermediary sheet'!$C$2:$C$185,'Market shares starting point Fe'!$C59,'intermediary sheet'!$D$2:$D$185,'Market shares starting point Fe'!$D59)/SUMIFS('intermediary sheet'!V$2:V$185,'intermediary sheet'!$C$2:$C$185,'Market shares starting point Fe'!$C59,'intermediary sheet'!$D$2:$D$185,"total"),0)</f>
        <v>3.7003385479919514E-3</v>
      </c>
      <c r="W59" s="6">
        <f>IFERROR(SUMIFS('intermediary sheet'!W$2:W$185,'intermediary sheet'!$C$2:$C$185,'Market shares starting point Fe'!$C59,'intermediary sheet'!$D$2:$D$185,'Market shares starting point Fe'!$D59)/SUMIFS('intermediary sheet'!W$2:W$185,'intermediary sheet'!$C$2:$C$185,'Market shares starting point Fe'!$C59,'intermediary sheet'!$D$2:$D$185,"total"),0)</f>
        <v>3.7628048627016686E-3</v>
      </c>
      <c r="X59" s="6">
        <f>IFERROR(SUMIFS('intermediary sheet'!X$2:X$185,'intermediary sheet'!$C$2:$C$185,'Market shares starting point Fe'!$C59,'intermediary sheet'!$D$2:$D$185,'Market shares starting point Fe'!$D59)/SUMIFS('intermediary sheet'!X$2:X$185,'intermediary sheet'!$C$2:$C$185,'Market shares starting point Fe'!$C59,'intermediary sheet'!$D$2:$D$185,"total"),0)</f>
        <v>2.6415660579081298E-3</v>
      </c>
      <c r="Y59" s="6">
        <f>IFERROR(SUMIFS('intermediary sheet'!Y$2:Y$185,'intermediary sheet'!$C$2:$C$185,'Market shares starting point Fe'!$C59,'intermediary sheet'!$D$2:$D$185,'Market shares starting point Fe'!$D59)/SUMIFS('intermediary sheet'!Y$2:Y$185,'intermediary sheet'!$C$2:$C$185,'Market shares starting point Fe'!$C59,'intermediary sheet'!$D$2:$D$185,"total"),0)</f>
        <v>9.752875580917926E-3</v>
      </c>
      <c r="Z59" s="6">
        <f>IFERROR(SUMIFS('intermediary sheet'!Z$2:Z$185,'intermediary sheet'!$C$2:$C$185,'Market shares starting point Fe'!$C59,'intermediary sheet'!$D$2:$D$185,'Market shares starting point Fe'!$D59)/SUMIFS('intermediary sheet'!Z$2:Z$185,'intermediary sheet'!$C$2:$C$185,'Market shares starting point Fe'!$C59,'intermediary sheet'!$D$2:$D$185,"total"),0)</f>
        <v>9.8668405518566819E-3</v>
      </c>
      <c r="AA59" s="7">
        <f>IF(SUMIFS('Eurostat market shares'!$Z$2:$Z$185,'Eurostat market shares'!$C$2:$C$185,'Market shares starting point Fe'!$C59,'Eurostat market shares'!$D$2:$D$185,'Market shares starting point Fe'!$D59)=0,(SUMIFS('RAW data extract'!X$74:X$81,'RAW data extract'!$C$74:$C$81,VLOOKUP('Market shares starting point Fe'!$D59,Nomenclature!$F$1:$G$8,2,FALSE))-'Market shares starting point Fe'!Z59)+Z59,$Z59/SUMIFS('Eurostat market shares'!$Z$2:$Z$185,'Eurostat market shares'!$C$2:$C$185,'Market shares starting point Fe'!$C59,'Eurostat market shares'!$D$2:$D$185,'Market shares starting point Fe'!$D59)*(SUMIFS('RAW data extract'!X$74:X$81,'RAW data extract'!$C$74:$C$81,VLOOKUP('Market shares starting point Fe'!$D59,Nomenclature!$F$1:$G$8,2,FALSE))-'Market shares starting point Fe'!Z59)+Z59)</f>
        <v>7.2155963477870365E-3</v>
      </c>
      <c r="AB59" s="7">
        <f>IF(SUMIFS('Eurostat market shares'!$Z$2:$Z$185,'Eurostat market shares'!$C$2:$C$185,'Market shares starting point Fe'!$C59,'Eurostat market shares'!$D$2:$D$185,'Market shares starting point Fe'!$D59)=0,(SUMIFS('RAW data extract'!Y$74:Y$81,'RAW data extract'!$C$74:$C$81,VLOOKUP('Market shares starting point Fe'!$D59,Nomenclature!$F$1:$G$8,2,FALSE))-'Market shares starting point Fe'!AA59)+AA59,$Z59/SUMIFS('Eurostat market shares'!$Z$2:$Z$185,'Eurostat market shares'!$C$2:$C$185,'Market shares starting point Fe'!$C59,'Eurostat market shares'!$D$2:$D$185,'Market shares starting point Fe'!$D59)*(SUMIFS('RAW data extract'!Y$74:Y$81,'RAW data extract'!$C$74:$C$81,VLOOKUP('Market shares starting point Fe'!$D59,Nomenclature!$F$1:$G$8,2,FALSE))-'Market shares starting point Fe'!AA59)+AA59)</f>
        <v>7.890569534690391E-3</v>
      </c>
      <c r="AC59" s="7">
        <f>IF(SUMIFS('Eurostat market shares'!$Z$2:$Z$185,'Eurostat market shares'!$C$2:$C$185,'Market shares starting point Fe'!$C59,'Eurostat market shares'!$D$2:$D$185,'Market shares starting point Fe'!$D59)=0,(SUMIFS('RAW data extract'!Z$74:Z$81,'RAW data extract'!$C$74:$C$81,VLOOKUP('Market shares starting point Fe'!$D59,Nomenclature!$F$1:$G$8,2,FALSE))-'Market shares starting point Fe'!AB59)+AB59,$Z59/SUMIFS('Eurostat market shares'!$Z$2:$Z$185,'Eurostat market shares'!$C$2:$C$185,'Market shares starting point Fe'!$C59,'Eurostat market shares'!$D$2:$D$185,'Market shares starting point Fe'!$D59)*(SUMIFS('RAW data extract'!Z$74:Z$81,'RAW data extract'!$C$74:$C$81,VLOOKUP('Market shares starting point Fe'!$D59,Nomenclature!$F$1:$G$8,2,FALSE))-'Market shares starting point Fe'!AB59)+AB59)</f>
        <v>8.7395521497155917E-3</v>
      </c>
      <c r="AD59" s="7">
        <f>IF(SUMIFS('Eurostat market shares'!$Z$2:$Z$185,'Eurostat market shares'!$C$2:$C$185,'Market shares starting point Fe'!$C59,'Eurostat market shares'!$D$2:$D$185,'Market shares starting point Fe'!$D59)=0,(SUMIFS('RAW data extract'!AA$74:AA$81,'RAW data extract'!$C$74:$C$81,VLOOKUP('Market shares starting point Fe'!$D59,Nomenclature!$F$1:$G$8,2,FALSE))-'Market shares starting point Fe'!AC59)+AC59,$Z59/SUMIFS('Eurostat market shares'!$Z$2:$Z$185,'Eurostat market shares'!$C$2:$C$185,'Market shares starting point Fe'!$C59,'Eurostat market shares'!$D$2:$D$185,'Market shares starting point Fe'!$D59)*(SUMIFS('RAW data extract'!AA$74:AA$81,'RAW data extract'!$C$74:$C$81,VLOOKUP('Market shares starting point Fe'!$D59,Nomenclature!$F$1:$G$8,2,FALSE))-'Market shares starting point Fe'!AC59)+AC59)</f>
        <v>9.4668349705161938E-3</v>
      </c>
      <c r="AE59" s="7">
        <f>IF(SUMIFS('Eurostat market shares'!$Z$2:$Z$185,'Eurostat market shares'!$C$2:$C$185,'Market shares starting point Fe'!$C59,'Eurostat market shares'!$D$2:$D$185,'Market shares starting point Fe'!$D59)=0,(SUMIFS('RAW data extract'!AB$74:AB$81,'RAW data extract'!$C$74:$C$81,VLOOKUP('Market shares starting point Fe'!$D59,Nomenclature!$F$1:$G$8,2,FALSE))-'Market shares starting point Fe'!AD59)+AD59,$Z59/SUMIFS('Eurostat market shares'!$Z$2:$Z$185,'Eurostat market shares'!$C$2:$C$185,'Market shares starting point Fe'!$C59,'Eurostat market shares'!$D$2:$D$185,'Market shares starting point Fe'!$D59)*(SUMIFS('RAW data extract'!AB$74:AB$81,'RAW data extract'!$C$74:$C$81,VLOOKUP('Market shares starting point Fe'!$D59,Nomenclature!$F$1:$G$8,2,FALSE))-'Market shares starting point Fe'!AD59)+AD59)</f>
        <v>1.0192339301006553E-2</v>
      </c>
      <c r="AF59" s="7">
        <f>IF(SUMIFS('Eurostat market shares'!$Z$2:$Z$185,'Eurostat market shares'!$C$2:$C$185,'Market shares starting point Fe'!$C59,'Eurostat market shares'!$D$2:$D$185,'Market shares starting point Fe'!$D59)=0,(SUMIFS('RAW data extract'!AC$74:AC$81,'RAW data extract'!$C$74:$C$81,VLOOKUP('Market shares starting point Fe'!$D59,Nomenclature!$F$1:$G$8,2,FALSE))-'Market shares starting point Fe'!AE59)+AE59,$Z59/SUMIFS('Eurostat market shares'!$Z$2:$Z$185,'Eurostat market shares'!$C$2:$C$185,'Market shares starting point Fe'!$C59,'Eurostat market shares'!$D$2:$D$185,'Market shares starting point Fe'!$D59)*(SUMIFS('RAW data extract'!AC$74:AC$81,'RAW data extract'!$C$74:$C$81,VLOOKUP('Market shares starting point Fe'!$D59,Nomenclature!$F$1:$G$8,2,FALSE))-'Market shares starting point Fe'!AE59)+AE59)</f>
        <v>1.0932966743926948E-2</v>
      </c>
      <c r="AG59" s="7">
        <f>IF(SUMIFS('Eurostat market shares'!$Z$2:$Z$185,'Eurostat market shares'!$C$2:$C$185,'Market shares starting point Fe'!$C59,'Eurostat market shares'!$D$2:$D$185,'Market shares starting point Fe'!$D59)=0,(SUMIFS('RAW data extract'!AD$74:AD$81,'RAW data extract'!$C$74:$C$81,VLOOKUP('Market shares starting point Fe'!$D59,Nomenclature!$F$1:$G$8,2,FALSE))-'Market shares starting point Fe'!AF59)+AF59,$Z59/SUMIFS('Eurostat market shares'!$Z$2:$Z$185,'Eurostat market shares'!$C$2:$C$185,'Market shares starting point Fe'!$C59,'Eurostat market shares'!$D$2:$D$185,'Market shares starting point Fe'!$D59)*(SUMIFS('RAW data extract'!AD$74:AD$81,'RAW data extract'!$C$74:$C$81,VLOOKUP('Market shares starting point Fe'!$D59,Nomenclature!$F$1:$G$8,2,FALSE))-'Market shares starting point Fe'!AF59)+AF59)</f>
        <v>1.1632729077874658E-2</v>
      </c>
      <c r="AH59" s="7">
        <f>IF(SUMIFS('Eurostat market shares'!$Z$2:$Z$185,'Eurostat market shares'!$C$2:$C$185,'Market shares starting point Fe'!$C59,'Eurostat market shares'!$D$2:$D$185,'Market shares starting point Fe'!$D59)=0,(SUMIFS('RAW data extract'!AE$74:AE$81,'RAW data extract'!$C$74:$C$81,VLOOKUP('Market shares starting point Fe'!$D59,Nomenclature!$F$1:$G$8,2,FALSE))-'Market shares starting point Fe'!AG59)+AG59,$Z59/SUMIFS('Eurostat market shares'!$Z$2:$Z$185,'Eurostat market shares'!$C$2:$C$185,'Market shares starting point Fe'!$C59,'Eurostat market shares'!$D$2:$D$185,'Market shares starting point Fe'!$D59)*(SUMIFS('RAW data extract'!AE$74:AE$81,'RAW data extract'!$C$74:$C$81,VLOOKUP('Market shares starting point Fe'!$D59,Nomenclature!$F$1:$G$8,2,FALSE))-'Market shares starting point Fe'!AG59)+AG59)</f>
        <v>1.2403548283621474E-2</v>
      </c>
      <c r="AI59" s="7">
        <f>IF(SUMIFS('Eurostat market shares'!$Z$2:$Z$185,'Eurostat market shares'!$C$2:$C$185,'Market shares starting point Fe'!$C59,'Eurostat market shares'!$D$2:$D$185,'Market shares starting point Fe'!$D59)=0,(SUMIFS('RAW data extract'!AF$74:AF$81,'RAW data extract'!$C$74:$C$81,VLOOKUP('Market shares starting point Fe'!$D59,Nomenclature!$F$1:$G$8,2,FALSE))-'Market shares starting point Fe'!AH59)+AH59,$Z59/SUMIFS('Eurostat market shares'!$Z$2:$Z$185,'Eurostat market shares'!$C$2:$C$185,'Market shares starting point Fe'!$C59,'Eurostat market shares'!$D$2:$D$185,'Market shares starting point Fe'!$D59)*(SUMIFS('RAW data extract'!AF$74:AF$81,'RAW data extract'!$C$74:$C$81,VLOOKUP('Market shares starting point Fe'!$D59,Nomenclature!$F$1:$G$8,2,FALSE))-'Market shares starting point Fe'!AH59)+AH59)</f>
        <v>1.3192387051305671E-2</v>
      </c>
      <c r="AJ59" s="7">
        <f>IF(SUMIFS('Eurostat market shares'!$Z$2:$Z$185,'Eurostat market shares'!$C$2:$C$185,'Market shares starting point Fe'!$C59,'Eurostat market shares'!$D$2:$D$185,'Market shares starting point Fe'!$D59)=0,(SUMIFS('RAW data extract'!AG$74:AG$81,'RAW data extract'!$C$74:$C$81,VLOOKUP('Market shares starting point Fe'!$D59,Nomenclature!$F$1:$G$8,2,FALSE))-'Market shares starting point Fe'!AI59)+AI59,$Z59/SUMIFS('Eurostat market shares'!$Z$2:$Z$185,'Eurostat market shares'!$C$2:$C$185,'Market shares starting point Fe'!$C59,'Eurostat market shares'!$D$2:$D$185,'Market shares starting point Fe'!$D59)*(SUMIFS('RAW data extract'!AG$74:AG$81,'RAW data extract'!$C$74:$C$81,VLOOKUP('Market shares starting point Fe'!$D59,Nomenclature!$F$1:$G$8,2,FALSE))-'Market shares starting point Fe'!AI59)+AI59)</f>
        <v>1.4040730380408782E-2</v>
      </c>
      <c r="AK59" s="7">
        <f>IF(SUMIFS('Eurostat market shares'!$Z$2:$Z$185,'Eurostat market shares'!$C$2:$C$185,'Market shares starting point Fe'!$C59,'Eurostat market shares'!$D$2:$D$185,'Market shares starting point Fe'!$D59)=0,(SUMIFS('RAW data extract'!AH$74:AH$81,'RAW data extract'!$C$74:$C$81,VLOOKUP('Market shares starting point Fe'!$D59,Nomenclature!$F$1:$G$8,2,FALSE))-'Market shares starting point Fe'!AJ59)+AJ59,$Z59/SUMIFS('Eurostat market shares'!$Z$2:$Z$185,'Eurostat market shares'!$C$2:$C$185,'Market shares starting point Fe'!$C59,'Eurostat market shares'!$D$2:$D$185,'Market shares starting point Fe'!$D59)*(SUMIFS('RAW data extract'!AH$74:AH$81,'RAW data extract'!$C$74:$C$81,VLOOKUP('Market shares starting point Fe'!$D59,Nomenclature!$F$1:$G$8,2,FALSE))-'Market shares starting point Fe'!AJ59)+AJ59)</f>
        <v>1.5033369462781436E-2</v>
      </c>
      <c r="AL59" s="7">
        <f>IF(SUMIFS('Eurostat market shares'!$Z$2:$Z$185,'Eurostat market shares'!$C$2:$C$185,'Market shares starting point Fe'!$C59,'Eurostat market shares'!$D$2:$D$185,'Market shares starting point Fe'!$D59)=0,(SUMIFS('RAW data extract'!AI$74:AI$81,'RAW data extract'!$C$74:$C$81,VLOOKUP('Market shares starting point Fe'!$D59,Nomenclature!$F$1:$G$8,2,FALSE))-'Market shares starting point Fe'!AK59)+AK59,$Z59/SUMIFS('Eurostat market shares'!$Z$2:$Z$185,'Eurostat market shares'!$C$2:$C$185,'Market shares starting point Fe'!$C59,'Eurostat market shares'!$D$2:$D$185,'Market shares starting point Fe'!$D59)*(SUMIFS('RAW data extract'!AI$74:AI$81,'RAW data extract'!$C$74:$C$81,VLOOKUP('Market shares starting point Fe'!$D59,Nomenclature!$F$1:$G$8,2,FALSE))-'Market shares starting point Fe'!AK59)+AK59)</f>
        <v>1.6119232985887754E-2</v>
      </c>
      <c r="AM59" s="7">
        <f>IF(SUMIFS('Eurostat market shares'!$Z$2:$Z$185,'Eurostat market shares'!$C$2:$C$185,'Market shares starting point Fe'!$C59,'Eurostat market shares'!$D$2:$D$185,'Market shares starting point Fe'!$D59)=0,(SUMIFS('RAW data extract'!AJ$74:AJ$81,'RAW data extract'!$C$74:$C$81,VLOOKUP('Market shares starting point Fe'!$D59,Nomenclature!$F$1:$G$8,2,FALSE))-'Market shares starting point Fe'!AL59)+AL59,$Z59/SUMIFS('Eurostat market shares'!$Z$2:$Z$185,'Eurostat market shares'!$C$2:$C$185,'Market shares starting point Fe'!$C59,'Eurostat market shares'!$D$2:$D$185,'Market shares starting point Fe'!$D59)*(SUMIFS('RAW data extract'!AJ$74:AJ$81,'RAW data extract'!$C$74:$C$81,VLOOKUP('Market shares starting point Fe'!$D59,Nomenclature!$F$1:$G$8,2,FALSE))-'Market shares starting point Fe'!AL59)+AL59)</f>
        <v>1.7354203128125446E-2</v>
      </c>
      <c r="AN59" s="7">
        <f>IF(SUMIFS('Eurostat market shares'!$Z$2:$Z$185,'Eurostat market shares'!$C$2:$C$185,'Market shares starting point Fe'!$C59,'Eurostat market shares'!$D$2:$D$185,'Market shares starting point Fe'!$D59)=0,(SUMIFS('RAW data extract'!AK$74:AK$81,'RAW data extract'!$C$74:$C$81,VLOOKUP('Market shares starting point Fe'!$D59,Nomenclature!$F$1:$G$8,2,FALSE))-'Market shares starting point Fe'!AM59)+AM59,$Z59/SUMIFS('Eurostat market shares'!$Z$2:$Z$185,'Eurostat market shares'!$C$2:$C$185,'Market shares starting point Fe'!$C59,'Eurostat market shares'!$D$2:$D$185,'Market shares starting point Fe'!$D59)*(SUMIFS('RAW data extract'!AK$74:AK$81,'RAW data extract'!$C$74:$C$81,VLOOKUP('Market shares starting point Fe'!$D59,Nomenclature!$F$1:$G$8,2,FALSE))-'Market shares starting point Fe'!AM59)+AM59)</f>
        <v>1.8827414576133131E-2</v>
      </c>
      <c r="AO59" s="7">
        <f>IF(SUMIFS('Eurostat market shares'!$Z$2:$Z$185,'Eurostat market shares'!$C$2:$C$185,'Market shares starting point Fe'!$C59,'Eurostat market shares'!$D$2:$D$185,'Market shares starting point Fe'!$D59)=0,(SUMIFS('RAW data extract'!AL$74:AL$81,'RAW data extract'!$C$74:$C$81,VLOOKUP('Market shares starting point Fe'!$D59,Nomenclature!$F$1:$G$8,2,FALSE))-'Market shares starting point Fe'!AN59)+AN59,$Z59/SUMIFS('Eurostat market shares'!$Z$2:$Z$185,'Eurostat market shares'!$C$2:$C$185,'Market shares starting point Fe'!$C59,'Eurostat market shares'!$D$2:$D$185,'Market shares starting point Fe'!$D59)*(SUMIFS('RAW data extract'!AL$74:AL$81,'RAW data extract'!$C$74:$C$81,VLOOKUP('Market shares starting point Fe'!$D59,Nomenclature!$F$1:$G$8,2,FALSE))-'Market shares starting point Fe'!AN59)+AN59)</f>
        <v>2.049290191040452E-2</v>
      </c>
      <c r="AP59" s="7">
        <f>IF(SUMIFS('Eurostat market shares'!$Z$2:$Z$185,'Eurostat market shares'!$C$2:$C$185,'Market shares starting point Fe'!$C59,'Eurostat market shares'!$D$2:$D$185,'Market shares starting point Fe'!$D59)=0,(SUMIFS('RAW data extract'!AM$74:AM$81,'RAW data extract'!$C$74:$C$81,VLOOKUP('Market shares starting point Fe'!$D59,Nomenclature!$F$1:$G$8,2,FALSE))-'Market shares starting point Fe'!AO59)+AO59,$Z59/SUMIFS('Eurostat market shares'!$Z$2:$Z$185,'Eurostat market shares'!$C$2:$C$185,'Market shares starting point Fe'!$C59,'Eurostat market shares'!$D$2:$D$185,'Market shares starting point Fe'!$D59)*(SUMIFS('RAW data extract'!AM$74:AM$81,'RAW data extract'!$C$74:$C$81,VLOOKUP('Market shares starting point Fe'!$D59,Nomenclature!$F$1:$G$8,2,FALSE))-'Market shares starting point Fe'!AO59)+AO59)</f>
        <v>2.2380289907512292E-2</v>
      </c>
      <c r="AQ59" s="7">
        <f>IF(SUMIFS('Eurostat market shares'!$Z$2:$Z$185,'Eurostat market shares'!$C$2:$C$185,'Market shares starting point Fe'!$C59,'Eurostat market shares'!$D$2:$D$185,'Market shares starting point Fe'!$D59)=0,(SUMIFS('RAW data extract'!AN$74:AN$81,'RAW data extract'!$C$74:$C$81,VLOOKUP('Market shares starting point Fe'!$D59,Nomenclature!$F$1:$G$8,2,FALSE))-'Market shares starting point Fe'!AP59)+AP59,$Z59/SUMIFS('Eurostat market shares'!$Z$2:$Z$185,'Eurostat market shares'!$C$2:$C$185,'Market shares starting point Fe'!$C59,'Eurostat market shares'!$D$2:$D$185,'Market shares starting point Fe'!$D59)*(SUMIFS('RAW data extract'!AN$74:AN$81,'RAW data extract'!$C$74:$C$81,VLOOKUP('Market shares starting point Fe'!$D59,Nomenclature!$F$1:$G$8,2,FALSE))-'Market shares starting point Fe'!AP59)+AP59)</f>
        <v>2.4483705521278869E-2</v>
      </c>
      <c r="AR59" s="7">
        <f>IF(SUMIFS('Eurostat market shares'!$Z$2:$Z$185,'Eurostat market shares'!$C$2:$C$185,'Market shares starting point Fe'!$C59,'Eurostat market shares'!$D$2:$D$185,'Market shares starting point Fe'!$D59)=0,(SUMIFS('RAW data extract'!AO$74:AO$81,'RAW data extract'!$C$74:$C$81,VLOOKUP('Market shares starting point Fe'!$D59,Nomenclature!$F$1:$G$8,2,FALSE))-'Market shares starting point Fe'!AQ59)+AQ59,$Z59/SUMIFS('Eurostat market shares'!$Z$2:$Z$185,'Eurostat market shares'!$C$2:$C$185,'Market shares starting point Fe'!$C59,'Eurostat market shares'!$D$2:$D$185,'Market shares starting point Fe'!$D59)*(SUMIFS('RAW data extract'!AO$74:AO$81,'RAW data extract'!$C$74:$C$81,VLOOKUP('Market shares starting point Fe'!$D59,Nomenclature!$F$1:$G$8,2,FALSE))-'Market shares starting point Fe'!AQ59)+AQ59)</f>
        <v>2.6674996866603823E-2</v>
      </c>
      <c r="AS59" s="7">
        <f>IF(SUMIFS('Eurostat market shares'!$Z$2:$Z$185,'Eurostat market shares'!$C$2:$C$185,'Market shares starting point Fe'!$C59,'Eurostat market shares'!$D$2:$D$185,'Market shares starting point Fe'!$D59)=0,(SUMIFS('RAW data extract'!AP$74:AP$81,'RAW data extract'!$C$74:$C$81,VLOOKUP('Market shares starting point Fe'!$D59,Nomenclature!$F$1:$G$8,2,FALSE))-'Market shares starting point Fe'!AR59)+AR59,$Z59/SUMIFS('Eurostat market shares'!$Z$2:$Z$185,'Eurostat market shares'!$C$2:$C$185,'Market shares starting point Fe'!$C59,'Eurostat market shares'!$D$2:$D$185,'Market shares starting point Fe'!$D59)*(SUMIFS('RAW data extract'!AP$74:AP$81,'RAW data extract'!$C$74:$C$81,VLOOKUP('Market shares starting point Fe'!$D59,Nomenclature!$F$1:$G$8,2,FALSE))-'Market shares starting point Fe'!AR59)+AR59)</f>
        <v>2.8981523520557759E-2</v>
      </c>
      <c r="AT59" s="7">
        <f>IF(SUMIFS('Eurostat market shares'!$Z$2:$Z$185,'Eurostat market shares'!$C$2:$C$185,'Market shares starting point Fe'!$C59,'Eurostat market shares'!$D$2:$D$185,'Market shares starting point Fe'!$D59)=0,(SUMIFS('RAW data extract'!AQ$74:AQ$81,'RAW data extract'!$C$74:$C$81,VLOOKUP('Market shares starting point Fe'!$D59,Nomenclature!$F$1:$G$8,2,FALSE))-'Market shares starting point Fe'!AS59)+AS59,$Z59/SUMIFS('Eurostat market shares'!$Z$2:$Z$185,'Eurostat market shares'!$C$2:$C$185,'Market shares starting point Fe'!$C59,'Eurostat market shares'!$D$2:$D$185,'Market shares starting point Fe'!$D59)*(SUMIFS('RAW data extract'!AQ$74:AQ$81,'RAW data extract'!$C$74:$C$81,VLOOKUP('Market shares starting point Fe'!$D59,Nomenclature!$F$1:$G$8,2,FALSE))-'Market shares starting point Fe'!AS59)+AS59)</f>
        <v>3.1471723504043404E-2</v>
      </c>
      <c r="AU59" s="7">
        <f>IF(SUMIFS('Eurostat market shares'!$Z$2:$Z$185,'Eurostat market shares'!$C$2:$C$185,'Market shares starting point Fe'!$C59,'Eurostat market shares'!$D$2:$D$185,'Market shares starting point Fe'!$D59)=0,(SUMIFS('RAW data extract'!AR$74:AR$81,'RAW data extract'!$C$74:$C$81,VLOOKUP('Market shares starting point Fe'!$D59,Nomenclature!$F$1:$G$8,2,FALSE))-'Market shares starting point Fe'!AT59)+AT59,$Z59/SUMIFS('Eurostat market shares'!$Z$2:$Z$185,'Eurostat market shares'!$C$2:$C$185,'Market shares starting point Fe'!$C59,'Eurostat market shares'!$D$2:$D$185,'Market shares starting point Fe'!$D59)*(SUMIFS('RAW data extract'!AR$74:AR$81,'RAW data extract'!$C$74:$C$81,VLOOKUP('Market shares starting point Fe'!$D59,Nomenclature!$F$1:$G$8,2,FALSE))-'Market shares starting point Fe'!AT59)+AT59)</f>
        <v>3.4052766275412157E-2</v>
      </c>
      <c r="AV59" s="7">
        <f>IF(SUMIFS('Eurostat market shares'!$Z$2:$Z$185,'Eurostat market shares'!$C$2:$C$185,'Market shares starting point Fe'!$C59,'Eurostat market shares'!$D$2:$D$185,'Market shares starting point Fe'!$D59)=0,(SUMIFS('RAW data extract'!AS$74:AS$81,'RAW data extract'!$C$74:$C$81,VLOOKUP('Market shares starting point Fe'!$D59,Nomenclature!$F$1:$G$8,2,FALSE))-'Market shares starting point Fe'!AU59)+AU59,$Z59/SUMIFS('Eurostat market shares'!$Z$2:$Z$185,'Eurostat market shares'!$C$2:$C$185,'Market shares starting point Fe'!$C59,'Eurostat market shares'!$D$2:$D$185,'Market shares starting point Fe'!$D59)*(SUMIFS('RAW data extract'!AS$74:AS$81,'RAW data extract'!$C$74:$C$81,VLOOKUP('Market shares starting point Fe'!$D59,Nomenclature!$F$1:$G$8,2,FALSE))-'Market shares starting point Fe'!AU59)+AU59)</f>
        <v>3.6778270543804337E-2</v>
      </c>
      <c r="AW59" s="7">
        <f>IF(SUMIFS('Eurostat market shares'!$Z$2:$Z$185,'Eurostat market shares'!$C$2:$C$185,'Market shares starting point Fe'!$C59,'Eurostat market shares'!$D$2:$D$185,'Market shares starting point Fe'!$D59)=0,(SUMIFS('RAW data extract'!AT$74:AT$81,'RAW data extract'!$C$74:$C$81,VLOOKUP('Market shares starting point Fe'!$D59,Nomenclature!$F$1:$G$8,2,FALSE))-'Market shares starting point Fe'!AV59)+AV59,$Z59/SUMIFS('Eurostat market shares'!$Z$2:$Z$185,'Eurostat market shares'!$C$2:$C$185,'Market shares starting point Fe'!$C59,'Eurostat market shares'!$D$2:$D$185,'Market shares starting point Fe'!$D59)*(SUMIFS('RAW data extract'!AT$74:AT$81,'RAW data extract'!$C$74:$C$81,VLOOKUP('Market shares starting point Fe'!$D59,Nomenclature!$F$1:$G$8,2,FALSE))-'Market shares starting point Fe'!AV59)+AV59)</f>
        <v>3.9681390293189546E-2</v>
      </c>
      <c r="AX59" s="7">
        <f>IF(SUMIFS('Eurostat market shares'!$Z$2:$Z$185,'Eurostat market shares'!$C$2:$C$185,'Market shares starting point Fe'!$C59,'Eurostat market shares'!$D$2:$D$185,'Market shares starting point Fe'!$D59)=0,(SUMIFS('RAW data extract'!AU$74:AU$81,'RAW data extract'!$C$74:$C$81,VLOOKUP('Market shares starting point Fe'!$D59,Nomenclature!$F$1:$G$8,2,FALSE))-'Market shares starting point Fe'!AW59)+AW59,$Z59/SUMIFS('Eurostat market shares'!$Z$2:$Z$185,'Eurostat market shares'!$C$2:$C$185,'Market shares starting point Fe'!$C59,'Eurostat market shares'!$D$2:$D$185,'Market shares starting point Fe'!$D59)*(SUMIFS('RAW data extract'!AU$74:AU$81,'RAW data extract'!$C$74:$C$81,VLOOKUP('Market shares starting point Fe'!$D59,Nomenclature!$F$1:$G$8,2,FALSE))-'Market shares starting point Fe'!AW59)+AW59)</f>
        <v>4.2824369563487202E-2</v>
      </c>
      <c r="AY59" s="7">
        <f>IF(SUMIFS('Eurostat market shares'!$Z$2:$Z$185,'Eurostat market shares'!$C$2:$C$185,'Market shares starting point Fe'!$C59,'Eurostat market shares'!$D$2:$D$185,'Market shares starting point Fe'!$D59)=0,(SUMIFS('RAW data extract'!AV$74:AV$81,'RAW data extract'!$C$74:$C$81,VLOOKUP('Market shares starting point Fe'!$D59,Nomenclature!$F$1:$G$8,2,FALSE))-'Market shares starting point Fe'!AX59)+AX59,$Z59/SUMIFS('Eurostat market shares'!$Z$2:$Z$185,'Eurostat market shares'!$C$2:$C$185,'Market shares starting point Fe'!$C59,'Eurostat market shares'!$D$2:$D$185,'Market shares starting point Fe'!$D59)*(SUMIFS('RAW data extract'!AV$74:AV$81,'RAW data extract'!$C$74:$C$81,VLOOKUP('Market shares starting point Fe'!$D59,Nomenclature!$F$1:$G$8,2,FALSE))-'Market shares starting point Fe'!AX59)+AX59)</f>
        <v>4.6241290612107071E-2</v>
      </c>
      <c r="AZ59" s="7">
        <f>IF(SUMIFS('Eurostat market shares'!$Z$2:$Z$185,'Eurostat market shares'!$C$2:$C$185,'Market shares starting point Fe'!$C59,'Eurostat market shares'!$D$2:$D$185,'Market shares starting point Fe'!$D59)=0,(SUMIFS('RAW data extract'!AW$74:AW$81,'RAW data extract'!$C$74:$C$81,VLOOKUP('Market shares starting point Fe'!$D59,Nomenclature!$F$1:$G$8,2,FALSE))-'Market shares starting point Fe'!AY59)+AY59,$Z59/SUMIFS('Eurostat market shares'!$Z$2:$Z$185,'Eurostat market shares'!$C$2:$C$185,'Market shares starting point Fe'!$C59,'Eurostat market shares'!$D$2:$D$185,'Market shares starting point Fe'!$D59)*(SUMIFS('RAW data extract'!AW$74:AW$81,'RAW data extract'!$C$74:$C$81,VLOOKUP('Market shares starting point Fe'!$D59,Nomenclature!$F$1:$G$8,2,FALSE))-'Market shares starting point Fe'!AY59)+AY59)</f>
        <v>4.9947291639282E-2</v>
      </c>
      <c r="BA59" s="7">
        <f>IF(SUMIFS('Eurostat market shares'!$Z$2:$Z$185,'Eurostat market shares'!$C$2:$C$185,'Market shares starting point Fe'!$C59,'Eurostat market shares'!$D$2:$D$185,'Market shares starting point Fe'!$D59)=0,(SUMIFS('RAW data extract'!AX$74:AX$81,'RAW data extract'!$C$74:$C$81,VLOOKUP('Market shares starting point Fe'!$D59,Nomenclature!$F$1:$G$8,2,FALSE))-'Market shares starting point Fe'!AZ59)+AZ59,$Z59/SUMIFS('Eurostat market shares'!$Z$2:$Z$185,'Eurostat market shares'!$C$2:$C$185,'Market shares starting point Fe'!$C59,'Eurostat market shares'!$D$2:$D$185,'Market shares starting point Fe'!$D59)*(SUMIFS('RAW data extract'!AX$74:AX$81,'RAW data extract'!$C$74:$C$81,VLOOKUP('Market shares starting point Fe'!$D59,Nomenclature!$F$1:$G$8,2,FALSE))-'Market shares starting point Fe'!AZ59)+AZ59)</f>
        <v>5.39952980802074E-2</v>
      </c>
      <c r="BB59" s="7">
        <f>IF(SUMIFS('Eurostat market shares'!$Z$2:$Z$185,'Eurostat market shares'!$C$2:$C$185,'Market shares starting point Fe'!$C59,'Eurostat market shares'!$D$2:$D$185,'Market shares starting point Fe'!$D59)=0,(SUMIFS('RAW data extract'!AY$74:AY$81,'RAW data extract'!$C$74:$C$81,VLOOKUP('Market shares starting point Fe'!$D59,Nomenclature!$F$1:$G$8,2,FALSE))-'Market shares starting point Fe'!BA59)+BA59,$Z59/SUMIFS('Eurostat market shares'!$Z$2:$Z$185,'Eurostat market shares'!$C$2:$C$185,'Market shares starting point Fe'!$C59,'Eurostat market shares'!$D$2:$D$185,'Market shares starting point Fe'!$D59)*(SUMIFS('RAW data extract'!AY$74:AY$81,'RAW data extract'!$C$74:$C$81,VLOOKUP('Market shares starting point Fe'!$D59,Nomenclature!$F$1:$G$8,2,FALSE))-'Market shares starting point Fe'!BA59)+BA59)</f>
        <v>5.8458049131457968E-2</v>
      </c>
      <c r="BC59" s="7">
        <f>IF(SUMIFS('Eurostat market shares'!$Z$2:$Z$185,'Eurostat market shares'!$C$2:$C$185,'Market shares starting point Fe'!$C59,'Eurostat market shares'!$D$2:$D$185,'Market shares starting point Fe'!$D59)=0,(SUMIFS('RAW data extract'!AZ$74:AZ$81,'RAW data extract'!$C$74:$C$81,VLOOKUP('Market shares starting point Fe'!$D59,Nomenclature!$F$1:$G$8,2,FALSE))-'Market shares starting point Fe'!BB59)+BB59,$Z59/SUMIFS('Eurostat market shares'!$Z$2:$Z$185,'Eurostat market shares'!$C$2:$C$185,'Market shares starting point Fe'!$C59,'Eurostat market shares'!$D$2:$D$185,'Market shares starting point Fe'!$D59)*(SUMIFS('RAW data extract'!AZ$74:AZ$81,'RAW data extract'!$C$74:$C$81,VLOOKUP('Market shares starting point Fe'!$D59,Nomenclature!$F$1:$G$8,2,FALSE))-'Market shares starting point Fe'!BB59)+BB59)</f>
        <v>6.3401371092002445E-2</v>
      </c>
      <c r="BD59" s="7">
        <f>IF(SUMIFS('Eurostat market shares'!$Z$2:$Z$185,'Eurostat market shares'!$C$2:$C$185,'Market shares starting point Fe'!$C59,'Eurostat market shares'!$D$2:$D$185,'Market shares starting point Fe'!$D59)=0,(SUMIFS('RAW data extract'!BA$74:BA$81,'RAW data extract'!$C$74:$C$81,VLOOKUP('Market shares starting point Fe'!$D59,Nomenclature!$F$1:$G$8,2,FALSE))-'Market shares starting point Fe'!BC59)+BC59,$Z59/SUMIFS('Eurostat market shares'!$Z$2:$Z$185,'Eurostat market shares'!$C$2:$C$185,'Market shares starting point Fe'!$C59,'Eurostat market shares'!$D$2:$D$185,'Market shares starting point Fe'!$D59)*(SUMIFS('RAW data extract'!BA$74:BA$81,'RAW data extract'!$C$74:$C$81,VLOOKUP('Market shares starting point Fe'!$D59,Nomenclature!$F$1:$G$8,2,FALSE))-'Market shares starting point Fe'!BC59)+BC59)</f>
        <v>6.8817306464138597E-2</v>
      </c>
      <c r="BE59" s="7">
        <f>IF(SUMIFS('Eurostat market shares'!$Z$2:$Z$185,'Eurostat market shares'!$C$2:$C$185,'Market shares starting point Fe'!$C59,'Eurostat market shares'!$D$2:$D$185,'Market shares starting point Fe'!$D59)=0,(SUMIFS('RAW data extract'!BB$74:BB$81,'RAW data extract'!$C$74:$C$81,VLOOKUP('Market shares starting point Fe'!$D59,Nomenclature!$F$1:$G$8,2,FALSE))-'Market shares starting point Fe'!BD59)+BD59,$Z59/SUMIFS('Eurostat market shares'!$Z$2:$Z$185,'Eurostat market shares'!$C$2:$C$185,'Market shares starting point Fe'!$C59,'Eurostat market shares'!$D$2:$D$185,'Market shares starting point Fe'!$D59)*(SUMIFS('RAW data extract'!BB$74:BB$81,'RAW data extract'!$C$74:$C$81,VLOOKUP('Market shares starting point Fe'!$D59,Nomenclature!$F$1:$G$8,2,FALSE))-'Market shares starting point Fe'!BD59)+BD59)</f>
        <v>7.4897037211166584E-2</v>
      </c>
      <c r="BF59" s="7">
        <f>IF(SUMIFS('Eurostat market shares'!$Z$2:$Z$185,'Eurostat market shares'!$C$2:$C$185,'Market shares starting point Fe'!$C59,'Eurostat market shares'!$D$2:$D$185,'Market shares starting point Fe'!$D59)=0,(SUMIFS('RAW data extract'!BC$74:BC$81,'RAW data extract'!$C$74:$C$81,VLOOKUP('Market shares starting point Fe'!$D59,Nomenclature!$F$1:$G$8,2,FALSE))-'Market shares starting point Fe'!BE59)+BE59,$Z59/SUMIFS('Eurostat market shares'!$Z$2:$Z$185,'Eurostat market shares'!$C$2:$C$185,'Market shares starting point Fe'!$C59,'Eurostat market shares'!$D$2:$D$185,'Market shares starting point Fe'!$D59)*(SUMIFS('RAW data extract'!BC$74:BC$81,'RAW data extract'!$C$74:$C$81,VLOOKUP('Market shares starting point Fe'!$D59,Nomenclature!$F$1:$G$8,2,FALSE))-'Market shares starting point Fe'!BE59)+BE59)</f>
        <v>8.1710240282487634E-2</v>
      </c>
      <c r="BG59" s="7">
        <f>IF(SUMIFS('Eurostat market shares'!$Z$2:$Z$185,'Eurostat market shares'!$C$2:$C$185,'Market shares starting point Fe'!$C59,'Eurostat market shares'!$D$2:$D$185,'Market shares starting point Fe'!$D59)=0,(SUMIFS('RAW data extract'!BD$74:BD$81,'RAW data extract'!$C$74:$C$81,VLOOKUP('Market shares starting point Fe'!$D59,Nomenclature!$F$1:$G$8,2,FALSE))-'Market shares starting point Fe'!BF59)+BF59,$Z59/SUMIFS('Eurostat market shares'!$Z$2:$Z$185,'Eurostat market shares'!$C$2:$C$185,'Market shares starting point Fe'!$C59,'Eurostat market shares'!$D$2:$D$185,'Market shares starting point Fe'!$D59)*(SUMIFS('RAW data extract'!BD$74:BD$81,'RAW data extract'!$C$74:$C$81,VLOOKUP('Market shares starting point Fe'!$D59,Nomenclature!$F$1:$G$8,2,FALSE))-'Market shares starting point Fe'!BF59)+BF59)</f>
        <v>8.939021685558271E-2</v>
      </c>
      <c r="BH59" s="7">
        <f>IF(SUMIFS('Eurostat market shares'!$Z$2:$Z$185,'Eurostat market shares'!$C$2:$C$185,'Market shares starting point Fe'!$C59,'Eurostat market shares'!$D$2:$D$185,'Market shares starting point Fe'!$D59)=0,(SUMIFS('RAW data extract'!BE$74:BE$81,'RAW data extract'!$C$74:$C$81,VLOOKUP('Market shares starting point Fe'!$D59,Nomenclature!$F$1:$G$8,2,FALSE))-'Market shares starting point Fe'!BG59)+BG59,$Z59/SUMIFS('Eurostat market shares'!$Z$2:$Z$185,'Eurostat market shares'!$C$2:$C$185,'Market shares starting point Fe'!$C59,'Eurostat market shares'!$D$2:$D$185,'Market shares starting point Fe'!$D59)*(SUMIFS('RAW data extract'!BE$74:BE$81,'RAW data extract'!$C$74:$C$81,VLOOKUP('Market shares starting point Fe'!$D59,Nomenclature!$F$1:$G$8,2,FALSE))-'Market shares starting point Fe'!BG59)+BG59)</f>
        <v>9.8121167187869188E-2</v>
      </c>
    </row>
    <row r="60" spans="1:60" hidden="1" x14ac:dyDescent="0.3">
      <c r="A60" t="s">
        <v>9</v>
      </c>
      <c r="B60" t="s">
        <v>10</v>
      </c>
      <c r="C60" t="s">
        <v>41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 s="6">
        <f>IFERROR(SUMIFS('intermediary sheet'!J$2:J$185,'intermediary sheet'!$C$2:$C$185,'Market shares starting point Fe'!$C60,'intermediary sheet'!$D$2:$D$185,'Market shares starting point Fe'!$D60)/SUMIFS('intermediary sheet'!J$2:J$185,'intermediary sheet'!$C$2:$C$185,'Market shares starting point Fe'!$C60,'intermediary sheet'!$D$2:$D$185,"total"),0)</f>
        <v>0</v>
      </c>
      <c r="K60" s="6">
        <f>IFERROR(SUMIFS('intermediary sheet'!K$2:K$185,'intermediary sheet'!$C$2:$C$185,'Market shares starting point Fe'!$C60,'intermediary sheet'!$D$2:$D$185,'Market shares starting point Fe'!$D60)/SUMIFS('intermediary sheet'!K$2:K$185,'intermediary sheet'!$C$2:$C$185,'Market shares starting point Fe'!$C60,'intermediary sheet'!$D$2:$D$185,"total"),0)</f>
        <v>0</v>
      </c>
      <c r="L60" s="6">
        <f>IFERROR(SUMIFS('intermediary sheet'!L$2:L$185,'intermediary sheet'!$C$2:$C$185,'Market shares starting point Fe'!$C60,'intermediary sheet'!$D$2:$D$185,'Market shares starting point Fe'!$D60)/SUMIFS('intermediary sheet'!L$2:L$185,'intermediary sheet'!$C$2:$C$185,'Market shares starting point Fe'!$C60,'intermediary sheet'!$D$2:$D$185,"total"),0)</f>
        <v>0</v>
      </c>
      <c r="M60" s="6">
        <f>IFERROR(SUMIFS('intermediary sheet'!M$2:M$185,'intermediary sheet'!$C$2:$C$185,'Market shares starting point Fe'!$C60,'intermediary sheet'!$D$2:$D$185,'Market shares starting point Fe'!$D60)/SUMIFS('intermediary sheet'!M$2:M$185,'intermediary sheet'!$C$2:$C$185,'Market shares starting point Fe'!$C60,'intermediary sheet'!$D$2:$D$185,"total"),0)</f>
        <v>0</v>
      </c>
      <c r="N60" s="6">
        <f>IFERROR(SUMIFS('intermediary sheet'!N$2:N$185,'intermediary sheet'!$C$2:$C$185,'Market shares starting point Fe'!$C60,'intermediary sheet'!$D$2:$D$185,'Market shares starting point Fe'!$D60)/SUMIFS('intermediary sheet'!N$2:N$185,'intermediary sheet'!$C$2:$C$185,'Market shares starting point Fe'!$C60,'intermediary sheet'!$D$2:$D$185,"total"),0)</f>
        <v>0</v>
      </c>
      <c r="O60" s="6">
        <f>IFERROR(SUMIFS('intermediary sheet'!O$2:O$185,'intermediary sheet'!$C$2:$C$185,'Market shares starting point Fe'!$C60,'intermediary sheet'!$D$2:$D$185,'Market shares starting point Fe'!$D60)/SUMIFS('intermediary sheet'!O$2:O$185,'intermediary sheet'!$C$2:$C$185,'Market shares starting point Fe'!$C60,'intermediary sheet'!$D$2:$D$185,"total"),0)</f>
        <v>0</v>
      </c>
      <c r="P60" s="6">
        <f>IFERROR(SUMIFS('intermediary sheet'!P$2:P$185,'intermediary sheet'!$C$2:$C$185,'Market shares starting point Fe'!$C60,'intermediary sheet'!$D$2:$D$185,'Market shares starting point Fe'!$D60)/SUMIFS('intermediary sheet'!P$2:P$185,'intermediary sheet'!$C$2:$C$185,'Market shares starting point Fe'!$C60,'intermediary sheet'!$D$2:$D$185,"total"),0)</f>
        <v>0</v>
      </c>
      <c r="Q60" s="6">
        <f>IFERROR(SUMIFS('intermediary sheet'!Q$2:Q$185,'intermediary sheet'!$C$2:$C$185,'Market shares starting point Fe'!$C60,'intermediary sheet'!$D$2:$D$185,'Market shares starting point Fe'!$D60)/SUMIFS('intermediary sheet'!Q$2:Q$185,'intermediary sheet'!$C$2:$C$185,'Market shares starting point Fe'!$C60,'intermediary sheet'!$D$2:$D$185,"total"),0)</f>
        <v>0</v>
      </c>
      <c r="R60" s="6">
        <f>IFERROR(SUMIFS('intermediary sheet'!R$2:R$185,'intermediary sheet'!$C$2:$C$185,'Market shares starting point Fe'!$C60,'intermediary sheet'!$D$2:$D$185,'Market shares starting point Fe'!$D60)/SUMIFS('intermediary sheet'!R$2:R$185,'intermediary sheet'!$C$2:$C$185,'Market shares starting point Fe'!$C60,'intermediary sheet'!$D$2:$D$185,"total"),0)</f>
        <v>0</v>
      </c>
      <c r="S60" s="6">
        <f>IFERROR(SUMIFS('intermediary sheet'!S$2:S$185,'intermediary sheet'!$C$2:$C$185,'Market shares starting point Fe'!$C60,'intermediary sheet'!$D$2:$D$185,'Market shares starting point Fe'!$D60)/SUMIFS('intermediary sheet'!S$2:S$185,'intermediary sheet'!$C$2:$C$185,'Market shares starting point Fe'!$C60,'intermediary sheet'!$D$2:$D$185,"total"),0)</f>
        <v>0</v>
      </c>
      <c r="T60" s="6">
        <f>IFERROR(SUMIFS('intermediary sheet'!T$2:T$185,'intermediary sheet'!$C$2:$C$185,'Market shares starting point Fe'!$C60,'intermediary sheet'!$D$2:$D$185,'Market shares starting point Fe'!$D60)/SUMIFS('intermediary sheet'!T$2:T$185,'intermediary sheet'!$C$2:$C$185,'Market shares starting point Fe'!$C60,'intermediary sheet'!$D$2:$D$185,"total"),0)</f>
        <v>0</v>
      </c>
      <c r="U60" s="6">
        <f>IFERROR(SUMIFS('intermediary sheet'!U$2:U$185,'intermediary sheet'!$C$2:$C$185,'Market shares starting point Fe'!$C60,'intermediary sheet'!$D$2:$D$185,'Market shares starting point Fe'!$D60)/SUMIFS('intermediary sheet'!U$2:U$185,'intermediary sheet'!$C$2:$C$185,'Market shares starting point Fe'!$C60,'intermediary sheet'!$D$2:$D$185,"total"),0)</f>
        <v>0</v>
      </c>
      <c r="V60" s="6">
        <f>IFERROR(SUMIFS('intermediary sheet'!V$2:V$185,'intermediary sheet'!$C$2:$C$185,'Market shares starting point Fe'!$C60,'intermediary sheet'!$D$2:$D$185,'Market shares starting point Fe'!$D60)/SUMIFS('intermediary sheet'!V$2:V$185,'intermediary sheet'!$C$2:$C$185,'Market shares starting point Fe'!$C60,'intermediary sheet'!$D$2:$D$185,"total"),0)</f>
        <v>0</v>
      </c>
      <c r="W60" s="6">
        <f>IFERROR(SUMIFS('intermediary sheet'!W$2:W$185,'intermediary sheet'!$C$2:$C$185,'Market shares starting point Fe'!$C60,'intermediary sheet'!$D$2:$D$185,'Market shares starting point Fe'!$D60)/SUMIFS('intermediary sheet'!W$2:W$185,'intermediary sheet'!$C$2:$C$185,'Market shares starting point Fe'!$C60,'intermediary sheet'!$D$2:$D$185,"total"),0)</f>
        <v>3.1461579119579171E-6</v>
      </c>
      <c r="X60" s="6">
        <f>IFERROR(SUMIFS('intermediary sheet'!X$2:X$185,'intermediary sheet'!$C$2:$C$185,'Market shares starting point Fe'!$C60,'intermediary sheet'!$D$2:$D$185,'Market shares starting point Fe'!$D60)/SUMIFS('intermediary sheet'!X$2:X$185,'intermediary sheet'!$C$2:$C$185,'Market shares starting point Fe'!$C60,'intermediary sheet'!$D$2:$D$185,"total"),0)</f>
        <v>3.126113677997787E-6</v>
      </c>
      <c r="Y60" s="6">
        <f>IFERROR(SUMIFS('intermediary sheet'!Y$2:Y$185,'intermediary sheet'!$C$2:$C$185,'Market shares starting point Fe'!$C60,'intermediary sheet'!$D$2:$D$185,'Market shares starting point Fe'!$D60)/SUMIFS('intermediary sheet'!Y$2:Y$185,'intermediary sheet'!$C$2:$C$185,'Market shares starting point Fe'!$C60,'intermediary sheet'!$D$2:$D$185,"total"),0)</f>
        <v>0</v>
      </c>
      <c r="Z60" s="6">
        <f>IFERROR(SUMIFS('intermediary sheet'!Z$2:Z$185,'intermediary sheet'!$C$2:$C$185,'Market shares starting point Fe'!$C60,'intermediary sheet'!$D$2:$D$185,'Market shares starting point Fe'!$D60)/SUMIFS('intermediary sheet'!Z$2:Z$185,'intermediary sheet'!$C$2:$C$185,'Market shares starting point Fe'!$C60,'intermediary sheet'!$D$2:$D$185,"total"),0)</f>
        <v>0</v>
      </c>
      <c r="AA60" s="7">
        <f>IF(SUMIFS('Eurostat market shares'!$Z$2:$Z$185,'Eurostat market shares'!$C$2:$C$185,'Market shares starting point Fe'!$C60,'Eurostat market shares'!$D$2:$D$185,'Market shares starting point Fe'!$D60)=0,(SUMIFS('RAW data extract'!X$74:X$81,'RAW data extract'!$C$74:$C$81,VLOOKUP('Market shares starting point Fe'!$D60,Nomenclature!$F$1:$G$8,2,FALSE))-'Market shares starting point Fe'!Z60)+Z60,$Z60/SUMIFS('Eurostat market shares'!$Z$2:$Z$185,'Eurostat market shares'!$C$2:$C$185,'Market shares starting point Fe'!$C60,'Eurostat market shares'!$D$2:$D$185,'Market shares starting point Fe'!$D60)*(SUMIFS('RAW data extract'!X$74:X$81,'RAW data extract'!$C$74:$C$81,VLOOKUP('Market shares starting point Fe'!$D60,Nomenclature!$F$1:$G$8,2,FALSE))-'Market shares starting point Fe'!Z60)+Z60)</f>
        <v>0</v>
      </c>
      <c r="AB60" s="7">
        <f>IF(SUMIFS('Eurostat market shares'!$Z$2:$Z$185,'Eurostat market shares'!$C$2:$C$185,'Market shares starting point Fe'!$C60,'Eurostat market shares'!$D$2:$D$185,'Market shares starting point Fe'!$D60)=0,(SUMIFS('RAW data extract'!Y$74:Y$81,'RAW data extract'!$C$74:$C$81,VLOOKUP('Market shares starting point Fe'!$D60,Nomenclature!$F$1:$G$8,2,FALSE))-'Market shares starting point Fe'!AA60)+AA60,$Z60/SUMIFS('Eurostat market shares'!$Z$2:$Z$185,'Eurostat market shares'!$C$2:$C$185,'Market shares starting point Fe'!$C60,'Eurostat market shares'!$D$2:$D$185,'Market shares starting point Fe'!$D60)*(SUMIFS('RAW data extract'!Y$74:Y$81,'RAW data extract'!$C$74:$C$81,VLOOKUP('Market shares starting point Fe'!$D60,Nomenclature!$F$1:$G$8,2,FALSE))-'Market shares starting point Fe'!AA60)+AA60)</f>
        <v>0</v>
      </c>
      <c r="AC60" s="7">
        <f>IF(SUMIFS('Eurostat market shares'!$Z$2:$Z$185,'Eurostat market shares'!$C$2:$C$185,'Market shares starting point Fe'!$C60,'Eurostat market shares'!$D$2:$D$185,'Market shares starting point Fe'!$D60)=0,(SUMIFS('RAW data extract'!Z$74:Z$81,'RAW data extract'!$C$74:$C$81,VLOOKUP('Market shares starting point Fe'!$D60,Nomenclature!$F$1:$G$8,2,FALSE))-'Market shares starting point Fe'!AB60)+AB60,$Z60/SUMIFS('Eurostat market shares'!$Z$2:$Z$185,'Eurostat market shares'!$C$2:$C$185,'Market shares starting point Fe'!$C60,'Eurostat market shares'!$D$2:$D$185,'Market shares starting point Fe'!$D60)*(SUMIFS('RAW data extract'!Z$74:Z$81,'RAW data extract'!$C$74:$C$81,VLOOKUP('Market shares starting point Fe'!$D60,Nomenclature!$F$1:$G$8,2,FALSE))-'Market shares starting point Fe'!AB60)+AB60)</f>
        <v>0</v>
      </c>
      <c r="AD60" s="7">
        <f>IF(SUMIFS('Eurostat market shares'!$Z$2:$Z$185,'Eurostat market shares'!$C$2:$C$185,'Market shares starting point Fe'!$C60,'Eurostat market shares'!$D$2:$D$185,'Market shares starting point Fe'!$D60)=0,(SUMIFS('RAW data extract'!AA$74:AA$81,'RAW data extract'!$C$74:$C$81,VLOOKUP('Market shares starting point Fe'!$D60,Nomenclature!$F$1:$G$8,2,FALSE))-'Market shares starting point Fe'!AC60)+AC60,$Z60/SUMIFS('Eurostat market shares'!$Z$2:$Z$185,'Eurostat market shares'!$C$2:$C$185,'Market shares starting point Fe'!$C60,'Eurostat market shares'!$D$2:$D$185,'Market shares starting point Fe'!$D60)*(SUMIFS('RAW data extract'!AA$74:AA$81,'RAW data extract'!$C$74:$C$81,VLOOKUP('Market shares starting point Fe'!$D60,Nomenclature!$F$1:$G$8,2,FALSE))-'Market shares starting point Fe'!AC60)+AC60)</f>
        <v>0</v>
      </c>
      <c r="AE60" s="7">
        <f>IF(SUMIFS('Eurostat market shares'!$Z$2:$Z$185,'Eurostat market shares'!$C$2:$C$185,'Market shares starting point Fe'!$C60,'Eurostat market shares'!$D$2:$D$185,'Market shares starting point Fe'!$D60)=0,(SUMIFS('RAW data extract'!AB$74:AB$81,'RAW data extract'!$C$74:$C$81,VLOOKUP('Market shares starting point Fe'!$D60,Nomenclature!$F$1:$G$8,2,FALSE))-'Market shares starting point Fe'!AD60)+AD60,$Z60/SUMIFS('Eurostat market shares'!$Z$2:$Z$185,'Eurostat market shares'!$C$2:$C$185,'Market shares starting point Fe'!$C60,'Eurostat market shares'!$D$2:$D$185,'Market shares starting point Fe'!$D60)*(SUMIFS('RAW data extract'!AB$74:AB$81,'RAW data extract'!$C$74:$C$81,VLOOKUP('Market shares starting point Fe'!$D60,Nomenclature!$F$1:$G$8,2,FALSE))-'Market shares starting point Fe'!AD60)+AD60)</f>
        <v>0</v>
      </c>
      <c r="AF60" s="7">
        <f>IF(SUMIFS('Eurostat market shares'!$Z$2:$Z$185,'Eurostat market shares'!$C$2:$C$185,'Market shares starting point Fe'!$C60,'Eurostat market shares'!$D$2:$D$185,'Market shares starting point Fe'!$D60)=0,(SUMIFS('RAW data extract'!AC$74:AC$81,'RAW data extract'!$C$74:$C$81,VLOOKUP('Market shares starting point Fe'!$D60,Nomenclature!$F$1:$G$8,2,FALSE))-'Market shares starting point Fe'!AE60)+AE60,$Z60/SUMIFS('Eurostat market shares'!$Z$2:$Z$185,'Eurostat market shares'!$C$2:$C$185,'Market shares starting point Fe'!$C60,'Eurostat market shares'!$D$2:$D$185,'Market shares starting point Fe'!$D60)*(SUMIFS('RAW data extract'!AC$74:AC$81,'RAW data extract'!$C$74:$C$81,VLOOKUP('Market shares starting point Fe'!$D60,Nomenclature!$F$1:$G$8,2,FALSE))-'Market shares starting point Fe'!AE60)+AE60)</f>
        <v>0</v>
      </c>
      <c r="AG60" s="7">
        <f>IF(SUMIFS('Eurostat market shares'!$Z$2:$Z$185,'Eurostat market shares'!$C$2:$C$185,'Market shares starting point Fe'!$C60,'Eurostat market shares'!$D$2:$D$185,'Market shares starting point Fe'!$D60)=0,(SUMIFS('RAW data extract'!AD$74:AD$81,'RAW data extract'!$C$74:$C$81,VLOOKUP('Market shares starting point Fe'!$D60,Nomenclature!$F$1:$G$8,2,FALSE))-'Market shares starting point Fe'!AF60)+AF60,$Z60/SUMIFS('Eurostat market shares'!$Z$2:$Z$185,'Eurostat market shares'!$C$2:$C$185,'Market shares starting point Fe'!$C60,'Eurostat market shares'!$D$2:$D$185,'Market shares starting point Fe'!$D60)*(SUMIFS('RAW data extract'!AD$74:AD$81,'RAW data extract'!$C$74:$C$81,VLOOKUP('Market shares starting point Fe'!$D60,Nomenclature!$F$1:$G$8,2,FALSE))-'Market shares starting point Fe'!AF60)+AF60)</f>
        <v>0</v>
      </c>
      <c r="AH60" s="7">
        <f>IF(SUMIFS('Eurostat market shares'!$Z$2:$Z$185,'Eurostat market shares'!$C$2:$C$185,'Market shares starting point Fe'!$C60,'Eurostat market shares'!$D$2:$D$185,'Market shares starting point Fe'!$D60)=0,(SUMIFS('RAW data extract'!AE$74:AE$81,'RAW data extract'!$C$74:$C$81,VLOOKUP('Market shares starting point Fe'!$D60,Nomenclature!$F$1:$G$8,2,FALSE))-'Market shares starting point Fe'!AG60)+AG60,$Z60/SUMIFS('Eurostat market shares'!$Z$2:$Z$185,'Eurostat market shares'!$C$2:$C$185,'Market shares starting point Fe'!$C60,'Eurostat market shares'!$D$2:$D$185,'Market shares starting point Fe'!$D60)*(SUMIFS('RAW data extract'!AE$74:AE$81,'RAW data extract'!$C$74:$C$81,VLOOKUP('Market shares starting point Fe'!$D60,Nomenclature!$F$1:$G$8,2,FALSE))-'Market shares starting point Fe'!AG60)+AG60)</f>
        <v>0</v>
      </c>
      <c r="AI60" s="7">
        <f>IF(SUMIFS('Eurostat market shares'!$Z$2:$Z$185,'Eurostat market shares'!$C$2:$C$185,'Market shares starting point Fe'!$C60,'Eurostat market shares'!$D$2:$D$185,'Market shares starting point Fe'!$D60)=0,(SUMIFS('RAW data extract'!AF$74:AF$81,'RAW data extract'!$C$74:$C$81,VLOOKUP('Market shares starting point Fe'!$D60,Nomenclature!$F$1:$G$8,2,FALSE))-'Market shares starting point Fe'!AH60)+AH60,$Z60/SUMIFS('Eurostat market shares'!$Z$2:$Z$185,'Eurostat market shares'!$C$2:$C$185,'Market shares starting point Fe'!$C60,'Eurostat market shares'!$D$2:$D$185,'Market shares starting point Fe'!$D60)*(SUMIFS('RAW data extract'!AF$74:AF$81,'RAW data extract'!$C$74:$C$81,VLOOKUP('Market shares starting point Fe'!$D60,Nomenclature!$F$1:$G$8,2,FALSE))-'Market shares starting point Fe'!AH60)+AH60)</f>
        <v>0</v>
      </c>
      <c r="AJ60" s="7">
        <f>IF(SUMIFS('Eurostat market shares'!$Z$2:$Z$185,'Eurostat market shares'!$C$2:$C$185,'Market shares starting point Fe'!$C60,'Eurostat market shares'!$D$2:$D$185,'Market shares starting point Fe'!$D60)=0,(SUMIFS('RAW data extract'!AG$74:AG$81,'RAW data extract'!$C$74:$C$81,VLOOKUP('Market shares starting point Fe'!$D60,Nomenclature!$F$1:$G$8,2,FALSE))-'Market shares starting point Fe'!AI60)+AI60,$Z60/SUMIFS('Eurostat market shares'!$Z$2:$Z$185,'Eurostat market shares'!$C$2:$C$185,'Market shares starting point Fe'!$C60,'Eurostat market shares'!$D$2:$D$185,'Market shares starting point Fe'!$D60)*(SUMIFS('RAW data extract'!AG$74:AG$81,'RAW data extract'!$C$74:$C$81,VLOOKUP('Market shares starting point Fe'!$D60,Nomenclature!$F$1:$G$8,2,FALSE))-'Market shares starting point Fe'!AI60)+AI60)</f>
        <v>0</v>
      </c>
      <c r="AK60" s="7">
        <f>IF(SUMIFS('Eurostat market shares'!$Z$2:$Z$185,'Eurostat market shares'!$C$2:$C$185,'Market shares starting point Fe'!$C60,'Eurostat market shares'!$D$2:$D$185,'Market shares starting point Fe'!$D60)=0,(SUMIFS('RAW data extract'!AH$74:AH$81,'RAW data extract'!$C$74:$C$81,VLOOKUP('Market shares starting point Fe'!$D60,Nomenclature!$F$1:$G$8,2,FALSE))-'Market shares starting point Fe'!AJ60)+AJ60,$Z60/SUMIFS('Eurostat market shares'!$Z$2:$Z$185,'Eurostat market shares'!$C$2:$C$185,'Market shares starting point Fe'!$C60,'Eurostat market shares'!$D$2:$D$185,'Market shares starting point Fe'!$D60)*(SUMIFS('RAW data extract'!AH$74:AH$81,'RAW data extract'!$C$74:$C$81,VLOOKUP('Market shares starting point Fe'!$D60,Nomenclature!$F$1:$G$8,2,FALSE))-'Market shares starting point Fe'!AJ60)+AJ60)</f>
        <v>0</v>
      </c>
      <c r="AL60" s="7">
        <f>IF(SUMIFS('Eurostat market shares'!$Z$2:$Z$185,'Eurostat market shares'!$C$2:$C$185,'Market shares starting point Fe'!$C60,'Eurostat market shares'!$D$2:$D$185,'Market shares starting point Fe'!$D60)=0,(SUMIFS('RAW data extract'!AI$74:AI$81,'RAW data extract'!$C$74:$C$81,VLOOKUP('Market shares starting point Fe'!$D60,Nomenclature!$F$1:$G$8,2,FALSE))-'Market shares starting point Fe'!AK60)+AK60,$Z60/SUMIFS('Eurostat market shares'!$Z$2:$Z$185,'Eurostat market shares'!$C$2:$C$185,'Market shares starting point Fe'!$C60,'Eurostat market shares'!$D$2:$D$185,'Market shares starting point Fe'!$D60)*(SUMIFS('RAW data extract'!AI$74:AI$81,'RAW data extract'!$C$74:$C$81,VLOOKUP('Market shares starting point Fe'!$D60,Nomenclature!$F$1:$G$8,2,FALSE))-'Market shares starting point Fe'!AK60)+AK60)</f>
        <v>0</v>
      </c>
      <c r="AM60" s="7">
        <f>IF(SUMIFS('Eurostat market shares'!$Z$2:$Z$185,'Eurostat market shares'!$C$2:$C$185,'Market shares starting point Fe'!$C60,'Eurostat market shares'!$D$2:$D$185,'Market shares starting point Fe'!$D60)=0,(SUMIFS('RAW data extract'!AJ$74:AJ$81,'RAW data extract'!$C$74:$C$81,VLOOKUP('Market shares starting point Fe'!$D60,Nomenclature!$F$1:$G$8,2,FALSE))-'Market shares starting point Fe'!AL60)+AL60,$Z60/SUMIFS('Eurostat market shares'!$Z$2:$Z$185,'Eurostat market shares'!$C$2:$C$185,'Market shares starting point Fe'!$C60,'Eurostat market shares'!$D$2:$D$185,'Market shares starting point Fe'!$D60)*(SUMIFS('RAW data extract'!AJ$74:AJ$81,'RAW data extract'!$C$74:$C$81,VLOOKUP('Market shares starting point Fe'!$D60,Nomenclature!$F$1:$G$8,2,FALSE))-'Market shares starting point Fe'!AL60)+AL60)</f>
        <v>0</v>
      </c>
      <c r="AN60" s="7">
        <f>IF(SUMIFS('Eurostat market shares'!$Z$2:$Z$185,'Eurostat market shares'!$C$2:$C$185,'Market shares starting point Fe'!$C60,'Eurostat market shares'!$D$2:$D$185,'Market shares starting point Fe'!$D60)=0,(SUMIFS('RAW data extract'!AK$74:AK$81,'RAW data extract'!$C$74:$C$81,VLOOKUP('Market shares starting point Fe'!$D60,Nomenclature!$F$1:$G$8,2,FALSE))-'Market shares starting point Fe'!AM60)+AM60,$Z60/SUMIFS('Eurostat market shares'!$Z$2:$Z$185,'Eurostat market shares'!$C$2:$C$185,'Market shares starting point Fe'!$C60,'Eurostat market shares'!$D$2:$D$185,'Market shares starting point Fe'!$D60)*(SUMIFS('RAW data extract'!AK$74:AK$81,'RAW data extract'!$C$74:$C$81,VLOOKUP('Market shares starting point Fe'!$D60,Nomenclature!$F$1:$G$8,2,FALSE))-'Market shares starting point Fe'!AM60)+AM60)</f>
        <v>0</v>
      </c>
      <c r="AO60" s="7">
        <f>IF(SUMIFS('Eurostat market shares'!$Z$2:$Z$185,'Eurostat market shares'!$C$2:$C$185,'Market shares starting point Fe'!$C60,'Eurostat market shares'!$D$2:$D$185,'Market shares starting point Fe'!$D60)=0,(SUMIFS('RAW data extract'!AL$74:AL$81,'RAW data extract'!$C$74:$C$81,VLOOKUP('Market shares starting point Fe'!$D60,Nomenclature!$F$1:$G$8,2,FALSE))-'Market shares starting point Fe'!AN60)+AN60,$Z60/SUMIFS('Eurostat market shares'!$Z$2:$Z$185,'Eurostat market shares'!$C$2:$C$185,'Market shares starting point Fe'!$C60,'Eurostat market shares'!$D$2:$D$185,'Market shares starting point Fe'!$D60)*(SUMIFS('RAW data extract'!AL$74:AL$81,'RAW data extract'!$C$74:$C$81,VLOOKUP('Market shares starting point Fe'!$D60,Nomenclature!$F$1:$G$8,2,FALSE))-'Market shares starting point Fe'!AN60)+AN60)</f>
        <v>0</v>
      </c>
      <c r="AP60" s="7">
        <f>IF(SUMIFS('Eurostat market shares'!$Z$2:$Z$185,'Eurostat market shares'!$C$2:$C$185,'Market shares starting point Fe'!$C60,'Eurostat market shares'!$D$2:$D$185,'Market shares starting point Fe'!$D60)=0,(SUMIFS('RAW data extract'!AM$74:AM$81,'RAW data extract'!$C$74:$C$81,VLOOKUP('Market shares starting point Fe'!$D60,Nomenclature!$F$1:$G$8,2,FALSE))-'Market shares starting point Fe'!AO60)+AO60,$Z60/SUMIFS('Eurostat market shares'!$Z$2:$Z$185,'Eurostat market shares'!$C$2:$C$185,'Market shares starting point Fe'!$C60,'Eurostat market shares'!$D$2:$D$185,'Market shares starting point Fe'!$D60)*(SUMIFS('RAW data extract'!AM$74:AM$81,'RAW data extract'!$C$74:$C$81,VLOOKUP('Market shares starting point Fe'!$D60,Nomenclature!$F$1:$G$8,2,FALSE))-'Market shares starting point Fe'!AO60)+AO60)</f>
        <v>0</v>
      </c>
      <c r="AQ60" s="7">
        <f>IF(SUMIFS('Eurostat market shares'!$Z$2:$Z$185,'Eurostat market shares'!$C$2:$C$185,'Market shares starting point Fe'!$C60,'Eurostat market shares'!$D$2:$D$185,'Market shares starting point Fe'!$D60)=0,(SUMIFS('RAW data extract'!AN$74:AN$81,'RAW data extract'!$C$74:$C$81,VLOOKUP('Market shares starting point Fe'!$D60,Nomenclature!$F$1:$G$8,2,FALSE))-'Market shares starting point Fe'!AP60)+AP60,$Z60/SUMIFS('Eurostat market shares'!$Z$2:$Z$185,'Eurostat market shares'!$C$2:$C$185,'Market shares starting point Fe'!$C60,'Eurostat market shares'!$D$2:$D$185,'Market shares starting point Fe'!$D60)*(SUMIFS('RAW data extract'!AN$74:AN$81,'RAW data extract'!$C$74:$C$81,VLOOKUP('Market shares starting point Fe'!$D60,Nomenclature!$F$1:$G$8,2,FALSE))-'Market shares starting point Fe'!AP60)+AP60)</f>
        <v>0</v>
      </c>
      <c r="AR60" s="7">
        <f>IF(SUMIFS('Eurostat market shares'!$Z$2:$Z$185,'Eurostat market shares'!$C$2:$C$185,'Market shares starting point Fe'!$C60,'Eurostat market shares'!$D$2:$D$185,'Market shares starting point Fe'!$D60)=0,(SUMIFS('RAW data extract'!AO$74:AO$81,'RAW data extract'!$C$74:$C$81,VLOOKUP('Market shares starting point Fe'!$D60,Nomenclature!$F$1:$G$8,2,FALSE))-'Market shares starting point Fe'!AQ60)+AQ60,$Z60/SUMIFS('Eurostat market shares'!$Z$2:$Z$185,'Eurostat market shares'!$C$2:$C$185,'Market shares starting point Fe'!$C60,'Eurostat market shares'!$D$2:$D$185,'Market shares starting point Fe'!$D60)*(SUMIFS('RAW data extract'!AO$74:AO$81,'RAW data extract'!$C$74:$C$81,VLOOKUP('Market shares starting point Fe'!$D60,Nomenclature!$F$1:$G$8,2,FALSE))-'Market shares starting point Fe'!AQ60)+AQ60)</f>
        <v>0</v>
      </c>
      <c r="AS60" s="7">
        <f>IF(SUMIFS('Eurostat market shares'!$Z$2:$Z$185,'Eurostat market shares'!$C$2:$C$185,'Market shares starting point Fe'!$C60,'Eurostat market shares'!$D$2:$D$185,'Market shares starting point Fe'!$D60)=0,(SUMIFS('RAW data extract'!AP$74:AP$81,'RAW data extract'!$C$74:$C$81,VLOOKUP('Market shares starting point Fe'!$D60,Nomenclature!$F$1:$G$8,2,FALSE))-'Market shares starting point Fe'!AR60)+AR60,$Z60/SUMIFS('Eurostat market shares'!$Z$2:$Z$185,'Eurostat market shares'!$C$2:$C$185,'Market shares starting point Fe'!$C60,'Eurostat market shares'!$D$2:$D$185,'Market shares starting point Fe'!$D60)*(SUMIFS('RAW data extract'!AP$74:AP$81,'RAW data extract'!$C$74:$C$81,VLOOKUP('Market shares starting point Fe'!$D60,Nomenclature!$F$1:$G$8,2,FALSE))-'Market shares starting point Fe'!AR60)+AR60)</f>
        <v>0</v>
      </c>
      <c r="AT60" s="7">
        <f>IF(SUMIFS('Eurostat market shares'!$Z$2:$Z$185,'Eurostat market shares'!$C$2:$C$185,'Market shares starting point Fe'!$C60,'Eurostat market shares'!$D$2:$D$185,'Market shares starting point Fe'!$D60)=0,(SUMIFS('RAW data extract'!AQ$74:AQ$81,'RAW data extract'!$C$74:$C$81,VLOOKUP('Market shares starting point Fe'!$D60,Nomenclature!$F$1:$G$8,2,FALSE))-'Market shares starting point Fe'!AS60)+AS60,$Z60/SUMIFS('Eurostat market shares'!$Z$2:$Z$185,'Eurostat market shares'!$C$2:$C$185,'Market shares starting point Fe'!$C60,'Eurostat market shares'!$D$2:$D$185,'Market shares starting point Fe'!$D60)*(SUMIFS('RAW data extract'!AQ$74:AQ$81,'RAW data extract'!$C$74:$C$81,VLOOKUP('Market shares starting point Fe'!$D60,Nomenclature!$F$1:$G$8,2,FALSE))-'Market shares starting point Fe'!AS60)+AS60)</f>
        <v>0</v>
      </c>
      <c r="AU60" s="7">
        <f>IF(SUMIFS('Eurostat market shares'!$Z$2:$Z$185,'Eurostat market shares'!$C$2:$C$185,'Market shares starting point Fe'!$C60,'Eurostat market shares'!$D$2:$D$185,'Market shares starting point Fe'!$D60)=0,(SUMIFS('RAW data extract'!AR$74:AR$81,'RAW data extract'!$C$74:$C$81,VLOOKUP('Market shares starting point Fe'!$D60,Nomenclature!$F$1:$G$8,2,FALSE))-'Market shares starting point Fe'!AT60)+AT60,$Z60/SUMIFS('Eurostat market shares'!$Z$2:$Z$185,'Eurostat market shares'!$C$2:$C$185,'Market shares starting point Fe'!$C60,'Eurostat market shares'!$D$2:$D$185,'Market shares starting point Fe'!$D60)*(SUMIFS('RAW data extract'!AR$74:AR$81,'RAW data extract'!$C$74:$C$81,VLOOKUP('Market shares starting point Fe'!$D60,Nomenclature!$F$1:$G$8,2,FALSE))-'Market shares starting point Fe'!AT60)+AT60)</f>
        <v>0</v>
      </c>
      <c r="AV60" s="7">
        <f>IF(SUMIFS('Eurostat market shares'!$Z$2:$Z$185,'Eurostat market shares'!$C$2:$C$185,'Market shares starting point Fe'!$C60,'Eurostat market shares'!$D$2:$D$185,'Market shares starting point Fe'!$D60)=0,(SUMIFS('RAW data extract'!AS$74:AS$81,'RAW data extract'!$C$74:$C$81,VLOOKUP('Market shares starting point Fe'!$D60,Nomenclature!$F$1:$G$8,2,FALSE))-'Market shares starting point Fe'!AU60)+AU60,$Z60/SUMIFS('Eurostat market shares'!$Z$2:$Z$185,'Eurostat market shares'!$C$2:$C$185,'Market shares starting point Fe'!$C60,'Eurostat market shares'!$D$2:$D$185,'Market shares starting point Fe'!$D60)*(SUMIFS('RAW data extract'!AS$74:AS$81,'RAW data extract'!$C$74:$C$81,VLOOKUP('Market shares starting point Fe'!$D60,Nomenclature!$F$1:$G$8,2,FALSE))-'Market shares starting point Fe'!AU60)+AU60)</f>
        <v>0</v>
      </c>
      <c r="AW60" s="7">
        <f>IF(SUMIFS('Eurostat market shares'!$Z$2:$Z$185,'Eurostat market shares'!$C$2:$C$185,'Market shares starting point Fe'!$C60,'Eurostat market shares'!$D$2:$D$185,'Market shares starting point Fe'!$D60)=0,(SUMIFS('RAW data extract'!AT$74:AT$81,'RAW data extract'!$C$74:$C$81,VLOOKUP('Market shares starting point Fe'!$D60,Nomenclature!$F$1:$G$8,2,FALSE))-'Market shares starting point Fe'!AV60)+AV60,$Z60/SUMIFS('Eurostat market shares'!$Z$2:$Z$185,'Eurostat market shares'!$C$2:$C$185,'Market shares starting point Fe'!$C60,'Eurostat market shares'!$D$2:$D$185,'Market shares starting point Fe'!$D60)*(SUMIFS('RAW data extract'!AT$74:AT$81,'RAW data extract'!$C$74:$C$81,VLOOKUP('Market shares starting point Fe'!$D60,Nomenclature!$F$1:$G$8,2,FALSE))-'Market shares starting point Fe'!AV60)+AV60)</f>
        <v>0</v>
      </c>
      <c r="AX60" s="7">
        <f>IF(SUMIFS('Eurostat market shares'!$Z$2:$Z$185,'Eurostat market shares'!$C$2:$C$185,'Market shares starting point Fe'!$C60,'Eurostat market shares'!$D$2:$D$185,'Market shares starting point Fe'!$D60)=0,(SUMIFS('RAW data extract'!AU$74:AU$81,'RAW data extract'!$C$74:$C$81,VLOOKUP('Market shares starting point Fe'!$D60,Nomenclature!$F$1:$G$8,2,FALSE))-'Market shares starting point Fe'!AW60)+AW60,$Z60/SUMIFS('Eurostat market shares'!$Z$2:$Z$185,'Eurostat market shares'!$C$2:$C$185,'Market shares starting point Fe'!$C60,'Eurostat market shares'!$D$2:$D$185,'Market shares starting point Fe'!$D60)*(SUMIFS('RAW data extract'!AU$74:AU$81,'RAW data extract'!$C$74:$C$81,VLOOKUP('Market shares starting point Fe'!$D60,Nomenclature!$F$1:$G$8,2,FALSE))-'Market shares starting point Fe'!AW60)+AW60)</f>
        <v>0</v>
      </c>
      <c r="AY60" s="7">
        <f>IF(SUMIFS('Eurostat market shares'!$Z$2:$Z$185,'Eurostat market shares'!$C$2:$C$185,'Market shares starting point Fe'!$C60,'Eurostat market shares'!$D$2:$D$185,'Market shares starting point Fe'!$D60)=0,(SUMIFS('RAW data extract'!AV$74:AV$81,'RAW data extract'!$C$74:$C$81,VLOOKUP('Market shares starting point Fe'!$D60,Nomenclature!$F$1:$G$8,2,FALSE))-'Market shares starting point Fe'!AX60)+AX60,$Z60/SUMIFS('Eurostat market shares'!$Z$2:$Z$185,'Eurostat market shares'!$C$2:$C$185,'Market shares starting point Fe'!$C60,'Eurostat market shares'!$D$2:$D$185,'Market shares starting point Fe'!$D60)*(SUMIFS('RAW data extract'!AV$74:AV$81,'RAW data extract'!$C$74:$C$81,VLOOKUP('Market shares starting point Fe'!$D60,Nomenclature!$F$1:$G$8,2,FALSE))-'Market shares starting point Fe'!AX60)+AX60)</f>
        <v>0</v>
      </c>
      <c r="AZ60" s="7">
        <f>IF(SUMIFS('Eurostat market shares'!$Z$2:$Z$185,'Eurostat market shares'!$C$2:$C$185,'Market shares starting point Fe'!$C60,'Eurostat market shares'!$D$2:$D$185,'Market shares starting point Fe'!$D60)=0,(SUMIFS('RAW data extract'!AW$74:AW$81,'RAW data extract'!$C$74:$C$81,VLOOKUP('Market shares starting point Fe'!$D60,Nomenclature!$F$1:$G$8,2,FALSE))-'Market shares starting point Fe'!AY60)+AY60,$Z60/SUMIFS('Eurostat market shares'!$Z$2:$Z$185,'Eurostat market shares'!$C$2:$C$185,'Market shares starting point Fe'!$C60,'Eurostat market shares'!$D$2:$D$185,'Market shares starting point Fe'!$D60)*(SUMIFS('RAW data extract'!AW$74:AW$81,'RAW data extract'!$C$74:$C$81,VLOOKUP('Market shares starting point Fe'!$D60,Nomenclature!$F$1:$G$8,2,FALSE))-'Market shares starting point Fe'!AY60)+AY60)</f>
        <v>0</v>
      </c>
      <c r="BA60" s="7">
        <f>IF(SUMIFS('Eurostat market shares'!$Z$2:$Z$185,'Eurostat market shares'!$C$2:$C$185,'Market shares starting point Fe'!$C60,'Eurostat market shares'!$D$2:$D$185,'Market shares starting point Fe'!$D60)=0,(SUMIFS('RAW data extract'!AX$74:AX$81,'RAW data extract'!$C$74:$C$81,VLOOKUP('Market shares starting point Fe'!$D60,Nomenclature!$F$1:$G$8,2,FALSE))-'Market shares starting point Fe'!AZ60)+AZ60,$Z60/SUMIFS('Eurostat market shares'!$Z$2:$Z$185,'Eurostat market shares'!$C$2:$C$185,'Market shares starting point Fe'!$C60,'Eurostat market shares'!$D$2:$D$185,'Market shares starting point Fe'!$D60)*(SUMIFS('RAW data extract'!AX$74:AX$81,'RAW data extract'!$C$74:$C$81,VLOOKUP('Market shares starting point Fe'!$D60,Nomenclature!$F$1:$G$8,2,FALSE))-'Market shares starting point Fe'!AZ60)+AZ60)</f>
        <v>0</v>
      </c>
      <c r="BB60" s="7">
        <f>IF(SUMIFS('Eurostat market shares'!$Z$2:$Z$185,'Eurostat market shares'!$C$2:$C$185,'Market shares starting point Fe'!$C60,'Eurostat market shares'!$D$2:$D$185,'Market shares starting point Fe'!$D60)=0,(SUMIFS('RAW data extract'!AY$74:AY$81,'RAW data extract'!$C$74:$C$81,VLOOKUP('Market shares starting point Fe'!$D60,Nomenclature!$F$1:$G$8,2,FALSE))-'Market shares starting point Fe'!BA60)+BA60,$Z60/SUMIFS('Eurostat market shares'!$Z$2:$Z$185,'Eurostat market shares'!$C$2:$C$185,'Market shares starting point Fe'!$C60,'Eurostat market shares'!$D$2:$D$185,'Market shares starting point Fe'!$D60)*(SUMIFS('RAW data extract'!AY$74:AY$81,'RAW data extract'!$C$74:$C$81,VLOOKUP('Market shares starting point Fe'!$D60,Nomenclature!$F$1:$G$8,2,FALSE))-'Market shares starting point Fe'!BA60)+BA60)</f>
        <v>0</v>
      </c>
      <c r="BC60" s="7">
        <f>IF(SUMIFS('Eurostat market shares'!$Z$2:$Z$185,'Eurostat market shares'!$C$2:$C$185,'Market shares starting point Fe'!$C60,'Eurostat market shares'!$D$2:$D$185,'Market shares starting point Fe'!$D60)=0,(SUMIFS('RAW data extract'!AZ$74:AZ$81,'RAW data extract'!$C$74:$C$81,VLOOKUP('Market shares starting point Fe'!$D60,Nomenclature!$F$1:$G$8,2,FALSE))-'Market shares starting point Fe'!BB60)+BB60,$Z60/SUMIFS('Eurostat market shares'!$Z$2:$Z$185,'Eurostat market shares'!$C$2:$C$185,'Market shares starting point Fe'!$C60,'Eurostat market shares'!$D$2:$D$185,'Market shares starting point Fe'!$D60)*(SUMIFS('RAW data extract'!AZ$74:AZ$81,'RAW data extract'!$C$74:$C$81,VLOOKUP('Market shares starting point Fe'!$D60,Nomenclature!$F$1:$G$8,2,FALSE))-'Market shares starting point Fe'!BB60)+BB60)</f>
        <v>0</v>
      </c>
      <c r="BD60" s="7">
        <f>IF(SUMIFS('Eurostat market shares'!$Z$2:$Z$185,'Eurostat market shares'!$C$2:$C$185,'Market shares starting point Fe'!$C60,'Eurostat market shares'!$D$2:$D$185,'Market shares starting point Fe'!$D60)=0,(SUMIFS('RAW data extract'!BA$74:BA$81,'RAW data extract'!$C$74:$C$81,VLOOKUP('Market shares starting point Fe'!$D60,Nomenclature!$F$1:$G$8,2,FALSE))-'Market shares starting point Fe'!BC60)+BC60,$Z60/SUMIFS('Eurostat market shares'!$Z$2:$Z$185,'Eurostat market shares'!$C$2:$C$185,'Market shares starting point Fe'!$C60,'Eurostat market shares'!$D$2:$D$185,'Market shares starting point Fe'!$D60)*(SUMIFS('RAW data extract'!BA$74:BA$81,'RAW data extract'!$C$74:$C$81,VLOOKUP('Market shares starting point Fe'!$D60,Nomenclature!$F$1:$G$8,2,FALSE))-'Market shares starting point Fe'!BC60)+BC60)</f>
        <v>0</v>
      </c>
      <c r="BE60" s="7">
        <f>IF(SUMIFS('Eurostat market shares'!$Z$2:$Z$185,'Eurostat market shares'!$C$2:$C$185,'Market shares starting point Fe'!$C60,'Eurostat market shares'!$D$2:$D$185,'Market shares starting point Fe'!$D60)=0,(SUMIFS('RAW data extract'!BB$74:BB$81,'RAW data extract'!$C$74:$C$81,VLOOKUP('Market shares starting point Fe'!$D60,Nomenclature!$F$1:$G$8,2,FALSE))-'Market shares starting point Fe'!BD60)+BD60,$Z60/SUMIFS('Eurostat market shares'!$Z$2:$Z$185,'Eurostat market shares'!$C$2:$C$185,'Market shares starting point Fe'!$C60,'Eurostat market shares'!$D$2:$D$185,'Market shares starting point Fe'!$D60)*(SUMIFS('RAW data extract'!BB$74:BB$81,'RAW data extract'!$C$74:$C$81,VLOOKUP('Market shares starting point Fe'!$D60,Nomenclature!$F$1:$G$8,2,FALSE))-'Market shares starting point Fe'!BD60)+BD60)</f>
        <v>0</v>
      </c>
      <c r="BF60" s="7">
        <f>IF(SUMIFS('Eurostat market shares'!$Z$2:$Z$185,'Eurostat market shares'!$C$2:$C$185,'Market shares starting point Fe'!$C60,'Eurostat market shares'!$D$2:$D$185,'Market shares starting point Fe'!$D60)=0,(SUMIFS('RAW data extract'!BC$74:BC$81,'RAW data extract'!$C$74:$C$81,VLOOKUP('Market shares starting point Fe'!$D60,Nomenclature!$F$1:$G$8,2,FALSE))-'Market shares starting point Fe'!BE60)+BE60,$Z60/SUMIFS('Eurostat market shares'!$Z$2:$Z$185,'Eurostat market shares'!$C$2:$C$185,'Market shares starting point Fe'!$C60,'Eurostat market shares'!$D$2:$D$185,'Market shares starting point Fe'!$D60)*(SUMIFS('RAW data extract'!BC$74:BC$81,'RAW data extract'!$C$74:$C$81,VLOOKUP('Market shares starting point Fe'!$D60,Nomenclature!$F$1:$G$8,2,FALSE))-'Market shares starting point Fe'!BE60)+BE60)</f>
        <v>0</v>
      </c>
      <c r="BG60" s="7">
        <f>IF(SUMIFS('Eurostat market shares'!$Z$2:$Z$185,'Eurostat market shares'!$C$2:$C$185,'Market shares starting point Fe'!$C60,'Eurostat market shares'!$D$2:$D$185,'Market shares starting point Fe'!$D60)=0,(SUMIFS('RAW data extract'!BD$74:BD$81,'RAW data extract'!$C$74:$C$81,VLOOKUP('Market shares starting point Fe'!$D60,Nomenclature!$F$1:$G$8,2,FALSE))-'Market shares starting point Fe'!BF60)+BF60,$Z60/SUMIFS('Eurostat market shares'!$Z$2:$Z$185,'Eurostat market shares'!$C$2:$C$185,'Market shares starting point Fe'!$C60,'Eurostat market shares'!$D$2:$D$185,'Market shares starting point Fe'!$D60)*(SUMIFS('RAW data extract'!BD$74:BD$81,'RAW data extract'!$C$74:$C$81,VLOOKUP('Market shares starting point Fe'!$D60,Nomenclature!$F$1:$G$8,2,FALSE))-'Market shares starting point Fe'!BF60)+BF60)</f>
        <v>0</v>
      </c>
      <c r="BH60" s="7">
        <f>IF(SUMIFS('Eurostat market shares'!$Z$2:$Z$185,'Eurostat market shares'!$C$2:$C$185,'Market shares starting point Fe'!$C60,'Eurostat market shares'!$D$2:$D$185,'Market shares starting point Fe'!$D60)=0,(SUMIFS('RAW data extract'!BE$74:BE$81,'RAW data extract'!$C$74:$C$81,VLOOKUP('Market shares starting point Fe'!$D60,Nomenclature!$F$1:$G$8,2,FALSE))-'Market shares starting point Fe'!BG60)+BG60,$Z60/SUMIFS('Eurostat market shares'!$Z$2:$Z$185,'Eurostat market shares'!$C$2:$C$185,'Market shares starting point Fe'!$C60,'Eurostat market shares'!$D$2:$D$185,'Market shares starting point Fe'!$D60)*(SUMIFS('RAW data extract'!BE$74:BE$81,'RAW data extract'!$C$74:$C$81,VLOOKUP('Market shares starting point Fe'!$D60,Nomenclature!$F$1:$G$8,2,FALSE))-'Market shares starting point Fe'!BG60)+BG60)</f>
        <v>0</v>
      </c>
    </row>
    <row r="61" spans="1:60" x14ac:dyDescent="0.3">
      <c r="A61" t="s">
        <v>9</v>
      </c>
      <c r="B61" t="s">
        <v>10</v>
      </c>
      <c r="C61" t="s">
        <v>41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 s="6">
        <f>IFERROR(SUMIFS('intermediary sheet'!J$2:J$185,'intermediary sheet'!$C$2:$C$185,'Market shares starting point Fe'!$C61,'intermediary sheet'!$D$2:$D$185,'Market shares starting point Fe'!$D61)/SUMIFS('intermediary sheet'!J$2:J$185,'intermediary sheet'!$C$2:$C$185,'Market shares starting point Fe'!$C61,'intermediary sheet'!$D$2:$D$185,"total"),0)</f>
        <v>1.0773494795318646E-2</v>
      </c>
      <c r="K61" s="6">
        <f>IFERROR(SUMIFS('intermediary sheet'!K$2:K$185,'intermediary sheet'!$C$2:$C$185,'Market shares starting point Fe'!$C61,'intermediary sheet'!$D$2:$D$185,'Market shares starting point Fe'!$D61)/SUMIFS('intermediary sheet'!K$2:K$185,'intermediary sheet'!$C$2:$C$185,'Market shares starting point Fe'!$C61,'intermediary sheet'!$D$2:$D$185,"total"),0)</f>
        <v>1.1315731725627432E-2</v>
      </c>
      <c r="L61" s="6">
        <f>IFERROR(SUMIFS('intermediary sheet'!L$2:L$185,'intermediary sheet'!$C$2:$C$185,'Market shares starting point Fe'!$C61,'intermediary sheet'!$D$2:$D$185,'Market shares starting point Fe'!$D61)/SUMIFS('intermediary sheet'!L$2:L$185,'intermediary sheet'!$C$2:$C$185,'Market shares starting point Fe'!$C61,'intermediary sheet'!$D$2:$D$185,"total"),0)</f>
        <v>1.1734529750534487E-2</v>
      </c>
      <c r="M61" s="6">
        <f>IFERROR(SUMIFS('intermediary sheet'!M$2:M$185,'intermediary sheet'!$C$2:$C$185,'Market shares starting point Fe'!$C61,'intermediary sheet'!$D$2:$D$185,'Market shares starting point Fe'!$D61)/SUMIFS('intermediary sheet'!M$2:M$185,'intermediary sheet'!$C$2:$C$185,'Market shares starting point Fe'!$C61,'intermediary sheet'!$D$2:$D$185,"total"),0)</f>
        <v>1.1928741607104181E-2</v>
      </c>
      <c r="N61" s="6">
        <f>IFERROR(SUMIFS('intermediary sheet'!N$2:N$185,'intermediary sheet'!$C$2:$C$185,'Market shares starting point Fe'!$C61,'intermediary sheet'!$D$2:$D$185,'Market shares starting point Fe'!$D61)/SUMIFS('intermediary sheet'!N$2:N$185,'intermediary sheet'!$C$2:$C$185,'Market shares starting point Fe'!$C61,'intermediary sheet'!$D$2:$D$185,"total"),0)</f>
        <v>1.1649515487825078E-2</v>
      </c>
      <c r="O61" s="6">
        <f>IFERROR(SUMIFS('intermediary sheet'!O$2:O$185,'intermediary sheet'!$C$2:$C$185,'Market shares starting point Fe'!$C61,'intermediary sheet'!$D$2:$D$185,'Market shares starting point Fe'!$D61)/SUMIFS('intermediary sheet'!O$2:O$185,'intermediary sheet'!$C$2:$C$185,'Market shares starting point Fe'!$C61,'intermediary sheet'!$D$2:$D$185,"total"),0)</f>
        <v>1.1543718925089751E-2</v>
      </c>
      <c r="P61" s="6">
        <f>IFERROR(SUMIFS('intermediary sheet'!P$2:P$185,'intermediary sheet'!$C$2:$C$185,'Market shares starting point Fe'!$C61,'intermediary sheet'!$D$2:$D$185,'Market shares starting point Fe'!$D61)/SUMIFS('intermediary sheet'!P$2:P$185,'intermediary sheet'!$C$2:$C$185,'Market shares starting point Fe'!$C61,'intermediary sheet'!$D$2:$D$185,"total"),0)</f>
        <v>7.92961191632288E-3</v>
      </c>
      <c r="Q61" s="6">
        <f>IFERROR(SUMIFS('intermediary sheet'!Q$2:Q$185,'intermediary sheet'!$C$2:$C$185,'Market shares starting point Fe'!$C61,'intermediary sheet'!$D$2:$D$185,'Market shares starting point Fe'!$D61)/SUMIFS('intermediary sheet'!Q$2:Q$185,'intermediary sheet'!$C$2:$C$185,'Market shares starting point Fe'!$C61,'intermediary sheet'!$D$2:$D$185,"total"),0)</f>
        <v>5.6156150480528438E-3</v>
      </c>
      <c r="R61" s="6">
        <f>IFERROR(SUMIFS('intermediary sheet'!R$2:R$185,'intermediary sheet'!$C$2:$C$185,'Market shares starting point Fe'!$C61,'intermediary sheet'!$D$2:$D$185,'Market shares starting point Fe'!$D61)/SUMIFS('intermediary sheet'!R$2:R$185,'intermediary sheet'!$C$2:$C$185,'Market shares starting point Fe'!$C61,'intermediary sheet'!$D$2:$D$185,"total"),0)</f>
        <v>6.619608152751838E-3</v>
      </c>
      <c r="S61" s="6">
        <f>IFERROR(SUMIFS('intermediary sheet'!S$2:S$185,'intermediary sheet'!$C$2:$C$185,'Market shares starting point Fe'!$C61,'intermediary sheet'!$D$2:$D$185,'Market shares starting point Fe'!$D61)/SUMIFS('intermediary sheet'!S$2:S$185,'intermediary sheet'!$C$2:$C$185,'Market shares starting point Fe'!$C61,'intermediary sheet'!$D$2:$D$185,"total"),0)</f>
        <v>6.7711754201320471E-3</v>
      </c>
      <c r="T61" s="6">
        <f>IFERROR(SUMIFS('intermediary sheet'!T$2:T$185,'intermediary sheet'!$C$2:$C$185,'Market shares starting point Fe'!$C61,'intermediary sheet'!$D$2:$D$185,'Market shares starting point Fe'!$D61)/SUMIFS('intermediary sheet'!T$2:T$185,'intermediary sheet'!$C$2:$C$185,'Market shares starting point Fe'!$C61,'intermediary sheet'!$D$2:$D$185,"total"),0)</f>
        <v>7.4478382447838243E-3</v>
      </c>
      <c r="U61" s="6">
        <f>IFERROR(SUMIFS('intermediary sheet'!U$2:U$185,'intermediary sheet'!$C$2:$C$185,'Market shares starting point Fe'!$C61,'intermediary sheet'!$D$2:$D$185,'Market shares starting point Fe'!$D61)/SUMIFS('intermediary sheet'!U$2:U$185,'intermediary sheet'!$C$2:$C$185,'Market shares starting point Fe'!$C61,'intermediary sheet'!$D$2:$D$185,"total"),0)</f>
        <v>1.077229173430567E-2</v>
      </c>
      <c r="V61" s="6">
        <f>IFERROR(SUMIFS('intermediary sheet'!V$2:V$185,'intermediary sheet'!$C$2:$C$185,'Market shares starting point Fe'!$C61,'intermediary sheet'!$D$2:$D$185,'Market shares starting point Fe'!$D61)/SUMIFS('intermediary sheet'!V$2:V$185,'intermediary sheet'!$C$2:$C$185,'Market shares starting point Fe'!$C61,'intermediary sheet'!$D$2:$D$185,"total"),0)</f>
        <v>1.1487841958960427E-2</v>
      </c>
      <c r="W61" s="6">
        <f>IFERROR(SUMIFS('intermediary sheet'!W$2:W$185,'intermediary sheet'!$C$2:$C$185,'Market shares starting point Fe'!$C61,'intermediary sheet'!$D$2:$D$185,'Market shares starting point Fe'!$D61)/SUMIFS('intermediary sheet'!W$2:W$185,'intermediary sheet'!$C$2:$C$185,'Market shares starting point Fe'!$C61,'intermediary sheet'!$D$2:$D$185,"total"),0)</f>
        <v>1.2314062067403287E-2</v>
      </c>
      <c r="X61" s="6">
        <f>IFERROR(SUMIFS('intermediary sheet'!X$2:X$185,'intermediary sheet'!$C$2:$C$185,'Market shares starting point Fe'!$C61,'intermediary sheet'!$D$2:$D$185,'Market shares starting point Fe'!$D61)/SUMIFS('intermediary sheet'!X$2:X$185,'intermediary sheet'!$C$2:$C$185,'Market shares starting point Fe'!$C61,'intermediary sheet'!$D$2:$D$185,"total"),0)</f>
        <v>1.1178982512520086E-2</v>
      </c>
      <c r="Y61" s="6">
        <f>IFERROR(SUMIFS('intermediary sheet'!Y$2:Y$185,'intermediary sheet'!$C$2:$C$185,'Market shares starting point Fe'!$C61,'intermediary sheet'!$D$2:$D$185,'Market shares starting point Fe'!$D61)/SUMIFS('intermediary sheet'!Y$2:Y$185,'intermediary sheet'!$C$2:$C$185,'Market shares starting point Fe'!$C61,'intermediary sheet'!$D$2:$D$185,"total"),0)</f>
        <v>1.5533789935318025E-2</v>
      </c>
      <c r="Z61" s="6">
        <f>IFERROR(SUMIFS('intermediary sheet'!Z$2:Z$185,'intermediary sheet'!$C$2:$C$185,'Market shares starting point Fe'!$C61,'intermediary sheet'!$D$2:$D$185,'Market shares starting point Fe'!$D61)/SUMIFS('intermediary sheet'!Z$2:Z$185,'intermediary sheet'!$C$2:$C$185,'Market shares starting point Fe'!$C61,'intermediary sheet'!$D$2:$D$185,"total"),0)</f>
        <v>1.3253025831102569E-2</v>
      </c>
      <c r="AA61" s="7">
        <f>IF(SUMIFS('Eurostat market shares'!$Z$2:$Z$185,'Eurostat market shares'!$C$2:$C$185,'Market shares starting point Fe'!$C61,'Eurostat market shares'!$D$2:$D$185,'Market shares starting point Fe'!$D61)=0,(SUMIFS('RAW data extract'!X$74:X$81,'RAW data extract'!$C$74:$C$81,VLOOKUP('Market shares starting point Fe'!$D61,Nomenclature!$F$1:$G$8,2,FALSE))-'Market shares starting point Fe'!Z61)+Z61,$Z61/SUMIFS('Eurostat market shares'!$Z$2:$Z$185,'Eurostat market shares'!$C$2:$C$185,'Market shares starting point Fe'!$C61,'Eurostat market shares'!$D$2:$D$185,'Market shares starting point Fe'!$D61)*(SUMIFS('RAW data extract'!X$74:X$81,'RAW data extract'!$C$74:$C$81,VLOOKUP('Market shares starting point Fe'!$D61,Nomenclature!$F$1:$G$8,2,FALSE))-'Market shares starting point Fe'!Z61)+Z61)</f>
        <v>1.7160031987682844E-2</v>
      </c>
      <c r="AB61" s="7">
        <f>IF(SUMIFS('Eurostat market shares'!$Z$2:$Z$185,'Eurostat market shares'!$C$2:$C$185,'Market shares starting point Fe'!$C61,'Eurostat market shares'!$D$2:$D$185,'Market shares starting point Fe'!$D61)=0,(SUMIFS('RAW data extract'!Y$74:Y$81,'RAW data extract'!$C$74:$C$81,VLOOKUP('Market shares starting point Fe'!$D61,Nomenclature!$F$1:$G$8,2,FALSE))-'Market shares starting point Fe'!AA61)+AA61,$Z61/SUMIFS('Eurostat market shares'!$Z$2:$Z$185,'Eurostat market shares'!$C$2:$C$185,'Market shares starting point Fe'!$C61,'Eurostat market shares'!$D$2:$D$185,'Market shares starting point Fe'!$D61)*(SUMIFS('RAW data extract'!Y$74:Y$81,'RAW data extract'!$C$74:$C$81,VLOOKUP('Market shares starting point Fe'!$D61,Nomenclature!$F$1:$G$8,2,FALSE))-'Market shares starting point Fe'!AA61)+AA61)</f>
        <v>1.7920268381387026E-2</v>
      </c>
      <c r="AC61" s="7">
        <f>IF(SUMIFS('Eurostat market shares'!$Z$2:$Z$185,'Eurostat market shares'!$C$2:$C$185,'Market shares starting point Fe'!$C61,'Eurostat market shares'!$D$2:$D$185,'Market shares starting point Fe'!$D61)=0,(SUMIFS('RAW data extract'!Z$74:Z$81,'RAW data extract'!$C$74:$C$81,VLOOKUP('Market shares starting point Fe'!$D61,Nomenclature!$F$1:$G$8,2,FALSE))-'Market shares starting point Fe'!AB61)+AB61,$Z61/SUMIFS('Eurostat market shares'!$Z$2:$Z$185,'Eurostat market shares'!$C$2:$C$185,'Market shares starting point Fe'!$C61,'Eurostat market shares'!$D$2:$D$185,'Market shares starting point Fe'!$D61)*(SUMIFS('RAW data extract'!Z$74:Z$81,'RAW data extract'!$C$74:$C$81,VLOOKUP('Market shares starting point Fe'!$D61,Nomenclature!$F$1:$G$8,2,FALSE))-'Market shares starting point Fe'!AB61)+AB61)</f>
        <v>1.8867382119504561E-2</v>
      </c>
      <c r="AD61" s="7">
        <f>IF(SUMIFS('Eurostat market shares'!$Z$2:$Z$185,'Eurostat market shares'!$C$2:$C$185,'Market shares starting point Fe'!$C61,'Eurostat market shares'!$D$2:$D$185,'Market shares starting point Fe'!$D61)=0,(SUMIFS('RAW data extract'!AA$74:AA$81,'RAW data extract'!$C$74:$C$81,VLOOKUP('Market shares starting point Fe'!$D61,Nomenclature!$F$1:$G$8,2,FALSE))-'Market shares starting point Fe'!AC61)+AC61,$Z61/SUMIFS('Eurostat market shares'!$Z$2:$Z$185,'Eurostat market shares'!$C$2:$C$185,'Market shares starting point Fe'!$C61,'Eurostat market shares'!$D$2:$D$185,'Market shares starting point Fe'!$D61)*(SUMIFS('RAW data extract'!AA$74:AA$81,'RAW data extract'!$C$74:$C$81,VLOOKUP('Market shares starting point Fe'!$D61,Nomenclature!$F$1:$G$8,2,FALSE))-'Market shares starting point Fe'!AC61)+AC61)</f>
        <v>1.9986701613539905E-2</v>
      </c>
      <c r="AE61" s="7">
        <f t="shared" ref="AE61" si="278">1-AE59-AE60-AE62-AE63-AE64-AE65</f>
        <v>2.1168391148337129E-2</v>
      </c>
      <c r="AF61" s="7">
        <f t="shared" ref="AF61" si="279">1-AF59-AF60-AF62-AF63-AF64-AF65</f>
        <v>2.248773798764141E-2</v>
      </c>
      <c r="AG61" s="7">
        <f t="shared" ref="AG61" si="280">1-AG59-AG60-AG62-AG63-AG64-AG65</f>
        <v>2.3953490315343436E-2</v>
      </c>
      <c r="AH61" s="7">
        <f t="shared" ref="AH61" si="281">1-AH59-AH60-AH62-AH63-AH64-AH65</f>
        <v>2.5685252804574978E-2</v>
      </c>
      <c r="AI61" s="7">
        <f t="shared" ref="AI61" si="282">1-AI59-AI60-AI62-AI63-AI64-AI65</f>
        <v>2.7651448282760688E-2</v>
      </c>
      <c r="AJ61" s="7">
        <f t="shared" ref="AJ61" si="283">1-AJ59-AJ60-AJ62-AJ63-AJ64-AJ65</f>
        <v>2.9930520845230967E-2</v>
      </c>
      <c r="AK61" s="7">
        <f t="shared" ref="AK61" si="284">1-AK59-AK60-AK62-AK63-AK64-AK65</f>
        <v>3.2788171742399543E-2</v>
      </c>
      <c r="AL61" s="7">
        <f t="shared" ref="AL61" si="285">1-AL59-AL60-AL62-AL63-AL64-AL65</f>
        <v>3.6471104137524218E-2</v>
      </c>
      <c r="AM61" s="7">
        <f t="shared" ref="AM61" si="286">1-AM59-AM60-AM62-AM63-AM64-AM65</f>
        <v>4.1165570585900133E-2</v>
      </c>
      <c r="AN61" s="7">
        <f t="shared" ref="AN61" si="287">1-AN59-AN60-AN62-AN63-AN64-AN65</f>
        <v>4.7404568367631711E-2</v>
      </c>
      <c r="AO61" s="7">
        <f t="shared" ref="AO61" si="288">1-AO59-AO60-AO62-AO63-AO64-AO65</f>
        <v>5.445411174981437E-2</v>
      </c>
      <c r="AP61" s="7">
        <f t="shared" ref="AP61" si="289">1-AP59-AP60-AP62-AP63-AP64-AP65</f>
        <v>6.2204643876357268E-2</v>
      </c>
      <c r="AQ61" s="7">
        <f t="shared" ref="AQ61" si="290">1-AQ59-AQ60-AQ62-AQ63-AQ64-AQ65</f>
        <v>7.0366068229635453E-2</v>
      </c>
      <c r="AR61" s="7">
        <f t="shared" ref="AR61" si="291">1-AR59-AR60-AR62-AR63-AR64-AR65</f>
        <v>7.9179727378445391E-2</v>
      </c>
      <c r="AS61" s="7">
        <f t="shared" ref="AS61" si="292">1-AS59-AS60-AS62-AS63-AS64-AS65</f>
        <v>8.8616414775793545E-2</v>
      </c>
      <c r="AT61" s="7">
        <f t="shared" ref="AT61" si="293">1-AT59-AT60-AT62-AT63-AT64-AT65</f>
        <v>9.8515456656107447E-2</v>
      </c>
      <c r="AU61" s="7">
        <f t="shared" ref="AU61" si="294">1-AU59-AU60-AU62-AU63-AU64-AU65</f>
        <v>0.10863601351292804</v>
      </c>
      <c r="AV61" s="7">
        <f t="shared" ref="AV61" si="295">1-AV59-AV60-AV62-AV63-AV64-AV65</f>
        <v>0.1193474940017889</v>
      </c>
      <c r="AW61" s="7">
        <f t="shared" ref="AW61" si="296">1-AW59-AW60-AW62-AW63-AW64-AW65</f>
        <v>0.13088343302202379</v>
      </c>
      <c r="AX61" s="7">
        <f t="shared" ref="AX61" si="297">1-AX59-AX60-AX62-AX63-AX64-AX65</f>
        <v>0.14149374348764401</v>
      </c>
      <c r="AY61" s="7">
        <f t="shared" ref="AY61" si="298">1-AY59-AY60-AY62-AY63-AY64-AY65</f>
        <v>0.15671967021671376</v>
      </c>
      <c r="AZ61" s="7">
        <f t="shared" ref="AZ61" si="299">1-AZ59-AZ60-AZ62-AZ63-AZ64-AZ65</f>
        <v>0.17092313088712263</v>
      </c>
      <c r="BA61" s="7">
        <f t="shared" ref="BA61" si="300">1-BA59-BA60-BA62-BA63-BA64-BA65</f>
        <v>0.18676870776108914</v>
      </c>
      <c r="BB61" s="7">
        <f t="shared" ref="BB61" si="301">1-BB59-BB60-BB62-BB63-BB64-BB65</f>
        <v>0.20425091264828626</v>
      </c>
      <c r="BC61" s="7">
        <f t="shared" ref="BC61" si="302">1-BC59-BC60-BC62-BC63-BC64-BC65</f>
        <v>0.22362499093767807</v>
      </c>
      <c r="BD61" s="7">
        <f t="shared" ref="BD61" si="303">1-BD59-BD60-BD62-BD63-BD64-BD65</f>
        <v>0.24483023608511575</v>
      </c>
      <c r="BE61" s="7">
        <f t="shared" ref="BE61" si="304">1-BE59-BE60-BE62-BE63-BE64-BE65</f>
        <v>0.26864603458608449</v>
      </c>
      <c r="BF61" s="7">
        <f t="shared" ref="BF61" si="305">1-BF59-BF60-BF62-BF63-BF64-BF65</f>
        <v>0.29533744772170228</v>
      </c>
      <c r="BG61" s="7">
        <f t="shared" ref="BG61" si="306">1-BG59-BG60-BG62-BG63-BG64-BG65</f>
        <v>0.32541991818524296</v>
      </c>
      <c r="BH61" s="7">
        <f t="shared" ref="BH61" si="307">1-BH59-BH60-BH62-BH63-BH64-BH65</f>
        <v>0.35961695544730893</v>
      </c>
    </row>
    <row r="62" spans="1:60" hidden="1" x14ac:dyDescent="0.3">
      <c r="A62" t="s">
        <v>9</v>
      </c>
      <c r="B62" t="s">
        <v>10</v>
      </c>
      <c r="C62" t="s">
        <v>41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 s="6">
        <f>IFERROR(SUMIFS('intermediary sheet'!J$2:J$185,'intermediary sheet'!$C$2:$C$185,'Market shares starting point Fe'!$C62,'intermediary sheet'!$D$2:$D$185,'Market shares starting point Fe'!$D62)/SUMIFS('intermediary sheet'!J$2:J$185,'intermediary sheet'!$C$2:$C$185,'Market shares starting point Fe'!$C62,'intermediary sheet'!$D$2:$D$185,"total"),0)</f>
        <v>2.1155773299187173E-3</v>
      </c>
      <c r="K62" s="6">
        <f>IFERROR(SUMIFS('intermediary sheet'!K$2:K$185,'intermediary sheet'!$C$2:$C$185,'Market shares starting point Fe'!$C62,'intermediary sheet'!$D$2:$D$185,'Market shares starting point Fe'!$D62)/SUMIFS('intermediary sheet'!K$2:K$185,'intermediary sheet'!$C$2:$C$185,'Market shares starting point Fe'!$C62,'intermediary sheet'!$D$2:$D$185,"total"),0)</f>
        <v>2.0298441957428133E-3</v>
      </c>
      <c r="L62" s="6">
        <f>IFERROR(SUMIFS('intermediary sheet'!L$2:L$185,'intermediary sheet'!$C$2:$C$185,'Market shares starting point Fe'!$C62,'intermediary sheet'!$D$2:$D$185,'Market shares starting point Fe'!$D62)/SUMIFS('intermediary sheet'!L$2:L$185,'intermediary sheet'!$C$2:$C$185,'Market shares starting point Fe'!$C62,'intermediary sheet'!$D$2:$D$185,"total"),0)</f>
        <v>3.9172035266218956E-3</v>
      </c>
      <c r="M62" s="6">
        <f>IFERROR(SUMIFS('intermediary sheet'!M$2:M$185,'intermediary sheet'!$C$2:$C$185,'Market shares starting point Fe'!$C62,'intermediary sheet'!$D$2:$D$185,'Market shares starting point Fe'!$D62)/SUMIFS('intermediary sheet'!M$2:M$185,'intermediary sheet'!$C$2:$C$185,'Market shares starting point Fe'!$C62,'intermediary sheet'!$D$2:$D$185,"total"),0)</f>
        <v>5.1196664500758066E-3</v>
      </c>
      <c r="N62" s="6">
        <f>IFERROR(SUMIFS('intermediary sheet'!N$2:N$185,'intermediary sheet'!$C$2:$C$185,'Market shares starting point Fe'!$C62,'intermediary sheet'!$D$2:$D$185,'Market shares starting point Fe'!$D62)/SUMIFS('intermediary sheet'!N$2:N$185,'intermediary sheet'!$C$2:$C$185,'Market shares starting point Fe'!$C62,'intermediary sheet'!$D$2:$D$185,"total"),0)</f>
        <v>4.4931257246976974E-3</v>
      </c>
      <c r="O62" s="6">
        <f>IFERROR(SUMIFS('intermediary sheet'!O$2:O$185,'intermediary sheet'!$C$2:$C$185,'Market shares starting point Fe'!$C62,'intermediary sheet'!$D$2:$D$185,'Market shares starting point Fe'!$D62)/SUMIFS('intermediary sheet'!O$2:O$185,'intermediary sheet'!$C$2:$C$185,'Market shares starting point Fe'!$C62,'intermediary sheet'!$D$2:$D$185,"total"),0)</f>
        <v>6.4014940992093887E-3</v>
      </c>
      <c r="P62" s="6">
        <f>IFERROR(SUMIFS('intermediary sheet'!P$2:P$185,'intermediary sheet'!$C$2:$C$185,'Market shares starting point Fe'!$C62,'intermediary sheet'!$D$2:$D$185,'Market shares starting point Fe'!$D62)/SUMIFS('intermediary sheet'!P$2:P$185,'intermediary sheet'!$C$2:$C$185,'Market shares starting point Fe'!$C62,'intermediary sheet'!$D$2:$D$185,"total"),0)</f>
        <v>4.1376121110340376E-3</v>
      </c>
      <c r="Q62" s="6">
        <f>IFERROR(SUMIFS('intermediary sheet'!Q$2:Q$185,'intermediary sheet'!$C$2:$C$185,'Market shares starting point Fe'!$C62,'intermediary sheet'!$D$2:$D$185,'Market shares starting point Fe'!$D62)/SUMIFS('intermediary sheet'!Q$2:Q$185,'intermediary sheet'!$C$2:$C$185,'Market shares starting point Fe'!$C62,'intermediary sheet'!$D$2:$D$185,"total"),0)</f>
        <v>8.9679742206178366E-3</v>
      </c>
      <c r="R62" s="6">
        <f>IFERROR(SUMIFS('intermediary sheet'!R$2:R$185,'intermediary sheet'!$C$2:$C$185,'Market shares starting point Fe'!$C62,'intermediary sheet'!$D$2:$D$185,'Market shares starting point Fe'!$D62)/SUMIFS('intermediary sheet'!R$2:R$185,'intermediary sheet'!$C$2:$C$185,'Market shares starting point Fe'!$C62,'intermediary sheet'!$D$2:$D$185,"total"),0)</f>
        <v>1.5025498937852662E-2</v>
      </c>
      <c r="S62" s="6">
        <f>IFERROR(SUMIFS('intermediary sheet'!S$2:S$185,'intermediary sheet'!$C$2:$C$185,'Market shares starting point Fe'!$C62,'intermediary sheet'!$D$2:$D$185,'Market shares starting point Fe'!$D62)/SUMIFS('intermediary sheet'!S$2:S$185,'intermediary sheet'!$C$2:$C$185,'Market shares starting point Fe'!$C62,'intermediary sheet'!$D$2:$D$185,"total"),0)</f>
        <v>2.7812728332634328E-2</v>
      </c>
      <c r="T62" s="6">
        <f>IFERROR(SUMIFS('intermediary sheet'!T$2:T$185,'intermediary sheet'!$C$2:$C$185,'Market shares starting point Fe'!$C62,'intermediary sheet'!$D$2:$D$185,'Market shares starting point Fe'!$D62)/SUMIFS('intermediary sheet'!T$2:T$185,'intermediary sheet'!$C$2:$C$185,'Market shares starting point Fe'!$C62,'intermediary sheet'!$D$2:$D$185,"total"),0)</f>
        <v>3.7959776295977625E-2</v>
      </c>
      <c r="U62" s="6">
        <f>IFERROR(SUMIFS('intermediary sheet'!U$2:U$185,'intermediary sheet'!$C$2:$C$185,'Market shares starting point Fe'!$C62,'intermediary sheet'!$D$2:$D$185,'Market shares starting point Fe'!$D62)/SUMIFS('intermediary sheet'!U$2:U$185,'intermediary sheet'!$C$2:$C$185,'Market shares starting point Fe'!$C62,'intermediary sheet'!$D$2:$D$185,"total"),0)</f>
        <v>4.6935224727987147E-2</v>
      </c>
      <c r="V62" s="6">
        <f>IFERROR(SUMIFS('intermediary sheet'!V$2:V$185,'intermediary sheet'!$C$2:$C$185,'Market shares starting point Fe'!$C62,'intermediary sheet'!$D$2:$D$185,'Market shares starting point Fe'!$D62)/SUMIFS('intermediary sheet'!V$2:V$185,'intermediary sheet'!$C$2:$C$185,'Market shares starting point Fe'!$C62,'intermediary sheet'!$D$2:$D$185,"total"),0)</f>
        <v>6.2590896687387362E-2</v>
      </c>
      <c r="W62" s="6">
        <f>IFERROR(SUMIFS('intermediary sheet'!W$2:W$185,'intermediary sheet'!$C$2:$C$185,'Market shares starting point Fe'!$C62,'intermediary sheet'!$D$2:$D$185,'Market shares starting point Fe'!$D62)/SUMIFS('intermediary sheet'!W$2:W$185,'intermediary sheet'!$C$2:$C$185,'Market shares starting point Fe'!$C62,'intermediary sheet'!$D$2:$D$185,"total"),0)</f>
        <v>2.779315899423624E-2</v>
      </c>
      <c r="X62" s="6">
        <f>IFERROR(SUMIFS('intermediary sheet'!X$2:X$185,'intermediary sheet'!$C$2:$C$185,'Market shares starting point Fe'!$C62,'intermediary sheet'!$D$2:$D$185,'Market shares starting point Fe'!$D62)/SUMIFS('intermediary sheet'!X$2:X$185,'intermediary sheet'!$C$2:$C$185,'Market shares starting point Fe'!$C62,'intermediary sheet'!$D$2:$D$185,"total"),0)</f>
        <v>2.9723088850402955E-2</v>
      </c>
      <c r="Y62" s="6">
        <f>IFERROR(SUMIFS('intermediary sheet'!Y$2:Y$185,'intermediary sheet'!$C$2:$C$185,'Market shares starting point Fe'!$C62,'intermediary sheet'!$D$2:$D$185,'Market shares starting point Fe'!$D62)/SUMIFS('intermediary sheet'!Y$2:Y$185,'intermediary sheet'!$C$2:$C$185,'Market shares starting point Fe'!$C62,'intermediary sheet'!$D$2:$D$185,"total"),0)</f>
        <v>2.8511838527131322E-2</v>
      </c>
      <c r="Z62" s="6">
        <f>IFERROR(SUMIFS('intermediary sheet'!Z$2:Z$185,'intermediary sheet'!$C$2:$C$185,'Market shares starting point Fe'!$C62,'intermediary sheet'!$D$2:$D$185,'Market shares starting point Fe'!$D62)/SUMIFS('intermediary sheet'!Z$2:Z$185,'intermediary sheet'!$C$2:$C$185,'Market shares starting point Fe'!$C62,'intermediary sheet'!$D$2:$D$185,"total"),0)</f>
        <v>3.112201706820418E-2</v>
      </c>
      <c r="AA62" s="7">
        <f>IF(SUMIFS('Eurostat market shares'!$Z$2:$Z$185,'Eurostat market shares'!$C$2:$C$185,'Market shares starting point Fe'!$C62,'Eurostat market shares'!$D$2:$D$185,'Market shares starting point Fe'!$D62)=0,(SUMIFS('RAW data extract'!X$74:X$81,'RAW data extract'!$C$74:$C$81,VLOOKUP('Market shares starting point Fe'!$D62,Nomenclature!$F$1:$G$8,2,FALSE))-'Market shares starting point Fe'!Z62)+Z62,$Z62/SUMIFS('Eurostat market shares'!$Z$2:$Z$185,'Eurostat market shares'!$C$2:$C$185,'Market shares starting point Fe'!$C62,'Eurostat market shares'!$D$2:$D$185,'Market shares starting point Fe'!$D62)*(SUMIFS('RAW data extract'!X$74:X$81,'RAW data extract'!$C$74:$C$81,VLOOKUP('Market shares starting point Fe'!$D62,Nomenclature!$F$1:$G$8,2,FALSE))-'Market shares starting point Fe'!Z62)+Z62)</f>
        <v>3.9319930082435152E-2</v>
      </c>
      <c r="AB62" s="7">
        <f>IF(SUMIFS('Eurostat market shares'!$Z$2:$Z$185,'Eurostat market shares'!$C$2:$C$185,'Market shares starting point Fe'!$C62,'Eurostat market shares'!$D$2:$D$185,'Market shares starting point Fe'!$D62)=0,(SUMIFS('RAW data extract'!Y$74:Y$81,'RAW data extract'!$C$74:$C$81,VLOOKUP('Market shares starting point Fe'!$D62,Nomenclature!$F$1:$G$8,2,FALSE))-'Market shares starting point Fe'!AA62)+AA62,$Z62/SUMIFS('Eurostat market shares'!$Z$2:$Z$185,'Eurostat market shares'!$C$2:$C$185,'Market shares starting point Fe'!$C62,'Eurostat market shares'!$D$2:$D$185,'Market shares starting point Fe'!$D62)*(SUMIFS('RAW data extract'!Y$74:Y$81,'RAW data extract'!$C$74:$C$81,VLOOKUP('Market shares starting point Fe'!$D62,Nomenclature!$F$1:$G$8,2,FALSE))-'Market shares starting point Fe'!AA62)+AA62)</f>
        <v>3.8625394402092041E-2</v>
      </c>
      <c r="AC62" s="7">
        <f>IF(SUMIFS('Eurostat market shares'!$Z$2:$Z$185,'Eurostat market shares'!$C$2:$C$185,'Market shares starting point Fe'!$C62,'Eurostat market shares'!$D$2:$D$185,'Market shares starting point Fe'!$D62)=0,(SUMIFS('RAW data extract'!Z$74:Z$81,'RAW data extract'!$C$74:$C$81,VLOOKUP('Market shares starting point Fe'!$D62,Nomenclature!$F$1:$G$8,2,FALSE))-'Market shares starting point Fe'!AB62)+AB62,$Z62/SUMIFS('Eurostat market shares'!$Z$2:$Z$185,'Eurostat market shares'!$C$2:$C$185,'Market shares starting point Fe'!$C62,'Eurostat market shares'!$D$2:$D$185,'Market shares starting point Fe'!$D62)*(SUMIFS('RAW data extract'!Z$74:Z$81,'RAW data extract'!$C$74:$C$81,VLOOKUP('Market shares starting point Fe'!$D62,Nomenclature!$F$1:$G$8,2,FALSE))-'Market shares starting point Fe'!AB62)+AB62)</f>
        <v>3.7984688002641952E-2</v>
      </c>
      <c r="AD62" s="7">
        <f>IF(SUMIFS('Eurostat market shares'!$Z$2:$Z$185,'Eurostat market shares'!$C$2:$C$185,'Market shares starting point Fe'!$C62,'Eurostat market shares'!$D$2:$D$185,'Market shares starting point Fe'!$D62)=0,(SUMIFS('RAW data extract'!AA$74:AA$81,'RAW data extract'!$C$74:$C$81,VLOOKUP('Market shares starting point Fe'!$D62,Nomenclature!$F$1:$G$8,2,FALSE))-'Market shares starting point Fe'!AC62)+AC62,$Z62/SUMIFS('Eurostat market shares'!$Z$2:$Z$185,'Eurostat market shares'!$C$2:$C$185,'Market shares starting point Fe'!$C62,'Eurostat market shares'!$D$2:$D$185,'Market shares starting point Fe'!$D62)*(SUMIFS('RAW data extract'!AA$74:AA$81,'RAW data extract'!$C$74:$C$81,VLOOKUP('Market shares starting point Fe'!$D62,Nomenclature!$F$1:$G$8,2,FALSE))-'Market shares starting point Fe'!AC62)+AC62)</f>
        <v>3.7394934764585233E-2</v>
      </c>
      <c r="AE62" s="7">
        <f>IF(SUMIFS('Eurostat market shares'!$Z$2:$Z$185,'Eurostat market shares'!$C$2:$C$185,'Market shares starting point Fe'!$C62,'Eurostat market shares'!$D$2:$D$185,'Market shares starting point Fe'!$D62)=0,(SUMIFS('RAW data extract'!AB$74:AB$81,'RAW data extract'!$C$74:$C$81,VLOOKUP('Market shares starting point Fe'!$D62,Nomenclature!$F$1:$G$8,2,FALSE))-'Market shares starting point Fe'!AD62)+AD62,$Z62/SUMIFS('Eurostat market shares'!$Z$2:$Z$185,'Eurostat market shares'!$C$2:$C$185,'Market shares starting point Fe'!$C62,'Eurostat market shares'!$D$2:$D$185,'Market shares starting point Fe'!$D62)*(SUMIFS('RAW data extract'!AB$74:AB$81,'RAW data extract'!$C$74:$C$81,VLOOKUP('Market shares starting point Fe'!$D62,Nomenclature!$F$1:$G$8,2,FALSE))-'Market shares starting point Fe'!AD62)+AD62)</f>
        <v>3.6861742471406563E-2</v>
      </c>
      <c r="AF62" s="7">
        <f>IF(SUMIFS('Eurostat market shares'!$Z$2:$Z$185,'Eurostat market shares'!$C$2:$C$185,'Market shares starting point Fe'!$C62,'Eurostat market shares'!$D$2:$D$185,'Market shares starting point Fe'!$D62)=0,(SUMIFS('RAW data extract'!AC$74:AC$81,'RAW data extract'!$C$74:$C$81,VLOOKUP('Market shares starting point Fe'!$D62,Nomenclature!$F$1:$G$8,2,FALSE))-'Market shares starting point Fe'!AE62)+AE62,$Z62/SUMIFS('Eurostat market shares'!$Z$2:$Z$185,'Eurostat market shares'!$C$2:$C$185,'Market shares starting point Fe'!$C62,'Eurostat market shares'!$D$2:$D$185,'Market shares starting point Fe'!$D62)*(SUMIFS('RAW data extract'!AC$74:AC$81,'RAW data extract'!$C$74:$C$81,VLOOKUP('Market shares starting point Fe'!$D62,Nomenclature!$F$1:$G$8,2,FALSE))-'Market shares starting point Fe'!AE62)+AE62)</f>
        <v>3.6362084416650627E-2</v>
      </c>
      <c r="AG62" s="7">
        <f>IF(SUMIFS('Eurostat market shares'!$Z$2:$Z$185,'Eurostat market shares'!$C$2:$C$185,'Market shares starting point Fe'!$C62,'Eurostat market shares'!$D$2:$D$185,'Market shares starting point Fe'!$D62)=0,(SUMIFS('RAW data extract'!AD$74:AD$81,'RAW data extract'!$C$74:$C$81,VLOOKUP('Market shares starting point Fe'!$D62,Nomenclature!$F$1:$G$8,2,FALSE))-'Market shares starting point Fe'!AF62)+AF62,$Z62/SUMIFS('Eurostat market shares'!$Z$2:$Z$185,'Eurostat market shares'!$C$2:$C$185,'Market shares starting point Fe'!$C62,'Eurostat market shares'!$D$2:$D$185,'Market shares starting point Fe'!$D62)*(SUMIFS('RAW data extract'!AD$74:AD$81,'RAW data extract'!$C$74:$C$81,VLOOKUP('Market shares starting point Fe'!$D62,Nomenclature!$F$1:$G$8,2,FALSE))-'Market shares starting point Fe'!AF62)+AF62)</f>
        <v>3.5892138907732116E-2</v>
      </c>
      <c r="AH62" s="7">
        <f>IF(SUMIFS('Eurostat market shares'!$Z$2:$Z$185,'Eurostat market shares'!$C$2:$C$185,'Market shares starting point Fe'!$C62,'Eurostat market shares'!$D$2:$D$185,'Market shares starting point Fe'!$D62)=0,(SUMIFS('RAW data extract'!AE$74:AE$81,'RAW data extract'!$C$74:$C$81,VLOOKUP('Market shares starting point Fe'!$D62,Nomenclature!$F$1:$G$8,2,FALSE))-'Market shares starting point Fe'!AG62)+AG62,$Z62/SUMIFS('Eurostat market shares'!$Z$2:$Z$185,'Eurostat market shares'!$C$2:$C$185,'Market shares starting point Fe'!$C62,'Eurostat market shares'!$D$2:$D$185,'Market shares starting point Fe'!$D62)*(SUMIFS('RAW data extract'!AE$74:AE$81,'RAW data extract'!$C$74:$C$81,VLOOKUP('Market shares starting point Fe'!$D62,Nomenclature!$F$1:$G$8,2,FALSE))-'Market shares starting point Fe'!AG62)+AG62)</f>
        <v>3.5424830398900535E-2</v>
      </c>
      <c r="AI62" s="7">
        <f>IF(SUMIFS('Eurostat market shares'!$Z$2:$Z$185,'Eurostat market shares'!$C$2:$C$185,'Market shares starting point Fe'!$C62,'Eurostat market shares'!$D$2:$D$185,'Market shares starting point Fe'!$D62)=0,(SUMIFS('RAW data extract'!AF$74:AF$81,'RAW data extract'!$C$74:$C$81,VLOOKUP('Market shares starting point Fe'!$D62,Nomenclature!$F$1:$G$8,2,FALSE))-'Market shares starting point Fe'!AH62)+AH62,$Z62/SUMIFS('Eurostat market shares'!$Z$2:$Z$185,'Eurostat market shares'!$C$2:$C$185,'Market shares starting point Fe'!$C62,'Eurostat market shares'!$D$2:$D$185,'Market shares starting point Fe'!$D62)*(SUMIFS('RAW data extract'!AF$74:AF$81,'RAW data extract'!$C$74:$C$81,VLOOKUP('Market shares starting point Fe'!$D62,Nomenclature!$F$1:$G$8,2,FALSE))-'Market shares starting point Fe'!AH62)+AH62)</f>
        <v>3.4967944163720059E-2</v>
      </c>
      <c r="AJ62" s="7">
        <f>IF(SUMIFS('Eurostat market shares'!$Z$2:$Z$185,'Eurostat market shares'!$C$2:$C$185,'Market shares starting point Fe'!$C62,'Eurostat market shares'!$D$2:$D$185,'Market shares starting point Fe'!$D62)=0,(SUMIFS('RAW data extract'!AG$74:AG$81,'RAW data extract'!$C$74:$C$81,VLOOKUP('Market shares starting point Fe'!$D62,Nomenclature!$F$1:$G$8,2,FALSE))-'Market shares starting point Fe'!AI62)+AI62,$Z62/SUMIFS('Eurostat market shares'!$Z$2:$Z$185,'Eurostat market shares'!$C$2:$C$185,'Market shares starting point Fe'!$C62,'Eurostat market shares'!$D$2:$D$185,'Market shares starting point Fe'!$D62)*(SUMIFS('RAW data extract'!AG$74:AG$81,'RAW data extract'!$C$74:$C$81,VLOOKUP('Market shares starting point Fe'!$D62,Nomenclature!$F$1:$G$8,2,FALSE))-'Market shares starting point Fe'!AI62)+AI62)</f>
        <v>3.4512792740558365E-2</v>
      </c>
      <c r="AK62" s="7">
        <f>IF(SUMIFS('Eurostat market shares'!$Z$2:$Z$185,'Eurostat market shares'!$C$2:$C$185,'Market shares starting point Fe'!$C62,'Eurostat market shares'!$D$2:$D$185,'Market shares starting point Fe'!$D62)=0,(SUMIFS('RAW data extract'!AH$74:AH$81,'RAW data extract'!$C$74:$C$81,VLOOKUP('Market shares starting point Fe'!$D62,Nomenclature!$F$1:$G$8,2,FALSE))-'Market shares starting point Fe'!AJ62)+AJ62,$Z62/SUMIFS('Eurostat market shares'!$Z$2:$Z$185,'Eurostat market shares'!$C$2:$C$185,'Market shares starting point Fe'!$C62,'Eurostat market shares'!$D$2:$D$185,'Market shares starting point Fe'!$D62)*(SUMIFS('RAW data extract'!AH$74:AH$81,'RAW data extract'!$C$74:$C$81,VLOOKUP('Market shares starting point Fe'!$D62,Nomenclature!$F$1:$G$8,2,FALSE))-'Market shares starting point Fe'!AJ62)+AJ62)</f>
        <v>3.405087619776296E-2</v>
      </c>
      <c r="AL62" s="7">
        <f>IF(SUMIFS('Eurostat market shares'!$Z$2:$Z$185,'Eurostat market shares'!$C$2:$C$185,'Market shares starting point Fe'!$C62,'Eurostat market shares'!$D$2:$D$185,'Market shares starting point Fe'!$D62)=0,(SUMIFS('RAW data extract'!AI$74:AI$81,'RAW data extract'!$C$74:$C$81,VLOOKUP('Market shares starting point Fe'!$D62,Nomenclature!$F$1:$G$8,2,FALSE))-'Market shares starting point Fe'!AK62)+AK62,$Z62/SUMIFS('Eurostat market shares'!$Z$2:$Z$185,'Eurostat market shares'!$C$2:$C$185,'Market shares starting point Fe'!$C62,'Eurostat market shares'!$D$2:$D$185,'Market shares starting point Fe'!$D62)*(SUMIFS('RAW data extract'!AI$74:AI$81,'RAW data extract'!$C$74:$C$81,VLOOKUP('Market shares starting point Fe'!$D62,Nomenclature!$F$1:$G$8,2,FALSE))-'Market shares starting point Fe'!AK62)+AK62)</f>
        <v>3.3574473740367934E-2</v>
      </c>
      <c r="AM62" s="7">
        <f>IF(SUMIFS('Eurostat market shares'!$Z$2:$Z$185,'Eurostat market shares'!$C$2:$C$185,'Market shares starting point Fe'!$C62,'Eurostat market shares'!$D$2:$D$185,'Market shares starting point Fe'!$D62)=0,(SUMIFS('RAW data extract'!AJ$74:AJ$81,'RAW data extract'!$C$74:$C$81,VLOOKUP('Market shares starting point Fe'!$D62,Nomenclature!$F$1:$G$8,2,FALSE))-'Market shares starting point Fe'!AL62)+AL62,$Z62/SUMIFS('Eurostat market shares'!$Z$2:$Z$185,'Eurostat market shares'!$C$2:$C$185,'Market shares starting point Fe'!$C62,'Eurostat market shares'!$D$2:$D$185,'Market shares starting point Fe'!$D62)*(SUMIFS('RAW data extract'!AJ$74:AJ$81,'RAW data extract'!$C$74:$C$81,VLOOKUP('Market shares starting point Fe'!$D62,Nomenclature!$F$1:$G$8,2,FALSE))-'Market shares starting point Fe'!AL62)+AL62)</f>
        <v>3.3072029260569361E-2</v>
      </c>
      <c r="AN62" s="7">
        <f>IF(SUMIFS('Eurostat market shares'!$Z$2:$Z$185,'Eurostat market shares'!$C$2:$C$185,'Market shares starting point Fe'!$C62,'Eurostat market shares'!$D$2:$D$185,'Market shares starting point Fe'!$D62)=0,(SUMIFS('RAW data extract'!AK$74:AK$81,'RAW data extract'!$C$74:$C$81,VLOOKUP('Market shares starting point Fe'!$D62,Nomenclature!$F$1:$G$8,2,FALSE))-'Market shares starting point Fe'!AM62)+AM62,$Z62/SUMIFS('Eurostat market shares'!$Z$2:$Z$185,'Eurostat market shares'!$C$2:$C$185,'Market shares starting point Fe'!$C62,'Eurostat market shares'!$D$2:$D$185,'Market shares starting point Fe'!$D62)*(SUMIFS('RAW data extract'!AK$74:AK$81,'RAW data extract'!$C$74:$C$81,VLOOKUP('Market shares starting point Fe'!$D62,Nomenclature!$F$1:$G$8,2,FALSE))-'Market shares starting point Fe'!AM62)+AM62)</f>
        <v>3.2535206199983589E-2</v>
      </c>
      <c r="AO62" s="7">
        <f>IF(SUMIFS('Eurostat market shares'!$Z$2:$Z$185,'Eurostat market shares'!$C$2:$C$185,'Market shares starting point Fe'!$C62,'Eurostat market shares'!$D$2:$D$185,'Market shares starting point Fe'!$D62)=0,(SUMIFS('RAW data extract'!AL$74:AL$81,'RAW data extract'!$C$74:$C$81,VLOOKUP('Market shares starting point Fe'!$D62,Nomenclature!$F$1:$G$8,2,FALSE))-'Market shares starting point Fe'!AN62)+AN62,$Z62/SUMIFS('Eurostat market shares'!$Z$2:$Z$185,'Eurostat market shares'!$C$2:$C$185,'Market shares starting point Fe'!$C62,'Eurostat market shares'!$D$2:$D$185,'Market shares starting point Fe'!$D62)*(SUMIFS('RAW data extract'!AL$74:AL$81,'RAW data extract'!$C$74:$C$81,VLOOKUP('Market shares starting point Fe'!$D62,Nomenclature!$F$1:$G$8,2,FALSE))-'Market shares starting point Fe'!AN62)+AN62)</f>
        <v>3.1974565430853183E-2</v>
      </c>
      <c r="AP62" s="7">
        <f>IF(SUMIFS('Eurostat market shares'!$Z$2:$Z$185,'Eurostat market shares'!$C$2:$C$185,'Market shares starting point Fe'!$C62,'Eurostat market shares'!$D$2:$D$185,'Market shares starting point Fe'!$D62)=0,(SUMIFS('RAW data extract'!AM$74:AM$81,'RAW data extract'!$C$74:$C$81,VLOOKUP('Market shares starting point Fe'!$D62,Nomenclature!$F$1:$G$8,2,FALSE))-'Market shares starting point Fe'!AO62)+AO62,$Z62/SUMIFS('Eurostat market shares'!$Z$2:$Z$185,'Eurostat market shares'!$C$2:$C$185,'Market shares starting point Fe'!$C62,'Eurostat market shares'!$D$2:$D$185,'Market shares starting point Fe'!$D62)*(SUMIFS('RAW data extract'!AM$74:AM$81,'RAW data extract'!$C$74:$C$81,VLOOKUP('Market shares starting point Fe'!$D62,Nomenclature!$F$1:$G$8,2,FALSE))-'Market shares starting point Fe'!AO62)+AO62)</f>
        <v>3.1376122585766317E-2</v>
      </c>
      <c r="AQ62" s="7">
        <f>IF(SUMIFS('Eurostat market shares'!$Z$2:$Z$185,'Eurostat market shares'!$C$2:$C$185,'Market shares starting point Fe'!$C62,'Eurostat market shares'!$D$2:$D$185,'Market shares starting point Fe'!$D62)=0,(SUMIFS('RAW data extract'!AN$74:AN$81,'RAW data extract'!$C$74:$C$81,VLOOKUP('Market shares starting point Fe'!$D62,Nomenclature!$F$1:$G$8,2,FALSE))-'Market shares starting point Fe'!AP62)+AP62,$Z62/SUMIFS('Eurostat market shares'!$Z$2:$Z$185,'Eurostat market shares'!$C$2:$C$185,'Market shares starting point Fe'!$C62,'Eurostat market shares'!$D$2:$D$185,'Market shares starting point Fe'!$D62)*(SUMIFS('RAW data extract'!AN$74:AN$81,'RAW data extract'!$C$74:$C$81,VLOOKUP('Market shares starting point Fe'!$D62,Nomenclature!$F$1:$G$8,2,FALSE))-'Market shares starting point Fe'!AP62)+AP62)</f>
        <v>3.0758873610600885E-2</v>
      </c>
      <c r="AR62" s="7">
        <f>IF(SUMIFS('Eurostat market shares'!$Z$2:$Z$185,'Eurostat market shares'!$C$2:$C$185,'Market shares starting point Fe'!$C62,'Eurostat market shares'!$D$2:$D$185,'Market shares starting point Fe'!$D62)=0,(SUMIFS('RAW data extract'!AO$74:AO$81,'RAW data extract'!$C$74:$C$81,VLOOKUP('Market shares starting point Fe'!$D62,Nomenclature!$F$1:$G$8,2,FALSE))-'Market shares starting point Fe'!AQ62)+AQ62,$Z62/SUMIFS('Eurostat market shares'!$Z$2:$Z$185,'Eurostat market shares'!$C$2:$C$185,'Market shares starting point Fe'!$C62,'Eurostat market shares'!$D$2:$D$185,'Market shares starting point Fe'!$D62)*(SUMIFS('RAW data extract'!AO$74:AO$81,'RAW data extract'!$C$74:$C$81,VLOOKUP('Market shares starting point Fe'!$D62,Nomenclature!$F$1:$G$8,2,FALSE))-'Market shares starting point Fe'!AQ62)+AQ62)</f>
        <v>3.0131756974951004E-2</v>
      </c>
      <c r="AS62" s="7">
        <f>IF(SUMIFS('Eurostat market shares'!$Z$2:$Z$185,'Eurostat market shares'!$C$2:$C$185,'Market shares starting point Fe'!$C62,'Eurostat market shares'!$D$2:$D$185,'Market shares starting point Fe'!$D62)=0,(SUMIFS('RAW data extract'!AP$74:AP$81,'RAW data extract'!$C$74:$C$81,VLOOKUP('Market shares starting point Fe'!$D62,Nomenclature!$F$1:$G$8,2,FALSE))-'Market shares starting point Fe'!AR62)+AR62,$Z62/SUMIFS('Eurostat market shares'!$Z$2:$Z$185,'Eurostat market shares'!$C$2:$C$185,'Market shares starting point Fe'!$C62,'Eurostat market shares'!$D$2:$D$185,'Market shares starting point Fe'!$D62)*(SUMIFS('RAW data extract'!AP$74:AP$81,'RAW data extract'!$C$74:$C$81,VLOOKUP('Market shares starting point Fe'!$D62,Nomenclature!$F$1:$G$8,2,FALSE))-'Market shares starting point Fe'!AR62)+AR62)</f>
        <v>2.9469294986471151E-2</v>
      </c>
      <c r="AT62" s="7">
        <f>IF(SUMIFS('Eurostat market shares'!$Z$2:$Z$185,'Eurostat market shares'!$C$2:$C$185,'Market shares starting point Fe'!$C62,'Eurostat market shares'!$D$2:$D$185,'Market shares starting point Fe'!$D62)=0,(SUMIFS('RAW data extract'!AQ$74:AQ$81,'RAW data extract'!$C$74:$C$81,VLOOKUP('Market shares starting point Fe'!$D62,Nomenclature!$F$1:$G$8,2,FALSE))-'Market shares starting point Fe'!AS62)+AS62,$Z62/SUMIFS('Eurostat market shares'!$Z$2:$Z$185,'Eurostat market shares'!$C$2:$C$185,'Market shares starting point Fe'!$C62,'Eurostat market shares'!$D$2:$D$185,'Market shares starting point Fe'!$D62)*(SUMIFS('RAW data extract'!AQ$74:AQ$81,'RAW data extract'!$C$74:$C$81,VLOOKUP('Market shares starting point Fe'!$D62,Nomenclature!$F$1:$G$8,2,FALSE))-'Market shares starting point Fe'!AS62)+AS62)</f>
        <v>2.878992632452141E-2</v>
      </c>
      <c r="AU62" s="7">
        <f>IF(SUMIFS('Eurostat market shares'!$Z$2:$Z$185,'Eurostat market shares'!$C$2:$C$185,'Market shares starting point Fe'!$C62,'Eurostat market shares'!$D$2:$D$185,'Market shares starting point Fe'!$D62)=0,(SUMIFS('RAW data extract'!AR$74:AR$81,'RAW data extract'!$C$74:$C$81,VLOOKUP('Market shares starting point Fe'!$D62,Nomenclature!$F$1:$G$8,2,FALSE))-'Market shares starting point Fe'!AT62)+AT62,$Z62/SUMIFS('Eurostat market shares'!$Z$2:$Z$185,'Eurostat market shares'!$C$2:$C$185,'Market shares starting point Fe'!$C62,'Eurostat market shares'!$D$2:$D$185,'Market shares starting point Fe'!$D62)*(SUMIFS('RAW data extract'!AR$74:AR$81,'RAW data extract'!$C$74:$C$81,VLOOKUP('Market shares starting point Fe'!$D62,Nomenclature!$F$1:$G$8,2,FALSE))-'Market shares starting point Fe'!AT62)+AT62)</f>
        <v>2.8115409997323565E-2</v>
      </c>
      <c r="AV62" s="7">
        <f>IF(SUMIFS('Eurostat market shares'!$Z$2:$Z$185,'Eurostat market shares'!$C$2:$C$185,'Market shares starting point Fe'!$C62,'Eurostat market shares'!$D$2:$D$185,'Market shares starting point Fe'!$D62)=0,(SUMIFS('RAW data extract'!AS$74:AS$81,'RAW data extract'!$C$74:$C$81,VLOOKUP('Market shares starting point Fe'!$D62,Nomenclature!$F$1:$G$8,2,FALSE))-'Market shares starting point Fe'!AU62)+AU62,$Z62/SUMIFS('Eurostat market shares'!$Z$2:$Z$185,'Eurostat market shares'!$C$2:$C$185,'Market shares starting point Fe'!$C62,'Eurostat market shares'!$D$2:$D$185,'Market shares starting point Fe'!$D62)*(SUMIFS('RAW data extract'!AS$74:AS$81,'RAW data extract'!$C$74:$C$81,VLOOKUP('Market shares starting point Fe'!$D62,Nomenclature!$F$1:$G$8,2,FALSE))-'Market shares starting point Fe'!AU62)+AU62)</f>
        <v>2.7413408001102178E-2</v>
      </c>
      <c r="AW62" s="7">
        <f>IF(SUMIFS('Eurostat market shares'!$Z$2:$Z$185,'Eurostat market shares'!$C$2:$C$185,'Market shares starting point Fe'!$C62,'Eurostat market shares'!$D$2:$D$185,'Market shares starting point Fe'!$D62)=0,(SUMIFS('RAW data extract'!AT$74:AT$81,'RAW data extract'!$C$74:$C$81,VLOOKUP('Market shares starting point Fe'!$D62,Nomenclature!$F$1:$G$8,2,FALSE))-'Market shares starting point Fe'!AV62)+AV62,$Z62/SUMIFS('Eurostat market shares'!$Z$2:$Z$185,'Eurostat market shares'!$C$2:$C$185,'Market shares starting point Fe'!$C62,'Eurostat market shares'!$D$2:$D$185,'Market shares starting point Fe'!$D62)*(SUMIFS('RAW data extract'!AT$74:AT$81,'RAW data extract'!$C$74:$C$81,VLOOKUP('Market shares starting point Fe'!$D62,Nomenclature!$F$1:$G$8,2,FALSE))-'Market shares starting point Fe'!AV62)+AV62)</f>
        <v>2.6675194485455574E-2</v>
      </c>
      <c r="AX62" s="7">
        <f>IF(SUMIFS('Eurostat market shares'!$Z$2:$Z$185,'Eurostat market shares'!$C$2:$C$185,'Market shares starting point Fe'!$C62,'Eurostat market shares'!$D$2:$D$185,'Market shares starting point Fe'!$D62)=0,(SUMIFS('RAW data extract'!AU$74:AU$81,'RAW data extract'!$C$74:$C$81,VLOOKUP('Market shares starting point Fe'!$D62,Nomenclature!$F$1:$G$8,2,FALSE))-'Market shares starting point Fe'!AW62)+AW62,$Z62/SUMIFS('Eurostat market shares'!$Z$2:$Z$185,'Eurostat market shares'!$C$2:$C$185,'Market shares starting point Fe'!$C62,'Eurostat market shares'!$D$2:$D$185,'Market shares starting point Fe'!$D62)*(SUMIFS('RAW data extract'!AU$74:AU$81,'RAW data extract'!$C$74:$C$81,VLOOKUP('Market shares starting point Fe'!$D62,Nomenclature!$F$1:$G$8,2,FALSE))-'Market shares starting point Fe'!AW62)+AW62)</f>
        <v>2.5961732701462927E-2</v>
      </c>
      <c r="AY62" s="7">
        <f>IF(SUMIFS('Eurostat market shares'!$Z$2:$Z$185,'Eurostat market shares'!$C$2:$C$185,'Market shares starting point Fe'!$C62,'Eurostat market shares'!$D$2:$D$185,'Market shares starting point Fe'!$D62)=0,(SUMIFS('RAW data extract'!AV$74:AV$81,'RAW data extract'!$C$74:$C$81,VLOOKUP('Market shares starting point Fe'!$D62,Nomenclature!$F$1:$G$8,2,FALSE))-'Market shares starting point Fe'!AX62)+AX62,$Z62/SUMIFS('Eurostat market shares'!$Z$2:$Z$185,'Eurostat market shares'!$C$2:$C$185,'Market shares starting point Fe'!$C62,'Eurostat market shares'!$D$2:$D$185,'Market shares starting point Fe'!$D62)*(SUMIFS('RAW data extract'!AV$74:AV$81,'RAW data extract'!$C$74:$C$81,VLOOKUP('Market shares starting point Fe'!$D62,Nomenclature!$F$1:$G$8,2,FALSE))-'Market shares starting point Fe'!AX62)+AX62)</f>
        <v>2.5011607202097323E-2</v>
      </c>
      <c r="AZ62" s="7">
        <f>IF(SUMIFS('Eurostat market shares'!$Z$2:$Z$185,'Eurostat market shares'!$C$2:$C$185,'Market shares starting point Fe'!$C62,'Eurostat market shares'!$D$2:$D$185,'Market shares starting point Fe'!$D62)=0,(SUMIFS('RAW data extract'!AW$74:AW$81,'RAW data extract'!$C$74:$C$81,VLOOKUP('Market shares starting point Fe'!$D62,Nomenclature!$F$1:$G$8,2,FALSE))-'Market shares starting point Fe'!AY62)+AY62,$Z62/SUMIFS('Eurostat market shares'!$Z$2:$Z$185,'Eurostat market shares'!$C$2:$C$185,'Market shares starting point Fe'!$C62,'Eurostat market shares'!$D$2:$D$185,'Market shares starting point Fe'!$D62)*(SUMIFS('RAW data extract'!AW$74:AW$81,'RAW data extract'!$C$74:$C$81,VLOOKUP('Market shares starting point Fe'!$D62,Nomenclature!$F$1:$G$8,2,FALSE))-'Market shares starting point Fe'!AY62)+AY62)</f>
        <v>2.4092173084509141E-2</v>
      </c>
      <c r="BA62" s="7">
        <f>IF(SUMIFS('Eurostat market shares'!$Z$2:$Z$185,'Eurostat market shares'!$C$2:$C$185,'Market shares starting point Fe'!$C62,'Eurostat market shares'!$D$2:$D$185,'Market shares starting point Fe'!$D62)=0,(SUMIFS('RAW data extract'!AX$74:AX$81,'RAW data extract'!$C$74:$C$81,VLOOKUP('Market shares starting point Fe'!$D62,Nomenclature!$F$1:$G$8,2,FALSE))-'Market shares starting point Fe'!AZ62)+AZ62,$Z62/SUMIFS('Eurostat market shares'!$Z$2:$Z$185,'Eurostat market shares'!$C$2:$C$185,'Market shares starting point Fe'!$C62,'Eurostat market shares'!$D$2:$D$185,'Market shares starting point Fe'!$D62)*(SUMIFS('RAW data extract'!AX$74:AX$81,'RAW data extract'!$C$74:$C$81,VLOOKUP('Market shares starting point Fe'!$D62,Nomenclature!$F$1:$G$8,2,FALSE))-'Market shares starting point Fe'!AZ62)+AZ62)</f>
        <v>2.307349448163876E-2</v>
      </c>
      <c r="BB62" s="7">
        <f>IF(SUMIFS('Eurostat market shares'!$Z$2:$Z$185,'Eurostat market shares'!$C$2:$C$185,'Market shares starting point Fe'!$C62,'Eurostat market shares'!$D$2:$D$185,'Market shares starting point Fe'!$D62)=0,(SUMIFS('RAW data extract'!AY$74:AY$81,'RAW data extract'!$C$74:$C$81,VLOOKUP('Market shares starting point Fe'!$D62,Nomenclature!$F$1:$G$8,2,FALSE))-'Market shares starting point Fe'!BA62)+BA62,$Z62/SUMIFS('Eurostat market shares'!$Z$2:$Z$185,'Eurostat market shares'!$C$2:$C$185,'Market shares starting point Fe'!$C62,'Eurostat market shares'!$D$2:$D$185,'Market shares starting point Fe'!$D62)*(SUMIFS('RAW data extract'!AY$74:AY$81,'RAW data extract'!$C$74:$C$81,VLOOKUP('Market shares starting point Fe'!$D62,Nomenclature!$F$1:$G$8,2,FALSE))-'Market shares starting point Fe'!BA62)+BA62)</f>
        <v>2.1944456187427953E-2</v>
      </c>
      <c r="BC62" s="7">
        <f>IF(SUMIFS('Eurostat market shares'!$Z$2:$Z$185,'Eurostat market shares'!$C$2:$C$185,'Market shares starting point Fe'!$C62,'Eurostat market shares'!$D$2:$D$185,'Market shares starting point Fe'!$D62)=0,(SUMIFS('RAW data extract'!AZ$74:AZ$81,'RAW data extract'!$C$74:$C$81,VLOOKUP('Market shares starting point Fe'!$D62,Nomenclature!$F$1:$G$8,2,FALSE))-'Market shares starting point Fe'!BB62)+BB62,$Z62/SUMIFS('Eurostat market shares'!$Z$2:$Z$185,'Eurostat market shares'!$C$2:$C$185,'Market shares starting point Fe'!$C62,'Eurostat market shares'!$D$2:$D$185,'Market shares starting point Fe'!$D62)*(SUMIFS('RAW data extract'!AZ$74:AZ$81,'RAW data extract'!$C$74:$C$81,VLOOKUP('Market shares starting point Fe'!$D62,Nomenclature!$F$1:$G$8,2,FALSE))-'Market shares starting point Fe'!BB62)+BB62)</f>
        <v>2.0689861826904216E-2</v>
      </c>
      <c r="BD62" s="7">
        <f>IF(SUMIFS('Eurostat market shares'!$Z$2:$Z$185,'Eurostat market shares'!$C$2:$C$185,'Market shares starting point Fe'!$C62,'Eurostat market shares'!$D$2:$D$185,'Market shares starting point Fe'!$D62)=0,(SUMIFS('RAW data extract'!BA$74:BA$81,'RAW data extract'!$C$74:$C$81,VLOOKUP('Market shares starting point Fe'!$D62,Nomenclature!$F$1:$G$8,2,FALSE))-'Market shares starting point Fe'!BC62)+BC62,$Z62/SUMIFS('Eurostat market shares'!$Z$2:$Z$185,'Eurostat market shares'!$C$2:$C$185,'Market shares starting point Fe'!$C62,'Eurostat market shares'!$D$2:$D$185,'Market shares starting point Fe'!$D62)*(SUMIFS('RAW data extract'!BA$74:BA$81,'RAW data extract'!$C$74:$C$81,VLOOKUP('Market shares starting point Fe'!$D62,Nomenclature!$F$1:$G$8,2,FALSE))-'Market shares starting point Fe'!BC62)+BC62)</f>
        <v>1.9327288165710312E-2</v>
      </c>
      <c r="BE62" s="7">
        <f>IF(SUMIFS('Eurostat market shares'!$Z$2:$Z$185,'Eurostat market shares'!$C$2:$C$185,'Market shares starting point Fe'!$C62,'Eurostat market shares'!$D$2:$D$185,'Market shares starting point Fe'!$D62)=0,(SUMIFS('RAW data extract'!BB$74:BB$81,'RAW data extract'!$C$74:$C$81,VLOOKUP('Market shares starting point Fe'!$D62,Nomenclature!$F$1:$G$8,2,FALSE))-'Market shares starting point Fe'!BD62)+BD62,$Z62/SUMIFS('Eurostat market shares'!$Z$2:$Z$185,'Eurostat market shares'!$C$2:$C$185,'Market shares starting point Fe'!$C62,'Eurostat market shares'!$D$2:$D$185,'Market shares starting point Fe'!$D62)*(SUMIFS('RAW data extract'!BB$74:BB$81,'RAW data extract'!$C$74:$C$81,VLOOKUP('Market shares starting point Fe'!$D62,Nomenclature!$F$1:$G$8,2,FALSE))-'Market shares starting point Fe'!BD62)+BD62)</f>
        <v>1.778918601000138E-2</v>
      </c>
      <c r="BF62" s="7">
        <f>IF(SUMIFS('Eurostat market shares'!$Z$2:$Z$185,'Eurostat market shares'!$C$2:$C$185,'Market shares starting point Fe'!$C62,'Eurostat market shares'!$D$2:$D$185,'Market shares starting point Fe'!$D62)=0,(SUMIFS('RAW data extract'!BC$74:BC$81,'RAW data extract'!$C$74:$C$81,VLOOKUP('Market shares starting point Fe'!$D62,Nomenclature!$F$1:$G$8,2,FALSE))-'Market shares starting point Fe'!BE62)+BE62,$Z62/SUMIFS('Eurostat market shares'!$Z$2:$Z$185,'Eurostat market shares'!$C$2:$C$185,'Market shares starting point Fe'!$C62,'Eurostat market shares'!$D$2:$D$185,'Market shares starting point Fe'!$D62)*(SUMIFS('RAW data extract'!BC$74:BC$81,'RAW data extract'!$C$74:$C$81,VLOOKUP('Market shares starting point Fe'!$D62,Nomenclature!$F$1:$G$8,2,FALSE))-'Market shares starting point Fe'!BE62)+BE62)</f>
        <v>1.6066049282571458E-2</v>
      </c>
      <c r="BG62" s="7">
        <f>IF(SUMIFS('Eurostat market shares'!$Z$2:$Z$185,'Eurostat market shares'!$C$2:$C$185,'Market shares starting point Fe'!$C62,'Eurostat market shares'!$D$2:$D$185,'Market shares starting point Fe'!$D62)=0,(SUMIFS('RAW data extract'!BD$74:BD$81,'RAW data extract'!$C$74:$C$81,VLOOKUP('Market shares starting point Fe'!$D62,Nomenclature!$F$1:$G$8,2,FALSE))-'Market shares starting point Fe'!BF62)+BF62,$Z62/SUMIFS('Eurostat market shares'!$Z$2:$Z$185,'Eurostat market shares'!$C$2:$C$185,'Market shares starting point Fe'!$C62,'Eurostat market shares'!$D$2:$D$185,'Market shares starting point Fe'!$D62)*(SUMIFS('RAW data extract'!BD$74:BD$81,'RAW data extract'!$C$74:$C$81,VLOOKUP('Market shares starting point Fe'!$D62,Nomenclature!$F$1:$G$8,2,FALSE))-'Market shares starting point Fe'!BF62)+BF62)</f>
        <v>1.4125887914513678E-2</v>
      </c>
      <c r="BH62" s="7">
        <f>IF(SUMIFS('Eurostat market shares'!$Z$2:$Z$185,'Eurostat market shares'!$C$2:$C$185,'Market shares starting point Fe'!$C62,'Eurostat market shares'!$D$2:$D$185,'Market shares starting point Fe'!$D62)=0,(SUMIFS('RAW data extract'!BE$74:BE$81,'RAW data extract'!$C$74:$C$81,VLOOKUP('Market shares starting point Fe'!$D62,Nomenclature!$F$1:$G$8,2,FALSE))-'Market shares starting point Fe'!BG62)+BG62,$Z62/SUMIFS('Eurostat market shares'!$Z$2:$Z$185,'Eurostat market shares'!$C$2:$C$185,'Market shares starting point Fe'!$C62,'Eurostat market shares'!$D$2:$D$185,'Market shares starting point Fe'!$D62)*(SUMIFS('RAW data extract'!BE$74:BE$81,'RAW data extract'!$C$74:$C$81,VLOOKUP('Market shares starting point Fe'!$D62,Nomenclature!$F$1:$G$8,2,FALSE))-'Market shares starting point Fe'!BG62)+BG62)</f>
        <v>1.1920960596593901E-2</v>
      </c>
    </row>
    <row r="63" spans="1:60" hidden="1" x14ac:dyDescent="0.3">
      <c r="A63" t="s">
        <v>9</v>
      </c>
      <c r="B63" t="s">
        <v>10</v>
      </c>
      <c r="C63" t="s">
        <v>41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 s="6">
        <f>IFERROR(SUMIFS('intermediary sheet'!J$2:J$185,'intermediary sheet'!$C$2:$C$185,'Market shares starting point Fe'!$C63,'intermediary sheet'!$D$2:$D$185,'Market shares starting point Fe'!$D63)/SUMIFS('intermediary sheet'!J$2:J$185,'intermediary sheet'!$C$2:$C$185,'Market shares starting point Fe'!$C63,'intermediary sheet'!$D$2:$D$185,"total"),0)</f>
        <v>0</v>
      </c>
      <c r="K63" s="6">
        <f>IFERROR(SUMIFS('intermediary sheet'!K$2:K$185,'intermediary sheet'!$C$2:$C$185,'Market shares starting point Fe'!$C63,'intermediary sheet'!$D$2:$D$185,'Market shares starting point Fe'!$D63)/SUMIFS('intermediary sheet'!K$2:K$185,'intermediary sheet'!$C$2:$C$185,'Market shares starting point Fe'!$C63,'intermediary sheet'!$D$2:$D$185,"total"),0)</f>
        <v>0</v>
      </c>
      <c r="L63" s="6">
        <f>IFERROR(SUMIFS('intermediary sheet'!L$2:L$185,'intermediary sheet'!$C$2:$C$185,'Market shares starting point Fe'!$C63,'intermediary sheet'!$D$2:$D$185,'Market shares starting point Fe'!$D63)/SUMIFS('intermediary sheet'!L$2:L$185,'intermediary sheet'!$C$2:$C$185,'Market shares starting point Fe'!$C63,'intermediary sheet'!$D$2:$D$185,"total"),0)</f>
        <v>0</v>
      </c>
      <c r="M63" s="6">
        <f>IFERROR(SUMIFS('intermediary sheet'!M$2:M$185,'intermediary sheet'!$C$2:$C$185,'Market shares starting point Fe'!$C63,'intermediary sheet'!$D$2:$D$185,'Market shares starting point Fe'!$D63)/SUMIFS('intermediary sheet'!M$2:M$185,'intermediary sheet'!$C$2:$C$185,'Market shares starting point Fe'!$C63,'intermediary sheet'!$D$2:$D$185,"total"),0)</f>
        <v>0</v>
      </c>
      <c r="N63" s="6">
        <f>IFERROR(SUMIFS('intermediary sheet'!N$2:N$185,'intermediary sheet'!$C$2:$C$185,'Market shares starting point Fe'!$C63,'intermediary sheet'!$D$2:$D$185,'Market shares starting point Fe'!$D63)/SUMIFS('intermediary sheet'!N$2:N$185,'intermediary sheet'!$C$2:$C$185,'Market shares starting point Fe'!$C63,'intermediary sheet'!$D$2:$D$185,"total"),0)</f>
        <v>0</v>
      </c>
      <c r="O63" s="6">
        <f>IFERROR(SUMIFS('intermediary sheet'!O$2:O$185,'intermediary sheet'!$C$2:$C$185,'Market shares starting point Fe'!$C63,'intermediary sheet'!$D$2:$D$185,'Market shares starting point Fe'!$D63)/SUMIFS('intermediary sheet'!O$2:O$185,'intermediary sheet'!$C$2:$C$185,'Market shares starting point Fe'!$C63,'intermediary sheet'!$D$2:$D$185,"total"),0)</f>
        <v>0</v>
      </c>
      <c r="P63" s="6">
        <f>IFERROR(SUMIFS('intermediary sheet'!P$2:P$185,'intermediary sheet'!$C$2:$C$185,'Market shares starting point Fe'!$C63,'intermediary sheet'!$D$2:$D$185,'Market shares starting point Fe'!$D63)/SUMIFS('intermediary sheet'!P$2:P$185,'intermediary sheet'!$C$2:$C$185,'Market shares starting point Fe'!$C63,'intermediary sheet'!$D$2:$D$185,"total"),0)</f>
        <v>0</v>
      </c>
      <c r="Q63" s="6">
        <f>IFERROR(SUMIFS('intermediary sheet'!Q$2:Q$185,'intermediary sheet'!$C$2:$C$185,'Market shares starting point Fe'!$C63,'intermediary sheet'!$D$2:$D$185,'Market shares starting point Fe'!$D63)/SUMIFS('intermediary sheet'!Q$2:Q$185,'intermediary sheet'!$C$2:$C$185,'Market shares starting point Fe'!$C63,'intermediary sheet'!$D$2:$D$185,"total"),0)</f>
        <v>0</v>
      </c>
      <c r="R63" s="6">
        <f>IFERROR(SUMIFS('intermediary sheet'!R$2:R$185,'intermediary sheet'!$C$2:$C$185,'Market shares starting point Fe'!$C63,'intermediary sheet'!$D$2:$D$185,'Market shares starting point Fe'!$D63)/SUMIFS('intermediary sheet'!R$2:R$185,'intermediary sheet'!$C$2:$C$185,'Market shares starting point Fe'!$C63,'intermediary sheet'!$D$2:$D$185,"total"),0)</f>
        <v>0</v>
      </c>
      <c r="S63" s="6">
        <f>IFERROR(SUMIFS('intermediary sheet'!S$2:S$185,'intermediary sheet'!$C$2:$C$185,'Market shares starting point Fe'!$C63,'intermediary sheet'!$D$2:$D$185,'Market shares starting point Fe'!$D63)/SUMIFS('intermediary sheet'!S$2:S$185,'intermediary sheet'!$C$2:$C$185,'Market shares starting point Fe'!$C63,'intermediary sheet'!$D$2:$D$185,"total"),0)</f>
        <v>0</v>
      </c>
      <c r="T63" s="6">
        <f>IFERROR(SUMIFS('intermediary sheet'!T$2:T$185,'intermediary sheet'!$C$2:$C$185,'Market shares starting point Fe'!$C63,'intermediary sheet'!$D$2:$D$185,'Market shares starting point Fe'!$D63)/SUMIFS('intermediary sheet'!T$2:T$185,'intermediary sheet'!$C$2:$C$185,'Market shares starting point Fe'!$C63,'intermediary sheet'!$D$2:$D$185,"total"),0)</f>
        <v>0</v>
      </c>
      <c r="U63" s="6">
        <f>IFERROR(SUMIFS('intermediary sheet'!U$2:U$185,'intermediary sheet'!$C$2:$C$185,'Market shares starting point Fe'!$C63,'intermediary sheet'!$D$2:$D$185,'Market shares starting point Fe'!$D63)/SUMIFS('intermediary sheet'!U$2:U$185,'intermediary sheet'!$C$2:$C$185,'Market shares starting point Fe'!$C63,'intermediary sheet'!$D$2:$D$185,"total"),0)</f>
        <v>0</v>
      </c>
      <c r="V63" s="6">
        <f>IFERROR(SUMIFS('intermediary sheet'!V$2:V$185,'intermediary sheet'!$C$2:$C$185,'Market shares starting point Fe'!$C63,'intermediary sheet'!$D$2:$D$185,'Market shares starting point Fe'!$D63)/SUMIFS('intermediary sheet'!V$2:V$185,'intermediary sheet'!$C$2:$C$185,'Market shares starting point Fe'!$C63,'intermediary sheet'!$D$2:$D$185,"total"),0)</f>
        <v>0</v>
      </c>
      <c r="W63" s="6">
        <f>IFERROR(SUMIFS('intermediary sheet'!W$2:W$185,'intermediary sheet'!$C$2:$C$185,'Market shares starting point Fe'!$C63,'intermediary sheet'!$D$2:$D$185,'Market shares starting point Fe'!$D63)/SUMIFS('intermediary sheet'!W$2:W$185,'intermediary sheet'!$C$2:$C$185,'Market shares starting point Fe'!$C63,'intermediary sheet'!$D$2:$D$185,"total"),0)</f>
        <v>0</v>
      </c>
      <c r="X63" s="6">
        <f>IFERROR(SUMIFS('intermediary sheet'!X$2:X$185,'intermediary sheet'!$C$2:$C$185,'Market shares starting point Fe'!$C63,'intermediary sheet'!$D$2:$D$185,'Market shares starting point Fe'!$D63)/SUMIFS('intermediary sheet'!X$2:X$185,'intermediary sheet'!$C$2:$C$185,'Market shares starting point Fe'!$C63,'intermediary sheet'!$D$2:$D$185,"total"),0)</f>
        <v>0</v>
      </c>
      <c r="Y63" s="6">
        <f>IFERROR(SUMIFS('intermediary sheet'!Y$2:Y$185,'intermediary sheet'!$C$2:$C$185,'Market shares starting point Fe'!$C63,'intermediary sheet'!$D$2:$D$185,'Market shares starting point Fe'!$D63)/SUMIFS('intermediary sheet'!Y$2:Y$185,'intermediary sheet'!$C$2:$C$185,'Market shares starting point Fe'!$C63,'intermediary sheet'!$D$2:$D$185,"total"),0)</f>
        <v>0</v>
      </c>
      <c r="Z63" s="6">
        <f>IFERROR(SUMIFS('intermediary sheet'!Z$2:Z$185,'intermediary sheet'!$C$2:$C$185,'Market shares starting point Fe'!$C63,'intermediary sheet'!$D$2:$D$185,'Market shares starting point Fe'!$D63)/SUMIFS('intermediary sheet'!Z$2:Z$185,'intermediary sheet'!$C$2:$C$185,'Market shares starting point Fe'!$C63,'intermediary sheet'!$D$2:$D$185,"total"),0)</f>
        <v>0</v>
      </c>
      <c r="AA63" s="7">
        <f>IF(SUMIFS('Eurostat market shares'!$Z$2:$Z$185,'Eurostat market shares'!$C$2:$C$185,'Market shares starting point Fe'!$C63,'Eurostat market shares'!$D$2:$D$185,'Market shares starting point Fe'!$D63)=0,(SUMIFS('RAW data extract'!X$74:X$81,'RAW data extract'!$C$74:$C$81,VLOOKUP('Market shares starting point Fe'!$D63,Nomenclature!$F$1:$G$8,2,FALSE))-'Market shares starting point Fe'!Z63)+Z63,$Z63/SUMIFS('Eurostat market shares'!$Z$2:$Z$185,'Eurostat market shares'!$C$2:$C$185,'Market shares starting point Fe'!$C63,'Eurostat market shares'!$D$2:$D$185,'Market shares starting point Fe'!$D63)*(SUMIFS('RAW data extract'!X$74:X$81,'RAW data extract'!$C$74:$C$81,VLOOKUP('Market shares starting point Fe'!$D63,Nomenclature!$F$1:$G$8,2,FALSE))-'Market shares starting point Fe'!Z63)+Z63)</f>
        <v>3.1451634939410661E-5</v>
      </c>
      <c r="AB63" s="7">
        <f>IF(SUMIFS('Eurostat market shares'!$Z$2:$Z$185,'Eurostat market shares'!$C$2:$C$185,'Market shares starting point Fe'!$C63,'Eurostat market shares'!$D$2:$D$185,'Market shares starting point Fe'!$D63)=0,(SUMIFS('RAW data extract'!Y$74:Y$81,'RAW data extract'!$C$74:$C$81,VLOOKUP('Market shares starting point Fe'!$D63,Nomenclature!$F$1:$G$8,2,FALSE))-'Market shares starting point Fe'!AA63)+AA63,$Z63/SUMIFS('Eurostat market shares'!$Z$2:$Z$185,'Eurostat market shares'!$C$2:$C$185,'Market shares starting point Fe'!$C63,'Eurostat market shares'!$D$2:$D$185,'Market shares starting point Fe'!$D63)*(SUMIFS('RAW data extract'!Y$74:Y$81,'RAW data extract'!$C$74:$C$81,VLOOKUP('Market shares starting point Fe'!$D63,Nomenclature!$F$1:$G$8,2,FALSE))-'Market shares starting point Fe'!AA63)+AA63)</f>
        <v>3.2337662751868216E-5</v>
      </c>
      <c r="AC63" s="7">
        <f>IF(SUMIFS('Eurostat market shares'!$Z$2:$Z$185,'Eurostat market shares'!$C$2:$C$185,'Market shares starting point Fe'!$C63,'Eurostat market shares'!$D$2:$D$185,'Market shares starting point Fe'!$D63)=0,(SUMIFS('RAW data extract'!Z$74:Z$81,'RAW data extract'!$C$74:$C$81,VLOOKUP('Market shares starting point Fe'!$D63,Nomenclature!$F$1:$G$8,2,FALSE))-'Market shares starting point Fe'!AB63)+AB63,$Z63/SUMIFS('Eurostat market shares'!$Z$2:$Z$185,'Eurostat market shares'!$C$2:$C$185,'Market shares starting point Fe'!$C63,'Eurostat market shares'!$D$2:$D$185,'Market shares starting point Fe'!$D63)*(SUMIFS('RAW data extract'!Z$74:Z$81,'RAW data extract'!$C$74:$C$81,VLOOKUP('Market shares starting point Fe'!$D63,Nomenclature!$F$1:$G$8,2,FALSE))-'Market shares starting point Fe'!AB63)+AB63)</f>
        <v>3.3413273411202505E-5</v>
      </c>
      <c r="AD63" s="7">
        <f>IF(SUMIFS('Eurostat market shares'!$Z$2:$Z$185,'Eurostat market shares'!$C$2:$C$185,'Market shares starting point Fe'!$C63,'Eurostat market shares'!$D$2:$D$185,'Market shares starting point Fe'!$D63)=0,(SUMIFS('RAW data extract'!AA$74:AA$81,'RAW data extract'!$C$74:$C$81,VLOOKUP('Market shares starting point Fe'!$D63,Nomenclature!$F$1:$G$8,2,FALSE))-'Market shares starting point Fe'!AC63)+AC63,$Z63/SUMIFS('Eurostat market shares'!$Z$2:$Z$185,'Eurostat market shares'!$C$2:$C$185,'Market shares starting point Fe'!$C63,'Eurostat market shares'!$D$2:$D$185,'Market shares starting point Fe'!$D63)*(SUMIFS('RAW data extract'!AA$74:AA$81,'RAW data extract'!$C$74:$C$81,VLOOKUP('Market shares starting point Fe'!$D63,Nomenclature!$F$1:$G$8,2,FALSE))-'Market shares starting point Fe'!AC63)+AC63)</f>
        <v>3.4628690814887669E-5</v>
      </c>
      <c r="AE63" s="7">
        <f>IF(SUMIFS('Eurostat market shares'!$Z$2:$Z$185,'Eurostat market shares'!$C$2:$C$185,'Market shares starting point Fe'!$C63,'Eurostat market shares'!$D$2:$D$185,'Market shares starting point Fe'!$D63)=0,(SUMIFS('RAW data extract'!AB$74:AB$81,'RAW data extract'!$C$74:$C$81,VLOOKUP('Market shares starting point Fe'!$D63,Nomenclature!$F$1:$G$8,2,FALSE))-'Market shares starting point Fe'!AD63)+AD63,$Z63/SUMIFS('Eurostat market shares'!$Z$2:$Z$185,'Eurostat market shares'!$C$2:$C$185,'Market shares starting point Fe'!$C63,'Eurostat market shares'!$D$2:$D$185,'Market shares starting point Fe'!$D63)*(SUMIFS('RAW data extract'!AB$74:AB$81,'RAW data extract'!$C$74:$C$81,VLOOKUP('Market shares starting point Fe'!$D63,Nomenclature!$F$1:$G$8,2,FALSE))-'Market shares starting point Fe'!AD63)+AD63)</f>
        <v>3.5763703385667795E-5</v>
      </c>
      <c r="AF63" s="7">
        <f>IF(SUMIFS('Eurostat market shares'!$Z$2:$Z$185,'Eurostat market shares'!$C$2:$C$185,'Market shares starting point Fe'!$C63,'Eurostat market shares'!$D$2:$D$185,'Market shares starting point Fe'!$D63)=0,(SUMIFS('RAW data extract'!AC$74:AC$81,'RAW data extract'!$C$74:$C$81,VLOOKUP('Market shares starting point Fe'!$D63,Nomenclature!$F$1:$G$8,2,FALSE))-'Market shares starting point Fe'!AE63)+AE63,$Z63/SUMIFS('Eurostat market shares'!$Z$2:$Z$185,'Eurostat market shares'!$C$2:$C$185,'Market shares starting point Fe'!$C63,'Eurostat market shares'!$D$2:$D$185,'Market shares starting point Fe'!$D63)*(SUMIFS('RAW data extract'!AC$74:AC$81,'RAW data extract'!$C$74:$C$81,VLOOKUP('Market shares starting point Fe'!$D63,Nomenclature!$F$1:$G$8,2,FALSE))-'Market shares starting point Fe'!AE63)+AE63)</f>
        <v>3.6847644219590408E-5</v>
      </c>
      <c r="AG63" s="7">
        <f>IF(SUMIFS('Eurostat market shares'!$Z$2:$Z$185,'Eurostat market shares'!$C$2:$C$185,'Market shares starting point Fe'!$C63,'Eurostat market shares'!$D$2:$D$185,'Market shares starting point Fe'!$D63)=0,(SUMIFS('RAW data extract'!AD$74:AD$81,'RAW data extract'!$C$74:$C$81,VLOOKUP('Market shares starting point Fe'!$D63,Nomenclature!$F$1:$G$8,2,FALSE))-'Market shares starting point Fe'!AF63)+AF63,$Z63/SUMIFS('Eurostat market shares'!$Z$2:$Z$185,'Eurostat market shares'!$C$2:$C$185,'Market shares starting point Fe'!$C63,'Eurostat market shares'!$D$2:$D$185,'Market shares starting point Fe'!$D63)*(SUMIFS('RAW data extract'!AD$74:AD$81,'RAW data extract'!$C$74:$C$81,VLOOKUP('Market shares starting point Fe'!$D63,Nomenclature!$F$1:$G$8,2,FALSE))-'Market shares starting point Fe'!AF63)+AF63)</f>
        <v>3.7887884466593821E-5</v>
      </c>
      <c r="AH63" s="7">
        <f>IF(SUMIFS('Eurostat market shares'!$Z$2:$Z$185,'Eurostat market shares'!$C$2:$C$185,'Market shares starting point Fe'!$C63,'Eurostat market shares'!$D$2:$D$185,'Market shares starting point Fe'!$D63)=0,(SUMIFS('RAW data extract'!AE$74:AE$81,'RAW data extract'!$C$74:$C$81,VLOOKUP('Market shares starting point Fe'!$D63,Nomenclature!$F$1:$G$8,2,FALSE))-'Market shares starting point Fe'!AG63)+AG63,$Z63/SUMIFS('Eurostat market shares'!$Z$2:$Z$185,'Eurostat market shares'!$C$2:$C$185,'Market shares starting point Fe'!$C63,'Eurostat market shares'!$D$2:$D$185,'Market shares starting point Fe'!$D63)*(SUMIFS('RAW data extract'!AE$74:AE$81,'RAW data extract'!$C$74:$C$81,VLOOKUP('Market shares starting point Fe'!$D63,Nomenclature!$F$1:$G$8,2,FALSE))-'Market shares starting point Fe'!AG63)+AG63)</f>
        <v>3.8967393681361905E-5</v>
      </c>
      <c r="AI63" s="7">
        <f>IF(SUMIFS('Eurostat market shares'!$Z$2:$Z$185,'Eurostat market shares'!$C$2:$C$185,'Market shares starting point Fe'!$C63,'Eurostat market shares'!$D$2:$D$185,'Market shares starting point Fe'!$D63)=0,(SUMIFS('RAW data extract'!AF$74:AF$81,'RAW data extract'!$C$74:$C$81,VLOOKUP('Market shares starting point Fe'!$D63,Nomenclature!$F$1:$G$8,2,FALSE))-'Market shares starting point Fe'!AH63)+AH63,$Z63/SUMIFS('Eurostat market shares'!$Z$2:$Z$185,'Eurostat market shares'!$C$2:$C$185,'Market shares starting point Fe'!$C63,'Eurostat market shares'!$D$2:$D$185,'Market shares starting point Fe'!$D63)*(SUMIFS('RAW data extract'!AF$74:AF$81,'RAW data extract'!$C$74:$C$81,VLOOKUP('Market shares starting point Fe'!$D63,Nomenclature!$F$1:$G$8,2,FALSE))-'Market shares starting point Fe'!AH63)+AH63)</f>
        <v>4.0053074838500534E-5</v>
      </c>
      <c r="AJ63" s="7">
        <f>IF(SUMIFS('Eurostat market shares'!$Z$2:$Z$185,'Eurostat market shares'!$C$2:$C$185,'Market shares starting point Fe'!$C63,'Eurostat market shares'!$D$2:$D$185,'Market shares starting point Fe'!$D63)=0,(SUMIFS('RAW data extract'!AG$74:AG$81,'RAW data extract'!$C$74:$C$81,VLOOKUP('Market shares starting point Fe'!$D63,Nomenclature!$F$1:$G$8,2,FALSE))-'Market shares starting point Fe'!AI63)+AI63,$Z63/SUMIFS('Eurostat market shares'!$Z$2:$Z$185,'Eurostat market shares'!$C$2:$C$185,'Market shares starting point Fe'!$C63,'Eurostat market shares'!$D$2:$D$185,'Market shares starting point Fe'!$D63)*(SUMIFS('RAW data extract'!AG$74:AG$81,'RAW data extract'!$C$74:$C$81,VLOOKUP('Market shares starting point Fe'!$D63,Nomenclature!$F$1:$G$8,2,FALSE))-'Market shares starting point Fe'!AI63)+AI63)</f>
        <v>4.1197197991297726E-5</v>
      </c>
      <c r="AK63" s="7">
        <f>IF(SUMIFS('Eurostat market shares'!$Z$2:$Z$185,'Eurostat market shares'!$C$2:$C$185,'Market shares starting point Fe'!$C63,'Eurostat market shares'!$D$2:$D$185,'Market shares starting point Fe'!$D63)=0,(SUMIFS('RAW data extract'!AH$74:AH$81,'RAW data extract'!$C$74:$C$81,VLOOKUP('Market shares starting point Fe'!$D63,Nomenclature!$F$1:$G$8,2,FALSE))-'Market shares starting point Fe'!AJ63)+AJ63,$Z63/SUMIFS('Eurostat market shares'!$Z$2:$Z$185,'Eurostat market shares'!$C$2:$C$185,'Market shares starting point Fe'!$C63,'Eurostat market shares'!$D$2:$D$185,'Market shares starting point Fe'!$D63)*(SUMIFS('RAW data extract'!AH$74:AH$81,'RAW data extract'!$C$74:$C$81,VLOOKUP('Market shares starting point Fe'!$D63,Nomenclature!$F$1:$G$8,2,FALSE))-'Market shares starting point Fe'!AJ63)+AJ63)</f>
        <v>4.2470285593250626E-5</v>
      </c>
      <c r="AL63" s="7">
        <f>IF(SUMIFS('Eurostat market shares'!$Z$2:$Z$185,'Eurostat market shares'!$C$2:$C$185,'Market shares starting point Fe'!$C63,'Eurostat market shares'!$D$2:$D$185,'Market shares starting point Fe'!$D63)=0,(SUMIFS('RAW data extract'!AI$74:AI$81,'RAW data extract'!$C$74:$C$81,VLOOKUP('Market shares starting point Fe'!$D63,Nomenclature!$F$1:$G$8,2,FALSE))-'Market shares starting point Fe'!AK63)+AK63,$Z63/SUMIFS('Eurostat market shares'!$Z$2:$Z$185,'Eurostat market shares'!$C$2:$C$185,'Market shares starting point Fe'!$C63,'Eurostat market shares'!$D$2:$D$185,'Market shares starting point Fe'!$D63)*(SUMIFS('RAW data extract'!AI$74:AI$81,'RAW data extract'!$C$74:$C$81,VLOOKUP('Market shares starting point Fe'!$D63,Nomenclature!$F$1:$G$8,2,FALSE))-'Market shares starting point Fe'!AK63)+AK63)</f>
        <v>4.3906027992304353E-5</v>
      </c>
      <c r="AM63" s="7">
        <f>IF(SUMIFS('Eurostat market shares'!$Z$2:$Z$185,'Eurostat market shares'!$C$2:$C$185,'Market shares starting point Fe'!$C63,'Eurostat market shares'!$D$2:$D$185,'Market shares starting point Fe'!$D63)=0,(SUMIFS('RAW data extract'!AJ$74:AJ$81,'RAW data extract'!$C$74:$C$81,VLOOKUP('Market shares starting point Fe'!$D63,Nomenclature!$F$1:$G$8,2,FALSE))-'Market shares starting point Fe'!AL63)+AL63,$Z63/SUMIFS('Eurostat market shares'!$Z$2:$Z$185,'Eurostat market shares'!$C$2:$C$185,'Market shares starting point Fe'!$C63,'Eurostat market shares'!$D$2:$D$185,'Market shares starting point Fe'!$D63)*(SUMIFS('RAW data extract'!AJ$74:AJ$81,'RAW data extract'!$C$74:$C$81,VLOOKUP('Market shares starting point Fe'!$D63,Nomenclature!$F$1:$G$8,2,FALSE))-'Market shares starting point Fe'!AL63)+AL63)</f>
        <v>4.5532824028946061E-5</v>
      </c>
      <c r="AN63" s="7">
        <f>IF(SUMIFS('Eurostat market shares'!$Z$2:$Z$185,'Eurostat market shares'!$C$2:$C$185,'Market shares starting point Fe'!$C63,'Eurostat market shares'!$D$2:$D$185,'Market shares starting point Fe'!$D63)=0,(SUMIFS('RAW data extract'!AK$74:AK$81,'RAW data extract'!$C$74:$C$81,VLOOKUP('Market shares starting point Fe'!$D63,Nomenclature!$F$1:$G$8,2,FALSE))-'Market shares starting point Fe'!AM63)+AM63,$Z63/SUMIFS('Eurostat market shares'!$Z$2:$Z$185,'Eurostat market shares'!$C$2:$C$185,'Market shares starting point Fe'!$C63,'Eurostat market shares'!$D$2:$D$185,'Market shares starting point Fe'!$D63)*(SUMIFS('RAW data extract'!AK$74:AK$81,'RAW data extract'!$C$74:$C$81,VLOOKUP('Market shares starting point Fe'!$D63,Nomenclature!$F$1:$G$8,2,FALSE))-'Market shares starting point Fe'!AM63)+AM63)</f>
        <v>4.7450540965442324E-5</v>
      </c>
      <c r="AO63" s="7">
        <f>IF(SUMIFS('Eurostat market shares'!$Z$2:$Z$185,'Eurostat market shares'!$C$2:$C$185,'Market shares starting point Fe'!$C63,'Eurostat market shares'!$D$2:$D$185,'Market shares starting point Fe'!$D63)=0,(SUMIFS('RAW data extract'!AL$74:AL$81,'RAW data extract'!$C$74:$C$81,VLOOKUP('Market shares starting point Fe'!$D63,Nomenclature!$F$1:$G$8,2,FALSE))-'Market shares starting point Fe'!AN63)+AN63,$Z63/SUMIFS('Eurostat market shares'!$Z$2:$Z$185,'Eurostat market shares'!$C$2:$C$185,'Market shares starting point Fe'!$C63,'Eurostat market shares'!$D$2:$D$185,'Market shares starting point Fe'!$D63)*(SUMIFS('RAW data extract'!AL$74:AL$81,'RAW data extract'!$C$74:$C$81,VLOOKUP('Market shares starting point Fe'!$D63,Nomenclature!$F$1:$G$8,2,FALSE))-'Market shares starting point Fe'!AN63)+AN63)</f>
        <v>4.9588750128145506E-5</v>
      </c>
      <c r="AP63" s="7">
        <f>IF(SUMIFS('Eurostat market shares'!$Z$2:$Z$185,'Eurostat market shares'!$C$2:$C$185,'Market shares starting point Fe'!$C63,'Eurostat market shares'!$D$2:$D$185,'Market shares starting point Fe'!$D63)=0,(SUMIFS('RAW data extract'!AM$74:AM$81,'RAW data extract'!$C$74:$C$81,VLOOKUP('Market shares starting point Fe'!$D63,Nomenclature!$F$1:$G$8,2,FALSE))-'Market shares starting point Fe'!AO63)+AO63,$Z63/SUMIFS('Eurostat market shares'!$Z$2:$Z$185,'Eurostat market shares'!$C$2:$C$185,'Market shares starting point Fe'!$C63,'Eurostat market shares'!$D$2:$D$185,'Market shares starting point Fe'!$D63)*(SUMIFS('RAW data extract'!AM$74:AM$81,'RAW data extract'!$C$74:$C$81,VLOOKUP('Market shares starting point Fe'!$D63,Nomenclature!$F$1:$G$8,2,FALSE))-'Market shares starting point Fe'!AO63)+AO63)</f>
        <v>5.1955306817065874E-5</v>
      </c>
      <c r="AQ63" s="7">
        <f>IF(SUMIFS('Eurostat market shares'!$Z$2:$Z$185,'Eurostat market shares'!$C$2:$C$185,'Market shares starting point Fe'!$C63,'Eurostat market shares'!$D$2:$D$185,'Market shares starting point Fe'!$D63)=0,(SUMIFS('RAW data extract'!AN$74:AN$81,'RAW data extract'!$C$74:$C$81,VLOOKUP('Market shares starting point Fe'!$D63,Nomenclature!$F$1:$G$8,2,FALSE))-'Market shares starting point Fe'!AP63)+AP63,$Z63/SUMIFS('Eurostat market shares'!$Z$2:$Z$185,'Eurostat market shares'!$C$2:$C$185,'Market shares starting point Fe'!$C63,'Eurostat market shares'!$D$2:$D$185,'Market shares starting point Fe'!$D63)*(SUMIFS('RAW data extract'!AN$74:AN$81,'RAW data extract'!$C$74:$C$81,VLOOKUP('Market shares starting point Fe'!$D63,Nomenclature!$F$1:$G$8,2,FALSE))-'Market shares starting point Fe'!AP63)+AP63)</f>
        <v>5.4493860790469999E-5</v>
      </c>
      <c r="AR63" s="7">
        <f>IF(SUMIFS('Eurostat market shares'!$Z$2:$Z$185,'Eurostat market shares'!$C$2:$C$185,'Market shares starting point Fe'!$C63,'Eurostat market shares'!$D$2:$D$185,'Market shares starting point Fe'!$D63)=0,(SUMIFS('RAW data extract'!AO$74:AO$81,'RAW data extract'!$C$74:$C$81,VLOOKUP('Market shares starting point Fe'!$D63,Nomenclature!$F$1:$G$8,2,FALSE))-'Market shares starting point Fe'!AQ63)+AQ63,$Z63/SUMIFS('Eurostat market shares'!$Z$2:$Z$185,'Eurostat market shares'!$C$2:$C$185,'Market shares starting point Fe'!$C63,'Eurostat market shares'!$D$2:$D$185,'Market shares starting point Fe'!$D63)*(SUMIFS('RAW data extract'!AO$74:AO$81,'RAW data extract'!$C$74:$C$81,VLOOKUP('Market shares starting point Fe'!$D63,Nomenclature!$F$1:$G$8,2,FALSE))-'Market shares starting point Fe'!AQ63)+AQ63)</f>
        <v>5.7190908220331345E-5</v>
      </c>
      <c r="AS63" s="7">
        <f>IF(SUMIFS('Eurostat market shares'!$Z$2:$Z$185,'Eurostat market shares'!$C$2:$C$185,'Market shares starting point Fe'!$C63,'Eurostat market shares'!$D$2:$D$185,'Market shares starting point Fe'!$D63)=0,(SUMIFS('RAW data extract'!AP$74:AP$81,'RAW data extract'!$C$74:$C$81,VLOOKUP('Market shares starting point Fe'!$D63,Nomenclature!$F$1:$G$8,2,FALSE))-'Market shares starting point Fe'!AR63)+AR63,$Z63/SUMIFS('Eurostat market shares'!$Z$2:$Z$185,'Eurostat market shares'!$C$2:$C$185,'Market shares starting point Fe'!$C63,'Eurostat market shares'!$D$2:$D$185,'Market shares starting point Fe'!$D63)*(SUMIFS('RAW data extract'!AP$74:AP$81,'RAW data extract'!$C$74:$C$81,VLOOKUP('Market shares starting point Fe'!$D63,Nomenclature!$F$1:$G$8,2,FALSE))-'Market shares starting point Fe'!AR63)+AR63)</f>
        <v>6.0033249519162987E-5</v>
      </c>
      <c r="AT63" s="7">
        <f>IF(SUMIFS('Eurostat market shares'!$Z$2:$Z$185,'Eurostat market shares'!$C$2:$C$185,'Market shares starting point Fe'!$C63,'Eurostat market shares'!$D$2:$D$185,'Market shares starting point Fe'!$D63)=0,(SUMIFS('RAW data extract'!AQ$74:AQ$81,'RAW data extract'!$C$74:$C$81,VLOOKUP('Market shares starting point Fe'!$D63,Nomenclature!$F$1:$G$8,2,FALSE))-'Market shares starting point Fe'!AS63)+AS63,$Z63/SUMIFS('Eurostat market shares'!$Z$2:$Z$185,'Eurostat market shares'!$C$2:$C$185,'Market shares starting point Fe'!$C63,'Eurostat market shares'!$D$2:$D$185,'Market shares starting point Fe'!$D63)*(SUMIFS('RAW data extract'!AQ$74:AQ$81,'RAW data extract'!$C$74:$C$81,VLOOKUP('Market shares starting point Fe'!$D63,Nomenclature!$F$1:$G$8,2,FALSE))-'Market shares starting point Fe'!AS63)+AS63)</f>
        <v>6.3021984549952367E-5</v>
      </c>
      <c r="AU63" s="7">
        <f>IF(SUMIFS('Eurostat market shares'!$Z$2:$Z$185,'Eurostat market shares'!$C$2:$C$185,'Market shares starting point Fe'!$C63,'Eurostat market shares'!$D$2:$D$185,'Market shares starting point Fe'!$D63)=0,(SUMIFS('RAW data extract'!AR$74:AR$81,'RAW data extract'!$C$74:$C$81,VLOOKUP('Market shares starting point Fe'!$D63,Nomenclature!$F$1:$G$8,2,FALSE))-'Market shares starting point Fe'!AT63)+AT63,$Z63/SUMIFS('Eurostat market shares'!$Z$2:$Z$185,'Eurostat market shares'!$C$2:$C$185,'Market shares starting point Fe'!$C63,'Eurostat market shares'!$D$2:$D$185,'Market shares starting point Fe'!$D63)*(SUMIFS('RAW data extract'!AR$74:AR$81,'RAW data extract'!$C$74:$C$81,VLOOKUP('Market shares starting point Fe'!$D63,Nomenclature!$F$1:$G$8,2,FALSE))-'Market shares starting point Fe'!AT63)+AT63)</f>
        <v>6.6061670150832237E-5</v>
      </c>
      <c r="AV63" s="7">
        <f>IF(SUMIFS('Eurostat market shares'!$Z$2:$Z$185,'Eurostat market shares'!$C$2:$C$185,'Market shares starting point Fe'!$C63,'Eurostat market shares'!$D$2:$D$185,'Market shares starting point Fe'!$D63)=0,(SUMIFS('RAW data extract'!AS$74:AS$81,'RAW data extract'!$C$74:$C$81,VLOOKUP('Market shares starting point Fe'!$D63,Nomenclature!$F$1:$G$8,2,FALSE))-'Market shares starting point Fe'!AU63)+AU63,$Z63/SUMIFS('Eurostat market shares'!$Z$2:$Z$185,'Eurostat market shares'!$C$2:$C$185,'Market shares starting point Fe'!$C63,'Eurostat market shares'!$D$2:$D$185,'Market shares starting point Fe'!$D63)*(SUMIFS('RAW data extract'!AS$74:AS$81,'RAW data extract'!$C$74:$C$81,VLOOKUP('Market shares starting point Fe'!$D63,Nomenclature!$F$1:$G$8,2,FALSE))-'Market shares starting point Fe'!AU63)+AU63)</f>
        <v>6.9224460196423571E-5</v>
      </c>
      <c r="AW63" s="7">
        <f>IF(SUMIFS('Eurostat market shares'!$Z$2:$Z$185,'Eurostat market shares'!$C$2:$C$185,'Market shares starting point Fe'!$C63,'Eurostat market shares'!$D$2:$D$185,'Market shares starting point Fe'!$D63)=0,(SUMIFS('RAW data extract'!AT$74:AT$81,'RAW data extract'!$C$74:$C$81,VLOOKUP('Market shares starting point Fe'!$D63,Nomenclature!$F$1:$G$8,2,FALSE))-'Market shares starting point Fe'!AV63)+AV63,$Z63/SUMIFS('Eurostat market shares'!$Z$2:$Z$185,'Eurostat market shares'!$C$2:$C$185,'Market shares starting point Fe'!$C63,'Eurostat market shares'!$D$2:$D$185,'Market shares starting point Fe'!$D63)*(SUMIFS('RAW data extract'!AT$74:AT$81,'RAW data extract'!$C$74:$C$81,VLOOKUP('Market shares starting point Fe'!$D63,Nomenclature!$F$1:$G$8,2,FALSE))-'Market shares starting point Fe'!AV63)+AV63)</f>
        <v>7.249390836290166E-5</v>
      </c>
      <c r="AX63" s="7">
        <f>IF(SUMIFS('Eurostat market shares'!$Z$2:$Z$185,'Eurostat market shares'!$C$2:$C$185,'Market shares starting point Fe'!$C63,'Eurostat market shares'!$D$2:$D$185,'Market shares starting point Fe'!$D63)=0,(SUMIFS('RAW data extract'!AU$74:AU$81,'RAW data extract'!$C$74:$C$81,VLOOKUP('Market shares starting point Fe'!$D63,Nomenclature!$F$1:$G$8,2,FALSE))-'Market shares starting point Fe'!AW63)+AW63,$Z63/SUMIFS('Eurostat market shares'!$Z$2:$Z$185,'Eurostat market shares'!$C$2:$C$185,'Market shares starting point Fe'!$C63,'Eurostat market shares'!$D$2:$D$185,'Market shares starting point Fe'!$D63)*(SUMIFS('RAW data extract'!AU$74:AU$81,'RAW data extract'!$C$74:$C$81,VLOOKUP('Market shares starting point Fe'!$D63,Nomenclature!$F$1:$G$8,2,FALSE))-'Market shares starting point Fe'!AW63)+AW63)</f>
        <v>7.5960177492498033E-5</v>
      </c>
      <c r="AY63" s="7">
        <f>IF(SUMIFS('Eurostat market shares'!$Z$2:$Z$185,'Eurostat market shares'!$C$2:$C$185,'Market shares starting point Fe'!$C63,'Eurostat market shares'!$D$2:$D$185,'Market shares starting point Fe'!$D63)=0,(SUMIFS('RAW data extract'!AV$74:AV$81,'RAW data extract'!$C$74:$C$81,VLOOKUP('Market shares starting point Fe'!$D63,Nomenclature!$F$1:$G$8,2,FALSE))-'Market shares starting point Fe'!AX63)+AX63,$Z63/SUMIFS('Eurostat market shares'!$Z$2:$Z$185,'Eurostat market shares'!$C$2:$C$185,'Market shares starting point Fe'!$C63,'Eurostat market shares'!$D$2:$D$185,'Market shares starting point Fe'!$D63)*(SUMIFS('RAW data extract'!AV$74:AV$81,'RAW data extract'!$C$74:$C$81,VLOOKUP('Market shares starting point Fe'!$D63,Nomenclature!$F$1:$G$8,2,FALSE))-'Market shares starting point Fe'!AX63)+AX63)</f>
        <v>7.9901486654215481E-5</v>
      </c>
      <c r="AZ63" s="7">
        <f>IF(SUMIFS('Eurostat market shares'!$Z$2:$Z$185,'Eurostat market shares'!$C$2:$C$185,'Market shares starting point Fe'!$C63,'Eurostat market shares'!$D$2:$D$185,'Market shares starting point Fe'!$D63)=0,(SUMIFS('RAW data extract'!AW$74:AW$81,'RAW data extract'!$C$74:$C$81,VLOOKUP('Market shares starting point Fe'!$D63,Nomenclature!$F$1:$G$8,2,FALSE))-'Market shares starting point Fe'!AY63)+AY63,$Z63/SUMIFS('Eurostat market shares'!$Z$2:$Z$185,'Eurostat market shares'!$C$2:$C$185,'Market shares starting point Fe'!$C63,'Eurostat market shares'!$D$2:$D$185,'Market shares starting point Fe'!$D63)*(SUMIFS('RAW data extract'!AW$74:AW$81,'RAW data extract'!$C$74:$C$81,VLOOKUP('Market shares starting point Fe'!$D63,Nomenclature!$F$1:$G$8,2,FALSE))-'Market shares starting point Fe'!AY63)+AY63)</f>
        <v>8.4063538533015611E-5</v>
      </c>
      <c r="BA63" s="7">
        <f>IF(SUMIFS('Eurostat market shares'!$Z$2:$Z$185,'Eurostat market shares'!$C$2:$C$185,'Market shares starting point Fe'!$C63,'Eurostat market shares'!$D$2:$D$185,'Market shares starting point Fe'!$D63)=0,(SUMIFS('RAW data extract'!AX$74:AX$81,'RAW data extract'!$C$74:$C$81,VLOOKUP('Market shares starting point Fe'!$D63,Nomenclature!$F$1:$G$8,2,FALSE))-'Market shares starting point Fe'!AZ63)+AZ63,$Z63/SUMIFS('Eurostat market shares'!$Z$2:$Z$185,'Eurostat market shares'!$C$2:$C$185,'Market shares starting point Fe'!$C63,'Eurostat market shares'!$D$2:$D$185,'Market shares starting point Fe'!$D63)*(SUMIFS('RAW data extract'!AX$74:AX$81,'RAW data extract'!$C$74:$C$81,VLOOKUP('Market shares starting point Fe'!$D63,Nomenclature!$F$1:$G$8,2,FALSE))-'Market shares starting point Fe'!AZ63)+AZ63)</f>
        <v>8.8609987851437781E-5</v>
      </c>
      <c r="BB63" s="7">
        <f>IF(SUMIFS('Eurostat market shares'!$Z$2:$Z$185,'Eurostat market shares'!$C$2:$C$185,'Market shares starting point Fe'!$C63,'Eurostat market shares'!$D$2:$D$185,'Market shares starting point Fe'!$D63)=0,(SUMIFS('RAW data extract'!AY$74:AY$81,'RAW data extract'!$C$74:$C$81,VLOOKUP('Market shares starting point Fe'!$D63,Nomenclature!$F$1:$G$8,2,FALSE))-'Market shares starting point Fe'!BA63)+BA63,$Z63/SUMIFS('Eurostat market shares'!$Z$2:$Z$185,'Eurostat market shares'!$C$2:$C$185,'Market shares starting point Fe'!$C63,'Eurostat market shares'!$D$2:$D$185,'Market shares starting point Fe'!$D63)*(SUMIFS('RAW data extract'!AY$74:AY$81,'RAW data extract'!$C$74:$C$81,VLOOKUP('Market shares starting point Fe'!$D63,Nomenclature!$F$1:$G$8,2,FALSE))-'Market shares starting point Fe'!BA63)+BA63)</f>
        <v>9.3658992963984897E-5</v>
      </c>
      <c r="BC63" s="7">
        <f>IF(SUMIFS('Eurostat market shares'!$Z$2:$Z$185,'Eurostat market shares'!$C$2:$C$185,'Market shares starting point Fe'!$C63,'Eurostat market shares'!$D$2:$D$185,'Market shares starting point Fe'!$D63)=0,(SUMIFS('RAW data extract'!AZ$74:AZ$81,'RAW data extract'!$C$74:$C$81,VLOOKUP('Market shares starting point Fe'!$D63,Nomenclature!$F$1:$G$8,2,FALSE))-'Market shares starting point Fe'!BB63)+BB63,$Z63/SUMIFS('Eurostat market shares'!$Z$2:$Z$185,'Eurostat market shares'!$C$2:$C$185,'Market shares starting point Fe'!$C63,'Eurostat market shares'!$D$2:$D$185,'Market shares starting point Fe'!$D63)*(SUMIFS('RAW data extract'!AZ$74:AZ$81,'RAW data extract'!$C$74:$C$81,VLOOKUP('Market shares starting point Fe'!$D63,Nomenclature!$F$1:$G$8,2,FALSE))-'Market shares starting point Fe'!BB63)+BB63)</f>
        <v>9.9276599341383099E-5</v>
      </c>
      <c r="BD63" s="7">
        <f>IF(SUMIFS('Eurostat market shares'!$Z$2:$Z$185,'Eurostat market shares'!$C$2:$C$185,'Market shares starting point Fe'!$C63,'Eurostat market shares'!$D$2:$D$185,'Market shares starting point Fe'!$D63)=0,(SUMIFS('RAW data extract'!BA$74:BA$81,'RAW data extract'!$C$74:$C$81,VLOOKUP('Market shares starting point Fe'!$D63,Nomenclature!$F$1:$G$8,2,FALSE))-'Market shares starting point Fe'!BC63)+BC63,$Z63/SUMIFS('Eurostat market shares'!$Z$2:$Z$185,'Eurostat market shares'!$C$2:$C$185,'Market shares starting point Fe'!$C63,'Eurostat market shares'!$D$2:$D$185,'Market shares starting point Fe'!$D63)*(SUMIFS('RAW data extract'!BA$74:BA$81,'RAW data extract'!$C$74:$C$81,VLOOKUP('Market shares starting point Fe'!$D63,Nomenclature!$F$1:$G$8,2,FALSE))-'Market shares starting point Fe'!BC63)+BC63)</f>
        <v>1.053592419088396E-4</v>
      </c>
      <c r="BE63" s="7">
        <f>IF(SUMIFS('Eurostat market shares'!$Z$2:$Z$185,'Eurostat market shares'!$C$2:$C$185,'Market shares starting point Fe'!$C63,'Eurostat market shares'!$D$2:$D$185,'Market shares starting point Fe'!$D63)=0,(SUMIFS('RAW data extract'!BB$74:BB$81,'RAW data extract'!$C$74:$C$81,VLOOKUP('Market shares starting point Fe'!$D63,Nomenclature!$F$1:$G$8,2,FALSE))-'Market shares starting point Fe'!BD63)+BD63,$Z63/SUMIFS('Eurostat market shares'!$Z$2:$Z$185,'Eurostat market shares'!$C$2:$C$185,'Market shares starting point Fe'!$C63,'Eurostat market shares'!$D$2:$D$185,'Market shares starting point Fe'!$D63)*(SUMIFS('RAW data extract'!BB$74:BB$81,'RAW data extract'!$C$74:$C$81,VLOOKUP('Market shares starting point Fe'!$D63,Nomenclature!$F$1:$G$8,2,FALSE))-'Market shares starting point Fe'!BD63)+BD63)</f>
        <v>1.1223743783746689E-4</v>
      </c>
      <c r="BF63" s="7">
        <f>IF(SUMIFS('Eurostat market shares'!$Z$2:$Z$185,'Eurostat market shares'!$C$2:$C$185,'Market shares starting point Fe'!$C63,'Eurostat market shares'!$D$2:$D$185,'Market shares starting point Fe'!$D63)=0,(SUMIFS('RAW data extract'!BC$74:BC$81,'RAW data extract'!$C$74:$C$81,VLOOKUP('Market shares starting point Fe'!$D63,Nomenclature!$F$1:$G$8,2,FALSE))-'Market shares starting point Fe'!BE63)+BE63,$Z63/SUMIFS('Eurostat market shares'!$Z$2:$Z$185,'Eurostat market shares'!$C$2:$C$185,'Market shares starting point Fe'!$C63,'Eurostat market shares'!$D$2:$D$185,'Market shares starting point Fe'!$D63)*(SUMIFS('RAW data extract'!BC$74:BC$81,'RAW data extract'!$C$74:$C$81,VLOOKUP('Market shares starting point Fe'!$D63,Nomenclature!$F$1:$G$8,2,FALSE))-'Market shares starting point Fe'!BE63)+BE63)</f>
        <v>1.1994345012950137E-4</v>
      </c>
      <c r="BG63" s="7">
        <f>IF(SUMIFS('Eurostat market shares'!$Z$2:$Z$185,'Eurostat market shares'!$C$2:$C$185,'Market shares starting point Fe'!$C63,'Eurostat market shares'!$D$2:$D$185,'Market shares starting point Fe'!$D63)=0,(SUMIFS('RAW data extract'!BD$74:BD$81,'RAW data extract'!$C$74:$C$81,VLOOKUP('Market shares starting point Fe'!$D63,Nomenclature!$F$1:$G$8,2,FALSE))-'Market shares starting point Fe'!BF63)+BF63,$Z63/SUMIFS('Eurostat market shares'!$Z$2:$Z$185,'Eurostat market shares'!$C$2:$C$185,'Market shares starting point Fe'!$C63,'Eurostat market shares'!$D$2:$D$185,'Market shares starting point Fe'!$D63)*(SUMIFS('RAW data extract'!BD$74:BD$81,'RAW data extract'!$C$74:$C$81,VLOOKUP('Market shares starting point Fe'!$D63,Nomenclature!$F$1:$G$8,2,FALSE))-'Market shares starting point Fe'!BF63)+BF63)</f>
        <v>1.286164202993178E-4</v>
      </c>
      <c r="BH63" s="7">
        <f>IF(SUMIFS('Eurostat market shares'!$Z$2:$Z$185,'Eurostat market shares'!$C$2:$C$185,'Market shares starting point Fe'!$C63,'Eurostat market shares'!$D$2:$D$185,'Market shares starting point Fe'!$D63)=0,(SUMIFS('RAW data extract'!BE$74:BE$81,'RAW data extract'!$C$74:$C$81,VLOOKUP('Market shares starting point Fe'!$D63,Nomenclature!$F$1:$G$8,2,FALSE))-'Market shares starting point Fe'!BG63)+BG63,$Z63/SUMIFS('Eurostat market shares'!$Z$2:$Z$185,'Eurostat market shares'!$C$2:$C$185,'Market shares starting point Fe'!$C63,'Eurostat market shares'!$D$2:$D$185,'Market shares starting point Fe'!$D63)*(SUMIFS('RAW data extract'!BE$74:BE$81,'RAW data extract'!$C$74:$C$81,VLOOKUP('Market shares starting point Fe'!$D63,Nomenclature!$F$1:$G$8,2,FALSE))-'Market shares starting point Fe'!BG63)+BG63)</f>
        <v>1.3847148359464765E-4</v>
      </c>
    </row>
    <row r="64" spans="1:60" hidden="1" x14ac:dyDescent="0.3">
      <c r="A64" t="s">
        <v>9</v>
      </c>
      <c r="B64" t="s">
        <v>10</v>
      </c>
      <c r="C64" t="s">
        <v>41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 s="6">
        <f>IFERROR(SUMIFS('intermediary sheet'!J$2:J$185,'intermediary sheet'!$C$2:$C$185,'Market shares starting point Fe'!$C64,'intermediary sheet'!$D$2:$D$185,'Market shares starting point Fe'!$D64)/SUMIFS('intermediary sheet'!J$2:J$185,'intermediary sheet'!$C$2:$C$185,'Market shares starting point Fe'!$C64,'intermediary sheet'!$D$2:$D$185,"total"),0)</f>
        <v>0.9868009641976907</v>
      </c>
      <c r="K64" s="6">
        <f>IFERROR(SUMIFS('intermediary sheet'!K$2:K$185,'intermediary sheet'!$C$2:$C$185,'Market shares starting point Fe'!$C64,'intermediary sheet'!$D$2:$D$185,'Market shares starting point Fe'!$D64)/SUMIFS('intermediary sheet'!K$2:K$185,'intermediary sheet'!$C$2:$C$185,'Market shares starting point Fe'!$C64,'intermediary sheet'!$D$2:$D$185,"total"),0)</f>
        <v>0.98634258457202917</v>
      </c>
      <c r="L64" s="6">
        <f>IFERROR(SUMIFS('intermediary sheet'!L$2:L$185,'intermediary sheet'!$C$2:$C$185,'Market shares starting point Fe'!$C64,'intermediary sheet'!$D$2:$D$185,'Market shares starting point Fe'!$D64)/SUMIFS('intermediary sheet'!L$2:L$185,'intermediary sheet'!$C$2:$C$185,'Market shares starting point Fe'!$C64,'intermediary sheet'!$D$2:$D$185,"total"),0)</f>
        <v>0.98432833908862383</v>
      </c>
      <c r="M64" s="6">
        <f>IFERROR(SUMIFS('intermediary sheet'!M$2:M$185,'intermediary sheet'!$C$2:$C$185,'Market shares starting point Fe'!$C64,'intermediary sheet'!$D$2:$D$185,'Market shares starting point Fe'!$D64)/SUMIFS('intermediary sheet'!M$2:M$185,'intermediary sheet'!$C$2:$C$185,'Market shares starting point Fe'!$C64,'intermediary sheet'!$D$2:$D$185,"total"),0)</f>
        <v>0.98295159194282011</v>
      </c>
      <c r="N64" s="6">
        <f>IFERROR(SUMIFS('intermediary sheet'!N$2:N$185,'intermediary sheet'!$C$2:$C$185,'Market shares starting point Fe'!$C64,'intermediary sheet'!$D$2:$D$185,'Market shares starting point Fe'!$D64)/SUMIFS('intermediary sheet'!N$2:N$185,'intermediary sheet'!$C$2:$C$185,'Market shares starting point Fe'!$C64,'intermediary sheet'!$D$2:$D$185,"total"),0)</f>
        <v>0.98385735878747715</v>
      </c>
      <c r="O64" s="6">
        <f>IFERROR(SUMIFS('intermediary sheet'!O$2:O$185,'intermediary sheet'!$C$2:$C$185,'Market shares starting point Fe'!$C64,'intermediary sheet'!$D$2:$D$185,'Market shares starting point Fe'!$D64)/SUMIFS('intermediary sheet'!O$2:O$185,'intermediary sheet'!$C$2:$C$185,'Market shares starting point Fe'!$C64,'intermediary sheet'!$D$2:$D$185,"total"),0)</f>
        <v>0.98205228345825879</v>
      </c>
      <c r="P64" s="6">
        <f>IFERROR(SUMIFS('intermediary sheet'!P$2:P$185,'intermediary sheet'!$C$2:$C$185,'Market shares starting point Fe'!$C64,'intermediary sheet'!$D$2:$D$185,'Market shares starting point Fe'!$D64)/SUMIFS('intermediary sheet'!P$2:P$185,'intermediary sheet'!$C$2:$C$185,'Market shares starting point Fe'!$C64,'intermediary sheet'!$D$2:$D$185,"total"),0)</f>
        <v>0.98641889671790006</v>
      </c>
      <c r="Q64" s="6">
        <f>IFERROR(SUMIFS('intermediary sheet'!Q$2:Q$185,'intermediary sheet'!$C$2:$C$185,'Market shares starting point Fe'!$C64,'intermediary sheet'!$D$2:$D$185,'Market shares starting point Fe'!$D64)/SUMIFS('intermediary sheet'!Q$2:Q$185,'intermediary sheet'!$C$2:$C$185,'Market shares starting point Fe'!$C64,'intermediary sheet'!$D$2:$D$185,"total"),0)</f>
        <v>0.98380519934606547</v>
      </c>
      <c r="R64" s="6">
        <f>IFERROR(SUMIFS('intermediary sheet'!R$2:R$185,'intermediary sheet'!$C$2:$C$185,'Market shares starting point Fe'!$C64,'intermediary sheet'!$D$2:$D$185,'Market shares starting point Fe'!$D64)/SUMIFS('intermediary sheet'!R$2:R$185,'intermediary sheet'!$C$2:$C$185,'Market shares starting point Fe'!$C64,'intermediary sheet'!$D$2:$D$185,"total"),0)</f>
        <v>0.9767314481965701</v>
      </c>
      <c r="S64" s="6">
        <f>IFERROR(SUMIFS('intermediary sheet'!S$2:S$185,'intermediary sheet'!$C$2:$C$185,'Market shares starting point Fe'!$C64,'intermediary sheet'!$D$2:$D$185,'Market shares starting point Fe'!$D64)/SUMIFS('intermediary sheet'!S$2:S$185,'intermediary sheet'!$C$2:$C$185,'Market shares starting point Fe'!$C64,'intermediary sheet'!$D$2:$D$185,"total"),0)</f>
        <v>0.96318717406958987</v>
      </c>
      <c r="T64" s="6">
        <f>IFERROR(SUMIFS('intermediary sheet'!T$2:T$185,'intermediary sheet'!$C$2:$C$185,'Market shares starting point Fe'!$C64,'intermediary sheet'!$D$2:$D$185,'Market shares starting point Fe'!$D64)/SUMIFS('intermediary sheet'!T$2:T$185,'intermediary sheet'!$C$2:$C$185,'Market shares starting point Fe'!$C64,'intermediary sheet'!$D$2:$D$185,"total"),0)</f>
        <v>0.95207033770703386</v>
      </c>
      <c r="U64" s="6">
        <f>IFERROR(SUMIFS('intermediary sheet'!U$2:U$185,'intermediary sheet'!$C$2:$C$185,'Market shares starting point Fe'!$C64,'intermediary sheet'!$D$2:$D$185,'Market shares starting point Fe'!$D64)/SUMIFS('intermediary sheet'!U$2:U$185,'intermediary sheet'!$C$2:$C$185,'Market shares starting point Fe'!$C64,'intermediary sheet'!$D$2:$D$185,"total"),0)</f>
        <v>0.93998096395638908</v>
      </c>
      <c r="V64" s="6">
        <f>IFERROR(SUMIFS('intermediary sheet'!V$2:V$185,'intermediary sheet'!$C$2:$C$185,'Market shares starting point Fe'!$C64,'intermediary sheet'!$D$2:$D$185,'Market shares starting point Fe'!$D64)/SUMIFS('intermediary sheet'!V$2:V$185,'intermediary sheet'!$C$2:$C$185,'Market shares starting point Fe'!$C64,'intermediary sheet'!$D$2:$D$185,"total"),0)</f>
        <v>0.92222092280566015</v>
      </c>
      <c r="W64" s="6">
        <f>IFERROR(SUMIFS('intermediary sheet'!W$2:W$185,'intermediary sheet'!$C$2:$C$185,'Market shares starting point Fe'!$C64,'intermediary sheet'!$D$2:$D$185,'Market shares starting point Fe'!$D64)/SUMIFS('intermediary sheet'!W$2:W$185,'intermediary sheet'!$C$2:$C$185,'Market shares starting point Fe'!$C64,'intermediary sheet'!$D$2:$D$185,"total"),0)</f>
        <v>0.95612682791774684</v>
      </c>
      <c r="X64" s="6">
        <f>IFERROR(SUMIFS('intermediary sheet'!X$2:X$185,'intermediary sheet'!$C$2:$C$185,'Market shares starting point Fe'!$C64,'intermediary sheet'!$D$2:$D$185,'Market shares starting point Fe'!$D64)/SUMIFS('intermediary sheet'!X$2:X$185,'intermediary sheet'!$C$2:$C$185,'Market shares starting point Fe'!$C64,'intermediary sheet'!$D$2:$D$185,"total"),0)</f>
        <v>0.95645323646549085</v>
      </c>
      <c r="Y64" s="6">
        <f>IFERROR(SUMIFS('intermediary sheet'!Y$2:Y$185,'intermediary sheet'!$C$2:$C$185,'Market shares starting point Fe'!$C64,'intermediary sheet'!$D$2:$D$185,'Market shares starting point Fe'!$D64)/SUMIFS('intermediary sheet'!Y$2:Y$185,'intermediary sheet'!$C$2:$C$185,'Market shares starting point Fe'!$C64,'intermediary sheet'!$D$2:$D$185,"total"),0)</f>
        <v>0.94620447120848783</v>
      </c>
      <c r="Z64" s="6">
        <f>IFERROR(SUMIFS('intermediary sheet'!Z$2:Z$185,'intermediary sheet'!$C$2:$C$185,'Market shares starting point Fe'!$C64,'intermediary sheet'!$D$2:$D$185,'Market shares starting point Fe'!$D64)/SUMIFS('intermediary sheet'!Z$2:Z$185,'intermediary sheet'!$C$2:$C$185,'Market shares starting point Fe'!$C64,'intermediary sheet'!$D$2:$D$185,"total"),0)</f>
        <v>0.94575811654883657</v>
      </c>
      <c r="AA64" s="7">
        <f>IF(SUMIFS('Eurostat market shares'!$Z$2:$Z$185,'Eurostat market shares'!$C$2:$C$185,'Market shares starting point Fe'!$C64,'Eurostat market shares'!$D$2:$D$185,'Market shares starting point Fe'!$D64)=0,(SUMIFS('RAW data extract'!X$74:X$81,'RAW data extract'!$C$74:$C$81,VLOOKUP('Market shares starting point Fe'!$D64,Nomenclature!$F$1:$G$8,2,FALSE))-'Market shares starting point Fe'!Z64)+Z64,$Z64/SUMIFS('Eurostat market shares'!$Z$2:$Z$185,'Eurostat market shares'!$C$2:$C$185,'Market shares starting point Fe'!$C64,'Eurostat market shares'!$D$2:$D$185,'Market shares starting point Fe'!$D64)*(SUMIFS('RAW data extract'!X$74:X$81,'RAW data extract'!$C$74:$C$81,VLOOKUP('Market shares starting point Fe'!$D64,Nomenclature!$F$1:$G$8,2,FALSE))-'Market shares starting point Fe'!Z64)+Z64)</f>
        <v>0.93524532854898357</v>
      </c>
      <c r="AB64" s="7">
        <f>IF(SUMIFS('Eurostat market shares'!$Z$2:$Z$185,'Eurostat market shares'!$C$2:$C$185,'Market shares starting point Fe'!$C64,'Eurostat market shares'!$D$2:$D$185,'Market shares starting point Fe'!$D64)=0,(SUMIFS('RAW data extract'!Y$74:Y$81,'RAW data extract'!$C$74:$C$81,VLOOKUP('Market shares starting point Fe'!$D64,Nomenclature!$F$1:$G$8,2,FALSE))-'Market shares starting point Fe'!AA64)+AA64,$Z64/SUMIFS('Eurostat market shares'!$Z$2:$Z$185,'Eurostat market shares'!$C$2:$C$185,'Market shares starting point Fe'!$C64,'Eurostat market shares'!$D$2:$D$185,'Market shares starting point Fe'!$D64)*(SUMIFS('RAW data extract'!Y$74:Y$81,'RAW data extract'!$C$74:$C$81,VLOOKUP('Market shares starting point Fe'!$D64,Nomenclature!$F$1:$G$8,2,FALSE))-'Market shares starting point Fe'!AA64)+AA64)</f>
        <v>0.93449248644743588</v>
      </c>
      <c r="AC64" s="7">
        <f>IF(SUMIFS('Eurostat market shares'!$Z$2:$Z$185,'Eurostat market shares'!$C$2:$C$185,'Market shares starting point Fe'!$C64,'Eurostat market shares'!$D$2:$D$185,'Market shares starting point Fe'!$D64)=0,(SUMIFS('RAW data extract'!Z$74:Z$81,'RAW data extract'!$C$74:$C$81,VLOOKUP('Market shares starting point Fe'!$D64,Nomenclature!$F$1:$G$8,2,FALSE))-'Market shares starting point Fe'!AB64)+AB64,$Z64/SUMIFS('Eurostat market shares'!$Z$2:$Z$185,'Eurostat market shares'!$C$2:$C$185,'Market shares starting point Fe'!$C64,'Eurostat market shares'!$D$2:$D$185,'Market shares starting point Fe'!$D64)*(SUMIFS('RAW data extract'!Z$74:Z$81,'RAW data extract'!$C$74:$C$81,VLOOKUP('Market shares starting point Fe'!$D64,Nomenclature!$F$1:$G$8,2,FALSE))-'Market shares starting point Fe'!AB64)+AB64)</f>
        <v>0.93331700624007874</v>
      </c>
      <c r="AD64" s="7">
        <f>IF(SUMIFS('Eurostat market shares'!$Z$2:$Z$185,'Eurostat market shares'!$C$2:$C$185,'Market shares starting point Fe'!$C64,'Eurostat market shares'!$D$2:$D$185,'Market shares starting point Fe'!$D64)=0,(SUMIFS('RAW data extract'!AA$74:AA$81,'RAW data extract'!$C$74:$C$81,VLOOKUP('Market shares starting point Fe'!$D64,Nomenclature!$F$1:$G$8,2,FALSE))-'Market shares starting point Fe'!AC64)+AC64,$Z64/SUMIFS('Eurostat market shares'!$Z$2:$Z$185,'Eurostat market shares'!$C$2:$C$185,'Market shares starting point Fe'!$C64,'Eurostat market shares'!$D$2:$D$185,'Market shares starting point Fe'!$D64)*(SUMIFS('RAW data extract'!AA$74:AA$81,'RAW data extract'!$C$74:$C$81,VLOOKUP('Market shares starting point Fe'!$D64,Nomenclature!$F$1:$G$8,2,FALSE))-'Market shares starting point Fe'!AC64)+AC64)</f>
        <v>0.93202508908884707</v>
      </c>
      <c r="AE64" s="7">
        <f>IF(SUMIFS('Eurostat market shares'!$Z$2:$Z$185,'Eurostat market shares'!$C$2:$C$185,'Market shares starting point Fe'!$C64,'Eurostat market shares'!$D$2:$D$185,'Market shares starting point Fe'!$D64)=0,(SUMIFS('RAW data extract'!AB$74:AB$81,'RAW data extract'!$C$74:$C$81,VLOOKUP('Market shares starting point Fe'!$D64,Nomenclature!$F$1:$G$8,2,FALSE))-'Market shares starting point Fe'!AD64)+AD64,$Z64/SUMIFS('Eurostat market shares'!$Z$2:$Z$185,'Eurostat market shares'!$C$2:$C$185,'Market shares starting point Fe'!$C64,'Eurostat market shares'!$D$2:$D$185,'Market shares starting point Fe'!$D64)*(SUMIFS('RAW data extract'!AB$74:AB$81,'RAW data extract'!$C$74:$C$81,VLOOKUP('Market shares starting point Fe'!$D64,Nomenclature!$F$1:$G$8,2,FALSE))-'Market shares starting point Fe'!AD64)+AD64)</f>
        <v>0.93063700015356965</v>
      </c>
      <c r="AF64" s="7">
        <f>IF(SUMIFS('Eurostat market shares'!$Z$2:$Z$185,'Eurostat market shares'!$C$2:$C$185,'Market shares starting point Fe'!$C64,'Eurostat market shares'!$D$2:$D$185,'Market shares starting point Fe'!$D64)=0,(SUMIFS('RAW data extract'!AC$74:AC$81,'RAW data extract'!$C$74:$C$81,VLOOKUP('Market shares starting point Fe'!$D64,Nomenclature!$F$1:$G$8,2,FALSE))-'Market shares starting point Fe'!AE64)+AE64,$Z64/SUMIFS('Eurostat market shares'!$Z$2:$Z$185,'Eurostat market shares'!$C$2:$C$185,'Market shares starting point Fe'!$C64,'Eurostat market shares'!$D$2:$D$185,'Market shares starting point Fe'!$D64)*(SUMIFS('RAW data extract'!AC$74:AC$81,'RAW data extract'!$C$74:$C$81,VLOOKUP('Market shares starting point Fe'!$D64,Nomenclature!$F$1:$G$8,2,FALSE))-'Market shares starting point Fe'!AE64)+AE64)</f>
        <v>0.92906053459345161</v>
      </c>
      <c r="AG64" s="7">
        <f>IF(SUMIFS('Eurostat market shares'!$Z$2:$Z$185,'Eurostat market shares'!$C$2:$C$185,'Market shares starting point Fe'!$C64,'Eurostat market shares'!$D$2:$D$185,'Market shares starting point Fe'!$D64)=0,(SUMIFS('RAW data extract'!AD$74:AD$81,'RAW data extract'!$C$74:$C$81,VLOOKUP('Market shares starting point Fe'!$D64,Nomenclature!$F$1:$G$8,2,FALSE))-'Market shares starting point Fe'!AF64)+AF64,$Z64/SUMIFS('Eurostat market shares'!$Z$2:$Z$185,'Eurostat market shares'!$C$2:$C$185,'Market shares starting point Fe'!$C64,'Eurostat market shares'!$D$2:$D$185,'Market shares starting point Fe'!$D64)*(SUMIFS('RAW data extract'!AD$74:AD$81,'RAW data extract'!$C$74:$C$81,VLOOKUP('Market shares starting point Fe'!$D64,Nomenclature!$F$1:$G$8,2,FALSE))-'Market shares starting point Fe'!AF64)+AF64)</f>
        <v>0.92734681401782304</v>
      </c>
      <c r="AH64" s="7">
        <f>IF(SUMIFS('Eurostat market shares'!$Z$2:$Z$185,'Eurostat market shares'!$C$2:$C$185,'Market shares starting point Fe'!$C64,'Eurostat market shares'!$D$2:$D$185,'Market shares starting point Fe'!$D64)=0,(SUMIFS('RAW data extract'!AE$74:AE$81,'RAW data extract'!$C$74:$C$81,VLOOKUP('Market shares starting point Fe'!$D64,Nomenclature!$F$1:$G$8,2,FALSE))-'Market shares starting point Fe'!AG64)+AG64,$Z64/SUMIFS('Eurostat market shares'!$Z$2:$Z$185,'Eurostat market shares'!$C$2:$C$185,'Market shares starting point Fe'!$C64,'Eurostat market shares'!$D$2:$D$185,'Market shares starting point Fe'!$D64)*(SUMIFS('RAW data extract'!AE$74:AE$81,'RAW data extract'!$C$74:$C$81,VLOOKUP('Market shares starting point Fe'!$D64,Nomenclature!$F$1:$G$8,2,FALSE))-'Market shares starting point Fe'!AG64)+AG64)</f>
        <v>0.925290039026054</v>
      </c>
      <c r="AI64" s="7">
        <f>IF(SUMIFS('Eurostat market shares'!$Z$2:$Z$185,'Eurostat market shares'!$C$2:$C$185,'Market shares starting point Fe'!$C64,'Eurostat market shares'!$D$2:$D$185,'Market shares starting point Fe'!$D64)=0,(SUMIFS('RAW data extract'!AF$74:AF$81,'RAW data extract'!$C$74:$C$81,VLOOKUP('Market shares starting point Fe'!$D64,Nomenclature!$F$1:$G$8,2,FALSE))-'Market shares starting point Fe'!AH64)+AH64,$Z64/SUMIFS('Eurostat market shares'!$Z$2:$Z$185,'Eurostat market shares'!$C$2:$C$185,'Market shares starting point Fe'!$C64,'Eurostat market shares'!$D$2:$D$185,'Market shares starting point Fe'!$D64)*(SUMIFS('RAW data extract'!AF$74:AF$81,'RAW data extract'!$C$74:$C$81,VLOOKUP('Market shares starting point Fe'!$D64,Nomenclature!$F$1:$G$8,2,FALSE))-'Market shares starting point Fe'!AH64)+AH64)</f>
        <v>0.9229683667348737</v>
      </c>
      <c r="AJ64" s="7">
        <f>IF(SUMIFS('Eurostat market shares'!$Z$2:$Z$185,'Eurostat market shares'!$C$2:$C$185,'Market shares starting point Fe'!$C64,'Eurostat market shares'!$D$2:$D$185,'Market shares starting point Fe'!$D64)=0,(SUMIFS('RAW data extract'!AG$74:AG$81,'RAW data extract'!$C$74:$C$81,VLOOKUP('Market shares starting point Fe'!$D64,Nomenclature!$F$1:$G$8,2,FALSE))-'Market shares starting point Fe'!AI64)+AI64,$Z64/SUMIFS('Eurostat market shares'!$Z$2:$Z$185,'Eurostat market shares'!$C$2:$C$185,'Market shares starting point Fe'!$C64,'Eurostat market shares'!$D$2:$D$185,'Market shares starting point Fe'!$D64)*(SUMIFS('RAW data extract'!AG$74:AG$81,'RAW data extract'!$C$74:$C$81,VLOOKUP('Market shares starting point Fe'!$D64,Nomenclature!$F$1:$G$8,2,FALSE))-'Market shares starting point Fe'!AI64)+AI64)</f>
        <v>0.920270264775637</v>
      </c>
      <c r="AK64" s="7">
        <f>IF(SUMIFS('Eurostat market shares'!$Z$2:$Z$185,'Eurostat market shares'!$C$2:$C$185,'Market shares starting point Fe'!$C64,'Eurostat market shares'!$D$2:$D$185,'Market shares starting point Fe'!$D64)=0,(SUMIFS('RAW data extract'!AH$74:AH$81,'RAW data extract'!$C$74:$C$81,VLOOKUP('Market shares starting point Fe'!$D64,Nomenclature!$F$1:$G$8,2,FALSE))-'Market shares starting point Fe'!AJ64)+AJ64,$Z64/SUMIFS('Eurostat market shares'!$Z$2:$Z$185,'Eurostat market shares'!$C$2:$C$185,'Market shares starting point Fe'!$C64,'Eurostat market shares'!$D$2:$D$185,'Market shares starting point Fe'!$D64)*(SUMIFS('RAW data extract'!AH$74:AH$81,'RAW data extract'!$C$74:$C$81,VLOOKUP('Market shares starting point Fe'!$D64,Nomenclature!$F$1:$G$8,2,FALSE))-'Market shares starting point Fe'!AJ64)+AJ64)</f>
        <v>0.91685150038764629</v>
      </c>
      <c r="AL64" s="7">
        <f>IF(SUMIFS('Eurostat market shares'!$Z$2:$Z$185,'Eurostat market shares'!$C$2:$C$185,'Market shares starting point Fe'!$C64,'Eurostat market shares'!$D$2:$D$185,'Market shares starting point Fe'!$D64)=0,(SUMIFS('RAW data extract'!AI$74:AI$81,'RAW data extract'!$C$74:$C$81,VLOOKUP('Market shares starting point Fe'!$D64,Nomenclature!$F$1:$G$8,2,FALSE))-'Market shares starting point Fe'!AK64)+AK64,$Z64/SUMIFS('Eurostat market shares'!$Z$2:$Z$185,'Eurostat market shares'!$C$2:$C$185,'Market shares starting point Fe'!$C64,'Eurostat market shares'!$D$2:$D$185,'Market shares starting point Fe'!$D64)*(SUMIFS('RAW data extract'!AI$74:AI$81,'RAW data extract'!$C$74:$C$81,VLOOKUP('Market shares starting point Fe'!$D64,Nomenclature!$F$1:$G$8,2,FALSE))-'Market shares starting point Fe'!AK64)+AK64)</f>
        <v>0.9125228175487109</v>
      </c>
      <c r="AM64" s="7">
        <f>IF(SUMIFS('Eurostat market shares'!$Z$2:$Z$185,'Eurostat market shares'!$C$2:$C$185,'Market shares starting point Fe'!$C64,'Eurostat market shares'!$D$2:$D$185,'Market shares starting point Fe'!$D64)=0,(SUMIFS('RAW data extract'!AJ$74:AJ$81,'RAW data extract'!$C$74:$C$81,VLOOKUP('Market shares starting point Fe'!$D64,Nomenclature!$F$1:$G$8,2,FALSE))-'Market shares starting point Fe'!AL64)+AL64,$Z64/SUMIFS('Eurostat market shares'!$Z$2:$Z$185,'Eurostat market shares'!$C$2:$C$185,'Market shares starting point Fe'!$C64,'Eurostat market shares'!$D$2:$D$185,'Market shares starting point Fe'!$D64)*(SUMIFS('RAW data extract'!AJ$74:AJ$81,'RAW data extract'!$C$74:$C$81,VLOOKUP('Market shares starting point Fe'!$D64,Nomenclature!$F$1:$G$8,2,FALSE))-'Market shares starting point Fe'!AL64)+AL64)</f>
        <v>0.9070517177187355</v>
      </c>
      <c r="AN64" s="7">
        <f>IF(SUMIFS('Eurostat market shares'!$Z$2:$Z$185,'Eurostat market shares'!$C$2:$C$185,'Market shares starting point Fe'!$C64,'Eurostat market shares'!$D$2:$D$185,'Market shares starting point Fe'!$D64)=0,(SUMIFS('RAW data extract'!AK$74:AK$81,'RAW data extract'!$C$74:$C$81,VLOOKUP('Market shares starting point Fe'!$D64,Nomenclature!$F$1:$G$8,2,FALSE))-'Market shares starting point Fe'!AM64)+AM64,$Z64/SUMIFS('Eurostat market shares'!$Z$2:$Z$185,'Eurostat market shares'!$C$2:$C$185,'Market shares starting point Fe'!$C64,'Eurostat market shares'!$D$2:$D$185,'Market shares starting point Fe'!$D64)*(SUMIFS('RAW data extract'!AK$74:AK$81,'RAW data extract'!$C$74:$C$81,VLOOKUP('Market shares starting point Fe'!$D64,Nomenclature!$F$1:$G$8,2,FALSE))-'Market shares starting point Fe'!AM64)+AM64)</f>
        <v>0.89982096358759578</v>
      </c>
      <c r="AO64" s="7">
        <f>IF(SUMIFS('Eurostat market shares'!$Z$2:$Z$185,'Eurostat market shares'!$C$2:$C$185,'Market shares starting point Fe'!$C64,'Eurostat market shares'!$D$2:$D$185,'Market shares starting point Fe'!$D64)=0,(SUMIFS('RAW data extract'!AL$74:AL$81,'RAW data extract'!$C$74:$C$81,VLOOKUP('Market shares starting point Fe'!$D64,Nomenclature!$F$1:$G$8,2,FALSE))-'Market shares starting point Fe'!AN64)+AN64,$Z64/SUMIFS('Eurostat market shares'!$Z$2:$Z$185,'Eurostat market shares'!$C$2:$C$185,'Market shares starting point Fe'!$C64,'Eurostat market shares'!$D$2:$D$185,'Market shares starting point Fe'!$D64)*(SUMIFS('RAW data extract'!AL$74:AL$81,'RAW data extract'!$C$74:$C$81,VLOOKUP('Market shares starting point Fe'!$D64,Nomenclature!$F$1:$G$8,2,FALSE))-'Market shares starting point Fe'!AN64)+AN64)</f>
        <v>0.89160165235825717</v>
      </c>
      <c r="AP64" s="7">
        <f>IF(SUMIFS('Eurostat market shares'!$Z$2:$Z$185,'Eurostat market shares'!$C$2:$C$185,'Market shares starting point Fe'!$C64,'Eurostat market shares'!$D$2:$D$185,'Market shares starting point Fe'!$D64)=0,(SUMIFS('RAW data extract'!AM$74:AM$81,'RAW data extract'!$C$74:$C$81,VLOOKUP('Market shares starting point Fe'!$D64,Nomenclature!$F$1:$G$8,2,FALSE))-'Market shares starting point Fe'!AO64)+AO64,$Z64/SUMIFS('Eurostat market shares'!$Z$2:$Z$185,'Eurostat market shares'!$C$2:$C$185,'Market shares starting point Fe'!$C64,'Eurostat market shares'!$D$2:$D$185,'Market shares starting point Fe'!$D64)*(SUMIFS('RAW data extract'!AM$74:AM$81,'RAW data extract'!$C$74:$C$81,VLOOKUP('Market shares starting point Fe'!$D64,Nomenclature!$F$1:$G$8,2,FALSE))-'Market shares starting point Fe'!AO64)+AO64)</f>
        <v>0.88248661416599927</v>
      </c>
      <c r="AQ64" s="7">
        <f>IF(SUMIFS('Eurostat market shares'!$Z$2:$Z$185,'Eurostat market shares'!$C$2:$C$185,'Market shares starting point Fe'!$C64,'Eurostat market shares'!$D$2:$D$185,'Market shares starting point Fe'!$D64)=0,(SUMIFS('RAW data extract'!AN$74:AN$81,'RAW data extract'!$C$74:$C$81,VLOOKUP('Market shares starting point Fe'!$D64,Nomenclature!$F$1:$G$8,2,FALSE))-'Market shares starting point Fe'!AP64)+AP64,$Z64/SUMIFS('Eurostat market shares'!$Z$2:$Z$185,'Eurostat market shares'!$C$2:$C$185,'Market shares starting point Fe'!$C64,'Eurostat market shares'!$D$2:$D$185,'Market shares starting point Fe'!$D64)*(SUMIFS('RAW data extract'!AN$74:AN$81,'RAW data extract'!$C$74:$C$81,VLOOKUP('Market shares starting point Fe'!$D64,Nomenclature!$F$1:$G$8,2,FALSE))-'Market shares starting point Fe'!AP64)+AP64)</f>
        <v>0.87275386714118752</v>
      </c>
      <c r="AR64" s="7">
        <f>IF(SUMIFS('Eurostat market shares'!$Z$2:$Z$185,'Eurostat market shares'!$C$2:$C$185,'Market shares starting point Fe'!$C64,'Eurostat market shares'!$D$2:$D$185,'Market shares starting point Fe'!$D64)=0,(SUMIFS('RAW data extract'!AO$74:AO$81,'RAW data extract'!$C$74:$C$81,VLOOKUP('Market shares starting point Fe'!$D64,Nomenclature!$F$1:$G$8,2,FALSE))-'Market shares starting point Fe'!AQ64)+AQ64,$Z64/SUMIFS('Eurostat market shares'!$Z$2:$Z$185,'Eurostat market shares'!$C$2:$C$185,'Market shares starting point Fe'!$C64,'Eurostat market shares'!$D$2:$D$185,'Market shares starting point Fe'!$D64)*(SUMIFS('RAW data extract'!AO$74:AO$81,'RAW data extract'!$C$74:$C$81,VLOOKUP('Market shares starting point Fe'!$D64,Nomenclature!$F$1:$G$8,2,FALSE))-'Market shares starting point Fe'!AQ64)+AQ64)</f>
        <v>0.86228020646038006</v>
      </c>
      <c r="AS64" s="7">
        <f>IF(SUMIFS('Eurostat market shares'!$Z$2:$Z$185,'Eurostat market shares'!$C$2:$C$185,'Market shares starting point Fe'!$C64,'Eurostat market shares'!$D$2:$D$185,'Market shares starting point Fe'!$D64)=0,(SUMIFS('RAW data extract'!AP$74:AP$81,'RAW data extract'!$C$74:$C$81,VLOOKUP('Market shares starting point Fe'!$D64,Nomenclature!$F$1:$G$8,2,FALSE))-'Market shares starting point Fe'!AR64)+AR64,$Z64/SUMIFS('Eurostat market shares'!$Z$2:$Z$185,'Eurostat market shares'!$C$2:$C$185,'Market shares starting point Fe'!$C64,'Eurostat market shares'!$D$2:$D$185,'Market shares starting point Fe'!$D64)*(SUMIFS('RAW data extract'!AP$74:AP$81,'RAW data extract'!$C$74:$C$81,VLOOKUP('Market shares starting point Fe'!$D64,Nomenclature!$F$1:$G$8,2,FALSE))-'Market shares starting point Fe'!AR64)+AR64)</f>
        <v>0.85109169656080719</v>
      </c>
      <c r="AT64" s="7">
        <f>IF(SUMIFS('Eurostat market shares'!$Z$2:$Z$185,'Eurostat market shares'!$C$2:$C$185,'Market shares starting point Fe'!$C64,'Eurostat market shares'!$D$2:$D$185,'Market shares starting point Fe'!$D64)=0,(SUMIFS('RAW data extract'!AQ$74:AQ$81,'RAW data extract'!$C$74:$C$81,VLOOKUP('Market shares starting point Fe'!$D64,Nomenclature!$F$1:$G$8,2,FALSE))-'Market shares starting point Fe'!AS64)+AS64,$Z64/SUMIFS('Eurostat market shares'!$Z$2:$Z$185,'Eurostat market shares'!$C$2:$C$185,'Market shares starting point Fe'!$C64,'Eurostat market shares'!$D$2:$D$185,'Market shares starting point Fe'!$D64)*(SUMIFS('RAW data extract'!AQ$74:AQ$81,'RAW data extract'!$C$74:$C$81,VLOOKUP('Market shares starting point Fe'!$D64,Nomenclature!$F$1:$G$8,2,FALSE))-'Market shares starting point Fe'!AS64)+AS64)</f>
        <v>0.83925807253227835</v>
      </c>
      <c r="AU64" s="7">
        <f>IF(SUMIFS('Eurostat market shares'!$Z$2:$Z$185,'Eurostat market shares'!$C$2:$C$185,'Market shares starting point Fe'!$C64,'Eurostat market shares'!$D$2:$D$185,'Market shares starting point Fe'!$D64)=0,(SUMIFS('RAW data extract'!AR$74:AR$81,'RAW data extract'!$C$74:$C$81,VLOOKUP('Market shares starting point Fe'!$D64,Nomenclature!$F$1:$G$8,2,FALSE))-'Market shares starting point Fe'!AT64)+AT64,$Z64/SUMIFS('Eurostat market shares'!$Z$2:$Z$185,'Eurostat market shares'!$C$2:$C$185,'Market shares starting point Fe'!$C64,'Eurostat market shares'!$D$2:$D$185,'Market shares starting point Fe'!$D64)*(SUMIFS('RAW data extract'!AR$74:AR$81,'RAW data extract'!$C$74:$C$81,VLOOKUP('Market shares starting point Fe'!$D64,Nomenclature!$F$1:$G$8,2,FALSE))-'Market shares starting point Fe'!AT64)+AT64)</f>
        <v>0.82709282588319766</v>
      </c>
      <c r="AV64" s="7">
        <f>IF(SUMIFS('Eurostat market shares'!$Z$2:$Z$185,'Eurostat market shares'!$C$2:$C$185,'Market shares starting point Fe'!$C64,'Eurostat market shares'!$D$2:$D$185,'Market shares starting point Fe'!$D64)=0,(SUMIFS('RAW data extract'!AS$74:AS$81,'RAW data extract'!$C$74:$C$81,VLOOKUP('Market shares starting point Fe'!$D64,Nomenclature!$F$1:$G$8,2,FALSE))-'Market shares starting point Fe'!AU64)+AU64,$Z64/SUMIFS('Eurostat market shares'!$Z$2:$Z$185,'Eurostat market shares'!$C$2:$C$185,'Market shares starting point Fe'!$C64,'Eurostat market shares'!$D$2:$D$185,'Market shares starting point Fe'!$D64)*(SUMIFS('RAW data extract'!AS$74:AS$81,'RAW data extract'!$C$74:$C$81,VLOOKUP('Market shares starting point Fe'!$D64,Nomenclature!$F$1:$G$8,2,FALSE))-'Market shares starting point Fe'!AU64)+AU64)</f>
        <v>0.81419449017530987</v>
      </c>
      <c r="AW64" s="7">
        <f>IF(SUMIFS('Eurostat market shares'!$Z$2:$Z$185,'Eurostat market shares'!$C$2:$C$185,'Market shares starting point Fe'!$C64,'Eurostat market shares'!$D$2:$D$185,'Market shares starting point Fe'!$D64)=0,(SUMIFS('RAW data extract'!AT$74:AT$81,'RAW data extract'!$C$74:$C$81,VLOOKUP('Market shares starting point Fe'!$D64,Nomenclature!$F$1:$G$8,2,FALSE))-'Market shares starting point Fe'!AV64)+AV64,$Z64/SUMIFS('Eurostat market shares'!$Z$2:$Z$185,'Eurostat market shares'!$C$2:$C$185,'Market shares starting point Fe'!$C64,'Eurostat market shares'!$D$2:$D$185,'Market shares starting point Fe'!$D64)*(SUMIFS('RAW data extract'!AT$74:AT$81,'RAW data extract'!$C$74:$C$81,VLOOKUP('Market shares starting point Fe'!$D64,Nomenclature!$F$1:$G$8,2,FALSE))-'Market shares starting point Fe'!AV64)+AV64)</f>
        <v>0.80029852567048843</v>
      </c>
      <c r="AX64" s="7">
        <f>IF(SUMIFS('Eurostat market shares'!$Z$2:$Z$185,'Eurostat market shares'!$C$2:$C$185,'Market shares starting point Fe'!$C64,'Eurostat market shares'!$D$2:$D$185,'Market shares starting point Fe'!$D64)=0,(SUMIFS('RAW data extract'!AU$74:AU$81,'RAW data extract'!$C$74:$C$81,VLOOKUP('Market shares starting point Fe'!$D64,Nomenclature!$F$1:$G$8,2,FALSE))-'Market shares starting point Fe'!AW64)+AW64,$Z64/SUMIFS('Eurostat market shares'!$Z$2:$Z$185,'Eurostat market shares'!$C$2:$C$185,'Market shares starting point Fe'!$C64,'Eurostat market shares'!$D$2:$D$185,'Market shares starting point Fe'!$D64)*(SUMIFS('RAW data extract'!AU$74:AU$81,'RAW data extract'!$C$74:$C$81,VLOOKUP('Market shares starting point Fe'!$D64,Nomenclature!$F$1:$G$8,2,FALSE))-'Market shares starting point Fe'!AW64)+AW64)</f>
        <v>0.78702202235670793</v>
      </c>
      <c r="AY64" s="7">
        <f>IF(SUMIFS('Eurostat market shares'!$Z$2:$Z$185,'Eurostat market shares'!$C$2:$C$185,'Market shares starting point Fe'!$C64,'Eurostat market shares'!$D$2:$D$185,'Market shares starting point Fe'!$D64)=0,(SUMIFS('RAW data extract'!AV$74:AV$81,'RAW data extract'!$C$74:$C$81,VLOOKUP('Market shares starting point Fe'!$D64,Nomenclature!$F$1:$G$8,2,FALSE))-'Market shares starting point Fe'!AX64)+AX64,$Z64/SUMIFS('Eurostat market shares'!$Z$2:$Z$185,'Eurostat market shares'!$C$2:$C$185,'Market shares starting point Fe'!$C64,'Eurostat market shares'!$D$2:$D$185,'Market shares starting point Fe'!$D64)*(SUMIFS('RAW data extract'!AV$74:AV$81,'RAW data extract'!$C$74:$C$81,VLOOKUP('Market shares starting point Fe'!$D64,Nomenclature!$F$1:$G$8,2,FALSE))-'Market shares starting point Fe'!AX64)+AX64)</f>
        <v>0.76913270473631434</v>
      </c>
      <c r="AZ64" s="7">
        <f>IF(SUMIFS('Eurostat market shares'!$Z$2:$Z$185,'Eurostat market shares'!$C$2:$C$185,'Market shares starting point Fe'!$C64,'Eurostat market shares'!$D$2:$D$185,'Market shares starting point Fe'!$D64)=0,(SUMIFS('RAW data extract'!AW$74:AW$81,'RAW data extract'!$C$74:$C$81,VLOOKUP('Market shares starting point Fe'!$D64,Nomenclature!$F$1:$G$8,2,FALSE))-'Market shares starting point Fe'!AY64)+AY64,$Z64/SUMIFS('Eurostat market shares'!$Z$2:$Z$185,'Eurostat market shares'!$C$2:$C$185,'Market shares starting point Fe'!$C64,'Eurostat market shares'!$D$2:$D$185,'Market shares starting point Fe'!$D64)*(SUMIFS('RAW data extract'!AW$74:AW$81,'RAW data extract'!$C$74:$C$81,VLOOKUP('Market shares starting point Fe'!$D64,Nomenclature!$F$1:$G$8,2,FALSE))-'Market shares starting point Fe'!AY64)+AY64)</f>
        <v>0.75188809197650175</v>
      </c>
      <c r="BA64" s="7">
        <f>IF(SUMIFS('Eurostat market shares'!$Z$2:$Z$185,'Eurostat market shares'!$C$2:$C$185,'Market shares starting point Fe'!$C64,'Eurostat market shares'!$D$2:$D$185,'Market shares starting point Fe'!$D64)=0,(SUMIFS('RAW data extract'!AX$74:AX$81,'RAW data extract'!$C$74:$C$81,VLOOKUP('Market shares starting point Fe'!$D64,Nomenclature!$F$1:$G$8,2,FALSE))-'Market shares starting point Fe'!AZ64)+AZ64,$Z64/SUMIFS('Eurostat market shares'!$Z$2:$Z$185,'Eurostat market shares'!$C$2:$C$185,'Market shares starting point Fe'!$C64,'Eurostat market shares'!$D$2:$D$185,'Market shares starting point Fe'!$D64)*(SUMIFS('RAW data extract'!AX$74:AX$81,'RAW data extract'!$C$74:$C$81,VLOOKUP('Market shares starting point Fe'!$D64,Nomenclature!$F$1:$G$8,2,FALSE))-'Market shares starting point Fe'!AZ64)+AZ64)</f>
        <v>0.73273910625718097</v>
      </c>
      <c r="BB64" s="7">
        <f>IF(SUMIFS('Eurostat market shares'!$Z$2:$Z$185,'Eurostat market shares'!$C$2:$C$185,'Market shares starting point Fe'!$C64,'Eurostat market shares'!$D$2:$D$185,'Market shares starting point Fe'!$D64)=0,(SUMIFS('RAW data extract'!AY$74:AY$81,'RAW data extract'!$C$74:$C$81,VLOOKUP('Market shares starting point Fe'!$D64,Nomenclature!$F$1:$G$8,2,FALSE))-'Market shares starting point Fe'!BA64)+BA64,$Z64/SUMIFS('Eurostat market shares'!$Z$2:$Z$185,'Eurostat market shares'!$C$2:$C$185,'Market shares starting point Fe'!$C64,'Eurostat market shares'!$D$2:$D$185,'Market shares starting point Fe'!$D64)*(SUMIFS('RAW data extract'!AY$74:AY$81,'RAW data extract'!$C$74:$C$81,VLOOKUP('Market shares starting point Fe'!$D64,Nomenclature!$F$1:$G$8,2,FALSE))-'Market shares starting point Fe'!BA64)+BA64)</f>
        <v>0.71162920981455213</v>
      </c>
      <c r="BC64" s="7">
        <f>IF(SUMIFS('Eurostat market shares'!$Z$2:$Z$185,'Eurostat market shares'!$C$2:$C$185,'Market shares starting point Fe'!$C64,'Eurostat market shares'!$D$2:$D$185,'Market shares starting point Fe'!$D64)=0,(SUMIFS('RAW data extract'!AZ$74:AZ$81,'RAW data extract'!$C$74:$C$81,VLOOKUP('Market shares starting point Fe'!$D64,Nomenclature!$F$1:$G$8,2,FALSE))-'Market shares starting point Fe'!BB64)+BB64,$Z64/SUMIFS('Eurostat market shares'!$Z$2:$Z$185,'Eurostat market shares'!$C$2:$C$185,'Market shares starting point Fe'!$C64,'Eurostat market shares'!$D$2:$D$185,'Market shares starting point Fe'!$D64)*(SUMIFS('RAW data extract'!AZ$74:AZ$81,'RAW data extract'!$C$74:$C$81,VLOOKUP('Market shares starting point Fe'!$D64,Nomenclature!$F$1:$G$8,2,FALSE))-'Market shares starting point Fe'!BB64)+BB64)</f>
        <v>0.68824575176071623</v>
      </c>
      <c r="BD64" s="7">
        <f>IF(SUMIFS('Eurostat market shares'!$Z$2:$Z$185,'Eurostat market shares'!$C$2:$C$185,'Market shares starting point Fe'!$C64,'Eurostat market shares'!$D$2:$D$185,'Market shares starting point Fe'!$D64)=0,(SUMIFS('RAW data extract'!BA$74:BA$81,'RAW data extract'!$C$74:$C$81,VLOOKUP('Market shares starting point Fe'!$D64,Nomenclature!$F$1:$G$8,2,FALSE))-'Market shares starting point Fe'!BC64)+BC64,$Z64/SUMIFS('Eurostat market shares'!$Z$2:$Z$185,'Eurostat market shares'!$C$2:$C$185,'Market shares starting point Fe'!$C64,'Eurostat market shares'!$D$2:$D$185,'Market shares starting point Fe'!$D64)*(SUMIFS('RAW data extract'!BA$74:BA$81,'RAW data extract'!$C$74:$C$81,VLOOKUP('Market shares starting point Fe'!$D64,Nomenclature!$F$1:$G$8,2,FALSE))-'Market shares starting point Fe'!BC64)+BC64)</f>
        <v>0.66261958962623013</v>
      </c>
      <c r="BE64" s="7">
        <f>IF(SUMIFS('Eurostat market shares'!$Z$2:$Z$185,'Eurostat market shares'!$C$2:$C$185,'Market shares starting point Fe'!$C64,'Eurostat market shares'!$D$2:$D$185,'Market shares starting point Fe'!$D64)=0,(SUMIFS('RAW data extract'!BB$74:BB$81,'RAW data extract'!$C$74:$C$81,VLOOKUP('Market shares starting point Fe'!$D64,Nomenclature!$F$1:$G$8,2,FALSE))-'Market shares starting point Fe'!BD64)+BD64,$Z64/SUMIFS('Eurostat market shares'!$Z$2:$Z$185,'Eurostat market shares'!$C$2:$C$185,'Market shares starting point Fe'!$C64,'Eurostat market shares'!$D$2:$D$185,'Market shares starting point Fe'!$D64)*(SUMIFS('RAW data extract'!BB$74:BB$81,'RAW data extract'!$C$74:$C$81,VLOOKUP('Market shares starting point Fe'!$D64,Nomenclature!$F$1:$G$8,2,FALSE))-'Market shares starting point Fe'!BD64)+BD64)</f>
        <v>0.63386152081682989</v>
      </c>
      <c r="BF64" s="7">
        <f>IF(SUMIFS('Eurostat market shares'!$Z$2:$Z$185,'Eurostat market shares'!$C$2:$C$185,'Market shares starting point Fe'!$C64,'Eurostat market shares'!$D$2:$D$185,'Market shares starting point Fe'!$D64)=0,(SUMIFS('RAW data extract'!BC$74:BC$81,'RAW data extract'!$C$74:$C$81,VLOOKUP('Market shares starting point Fe'!$D64,Nomenclature!$F$1:$G$8,2,FALSE))-'Market shares starting point Fe'!BE64)+BE64,$Z64/SUMIFS('Eurostat market shares'!$Z$2:$Z$185,'Eurostat market shares'!$C$2:$C$185,'Market shares starting point Fe'!$C64,'Eurostat market shares'!$D$2:$D$185,'Market shares starting point Fe'!$D64)*(SUMIFS('RAW data extract'!BC$74:BC$81,'RAW data extract'!$C$74:$C$81,VLOOKUP('Market shares starting point Fe'!$D64,Nomenclature!$F$1:$G$8,2,FALSE))-'Market shares starting point Fe'!BE64)+BE64)</f>
        <v>0.60163005403862202</v>
      </c>
      <c r="BG64" s="7">
        <f>IF(SUMIFS('Eurostat market shares'!$Z$2:$Z$185,'Eurostat market shares'!$C$2:$C$185,'Market shares starting point Fe'!$C64,'Eurostat market shares'!$D$2:$D$185,'Market shares starting point Fe'!$D64)=0,(SUMIFS('RAW data extract'!BD$74:BD$81,'RAW data extract'!$C$74:$C$81,VLOOKUP('Market shares starting point Fe'!$D64,Nomenclature!$F$1:$G$8,2,FALSE))-'Market shares starting point Fe'!BF64)+BF64,$Z64/SUMIFS('Eurostat market shares'!$Z$2:$Z$185,'Eurostat market shares'!$C$2:$C$185,'Market shares starting point Fe'!$C64,'Eurostat market shares'!$D$2:$D$185,'Market shares starting point Fe'!$D64)*(SUMIFS('RAW data extract'!BD$74:BD$81,'RAW data extract'!$C$74:$C$81,VLOOKUP('Market shares starting point Fe'!$D64,Nomenclature!$F$1:$G$8,2,FALSE))-'Market shares starting point Fe'!BF64)+BF64)</f>
        <v>0.56529754551050027</v>
      </c>
      <c r="BH64" s="7">
        <f>IF(SUMIFS('Eurostat market shares'!$Z$2:$Z$185,'Eurostat market shares'!$C$2:$C$185,'Market shares starting point Fe'!$C64,'Eurostat market shares'!$D$2:$D$185,'Market shares starting point Fe'!$D64)=0,(SUMIFS('RAW data extract'!BE$74:BE$81,'RAW data extract'!$C$74:$C$81,VLOOKUP('Market shares starting point Fe'!$D64,Nomenclature!$F$1:$G$8,2,FALSE))-'Market shares starting point Fe'!BG64)+BG64,$Z64/SUMIFS('Eurostat market shares'!$Z$2:$Z$185,'Eurostat market shares'!$C$2:$C$185,'Market shares starting point Fe'!$C64,'Eurostat market shares'!$D$2:$D$185,'Market shares starting point Fe'!$D64)*(SUMIFS('RAW data extract'!BE$74:BE$81,'RAW data extract'!$C$74:$C$81,VLOOKUP('Market shares starting point Fe'!$D64,Nomenclature!$F$1:$G$8,2,FALSE))-'Market shares starting point Fe'!BG64)+BG64)</f>
        <v>0.52399357406771274</v>
      </c>
    </row>
    <row r="65" spans="1:60" hidden="1" x14ac:dyDescent="0.3">
      <c r="A65" s="2" t="s">
        <v>9</v>
      </c>
      <c r="B65" s="2" t="s">
        <v>10</v>
      </c>
      <c r="C65" s="2" t="s">
        <v>41</v>
      </c>
      <c r="D65" s="2" t="s">
        <v>44</v>
      </c>
      <c r="E65" s="2" t="s">
        <v>13</v>
      </c>
      <c r="F65" s="2" t="s">
        <v>14</v>
      </c>
      <c r="G65" s="2" t="s">
        <v>14</v>
      </c>
      <c r="H65" s="2" t="s">
        <v>15</v>
      </c>
      <c r="I65" s="2" t="s">
        <v>16</v>
      </c>
      <c r="J65" s="6">
        <f>1-SUM(J59:J64)</f>
        <v>-3.0093560881017112E-6</v>
      </c>
      <c r="K65" s="6">
        <f t="shared" ref="K65" si="308">1-SUM(K59:K64)</f>
        <v>2.8874028388248263E-6</v>
      </c>
      <c r="L65" s="6">
        <f t="shared" ref="L65" si="309">1-SUM(L59:L64)</f>
        <v>0</v>
      </c>
      <c r="M65" s="6">
        <f t="shared" ref="M65" si="310">1-SUM(M59:M64)</f>
        <v>0</v>
      </c>
      <c r="N65" s="6">
        <f t="shared" ref="N65" si="311">1-SUM(N59:N64)</f>
        <v>0</v>
      </c>
      <c r="O65" s="6">
        <f t="shared" ref="O65" si="312">1-SUM(O59:O64)</f>
        <v>2.5035174420207085E-6</v>
      </c>
      <c r="P65" s="6">
        <f t="shared" ref="P65" si="313">1-SUM(P59:P64)</f>
        <v>0</v>
      </c>
      <c r="Q65" s="6">
        <f t="shared" ref="Q65" si="314">1-SUM(Q59:Q64)</f>
        <v>0</v>
      </c>
      <c r="R65" s="6">
        <f t="shared" ref="R65" si="315">1-SUM(R59:R64)</f>
        <v>0</v>
      </c>
      <c r="S65" s="6">
        <f t="shared" ref="S65" si="316">1-SUM(S59:S64)</f>
        <v>0</v>
      </c>
      <c r="T65" s="6">
        <f t="shared" ref="T65" si="317">1-SUM(T59:T64)</f>
        <v>0</v>
      </c>
      <c r="U65" s="6">
        <f t="shared" ref="U65" si="318">1-SUM(U59:U64)</f>
        <v>0</v>
      </c>
      <c r="V65" s="6">
        <f t="shared" ref="V65" si="319">1-SUM(V59:V64)</f>
        <v>0</v>
      </c>
      <c r="W65" s="6">
        <f t="shared" ref="W65" si="320">1-SUM(W59:W64)</f>
        <v>0</v>
      </c>
      <c r="X65" s="6">
        <f t="shared" ref="X65" si="321">1-SUM(X59:X64)</f>
        <v>0</v>
      </c>
      <c r="Y65" s="6">
        <f t="shared" ref="Y65" si="322">1-SUM(Y59:Y64)</f>
        <v>-2.9752518551084961E-6</v>
      </c>
      <c r="Z65" s="6">
        <f t="shared" ref="Z65" si="323">1-SUM(Z59:Z64)</f>
        <v>0</v>
      </c>
      <c r="AA65" s="7">
        <f>IF(SUMIFS('Eurostat market shares'!$Z$2:$Z$185,'Eurostat market shares'!$C$2:$C$185,'Market shares starting point Fe'!$C65,'Eurostat market shares'!$D$2:$D$185,'Market shares starting point Fe'!$D65)=0,(SUMIFS('RAW data extract'!X$74:X$81,'RAW data extract'!$C$74:$C$81,VLOOKUP('Market shares starting point Fe'!$D65,Nomenclature!$F$1:$G$8,2,FALSE))-'Market shares starting point Fe'!Z65)+Z65,$Z65/SUMIFS('Eurostat market shares'!$Z$2:$Z$185,'Eurostat market shares'!$C$2:$C$185,'Market shares starting point Fe'!$C65,'Eurostat market shares'!$D$2:$D$185,'Market shares starting point Fe'!$D65)*(SUMIFS('RAW data extract'!X$74:X$81,'RAW data extract'!$C$74:$C$81,VLOOKUP('Market shares starting point Fe'!$D65,Nomenclature!$F$1:$G$8,2,FALSE))-'Market shares starting point Fe'!Z65)+Z65)</f>
        <v>1.0276613981721808E-3</v>
      </c>
      <c r="AB65" s="7">
        <f>IF(SUMIFS('Eurostat market shares'!$Z$2:$Z$185,'Eurostat market shares'!$C$2:$C$185,'Market shares starting point Fe'!$C65,'Eurostat market shares'!$D$2:$D$185,'Market shares starting point Fe'!$D65)=0,(SUMIFS('RAW data extract'!Y$74:Y$81,'RAW data extract'!$C$74:$C$81,VLOOKUP('Market shares starting point Fe'!$D65,Nomenclature!$F$1:$G$8,2,FALSE))-'Market shares starting point Fe'!AA65)+AA65,$Z65/SUMIFS('Eurostat market shares'!$Z$2:$Z$185,'Eurostat market shares'!$C$2:$C$185,'Market shares starting point Fe'!$C65,'Eurostat market shares'!$D$2:$D$185,'Market shares starting point Fe'!$D65)*(SUMIFS('RAW data extract'!Y$74:Y$81,'RAW data extract'!$C$74:$C$81,VLOOKUP('Market shares starting point Fe'!$D65,Nomenclature!$F$1:$G$8,2,FALSE))-'Market shares starting point Fe'!AA65)+AA65)</f>
        <v>1.0389435716427644E-3</v>
      </c>
      <c r="AC65" s="7">
        <f>IF(SUMIFS('Eurostat market shares'!$Z$2:$Z$185,'Eurostat market shares'!$C$2:$C$185,'Market shares starting point Fe'!$C65,'Eurostat market shares'!$D$2:$D$185,'Market shares starting point Fe'!$D65)=0,(SUMIFS('RAW data extract'!Z$74:Z$81,'RAW data extract'!$C$74:$C$81,VLOOKUP('Market shares starting point Fe'!$D65,Nomenclature!$F$1:$G$8,2,FALSE))-'Market shares starting point Fe'!AB65)+AB65,$Z65/SUMIFS('Eurostat market shares'!$Z$2:$Z$185,'Eurostat market shares'!$C$2:$C$185,'Market shares starting point Fe'!$C65,'Eurostat market shares'!$D$2:$D$185,'Market shares starting point Fe'!$D65)*(SUMIFS('RAW data extract'!Z$74:Z$81,'RAW data extract'!$C$74:$C$81,VLOOKUP('Market shares starting point Fe'!$D65,Nomenclature!$F$1:$G$8,2,FALSE))-'Market shares starting point Fe'!AB65)+AB65)</f>
        <v>1.0579582146478287E-3</v>
      </c>
      <c r="AD65" s="7">
        <f>IF(SUMIFS('Eurostat market shares'!$Z$2:$Z$185,'Eurostat market shares'!$C$2:$C$185,'Market shares starting point Fe'!$C65,'Eurostat market shares'!$D$2:$D$185,'Market shares starting point Fe'!$D65)=0,(SUMIFS('RAW data extract'!AA$74:AA$81,'RAW data extract'!$C$74:$C$81,VLOOKUP('Market shares starting point Fe'!$D65,Nomenclature!$F$1:$G$8,2,FALSE))-'Market shares starting point Fe'!AC65)+AC65,$Z65/SUMIFS('Eurostat market shares'!$Z$2:$Z$185,'Eurostat market shares'!$C$2:$C$185,'Market shares starting point Fe'!$C65,'Eurostat market shares'!$D$2:$D$185,'Market shares starting point Fe'!$D65)*(SUMIFS('RAW data extract'!AA$74:AA$81,'RAW data extract'!$C$74:$C$81,VLOOKUP('Market shares starting point Fe'!$D65,Nomenclature!$F$1:$G$8,2,FALSE))-'Market shares starting point Fe'!AC65)+AC65)</f>
        <v>1.0918108716969316E-3</v>
      </c>
      <c r="AE65" s="7">
        <f>IF(SUMIFS('Eurostat market shares'!$Z$2:$Z$185,'Eurostat market shares'!$C$2:$C$185,'Market shares starting point Fe'!$C65,'Eurostat market shares'!$D$2:$D$185,'Market shares starting point Fe'!$D65)=0,(SUMIFS('RAW data extract'!AB$74:AB$81,'RAW data extract'!$C$74:$C$81,VLOOKUP('Market shares starting point Fe'!$D65,Nomenclature!$F$1:$G$8,2,FALSE))-'Market shares starting point Fe'!AD65)+AD65,$Z65/SUMIFS('Eurostat market shares'!$Z$2:$Z$185,'Eurostat market shares'!$C$2:$C$185,'Market shares starting point Fe'!$C65,'Eurostat market shares'!$D$2:$D$185,'Market shares starting point Fe'!$D65)*(SUMIFS('RAW data extract'!AB$74:AB$81,'RAW data extract'!$C$74:$C$81,VLOOKUP('Market shares starting point Fe'!$D65,Nomenclature!$F$1:$G$8,2,FALSE))-'Market shares starting point Fe'!AD65)+AD65)</f>
        <v>1.1047632222943586E-3</v>
      </c>
      <c r="AF65" s="7">
        <f>IF(SUMIFS('Eurostat market shares'!$Z$2:$Z$185,'Eurostat market shares'!$C$2:$C$185,'Market shares starting point Fe'!$C65,'Eurostat market shares'!$D$2:$D$185,'Market shares starting point Fe'!$D65)=0,(SUMIFS('RAW data extract'!AC$74:AC$81,'RAW data extract'!$C$74:$C$81,VLOOKUP('Market shares starting point Fe'!$D65,Nomenclature!$F$1:$G$8,2,FALSE))-'Market shares starting point Fe'!AE65)+AE65,$Z65/SUMIFS('Eurostat market shares'!$Z$2:$Z$185,'Eurostat market shares'!$C$2:$C$185,'Market shares starting point Fe'!$C65,'Eurostat market shares'!$D$2:$D$185,'Market shares starting point Fe'!$D65)*(SUMIFS('RAW data extract'!AC$74:AC$81,'RAW data extract'!$C$74:$C$81,VLOOKUP('Market shares starting point Fe'!$D65,Nomenclature!$F$1:$G$8,2,FALSE))-'Market shares starting point Fe'!AE65)+AE65)</f>
        <v>1.1198286141097071E-3</v>
      </c>
      <c r="AG65" s="7">
        <f>IF(SUMIFS('Eurostat market shares'!$Z$2:$Z$185,'Eurostat market shares'!$C$2:$C$185,'Market shares starting point Fe'!$C65,'Eurostat market shares'!$D$2:$D$185,'Market shares starting point Fe'!$D65)=0,(SUMIFS('RAW data extract'!AD$74:AD$81,'RAW data extract'!$C$74:$C$81,VLOOKUP('Market shares starting point Fe'!$D65,Nomenclature!$F$1:$G$8,2,FALSE))-'Market shares starting point Fe'!AF65)+AF65,$Z65/SUMIFS('Eurostat market shares'!$Z$2:$Z$185,'Eurostat market shares'!$C$2:$C$185,'Market shares starting point Fe'!$C65,'Eurostat market shares'!$D$2:$D$185,'Market shares starting point Fe'!$D65)*(SUMIFS('RAW data extract'!AD$74:AD$81,'RAW data extract'!$C$74:$C$81,VLOOKUP('Market shares starting point Fe'!$D65,Nomenclature!$F$1:$G$8,2,FALSE))-'Market shares starting point Fe'!AF65)+AF65)</f>
        <v>1.1369397967602194E-3</v>
      </c>
      <c r="AH65" s="7">
        <f>IF(SUMIFS('Eurostat market shares'!$Z$2:$Z$185,'Eurostat market shares'!$C$2:$C$185,'Market shares starting point Fe'!$C65,'Eurostat market shares'!$D$2:$D$185,'Market shares starting point Fe'!$D65)=0,(SUMIFS('RAW data extract'!AE$74:AE$81,'RAW data extract'!$C$74:$C$81,VLOOKUP('Market shares starting point Fe'!$D65,Nomenclature!$F$1:$G$8,2,FALSE))-'Market shares starting point Fe'!AG65)+AG65,$Z65/SUMIFS('Eurostat market shares'!$Z$2:$Z$185,'Eurostat market shares'!$C$2:$C$185,'Market shares starting point Fe'!$C65,'Eurostat market shares'!$D$2:$D$185,'Market shares starting point Fe'!$D65)*(SUMIFS('RAW data extract'!AE$74:AE$81,'RAW data extract'!$C$74:$C$81,VLOOKUP('Market shares starting point Fe'!$D65,Nomenclature!$F$1:$G$8,2,FALSE))-'Market shares starting point Fe'!AG65)+AG65)</f>
        <v>1.1573620931676655E-3</v>
      </c>
      <c r="AI65" s="7">
        <f>IF(SUMIFS('Eurostat market shares'!$Z$2:$Z$185,'Eurostat market shares'!$C$2:$C$185,'Market shares starting point Fe'!$C65,'Eurostat market shares'!$D$2:$D$185,'Market shares starting point Fe'!$D65)=0,(SUMIFS('RAW data extract'!AF$74:AF$81,'RAW data extract'!$C$74:$C$81,VLOOKUP('Market shares starting point Fe'!$D65,Nomenclature!$F$1:$G$8,2,FALSE))-'Market shares starting point Fe'!AH65)+AH65,$Z65/SUMIFS('Eurostat market shares'!$Z$2:$Z$185,'Eurostat market shares'!$C$2:$C$185,'Market shares starting point Fe'!$C65,'Eurostat market shares'!$D$2:$D$185,'Market shares starting point Fe'!$D65)*(SUMIFS('RAW data extract'!AF$74:AF$81,'RAW data extract'!$C$74:$C$81,VLOOKUP('Market shares starting point Fe'!$D65,Nomenclature!$F$1:$G$8,2,FALSE))-'Market shares starting point Fe'!AH65)+AH65)</f>
        <v>1.1798006925014368E-3</v>
      </c>
      <c r="AJ65" s="7">
        <f>IF(SUMIFS('Eurostat market shares'!$Z$2:$Z$185,'Eurostat market shares'!$C$2:$C$185,'Market shares starting point Fe'!$C65,'Eurostat market shares'!$D$2:$D$185,'Market shares starting point Fe'!$D65)=0,(SUMIFS('RAW data extract'!AG$74:AG$81,'RAW data extract'!$C$74:$C$81,VLOOKUP('Market shares starting point Fe'!$D65,Nomenclature!$F$1:$G$8,2,FALSE))-'Market shares starting point Fe'!AI65)+AI65,$Z65/SUMIFS('Eurostat market shares'!$Z$2:$Z$185,'Eurostat market shares'!$C$2:$C$185,'Market shares starting point Fe'!$C65,'Eurostat market shares'!$D$2:$D$185,'Market shares starting point Fe'!$D65)*(SUMIFS('RAW data extract'!AG$74:AG$81,'RAW data extract'!$C$74:$C$81,VLOOKUP('Market shares starting point Fe'!$D65,Nomenclature!$F$1:$G$8,2,FALSE))-'Market shares starting point Fe'!AI65)+AI65)</f>
        <v>1.2044940601735241E-3</v>
      </c>
      <c r="AK65" s="7">
        <f>IF(SUMIFS('Eurostat market shares'!$Z$2:$Z$185,'Eurostat market shares'!$C$2:$C$185,'Market shares starting point Fe'!$C65,'Eurostat market shares'!$D$2:$D$185,'Market shares starting point Fe'!$D65)=0,(SUMIFS('RAW data extract'!AH$74:AH$81,'RAW data extract'!$C$74:$C$81,VLOOKUP('Market shares starting point Fe'!$D65,Nomenclature!$F$1:$G$8,2,FALSE))-'Market shares starting point Fe'!AJ65)+AJ65,$Z65/SUMIFS('Eurostat market shares'!$Z$2:$Z$185,'Eurostat market shares'!$C$2:$C$185,'Market shares starting point Fe'!$C65,'Eurostat market shares'!$D$2:$D$185,'Market shares starting point Fe'!$D65)*(SUMIFS('RAW data extract'!AH$74:AH$81,'RAW data extract'!$C$74:$C$81,VLOOKUP('Market shares starting point Fe'!$D65,Nomenclature!$F$1:$G$8,2,FALSE))-'Market shares starting point Fe'!AJ65)+AJ65)</f>
        <v>1.2336119238165659E-3</v>
      </c>
      <c r="AL65" s="7">
        <f>IF(SUMIFS('Eurostat market shares'!$Z$2:$Z$185,'Eurostat market shares'!$C$2:$C$185,'Market shares starting point Fe'!$C65,'Eurostat market shares'!$D$2:$D$185,'Market shares starting point Fe'!$D65)=0,(SUMIFS('RAW data extract'!AI$74:AI$81,'RAW data extract'!$C$74:$C$81,VLOOKUP('Market shares starting point Fe'!$D65,Nomenclature!$F$1:$G$8,2,FALSE))-'Market shares starting point Fe'!AK65)+AK65,$Z65/SUMIFS('Eurostat market shares'!$Z$2:$Z$185,'Eurostat market shares'!$C$2:$C$185,'Market shares starting point Fe'!$C65,'Eurostat market shares'!$D$2:$D$185,'Market shares starting point Fe'!$D65)*(SUMIFS('RAW data extract'!AI$74:AI$81,'RAW data extract'!$C$74:$C$81,VLOOKUP('Market shares starting point Fe'!$D65,Nomenclature!$F$1:$G$8,2,FALSE))-'Market shares starting point Fe'!AK65)+AK65)</f>
        <v>1.268465559516849E-3</v>
      </c>
      <c r="AM65" s="7">
        <f>IF(SUMIFS('Eurostat market shares'!$Z$2:$Z$185,'Eurostat market shares'!$C$2:$C$185,'Market shares starting point Fe'!$C65,'Eurostat market shares'!$D$2:$D$185,'Market shares starting point Fe'!$D65)=0,(SUMIFS('RAW data extract'!AJ$74:AJ$81,'RAW data extract'!$C$74:$C$81,VLOOKUP('Market shares starting point Fe'!$D65,Nomenclature!$F$1:$G$8,2,FALSE))-'Market shares starting point Fe'!AL65)+AL65,$Z65/SUMIFS('Eurostat market shares'!$Z$2:$Z$185,'Eurostat market shares'!$C$2:$C$185,'Market shares starting point Fe'!$C65,'Eurostat market shares'!$D$2:$D$185,'Market shares starting point Fe'!$D65)*(SUMIFS('RAW data extract'!AJ$74:AJ$81,'RAW data extract'!$C$74:$C$81,VLOOKUP('Market shares starting point Fe'!$D65,Nomenclature!$F$1:$G$8,2,FALSE))-'Market shares starting point Fe'!AL65)+AL65)</f>
        <v>1.3109464826405865E-3</v>
      </c>
      <c r="AN65" s="7">
        <f>IF(SUMIFS('Eurostat market shares'!$Z$2:$Z$185,'Eurostat market shares'!$C$2:$C$185,'Market shares starting point Fe'!$C65,'Eurostat market shares'!$D$2:$D$185,'Market shares starting point Fe'!$D65)=0,(SUMIFS('RAW data extract'!AK$74:AK$81,'RAW data extract'!$C$74:$C$81,VLOOKUP('Market shares starting point Fe'!$D65,Nomenclature!$F$1:$G$8,2,FALSE))-'Market shares starting point Fe'!AM65)+AM65,$Z65/SUMIFS('Eurostat market shares'!$Z$2:$Z$185,'Eurostat market shares'!$C$2:$C$185,'Market shares starting point Fe'!$C65,'Eurostat market shares'!$D$2:$D$185,'Market shares starting point Fe'!$D65)*(SUMIFS('RAW data extract'!AK$74:AK$81,'RAW data extract'!$C$74:$C$81,VLOOKUP('Market shares starting point Fe'!$D65,Nomenclature!$F$1:$G$8,2,FALSE))-'Market shares starting point Fe'!AM65)+AM65)</f>
        <v>1.3643967276903124E-3</v>
      </c>
      <c r="AO65" s="7">
        <f>IF(SUMIFS('Eurostat market shares'!$Z$2:$Z$185,'Eurostat market shares'!$C$2:$C$185,'Market shares starting point Fe'!$C65,'Eurostat market shares'!$D$2:$D$185,'Market shares starting point Fe'!$D65)=0,(SUMIFS('RAW data extract'!AL$74:AL$81,'RAW data extract'!$C$74:$C$81,VLOOKUP('Market shares starting point Fe'!$D65,Nomenclature!$F$1:$G$8,2,FALSE))-'Market shares starting point Fe'!AN65)+AN65,$Z65/SUMIFS('Eurostat market shares'!$Z$2:$Z$185,'Eurostat market shares'!$C$2:$C$185,'Market shares starting point Fe'!$C65,'Eurostat market shares'!$D$2:$D$185,'Market shares starting point Fe'!$D65)*(SUMIFS('RAW data extract'!AL$74:AL$81,'RAW data extract'!$C$74:$C$81,VLOOKUP('Market shares starting point Fe'!$D65,Nomenclature!$F$1:$G$8,2,FALSE))-'Market shares starting point Fe'!AN65)+AN65)</f>
        <v>1.4271798005425584E-3</v>
      </c>
      <c r="AP65" s="7">
        <f>IF(SUMIFS('Eurostat market shares'!$Z$2:$Z$185,'Eurostat market shares'!$C$2:$C$185,'Market shares starting point Fe'!$C65,'Eurostat market shares'!$D$2:$D$185,'Market shares starting point Fe'!$D65)=0,(SUMIFS('RAW data extract'!AM$74:AM$81,'RAW data extract'!$C$74:$C$81,VLOOKUP('Market shares starting point Fe'!$D65,Nomenclature!$F$1:$G$8,2,FALSE))-'Market shares starting point Fe'!AO65)+AO65,$Z65/SUMIFS('Eurostat market shares'!$Z$2:$Z$185,'Eurostat market shares'!$C$2:$C$185,'Market shares starting point Fe'!$C65,'Eurostat market shares'!$D$2:$D$185,'Market shares starting point Fe'!$D65)*(SUMIFS('RAW data extract'!AM$74:AM$81,'RAW data extract'!$C$74:$C$81,VLOOKUP('Market shares starting point Fe'!$D65,Nomenclature!$F$1:$G$8,2,FALSE))-'Market shares starting point Fe'!AO65)+AO65)</f>
        <v>1.5003741575477807E-3</v>
      </c>
      <c r="AQ65" s="7">
        <f>IF(SUMIFS('Eurostat market shares'!$Z$2:$Z$185,'Eurostat market shares'!$C$2:$C$185,'Market shares starting point Fe'!$C65,'Eurostat market shares'!$D$2:$D$185,'Market shares starting point Fe'!$D65)=0,(SUMIFS('RAW data extract'!AN$74:AN$81,'RAW data extract'!$C$74:$C$81,VLOOKUP('Market shares starting point Fe'!$D65,Nomenclature!$F$1:$G$8,2,FALSE))-'Market shares starting point Fe'!AP65)+AP65,$Z65/SUMIFS('Eurostat market shares'!$Z$2:$Z$185,'Eurostat market shares'!$C$2:$C$185,'Market shares starting point Fe'!$C65,'Eurostat market shares'!$D$2:$D$185,'Market shares starting point Fe'!$D65)*(SUMIFS('RAW data extract'!AN$74:AN$81,'RAW data extract'!$C$74:$C$81,VLOOKUP('Market shares starting point Fe'!$D65,Nomenclature!$F$1:$G$8,2,FALSE))-'Market shares starting point Fe'!AP65)+AP65)</f>
        <v>1.5829916365067375E-3</v>
      </c>
      <c r="AR65" s="7">
        <f>IF(SUMIFS('Eurostat market shares'!$Z$2:$Z$185,'Eurostat market shares'!$C$2:$C$185,'Market shares starting point Fe'!$C65,'Eurostat market shares'!$D$2:$D$185,'Market shares starting point Fe'!$D65)=0,(SUMIFS('RAW data extract'!AO$74:AO$81,'RAW data extract'!$C$74:$C$81,VLOOKUP('Market shares starting point Fe'!$D65,Nomenclature!$F$1:$G$8,2,FALSE))-'Market shares starting point Fe'!AQ65)+AQ65,$Z65/SUMIFS('Eurostat market shares'!$Z$2:$Z$185,'Eurostat market shares'!$C$2:$C$185,'Market shares starting point Fe'!$C65,'Eurostat market shares'!$D$2:$D$185,'Market shares starting point Fe'!$D65)*(SUMIFS('RAW data extract'!AO$74:AO$81,'RAW data extract'!$C$74:$C$81,VLOOKUP('Market shares starting point Fe'!$D65,Nomenclature!$F$1:$G$8,2,FALSE))-'Market shares starting point Fe'!AQ65)+AQ65)</f>
        <v>1.6761214113994709E-3</v>
      </c>
      <c r="AS65" s="7">
        <f>IF(SUMIFS('Eurostat market shares'!$Z$2:$Z$185,'Eurostat market shares'!$C$2:$C$185,'Market shares starting point Fe'!$C65,'Eurostat market shares'!$D$2:$D$185,'Market shares starting point Fe'!$D65)=0,(SUMIFS('RAW data extract'!AP$74:AP$81,'RAW data extract'!$C$74:$C$81,VLOOKUP('Market shares starting point Fe'!$D65,Nomenclature!$F$1:$G$8,2,FALSE))-'Market shares starting point Fe'!AR65)+AR65,$Z65/SUMIFS('Eurostat market shares'!$Z$2:$Z$185,'Eurostat market shares'!$C$2:$C$185,'Market shares starting point Fe'!$C65,'Eurostat market shares'!$D$2:$D$185,'Market shares starting point Fe'!$D65)*(SUMIFS('RAW data extract'!AP$74:AP$81,'RAW data extract'!$C$74:$C$81,VLOOKUP('Market shares starting point Fe'!$D65,Nomenclature!$F$1:$G$8,2,FALSE))-'Market shares starting point Fe'!AR65)+AR65)</f>
        <v>1.7810369068512488E-3</v>
      </c>
      <c r="AT65" s="7">
        <f>IF(SUMIFS('Eurostat market shares'!$Z$2:$Z$185,'Eurostat market shares'!$C$2:$C$185,'Market shares starting point Fe'!$C65,'Eurostat market shares'!$D$2:$D$185,'Market shares starting point Fe'!$D65)=0,(SUMIFS('RAW data extract'!AQ$74:AQ$81,'RAW data extract'!$C$74:$C$81,VLOOKUP('Market shares starting point Fe'!$D65,Nomenclature!$F$1:$G$8,2,FALSE))-'Market shares starting point Fe'!AS65)+AS65,$Z65/SUMIFS('Eurostat market shares'!$Z$2:$Z$185,'Eurostat market shares'!$C$2:$C$185,'Market shares starting point Fe'!$C65,'Eurostat market shares'!$D$2:$D$185,'Market shares starting point Fe'!$D65)*(SUMIFS('RAW data extract'!AQ$74:AQ$81,'RAW data extract'!$C$74:$C$81,VLOOKUP('Market shares starting point Fe'!$D65,Nomenclature!$F$1:$G$8,2,FALSE))-'Market shares starting point Fe'!AS65)+AS65)</f>
        <v>1.9017989984994575E-3</v>
      </c>
      <c r="AU65" s="7">
        <f>IF(SUMIFS('Eurostat market shares'!$Z$2:$Z$185,'Eurostat market shares'!$C$2:$C$185,'Market shares starting point Fe'!$C65,'Eurostat market shares'!$D$2:$D$185,'Market shares starting point Fe'!$D65)=0,(SUMIFS('RAW data extract'!AR$74:AR$81,'RAW data extract'!$C$74:$C$81,VLOOKUP('Market shares starting point Fe'!$D65,Nomenclature!$F$1:$G$8,2,FALSE))-'Market shares starting point Fe'!AT65)+AT65,$Z65/SUMIFS('Eurostat market shares'!$Z$2:$Z$185,'Eurostat market shares'!$C$2:$C$185,'Market shares starting point Fe'!$C65,'Eurostat market shares'!$D$2:$D$185,'Market shares starting point Fe'!$D65)*(SUMIFS('RAW data extract'!AR$74:AR$81,'RAW data extract'!$C$74:$C$81,VLOOKUP('Market shares starting point Fe'!$D65,Nomenclature!$F$1:$G$8,2,FALSE))-'Market shares starting point Fe'!AT65)+AT65)</f>
        <v>2.0369226609876778E-3</v>
      </c>
      <c r="AV65" s="7">
        <f>IF(SUMIFS('Eurostat market shares'!$Z$2:$Z$185,'Eurostat market shares'!$C$2:$C$185,'Market shares starting point Fe'!$C65,'Eurostat market shares'!$D$2:$D$185,'Market shares starting point Fe'!$D65)=0,(SUMIFS('RAW data extract'!AS$74:AS$81,'RAW data extract'!$C$74:$C$81,VLOOKUP('Market shares starting point Fe'!$D65,Nomenclature!$F$1:$G$8,2,FALSE))-'Market shares starting point Fe'!AU65)+AU65,$Z65/SUMIFS('Eurostat market shares'!$Z$2:$Z$185,'Eurostat market shares'!$C$2:$C$185,'Market shares starting point Fe'!$C65,'Eurostat market shares'!$D$2:$D$185,'Market shares starting point Fe'!$D65)*(SUMIFS('RAW data extract'!AS$74:AS$81,'RAW data extract'!$C$74:$C$81,VLOOKUP('Market shares starting point Fe'!$D65,Nomenclature!$F$1:$G$8,2,FALSE))-'Market shares starting point Fe'!AU65)+AU65)</f>
        <v>2.1971128177983327E-3</v>
      </c>
      <c r="AW65" s="7">
        <f>IF(SUMIFS('Eurostat market shares'!$Z$2:$Z$185,'Eurostat market shares'!$C$2:$C$185,'Market shares starting point Fe'!$C65,'Eurostat market shares'!$D$2:$D$185,'Market shares starting point Fe'!$D65)=0,(SUMIFS('RAW data extract'!AT$74:AT$81,'RAW data extract'!$C$74:$C$81,VLOOKUP('Market shares starting point Fe'!$D65,Nomenclature!$F$1:$G$8,2,FALSE))-'Market shares starting point Fe'!AV65)+AV65,$Z65/SUMIFS('Eurostat market shares'!$Z$2:$Z$185,'Eurostat market shares'!$C$2:$C$185,'Market shares starting point Fe'!$C65,'Eurostat market shares'!$D$2:$D$185,'Market shares starting point Fe'!$D65)*(SUMIFS('RAW data extract'!AT$74:AT$81,'RAW data extract'!$C$74:$C$81,VLOOKUP('Market shares starting point Fe'!$D65,Nomenclature!$F$1:$G$8,2,FALSE))-'Market shares starting point Fe'!AV65)+AV65)</f>
        <v>2.3889626204798035E-3</v>
      </c>
      <c r="AX65" s="7">
        <f>IF(SUMIFS('Eurostat market shares'!$Z$2:$Z$185,'Eurostat market shares'!$C$2:$C$185,'Market shares starting point Fe'!$C65,'Eurostat market shares'!$D$2:$D$185,'Market shares starting point Fe'!$D65)=0,(SUMIFS('RAW data extract'!AU$74:AU$81,'RAW data extract'!$C$74:$C$81,VLOOKUP('Market shares starting point Fe'!$D65,Nomenclature!$F$1:$G$8,2,FALSE))-'Market shares starting point Fe'!AW65)+AW65,$Z65/SUMIFS('Eurostat market shares'!$Z$2:$Z$185,'Eurostat market shares'!$C$2:$C$185,'Market shares starting point Fe'!$C65,'Eurostat market shares'!$D$2:$D$185,'Market shares starting point Fe'!$D65)*(SUMIFS('RAW data extract'!AU$74:AU$81,'RAW data extract'!$C$74:$C$81,VLOOKUP('Market shares starting point Fe'!$D65,Nomenclature!$F$1:$G$8,2,FALSE))-'Market shares starting point Fe'!AW65)+AW65)</f>
        <v>2.6221717132054179E-3</v>
      </c>
      <c r="AY65" s="7">
        <f>IF(SUMIFS('Eurostat market shares'!$Z$2:$Z$185,'Eurostat market shares'!$C$2:$C$185,'Market shares starting point Fe'!$C65,'Eurostat market shares'!$D$2:$D$185,'Market shares starting point Fe'!$D65)=0,(SUMIFS('RAW data extract'!AV$74:AV$81,'RAW data extract'!$C$74:$C$81,VLOOKUP('Market shares starting point Fe'!$D65,Nomenclature!$F$1:$G$8,2,FALSE))-'Market shares starting point Fe'!AX65)+AX65,$Z65/SUMIFS('Eurostat market shares'!$Z$2:$Z$185,'Eurostat market shares'!$C$2:$C$185,'Market shares starting point Fe'!$C65,'Eurostat market shares'!$D$2:$D$185,'Market shares starting point Fe'!$D65)*(SUMIFS('RAW data extract'!AV$74:AV$81,'RAW data extract'!$C$74:$C$81,VLOOKUP('Market shares starting point Fe'!$D65,Nomenclature!$F$1:$G$8,2,FALSE))-'Market shares starting point Fe'!AX65)+AX65)</f>
        <v>2.8148257461133256E-3</v>
      </c>
      <c r="AZ65" s="7">
        <f>IF(SUMIFS('Eurostat market shares'!$Z$2:$Z$185,'Eurostat market shares'!$C$2:$C$185,'Market shares starting point Fe'!$C65,'Eurostat market shares'!$D$2:$D$185,'Market shares starting point Fe'!$D65)=0,(SUMIFS('RAW data extract'!AW$74:AW$81,'RAW data extract'!$C$74:$C$81,VLOOKUP('Market shares starting point Fe'!$D65,Nomenclature!$F$1:$G$8,2,FALSE))-'Market shares starting point Fe'!AY65)+AY65,$Z65/SUMIFS('Eurostat market shares'!$Z$2:$Z$185,'Eurostat market shares'!$C$2:$C$185,'Market shares starting point Fe'!$C65,'Eurostat market shares'!$D$2:$D$185,'Market shares starting point Fe'!$D65)*(SUMIFS('RAW data extract'!AW$74:AW$81,'RAW data extract'!$C$74:$C$81,VLOOKUP('Market shares starting point Fe'!$D65,Nomenclature!$F$1:$G$8,2,FALSE))-'Market shares starting point Fe'!AY65)+AY65)</f>
        <v>3.0652488740514506E-3</v>
      </c>
      <c r="BA65" s="7">
        <f>IF(SUMIFS('Eurostat market shares'!$Z$2:$Z$185,'Eurostat market shares'!$C$2:$C$185,'Market shares starting point Fe'!$C65,'Eurostat market shares'!$D$2:$D$185,'Market shares starting point Fe'!$D65)=0,(SUMIFS('RAW data extract'!AX$74:AX$81,'RAW data extract'!$C$74:$C$81,VLOOKUP('Market shares starting point Fe'!$D65,Nomenclature!$F$1:$G$8,2,FALSE))-'Market shares starting point Fe'!AZ65)+AZ65,$Z65/SUMIFS('Eurostat market shares'!$Z$2:$Z$185,'Eurostat market shares'!$C$2:$C$185,'Market shares starting point Fe'!$C65,'Eurostat market shares'!$D$2:$D$185,'Market shares starting point Fe'!$D65)*(SUMIFS('RAW data extract'!AX$74:AX$81,'RAW data extract'!$C$74:$C$81,VLOOKUP('Market shares starting point Fe'!$D65,Nomenclature!$F$1:$G$8,2,FALSE))-'Market shares starting point Fe'!AZ65)+AZ65)</f>
        <v>3.334783432032285E-3</v>
      </c>
      <c r="BB65" s="7">
        <f>IF(SUMIFS('Eurostat market shares'!$Z$2:$Z$185,'Eurostat market shares'!$C$2:$C$185,'Market shares starting point Fe'!$C65,'Eurostat market shares'!$D$2:$D$185,'Market shares starting point Fe'!$D65)=0,(SUMIFS('RAW data extract'!AY$74:AY$81,'RAW data extract'!$C$74:$C$81,VLOOKUP('Market shares starting point Fe'!$D65,Nomenclature!$F$1:$G$8,2,FALSE))-'Market shares starting point Fe'!BA65)+BA65,$Z65/SUMIFS('Eurostat market shares'!$Z$2:$Z$185,'Eurostat market shares'!$C$2:$C$185,'Market shares starting point Fe'!$C65,'Eurostat market shares'!$D$2:$D$185,'Market shares starting point Fe'!$D65)*(SUMIFS('RAW data extract'!AY$74:AY$81,'RAW data extract'!$C$74:$C$81,VLOOKUP('Market shares starting point Fe'!$D65,Nomenclature!$F$1:$G$8,2,FALSE))-'Market shares starting point Fe'!BA65)+BA65)</f>
        <v>3.6237132253118015E-3</v>
      </c>
      <c r="BC65" s="7">
        <f>IF(SUMIFS('Eurostat market shares'!$Z$2:$Z$185,'Eurostat market shares'!$C$2:$C$185,'Market shares starting point Fe'!$C65,'Eurostat market shares'!$D$2:$D$185,'Market shares starting point Fe'!$D65)=0,(SUMIFS('RAW data extract'!AZ$74:AZ$81,'RAW data extract'!$C$74:$C$81,VLOOKUP('Market shares starting point Fe'!$D65,Nomenclature!$F$1:$G$8,2,FALSE))-'Market shares starting point Fe'!BB65)+BB65,$Z65/SUMIFS('Eurostat market shares'!$Z$2:$Z$185,'Eurostat market shares'!$C$2:$C$185,'Market shares starting point Fe'!$C65,'Eurostat market shares'!$D$2:$D$185,'Market shares starting point Fe'!$D65)*(SUMIFS('RAW data extract'!AZ$74:AZ$81,'RAW data extract'!$C$74:$C$81,VLOOKUP('Market shares starting point Fe'!$D65,Nomenclature!$F$1:$G$8,2,FALSE))-'Market shares starting point Fe'!BB65)+BB65)</f>
        <v>3.93874778335757E-3</v>
      </c>
      <c r="BD65" s="7">
        <f>IF(SUMIFS('Eurostat market shares'!$Z$2:$Z$185,'Eurostat market shares'!$C$2:$C$185,'Market shares starting point Fe'!$C65,'Eurostat market shares'!$D$2:$D$185,'Market shares starting point Fe'!$D65)=0,(SUMIFS('RAW data extract'!BA$74:BA$81,'RAW data extract'!$C$74:$C$81,VLOOKUP('Market shares starting point Fe'!$D65,Nomenclature!$F$1:$G$8,2,FALSE))-'Market shares starting point Fe'!BC65)+BC65,$Z65/SUMIFS('Eurostat market shares'!$Z$2:$Z$185,'Eurostat market shares'!$C$2:$C$185,'Market shares starting point Fe'!$C65,'Eurostat market shares'!$D$2:$D$185,'Market shares starting point Fe'!$D65)*(SUMIFS('RAW data extract'!BA$74:BA$81,'RAW data extract'!$C$74:$C$81,VLOOKUP('Market shares starting point Fe'!$D65,Nomenclature!$F$1:$G$8,2,FALSE))-'Market shares starting point Fe'!BC65)+BC65)</f>
        <v>4.300220416896405E-3</v>
      </c>
      <c r="BE65" s="7">
        <f>IF(SUMIFS('Eurostat market shares'!$Z$2:$Z$185,'Eurostat market shares'!$C$2:$C$185,'Market shares starting point Fe'!$C65,'Eurostat market shares'!$D$2:$D$185,'Market shares starting point Fe'!$D65)=0,(SUMIFS('RAW data extract'!BB$74:BB$81,'RAW data extract'!$C$74:$C$81,VLOOKUP('Market shares starting point Fe'!$D65,Nomenclature!$F$1:$G$8,2,FALSE))-'Market shares starting point Fe'!BD65)+BD65,$Z65/SUMIFS('Eurostat market shares'!$Z$2:$Z$185,'Eurostat market shares'!$C$2:$C$185,'Market shares starting point Fe'!$C65,'Eurostat market shares'!$D$2:$D$185,'Market shares starting point Fe'!$D65)*(SUMIFS('RAW data extract'!BB$74:BB$81,'RAW data extract'!$C$74:$C$81,VLOOKUP('Market shares starting point Fe'!$D65,Nomenclature!$F$1:$G$8,2,FALSE))-'Market shares starting point Fe'!BD65)+BD65)</f>
        <v>4.6939839380802061E-3</v>
      </c>
      <c r="BF65" s="7">
        <f>IF(SUMIFS('Eurostat market shares'!$Z$2:$Z$185,'Eurostat market shares'!$C$2:$C$185,'Market shares starting point Fe'!$C65,'Eurostat market shares'!$D$2:$D$185,'Market shares starting point Fe'!$D65)=0,(SUMIFS('RAW data extract'!BC$74:BC$81,'RAW data extract'!$C$74:$C$81,VLOOKUP('Market shares starting point Fe'!$D65,Nomenclature!$F$1:$G$8,2,FALSE))-'Market shares starting point Fe'!BE65)+BE65,$Z65/SUMIFS('Eurostat market shares'!$Z$2:$Z$185,'Eurostat market shares'!$C$2:$C$185,'Market shares starting point Fe'!$C65,'Eurostat market shares'!$D$2:$D$185,'Market shares starting point Fe'!$D65)*(SUMIFS('RAW data extract'!BC$74:BC$81,'RAW data extract'!$C$74:$C$81,VLOOKUP('Market shares starting point Fe'!$D65,Nomenclature!$F$1:$G$8,2,FALSE))-'Market shares starting point Fe'!BE65)+BE65)</f>
        <v>5.1362652244870237E-3</v>
      </c>
      <c r="BG65" s="7">
        <f>IF(SUMIFS('Eurostat market shares'!$Z$2:$Z$185,'Eurostat market shares'!$C$2:$C$185,'Market shares starting point Fe'!$C65,'Eurostat market shares'!$D$2:$D$185,'Market shares starting point Fe'!$D65)=0,(SUMIFS('RAW data extract'!BD$74:BD$81,'RAW data extract'!$C$74:$C$81,VLOOKUP('Market shares starting point Fe'!$D65,Nomenclature!$F$1:$G$8,2,FALSE))-'Market shares starting point Fe'!BF65)+BF65,$Z65/SUMIFS('Eurostat market shares'!$Z$2:$Z$185,'Eurostat market shares'!$C$2:$C$185,'Market shares starting point Fe'!$C65,'Eurostat market shares'!$D$2:$D$185,'Market shares starting point Fe'!$D65)*(SUMIFS('RAW data extract'!BD$74:BD$81,'RAW data extract'!$C$74:$C$81,VLOOKUP('Market shares starting point Fe'!$D65,Nomenclature!$F$1:$G$8,2,FALSE))-'Market shares starting point Fe'!BF65)+BF65)</f>
        <v>5.6378151138611644E-3</v>
      </c>
      <c r="BH65" s="7">
        <f>IF(SUMIFS('Eurostat market shares'!$Z$2:$Z$185,'Eurostat market shares'!$C$2:$C$185,'Market shares starting point Fe'!$C65,'Eurostat market shares'!$D$2:$D$185,'Market shares starting point Fe'!$D65)=0,(SUMIFS('RAW data extract'!BE$74:BE$81,'RAW data extract'!$C$74:$C$81,VLOOKUP('Market shares starting point Fe'!$D65,Nomenclature!$F$1:$G$8,2,FALSE))-'Market shares starting point Fe'!BG65)+BG65,$Z65/SUMIFS('Eurostat market shares'!$Z$2:$Z$185,'Eurostat market shares'!$C$2:$C$185,'Market shares starting point Fe'!$C65,'Eurostat market shares'!$D$2:$D$185,'Market shares starting point Fe'!$D65)*(SUMIFS('RAW data extract'!BE$74:BE$81,'RAW data extract'!$C$74:$C$81,VLOOKUP('Market shares starting point Fe'!$D65,Nomenclature!$F$1:$G$8,2,FALSE))-'Market shares starting point Fe'!BG65)+BG65)</f>
        <v>6.2088712169205505E-3</v>
      </c>
    </row>
    <row r="66" spans="1:60" hidden="1" x14ac:dyDescent="0.3">
      <c r="A66" t="s">
        <v>9</v>
      </c>
      <c r="B66" t="s">
        <v>10</v>
      </c>
      <c r="C66" t="s">
        <v>27</v>
      </c>
      <c r="D66" t="s">
        <v>12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 s="6">
        <f>IFERROR(SUMIFS('intermediary sheet'!J$2:J$185,'intermediary sheet'!$C$2:$C$185,'Market shares starting point Fe'!$C66,'intermediary sheet'!$D$2:$D$185,'Market shares starting point Fe'!$D66)/SUMIFS('intermediary sheet'!J$2:J$185,'intermediary sheet'!$C$2:$C$185,'Market shares starting point Fe'!$C66,'intermediary sheet'!$D$2:$D$185,"total"),0)</f>
        <v>1</v>
      </c>
      <c r="K66" s="6">
        <f>IFERROR(SUMIFS('intermediary sheet'!K$2:K$185,'intermediary sheet'!$C$2:$C$185,'Market shares starting point Fe'!$C66,'intermediary sheet'!$D$2:$D$185,'Market shares starting point Fe'!$D66)/SUMIFS('intermediary sheet'!K$2:K$185,'intermediary sheet'!$C$2:$C$185,'Market shares starting point Fe'!$C66,'intermediary sheet'!$D$2:$D$185,"total"),0)</f>
        <v>1</v>
      </c>
      <c r="L66" s="6">
        <f>IFERROR(SUMIFS('intermediary sheet'!L$2:L$185,'intermediary sheet'!$C$2:$C$185,'Market shares starting point Fe'!$C66,'intermediary sheet'!$D$2:$D$185,'Market shares starting point Fe'!$D66)/SUMIFS('intermediary sheet'!L$2:L$185,'intermediary sheet'!$C$2:$C$185,'Market shares starting point Fe'!$C66,'intermediary sheet'!$D$2:$D$185,"total"),0)</f>
        <v>1</v>
      </c>
      <c r="M66" s="6">
        <f>IFERROR(SUMIFS('intermediary sheet'!M$2:M$185,'intermediary sheet'!$C$2:$C$185,'Market shares starting point Fe'!$C66,'intermediary sheet'!$D$2:$D$185,'Market shares starting point Fe'!$D66)/SUMIFS('intermediary sheet'!M$2:M$185,'intermediary sheet'!$C$2:$C$185,'Market shares starting point Fe'!$C66,'intermediary sheet'!$D$2:$D$185,"total"),0)</f>
        <v>1</v>
      </c>
      <c r="N66" s="6">
        <f>IFERROR(SUMIFS('intermediary sheet'!N$2:N$185,'intermediary sheet'!$C$2:$C$185,'Market shares starting point Fe'!$C66,'intermediary sheet'!$D$2:$D$185,'Market shares starting point Fe'!$D66)/SUMIFS('intermediary sheet'!N$2:N$185,'intermediary sheet'!$C$2:$C$185,'Market shares starting point Fe'!$C66,'intermediary sheet'!$D$2:$D$185,"total"),0)</f>
        <v>1</v>
      </c>
      <c r="O66" s="6">
        <f>IFERROR(SUMIFS('intermediary sheet'!O$2:O$185,'intermediary sheet'!$C$2:$C$185,'Market shares starting point Fe'!$C66,'intermediary sheet'!$D$2:$D$185,'Market shares starting point Fe'!$D66)/SUMIFS('intermediary sheet'!O$2:O$185,'intermediary sheet'!$C$2:$C$185,'Market shares starting point Fe'!$C66,'intermediary sheet'!$D$2:$D$185,"total"),0)</f>
        <v>1</v>
      </c>
      <c r="P66" s="6">
        <f>IFERROR(SUMIFS('intermediary sheet'!P$2:P$185,'intermediary sheet'!$C$2:$C$185,'Market shares starting point Fe'!$C66,'intermediary sheet'!$D$2:$D$185,'Market shares starting point Fe'!$D66)/SUMIFS('intermediary sheet'!P$2:P$185,'intermediary sheet'!$C$2:$C$185,'Market shares starting point Fe'!$C66,'intermediary sheet'!$D$2:$D$185,"total"),0)</f>
        <v>1</v>
      </c>
      <c r="Q66" s="6">
        <f>IFERROR(SUMIFS('intermediary sheet'!Q$2:Q$185,'intermediary sheet'!$C$2:$C$185,'Market shares starting point Fe'!$C66,'intermediary sheet'!$D$2:$D$185,'Market shares starting point Fe'!$D66)/SUMIFS('intermediary sheet'!Q$2:Q$185,'intermediary sheet'!$C$2:$C$185,'Market shares starting point Fe'!$C66,'intermediary sheet'!$D$2:$D$185,"total"),0)</f>
        <v>1</v>
      </c>
      <c r="R66" s="6">
        <f>IFERROR(SUMIFS('intermediary sheet'!R$2:R$185,'intermediary sheet'!$C$2:$C$185,'Market shares starting point Fe'!$C66,'intermediary sheet'!$D$2:$D$185,'Market shares starting point Fe'!$D66)/SUMIFS('intermediary sheet'!R$2:R$185,'intermediary sheet'!$C$2:$C$185,'Market shares starting point Fe'!$C66,'intermediary sheet'!$D$2:$D$185,"total"),0)</f>
        <v>1</v>
      </c>
      <c r="S66" s="6">
        <f>IFERROR(SUMIFS('intermediary sheet'!S$2:S$185,'intermediary sheet'!$C$2:$C$185,'Market shares starting point Fe'!$C66,'intermediary sheet'!$D$2:$D$185,'Market shares starting point Fe'!$D66)/SUMIFS('intermediary sheet'!S$2:S$185,'intermediary sheet'!$C$2:$C$185,'Market shares starting point Fe'!$C66,'intermediary sheet'!$D$2:$D$185,"total"),0)</f>
        <v>1</v>
      </c>
      <c r="T66" s="6">
        <f>IFERROR(SUMIFS('intermediary sheet'!T$2:T$185,'intermediary sheet'!$C$2:$C$185,'Market shares starting point Fe'!$C66,'intermediary sheet'!$D$2:$D$185,'Market shares starting point Fe'!$D66)/SUMIFS('intermediary sheet'!T$2:T$185,'intermediary sheet'!$C$2:$C$185,'Market shares starting point Fe'!$C66,'intermediary sheet'!$D$2:$D$185,"total"),0)</f>
        <v>1</v>
      </c>
      <c r="U66" s="6">
        <f>IFERROR(SUMIFS('intermediary sheet'!U$2:U$185,'intermediary sheet'!$C$2:$C$185,'Market shares starting point Fe'!$C66,'intermediary sheet'!$D$2:$D$185,'Market shares starting point Fe'!$D66)/SUMIFS('intermediary sheet'!U$2:U$185,'intermediary sheet'!$C$2:$C$185,'Market shares starting point Fe'!$C66,'intermediary sheet'!$D$2:$D$185,"total"),0)</f>
        <v>1</v>
      </c>
      <c r="V66" s="6">
        <f>IFERROR(SUMIFS('intermediary sheet'!V$2:V$185,'intermediary sheet'!$C$2:$C$185,'Market shares starting point Fe'!$C66,'intermediary sheet'!$D$2:$D$185,'Market shares starting point Fe'!$D66)/SUMIFS('intermediary sheet'!V$2:V$185,'intermediary sheet'!$C$2:$C$185,'Market shares starting point Fe'!$C66,'intermediary sheet'!$D$2:$D$185,"total"),0)</f>
        <v>1</v>
      </c>
      <c r="W66" s="6">
        <f>IFERROR(SUMIFS('intermediary sheet'!W$2:W$185,'intermediary sheet'!$C$2:$C$185,'Market shares starting point Fe'!$C66,'intermediary sheet'!$D$2:$D$185,'Market shares starting point Fe'!$D66)/SUMIFS('intermediary sheet'!W$2:W$185,'intermediary sheet'!$C$2:$C$185,'Market shares starting point Fe'!$C66,'intermediary sheet'!$D$2:$D$185,"total"),0)</f>
        <v>1</v>
      </c>
      <c r="X66" s="6">
        <f>IFERROR(SUMIFS('intermediary sheet'!X$2:X$185,'intermediary sheet'!$C$2:$C$185,'Market shares starting point Fe'!$C66,'intermediary sheet'!$D$2:$D$185,'Market shares starting point Fe'!$D66)/SUMIFS('intermediary sheet'!X$2:X$185,'intermediary sheet'!$C$2:$C$185,'Market shares starting point Fe'!$C66,'intermediary sheet'!$D$2:$D$185,"total"),0)</f>
        <v>1</v>
      </c>
      <c r="Y66" s="6">
        <f>IFERROR(SUMIFS('intermediary sheet'!Y$2:Y$185,'intermediary sheet'!$C$2:$C$185,'Market shares starting point Fe'!$C66,'intermediary sheet'!$D$2:$D$185,'Market shares starting point Fe'!$D66)/SUMIFS('intermediary sheet'!Y$2:Y$185,'intermediary sheet'!$C$2:$C$185,'Market shares starting point Fe'!$C66,'intermediary sheet'!$D$2:$D$185,"total"),0)</f>
        <v>1</v>
      </c>
      <c r="Z66" s="6">
        <f>IFERROR(SUMIFS('intermediary sheet'!Z$2:Z$185,'intermediary sheet'!$C$2:$C$185,'Market shares starting point Fe'!$C66,'intermediary sheet'!$D$2:$D$185,'Market shares starting point Fe'!$D66)/SUMIFS('intermediary sheet'!Z$2:Z$185,'intermediary sheet'!$C$2:$C$185,'Market shares starting point Fe'!$C66,'intermediary sheet'!$D$2:$D$185,"total"),0)</f>
        <v>1</v>
      </c>
      <c r="AA66" s="7">
        <f>IF(SUMIFS('Eurostat market shares'!$Z$2:$Z$185,'Eurostat market shares'!$C$2:$C$185,'Market shares starting point Fe'!$C66,'Eurostat market shares'!$D$2:$D$185,'Market shares starting point Fe'!$D66)=0,(SUMIFS('RAW data extract'!X$74:X$81,'RAW data extract'!$C$74:$C$81,VLOOKUP('Market shares starting point Fe'!$D66,Nomenclature!$F$1:$G$8,2,FALSE))-'Market shares starting point Fe'!Z66)+Z66,$Z66/SUMIFS('Eurostat market shares'!$Z$2:$Z$185,'Eurostat market shares'!$C$2:$C$185,'Market shares starting point Fe'!$C66,'Eurostat market shares'!$D$2:$D$185,'Market shares starting point Fe'!$D66)*(SUMIFS('RAW data extract'!X$74:X$81,'RAW data extract'!$C$74:$C$81,VLOOKUP('Market shares starting point Fe'!$D66,Nomenclature!$F$1:$G$8,2,FALSE))-'Market shares starting point Fe'!Z66)+Z66)</f>
        <v>1</v>
      </c>
      <c r="AB66" s="7">
        <f>IF(SUMIFS('Eurostat market shares'!$Z$2:$Z$185,'Eurostat market shares'!$C$2:$C$185,'Market shares starting point Fe'!$C66,'Eurostat market shares'!$D$2:$D$185,'Market shares starting point Fe'!$D66)=0,(SUMIFS('RAW data extract'!Y$74:Y$81,'RAW data extract'!$C$74:$C$81,VLOOKUP('Market shares starting point Fe'!$D66,Nomenclature!$F$1:$G$8,2,FALSE))-'Market shares starting point Fe'!AA66)+AA66,$Z66/SUMIFS('Eurostat market shares'!$Z$2:$Z$185,'Eurostat market shares'!$C$2:$C$185,'Market shares starting point Fe'!$C66,'Eurostat market shares'!$D$2:$D$185,'Market shares starting point Fe'!$D66)*(SUMIFS('RAW data extract'!Y$74:Y$81,'RAW data extract'!$C$74:$C$81,VLOOKUP('Market shares starting point Fe'!$D66,Nomenclature!$F$1:$G$8,2,FALSE))-'Market shares starting point Fe'!AA66)+AA66)</f>
        <v>1</v>
      </c>
      <c r="AC66" s="7">
        <f>IF(SUMIFS('Eurostat market shares'!$Z$2:$Z$185,'Eurostat market shares'!$C$2:$C$185,'Market shares starting point Fe'!$C66,'Eurostat market shares'!$D$2:$D$185,'Market shares starting point Fe'!$D66)=0,(SUMIFS('RAW data extract'!Z$74:Z$81,'RAW data extract'!$C$74:$C$81,VLOOKUP('Market shares starting point Fe'!$D66,Nomenclature!$F$1:$G$8,2,FALSE))-'Market shares starting point Fe'!AB66)+AB66,$Z66/SUMIFS('Eurostat market shares'!$Z$2:$Z$185,'Eurostat market shares'!$C$2:$C$185,'Market shares starting point Fe'!$C66,'Eurostat market shares'!$D$2:$D$185,'Market shares starting point Fe'!$D66)*(SUMIFS('RAW data extract'!Z$74:Z$81,'RAW data extract'!$C$74:$C$81,VLOOKUP('Market shares starting point Fe'!$D66,Nomenclature!$F$1:$G$8,2,FALSE))-'Market shares starting point Fe'!AB66)+AB66)</f>
        <v>1</v>
      </c>
      <c r="AD66" s="7">
        <f>IF(SUMIFS('Eurostat market shares'!$Z$2:$Z$185,'Eurostat market shares'!$C$2:$C$185,'Market shares starting point Fe'!$C66,'Eurostat market shares'!$D$2:$D$185,'Market shares starting point Fe'!$D66)=0,(SUMIFS('RAW data extract'!AA$74:AA$81,'RAW data extract'!$C$74:$C$81,VLOOKUP('Market shares starting point Fe'!$D66,Nomenclature!$F$1:$G$8,2,FALSE))-'Market shares starting point Fe'!AC66)+AC66,$Z66/SUMIFS('Eurostat market shares'!$Z$2:$Z$185,'Eurostat market shares'!$C$2:$C$185,'Market shares starting point Fe'!$C66,'Eurostat market shares'!$D$2:$D$185,'Market shares starting point Fe'!$D66)*(SUMIFS('RAW data extract'!AA$74:AA$81,'RAW data extract'!$C$74:$C$81,VLOOKUP('Market shares starting point Fe'!$D66,Nomenclature!$F$1:$G$8,2,FALSE))-'Market shares starting point Fe'!AC66)+AC66)</f>
        <v>1</v>
      </c>
      <c r="AE66" s="7">
        <f>IF(SUMIFS('Eurostat market shares'!$Z$2:$Z$185,'Eurostat market shares'!$C$2:$C$185,'Market shares starting point Fe'!$C66,'Eurostat market shares'!$D$2:$D$185,'Market shares starting point Fe'!$D66)=0,(SUMIFS('RAW data extract'!AB$74:AB$81,'RAW data extract'!$C$74:$C$81,VLOOKUP('Market shares starting point Fe'!$D66,Nomenclature!$F$1:$G$8,2,FALSE))-'Market shares starting point Fe'!AD66)+AD66,$Z66/SUMIFS('Eurostat market shares'!$Z$2:$Z$185,'Eurostat market shares'!$C$2:$C$185,'Market shares starting point Fe'!$C66,'Eurostat market shares'!$D$2:$D$185,'Market shares starting point Fe'!$D66)*(SUMIFS('RAW data extract'!AB$74:AB$81,'RAW data extract'!$C$74:$C$81,VLOOKUP('Market shares starting point Fe'!$D66,Nomenclature!$F$1:$G$8,2,FALSE))-'Market shares starting point Fe'!AD66)+AD66)</f>
        <v>1</v>
      </c>
      <c r="AF66" s="7">
        <f>IF(SUMIFS('Eurostat market shares'!$Z$2:$Z$185,'Eurostat market shares'!$C$2:$C$185,'Market shares starting point Fe'!$C66,'Eurostat market shares'!$D$2:$D$185,'Market shares starting point Fe'!$D66)=0,(SUMIFS('RAW data extract'!AC$74:AC$81,'RAW data extract'!$C$74:$C$81,VLOOKUP('Market shares starting point Fe'!$D66,Nomenclature!$F$1:$G$8,2,FALSE))-'Market shares starting point Fe'!AE66)+AE66,$Z66/SUMIFS('Eurostat market shares'!$Z$2:$Z$185,'Eurostat market shares'!$C$2:$C$185,'Market shares starting point Fe'!$C66,'Eurostat market shares'!$D$2:$D$185,'Market shares starting point Fe'!$D66)*(SUMIFS('RAW data extract'!AC$74:AC$81,'RAW data extract'!$C$74:$C$81,VLOOKUP('Market shares starting point Fe'!$D66,Nomenclature!$F$1:$G$8,2,FALSE))-'Market shares starting point Fe'!AE66)+AE66)</f>
        <v>1</v>
      </c>
      <c r="AG66" s="7">
        <f>IF(SUMIFS('Eurostat market shares'!$Z$2:$Z$185,'Eurostat market shares'!$C$2:$C$185,'Market shares starting point Fe'!$C66,'Eurostat market shares'!$D$2:$D$185,'Market shares starting point Fe'!$D66)=0,(SUMIFS('RAW data extract'!AD$74:AD$81,'RAW data extract'!$C$74:$C$81,VLOOKUP('Market shares starting point Fe'!$D66,Nomenclature!$F$1:$G$8,2,FALSE))-'Market shares starting point Fe'!AF66)+AF66,$Z66/SUMIFS('Eurostat market shares'!$Z$2:$Z$185,'Eurostat market shares'!$C$2:$C$185,'Market shares starting point Fe'!$C66,'Eurostat market shares'!$D$2:$D$185,'Market shares starting point Fe'!$D66)*(SUMIFS('RAW data extract'!AD$74:AD$81,'RAW data extract'!$C$74:$C$81,VLOOKUP('Market shares starting point Fe'!$D66,Nomenclature!$F$1:$G$8,2,FALSE))-'Market shares starting point Fe'!AF66)+AF66)</f>
        <v>1</v>
      </c>
      <c r="AH66" s="7">
        <f>IF(SUMIFS('Eurostat market shares'!$Z$2:$Z$185,'Eurostat market shares'!$C$2:$C$185,'Market shares starting point Fe'!$C66,'Eurostat market shares'!$D$2:$D$185,'Market shares starting point Fe'!$D66)=0,(SUMIFS('RAW data extract'!AE$74:AE$81,'RAW data extract'!$C$74:$C$81,VLOOKUP('Market shares starting point Fe'!$D66,Nomenclature!$F$1:$G$8,2,FALSE))-'Market shares starting point Fe'!AG66)+AG66,$Z66/SUMIFS('Eurostat market shares'!$Z$2:$Z$185,'Eurostat market shares'!$C$2:$C$185,'Market shares starting point Fe'!$C66,'Eurostat market shares'!$D$2:$D$185,'Market shares starting point Fe'!$D66)*(SUMIFS('RAW data extract'!AE$74:AE$81,'RAW data extract'!$C$74:$C$81,VLOOKUP('Market shares starting point Fe'!$D66,Nomenclature!$F$1:$G$8,2,FALSE))-'Market shares starting point Fe'!AG66)+AG66)</f>
        <v>1</v>
      </c>
      <c r="AI66" s="7">
        <f>IF(SUMIFS('Eurostat market shares'!$Z$2:$Z$185,'Eurostat market shares'!$C$2:$C$185,'Market shares starting point Fe'!$C66,'Eurostat market shares'!$D$2:$D$185,'Market shares starting point Fe'!$D66)=0,(SUMIFS('RAW data extract'!AF$74:AF$81,'RAW data extract'!$C$74:$C$81,VLOOKUP('Market shares starting point Fe'!$D66,Nomenclature!$F$1:$G$8,2,FALSE))-'Market shares starting point Fe'!AH66)+AH66,$Z66/SUMIFS('Eurostat market shares'!$Z$2:$Z$185,'Eurostat market shares'!$C$2:$C$185,'Market shares starting point Fe'!$C66,'Eurostat market shares'!$D$2:$D$185,'Market shares starting point Fe'!$D66)*(SUMIFS('RAW data extract'!AF$74:AF$81,'RAW data extract'!$C$74:$C$81,VLOOKUP('Market shares starting point Fe'!$D66,Nomenclature!$F$1:$G$8,2,FALSE))-'Market shares starting point Fe'!AH66)+AH66)</f>
        <v>1</v>
      </c>
      <c r="AJ66" s="7">
        <f>IF(SUMIFS('Eurostat market shares'!$Z$2:$Z$185,'Eurostat market shares'!$C$2:$C$185,'Market shares starting point Fe'!$C66,'Eurostat market shares'!$D$2:$D$185,'Market shares starting point Fe'!$D66)=0,(SUMIFS('RAW data extract'!AG$74:AG$81,'RAW data extract'!$C$74:$C$81,VLOOKUP('Market shares starting point Fe'!$D66,Nomenclature!$F$1:$G$8,2,FALSE))-'Market shares starting point Fe'!AI66)+AI66,$Z66/SUMIFS('Eurostat market shares'!$Z$2:$Z$185,'Eurostat market shares'!$C$2:$C$185,'Market shares starting point Fe'!$C66,'Eurostat market shares'!$D$2:$D$185,'Market shares starting point Fe'!$D66)*(SUMIFS('RAW data extract'!AG$74:AG$81,'RAW data extract'!$C$74:$C$81,VLOOKUP('Market shares starting point Fe'!$D66,Nomenclature!$F$1:$G$8,2,FALSE))-'Market shares starting point Fe'!AI66)+AI66)</f>
        <v>1</v>
      </c>
      <c r="AK66" s="7">
        <f>IF(SUMIFS('Eurostat market shares'!$Z$2:$Z$185,'Eurostat market shares'!$C$2:$C$185,'Market shares starting point Fe'!$C66,'Eurostat market shares'!$D$2:$D$185,'Market shares starting point Fe'!$D66)=0,(SUMIFS('RAW data extract'!AH$74:AH$81,'RAW data extract'!$C$74:$C$81,VLOOKUP('Market shares starting point Fe'!$D66,Nomenclature!$F$1:$G$8,2,FALSE))-'Market shares starting point Fe'!AJ66)+AJ66,$Z66/SUMIFS('Eurostat market shares'!$Z$2:$Z$185,'Eurostat market shares'!$C$2:$C$185,'Market shares starting point Fe'!$C66,'Eurostat market shares'!$D$2:$D$185,'Market shares starting point Fe'!$D66)*(SUMIFS('RAW data extract'!AH$74:AH$81,'RAW data extract'!$C$74:$C$81,VLOOKUP('Market shares starting point Fe'!$D66,Nomenclature!$F$1:$G$8,2,FALSE))-'Market shares starting point Fe'!AJ66)+AJ66)</f>
        <v>1</v>
      </c>
      <c r="AL66" s="7">
        <f>IF(SUMIFS('Eurostat market shares'!$Z$2:$Z$185,'Eurostat market shares'!$C$2:$C$185,'Market shares starting point Fe'!$C66,'Eurostat market shares'!$D$2:$D$185,'Market shares starting point Fe'!$D66)=0,(SUMIFS('RAW data extract'!AI$74:AI$81,'RAW data extract'!$C$74:$C$81,VLOOKUP('Market shares starting point Fe'!$D66,Nomenclature!$F$1:$G$8,2,FALSE))-'Market shares starting point Fe'!AK66)+AK66,$Z66/SUMIFS('Eurostat market shares'!$Z$2:$Z$185,'Eurostat market shares'!$C$2:$C$185,'Market shares starting point Fe'!$C66,'Eurostat market shares'!$D$2:$D$185,'Market shares starting point Fe'!$D66)*(SUMIFS('RAW data extract'!AI$74:AI$81,'RAW data extract'!$C$74:$C$81,VLOOKUP('Market shares starting point Fe'!$D66,Nomenclature!$F$1:$G$8,2,FALSE))-'Market shares starting point Fe'!AK66)+AK66)</f>
        <v>1</v>
      </c>
      <c r="AM66" s="7">
        <f>IF(SUMIFS('Eurostat market shares'!$Z$2:$Z$185,'Eurostat market shares'!$C$2:$C$185,'Market shares starting point Fe'!$C66,'Eurostat market shares'!$D$2:$D$185,'Market shares starting point Fe'!$D66)=0,(SUMIFS('RAW data extract'!AJ$74:AJ$81,'RAW data extract'!$C$74:$C$81,VLOOKUP('Market shares starting point Fe'!$D66,Nomenclature!$F$1:$G$8,2,FALSE))-'Market shares starting point Fe'!AL66)+AL66,$Z66/SUMIFS('Eurostat market shares'!$Z$2:$Z$185,'Eurostat market shares'!$C$2:$C$185,'Market shares starting point Fe'!$C66,'Eurostat market shares'!$D$2:$D$185,'Market shares starting point Fe'!$D66)*(SUMIFS('RAW data extract'!AJ$74:AJ$81,'RAW data extract'!$C$74:$C$81,VLOOKUP('Market shares starting point Fe'!$D66,Nomenclature!$F$1:$G$8,2,FALSE))-'Market shares starting point Fe'!AL66)+AL66)</f>
        <v>1</v>
      </c>
      <c r="AN66" s="7">
        <f>IF(SUMIFS('Eurostat market shares'!$Z$2:$Z$185,'Eurostat market shares'!$C$2:$C$185,'Market shares starting point Fe'!$C66,'Eurostat market shares'!$D$2:$D$185,'Market shares starting point Fe'!$D66)=0,(SUMIFS('RAW data extract'!AK$74:AK$81,'RAW data extract'!$C$74:$C$81,VLOOKUP('Market shares starting point Fe'!$D66,Nomenclature!$F$1:$G$8,2,FALSE))-'Market shares starting point Fe'!AM66)+AM66,$Z66/SUMIFS('Eurostat market shares'!$Z$2:$Z$185,'Eurostat market shares'!$C$2:$C$185,'Market shares starting point Fe'!$C66,'Eurostat market shares'!$D$2:$D$185,'Market shares starting point Fe'!$D66)*(SUMIFS('RAW data extract'!AK$74:AK$81,'RAW data extract'!$C$74:$C$81,VLOOKUP('Market shares starting point Fe'!$D66,Nomenclature!$F$1:$G$8,2,FALSE))-'Market shares starting point Fe'!AM66)+AM66)</f>
        <v>1</v>
      </c>
      <c r="AO66" s="7">
        <f>IF(SUMIFS('Eurostat market shares'!$Z$2:$Z$185,'Eurostat market shares'!$C$2:$C$185,'Market shares starting point Fe'!$C66,'Eurostat market shares'!$D$2:$D$185,'Market shares starting point Fe'!$D66)=0,(SUMIFS('RAW data extract'!AL$74:AL$81,'RAW data extract'!$C$74:$C$81,VLOOKUP('Market shares starting point Fe'!$D66,Nomenclature!$F$1:$G$8,2,FALSE))-'Market shares starting point Fe'!AN66)+AN66,$Z66/SUMIFS('Eurostat market shares'!$Z$2:$Z$185,'Eurostat market shares'!$C$2:$C$185,'Market shares starting point Fe'!$C66,'Eurostat market shares'!$D$2:$D$185,'Market shares starting point Fe'!$D66)*(SUMIFS('RAW data extract'!AL$74:AL$81,'RAW data extract'!$C$74:$C$81,VLOOKUP('Market shares starting point Fe'!$D66,Nomenclature!$F$1:$G$8,2,FALSE))-'Market shares starting point Fe'!AN66)+AN66)</f>
        <v>1</v>
      </c>
      <c r="AP66" s="7">
        <f>IF(SUMIFS('Eurostat market shares'!$Z$2:$Z$185,'Eurostat market shares'!$C$2:$C$185,'Market shares starting point Fe'!$C66,'Eurostat market shares'!$D$2:$D$185,'Market shares starting point Fe'!$D66)=0,(SUMIFS('RAW data extract'!AM$74:AM$81,'RAW data extract'!$C$74:$C$81,VLOOKUP('Market shares starting point Fe'!$D66,Nomenclature!$F$1:$G$8,2,FALSE))-'Market shares starting point Fe'!AO66)+AO66,$Z66/SUMIFS('Eurostat market shares'!$Z$2:$Z$185,'Eurostat market shares'!$C$2:$C$185,'Market shares starting point Fe'!$C66,'Eurostat market shares'!$D$2:$D$185,'Market shares starting point Fe'!$D66)*(SUMIFS('RAW data extract'!AM$74:AM$81,'RAW data extract'!$C$74:$C$81,VLOOKUP('Market shares starting point Fe'!$D66,Nomenclature!$F$1:$G$8,2,FALSE))-'Market shares starting point Fe'!AO66)+AO66)</f>
        <v>1</v>
      </c>
      <c r="AQ66" s="7">
        <f>IF(SUMIFS('Eurostat market shares'!$Z$2:$Z$185,'Eurostat market shares'!$C$2:$C$185,'Market shares starting point Fe'!$C66,'Eurostat market shares'!$D$2:$D$185,'Market shares starting point Fe'!$D66)=0,(SUMIFS('RAW data extract'!AN$74:AN$81,'RAW data extract'!$C$74:$C$81,VLOOKUP('Market shares starting point Fe'!$D66,Nomenclature!$F$1:$G$8,2,FALSE))-'Market shares starting point Fe'!AP66)+AP66,$Z66/SUMIFS('Eurostat market shares'!$Z$2:$Z$185,'Eurostat market shares'!$C$2:$C$185,'Market shares starting point Fe'!$C66,'Eurostat market shares'!$D$2:$D$185,'Market shares starting point Fe'!$D66)*(SUMIFS('RAW data extract'!AN$74:AN$81,'RAW data extract'!$C$74:$C$81,VLOOKUP('Market shares starting point Fe'!$D66,Nomenclature!$F$1:$G$8,2,FALSE))-'Market shares starting point Fe'!AP66)+AP66)</f>
        <v>1</v>
      </c>
      <c r="AR66" s="7">
        <f>IF(SUMIFS('Eurostat market shares'!$Z$2:$Z$185,'Eurostat market shares'!$C$2:$C$185,'Market shares starting point Fe'!$C66,'Eurostat market shares'!$D$2:$D$185,'Market shares starting point Fe'!$D66)=0,(SUMIFS('RAW data extract'!AO$74:AO$81,'RAW data extract'!$C$74:$C$81,VLOOKUP('Market shares starting point Fe'!$D66,Nomenclature!$F$1:$G$8,2,FALSE))-'Market shares starting point Fe'!AQ66)+AQ66,$Z66/SUMIFS('Eurostat market shares'!$Z$2:$Z$185,'Eurostat market shares'!$C$2:$C$185,'Market shares starting point Fe'!$C66,'Eurostat market shares'!$D$2:$D$185,'Market shares starting point Fe'!$D66)*(SUMIFS('RAW data extract'!AO$74:AO$81,'RAW data extract'!$C$74:$C$81,VLOOKUP('Market shares starting point Fe'!$D66,Nomenclature!$F$1:$G$8,2,FALSE))-'Market shares starting point Fe'!AQ66)+AQ66)</f>
        <v>1</v>
      </c>
      <c r="AS66" s="7">
        <f>IF(SUMIFS('Eurostat market shares'!$Z$2:$Z$185,'Eurostat market shares'!$C$2:$C$185,'Market shares starting point Fe'!$C66,'Eurostat market shares'!$D$2:$D$185,'Market shares starting point Fe'!$D66)=0,(SUMIFS('RAW data extract'!AP$74:AP$81,'RAW data extract'!$C$74:$C$81,VLOOKUP('Market shares starting point Fe'!$D66,Nomenclature!$F$1:$G$8,2,FALSE))-'Market shares starting point Fe'!AR66)+AR66,$Z66/SUMIFS('Eurostat market shares'!$Z$2:$Z$185,'Eurostat market shares'!$C$2:$C$185,'Market shares starting point Fe'!$C66,'Eurostat market shares'!$D$2:$D$185,'Market shares starting point Fe'!$D66)*(SUMIFS('RAW data extract'!AP$74:AP$81,'RAW data extract'!$C$74:$C$81,VLOOKUP('Market shares starting point Fe'!$D66,Nomenclature!$F$1:$G$8,2,FALSE))-'Market shares starting point Fe'!AR66)+AR66)</f>
        <v>1</v>
      </c>
      <c r="AT66" s="7">
        <f>IF(SUMIFS('Eurostat market shares'!$Z$2:$Z$185,'Eurostat market shares'!$C$2:$C$185,'Market shares starting point Fe'!$C66,'Eurostat market shares'!$D$2:$D$185,'Market shares starting point Fe'!$D66)=0,(SUMIFS('RAW data extract'!AQ$74:AQ$81,'RAW data extract'!$C$74:$C$81,VLOOKUP('Market shares starting point Fe'!$D66,Nomenclature!$F$1:$G$8,2,FALSE))-'Market shares starting point Fe'!AS66)+AS66,$Z66/SUMIFS('Eurostat market shares'!$Z$2:$Z$185,'Eurostat market shares'!$C$2:$C$185,'Market shares starting point Fe'!$C66,'Eurostat market shares'!$D$2:$D$185,'Market shares starting point Fe'!$D66)*(SUMIFS('RAW data extract'!AQ$74:AQ$81,'RAW data extract'!$C$74:$C$81,VLOOKUP('Market shares starting point Fe'!$D66,Nomenclature!$F$1:$G$8,2,FALSE))-'Market shares starting point Fe'!AS66)+AS66)</f>
        <v>1</v>
      </c>
      <c r="AU66" s="7">
        <f>IF(SUMIFS('Eurostat market shares'!$Z$2:$Z$185,'Eurostat market shares'!$C$2:$C$185,'Market shares starting point Fe'!$C66,'Eurostat market shares'!$D$2:$D$185,'Market shares starting point Fe'!$D66)=0,(SUMIFS('RAW data extract'!AR$74:AR$81,'RAW data extract'!$C$74:$C$81,VLOOKUP('Market shares starting point Fe'!$D66,Nomenclature!$F$1:$G$8,2,FALSE))-'Market shares starting point Fe'!AT66)+AT66,$Z66/SUMIFS('Eurostat market shares'!$Z$2:$Z$185,'Eurostat market shares'!$C$2:$C$185,'Market shares starting point Fe'!$C66,'Eurostat market shares'!$D$2:$D$185,'Market shares starting point Fe'!$D66)*(SUMIFS('RAW data extract'!AR$74:AR$81,'RAW data extract'!$C$74:$C$81,VLOOKUP('Market shares starting point Fe'!$D66,Nomenclature!$F$1:$G$8,2,FALSE))-'Market shares starting point Fe'!AT66)+AT66)</f>
        <v>1</v>
      </c>
      <c r="AV66" s="7">
        <f>IF(SUMIFS('Eurostat market shares'!$Z$2:$Z$185,'Eurostat market shares'!$C$2:$C$185,'Market shares starting point Fe'!$C66,'Eurostat market shares'!$D$2:$D$185,'Market shares starting point Fe'!$D66)=0,(SUMIFS('RAW data extract'!AS$74:AS$81,'RAW data extract'!$C$74:$C$81,VLOOKUP('Market shares starting point Fe'!$D66,Nomenclature!$F$1:$G$8,2,FALSE))-'Market shares starting point Fe'!AU66)+AU66,$Z66/SUMIFS('Eurostat market shares'!$Z$2:$Z$185,'Eurostat market shares'!$C$2:$C$185,'Market shares starting point Fe'!$C66,'Eurostat market shares'!$D$2:$D$185,'Market shares starting point Fe'!$D66)*(SUMIFS('RAW data extract'!AS$74:AS$81,'RAW data extract'!$C$74:$C$81,VLOOKUP('Market shares starting point Fe'!$D66,Nomenclature!$F$1:$G$8,2,FALSE))-'Market shares starting point Fe'!AU66)+AU66)</f>
        <v>1</v>
      </c>
      <c r="AW66" s="7">
        <f>IF(SUMIFS('Eurostat market shares'!$Z$2:$Z$185,'Eurostat market shares'!$C$2:$C$185,'Market shares starting point Fe'!$C66,'Eurostat market shares'!$D$2:$D$185,'Market shares starting point Fe'!$D66)=0,(SUMIFS('RAW data extract'!AT$74:AT$81,'RAW data extract'!$C$74:$C$81,VLOOKUP('Market shares starting point Fe'!$D66,Nomenclature!$F$1:$G$8,2,FALSE))-'Market shares starting point Fe'!AV66)+AV66,$Z66/SUMIFS('Eurostat market shares'!$Z$2:$Z$185,'Eurostat market shares'!$C$2:$C$185,'Market shares starting point Fe'!$C66,'Eurostat market shares'!$D$2:$D$185,'Market shares starting point Fe'!$D66)*(SUMIFS('RAW data extract'!AT$74:AT$81,'RAW data extract'!$C$74:$C$81,VLOOKUP('Market shares starting point Fe'!$D66,Nomenclature!$F$1:$G$8,2,FALSE))-'Market shares starting point Fe'!AV66)+AV66)</f>
        <v>1</v>
      </c>
      <c r="AX66" s="7">
        <f>IF(SUMIFS('Eurostat market shares'!$Z$2:$Z$185,'Eurostat market shares'!$C$2:$C$185,'Market shares starting point Fe'!$C66,'Eurostat market shares'!$D$2:$D$185,'Market shares starting point Fe'!$D66)=0,(SUMIFS('RAW data extract'!AU$74:AU$81,'RAW data extract'!$C$74:$C$81,VLOOKUP('Market shares starting point Fe'!$D66,Nomenclature!$F$1:$G$8,2,FALSE))-'Market shares starting point Fe'!AW66)+AW66,$Z66/SUMIFS('Eurostat market shares'!$Z$2:$Z$185,'Eurostat market shares'!$C$2:$C$185,'Market shares starting point Fe'!$C66,'Eurostat market shares'!$D$2:$D$185,'Market shares starting point Fe'!$D66)*(SUMIFS('RAW data extract'!AU$74:AU$81,'RAW data extract'!$C$74:$C$81,VLOOKUP('Market shares starting point Fe'!$D66,Nomenclature!$F$1:$G$8,2,FALSE))-'Market shares starting point Fe'!AW66)+AW66)</f>
        <v>1</v>
      </c>
      <c r="AY66" s="7">
        <f>IF(SUMIFS('Eurostat market shares'!$Z$2:$Z$185,'Eurostat market shares'!$C$2:$C$185,'Market shares starting point Fe'!$C66,'Eurostat market shares'!$D$2:$D$185,'Market shares starting point Fe'!$D66)=0,(SUMIFS('RAW data extract'!AV$74:AV$81,'RAW data extract'!$C$74:$C$81,VLOOKUP('Market shares starting point Fe'!$D66,Nomenclature!$F$1:$G$8,2,FALSE))-'Market shares starting point Fe'!AX66)+AX66,$Z66/SUMIFS('Eurostat market shares'!$Z$2:$Z$185,'Eurostat market shares'!$C$2:$C$185,'Market shares starting point Fe'!$C66,'Eurostat market shares'!$D$2:$D$185,'Market shares starting point Fe'!$D66)*(SUMIFS('RAW data extract'!AV$74:AV$81,'RAW data extract'!$C$74:$C$81,VLOOKUP('Market shares starting point Fe'!$D66,Nomenclature!$F$1:$G$8,2,FALSE))-'Market shares starting point Fe'!AX66)+AX66)</f>
        <v>1</v>
      </c>
      <c r="AZ66" s="7">
        <f>IF(SUMIFS('Eurostat market shares'!$Z$2:$Z$185,'Eurostat market shares'!$C$2:$C$185,'Market shares starting point Fe'!$C66,'Eurostat market shares'!$D$2:$D$185,'Market shares starting point Fe'!$D66)=0,(SUMIFS('RAW data extract'!AW$74:AW$81,'RAW data extract'!$C$74:$C$81,VLOOKUP('Market shares starting point Fe'!$D66,Nomenclature!$F$1:$G$8,2,FALSE))-'Market shares starting point Fe'!AY66)+AY66,$Z66/SUMIFS('Eurostat market shares'!$Z$2:$Z$185,'Eurostat market shares'!$C$2:$C$185,'Market shares starting point Fe'!$C66,'Eurostat market shares'!$D$2:$D$185,'Market shares starting point Fe'!$D66)*(SUMIFS('RAW data extract'!AW$74:AW$81,'RAW data extract'!$C$74:$C$81,VLOOKUP('Market shares starting point Fe'!$D66,Nomenclature!$F$1:$G$8,2,FALSE))-'Market shares starting point Fe'!AY66)+AY66)</f>
        <v>1</v>
      </c>
      <c r="BA66" s="7">
        <f>IF(SUMIFS('Eurostat market shares'!$Z$2:$Z$185,'Eurostat market shares'!$C$2:$C$185,'Market shares starting point Fe'!$C66,'Eurostat market shares'!$D$2:$D$185,'Market shares starting point Fe'!$D66)=0,(SUMIFS('RAW data extract'!AX$74:AX$81,'RAW data extract'!$C$74:$C$81,VLOOKUP('Market shares starting point Fe'!$D66,Nomenclature!$F$1:$G$8,2,FALSE))-'Market shares starting point Fe'!AZ66)+AZ66,$Z66/SUMIFS('Eurostat market shares'!$Z$2:$Z$185,'Eurostat market shares'!$C$2:$C$185,'Market shares starting point Fe'!$C66,'Eurostat market shares'!$D$2:$D$185,'Market shares starting point Fe'!$D66)*(SUMIFS('RAW data extract'!AX$74:AX$81,'RAW data extract'!$C$74:$C$81,VLOOKUP('Market shares starting point Fe'!$D66,Nomenclature!$F$1:$G$8,2,FALSE))-'Market shares starting point Fe'!AZ66)+AZ66)</f>
        <v>1</v>
      </c>
      <c r="BB66" s="7">
        <f>IF(SUMIFS('Eurostat market shares'!$Z$2:$Z$185,'Eurostat market shares'!$C$2:$C$185,'Market shares starting point Fe'!$C66,'Eurostat market shares'!$D$2:$D$185,'Market shares starting point Fe'!$D66)=0,(SUMIFS('RAW data extract'!AY$74:AY$81,'RAW data extract'!$C$74:$C$81,VLOOKUP('Market shares starting point Fe'!$D66,Nomenclature!$F$1:$G$8,2,FALSE))-'Market shares starting point Fe'!BA66)+BA66,$Z66/SUMIFS('Eurostat market shares'!$Z$2:$Z$185,'Eurostat market shares'!$C$2:$C$185,'Market shares starting point Fe'!$C66,'Eurostat market shares'!$D$2:$D$185,'Market shares starting point Fe'!$D66)*(SUMIFS('RAW data extract'!AY$74:AY$81,'RAW data extract'!$C$74:$C$81,VLOOKUP('Market shares starting point Fe'!$D66,Nomenclature!$F$1:$G$8,2,FALSE))-'Market shares starting point Fe'!BA66)+BA66)</f>
        <v>1</v>
      </c>
      <c r="BC66" s="7">
        <f>IF(SUMIFS('Eurostat market shares'!$Z$2:$Z$185,'Eurostat market shares'!$C$2:$C$185,'Market shares starting point Fe'!$C66,'Eurostat market shares'!$D$2:$D$185,'Market shares starting point Fe'!$D66)=0,(SUMIFS('RAW data extract'!AZ$74:AZ$81,'RAW data extract'!$C$74:$C$81,VLOOKUP('Market shares starting point Fe'!$D66,Nomenclature!$F$1:$G$8,2,FALSE))-'Market shares starting point Fe'!BB66)+BB66,$Z66/SUMIFS('Eurostat market shares'!$Z$2:$Z$185,'Eurostat market shares'!$C$2:$C$185,'Market shares starting point Fe'!$C66,'Eurostat market shares'!$D$2:$D$185,'Market shares starting point Fe'!$D66)*(SUMIFS('RAW data extract'!AZ$74:AZ$81,'RAW data extract'!$C$74:$C$81,VLOOKUP('Market shares starting point Fe'!$D66,Nomenclature!$F$1:$G$8,2,FALSE))-'Market shares starting point Fe'!BB66)+BB66)</f>
        <v>1</v>
      </c>
      <c r="BD66" s="7">
        <f>IF(SUMIFS('Eurostat market shares'!$Z$2:$Z$185,'Eurostat market shares'!$C$2:$C$185,'Market shares starting point Fe'!$C66,'Eurostat market shares'!$D$2:$D$185,'Market shares starting point Fe'!$D66)=0,(SUMIFS('RAW data extract'!BA$74:BA$81,'RAW data extract'!$C$74:$C$81,VLOOKUP('Market shares starting point Fe'!$D66,Nomenclature!$F$1:$G$8,2,FALSE))-'Market shares starting point Fe'!BC66)+BC66,$Z66/SUMIFS('Eurostat market shares'!$Z$2:$Z$185,'Eurostat market shares'!$C$2:$C$185,'Market shares starting point Fe'!$C66,'Eurostat market shares'!$D$2:$D$185,'Market shares starting point Fe'!$D66)*(SUMIFS('RAW data extract'!BA$74:BA$81,'RAW data extract'!$C$74:$C$81,VLOOKUP('Market shares starting point Fe'!$D66,Nomenclature!$F$1:$G$8,2,FALSE))-'Market shares starting point Fe'!BC66)+BC66)</f>
        <v>1</v>
      </c>
      <c r="BE66" s="7">
        <f>IF(SUMIFS('Eurostat market shares'!$Z$2:$Z$185,'Eurostat market shares'!$C$2:$C$185,'Market shares starting point Fe'!$C66,'Eurostat market shares'!$D$2:$D$185,'Market shares starting point Fe'!$D66)=0,(SUMIFS('RAW data extract'!BB$74:BB$81,'RAW data extract'!$C$74:$C$81,VLOOKUP('Market shares starting point Fe'!$D66,Nomenclature!$F$1:$G$8,2,FALSE))-'Market shares starting point Fe'!BD66)+BD66,$Z66/SUMIFS('Eurostat market shares'!$Z$2:$Z$185,'Eurostat market shares'!$C$2:$C$185,'Market shares starting point Fe'!$C66,'Eurostat market shares'!$D$2:$D$185,'Market shares starting point Fe'!$D66)*(SUMIFS('RAW data extract'!BB$74:BB$81,'RAW data extract'!$C$74:$C$81,VLOOKUP('Market shares starting point Fe'!$D66,Nomenclature!$F$1:$G$8,2,FALSE))-'Market shares starting point Fe'!BD66)+BD66)</f>
        <v>1</v>
      </c>
      <c r="BF66" s="7">
        <f>IF(SUMIFS('Eurostat market shares'!$Z$2:$Z$185,'Eurostat market shares'!$C$2:$C$185,'Market shares starting point Fe'!$C66,'Eurostat market shares'!$D$2:$D$185,'Market shares starting point Fe'!$D66)=0,(SUMIFS('RAW data extract'!BC$74:BC$81,'RAW data extract'!$C$74:$C$81,VLOOKUP('Market shares starting point Fe'!$D66,Nomenclature!$F$1:$G$8,2,FALSE))-'Market shares starting point Fe'!BE66)+BE66,$Z66/SUMIFS('Eurostat market shares'!$Z$2:$Z$185,'Eurostat market shares'!$C$2:$C$185,'Market shares starting point Fe'!$C66,'Eurostat market shares'!$D$2:$D$185,'Market shares starting point Fe'!$D66)*(SUMIFS('RAW data extract'!BC$74:BC$81,'RAW data extract'!$C$74:$C$81,VLOOKUP('Market shares starting point Fe'!$D66,Nomenclature!$F$1:$G$8,2,FALSE))-'Market shares starting point Fe'!BE66)+BE66)</f>
        <v>1</v>
      </c>
      <c r="BG66" s="7">
        <f>IF(SUMIFS('Eurostat market shares'!$Z$2:$Z$185,'Eurostat market shares'!$C$2:$C$185,'Market shares starting point Fe'!$C66,'Eurostat market shares'!$D$2:$D$185,'Market shares starting point Fe'!$D66)=0,(SUMIFS('RAW data extract'!BD$74:BD$81,'RAW data extract'!$C$74:$C$81,VLOOKUP('Market shares starting point Fe'!$D66,Nomenclature!$F$1:$G$8,2,FALSE))-'Market shares starting point Fe'!BF66)+BF66,$Z66/SUMIFS('Eurostat market shares'!$Z$2:$Z$185,'Eurostat market shares'!$C$2:$C$185,'Market shares starting point Fe'!$C66,'Eurostat market shares'!$D$2:$D$185,'Market shares starting point Fe'!$D66)*(SUMIFS('RAW data extract'!BD$74:BD$81,'RAW data extract'!$C$74:$C$81,VLOOKUP('Market shares starting point Fe'!$D66,Nomenclature!$F$1:$G$8,2,FALSE))-'Market shares starting point Fe'!BF66)+BF66)</f>
        <v>1</v>
      </c>
      <c r="BH66" s="7">
        <f>IF(SUMIFS('Eurostat market shares'!$Z$2:$Z$185,'Eurostat market shares'!$C$2:$C$185,'Market shares starting point Fe'!$C66,'Eurostat market shares'!$D$2:$D$185,'Market shares starting point Fe'!$D66)=0,(SUMIFS('RAW data extract'!BE$74:BE$81,'RAW data extract'!$C$74:$C$81,VLOOKUP('Market shares starting point Fe'!$D66,Nomenclature!$F$1:$G$8,2,FALSE))-'Market shares starting point Fe'!BG66)+BG66,$Z66/SUMIFS('Eurostat market shares'!$Z$2:$Z$185,'Eurostat market shares'!$C$2:$C$185,'Market shares starting point Fe'!$C66,'Eurostat market shares'!$D$2:$D$185,'Market shares starting point Fe'!$D66)*(SUMIFS('RAW data extract'!BE$74:BE$81,'RAW data extract'!$C$74:$C$81,VLOOKUP('Market shares starting point Fe'!$D66,Nomenclature!$F$1:$G$8,2,FALSE))-'Market shares starting point Fe'!BG66)+BG66)</f>
        <v>1</v>
      </c>
    </row>
    <row r="67" spans="1:60" hidden="1" x14ac:dyDescent="0.3">
      <c r="A67" t="s">
        <v>9</v>
      </c>
      <c r="B67" t="s">
        <v>10</v>
      </c>
      <c r="C67" t="s">
        <v>27</v>
      </c>
      <c r="D67" t="s">
        <v>17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 s="6">
        <f>IFERROR(SUMIFS('intermediary sheet'!J$2:J$185,'intermediary sheet'!$C$2:$C$185,'Market shares starting point Fe'!$C67,'intermediary sheet'!$D$2:$D$185,'Market shares starting point Fe'!$D67)/SUMIFS('intermediary sheet'!J$2:J$185,'intermediary sheet'!$C$2:$C$185,'Market shares starting point Fe'!$C67,'intermediary sheet'!$D$2:$D$185,"total"),0)</f>
        <v>3.6026762738033966E-3</v>
      </c>
      <c r="K67" s="6">
        <f>IFERROR(SUMIFS('intermediary sheet'!K$2:K$185,'intermediary sheet'!$C$2:$C$185,'Market shares starting point Fe'!$C67,'intermediary sheet'!$D$2:$D$185,'Market shares starting point Fe'!$D67)/SUMIFS('intermediary sheet'!K$2:K$185,'intermediary sheet'!$C$2:$C$185,'Market shares starting point Fe'!$C67,'intermediary sheet'!$D$2:$D$185,"total"),0)</f>
        <v>4.9605463522680079E-3</v>
      </c>
      <c r="L67" s="6">
        <f>IFERROR(SUMIFS('intermediary sheet'!L$2:L$185,'intermediary sheet'!$C$2:$C$185,'Market shares starting point Fe'!$C67,'intermediary sheet'!$D$2:$D$185,'Market shares starting point Fe'!$D67)/SUMIFS('intermediary sheet'!L$2:L$185,'intermediary sheet'!$C$2:$C$185,'Market shares starting point Fe'!$C67,'intermediary sheet'!$D$2:$D$185,"total"),0)</f>
        <v>4.8940383783660736E-3</v>
      </c>
      <c r="M67" s="6">
        <f>IFERROR(SUMIFS('intermediary sheet'!M$2:M$185,'intermediary sheet'!$C$2:$C$185,'Market shares starting point Fe'!$C67,'intermediary sheet'!$D$2:$D$185,'Market shares starting point Fe'!$D67)/SUMIFS('intermediary sheet'!M$2:M$185,'intermediary sheet'!$C$2:$C$185,'Market shares starting point Fe'!$C67,'intermediary sheet'!$D$2:$D$185,"total"),0)</f>
        <v>5.9429388502870942E-3</v>
      </c>
      <c r="N67" s="6">
        <f>IFERROR(SUMIFS('intermediary sheet'!N$2:N$185,'intermediary sheet'!$C$2:$C$185,'Market shares starting point Fe'!$C67,'intermediary sheet'!$D$2:$D$185,'Market shares starting point Fe'!$D67)/SUMIFS('intermediary sheet'!N$2:N$185,'intermediary sheet'!$C$2:$C$185,'Market shares starting point Fe'!$C67,'intermediary sheet'!$D$2:$D$185,"total"),0)</f>
        <v>5.0000000000000001E-3</v>
      </c>
      <c r="O67" s="6">
        <f>IFERROR(SUMIFS('intermediary sheet'!O$2:O$185,'intermediary sheet'!$C$2:$C$185,'Market shares starting point Fe'!$C67,'intermediary sheet'!$D$2:$D$185,'Market shares starting point Fe'!$D67)/SUMIFS('intermediary sheet'!O$2:O$185,'intermediary sheet'!$C$2:$C$185,'Market shares starting point Fe'!$C67,'intermediary sheet'!$D$2:$D$185,"total"),0)</f>
        <v>4.4344943384853844E-3</v>
      </c>
      <c r="P67" s="6">
        <f>IFERROR(SUMIFS('intermediary sheet'!P$2:P$185,'intermediary sheet'!$C$2:$C$185,'Market shares starting point Fe'!$C67,'intermediary sheet'!$D$2:$D$185,'Market shares starting point Fe'!$D67)/SUMIFS('intermediary sheet'!P$2:P$185,'intermediary sheet'!$C$2:$C$185,'Market shares starting point Fe'!$C67,'intermediary sheet'!$D$2:$D$185,"total"),0)</f>
        <v>4.336111812747327E-3</v>
      </c>
      <c r="Q67" s="6">
        <f>IFERROR(SUMIFS('intermediary sheet'!Q$2:Q$185,'intermediary sheet'!$C$2:$C$185,'Market shares starting point Fe'!$C67,'intermediary sheet'!$D$2:$D$185,'Market shares starting point Fe'!$D67)/SUMIFS('intermediary sheet'!Q$2:Q$185,'intermediary sheet'!$C$2:$C$185,'Market shares starting point Fe'!$C67,'intermediary sheet'!$D$2:$D$185,"total"),0)</f>
        <v>3.1404489828997487E-3</v>
      </c>
      <c r="R67" s="6">
        <f>IFERROR(SUMIFS('intermediary sheet'!R$2:R$185,'intermediary sheet'!$C$2:$C$185,'Market shares starting point Fe'!$C67,'intermediary sheet'!$D$2:$D$185,'Market shares starting point Fe'!$D67)/SUMIFS('intermediary sheet'!R$2:R$185,'intermediary sheet'!$C$2:$C$185,'Market shares starting point Fe'!$C67,'intermediary sheet'!$D$2:$D$185,"total"),0)</f>
        <v>2.8291171915332987E-3</v>
      </c>
      <c r="S67" s="6">
        <f>IFERROR(SUMIFS('intermediary sheet'!S$2:S$185,'intermediary sheet'!$C$2:$C$185,'Market shares starting point Fe'!$C67,'intermediary sheet'!$D$2:$D$185,'Market shares starting point Fe'!$D67)/SUMIFS('intermediary sheet'!S$2:S$185,'intermediary sheet'!$C$2:$C$185,'Market shares starting point Fe'!$C67,'intermediary sheet'!$D$2:$D$185,"total"),0)</f>
        <v>3.1437061280737266E-3</v>
      </c>
      <c r="T67" s="6">
        <f>IFERROR(SUMIFS('intermediary sheet'!T$2:T$185,'intermediary sheet'!$C$2:$C$185,'Market shares starting point Fe'!$C67,'intermediary sheet'!$D$2:$D$185,'Market shares starting point Fe'!$D67)/SUMIFS('intermediary sheet'!T$2:T$185,'intermediary sheet'!$C$2:$C$185,'Market shares starting point Fe'!$C67,'intermediary sheet'!$D$2:$D$185,"total"),0)</f>
        <v>3.0149093462189728E-3</v>
      </c>
      <c r="U67" s="6">
        <f>IFERROR(SUMIFS('intermediary sheet'!U$2:U$185,'intermediary sheet'!$C$2:$C$185,'Market shares starting point Fe'!$C67,'intermediary sheet'!$D$2:$D$185,'Market shares starting point Fe'!$D67)/SUMIFS('intermediary sheet'!U$2:U$185,'intermediary sheet'!$C$2:$C$185,'Market shares starting point Fe'!$C67,'intermediary sheet'!$D$2:$D$185,"total"),0)</f>
        <v>2.2890712042945406E-3</v>
      </c>
      <c r="V67" s="6">
        <f>IFERROR(SUMIFS('intermediary sheet'!V$2:V$185,'intermediary sheet'!$C$2:$C$185,'Market shares starting point Fe'!$C67,'intermediary sheet'!$D$2:$D$185,'Market shares starting point Fe'!$D67)/SUMIFS('intermediary sheet'!V$2:V$185,'intermediary sheet'!$C$2:$C$185,'Market shares starting point Fe'!$C67,'intermediary sheet'!$D$2:$D$185,"total"),0)</f>
        <v>2.7425722002908789E-3</v>
      </c>
      <c r="W67" s="6">
        <f>IFERROR(SUMIFS('intermediary sheet'!W$2:W$185,'intermediary sheet'!$C$2:$C$185,'Market shares starting point Fe'!$C67,'intermediary sheet'!$D$2:$D$185,'Market shares starting point Fe'!$D67)/SUMIFS('intermediary sheet'!W$2:W$185,'intermediary sheet'!$C$2:$C$185,'Market shares starting point Fe'!$C67,'intermediary sheet'!$D$2:$D$185,"total"),0)</f>
        <v>1.9321288359951489E-3</v>
      </c>
      <c r="X67" s="6">
        <f>IFERROR(SUMIFS('intermediary sheet'!X$2:X$185,'intermediary sheet'!$C$2:$C$185,'Market shares starting point Fe'!$C67,'intermediary sheet'!$D$2:$D$185,'Market shares starting point Fe'!$D67)/SUMIFS('intermediary sheet'!X$2:X$185,'intermediary sheet'!$C$2:$C$185,'Market shares starting point Fe'!$C67,'intermediary sheet'!$D$2:$D$185,"total"),0)</f>
        <v>2.0807936441212321E-3</v>
      </c>
      <c r="Y67" s="6">
        <f>IFERROR(SUMIFS('intermediary sheet'!Y$2:Y$185,'intermediary sheet'!$C$2:$C$185,'Market shares starting point Fe'!$C67,'intermediary sheet'!$D$2:$D$185,'Market shares starting point Fe'!$D67)/SUMIFS('intermediary sheet'!Y$2:Y$185,'intermediary sheet'!$C$2:$C$185,'Market shares starting point Fe'!$C67,'intermediary sheet'!$D$2:$D$185,"total"),0)</f>
        <v>1.4412532637075718E-3</v>
      </c>
      <c r="Z67" s="6">
        <f>IFERROR(SUMIFS('intermediary sheet'!Z$2:Z$185,'intermediary sheet'!$C$2:$C$185,'Market shares starting point Fe'!$C67,'intermediary sheet'!$D$2:$D$185,'Market shares starting point Fe'!$D67)/SUMIFS('intermediary sheet'!Z$2:Z$185,'intermediary sheet'!$C$2:$C$185,'Market shares starting point Fe'!$C67,'intermediary sheet'!$D$2:$D$185,"total"),0)</f>
        <v>1.7351653451163165E-3</v>
      </c>
      <c r="AA67" s="7">
        <f>IF(SUMIFS('Eurostat market shares'!$Z$2:$Z$185,'Eurostat market shares'!$C$2:$C$185,'Market shares starting point Fe'!$C67,'Eurostat market shares'!$D$2:$D$185,'Market shares starting point Fe'!$D67)=0,(SUMIFS('RAW data extract'!X$74:X$81,'RAW data extract'!$C$74:$C$81,VLOOKUP('Market shares starting point Fe'!$D67,Nomenclature!$F$1:$G$8,2,FALSE))-'Market shares starting point Fe'!Z67)+Z67,$Z67/SUMIFS('Eurostat market shares'!$Z$2:$Z$185,'Eurostat market shares'!$C$2:$C$185,'Market shares starting point Fe'!$C67,'Eurostat market shares'!$D$2:$D$185,'Market shares starting point Fe'!$D67)*(SUMIFS('RAW data extract'!X$74:X$81,'RAW data extract'!$C$74:$C$81,VLOOKUP('Market shares starting point Fe'!$D67,Nomenclature!$F$1:$G$8,2,FALSE))-'Market shares starting point Fe'!Z67)+Z67)</f>
        <v>7.2155963477870365E-3</v>
      </c>
      <c r="AB67" s="7">
        <f>IF(SUMIFS('Eurostat market shares'!$Z$2:$Z$185,'Eurostat market shares'!$C$2:$C$185,'Market shares starting point Fe'!$C67,'Eurostat market shares'!$D$2:$D$185,'Market shares starting point Fe'!$D67)=0,(SUMIFS('RAW data extract'!Y$74:Y$81,'RAW data extract'!$C$74:$C$81,VLOOKUP('Market shares starting point Fe'!$D67,Nomenclature!$F$1:$G$8,2,FALSE))-'Market shares starting point Fe'!AA67)+AA67,$Z67/SUMIFS('Eurostat market shares'!$Z$2:$Z$185,'Eurostat market shares'!$C$2:$C$185,'Market shares starting point Fe'!$C67,'Eurostat market shares'!$D$2:$D$185,'Market shares starting point Fe'!$D67)*(SUMIFS('RAW data extract'!Y$74:Y$81,'RAW data extract'!$C$74:$C$81,VLOOKUP('Market shares starting point Fe'!$D67,Nomenclature!$F$1:$G$8,2,FALSE))-'Market shares starting point Fe'!AA67)+AA67)</f>
        <v>7.890569534690391E-3</v>
      </c>
      <c r="AC67" s="7">
        <f>IF(SUMIFS('Eurostat market shares'!$Z$2:$Z$185,'Eurostat market shares'!$C$2:$C$185,'Market shares starting point Fe'!$C67,'Eurostat market shares'!$D$2:$D$185,'Market shares starting point Fe'!$D67)=0,(SUMIFS('RAW data extract'!Z$74:Z$81,'RAW data extract'!$C$74:$C$81,VLOOKUP('Market shares starting point Fe'!$D67,Nomenclature!$F$1:$G$8,2,FALSE))-'Market shares starting point Fe'!AB67)+AB67,$Z67/SUMIFS('Eurostat market shares'!$Z$2:$Z$185,'Eurostat market shares'!$C$2:$C$185,'Market shares starting point Fe'!$C67,'Eurostat market shares'!$D$2:$D$185,'Market shares starting point Fe'!$D67)*(SUMIFS('RAW data extract'!Z$74:Z$81,'RAW data extract'!$C$74:$C$81,VLOOKUP('Market shares starting point Fe'!$D67,Nomenclature!$F$1:$G$8,2,FALSE))-'Market shares starting point Fe'!AB67)+AB67)</f>
        <v>8.7395521497155917E-3</v>
      </c>
      <c r="AD67" s="7">
        <f>IF(SUMIFS('Eurostat market shares'!$Z$2:$Z$185,'Eurostat market shares'!$C$2:$C$185,'Market shares starting point Fe'!$C67,'Eurostat market shares'!$D$2:$D$185,'Market shares starting point Fe'!$D67)=0,(SUMIFS('RAW data extract'!AA$74:AA$81,'RAW data extract'!$C$74:$C$81,VLOOKUP('Market shares starting point Fe'!$D67,Nomenclature!$F$1:$G$8,2,FALSE))-'Market shares starting point Fe'!AC67)+AC67,$Z67/SUMIFS('Eurostat market shares'!$Z$2:$Z$185,'Eurostat market shares'!$C$2:$C$185,'Market shares starting point Fe'!$C67,'Eurostat market shares'!$D$2:$D$185,'Market shares starting point Fe'!$D67)*(SUMIFS('RAW data extract'!AA$74:AA$81,'RAW data extract'!$C$74:$C$81,VLOOKUP('Market shares starting point Fe'!$D67,Nomenclature!$F$1:$G$8,2,FALSE))-'Market shares starting point Fe'!AC67)+AC67)</f>
        <v>9.4668349705161938E-3</v>
      </c>
      <c r="AE67" s="7">
        <f>IF(SUMIFS('Eurostat market shares'!$Z$2:$Z$185,'Eurostat market shares'!$C$2:$C$185,'Market shares starting point Fe'!$C67,'Eurostat market shares'!$D$2:$D$185,'Market shares starting point Fe'!$D67)=0,(SUMIFS('RAW data extract'!AB$74:AB$81,'RAW data extract'!$C$74:$C$81,VLOOKUP('Market shares starting point Fe'!$D67,Nomenclature!$F$1:$G$8,2,FALSE))-'Market shares starting point Fe'!AD67)+AD67,$Z67/SUMIFS('Eurostat market shares'!$Z$2:$Z$185,'Eurostat market shares'!$C$2:$C$185,'Market shares starting point Fe'!$C67,'Eurostat market shares'!$D$2:$D$185,'Market shares starting point Fe'!$D67)*(SUMIFS('RAW data extract'!AB$74:AB$81,'RAW data extract'!$C$74:$C$81,VLOOKUP('Market shares starting point Fe'!$D67,Nomenclature!$F$1:$G$8,2,FALSE))-'Market shares starting point Fe'!AD67)+AD67)</f>
        <v>1.0192339301006553E-2</v>
      </c>
      <c r="AF67" s="7">
        <f>IF(SUMIFS('Eurostat market shares'!$Z$2:$Z$185,'Eurostat market shares'!$C$2:$C$185,'Market shares starting point Fe'!$C67,'Eurostat market shares'!$D$2:$D$185,'Market shares starting point Fe'!$D67)=0,(SUMIFS('RAW data extract'!AC$74:AC$81,'RAW data extract'!$C$74:$C$81,VLOOKUP('Market shares starting point Fe'!$D67,Nomenclature!$F$1:$G$8,2,FALSE))-'Market shares starting point Fe'!AE67)+AE67,$Z67/SUMIFS('Eurostat market shares'!$Z$2:$Z$185,'Eurostat market shares'!$C$2:$C$185,'Market shares starting point Fe'!$C67,'Eurostat market shares'!$D$2:$D$185,'Market shares starting point Fe'!$D67)*(SUMIFS('RAW data extract'!AC$74:AC$81,'RAW data extract'!$C$74:$C$81,VLOOKUP('Market shares starting point Fe'!$D67,Nomenclature!$F$1:$G$8,2,FALSE))-'Market shares starting point Fe'!AE67)+AE67)</f>
        <v>1.0932966743926948E-2</v>
      </c>
      <c r="AG67" s="7">
        <f>IF(SUMIFS('Eurostat market shares'!$Z$2:$Z$185,'Eurostat market shares'!$C$2:$C$185,'Market shares starting point Fe'!$C67,'Eurostat market shares'!$D$2:$D$185,'Market shares starting point Fe'!$D67)=0,(SUMIFS('RAW data extract'!AD$74:AD$81,'RAW data extract'!$C$74:$C$81,VLOOKUP('Market shares starting point Fe'!$D67,Nomenclature!$F$1:$G$8,2,FALSE))-'Market shares starting point Fe'!AF67)+AF67,$Z67/SUMIFS('Eurostat market shares'!$Z$2:$Z$185,'Eurostat market shares'!$C$2:$C$185,'Market shares starting point Fe'!$C67,'Eurostat market shares'!$D$2:$D$185,'Market shares starting point Fe'!$D67)*(SUMIFS('RAW data extract'!AD$74:AD$81,'RAW data extract'!$C$74:$C$81,VLOOKUP('Market shares starting point Fe'!$D67,Nomenclature!$F$1:$G$8,2,FALSE))-'Market shares starting point Fe'!AF67)+AF67)</f>
        <v>1.1632729077874658E-2</v>
      </c>
      <c r="AH67" s="7">
        <f>IF(SUMIFS('Eurostat market shares'!$Z$2:$Z$185,'Eurostat market shares'!$C$2:$C$185,'Market shares starting point Fe'!$C67,'Eurostat market shares'!$D$2:$D$185,'Market shares starting point Fe'!$D67)=0,(SUMIFS('RAW data extract'!AE$74:AE$81,'RAW data extract'!$C$74:$C$81,VLOOKUP('Market shares starting point Fe'!$D67,Nomenclature!$F$1:$G$8,2,FALSE))-'Market shares starting point Fe'!AG67)+AG67,$Z67/SUMIFS('Eurostat market shares'!$Z$2:$Z$185,'Eurostat market shares'!$C$2:$C$185,'Market shares starting point Fe'!$C67,'Eurostat market shares'!$D$2:$D$185,'Market shares starting point Fe'!$D67)*(SUMIFS('RAW data extract'!AE$74:AE$81,'RAW data extract'!$C$74:$C$81,VLOOKUP('Market shares starting point Fe'!$D67,Nomenclature!$F$1:$G$8,2,FALSE))-'Market shares starting point Fe'!AG67)+AG67)</f>
        <v>1.2403548283621474E-2</v>
      </c>
      <c r="AI67" s="7">
        <f>IF(SUMIFS('Eurostat market shares'!$Z$2:$Z$185,'Eurostat market shares'!$C$2:$C$185,'Market shares starting point Fe'!$C67,'Eurostat market shares'!$D$2:$D$185,'Market shares starting point Fe'!$D67)=0,(SUMIFS('RAW data extract'!AF$74:AF$81,'RAW data extract'!$C$74:$C$81,VLOOKUP('Market shares starting point Fe'!$D67,Nomenclature!$F$1:$G$8,2,FALSE))-'Market shares starting point Fe'!AH67)+AH67,$Z67/SUMIFS('Eurostat market shares'!$Z$2:$Z$185,'Eurostat market shares'!$C$2:$C$185,'Market shares starting point Fe'!$C67,'Eurostat market shares'!$D$2:$D$185,'Market shares starting point Fe'!$D67)*(SUMIFS('RAW data extract'!AF$74:AF$81,'RAW data extract'!$C$74:$C$81,VLOOKUP('Market shares starting point Fe'!$D67,Nomenclature!$F$1:$G$8,2,FALSE))-'Market shares starting point Fe'!AH67)+AH67)</f>
        <v>1.3192387051305671E-2</v>
      </c>
      <c r="AJ67" s="7">
        <f>IF(SUMIFS('Eurostat market shares'!$Z$2:$Z$185,'Eurostat market shares'!$C$2:$C$185,'Market shares starting point Fe'!$C67,'Eurostat market shares'!$D$2:$D$185,'Market shares starting point Fe'!$D67)=0,(SUMIFS('RAW data extract'!AG$74:AG$81,'RAW data extract'!$C$74:$C$81,VLOOKUP('Market shares starting point Fe'!$D67,Nomenclature!$F$1:$G$8,2,FALSE))-'Market shares starting point Fe'!AI67)+AI67,$Z67/SUMIFS('Eurostat market shares'!$Z$2:$Z$185,'Eurostat market shares'!$C$2:$C$185,'Market shares starting point Fe'!$C67,'Eurostat market shares'!$D$2:$D$185,'Market shares starting point Fe'!$D67)*(SUMIFS('RAW data extract'!AG$74:AG$81,'RAW data extract'!$C$74:$C$81,VLOOKUP('Market shares starting point Fe'!$D67,Nomenclature!$F$1:$G$8,2,FALSE))-'Market shares starting point Fe'!AI67)+AI67)</f>
        <v>1.4040730380408782E-2</v>
      </c>
      <c r="AK67" s="7">
        <f>IF(SUMIFS('Eurostat market shares'!$Z$2:$Z$185,'Eurostat market shares'!$C$2:$C$185,'Market shares starting point Fe'!$C67,'Eurostat market shares'!$D$2:$D$185,'Market shares starting point Fe'!$D67)=0,(SUMIFS('RAW data extract'!AH$74:AH$81,'RAW data extract'!$C$74:$C$81,VLOOKUP('Market shares starting point Fe'!$D67,Nomenclature!$F$1:$G$8,2,FALSE))-'Market shares starting point Fe'!AJ67)+AJ67,$Z67/SUMIFS('Eurostat market shares'!$Z$2:$Z$185,'Eurostat market shares'!$C$2:$C$185,'Market shares starting point Fe'!$C67,'Eurostat market shares'!$D$2:$D$185,'Market shares starting point Fe'!$D67)*(SUMIFS('RAW data extract'!AH$74:AH$81,'RAW data extract'!$C$74:$C$81,VLOOKUP('Market shares starting point Fe'!$D67,Nomenclature!$F$1:$G$8,2,FALSE))-'Market shares starting point Fe'!AJ67)+AJ67)</f>
        <v>1.5033369462781436E-2</v>
      </c>
      <c r="AL67" s="7">
        <f>IF(SUMIFS('Eurostat market shares'!$Z$2:$Z$185,'Eurostat market shares'!$C$2:$C$185,'Market shares starting point Fe'!$C67,'Eurostat market shares'!$D$2:$D$185,'Market shares starting point Fe'!$D67)=0,(SUMIFS('RAW data extract'!AI$74:AI$81,'RAW data extract'!$C$74:$C$81,VLOOKUP('Market shares starting point Fe'!$D67,Nomenclature!$F$1:$G$8,2,FALSE))-'Market shares starting point Fe'!AK67)+AK67,$Z67/SUMIFS('Eurostat market shares'!$Z$2:$Z$185,'Eurostat market shares'!$C$2:$C$185,'Market shares starting point Fe'!$C67,'Eurostat market shares'!$D$2:$D$185,'Market shares starting point Fe'!$D67)*(SUMIFS('RAW data extract'!AI$74:AI$81,'RAW data extract'!$C$74:$C$81,VLOOKUP('Market shares starting point Fe'!$D67,Nomenclature!$F$1:$G$8,2,FALSE))-'Market shares starting point Fe'!AK67)+AK67)</f>
        <v>1.6119232985887754E-2</v>
      </c>
      <c r="AM67" s="7">
        <f>IF(SUMIFS('Eurostat market shares'!$Z$2:$Z$185,'Eurostat market shares'!$C$2:$C$185,'Market shares starting point Fe'!$C67,'Eurostat market shares'!$D$2:$D$185,'Market shares starting point Fe'!$D67)=0,(SUMIFS('RAW data extract'!AJ$74:AJ$81,'RAW data extract'!$C$74:$C$81,VLOOKUP('Market shares starting point Fe'!$D67,Nomenclature!$F$1:$G$8,2,FALSE))-'Market shares starting point Fe'!AL67)+AL67,$Z67/SUMIFS('Eurostat market shares'!$Z$2:$Z$185,'Eurostat market shares'!$C$2:$C$185,'Market shares starting point Fe'!$C67,'Eurostat market shares'!$D$2:$D$185,'Market shares starting point Fe'!$D67)*(SUMIFS('RAW data extract'!AJ$74:AJ$81,'RAW data extract'!$C$74:$C$81,VLOOKUP('Market shares starting point Fe'!$D67,Nomenclature!$F$1:$G$8,2,FALSE))-'Market shares starting point Fe'!AL67)+AL67)</f>
        <v>1.7354203128125446E-2</v>
      </c>
      <c r="AN67" s="7">
        <f>IF(SUMIFS('Eurostat market shares'!$Z$2:$Z$185,'Eurostat market shares'!$C$2:$C$185,'Market shares starting point Fe'!$C67,'Eurostat market shares'!$D$2:$D$185,'Market shares starting point Fe'!$D67)=0,(SUMIFS('RAW data extract'!AK$74:AK$81,'RAW data extract'!$C$74:$C$81,VLOOKUP('Market shares starting point Fe'!$D67,Nomenclature!$F$1:$G$8,2,FALSE))-'Market shares starting point Fe'!AM67)+AM67,$Z67/SUMIFS('Eurostat market shares'!$Z$2:$Z$185,'Eurostat market shares'!$C$2:$C$185,'Market shares starting point Fe'!$C67,'Eurostat market shares'!$D$2:$D$185,'Market shares starting point Fe'!$D67)*(SUMIFS('RAW data extract'!AK$74:AK$81,'RAW data extract'!$C$74:$C$81,VLOOKUP('Market shares starting point Fe'!$D67,Nomenclature!$F$1:$G$8,2,FALSE))-'Market shares starting point Fe'!AM67)+AM67)</f>
        <v>1.8827414576133131E-2</v>
      </c>
      <c r="AO67" s="7">
        <f>IF(SUMIFS('Eurostat market shares'!$Z$2:$Z$185,'Eurostat market shares'!$C$2:$C$185,'Market shares starting point Fe'!$C67,'Eurostat market shares'!$D$2:$D$185,'Market shares starting point Fe'!$D67)=0,(SUMIFS('RAW data extract'!AL$74:AL$81,'RAW data extract'!$C$74:$C$81,VLOOKUP('Market shares starting point Fe'!$D67,Nomenclature!$F$1:$G$8,2,FALSE))-'Market shares starting point Fe'!AN67)+AN67,$Z67/SUMIFS('Eurostat market shares'!$Z$2:$Z$185,'Eurostat market shares'!$C$2:$C$185,'Market shares starting point Fe'!$C67,'Eurostat market shares'!$D$2:$D$185,'Market shares starting point Fe'!$D67)*(SUMIFS('RAW data extract'!AL$74:AL$81,'RAW data extract'!$C$74:$C$81,VLOOKUP('Market shares starting point Fe'!$D67,Nomenclature!$F$1:$G$8,2,FALSE))-'Market shares starting point Fe'!AN67)+AN67)</f>
        <v>2.049290191040452E-2</v>
      </c>
      <c r="AP67" s="7">
        <f>IF(SUMIFS('Eurostat market shares'!$Z$2:$Z$185,'Eurostat market shares'!$C$2:$C$185,'Market shares starting point Fe'!$C67,'Eurostat market shares'!$D$2:$D$185,'Market shares starting point Fe'!$D67)=0,(SUMIFS('RAW data extract'!AM$74:AM$81,'RAW data extract'!$C$74:$C$81,VLOOKUP('Market shares starting point Fe'!$D67,Nomenclature!$F$1:$G$8,2,FALSE))-'Market shares starting point Fe'!AO67)+AO67,$Z67/SUMIFS('Eurostat market shares'!$Z$2:$Z$185,'Eurostat market shares'!$C$2:$C$185,'Market shares starting point Fe'!$C67,'Eurostat market shares'!$D$2:$D$185,'Market shares starting point Fe'!$D67)*(SUMIFS('RAW data extract'!AM$74:AM$81,'RAW data extract'!$C$74:$C$81,VLOOKUP('Market shares starting point Fe'!$D67,Nomenclature!$F$1:$G$8,2,FALSE))-'Market shares starting point Fe'!AO67)+AO67)</f>
        <v>2.2380289907512292E-2</v>
      </c>
      <c r="AQ67" s="7">
        <f>IF(SUMIFS('Eurostat market shares'!$Z$2:$Z$185,'Eurostat market shares'!$C$2:$C$185,'Market shares starting point Fe'!$C67,'Eurostat market shares'!$D$2:$D$185,'Market shares starting point Fe'!$D67)=0,(SUMIFS('RAW data extract'!AN$74:AN$81,'RAW data extract'!$C$74:$C$81,VLOOKUP('Market shares starting point Fe'!$D67,Nomenclature!$F$1:$G$8,2,FALSE))-'Market shares starting point Fe'!AP67)+AP67,$Z67/SUMIFS('Eurostat market shares'!$Z$2:$Z$185,'Eurostat market shares'!$C$2:$C$185,'Market shares starting point Fe'!$C67,'Eurostat market shares'!$D$2:$D$185,'Market shares starting point Fe'!$D67)*(SUMIFS('RAW data extract'!AN$74:AN$81,'RAW data extract'!$C$74:$C$81,VLOOKUP('Market shares starting point Fe'!$D67,Nomenclature!$F$1:$G$8,2,FALSE))-'Market shares starting point Fe'!AP67)+AP67)</f>
        <v>2.4483705521278869E-2</v>
      </c>
      <c r="AR67" s="7">
        <f>IF(SUMIFS('Eurostat market shares'!$Z$2:$Z$185,'Eurostat market shares'!$C$2:$C$185,'Market shares starting point Fe'!$C67,'Eurostat market shares'!$D$2:$D$185,'Market shares starting point Fe'!$D67)=0,(SUMIFS('RAW data extract'!AO$74:AO$81,'RAW data extract'!$C$74:$C$81,VLOOKUP('Market shares starting point Fe'!$D67,Nomenclature!$F$1:$G$8,2,FALSE))-'Market shares starting point Fe'!AQ67)+AQ67,$Z67/SUMIFS('Eurostat market shares'!$Z$2:$Z$185,'Eurostat market shares'!$C$2:$C$185,'Market shares starting point Fe'!$C67,'Eurostat market shares'!$D$2:$D$185,'Market shares starting point Fe'!$D67)*(SUMIFS('RAW data extract'!AO$74:AO$81,'RAW data extract'!$C$74:$C$81,VLOOKUP('Market shares starting point Fe'!$D67,Nomenclature!$F$1:$G$8,2,FALSE))-'Market shares starting point Fe'!AQ67)+AQ67)</f>
        <v>2.6674996866603823E-2</v>
      </c>
      <c r="AS67" s="7">
        <f>IF(SUMIFS('Eurostat market shares'!$Z$2:$Z$185,'Eurostat market shares'!$C$2:$C$185,'Market shares starting point Fe'!$C67,'Eurostat market shares'!$D$2:$D$185,'Market shares starting point Fe'!$D67)=0,(SUMIFS('RAW data extract'!AP$74:AP$81,'RAW data extract'!$C$74:$C$81,VLOOKUP('Market shares starting point Fe'!$D67,Nomenclature!$F$1:$G$8,2,FALSE))-'Market shares starting point Fe'!AR67)+AR67,$Z67/SUMIFS('Eurostat market shares'!$Z$2:$Z$185,'Eurostat market shares'!$C$2:$C$185,'Market shares starting point Fe'!$C67,'Eurostat market shares'!$D$2:$D$185,'Market shares starting point Fe'!$D67)*(SUMIFS('RAW data extract'!AP$74:AP$81,'RAW data extract'!$C$74:$C$81,VLOOKUP('Market shares starting point Fe'!$D67,Nomenclature!$F$1:$G$8,2,FALSE))-'Market shares starting point Fe'!AR67)+AR67)</f>
        <v>2.8981523520557759E-2</v>
      </c>
      <c r="AT67" s="7">
        <f>IF(SUMIFS('Eurostat market shares'!$Z$2:$Z$185,'Eurostat market shares'!$C$2:$C$185,'Market shares starting point Fe'!$C67,'Eurostat market shares'!$D$2:$D$185,'Market shares starting point Fe'!$D67)=0,(SUMIFS('RAW data extract'!AQ$74:AQ$81,'RAW data extract'!$C$74:$C$81,VLOOKUP('Market shares starting point Fe'!$D67,Nomenclature!$F$1:$G$8,2,FALSE))-'Market shares starting point Fe'!AS67)+AS67,$Z67/SUMIFS('Eurostat market shares'!$Z$2:$Z$185,'Eurostat market shares'!$C$2:$C$185,'Market shares starting point Fe'!$C67,'Eurostat market shares'!$D$2:$D$185,'Market shares starting point Fe'!$D67)*(SUMIFS('RAW data extract'!AQ$74:AQ$81,'RAW data extract'!$C$74:$C$81,VLOOKUP('Market shares starting point Fe'!$D67,Nomenclature!$F$1:$G$8,2,FALSE))-'Market shares starting point Fe'!AS67)+AS67)</f>
        <v>3.1471723504043404E-2</v>
      </c>
      <c r="AU67" s="7">
        <f>IF(SUMIFS('Eurostat market shares'!$Z$2:$Z$185,'Eurostat market shares'!$C$2:$C$185,'Market shares starting point Fe'!$C67,'Eurostat market shares'!$D$2:$D$185,'Market shares starting point Fe'!$D67)=0,(SUMIFS('RAW data extract'!AR$74:AR$81,'RAW data extract'!$C$74:$C$81,VLOOKUP('Market shares starting point Fe'!$D67,Nomenclature!$F$1:$G$8,2,FALSE))-'Market shares starting point Fe'!AT67)+AT67,$Z67/SUMIFS('Eurostat market shares'!$Z$2:$Z$185,'Eurostat market shares'!$C$2:$C$185,'Market shares starting point Fe'!$C67,'Eurostat market shares'!$D$2:$D$185,'Market shares starting point Fe'!$D67)*(SUMIFS('RAW data extract'!AR$74:AR$81,'RAW data extract'!$C$74:$C$81,VLOOKUP('Market shares starting point Fe'!$D67,Nomenclature!$F$1:$G$8,2,FALSE))-'Market shares starting point Fe'!AT67)+AT67)</f>
        <v>3.4052766275412157E-2</v>
      </c>
      <c r="AV67" s="7">
        <f>IF(SUMIFS('Eurostat market shares'!$Z$2:$Z$185,'Eurostat market shares'!$C$2:$C$185,'Market shares starting point Fe'!$C67,'Eurostat market shares'!$D$2:$D$185,'Market shares starting point Fe'!$D67)=0,(SUMIFS('RAW data extract'!AS$74:AS$81,'RAW data extract'!$C$74:$C$81,VLOOKUP('Market shares starting point Fe'!$D67,Nomenclature!$F$1:$G$8,2,FALSE))-'Market shares starting point Fe'!AU67)+AU67,$Z67/SUMIFS('Eurostat market shares'!$Z$2:$Z$185,'Eurostat market shares'!$C$2:$C$185,'Market shares starting point Fe'!$C67,'Eurostat market shares'!$D$2:$D$185,'Market shares starting point Fe'!$D67)*(SUMIFS('RAW data extract'!AS$74:AS$81,'RAW data extract'!$C$74:$C$81,VLOOKUP('Market shares starting point Fe'!$D67,Nomenclature!$F$1:$G$8,2,FALSE))-'Market shares starting point Fe'!AU67)+AU67)</f>
        <v>3.6778270543804337E-2</v>
      </c>
      <c r="AW67" s="7">
        <f>IF(SUMIFS('Eurostat market shares'!$Z$2:$Z$185,'Eurostat market shares'!$C$2:$C$185,'Market shares starting point Fe'!$C67,'Eurostat market shares'!$D$2:$D$185,'Market shares starting point Fe'!$D67)=0,(SUMIFS('RAW data extract'!AT$74:AT$81,'RAW data extract'!$C$74:$C$81,VLOOKUP('Market shares starting point Fe'!$D67,Nomenclature!$F$1:$G$8,2,FALSE))-'Market shares starting point Fe'!AV67)+AV67,$Z67/SUMIFS('Eurostat market shares'!$Z$2:$Z$185,'Eurostat market shares'!$C$2:$C$185,'Market shares starting point Fe'!$C67,'Eurostat market shares'!$D$2:$D$185,'Market shares starting point Fe'!$D67)*(SUMIFS('RAW data extract'!AT$74:AT$81,'RAW data extract'!$C$74:$C$81,VLOOKUP('Market shares starting point Fe'!$D67,Nomenclature!$F$1:$G$8,2,FALSE))-'Market shares starting point Fe'!AV67)+AV67)</f>
        <v>3.9681390293189546E-2</v>
      </c>
      <c r="AX67" s="7">
        <f>IF(SUMIFS('Eurostat market shares'!$Z$2:$Z$185,'Eurostat market shares'!$C$2:$C$185,'Market shares starting point Fe'!$C67,'Eurostat market shares'!$D$2:$D$185,'Market shares starting point Fe'!$D67)=0,(SUMIFS('RAW data extract'!AU$74:AU$81,'RAW data extract'!$C$74:$C$81,VLOOKUP('Market shares starting point Fe'!$D67,Nomenclature!$F$1:$G$8,2,FALSE))-'Market shares starting point Fe'!AW67)+AW67,$Z67/SUMIFS('Eurostat market shares'!$Z$2:$Z$185,'Eurostat market shares'!$C$2:$C$185,'Market shares starting point Fe'!$C67,'Eurostat market shares'!$D$2:$D$185,'Market shares starting point Fe'!$D67)*(SUMIFS('RAW data extract'!AU$74:AU$81,'RAW data extract'!$C$74:$C$81,VLOOKUP('Market shares starting point Fe'!$D67,Nomenclature!$F$1:$G$8,2,FALSE))-'Market shares starting point Fe'!AW67)+AW67)</f>
        <v>4.2824369563487202E-2</v>
      </c>
      <c r="AY67" s="7">
        <f>IF(SUMIFS('Eurostat market shares'!$Z$2:$Z$185,'Eurostat market shares'!$C$2:$C$185,'Market shares starting point Fe'!$C67,'Eurostat market shares'!$D$2:$D$185,'Market shares starting point Fe'!$D67)=0,(SUMIFS('RAW data extract'!AV$74:AV$81,'RAW data extract'!$C$74:$C$81,VLOOKUP('Market shares starting point Fe'!$D67,Nomenclature!$F$1:$G$8,2,FALSE))-'Market shares starting point Fe'!AX67)+AX67,$Z67/SUMIFS('Eurostat market shares'!$Z$2:$Z$185,'Eurostat market shares'!$C$2:$C$185,'Market shares starting point Fe'!$C67,'Eurostat market shares'!$D$2:$D$185,'Market shares starting point Fe'!$D67)*(SUMIFS('RAW data extract'!AV$74:AV$81,'RAW data extract'!$C$74:$C$81,VLOOKUP('Market shares starting point Fe'!$D67,Nomenclature!$F$1:$G$8,2,FALSE))-'Market shares starting point Fe'!AX67)+AX67)</f>
        <v>4.6241290612107071E-2</v>
      </c>
      <c r="AZ67" s="7">
        <f>IF(SUMIFS('Eurostat market shares'!$Z$2:$Z$185,'Eurostat market shares'!$C$2:$C$185,'Market shares starting point Fe'!$C67,'Eurostat market shares'!$D$2:$D$185,'Market shares starting point Fe'!$D67)=0,(SUMIFS('RAW data extract'!AW$74:AW$81,'RAW data extract'!$C$74:$C$81,VLOOKUP('Market shares starting point Fe'!$D67,Nomenclature!$F$1:$G$8,2,FALSE))-'Market shares starting point Fe'!AY67)+AY67,$Z67/SUMIFS('Eurostat market shares'!$Z$2:$Z$185,'Eurostat market shares'!$C$2:$C$185,'Market shares starting point Fe'!$C67,'Eurostat market shares'!$D$2:$D$185,'Market shares starting point Fe'!$D67)*(SUMIFS('RAW data extract'!AW$74:AW$81,'RAW data extract'!$C$74:$C$81,VLOOKUP('Market shares starting point Fe'!$D67,Nomenclature!$F$1:$G$8,2,FALSE))-'Market shares starting point Fe'!AY67)+AY67)</f>
        <v>4.9947291639282E-2</v>
      </c>
      <c r="BA67" s="7">
        <f>IF(SUMIFS('Eurostat market shares'!$Z$2:$Z$185,'Eurostat market shares'!$C$2:$C$185,'Market shares starting point Fe'!$C67,'Eurostat market shares'!$D$2:$D$185,'Market shares starting point Fe'!$D67)=0,(SUMIFS('RAW data extract'!AX$74:AX$81,'RAW data extract'!$C$74:$C$81,VLOOKUP('Market shares starting point Fe'!$D67,Nomenclature!$F$1:$G$8,2,FALSE))-'Market shares starting point Fe'!AZ67)+AZ67,$Z67/SUMIFS('Eurostat market shares'!$Z$2:$Z$185,'Eurostat market shares'!$C$2:$C$185,'Market shares starting point Fe'!$C67,'Eurostat market shares'!$D$2:$D$185,'Market shares starting point Fe'!$D67)*(SUMIFS('RAW data extract'!AX$74:AX$81,'RAW data extract'!$C$74:$C$81,VLOOKUP('Market shares starting point Fe'!$D67,Nomenclature!$F$1:$G$8,2,FALSE))-'Market shares starting point Fe'!AZ67)+AZ67)</f>
        <v>5.39952980802074E-2</v>
      </c>
      <c r="BB67" s="7">
        <f>IF(SUMIFS('Eurostat market shares'!$Z$2:$Z$185,'Eurostat market shares'!$C$2:$C$185,'Market shares starting point Fe'!$C67,'Eurostat market shares'!$D$2:$D$185,'Market shares starting point Fe'!$D67)=0,(SUMIFS('RAW data extract'!AY$74:AY$81,'RAW data extract'!$C$74:$C$81,VLOOKUP('Market shares starting point Fe'!$D67,Nomenclature!$F$1:$G$8,2,FALSE))-'Market shares starting point Fe'!BA67)+BA67,$Z67/SUMIFS('Eurostat market shares'!$Z$2:$Z$185,'Eurostat market shares'!$C$2:$C$185,'Market shares starting point Fe'!$C67,'Eurostat market shares'!$D$2:$D$185,'Market shares starting point Fe'!$D67)*(SUMIFS('RAW data extract'!AY$74:AY$81,'RAW data extract'!$C$74:$C$81,VLOOKUP('Market shares starting point Fe'!$D67,Nomenclature!$F$1:$G$8,2,FALSE))-'Market shares starting point Fe'!BA67)+BA67)</f>
        <v>5.8458049131457968E-2</v>
      </c>
      <c r="BC67" s="7">
        <f>IF(SUMIFS('Eurostat market shares'!$Z$2:$Z$185,'Eurostat market shares'!$C$2:$C$185,'Market shares starting point Fe'!$C67,'Eurostat market shares'!$D$2:$D$185,'Market shares starting point Fe'!$D67)=0,(SUMIFS('RAW data extract'!AZ$74:AZ$81,'RAW data extract'!$C$74:$C$81,VLOOKUP('Market shares starting point Fe'!$D67,Nomenclature!$F$1:$G$8,2,FALSE))-'Market shares starting point Fe'!BB67)+BB67,$Z67/SUMIFS('Eurostat market shares'!$Z$2:$Z$185,'Eurostat market shares'!$C$2:$C$185,'Market shares starting point Fe'!$C67,'Eurostat market shares'!$D$2:$D$185,'Market shares starting point Fe'!$D67)*(SUMIFS('RAW data extract'!AZ$74:AZ$81,'RAW data extract'!$C$74:$C$81,VLOOKUP('Market shares starting point Fe'!$D67,Nomenclature!$F$1:$G$8,2,FALSE))-'Market shares starting point Fe'!BB67)+BB67)</f>
        <v>6.3401371092002445E-2</v>
      </c>
      <c r="BD67" s="7">
        <f>IF(SUMIFS('Eurostat market shares'!$Z$2:$Z$185,'Eurostat market shares'!$C$2:$C$185,'Market shares starting point Fe'!$C67,'Eurostat market shares'!$D$2:$D$185,'Market shares starting point Fe'!$D67)=0,(SUMIFS('RAW data extract'!BA$74:BA$81,'RAW data extract'!$C$74:$C$81,VLOOKUP('Market shares starting point Fe'!$D67,Nomenclature!$F$1:$G$8,2,FALSE))-'Market shares starting point Fe'!BC67)+BC67,$Z67/SUMIFS('Eurostat market shares'!$Z$2:$Z$185,'Eurostat market shares'!$C$2:$C$185,'Market shares starting point Fe'!$C67,'Eurostat market shares'!$D$2:$D$185,'Market shares starting point Fe'!$D67)*(SUMIFS('RAW data extract'!BA$74:BA$81,'RAW data extract'!$C$74:$C$81,VLOOKUP('Market shares starting point Fe'!$D67,Nomenclature!$F$1:$G$8,2,FALSE))-'Market shares starting point Fe'!BC67)+BC67)</f>
        <v>6.8817306464138597E-2</v>
      </c>
      <c r="BE67" s="7">
        <f>IF(SUMIFS('Eurostat market shares'!$Z$2:$Z$185,'Eurostat market shares'!$C$2:$C$185,'Market shares starting point Fe'!$C67,'Eurostat market shares'!$D$2:$D$185,'Market shares starting point Fe'!$D67)=0,(SUMIFS('RAW data extract'!BB$74:BB$81,'RAW data extract'!$C$74:$C$81,VLOOKUP('Market shares starting point Fe'!$D67,Nomenclature!$F$1:$G$8,2,FALSE))-'Market shares starting point Fe'!BD67)+BD67,$Z67/SUMIFS('Eurostat market shares'!$Z$2:$Z$185,'Eurostat market shares'!$C$2:$C$185,'Market shares starting point Fe'!$C67,'Eurostat market shares'!$D$2:$D$185,'Market shares starting point Fe'!$D67)*(SUMIFS('RAW data extract'!BB$74:BB$81,'RAW data extract'!$C$74:$C$81,VLOOKUP('Market shares starting point Fe'!$D67,Nomenclature!$F$1:$G$8,2,FALSE))-'Market shares starting point Fe'!BD67)+BD67)</f>
        <v>7.4897037211166584E-2</v>
      </c>
      <c r="BF67" s="7">
        <f>IF(SUMIFS('Eurostat market shares'!$Z$2:$Z$185,'Eurostat market shares'!$C$2:$C$185,'Market shares starting point Fe'!$C67,'Eurostat market shares'!$D$2:$D$185,'Market shares starting point Fe'!$D67)=0,(SUMIFS('RAW data extract'!BC$74:BC$81,'RAW data extract'!$C$74:$C$81,VLOOKUP('Market shares starting point Fe'!$D67,Nomenclature!$F$1:$G$8,2,FALSE))-'Market shares starting point Fe'!BE67)+BE67,$Z67/SUMIFS('Eurostat market shares'!$Z$2:$Z$185,'Eurostat market shares'!$C$2:$C$185,'Market shares starting point Fe'!$C67,'Eurostat market shares'!$D$2:$D$185,'Market shares starting point Fe'!$D67)*(SUMIFS('RAW data extract'!BC$74:BC$81,'RAW data extract'!$C$74:$C$81,VLOOKUP('Market shares starting point Fe'!$D67,Nomenclature!$F$1:$G$8,2,FALSE))-'Market shares starting point Fe'!BE67)+BE67)</f>
        <v>8.1710240282487634E-2</v>
      </c>
      <c r="BG67" s="7">
        <f>IF(SUMIFS('Eurostat market shares'!$Z$2:$Z$185,'Eurostat market shares'!$C$2:$C$185,'Market shares starting point Fe'!$C67,'Eurostat market shares'!$D$2:$D$185,'Market shares starting point Fe'!$D67)=0,(SUMIFS('RAW data extract'!BD$74:BD$81,'RAW data extract'!$C$74:$C$81,VLOOKUP('Market shares starting point Fe'!$D67,Nomenclature!$F$1:$G$8,2,FALSE))-'Market shares starting point Fe'!BF67)+BF67,$Z67/SUMIFS('Eurostat market shares'!$Z$2:$Z$185,'Eurostat market shares'!$C$2:$C$185,'Market shares starting point Fe'!$C67,'Eurostat market shares'!$D$2:$D$185,'Market shares starting point Fe'!$D67)*(SUMIFS('RAW data extract'!BD$74:BD$81,'RAW data extract'!$C$74:$C$81,VLOOKUP('Market shares starting point Fe'!$D67,Nomenclature!$F$1:$G$8,2,FALSE))-'Market shares starting point Fe'!BF67)+BF67)</f>
        <v>8.939021685558271E-2</v>
      </c>
      <c r="BH67" s="7">
        <f>IF(SUMIFS('Eurostat market shares'!$Z$2:$Z$185,'Eurostat market shares'!$C$2:$C$185,'Market shares starting point Fe'!$C67,'Eurostat market shares'!$D$2:$D$185,'Market shares starting point Fe'!$D67)=0,(SUMIFS('RAW data extract'!BE$74:BE$81,'RAW data extract'!$C$74:$C$81,VLOOKUP('Market shares starting point Fe'!$D67,Nomenclature!$F$1:$G$8,2,FALSE))-'Market shares starting point Fe'!BG67)+BG67,$Z67/SUMIFS('Eurostat market shares'!$Z$2:$Z$185,'Eurostat market shares'!$C$2:$C$185,'Market shares starting point Fe'!$C67,'Eurostat market shares'!$D$2:$D$185,'Market shares starting point Fe'!$D67)*(SUMIFS('RAW data extract'!BE$74:BE$81,'RAW data extract'!$C$74:$C$81,VLOOKUP('Market shares starting point Fe'!$D67,Nomenclature!$F$1:$G$8,2,FALSE))-'Market shares starting point Fe'!BG67)+BG67)</f>
        <v>9.8121167187869188E-2</v>
      </c>
    </row>
    <row r="68" spans="1:60" hidden="1" x14ac:dyDescent="0.3">
      <c r="A68" t="s">
        <v>9</v>
      </c>
      <c r="B68" t="s">
        <v>10</v>
      </c>
      <c r="C68" t="s">
        <v>27</v>
      </c>
      <c r="D68" t="s">
        <v>18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 s="6">
        <f>IFERROR(SUMIFS('intermediary sheet'!J$2:J$185,'intermediary sheet'!$C$2:$C$185,'Market shares starting point Fe'!$C68,'intermediary sheet'!$D$2:$D$185,'Market shares starting point Fe'!$D68)/SUMIFS('intermediary sheet'!J$2:J$185,'intermediary sheet'!$C$2:$C$185,'Market shares starting point Fe'!$C68,'intermediary sheet'!$D$2:$D$185,"total"),0)</f>
        <v>0</v>
      </c>
      <c r="K68" s="6">
        <f>IFERROR(SUMIFS('intermediary sheet'!K$2:K$185,'intermediary sheet'!$C$2:$C$185,'Market shares starting point Fe'!$C68,'intermediary sheet'!$D$2:$D$185,'Market shares starting point Fe'!$D68)/SUMIFS('intermediary sheet'!K$2:K$185,'intermediary sheet'!$C$2:$C$185,'Market shares starting point Fe'!$C68,'intermediary sheet'!$D$2:$D$185,"total"),0)</f>
        <v>0</v>
      </c>
      <c r="L68" s="6">
        <f>IFERROR(SUMIFS('intermediary sheet'!L$2:L$185,'intermediary sheet'!$C$2:$C$185,'Market shares starting point Fe'!$C68,'intermediary sheet'!$D$2:$D$185,'Market shares starting point Fe'!$D68)/SUMIFS('intermediary sheet'!L$2:L$185,'intermediary sheet'!$C$2:$C$185,'Market shares starting point Fe'!$C68,'intermediary sheet'!$D$2:$D$185,"total"),0)</f>
        <v>0</v>
      </c>
      <c r="M68" s="6">
        <f>IFERROR(SUMIFS('intermediary sheet'!M$2:M$185,'intermediary sheet'!$C$2:$C$185,'Market shares starting point Fe'!$C68,'intermediary sheet'!$D$2:$D$185,'Market shares starting point Fe'!$D68)/SUMIFS('intermediary sheet'!M$2:M$185,'intermediary sheet'!$C$2:$C$185,'Market shares starting point Fe'!$C68,'intermediary sheet'!$D$2:$D$185,"total"),0)</f>
        <v>0</v>
      </c>
      <c r="N68" s="6">
        <f>IFERROR(SUMIFS('intermediary sheet'!N$2:N$185,'intermediary sheet'!$C$2:$C$185,'Market shares starting point Fe'!$C68,'intermediary sheet'!$D$2:$D$185,'Market shares starting point Fe'!$D68)/SUMIFS('intermediary sheet'!N$2:N$185,'intermediary sheet'!$C$2:$C$185,'Market shares starting point Fe'!$C68,'intermediary sheet'!$D$2:$D$185,"total"),0)</f>
        <v>0</v>
      </c>
      <c r="O68" s="6">
        <f>IFERROR(SUMIFS('intermediary sheet'!O$2:O$185,'intermediary sheet'!$C$2:$C$185,'Market shares starting point Fe'!$C68,'intermediary sheet'!$D$2:$D$185,'Market shares starting point Fe'!$D68)/SUMIFS('intermediary sheet'!O$2:O$185,'intermediary sheet'!$C$2:$C$185,'Market shares starting point Fe'!$C68,'intermediary sheet'!$D$2:$D$185,"total"),0)</f>
        <v>0</v>
      </c>
      <c r="P68" s="6">
        <f>IFERROR(SUMIFS('intermediary sheet'!P$2:P$185,'intermediary sheet'!$C$2:$C$185,'Market shares starting point Fe'!$C68,'intermediary sheet'!$D$2:$D$185,'Market shares starting point Fe'!$D68)/SUMIFS('intermediary sheet'!P$2:P$185,'intermediary sheet'!$C$2:$C$185,'Market shares starting point Fe'!$C68,'intermediary sheet'!$D$2:$D$185,"total"),0)</f>
        <v>0</v>
      </c>
      <c r="Q68" s="6">
        <f>IFERROR(SUMIFS('intermediary sheet'!Q$2:Q$185,'intermediary sheet'!$C$2:$C$185,'Market shares starting point Fe'!$C68,'intermediary sheet'!$D$2:$D$185,'Market shares starting point Fe'!$D68)/SUMIFS('intermediary sheet'!Q$2:Q$185,'intermediary sheet'!$C$2:$C$185,'Market shares starting point Fe'!$C68,'intermediary sheet'!$D$2:$D$185,"total"),0)</f>
        <v>0</v>
      </c>
      <c r="R68" s="6">
        <f>IFERROR(SUMIFS('intermediary sheet'!R$2:R$185,'intermediary sheet'!$C$2:$C$185,'Market shares starting point Fe'!$C68,'intermediary sheet'!$D$2:$D$185,'Market shares starting point Fe'!$D68)/SUMIFS('intermediary sheet'!R$2:R$185,'intermediary sheet'!$C$2:$C$185,'Market shares starting point Fe'!$C68,'intermediary sheet'!$D$2:$D$185,"total"),0)</f>
        <v>0</v>
      </c>
      <c r="S68" s="6">
        <f>IFERROR(SUMIFS('intermediary sheet'!S$2:S$185,'intermediary sheet'!$C$2:$C$185,'Market shares starting point Fe'!$C68,'intermediary sheet'!$D$2:$D$185,'Market shares starting point Fe'!$D68)/SUMIFS('intermediary sheet'!S$2:S$185,'intermediary sheet'!$C$2:$C$185,'Market shares starting point Fe'!$C68,'intermediary sheet'!$D$2:$D$185,"total"),0)</f>
        <v>0</v>
      </c>
      <c r="T68" s="6">
        <f>IFERROR(SUMIFS('intermediary sheet'!T$2:T$185,'intermediary sheet'!$C$2:$C$185,'Market shares starting point Fe'!$C68,'intermediary sheet'!$D$2:$D$185,'Market shares starting point Fe'!$D68)/SUMIFS('intermediary sheet'!T$2:T$185,'intermediary sheet'!$C$2:$C$185,'Market shares starting point Fe'!$C68,'intermediary sheet'!$D$2:$D$185,"total"),0)</f>
        <v>0</v>
      </c>
      <c r="U68" s="6">
        <f>IFERROR(SUMIFS('intermediary sheet'!U$2:U$185,'intermediary sheet'!$C$2:$C$185,'Market shares starting point Fe'!$C68,'intermediary sheet'!$D$2:$D$185,'Market shares starting point Fe'!$D68)/SUMIFS('intermediary sheet'!U$2:U$185,'intermediary sheet'!$C$2:$C$185,'Market shares starting point Fe'!$C68,'intermediary sheet'!$D$2:$D$185,"total"),0)</f>
        <v>0</v>
      </c>
      <c r="V68" s="6">
        <f>IFERROR(SUMIFS('intermediary sheet'!V$2:V$185,'intermediary sheet'!$C$2:$C$185,'Market shares starting point Fe'!$C68,'intermediary sheet'!$D$2:$D$185,'Market shares starting point Fe'!$D68)/SUMIFS('intermediary sheet'!V$2:V$185,'intermediary sheet'!$C$2:$C$185,'Market shares starting point Fe'!$C68,'intermediary sheet'!$D$2:$D$185,"total"),0)</f>
        <v>0</v>
      </c>
      <c r="W68" s="6">
        <f>IFERROR(SUMIFS('intermediary sheet'!W$2:W$185,'intermediary sheet'!$C$2:$C$185,'Market shares starting point Fe'!$C68,'intermediary sheet'!$D$2:$D$185,'Market shares starting point Fe'!$D68)/SUMIFS('intermediary sheet'!W$2:W$185,'intermediary sheet'!$C$2:$C$185,'Market shares starting point Fe'!$C68,'intermediary sheet'!$D$2:$D$185,"total"),0)</f>
        <v>0</v>
      </c>
      <c r="X68" s="6">
        <f>IFERROR(SUMIFS('intermediary sheet'!X$2:X$185,'intermediary sheet'!$C$2:$C$185,'Market shares starting point Fe'!$C68,'intermediary sheet'!$D$2:$D$185,'Market shares starting point Fe'!$D68)/SUMIFS('intermediary sheet'!X$2:X$185,'intermediary sheet'!$C$2:$C$185,'Market shares starting point Fe'!$C68,'intermediary sheet'!$D$2:$D$185,"total"),0)</f>
        <v>0</v>
      </c>
      <c r="Y68" s="6">
        <f>IFERROR(SUMIFS('intermediary sheet'!Y$2:Y$185,'intermediary sheet'!$C$2:$C$185,'Market shares starting point Fe'!$C68,'intermediary sheet'!$D$2:$D$185,'Market shares starting point Fe'!$D68)/SUMIFS('intermediary sheet'!Y$2:Y$185,'intermediary sheet'!$C$2:$C$185,'Market shares starting point Fe'!$C68,'intermediary sheet'!$D$2:$D$185,"total"),0)</f>
        <v>0</v>
      </c>
      <c r="Z68" s="6">
        <f>IFERROR(SUMIFS('intermediary sheet'!Z$2:Z$185,'intermediary sheet'!$C$2:$C$185,'Market shares starting point Fe'!$C68,'intermediary sheet'!$D$2:$D$185,'Market shares starting point Fe'!$D68)/SUMIFS('intermediary sheet'!Z$2:Z$185,'intermediary sheet'!$C$2:$C$185,'Market shares starting point Fe'!$C68,'intermediary sheet'!$D$2:$D$185,"total"),0)</f>
        <v>0</v>
      </c>
      <c r="AA68" s="7">
        <f>IF(SUMIFS('Eurostat market shares'!$Z$2:$Z$185,'Eurostat market shares'!$C$2:$C$185,'Market shares starting point Fe'!$C68,'Eurostat market shares'!$D$2:$D$185,'Market shares starting point Fe'!$D68)=0,(SUMIFS('RAW data extract'!X$74:X$81,'RAW data extract'!$C$74:$C$81,VLOOKUP('Market shares starting point Fe'!$D68,Nomenclature!$F$1:$G$8,2,FALSE))-'Market shares starting point Fe'!Z68)+Z68,$Z68/SUMIFS('Eurostat market shares'!$Z$2:$Z$185,'Eurostat market shares'!$C$2:$C$185,'Market shares starting point Fe'!$C68,'Eurostat market shares'!$D$2:$D$185,'Market shares starting point Fe'!$D68)*(SUMIFS('RAW data extract'!X$74:X$81,'RAW data extract'!$C$74:$C$81,VLOOKUP('Market shares starting point Fe'!$D68,Nomenclature!$F$1:$G$8,2,FALSE))-'Market shares starting point Fe'!Z68)+Z68)</f>
        <v>0</v>
      </c>
      <c r="AB68" s="7">
        <f>IF(SUMIFS('Eurostat market shares'!$Z$2:$Z$185,'Eurostat market shares'!$C$2:$C$185,'Market shares starting point Fe'!$C68,'Eurostat market shares'!$D$2:$D$185,'Market shares starting point Fe'!$D68)=0,(SUMIFS('RAW data extract'!Y$74:Y$81,'RAW data extract'!$C$74:$C$81,VLOOKUP('Market shares starting point Fe'!$D68,Nomenclature!$F$1:$G$8,2,FALSE))-'Market shares starting point Fe'!AA68)+AA68,$Z68/SUMIFS('Eurostat market shares'!$Z$2:$Z$185,'Eurostat market shares'!$C$2:$C$185,'Market shares starting point Fe'!$C68,'Eurostat market shares'!$D$2:$D$185,'Market shares starting point Fe'!$D68)*(SUMIFS('RAW data extract'!Y$74:Y$81,'RAW data extract'!$C$74:$C$81,VLOOKUP('Market shares starting point Fe'!$D68,Nomenclature!$F$1:$G$8,2,FALSE))-'Market shares starting point Fe'!AA68)+AA68)</f>
        <v>0</v>
      </c>
      <c r="AC68" s="7">
        <f>IF(SUMIFS('Eurostat market shares'!$Z$2:$Z$185,'Eurostat market shares'!$C$2:$C$185,'Market shares starting point Fe'!$C68,'Eurostat market shares'!$D$2:$D$185,'Market shares starting point Fe'!$D68)=0,(SUMIFS('RAW data extract'!Z$74:Z$81,'RAW data extract'!$C$74:$C$81,VLOOKUP('Market shares starting point Fe'!$D68,Nomenclature!$F$1:$G$8,2,FALSE))-'Market shares starting point Fe'!AB68)+AB68,$Z68/SUMIFS('Eurostat market shares'!$Z$2:$Z$185,'Eurostat market shares'!$C$2:$C$185,'Market shares starting point Fe'!$C68,'Eurostat market shares'!$D$2:$D$185,'Market shares starting point Fe'!$D68)*(SUMIFS('RAW data extract'!Z$74:Z$81,'RAW data extract'!$C$74:$C$81,VLOOKUP('Market shares starting point Fe'!$D68,Nomenclature!$F$1:$G$8,2,FALSE))-'Market shares starting point Fe'!AB68)+AB68)</f>
        <v>0</v>
      </c>
      <c r="AD68" s="7">
        <f>IF(SUMIFS('Eurostat market shares'!$Z$2:$Z$185,'Eurostat market shares'!$C$2:$C$185,'Market shares starting point Fe'!$C68,'Eurostat market shares'!$D$2:$D$185,'Market shares starting point Fe'!$D68)=0,(SUMIFS('RAW data extract'!AA$74:AA$81,'RAW data extract'!$C$74:$C$81,VLOOKUP('Market shares starting point Fe'!$D68,Nomenclature!$F$1:$G$8,2,FALSE))-'Market shares starting point Fe'!AC68)+AC68,$Z68/SUMIFS('Eurostat market shares'!$Z$2:$Z$185,'Eurostat market shares'!$C$2:$C$185,'Market shares starting point Fe'!$C68,'Eurostat market shares'!$D$2:$D$185,'Market shares starting point Fe'!$D68)*(SUMIFS('RAW data extract'!AA$74:AA$81,'RAW data extract'!$C$74:$C$81,VLOOKUP('Market shares starting point Fe'!$D68,Nomenclature!$F$1:$G$8,2,FALSE))-'Market shares starting point Fe'!AC68)+AC68)</f>
        <v>0</v>
      </c>
      <c r="AE68" s="7">
        <f>IF(SUMIFS('Eurostat market shares'!$Z$2:$Z$185,'Eurostat market shares'!$C$2:$C$185,'Market shares starting point Fe'!$C68,'Eurostat market shares'!$D$2:$D$185,'Market shares starting point Fe'!$D68)=0,(SUMIFS('RAW data extract'!AB$74:AB$81,'RAW data extract'!$C$74:$C$81,VLOOKUP('Market shares starting point Fe'!$D68,Nomenclature!$F$1:$G$8,2,FALSE))-'Market shares starting point Fe'!AD68)+AD68,$Z68/SUMIFS('Eurostat market shares'!$Z$2:$Z$185,'Eurostat market shares'!$C$2:$C$185,'Market shares starting point Fe'!$C68,'Eurostat market shares'!$D$2:$D$185,'Market shares starting point Fe'!$D68)*(SUMIFS('RAW data extract'!AB$74:AB$81,'RAW data extract'!$C$74:$C$81,VLOOKUP('Market shares starting point Fe'!$D68,Nomenclature!$F$1:$G$8,2,FALSE))-'Market shares starting point Fe'!AD68)+AD68)</f>
        <v>0</v>
      </c>
      <c r="AF68" s="7">
        <f>IF(SUMIFS('Eurostat market shares'!$Z$2:$Z$185,'Eurostat market shares'!$C$2:$C$185,'Market shares starting point Fe'!$C68,'Eurostat market shares'!$D$2:$D$185,'Market shares starting point Fe'!$D68)=0,(SUMIFS('RAW data extract'!AC$74:AC$81,'RAW data extract'!$C$74:$C$81,VLOOKUP('Market shares starting point Fe'!$D68,Nomenclature!$F$1:$G$8,2,FALSE))-'Market shares starting point Fe'!AE68)+AE68,$Z68/SUMIFS('Eurostat market shares'!$Z$2:$Z$185,'Eurostat market shares'!$C$2:$C$185,'Market shares starting point Fe'!$C68,'Eurostat market shares'!$D$2:$D$185,'Market shares starting point Fe'!$D68)*(SUMIFS('RAW data extract'!AC$74:AC$81,'RAW data extract'!$C$74:$C$81,VLOOKUP('Market shares starting point Fe'!$D68,Nomenclature!$F$1:$G$8,2,FALSE))-'Market shares starting point Fe'!AE68)+AE68)</f>
        <v>0</v>
      </c>
      <c r="AG68" s="7">
        <f>IF(SUMIFS('Eurostat market shares'!$Z$2:$Z$185,'Eurostat market shares'!$C$2:$C$185,'Market shares starting point Fe'!$C68,'Eurostat market shares'!$D$2:$D$185,'Market shares starting point Fe'!$D68)=0,(SUMIFS('RAW data extract'!AD$74:AD$81,'RAW data extract'!$C$74:$C$81,VLOOKUP('Market shares starting point Fe'!$D68,Nomenclature!$F$1:$G$8,2,FALSE))-'Market shares starting point Fe'!AF68)+AF68,$Z68/SUMIFS('Eurostat market shares'!$Z$2:$Z$185,'Eurostat market shares'!$C$2:$C$185,'Market shares starting point Fe'!$C68,'Eurostat market shares'!$D$2:$D$185,'Market shares starting point Fe'!$D68)*(SUMIFS('RAW data extract'!AD$74:AD$81,'RAW data extract'!$C$74:$C$81,VLOOKUP('Market shares starting point Fe'!$D68,Nomenclature!$F$1:$G$8,2,FALSE))-'Market shares starting point Fe'!AF68)+AF68)</f>
        <v>0</v>
      </c>
      <c r="AH68" s="7">
        <f>IF(SUMIFS('Eurostat market shares'!$Z$2:$Z$185,'Eurostat market shares'!$C$2:$C$185,'Market shares starting point Fe'!$C68,'Eurostat market shares'!$D$2:$D$185,'Market shares starting point Fe'!$D68)=0,(SUMIFS('RAW data extract'!AE$74:AE$81,'RAW data extract'!$C$74:$C$81,VLOOKUP('Market shares starting point Fe'!$D68,Nomenclature!$F$1:$G$8,2,FALSE))-'Market shares starting point Fe'!AG68)+AG68,$Z68/SUMIFS('Eurostat market shares'!$Z$2:$Z$185,'Eurostat market shares'!$C$2:$C$185,'Market shares starting point Fe'!$C68,'Eurostat market shares'!$D$2:$D$185,'Market shares starting point Fe'!$D68)*(SUMIFS('RAW data extract'!AE$74:AE$81,'RAW data extract'!$C$74:$C$81,VLOOKUP('Market shares starting point Fe'!$D68,Nomenclature!$F$1:$G$8,2,FALSE))-'Market shares starting point Fe'!AG68)+AG68)</f>
        <v>0</v>
      </c>
      <c r="AI68" s="7">
        <f>IF(SUMIFS('Eurostat market shares'!$Z$2:$Z$185,'Eurostat market shares'!$C$2:$C$185,'Market shares starting point Fe'!$C68,'Eurostat market shares'!$D$2:$D$185,'Market shares starting point Fe'!$D68)=0,(SUMIFS('RAW data extract'!AF$74:AF$81,'RAW data extract'!$C$74:$C$81,VLOOKUP('Market shares starting point Fe'!$D68,Nomenclature!$F$1:$G$8,2,FALSE))-'Market shares starting point Fe'!AH68)+AH68,$Z68/SUMIFS('Eurostat market shares'!$Z$2:$Z$185,'Eurostat market shares'!$C$2:$C$185,'Market shares starting point Fe'!$C68,'Eurostat market shares'!$D$2:$D$185,'Market shares starting point Fe'!$D68)*(SUMIFS('RAW data extract'!AF$74:AF$81,'RAW data extract'!$C$74:$C$81,VLOOKUP('Market shares starting point Fe'!$D68,Nomenclature!$F$1:$G$8,2,FALSE))-'Market shares starting point Fe'!AH68)+AH68)</f>
        <v>0</v>
      </c>
      <c r="AJ68" s="7">
        <f>IF(SUMIFS('Eurostat market shares'!$Z$2:$Z$185,'Eurostat market shares'!$C$2:$C$185,'Market shares starting point Fe'!$C68,'Eurostat market shares'!$D$2:$D$185,'Market shares starting point Fe'!$D68)=0,(SUMIFS('RAW data extract'!AG$74:AG$81,'RAW data extract'!$C$74:$C$81,VLOOKUP('Market shares starting point Fe'!$D68,Nomenclature!$F$1:$G$8,2,FALSE))-'Market shares starting point Fe'!AI68)+AI68,$Z68/SUMIFS('Eurostat market shares'!$Z$2:$Z$185,'Eurostat market shares'!$C$2:$C$185,'Market shares starting point Fe'!$C68,'Eurostat market shares'!$D$2:$D$185,'Market shares starting point Fe'!$D68)*(SUMIFS('RAW data extract'!AG$74:AG$81,'RAW data extract'!$C$74:$C$81,VLOOKUP('Market shares starting point Fe'!$D68,Nomenclature!$F$1:$G$8,2,FALSE))-'Market shares starting point Fe'!AI68)+AI68)</f>
        <v>0</v>
      </c>
      <c r="AK68" s="7">
        <f>IF(SUMIFS('Eurostat market shares'!$Z$2:$Z$185,'Eurostat market shares'!$C$2:$C$185,'Market shares starting point Fe'!$C68,'Eurostat market shares'!$D$2:$D$185,'Market shares starting point Fe'!$D68)=0,(SUMIFS('RAW data extract'!AH$74:AH$81,'RAW data extract'!$C$74:$C$81,VLOOKUP('Market shares starting point Fe'!$D68,Nomenclature!$F$1:$G$8,2,FALSE))-'Market shares starting point Fe'!AJ68)+AJ68,$Z68/SUMIFS('Eurostat market shares'!$Z$2:$Z$185,'Eurostat market shares'!$C$2:$C$185,'Market shares starting point Fe'!$C68,'Eurostat market shares'!$D$2:$D$185,'Market shares starting point Fe'!$D68)*(SUMIFS('RAW data extract'!AH$74:AH$81,'RAW data extract'!$C$74:$C$81,VLOOKUP('Market shares starting point Fe'!$D68,Nomenclature!$F$1:$G$8,2,FALSE))-'Market shares starting point Fe'!AJ68)+AJ68)</f>
        <v>0</v>
      </c>
      <c r="AL68" s="7">
        <f>IF(SUMIFS('Eurostat market shares'!$Z$2:$Z$185,'Eurostat market shares'!$C$2:$C$185,'Market shares starting point Fe'!$C68,'Eurostat market shares'!$D$2:$D$185,'Market shares starting point Fe'!$D68)=0,(SUMIFS('RAW data extract'!AI$74:AI$81,'RAW data extract'!$C$74:$C$81,VLOOKUP('Market shares starting point Fe'!$D68,Nomenclature!$F$1:$G$8,2,FALSE))-'Market shares starting point Fe'!AK68)+AK68,$Z68/SUMIFS('Eurostat market shares'!$Z$2:$Z$185,'Eurostat market shares'!$C$2:$C$185,'Market shares starting point Fe'!$C68,'Eurostat market shares'!$D$2:$D$185,'Market shares starting point Fe'!$D68)*(SUMIFS('RAW data extract'!AI$74:AI$81,'RAW data extract'!$C$74:$C$81,VLOOKUP('Market shares starting point Fe'!$D68,Nomenclature!$F$1:$G$8,2,FALSE))-'Market shares starting point Fe'!AK68)+AK68)</f>
        <v>0</v>
      </c>
      <c r="AM68" s="7">
        <f>IF(SUMIFS('Eurostat market shares'!$Z$2:$Z$185,'Eurostat market shares'!$C$2:$C$185,'Market shares starting point Fe'!$C68,'Eurostat market shares'!$D$2:$D$185,'Market shares starting point Fe'!$D68)=0,(SUMIFS('RAW data extract'!AJ$74:AJ$81,'RAW data extract'!$C$74:$C$81,VLOOKUP('Market shares starting point Fe'!$D68,Nomenclature!$F$1:$G$8,2,FALSE))-'Market shares starting point Fe'!AL68)+AL68,$Z68/SUMIFS('Eurostat market shares'!$Z$2:$Z$185,'Eurostat market shares'!$C$2:$C$185,'Market shares starting point Fe'!$C68,'Eurostat market shares'!$D$2:$D$185,'Market shares starting point Fe'!$D68)*(SUMIFS('RAW data extract'!AJ$74:AJ$81,'RAW data extract'!$C$74:$C$81,VLOOKUP('Market shares starting point Fe'!$D68,Nomenclature!$F$1:$G$8,2,FALSE))-'Market shares starting point Fe'!AL68)+AL68)</f>
        <v>0</v>
      </c>
      <c r="AN68" s="7">
        <f>IF(SUMIFS('Eurostat market shares'!$Z$2:$Z$185,'Eurostat market shares'!$C$2:$C$185,'Market shares starting point Fe'!$C68,'Eurostat market shares'!$D$2:$D$185,'Market shares starting point Fe'!$D68)=0,(SUMIFS('RAW data extract'!AK$74:AK$81,'RAW data extract'!$C$74:$C$81,VLOOKUP('Market shares starting point Fe'!$D68,Nomenclature!$F$1:$G$8,2,FALSE))-'Market shares starting point Fe'!AM68)+AM68,$Z68/SUMIFS('Eurostat market shares'!$Z$2:$Z$185,'Eurostat market shares'!$C$2:$C$185,'Market shares starting point Fe'!$C68,'Eurostat market shares'!$D$2:$D$185,'Market shares starting point Fe'!$D68)*(SUMIFS('RAW data extract'!AK$74:AK$81,'RAW data extract'!$C$74:$C$81,VLOOKUP('Market shares starting point Fe'!$D68,Nomenclature!$F$1:$G$8,2,FALSE))-'Market shares starting point Fe'!AM68)+AM68)</f>
        <v>0</v>
      </c>
      <c r="AO68" s="7">
        <f>IF(SUMIFS('Eurostat market shares'!$Z$2:$Z$185,'Eurostat market shares'!$C$2:$C$185,'Market shares starting point Fe'!$C68,'Eurostat market shares'!$D$2:$D$185,'Market shares starting point Fe'!$D68)=0,(SUMIFS('RAW data extract'!AL$74:AL$81,'RAW data extract'!$C$74:$C$81,VLOOKUP('Market shares starting point Fe'!$D68,Nomenclature!$F$1:$G$8,2,FALSE))-'Market shares starting point Fe'!AN68)+AN68,$Z68/SUMIFS('Eurostat market shares'!$Z$2:$Z$185,'Eurostat market shares'!$C$2:$C$185,'Market shares starting point Fe'!$C68,'Eurostat market shares'!$D$2:$D$185,'Market shares starting point Fe'!$D68)*(SUMIFS('RAW data extract'!AL$74:AL$81,'RAW data extract'!$C$74:$C$81,VLOOKUP('Market shares starting point Fe'!$D68,Nomenclature!$F$1:$G$8,2,FALSE))-'Market shares starting point Fe'!AN68)+AN68)</f>
        <v>0</v>
      </c>
      <c r="AP68" s="7">
        <f>IF(SUMIFS('Eurostat market shares'!$Z$2:$Z$185,'Eurostat market shares'!$C$2:$C$185,'Market shares starting point Fe'!$C68,'Eurostat market shares'!$D$2:$D$185,'Market shares starting point Fe'!$D68)=0,(SUMIFS('RAW data extract'!AM$74:AM$81,'RAW data extract'!$C$74:$C$81,VLOOKUP('Market shares starting point Fe'!$D68,Nomenclature!$F$1:$G$8,2,FALSE))-'Market shares starting point Fe'!AO68)+AO68,$Z68/SUMIFS('Eurostat market shares'!$Z$2:$Z$185,'Eurostat market shares'!$C$2:$C$185,'Market shares starting point Fe'!$C68,'Eurostat market shares'!$D$2:$D$185,'Market shares starting point Fe'!$D68)*(SUMIFS('RAW data extract'!AM$74:AM$81,'RAW data extract'!$C$74:$C$81,VLOOKUP('Market shares starting point Fe'!$D68,Nomenclature!$F$1:$G$8,2,FALSE))-'Market shares starting point Fe'!AO68)+AO68)</f>
        <v>0</v>
      </c>
      <c r="AQ68" s="7">
        <f>IF(SUMIFS('Eurostat market shares'!$Z$2:$Z$185,'Eurostat market shares'!$C$2:$C$185,'Market shares starting point Fe'!$C68,'Eurostat market shares'!$D$2:$D$185,'Market shares starting point Fe'!$D68)=0,(SUMIFS('RAW data extract'!AN$74:AN$81,'RAW data extract'!$C$74:$C$81,VLOOKUP('Market shares starting point Fe'!$D68,Nomenclature!$F$1:$G$8,2,FALSE))-'Market shares starting point Fe'!AP68)+AP68,$Z68/SUMIFS('Eurostat market shares'!$Z$2:$Z$185,'Eurostat market shares'!$C$2:$C$185,'Market shares starting point Fe'!$C68,'Eurostat market shares'!$D$2:$D$185,'Market shares starting point Fe'!$D68)*(SUMIFS('RAW data extract'!AN$74:AN$81,'RAW data extract'!$C$74:$C$81,VLOOKUP('Market shares starting point Fe'!$D68,Nomenclature!$F$1:$G$8,2,FALSE))-'Market shares starting point Fe'!AP68)+AP68)</f>
        <v>0</v>
      </c>
      <c r="AR68" s="7">
        <f>IF(SUMIFS('Eurostat market shares'!$Z$2:$Z$185,'Eurostat market shares'!$C$2:$C$185,'Market shares starting point Fe'!$C68,'Eurostat market shares'!$D$2:$D$185,'Market shares starting point Fe'!$D68)=0,(SUMIFS('RAW data extract'!AO$74:AO$81,'RAW data extract'!$C$74:$C$81,VLOOKUP('Market shares starting point Fe'!$D68,Nomenclature!$F$1:$G$8,2,FALSE))-'Market shares starting point Fe'!AQ68)+AQ68,$Z68/SUMIFS('Eurostat market shares'!$Z$2:$Z$185,'Eurostat market shares'!$C$2:$C$185,'Market shares starting point Fe'!$C68,'Eurostat market shares'!$D$2:$D$185,'Market shares starting point Fe'!$D68)*(SUMIFS('RAW data extract'!AO$74:AO$81,'RAW data extract'!$C$74:$C$81,VLOOKUP('Market shares starting point Fe'!$D68,Nomenclature!$F$1:$G$8,2,FALSE))-'Market shares starting point Fe'!AQ68)+AQ68)</f>
        <v>0</v>
      </c>
      <c r="AS68" s="7">
        <f>IF(SUMIFS('Eurostat market shares'!$Z$2:$Z$185,'Eurostat market shares'!$C$2:$C$185,'Market shares starting point Fe'!$C68,'Eurostat market shares'!$D$2:$D$185,'Market shares starting point Fe'!$D68)=0,(SUMIFS('RAW data extract'!AP$74:AP$81,'RAW data extract'!$C$74:$C$81,VLOOKUP('Market shares starting point Fe'!$D68,Nomenclature!$F$1:$G$8,2,FALSE))-'Market shares starting point Fe'!AR68)+AR68,$Z68/SUMIFS('Eurostat market shares'!$Z$2:$Z$185,'Eurostat market shares'!$C$2:$C$185,'Market shares starting point Fe'!$C68,'Eurostat market shares'!$D$2:$D$185,'Market shares starting point Fe'!$D68)*(SUMIFS('RAW data extract'!AP$74:AP$81,'RAW data extract'!$C$74:$C$81,VLOOKUP('Market shares starting point Fe'!$D68,Nomenclature!$F$1:$G$8,2,FALSE))-'Market shares starting point Fe'!AR68)+AR68)</f>
        <v>0</v>
      </c>
      <c r="AT68" s="7">
        <f>IF(SUMIFS('Eurostat market shares'!$Z$2:$Z$185,'Eurostat market shares'!$C$2:$C$185,'Market shares starting point Fe'!$C68,'Eurostat market shares'!$D$2:$D$185,'Market shares starting point Fe'!$D68)=0,(SUMIFS('RAW data extract'!AQ$74:AQ$81,'RAW data extract'!$C$74:$C$81,VLOOKUP('Market shares starting point Fe'!$D68,Nomenclature!$F$1:$G$8,2,FALSE))-'Market shares starting point Fe'!AS68)+AS68,$Z68/SUMIFS('Eurostat market shares'!$Z$2:$Z$185,'Eurostat market shares'!$C$2:$C$185,'Market shares starting point Fe'!$C68,'Eurostat market shares'!$D$2:$D$185,'Market shares starting point Fe'!$D68)*(SUMIFS('RAW data extract'!AQ$74:AQ$81,'RAW data extract'!$C$74:$C$81,VLOOKUP('Market shares starting point Fe'!$D68,Nomenclature!$F$1:$G$8,2,FALSE))-'Market shares starting point Fe'!AS68)+AS68)</f>
        <v>0</v>
      </c>
      <c r="AU68" s="7">
        <f>IF(SUMIFS('Eurostat market shares'!$Z$2:$Z$185,'Eurostat market shares'!$C$2:$C$185,'Market shares starting point Fe'!$C68,'Eurostat market shares'!$D$2:$D$185,'Market shares starting point Fe'!$D68)=0,(SUMIFS('RAW data extract'!AR$74:AR$81,'RAW data extract'!$C$74:$C$81,VLOOKUP('Market shares starting point Fe'!$D68,Nomenclature!$F$1:$G$8,2,FALSE))-'Market shares starting point Fe'!AT68)+AT68,$Z68/SUMIFS('Eurostat market shares'!$Z$2:$Z$185,'Eurostat market shares'!$C$2:$C$185,'Market shares starting point Fe'!$C68,'Eurostat market shares'!$D$2:$D$185,'Market shares starting point Fe'!$D68)*(SUMIFS('RAW data extract'!AR$74:AR$81,'RAW data extract'!$C$74:$C$81,VLOOKUP('Market shares starting point Fe'!$D68,Nomenclature!$F$1:$G$8,2,FALSE))-'Market shares starting point Fe'!AT68)+AT68)</f>
        <v>0</v>
      </c>
      <c r="AV68" s="7">
        <f>IF(SUMIFS('Eurostat market shares'!$Z$2:$Z$185,'Eurostat market shares'!$C$2:$C$185,'Market shares starting point Fe'!$C68,'Eurostat market shares'!$D$2:$D$185,'Market shares starting point Fe'!$D68)=0,(SUMIFS('RAW data extract'!AS$74:AS$81,'RAW data extract'!$C$74:$C$81,VLOOKUP('Market shares starting point Fe'!$D68,Nomenclature!$F$1:$G$8,2,FALSE))-'Market shares starting point Fe'!AU68)+AU68,$Z68/SUMIFS('Eurostat market shares'!$Z$2:$Z$185,'Eurostat market shares'!$C$2:$C$185,'Market shares starting point Fe'!$C68,'Eurostat market shares'!$D$2:$D$185,'Market shares starting point Fe'!$D68)*(SUMIFS('RAW data extract'!AS$74:AS$81,'RAW data extract'!$C$74:$C$81,VLOOKUP('Market shares starting point Fe'!$D68,Nomenclature!$F$1:$G$8,2,FALSE))-'Market shares starting point Fe'!AU68)+AU68)</f>
        <v>0</v>
      </c>
      <c r="AW68" s="7">
        <f>IF(SUMIFS('Eurostat market shares'!$Z$2:$Z$185,'Eurostat market shares'!$C$2:$C$185,'Market shares starting point Fe'!$C68,'Eurostat market shares'!$D$2:$D$185,'Market shares starting point Fe'!$D68)=0,(SUMIFS('RAW data extract'!AT$74:AT$81,'RAW data extract'!$C$74:$C$81,VLOOKUP('Market shares starting point Fe'!$D68,Nomenclature!$F$1:$G$8,2,FALSE))-'Market shares starting point Fe'!AV68)+AV68,$Z68/SUMIFS('Eurostat market shares'!$Z$2:$Z$185,'Eurostat market shares'!$C$2:$C$185,'Market shares starting point Fe'!$C68,'Eurostat market shares'!$D$2:$D$185,'Market shares starting point Fe'!$D68)*(SUMIFS('RAW data extract'!AT$74:AT$81,'RAW data extract'!$C$74:$C$81,VLOOKUP('Market shares starting point Fe'!$D68,Nomenclature!$F$1:$G$8,2,FALSE))-'Market shares starting point Fe'!AV68)+AV68)</f>
        <v>0</v>
      </c>
      <c r="AX68" s="7">
        <f>IF(SUMIFS('Eurostat market shares'!$Z$2:$Z$185,'Eurostat market shares'!$C$2:$C$185,'Market shares starting point Fe'!$C68,'Eurostat market shares'!$D$2:$D$185,'Market shares starting point Fe'!$D68)=0,(SUMIFS('RAW data extract'!AU$74:AU$81,'RAW data extract'!$C$74:$C$81,VLOOKUP('Market shares starting point Fe'!$D68,Nomenclature!$F$1:$G$8,2,FALSE))-'Market shares starting point Fe'!AW68)+AW68,$Z68/SUMIFS('Eurostat market shares'!$Z$2:$Z$185,'Eurostat market shares'!$C$2:$C$185,'Market shares starting point Fe'!$C68,'Eurostat market shares'!$D$2:$D$185,'Market shares starting point Fe'!$D68)*(SUMIFS('RAW data extract'!AU$74:AU$81,'RAW data extract'!$C$74:$C$81,VLOOKUP('Market shares starting point Fe'!$D68,Nomenclature!$F$1:$G$8,2,FALSE))-'Market shares starting point Fe'!AW68)+AW68)</f>
        <v>0</v>
      </c>
      <c r="AY68" s="7">
        <f>IF(SUMIFS('Eurostat market shares'!$Z$2:$Z$185,'Eurostat market shares'!$C$2:$C$185,'Market shares starting point Fe'!$C68,'Eurostat market shares'!$D$2:$D$185,'Market shares starting point Fe'!$D68)=0,(SUMIFS('RAW data extract'!AV$74:AV$81,'RAW data extract'!$C$74:$C$81,VLOOKUP('Market shares starting point Fe'!$D68,Nomenclature!$F$1:$G$8,2,FALSE))-'Market shares starting point Fe'!AX68)+AX68,$Z68/SUMIFS('Eurostat market shares'!$Z$2:$Z$185,'Eurostat market shares'!$C$2:$C$185,'Market shares starting point Fe'!$C68,'Eurostat market shares'!$D$2:$D$185,'Market shares starting point Fe'!$D68)*(SUMIFS('RAW data extract'!AV$74:AV$81,'RAW data extract'!$C$74:$C$81,VLOOKUP('Market shares starting point Fe'!$D68,Nomenclature!$F$1:$G$8,2,FALSE))-'Market shares starting point Fe'!AX68)+AX68)</f>
        <v>0</v>
      </c>
      <c r="AZ68" s="7">
        <f>IF(SUMIFS('Eurostat market shares'!$Z$2:$Z$185,'Eurostat market shares'!$C$2:$C$185,'Market shares starting point Fe'!$C68,'Eurostat market shares'!$D$2:$D$185,'Market shares starting point Fe'!$D68)=0,(SUMIFS('RAW data extract'!AW$74:AW$81,'RAW data extract'!$C$74:$C$81,VLOOKUP('Market shares starting point Fe'!$D68,Nomenclature!$F$1:$G$8,2,FALSE))-'Market shares starting point Fe'!AY68)+AY68,$Z68/SUMIFS('Eurostat market shares'!$Z$2:$Z$185,'Eurostat market shares'!$C$2:$C$185,'Market shares starting point Fe'!$C68,'Eurostat market shares'!$D$2:$D$185,'Market shares starting point Fe'!$D68)*(SUMIFS('RAW data extract'!AW$74:AW$81,'RAW data extract'!$C$74:$C$81,VLOOKUP('Market shares starting point Fe'!$D68,Nomenclature!$F$1:$G$8,2,FALSE))-'Market shares starting point Fe'!AY68)+AY68)</f>
        <v>0</v>
      </c>
      <c r="BA68" s="7">
        <f>IF(SUMIFS('Eurostat market shares'!$Z$2:$Z$185,'Eurostat market shares'!$C$2:$C$185,'Market shares starting point Fe'!$C68,'Eurostat market shares'!$D$2:$D$185,'Market shares starting point Fe'!$D68)=0,(SUMIFS('RAW data extract'!AX$74:AX$81,'RAW data extract'!$C$74:$C$81,VLOOKUP('Market shares starting point Fe'!$D68,Nomenclature!$F$1:$G$8,2,FALSE))-'Market shares starting point Fe'!AZ68)+AZ68,$Z68/SUMIFS('Eurostat market shares'!$Z$2:$Z$185,'Eurostat market shares'!$C$2:$C$185,'Market shares starting point Fe'!$C68,'Eurostat market shares'!$D$2:$D$185,'Market shares starting point Fe'!$D68)*(SUMIFS('RAW data extract'!AX$74:AX$81,'RAW data extract'!$C$74:$C$81,VLOOKUP('Market shares starting point Fe'!$D68,Nomenclature!$F$1:$G$8,2,FALSE))-'Market shares starting point Fe'!AZ68)+AZ68)</f>
        <v>0</v>
      </c>
      <c r="BB68" s="7">
        <f>IF(SUMIFS('Eurostat market shares'!$Z$2:$Z$185,'Eurostat market shares'!$C$2:$C$185,'Market shares starting point Fe'!$C68,'Eurostat market shares'!$D$2:$D$185,'Market shares starting point Fe'!$D68)=0,(SUMIFS('RAW data extract'!AY$74:AY$81,'RAW data extract'!$C$74:$C$81,VLOOKUP('Market shares starting point Fe'!$D68,Nomenclature!$F$1:$G$8,2,FALSE))-'Market shares starting point Fe'!BA68)+BA68,$Z68/SUMIFS('Eurostat market shares'!$Z$2:$Z$185,'Eurostat market shares'!$C$2:$C$185,'Market shares starting point Fe'!$C68,'Eurostat market shares'!$D$2:$D$185,'Market shares starting point Fe'!$D68)*(SUMIFS('RAW data extract'!AY$74:AY$81,'RAW data extract'!$C$74:$C$81,VLOOKUP('Market shares starting point Fe'!$D68,Nomenclature!$F$1:$G$8,2,FALSE))-'Market shares starting point Fe'!BA68)+BA68)</f>
        <v>0</v>
      </c>
      <c r="BC68" s="7">
        <f>IF(SUMIFS('Eurostat market shares'!$Z$2:$Z$185,'Eurostat market shares'!$C$2:$C$185,'Market shares starting point Fe'!$C68,'Eurostat market shares'!$D$2:$D$185,'Market shares starting point Fe'!$D68)=0,(SUMIFS('RAW data extract'!AZ$74:AZ$81,'RAW data extract'!$C$74:$C$81,VLOOKUP('Market shares starting point Fe'!$D68,Nomenclature!$F$1:$G$8,2,FALSE))-'Market shares starting point Fe'!BB68)+BB68,$Z68/SUMIFS('Eurostat market shares'!$Z$2:$Z$185,'Eurostat market shares'!$C$2:$C$185,'Market shares starting point Fe'!$C68,'Eurostat market shares'!$D$2:$D$185,'Market shares starting point Fe'!$D68)*(SUMIFS('RAW data extract'!AZ$74:AZ$81,'RAW data extract'!$C$74:$C$81,VLOOKUP('Market shares starting point Fe'!$D68,Nomenclature!$F$1:$G$8,2,FALSE))-'Market shares starting point Fe'!BB68)+BB68)</f>
        <v>0</v>
      </c>
      <c r="BD68" s="7">
        <f>IF(SUMIFS('Eurostat market shares'!$Z$2:$Z$185,'Eurostat market shares'!$C$2:$C$185,'Market shares starting point Fe'!$C68,'Eurostat market shares'!$D$2:$D$185,'Market shares starting point Fe'!$D68)=0,(SUMIFS('RAW data extract'!BA$74:BA$81,'RAW data extract'!$C$74:$C$81,VLOOKUP('Market shares starting point Fe'!$D68,Nomenclature!$F$1:$G$8,2,FALSE))-'Market shares starting point Fe'!BC68)+BC68,$Z68/SUMIFS('Eurostat market shares'!$Z$2:$Z$185,'Eurostat market shares'!$C$2:$C$185,'Market shares starting point Fe'!$C68,'Eurostat market shares'!$D$2:$D$185,'Market shares starting point Fe'!$D68)*(SUMIFS('RAW data extract'!BA$74:BA$81,'RAW data extract'!$C$74:$C$81,VLOOKUP('Market shares starting point Fe'!$D68,Nomenclature!$F$1:$G$8,2,FALSE))-'Market shares starting point Fe'!BC68)+BC68)</f>
        <v>0</v>
      </c>
      <c r="BE68" s="7">
        <f>IF(SUMIFS('Eurostat market shares'!$Z$2:$Z$185,'Eurostat market shares'!$C$2:$C$185,'Market shares starting point Fe'!$C68,'Eurostat market shares'!$D$2:$D$185,'Market shares starting point Fe'!$D68)=0,(SUMIFS('RAW data extract'!BB$74:BB$81,'RAW data extract'!$C$74:$C$81,VLOOKUP('Market shares starting point Fe'!$D68,Nomenclature!$F$1:$G$8,2,FALSE))-'Market shares starting point Fe'!BD68)+BD68,$Z68/SUMIFS('Eurostat market shares'!$Z$2:$Z$185,'Eurostat market shares'!$C$2:$C$185,'Market shares starting point Fe'!$C68,'Eurostat market shares'!$D$2:$D$185,'Market shares starting point Fe'!$D68)*(SUMIFS('RAW data extract'!BB$74:BB$81,'RAW data extract'!$C$74:$C$81,VLOOKUP('Market shares starting point Fe'!$D68,Nomenclature!$F$1:$G$8,2,FALSE))-'Market shares starting point Fe'!BD68)+BD68)</f>
        <v>0</v>
      </c>
      <c r="BF68" s="7">
        <f>IF(SUMIFS('Eurostat market shares'!$Z$2:$Z$185,'Eurostat market shares'!$C$2:$C$185,'Market shares starting point Fe'!$C68,'Eurostat market shares'!$D$2:$D$185,'Market shares starting point Fe'!$D68)=0,(SUMIFS('RAW data extract'!BC$74:BC$81,'RAW data extract'!$C$74:$C$81,VLOOKUP('Market shares starting point Fe'!$D68,Nomenclature!$F$1:$G$8,2,FALSE))-'Market shares starting point Fe'!BE68)+BE68,$Z68/SUMIFS('Eurostat market shares'!$Z$2:$Z$185,'Eurostat market shares'!$C$2:$C$185,'Market shares starting point Fe'!$C68,'Eurostat market shares'!$D$2:$D$185,'Market shares starting point Fe'!$D68)*(SUMIFS('RAW data extract'!BC$74:BC$81,'RAW data extract'!$C$74:$C$81,VLOOKUP('Market shares starting point Fe'!$D68,Nomenclature!$F$1:$G$8,2,FALSE))-'Market shares starting point Fe'!BE68)+BE68)</f>
        <v>0</v>
      </c>
      <c r="BG68" s="7">
        <f>IF(SUMIFS('Eurostat market shares'!$Z$2:$Z$185,'Eurostat market shares'!$C$2:$C$185,'Market shares starting point Fe'!$C68,'Eurostat market shares'!$D$2:$D$185,'Market shares starting point Fe'!$D68)=0,(SUMIFS('RAW data extract'!BD$74:BD$81,'RAW data extract'!$C$74:$C$81,VLOOKUP('Market shares starting point Fe'!$D68,Nomenclature!$F$1:$G$8,2,FALSE))-'Market shares starting point Fe'!BF68)+BF68,$Z68/SUMIFS('Eurostat market shares'!$Z$2:$Z$185,'Eurostat market shares'!$C$2:$C$185,'Market shares starting point Fe'!$C68,'Eurostat market shares'!$D$2:$D$185,'Market shares starting point Fe'!$D68)*(SUMIFS('RAW data extract'!BD$74:BD$81,'RAW data extract'!$C$74:$C$81,VLOOKUP('Market shares starting point Fe'!$D68,Nomenclature!$F$1:$G$8,2,FALSE))-'Market shares starting point Fe'!BF68)+BF68)</f>
        <v>0</v>
      </c>
      <c r="BH68" s="7">
        <f>IF(SUMIFS('Eurostat market shares'!$Z$2:$Z$185,'Eurostat market shares'!$C$2:$C$185,'Market shares starting point Fe'!$C68,'Eurostat market shares'!$D$2:$D$185,'Market shares starting point Fe'!$D68)=0,(SUMIFS('RAW data extract'!BE$74:BE$81,'RAW data extract'!$C$74:$C$81,VLOOKUP('Market shares starting point Fe'!$D68,Nomenclature!$F$1:$G$8,2,FALSE))-'Market shares starting point Fe'!BG68)+BG68,$Z68/SUMIFS('Eurostat market shares'!$Z$2:$Z$185,'Eurostat market shares'!$C$2:$C$185,'Market shares starting point Fe'!$C68,'Eurostat market shares'!$D$2:$D$185,'Market shares starting point Fe'!$D68)*(SUMIFS('RAW data extract'!BE$74:BE$81,'RAW data extract'!$C$74:$C$81,VLOOKUP('Market shares starting point Fe'!$D68,Nomenclature!$F$1:$G$8,2,FALSE))-'Market shares starting point Fe'!BG68)+BG68)</f>
        <v>0</v>
      </c>
    </row>
    <row r="69" spans="1:60" x14ac:dyDescent="0.3">
      <c r="A69" t="s">
        <v>9</v>
      </c>
      <c r="B69" t="s">
        <v>10</v>
      </c>
      <c r="C69" t="s">
        <v>27</v>
      </c>
      <c r="D69" t="s">
        <v>19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 s="6">
        <f>IFERROR(SUMIFS('intermediary sheet'!J$2:J$185,'intermediary sheet'!$C$2:$C$185,'Market shares starting point Fe'!$C69,'intermediary sheet'!$D$2:$D$185,'Market shares starting point Fe'!$D69)/SUMIFS('intermediary sheet'!J$2:J$185,'intermediary sheet'!$C$2:$C$185,'Market shares starting point Fe'!$C69,'intermediary sheet'!$D$2:$D$185,"total"),0)</f>
        <v>1.0831422823188133E-2</v>
      </c>
      <c r="K69" s="6">
        <f>IFERROR(SUMIFS('intermediary sheet'!K$2:K$185,'intermediary sheet'!$C$2:$C$185,'Market shares starting point Fe'!$C69,'intermediary sheet'!$D$2:$D$185,'Market shares starting point Fe'!$D69)/SUMIFS('intermediary sheet'!K$2:K$185,'intermediary sheet'!$C$2:$C$185,'Market shares starting point Fe'!$C69,'intermediary sheet'!$D$2:$D$185,"total"),0)</f>
        <v>1.1213141986987219E-2</v>
      </c>
      <c r="L69" s="6">
        <f>IFERROR(SUMIFS('intermediary sheet'!L$2:L$185,'intermediary sheet'!$C$2:$C$185,'Market shares starting point Fe'!$C69,'intermediary sheet'!$D$2:$D$185,'Market shares starting point Fe'!$D69)/SUMIFS('intermediary sheet'!L$2:L$185,'intermediary sheet'!$C$2:$C$185,'Market shares starting point Fe'!$C69,'intermediary sheet'!$D$2:$D$185,"total"),0)</f>
        <v>1.160911429286836E-2</v>
      </c>
      <c r="M69" s="6">
        <f>IFERROR(SUMIFS('intermediary sheet'!M$2:M$185,'intermediary sheet'!$C$2:$C$185,'Market shares starting point Fe'!$C69,'intermediary sheet'!$D$2:$D$185,'Market shares starting point Fe'!$D69)/SUMIFS('intermediary sheet'!M$2:M$185,'intermediary sheet'!$C$2:$C$185,'Market shares starting point Fe'!$C69,'intermediary sheet'!$D$2:$D$185,"total"),0)</f>
        <v>1.2042270828213322E-2</v>
      </c>
      <c r="N69" s="6">
        <f>IFERROR(SUMIFS('intermediary sheet'!N$2:N$185,'intermediary sheet'!$C$2:$C$185,'Market shares starting point Fe'!$C69,'intermediary sheet'!$D$2:$D$185,'Market shares starting point Fe'!$D69)/SUMIFS('intermediary sheet'!N$2:N$185,'intermediary sheet'!$C$2:$C$185,'Market shares starting point Fe'!$C69,'intermediary sheet'!$D$2:$D$185,"total"),0)</f>
        <v>1.1681034482758621E-2</v>
      </c>
      <c r="O69" s="6">
        <f>IFERROR(SUMIFS('intermediary sheet'!O$2:O$185,'intermediary sheet'!$C$2:$C$185,'Market shares starting point Fe'!$C69,'intermediary sheet'!$D$2:$D$185,'Market shares starting point Fe'!$D69)/SUMIFS('intermediary sheet'!O$2:O$185,'intermediary sheet'!$C$2:$C$185,'Market shares starting point Fe'!$C69,'intermediary sheet'!$D$2:$D$185,"total"),0)</f>
        <v>1.1990356051147373E-2</v>
      </c>
      <c r="P69" s="6">
        <f>IFERROR(SUMIFS('intermediary sheet'!P$2:P$185,'intermediary sheet'!$C$2:$C$185,'Market shares starting point Fe'!$C69,'intermediary sheet'!$D$2:$D$185,'Market shares starting point Fe'!$D69)/SUMIFS('intermediary sheet'!P$2:P$185,'intermediary sheet'!$C$2:$C$185,'Market shares starting point Fe'!$C69,'intermediary sheet'!$D$2:$D$185,"total"),0)</f>
        <v>1.2208470152395385E-2</v>
      </c>
      <c r="Q69" s="6">
        <f>IFERROR(SUMIFS('intermediary sheet'!Q$2:Q$185,'intermediary sheet'!$C$2:$C$185,'Market shares starting point Fe'!$C69,'intermediary sheet'!$D$2:$D$185,'Market shares starting point Fe'!$D69)/SUMIFS('intermediary sheet'!Q$2:Q$185,'intermediary sheet'!$C$2:$C$185,'Market shares starting point Fe'!$C69,'intermediary sheet'!$D$2:$D$185,"total"),0)</f>
        <v>1.2622578815138988E-2</v>
      </c>
      <c r="R69" s="6">
        <f>IFERROR(SUMIFS('intermediary sheet'!R$2:R$185,'intermediary sheet'!$C$2:$C$185,'Market shares starting point Fe'!$C69,'intermediary sheet'!$D$2:$D$185,'Market shares starting point Fe'!$D69)/SUMIFS('intermediary sheet'!R$2:R$185,'intermediary sheet'!$C$2:$C$185,'Market shares starting point Fe'!$C69,'intermediary sheet'!$D$2:$D$185,"total"),0)</f>
        <v>1.3030459473412494E-2</v>
      </c>
      <c r="S69" s="6">
        <f>IFERROR(SUMIFS('intermediary sheet'!S$2:S$185,'intermediary sheet'!$C$2:$C$185,'Market shares starting point Fe'!$C69,'intermediary sheet'!$D$2:$D$185,'Market shares starting point Fe'!$D69)/SUMIFS('intermediary sheet'!S$2:S$185,'intermediary sheet'!$C$2:$C$185,'Market shares starting point Fe'!$C69,'intermediary sheet'!$D$2:$D$185,"total"),0)</f>
        <v>1.3263855992420654E-2</v>
      </c>
      <c r="T69" s="6">
        <f>IFERROR(SUMIFS('intermediary sheet'!T$2:T$185,'intermediary sheet'!$C$2:$C$185,'Market shares starting point Fe'!$C69,'intermediary sheet'!$D$2:$D$185,'Market shares starting point Fe'!$D69)/SUMIFS('intermediary sheet'!T$2:T$185,'intermediary sheet'!$C$2:$C$185,'Market shares starting point Fe'!$C69,'intermediary sheet'!$D$2:$D$185,"total"),0)</f>
        <v>1.3133440713666211E-2</v>
      </c>
      <c r="U69" s="6">
        <f>IFERROR(SUMIFS('intermediary sheet'!U$2:U$185,'intermediary sheet'!$C$2:$C$185,'Market shares starting point Fe'!$C69,'intermediary sheet'!$D$2:$D$185,'Market shares starting point Fe'!$D69)/SUMIFS('intermediary sheet'!U$2:U$185,'intermediary sheet'!$C$2:$C$185,'Market shares starting point Fe'!$C69,'intermediary sheet'!$D$2:$D$185,"total"),0)</f>
        <v>1.2721563861035146E-2</v>
      </c>
      <c r="V69" s="6">
        <f>IFERROR(SUMIFS('intermediary sheet'!V$2:V$185,'intermediary sheet'!$C$2:$C$185,'Market shares starting point Fe'!$C69,'intermediary sheet'!$D$2:$D$185,'Market shares starting point Fe'!$D69)/SUMIFS('intermediary sheet'!V$2:V$185,'intermediary sheet'!$C$2:$C$185,'Market shares starting point Fe'!$C69,'intermediary sheet'!$D$2:$D$185,"total"),0)</f>
        <v>1.3172657386245585E-2</v>
      </c>
      <c r="W69" s="6">
        <f>IFERROR(SUMIFS('intermediary sheet'!W$2:W$185,'intermediary sheet'!$C$2:$C$185,'Market shares starting point Fe'!$C69,'intermediary sheet'!$D$2:$D$185,'Market shares starting point Fe'!$D69)/SUMIFS('intermediary sheet'!W$2:W$185,'intermediary sheet'!$C$2:$C$185,'Market shares starting point Fe'!$C69,'intermediary sheet'!$D$2:$D$185,"total"),0)</f>
        <v>1.2949374113584509E-2</v>
      </c>
      <c r="X69" s="6">
        <f>IFERROR(SUMIFS('intermediary sheet'!X$2:X$185,'intermediary sheet'!$C$2:$C$185,'Market shares starting point Fe'!$C69,'intermediary sheet'!$D$2:$D$185,'Market shares starting point Fe'!$D69)/SUMIFS('intermediary sheet'!X$2:X$185,'intermediary sheet'!$C$2:$C$185,'Market shares starting point Fe'!$C69,'intermediary sheet'!$D$2:$D$185,"total"),0)</f>
        <v>1.3052251040396822E-2</v>
      </c>
      <c r="Y69" s="6">
        <f>IFERROR(SUMIFS('intermediary sheet'!Y$2:Y$185,'intermediary sheet'!$C$2:$C$185,'Market shares starting point Fe'!$C69,'intermediary sheet'!$D$2:$D$185,'Market shares starting point Fe'!$D69)/SUMIFS('intermediary sheet'!Y$2:Y$185,'intermediary sheet'!$C$2:$C$185,'Market shares starting point Fe'!$C69,'intermediary sheet'!$D$2:$D$185,"total"),0)</f>
        <v>1.2616187989556136E-2</v>
      </c>
      <c r="Z69" s="6">
        <f>IFERROR(SUMIFS('intermediary sheet'!Z$2:Z$185,'intermediary sheet'!$C$2:$C$185,'Market shares starting point Fe'!$C69,'intermediary sheet'!$D$2:$D$185,'Market shares starting point Fe'!$D69)/SUMIFS('intermediary sheet'!Z$2:Z$185,'intermediary sheet'!$C$2:$C$185,'Market shares starting point Fe'!$C69,'intermediary sheet'!$D$2:$D$185,"total"),0)</f>
        <v>1.2287391804370195E-2</v>
      </c>
      <c r="AA69" s="7">
        <f>IF(SUMIFS('Eurostat market shares'!$Z$2:$Z$185,'Eurostat market shares'!$C$2:$C$185,'Market shares starting point Fe'!$C69,'Eurostat market shares'!$D$2:$D$185,'Market shares starting point Fe'!$D69)=0,(SUMIFS('RAW data extract'!X$74:X$81,'RAW data extract'!$C$74:$C$81,VLOOKUP('Market shares starting point Fe'!$D69,Nomenclature!$F$1:$G$8,2,FALSE))-'Market shares starting point Fe'!Z69)+Z69,$Z69/SUMIFS('Eurostat market shares'!$Z$2:$Z$185,'Eurostat market shares'!$C$2:$C$185,'Market shares starting point Fe'!$C69,'Eurostat market shares'!$D$2:$D$185,'Market shares starting point Fe'!$D69)*(SUMIFS('RAW data extract'!X$74:X$81,'RAW data extract'!$C$74:$C$81,VLOOKUP('Market shares starting point Fe'!$D69,Nomenclature!$F$1:$G$8,2,FALSE))-'Market shares starting point Fe'!Z69)+Z69)</f>
        <v>1.7160031987682844E-2</v>
      </c>
      <c r="AB69" s="7">
        <f>IF(SUMIFS('Eurostat market shares'!$Z$2:$Z$185,'Eurostat market shares'!$C$2:$C$185,'Market shares starting point Fe'!$C69,'Eurostat market shares'!$D$2:$D$185,'Market shares starting point Fe'!$D69)=0,(SUMIFS('RAW data extract'!Y$74:Y$81,'RAW data extract'!$C$74:$C$81,VLOOKUP('Market shares starting point Fe'!$D69,Nomenclature!$F$1:$G$8,2,FALSE))-'Market shares starting point Fe'!AA69)+AA69,$Z69/SUMIFS('Eurostat market shares'!$Z$2:$Z$185,'Eurostat market shares'!$C$2:$C$185,'Market shares starting point Fe'!$C69,'Eurostat market shares'!$D$2:$D$185,'Market shares starting point Fe'!$D69)*(SUMIFS('RAW data extract'!Y$74:Y$81,'RAW data extract'!$C$74:$C$81,VLOOKUP('Market shares starting point Fe'!$D69,Nomenclature!$F$1:$G$8,2,FALSE))-'Market shares starting point Fe'!AA69)+AA69)</f>
        <v>1.7920268381387026E-2</v>
      </c>
      <c r="AC69" s="7">
        <f>IF(SUMIFS('Eurostat market shares'!$Z$2:$Z$185,'Eurostat market shares'!$C$2:$C$185,'Market shares starting point Fe'!$C69,'Eurostat market shares'!$D$2:$D$185,'Market shares starting point Fe'!$D69)=0,(SUMIFS('RAW data extract'!Z$74:Z$81,'RAW data extract'!$C$74:$C$81,VLOOKUP('Market shares starting point Fe'!$D69,Nomenclature!$F$1:$G$8,2,FALSE))-'Market shares starting point Fe'!AB69)+AB69,$Z69/SUMIFS('Eurostat market shares'!$Z$2:$Z$185,'Eurostat market shares'!$C$2:$C$185,'Market shares starting point Fe'!$C69,'Eurostat market shares'!$D$2:$D$185,'Market shares starting point Fe'!$D69)*(SUMIFS('RAW data extract'!Z$74:Z$81,'RAW data extract'!$C$74:$C$81,VLOOKUP('Market shares starting point Fe'!$D69,Nomenclature!$F$1:$G$8,2,FALSE))-'Market shares starting point Fe'!AB69)+AB69)</f>
        <v>1.8867382119504561E-2</v>
      </c>
      <c r="AD69" s="7">
        <f>IF(SUMIFS('Eurostat market shares'!$Z$2:$Z$185,'Eurostat market shares'!$C$2:$C$185,'Market shares starting point Fe'!$C69,'Eurostat market shares'!$D$2:$D$185,'Market shares starting point Fe'!$D69)=0,(SUMIFS('RAW data extract'!AA$74:AA$81,'RAW data extract'!$C$74:$C$81,VLOOKUP('Market shares starting point Fe'!$D69,Nomenclature!$F$1:$G$8,2,FALSE))-'Market shares starting point Fe'!AC69)+AC69,$Z69/SUMIFS('Eurostat market shares'!$Z$2:$Z$185,'Eurostat market shares'!$C$2:$C$185,'Market shares starting point Fe'!$C69,'Eurostat market shares'!$D$2:$D$185,'Market shares starting point Fe'!$D69)*(SUMIFS('RAW data extract'!AA$74:AA$81,'RAW data extract'!$C$74:$C$81,VLOOKUP('Market shares starting point Fe'!$D69,Nomenclature!$F$1:$G$8,2,FALSE))-'Market shares starting point Fe'!AC69)+AC69)</f>
        <v>1.9986701613539905E-2</v>
      </c>
      <c r="AE69" s="7">
        <f t="shared" ref="AE69" si="324">1-AE67-AE68-AE70-AE71-AE72-AE73</f>
        <v>2.1168391148337129E-2</v>
      </c>
      <c r="AF69" s="7">
        <f t="shared" ref="AF69" si="325">1-AF67-AF68-AF70-AF71-AF72-AF73</f>
        <v>2.248773798764141E-2</v>
      </c>
      <c r="AG69" s="7">
        <f t="shared" ref="AG69" si="326">1-AG67-AG68-AG70-AG71-AG72-AG73</f>
        <v>2.3953490315343436E-2</v>
      </c>
      <c r="AH69" s="7">
        <f t="shared" ref="AH69" si="327">1-AH67-AH68-AH70-AH71-AH72-AH73</f>
        <v>2.5685252804574978E-2</v>
      </c>
      <c r="AI69" s="7">
        <f t="shared" ref="AI69" si="328">1-AI67-AI68-AI70-AI71-AI72-AI73</f>
        <v>2.7651448282760688E-2</v>
      </c>
      <c r="AJ69" s="7">
        <f t="shared" ref="AJ69" si="329">1-AJ67-AJ68-AJ70-AJ71-AJ72-AJ73</f>
        <v>2.9930520845230967E-2</v>
      </c>
      <c r="AK69" s="7">
        <f t="shared" ref="AK69" si="330">1-AK67-AK68-AK70-AK71-AK72-AK73</f>
        <v>3.2788171742399543E-2</v>
      </c>
      <c r="AL69" s="7">
        <f t="shared" ref="AL69" si="331">1-AL67-AL68-AL70-AL71-AL72-AL73</f>
        <v>3.6471104137524218E-2</v>
      </c>
      <c r="AM69" s="7">
        <f t="shared" ref="AM69" si="332">1-AM67-AM68-AM70-AM71-AM72-AM73</f>
        <v>4.1165570585900133E-2</v>
      </c>
      <c r="AN69" s="7">
        <f t="shared" ref="AN69" si="333">1-AN67-AN68-AN70-AN71-AN72-AN73</f>
        <v>4.7404568367631711E-2</v>
      </c>
      <c r="AO69" s="7">
        <f t="shared" ref="AO69" si="334">1-AO67-AO68-AO70-AO71-AO72-AO73</f>
        <v>5.445411174981437E-2</v>
      </c>
      <c r="AP69" s="7">
        <f t="shared" ref="AP69" si="335">1-AP67-AP68-AP70-AP71-AP72-AP73</f>
        <v>6.2204643876357268E-2</v>
      </c>
      <c r="AQ69" s="7">
        <f t="shared" ref="AQ69" si="336">1-AQ67-AQ68-AQ70-AQ71-AQ72-AQ73</f>
        <v>7.0366068229635453E-2</v>
      </c>
      <c r="AR69" s="7">
        <f t="shared" ref="AR69" si="337">1-AR67-AR68-AR70-AR71-AR72-AR73</f>
        <v>7.9179727378445391E-2</v>
      </c>
      <c r="AS69" s="7">
        <f t="shared" ref="AS69" si="338">1-AS67-AS68-AS70-AS71-AS72-AS73</f>
        <v>8.8616414775793545E-2</v>
      </c>
      <c r="AT69" s="7">
        <f t="shared" ref="AT69" si="339">1-AT67-AT68-AT70-AT71-AT72-AT73</f>
        <v>9.8515456656107447E-2</v>
      </c>
      <c r="AU69" s="7">
        <f t="shared" ref="AU69" si="340">1-AU67-AU68-AU70-AU71-AU72-AU73</f>
        <v>0.10863601351292804</v>
      </c>
      <c r="AV69" s="7">
        <f t="shared" ref="AV69" si="341">1-AV67-AV68-AV70-AV71-AV72-AV73</f>
        <v>0.1193474940017889</v>
      </c>
      <c r="AW69" s="7">
        <f t="shared" ref="AW69" si="342">1-AW67-AW68-AW70-AW71-AW72-AW73</f>
        <v>0.13088343302202379</v>
      </c>
      <c r="AX69" s="7">
        <f t="shared" ref="AX69" si="343">1-AX67-AX68-AX70-AX71-AX72-AX73</f>
        <v>0.14149374348764401</v>
      </c>
      <c r="AY69" s="7">
        <f t="shared" ref="AY69" si="344">1-AY67-AY68-AY70-AY71-AY72-AY73</f>
        <v>0.15671967021671376</v>
      </c>
      <c r="AZ69" s="7">
        <f t="shared" ref="AZ69" si="345">1-AZ67-AZ68-AZ70-AZ71-AZ72-AZ73</f>
        <v>0.17092313088712263</v>
      </c>
      <c r="BA69" s="7">
        <f t="shared" ref="BA69" si="346">1-BA67-BA68-BA70-BA71-BA72-BA73</f>
        <v>0.18676870776108914</v>
      </c>
      <c r="BB69" s="7">
        <f t="shared" ref="BB69" si="347">1-BB67-BB68-BB70-BB71-BB72-BB73</f>
        <v>0.20425091264828626</v>
      </c>
      <c r="BC69" s="7">
        <f t="shared" ref="BC69" si="348">1-BC67-BC68-BC70-BC71-BC72-BC73</f>
        <v>0.22362499093767807</v>
      </c>
      <c r="BD69" s="7">
        <f t="shared" ref="BD69" si="349">1-BD67-BD68-BD70-BD71-BD72-BD73</f>
        <v>0.24483023608511575</v>
      </c>
      <c r="BE69" s="7">
        <f t="shared" ref="BE69" si="350">1-BE67-BE68-BE70-BE71-BE72-BE73</f>
        <v>0.26864603458608449</v>
      </c>
      <c r="BF69" s="7">
        <f t="shared" ref="BF69" si="351">1-BF67-BF68-BF70-BF71-BF72-BF73</f>
        <v>0.29533744772170228</v>
      </c>
      <c r="BG69" s="7">
        <f t="shared" ref="BG69" si="352">1-BG67-BG68-BG70-BG71-BG72-BG73</f>
        <v>0.32541991818524296</v>
      </c>
      <c r="BH69" s="7">
        <f t="shared" ref="BH69" si="353">1-BH67-BH68-BH70-BH71-BH72-BH73</f>
        <v>0.35961695544730893</v>
      </c>
    </row>
    <row r="70" spans="1:60" hidden="1" x14ac:dyDescent="0.3">
      <c r="A70" t="s">
        <v>9</v>
      </c>
      <c r="B70" t="s">
        <v>10</v>
      </c>
      <c r="C70" t="s">
        <v>27</v>
      </c>
      <c r="D70" t="s">
        <v>20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 s="6">
        <f>IFERROR(SUMIFS('intermediary sheet'!J$2:J$185,'intermediary sheet'!$C$2:$C$185,'Market shares starting point Fe'!$C70,'intermediary sheet'!$D$2:$D$185,'Market shares starting point Fe'!$D70)/SUMIFS('intermediary sheet'!J$2:J$185,'intermediary sheet'!$C$2:$C$185,'Market shares starting point Fe'!$C70,'intermediary sheet'!$D$2:$D$185,"total"),0)</f>
        <v>0</v>
      </c>
      <c r="K70" s="6">
        <f>IFERROR(SUMIFS('intermediary sheet'!K$2:K$185,'intermediary sheet'!$C$2:$C$185,'Market shares starting point Fe'!$C70,'intermediary sheet'!$D$2:$D$185,'Market shares starting point Fe'!$D70)/SUMIFS('intermediary sheet'!K$2:K$185,'intermediary sheet'!$C$2:$C$185,'Market shares starting point Fe'!$C70,'intermediary sheet'!$D$2:$D$185,"total"),0)</f>
        <v>0</v>
      </c>
      <c r="L70" s="6">
        <f>IFERROR(SUMIFS('intermediary sheet'!L$2:L$185,'intermediary sheet'!$C$2:$C$185,'Market shares starting point Fe'!$C70,'intermediary sheet'!$D$2:$D$185,'Market shares starting point Fe'!$D70)/SUMIFS('intermediary sheet'!L$2:L$185,'intermediary sheet'!$C$2:$C$185,'Market shares starting point Fe'!$C70,'intermediary sheet'!$D$2:$D$185,"total"),0)</f>
        <v>1.5934078441191867E-4</v>
      </c>
      <c r="M70" s="6">
        <f>IFERROR(SUMIFS('intermediary sheet'!M$2:M$185,'intermediary sheet'!$C$2:$C$185,'Market shares starting point Fe'!$C70,'intermediary sheet'!$D$2:$D$185,'Market shares starting point Fe'!$D70)/SUMIFS('intermediary sheet'!M$2:M$185,'intermediary sheet'!$C$2:$C$185,'Market shares starting point Fe'!$C70,'intermediary sheet'!$D$2:$D$185,"total"),0)</f>
        <v>8.7133313970374679E-4</v>
      </c>
      <c r="N70" s="6">
        <f>IFERROR(SUMIFS('intermediary sheet'!N$2:N$185,'intermediary sheet'!$C$2:$C$185,'Market shares starting point Fe'!$C70,'intermediary sheet'!$D$2:$D$185,'Market shares starting point Fe'!$D70)/SUMIFS('intermediary sheet'!N$2:N$185,'intermediary sheet'!$C$2:$C$185,'Market shares starting point Fe'!$C70,'intermediary sheet'!$D$2:$D$185,"total"),0)</f>
        <v>9.9137931034482744E-4</v>
      </c>
      <c r="O70" s="6">
        <f>IFERROR(SUMIFS('intermediary sheet'!O$2:O$185,'intermediary sheet'!$C$2:$C$185,'Market shares starting point Fe'!$C70,'intermediary sheet'!$D$2:$D$185,'Market shares starting point Fe'!$D70)/SUMIFS('intermediary sheet'!O$2:O$185,'intermediary sheet'!$C$2:$C$185,'Market shares starting point Fe'!$C70,'intermediary sheet'!$D$2:$D$185,"total"),0)</f>
        <v>0</v>
      </c>
      <c r="P70" s="6">
        <f>IFERROR(SUMIFS('intermediary sheet'!P$2:P$185,'intermediary sheet'!$C$2:$C$185,'Market shares starting point Fe'!$C70,'intermediary sheet'!$D$2:$D$185,'Market shares starting point Fe'!$D70)/SUMIFS('intermediary sheet'!P$2:P$185,'intermediary sheet'!$C$2:$C$185,'Market shares starting point Fe'!$C70,'intermediary sheet'!$D$2:$D$185,"total"),0)</f>
        <v>1.4734360528753049E-4</v>
      </c>
      <c r="Q70" s="6">
        <f>IFERROR(SUMIFS('intermediary sheet'!Q$2:Q$185,'intermediary sheet'!$C$2:$C$185,'Market shares starting point Fe'!$C70,'intermediary sheet'!$D$2:$D$185,'Market shares starting point Fe'!$D70)/SUMIFS('intermediary sheet'!Q$2:Q$185,'intermediary sheet'!$C$2:$C$185,'Market shares starting point Fe'!$C70,'intermediary sheet'!$D$2:$D$185,"total"),0)</f>
        <v>2.8365345651997729E-4</v>
      </c>
      <c r="R70" s="6">
        <f>IFERROR(SUMIFS('intermediary sheet'!R$2:R$185,'intermediary sheet'!$C$2:$C$185,'Market shares starting point Fe'!$C70,'intermediary sheet'!$D$2:$D$185,'Market shares starting point Fe'!$D70)/SUMIFS('intermediary sheet'!R$2:R$185,'intermediary sheet'!$C$2:$C$185,'Market shares starting point Fe'!$C70,'intermediary sheet'!$D$2:$D$185,"total"),0)</f>
        <v>1.4703149199793496E-2</v>
      </c>
      <c r="S70" s="6">
        <f>IFERROR(SUMIFS('intermediary sheet'!S$2:S$185,'intermediary sheet'!$C$2:$C$185,'Market shares starting point Fe'!$C70,'intermediary sheet'!$D$2:$D$185,'Market shares starting point Fe'!$D70)/SUMIFS('intermediary sheet'!S$2:S$185,'intermediary sheet'!$C$2:$C$185,'Market shares starting point Fe'!$C70,'intermediary sheet'!$D$2:$D$185,"total"),0)</f>
        <v>2.8465613022694972E-2</v>
      </c>
      <c r="T70" s="6">
        <f>IFERROR(SUMIFS('intermediary sheet'!T$2:T$185,'intermediary sheet'!$C$2:$C$185,'Market shares starting point Fe'!$C70,'intermediary sheet'!$D$2:$D$185,'Market shares starting point Fe'!$D70)/SUMIFS('intermediary sheet'!T$2:T$185,'intermediary sheet'!$C$2:$C$185,'Market shares starting point Fe'!$C70,'intermediary sheet'!$D$2:$D$185,"total"),0)</f>
        <v>2.8951389749308217E-2</v>
      </c>
      <c r="U70" s="6">
        <f>IFERROR(SUMIFS('intermediary sheet'!U$2:U$185,'intermediary sheet'!$C$2:$C$185,'Market shares starting point Fe'!$C70,'intermediary sheet'!$D$2:$D$185,'Market shares starting point Fe'!$D70)/SUMIFS('intermediary sheet'!U$2:U$185,'intermediary sheet'!$C$2:$C$185,'Market shares starting point Fe'!$C70,'intermediary sheet'!$D$2:$D$185,"total"),0)</f>
        <v>3.9947331105033936E-2</v>
      </c>
      <c r="V70" s="6">
        <f>IFERROR(SUMIFS('intermediary sheet'!V$2:V$185,'intermediary sheet'!$C$2:$C$185,'Market shares starting point Fe'!$C70,'intermediary sheet'!$D$2:$D$185,'Market shares starting point Fe'!$D70)/SUMIFS('intermediary sheet'!V$2:V$185,'intermediary sheet'!$C$2:$C$185,'Market shares starting point Fe'!$C70,'intermediary sheet'!$D$2:$D$185,"total"),0)</f>
        <v>4.0556825264907545E-2</v>
      </c>
      <c r="W70" s="6">
        <f>IFERROR(SUMIFS('intermediary sheet'!W$2:W$185,'intermediary sheet'!$C$2:$C$185,'Market shares starting point Fe'!$C70,'intermediary sheet'!$D$2:$D$185,'Market shares starting point Fe'!$D70)/SUMIFS('intermediary sheet'!W$2:W$185,'intermediary sheet'!$C$2:$C$185,'Market shares starting point Fe'!$C70,'intermediary sheet'!$D$2:$D$185,"total"),0)</f>
        <v>4.5857228011757206E-2</v>
      </c>
      <c r="X70" s="6">
        <f>IFERROR(SUMIFS('intermediary sheet'!X$2:X$185,'intermediary sheet'!$C$2:$C$185,'Market shares starting point Fe'!$C70,'intermediary sheet'!$D$2:$D$185,'Market shares starting point Fe'!$D70)/SUMIFS('intermediary sheet'!X$2:X$185,'intermediary sheet'!$C$2:$C$185,'Market shares starting point Fe'!$C70,'intermediary sheet'!$D$2:$D$185,"total"),0)</f>
        <v>0.10458615326411366</v>
      </c>
      <c r="Y70" s="6">
        <f>IFERROR(SUMIFS('intermediary sheet'!Y$2:Y$185,'intermediary sheet'!$C$2:$C$185,'Market shares starting point Fe'!$C70,'intermediary sheet'!$D$2:$D$185,'Market shares starting point Fe'!$D70)/SUMIFS('intermediary sheet'!Y$2:Y$185,'intermediary sheet'!$C$2:$C$185,'Market shares starting point Fe'!$C70,'intermediary sheet'!$D$2:$D$185,"total"),0)</f>
        <v>0.10393733681462142</v>
      </c>
      <c r="Z70" s="6">
        <f>IFERROR(SUMIFS('intermediary sheet'!Z$2:Z$185,'intermediary sheet'!$C$2:$C$185,'Market shares starting point Fe'!$C70,'intermediary sheet'!$D$2:$D$185,'Market shares starting point Fe'!$D70)/SUMIFS('intermediary sheet'!Z$2:Z$185,'intermediary sheet'!$C$2:$C$185,'Market shares starting point Fe'!$C70,'intermediary sheet'!$D$2:$D$185,"total"),0)</f>
        <v>3.5611242257329055E-2</v>
      </c>
      <c r="AA70" s="7">
        <f>IF(SUMIFS('Eurostat market shares'!$Z$2:$Z$185,'Eurostat market shares'!$C$2:$C$185,'Market shares starting point Fe'!$C70,'Eurostat market shares'!$D$2:$D$185,'Market shares starting point Fe'!$D70)=0,(SUMIFS('RAW data extract'!X$74:X$81,'RAW data extract'!$C$74:$C$81,VLOOKUP('Market shares starting point Fe'!$D70,Nomenclature!$F$1:$G$8,2,FALSE))-'Market shares starting point Fe'!Z70)+Z70,$Z70/SUMIFS('Eurostat market shares'!$Z$2:$Z$185,'Eurostat market shares'!$C$2:$C$185,'Market shares starting point Fe'!$C70,'Eurostat market shares'!$D$2:$D$185,'Market shares starting point Fe'!$D70)*(SUMIFS('RAW data extract'!X$74:X$81,'RAW data extract'!$C$74:$C$81,VLOOKUP('Market shares starting point Fe'!$D70,Nomenclature!$F$1:$G$8,2,FALSE))-'Market shares starting point Fe'!Z70)+Z70)</f>
        <v>3.9319930082435152E-2</v>
      </c>
      <c r="AB70" s="7">
        <f>IF(SUMIFS('Eurostat market shares'!$Z$2:$Z$185,'Eurostat market shares'!$C$2:$C$185,'Market shares starting point Fe'!$C70,'Eurostat market shares'!$D$2:$D$185,'Market shares starting point Fe'!$D70)=0,(SUMIFS('RAW data extract'!Y$74:Y$81,'RAW data extract'!$C$74:$C$81,VLOOKUP('Market shares starting point Fe'!$D70,Nomenclature!$F$1:$G$8,2,FALSE))-'Market shares starting point Fe'!AA70)+AA70,$Z70/SUMIFS('Eurostat market shares'!$Z$2:$Z$185,'Eurostat market shares'!$C$2:$C$185,'Market shares starting point Fe'!$C70,'Eurostat market shares'!$D$2:$D$185,'Market shares starting point Fe'!$D70)*(SUMIFS('RAW data extract'!Y$74:Y$81,'RAW data extract'!$C$74:$C$81,VLOOKUP('Market shares starting point Fe'!$D70,Nomenclature!$F$1:$G$8,2,FALSE))-'Market shares starting point Fe'!AA70)+AA70)</f>
        <v>3.8625394402092041E-2</v>
      </c>
      <c r="AC70" s="7">
        <f>IF(SUMIFS('Eurostat market shares'!$Z$2:$Z$185,'Eurostat market shares'!$C$2:$C$185,'Market shares starting point Fe'!$C70,'Eurostat market shares'!$D$2:$D$185,'Market shares starting point Fe'!$D70)=0,(SUMIFS('RAW data extract'!Z$74:Z$81,'RAW data extract'!$C$74:$C$81,VLOOKUP('Market shares starting point Fe'!$D70,Nomenclature!$F$1:$G$8,2,FALSE))-'Market shares starting point Fe'!AB70)+AB70,$Z70/SUMIFS('Eurostat market shares'!$Z$2:$Z$185,'Eurostat market shares'!$C$2:$C$185,'Market shares starting point Fe'!$C70,'Eurostat market shares'!$D$2:$D$185,'Market shares starting point Fe'!$D70)*(SUMIFS('RAW data extract'!Z$74:Z$81,'RAW data extract'!$C$74:$C$81,VLOOKUP('Market shares starting point Fe'!$D70,Nomenclature!$F$1:$G$8,2,FALSE))-'Market shares starting point Fe'!AB70)+AB70)</f>
        <v>3.7984688002641952E-2</v>
      </c>
      <c r="AD70" s="7">
        <f>IF(SUMIFS('Eurostat market shares'!$Z$2:$Z$185,'Eurostat market shares'!$C$2:$C$185,'Market shares starting point Fe'!$C70,'Eurostat market shares'!$D$2:$D$185,'Market shares starting point Fe'!$D70)=0,(SUMIFS('RAW data extract'!AA$74:AA$81,'RAW data extract'!$C$74:$C$81,VLOOKUP('Market shares starting point Fe'!$D70,Nomenclature!$F$1:$G$8,2,FALSE))-'Market shares starting point Fe'!AC70)+AC70,$Z70/SUMIFS('Eurostat market shares'!$Z$2:$Z$185,'Eurostat market shares'!$C$2:$C$185,'Market shares starting point Fe'!$C70,'Eurostat market shares'!$D$2:$D$185,'Market shares starting point Fe'!$D70)*(SUMIFS('RAW data extract'!AA$74:AA$81,'RAW data extract'!$C$74:$C$81,VLOOKUP('Market shares starting point Fe'!$D70,Nomenclature!$F$1:$G$8,2,FALSE))-'Market shares starting point Fe'!AC70)+AC70)</f>
        <v>3.7394934764585233E-2</v>
      </c>
      <c r="AE70" s="7">
        <f>IF(SUMIFS('Eurostat market shares'!$Z$2:$Z$185,'Eurostat market shares'!$C$2:$C$185,'Market shares starting point Fe'!$C70,'Eurostat market shares'!$D$2:$D$185,'Market shares starting point Fe'!$D70)=0,(SUMIFS('RAW data extract'!AB$74:AB$81,'RAW data extract'!$C$74:$C$81,VLOOKUP('Market shares starting point Fe'!$D70,Nomenclature!$F$1:$G$8,2,FALSE))-'Market shares starting point Fe'!AD70)+AD70,$Z70/SUMIFS('Eurostat market shares'!$Z$2:$Z$185,'Eurostat market shares'!$C$2:$C$185,'Market shares starting point Fe'!$C70,'Eurostat market shares'!$D$2:$D$185,'Market shares starting point Fe'!$D70)*(SUMIFS('RAW data extract'!AB$74:AB$81,'RAW data extract'!$C$74:$C$81,VLOOKUP('Market shares starting point Fe'!$D70,Nomenclature!$F$1:$G$8,2,FALSE))-'Market shares starting point Fe'!AD70)+AD70)</f>
        <v>3.6861742471406563E-2</v>
      </c>
      <c r="AF70" s="7">
        <f>IF(SUMIFS('Eurostat market shares'!$Z$2:$Z$185,'Eurostat market shares'!$C$2:$C$185,'Market shares starting point Fe'!$C70,'Eurostat market shares'!$D$2:$D$185,'Market shares starting point Fe'!$D70)=0,(SUMIFS('RAW data extract'!AC$74:AC$81,'RAW data extract'!$C$74:$C$81,VLOOKUP('Market shares starting point Fe'!$D70,Nomenclature!$F$1:$G$8,2,FALSE))-'Market shares starting point Fe'!AE70)+AE70,$Z70/SUMIFS('Eurostat market shares'!$Z$2:$Z$185,'Eurostat market shares'!$C$2:$C$185,'Market shares starting point Fe'!$C70,'Eurostat market shares'!$D$2:$D$185,'Market shares starting point Fe'!$D70)*(SUMIFS('RAW data extract'!AC$74:AC$81,'RAW data extract'!$C$74:$C$81,VLOOKUP('Market shares starting point Fe'!$D70,Nomenclature!$F$1:$G$8,2,FALSE))-'Market shares starting point Fe'!AE70)+AE70)</f>
        <v>3.6362084416650627E-2</v>
      </c>
      <c r="AG70" s="7">
        <f>IF(SUMIFS('Eurostat market shares'!$Z$2:$Z$185,'Eurostat market shares'!$C$2:$C$185,'Market shares starting point Fe'!$C70,'Eurostat market shares'!$D$2:$D$185,'Market shares starting point Fe'!$D70)=0,(SUMIFS('RAW data extract'!AD$74:AD$81,'RAW data extract'!$C$74:$C$81,VLOOKUP('Market shares starting point Fe'!$D70,Nomenclature!$F$1:$G$8,2,FALSE))-'Market shares starting point Fe'!AF70)+AF70,$Z70/SUMIFS('Eurostat market shares'!$Z$2:$Z$185,'Eurostat market shares'!$C$2:$C$185,'Market shares starting point Fe'!$C70,'Eurostat market shares'!$D$2:$D$185,'Market shares starting point Fe'!$D70)*(SUMIFS('RAW data extract'!AD$74:AD$81,'RAW data extract'!$C$74:$C$81,VLOOKUP('Market shares starting point Fe'!$D70,Nomenclature!$F$1:$G$8,2,FALSE))-'Market shares starting point Fe'!AF70)+AF70)</f>
        <v>3.5892138907732116E-2</v>
      </c>
      <c r="AH70" s="7">
        <f>IF(SUMIFS('Eurostat market shares'!$Z$2:$Z$185,'Eurostat market shares'!$C$2:$C$185,'Market shares starting point Fe'!$C70,'Eurostat market shares'!$D$2:$D$185,'Market shares starting point Fe'!$D70)=0,(SUMIFS('RAW data extract'!AE$74:AE$81,'RAW data extract'!$C$74:$C$81,VLOOKUP('Market shares starting point Fe'!$D70,Nomenclature!$F$1:$G$8,2,FALSE))-'Market shares starting point Fe'!AG70)+AG70,$Z70/SUMIFS('Eurostat market shares'!$Z$2:$Z$185,'Eurostat market shares'!$C$2:$C$185,'Market shares starting point Fe'!$C70,'Eurostat market shares'!$D$2:$D$185,'Market shares starting point Fe'!$D70)*(SUMIFS('RAW data extract'!AE$74:AE$81,'RAW data extract'!$C$74:$C$81,VLOOKUP('Market shares starting point Fe'!$D70,Nomenclature!$F$1:$G$8,2,FALSE))-'Market shares starting point Fe'!AG70)+AG70)</f>
        <v>3.5424830398900535E-2</v>
      </c>
      <c r="AI70" s="7">
        <f>IF(SUMIFS('Eurostat market shares'!$Z$2:$Z$185,'Eurostat market shares'!$C$2:$C$185,'Market shares starting point Fe'!$C70,'Eurostat market shares'!$D$2:$D$185,'Market shares starting point Fe'!$D70)=0,(SUMIFS('RAW data extract'!AF$74:AF$81,'RAW data extract'!$C$74:$C$81,VLOOKUP('Market shares starting point Fe'!$D70,Nomenclature!$F$1:$G$8,2,FALSE))-'Market shares starting point Fe'!AH70)+AH70,$Z70/SUMIFS('Eurostat market shares'!$Z$2:$Z$185,'Eurostat market shares'!$C$2:$C$185,'Market shares starting point Fe'!$C70,'Eurostat market shares'!$D$2:$D$185,'Market shares starting point Fe'!$D70)*(SUMIFS('RAW data extract'!AF$74:AF$81,'RAW data extract'!$C$74:$C$81,VLOOKUP('Market shares starting point Fe'!$D70,Nomenclature!$F$1:$G$8,2,FALSE))-'Market shares starting point Fe'!AH70)+AH70)</f>
        <v>3.4967944163720059E-2</v>
      </c>
      <c r="AJ70" s="7">
        <f>IF(SUMIFS('Eurostat market shares'!$Z$2:$Z$185,'Eurostat market shares'!$C$2:$C$185,'Market shares starting point Fe'!$C70,'Eurostat market shares'!$D$2:$D$185,'Market shares starting point Fe'!$D70)=0,(SUMIFS('RAW data extract'!AG$74:AG$81,'RAW data extract'!$C$74:$C$81,VLOOKUP('Market shares starting point Fe'!$D70,Nomenclature!$F$1:$G$8,2,FALSE))-'Market shares starting point Fe'!AI70)+AI70,$Z70/SUMIFS('Eurostat market shares'!$Z$2:$Z$185,'Eurostat market shares'!$C$2:$C$185,'Market shares starting point Fe'!$C70,'Eurostat market shares'!$D$2:$D$185,'Market shares starting point Fe'!$D70)*(SUMIFS('RAW data extract'!AG$74:AG$81,'RAW data extract'!$C$74:$C$81,VLOOKUP('Market shares starting point Fe'!$D70,Nomenclature!$F$1:$G$8,2,FALSE))-'Market shares starting point Fe'!AI70)+AI70)</f>
        <v>3.4512792740558365E-2</v>
      </c>
      <c r="AK70" s="7">
        <f>IF(SUMIFS('Eurostat market shares'!$Z$2:$Z$185,'Eurostat market shares'!$C$2:$C$185,'Market shares starting point Fe'!$C70,'Eurostat market shares'!$D$2:$D$185,'Market shares starting point Fe'!$D70)=0,(SUMIFS('RAW data extract'!AH$74:AH$81,'RAW data extract'!$C$74:$C$81,VLOOKUP('Market shares starting point Fe'!$D70,Nomenclature!$F$1:$G$8,2,FALSE))-'Market shares starting point Fe'!AJ70)+AJ70,$Z70/SUMIFS('Eurostat market shares'!$Z$2:$Z$185,'Eurostat market shares'!$C$2:$C$185,'Market shares starting point Fe'!$C70,'Eurostat market shares'!$D$2:$D$185,'Market shares starting point Fe'!$D70)*(SUMIFS('RAW data extract'!AH$74:AH$81,'RAW data extract'!$C$74:$C$81,VLOOKUP('Market shares starting point Fe'!$D70,Nomenclature!$F$1:$G$8,2,FALSE))-'Market shares starting point Fe'!AJ70)+AJ70)</f>
        <v>3.405087619776296E-2</v>
      </c>
      <c r="AL70" s="7">
        <f>IF(SUMIFS('Eurostat market shares'!$Z$2:$Z$185,'Eurostat market shares'!$C$2:$C$185,'Market shares starting point Fe'!$C70,'Eurostat market shares'!$D$2:$D$185,'Market shares starting point Fe'!$D70)=0,(SUMIFS('RAW data extract'!AI$74:AI$81,'RAW data extract'!$C$74:$C$81,VLOOKUP('Market shares starting point Fe'!$D70,Nomenclature!$F$1:$G$8,2,FALSE))-'Market shares starting point Fe'!AK70)+AK70,$Z70/SUMIFS('Eurostat market shares'!$Z$2:$Z$185,'Eurostat market shares'!$C$2:$C$185,'Market shares starting point Fe'!$C70,'Eurostat market shares'!$D$2:$D$185,'Market shares starting point Fe'!$D70)*(SUMIFS('RAW data extract'!AI$74:AI$81,'RAW data extract'!$C$74:$C$81,VLOOKUP('Market shares starting point Fe'!$D70,Nomenclature!$F$1:$G$8,2,FALSE))-'Market shares starting point Fe'!AK70)+AK70)</f>
        <v>3.3574473740367934E-2</v>
      </c>
      <c r="AM70" s="7">
        <f>IF(SUMIFS('Eurostat market shares'!$Z$2:$Z$185,'Eurostat market shares'!$C$2:$C$185,'Market shares starting point Fe'!$C70,'Eurostat market shares'!$D$2:$D$185,'Market shares starting point Fe'!$D70)=0,(SUMIFS('RAW data extract'!AJ$74:AJ$81,'RAW data extract'!$C$74:$C$81,VLOOKUP('Market shares starting point Fe'!$D70,Nomenclature!$F$1:$G$8,2,FALSE))-'Market shares starting point Fe'!AL70)+AL70,$Z70/SUMIFS('Eurostat market shares'!$Z$2:$Z$185,'Eurostat market shares'!$C$2:$C$185,'Market shares starting point Fe'!$C70,'Eurostat market shares'!$D$2:$D$185,'Market shares starting point Fe'!$D70)*(SUMIFS('RAW data extract'!AJ$74:AJ$81,'RAW data extract'!$C$74:$C$81,VLOOKUP('Market shares starting point Fe'!$D70,Nomenclature!$F$1:$G$8,2,FALSE))-'Market shares starting point Fe'!AL70)+AL70)</f>
        <v>3.3072029260569361E-2</v>
      </c>
      <c r="AN70" s="7">
        <f>IF(SUMIFS('Eurostat market shares'!$Z$2:$Z$185,'Eurostat market shares'!$C$2:$C$185,'Market shares starting point Fe'!$C70,'Eurostat market shares'!$D$2:$D$185,'Market shares starting point Fe'!$D70)=0,(SUMIFS('RAW data extract'!AK$74:AK$81,'RAW data extract'!$C$74:$C$81,VLOOKUP('Market shares starting point Fe'!$D70,Nomenclature!$F$1:$G$8,2,FALSE))-'Market shares starting point Fe'!AM70)+AM70,$Z70/SUMIFS('Eurostat market shares'!$Z$2:$Z$185,'Eurostat market shares'!$C$2:$C$185,'Market shares starting point Fe'!$C70,'Eurostat market shares'!$D$2:$D$185,'Market shares starting point Fe'!$D70)*(SUMIFS('RAW data extract'!AK$74:AK$81,'RAW data extract'!$C$74:$C$81,VLOOKUP('Market shares starting point Fe'!$D70,Nomenclature!$F$1:$G$8,2,FALSE))-'Market shares starting point Fe'!AM70)+AM70)</f>
        <v>3.2535206199983589E-2</v>
      </c>
      <c r="AO70" s="7">
        <f>IF(SUMIFS('Eurostat market shares'!$Z$2:$Z$185,'Eurostat market shares'!$C$2:$C$185,'Market shares starting point Fe'!$C70,'Eurostat market shares'!$D$2:$D$185,'Market shares starting point Fe'!$D70)=0,(SUMIFS('RAW data extract'!AL$74:AL$81,'RAW data extract'!$C$74:$C$81,VLOOKUP('Market shares starting point Fe'!$D70,Nomenclature!$F$1:$G$8,2,FALSE))-'Market shares starting point Fe'!AN70)+AN70,$Z70/SUMIFS('Eurostat market shares'!$Z$2:$Z$185,'Eurostat market shares'!$C$2:$C$185,'Market shares starting point Fe'!$C70,'Eurostat market shares'!$D$2:$D$185,'Market shares starting point Fe'!$D70)*(SUMIFS('RAW data extract'!AL$74:AL$81,'RAW data extract'!$C$74:$C$81,VLOOKUP('Market shares starting point Fe'!$D70,Nomenclature!$F$1:$G$8,2,FALSE))-'Market shares starting point Fe'!AN70)+AN70)</f>
        <v>3.1974565430853183E-2</v>
      </c>
      <c r="AP70" s="7">
        <f>IF(SUMIFS('Eurostat market shares'!$Z$2:$Z$185,'Eurostat market shares'!$C$2:$C$185,'Market shares starting point Fe'!$C70,'Eurostat market shares'!$D$2:$D$185,'Market shares starting point Fe'!$D70)=0,(SUMIFS('RAW data extract'!AM$74:AM$81,'RAW data extract'!$C$74:$C$81,VLOOKUP('Market shares starting point Fe'!$D70,Nomenclature!$F$1:$G$8,2,FALSE))-'Market shares starting point Fe'!AO70)+AO70,$Z70/SUMIFS('Eurostat market shares'!$Z$2:$Z$185,'Eurostat market shares'!$C$2:$C$185,'Market shares starting point Fe'!$C70,'Eurostat market shares'!$D$2:$D$185,'Market shares starting point Fe'!$D70)*(SUMIFS('RAW data extract'!AM$74:AM$81,'RAW data extract'!$C$74:$C$81,VLOOKUP('Market shares starting point Fe'!$D70,Nomenclature!$F$1:$G$8,2,FALSE))-'Market shares starting point Fe'!AO70)+AO70)</f>
        <v>3.1376122585766317E-2</v>
      </c>
      <c r="AQ70" s="7">
        <f>IF(SUMIFS('Eurostat market shares'!$Z$2:$Z$185,'Eurostat market shares'!$C$2:$C$185,'Market shares starting point Fe'!$C70,'Eurostat market shares'!$D$2:$D$185,'Market shares starting point Fe'!$D70)=0,(SUMIFS('RAW data extract'!AN$74:AN$81,'RAW data extract'!$C$74:$C$81,VLOOKUP('Market shares starting point Fe'!$D70,Nomenclature!$F$1:$G$8,2,FALSE))-'Market shares starting point Fe'!AP70)+AP70,$Z70/SUMIFS('Eurostat market shares'!$Z$2:$Z$185,'Eurostat market shares'!$C$2:$C$185,'Market shares starting point Fe'!$C70,'Eurostat market shares'!$D$2:$D$185,'Market shares starting point Fe'!$D70)*(SUMIFS('RAW data extract'!AN$74:AN$81,'RAW data extract'!$C$74:$C$81,VLOOKUP('Market shares starting point Fe'!$D70,Nomenclature!$F$1:$G$8,2,FALSE))-'Market shares starting point Fe'!AP70)+AP70)</f>
        <v>3.0758873610600885E-2</v>
      </c>
      <c r="AR70" s="7">
        <f>IF(SUMIFS('Eurostat market shares'!$Z$2:$Z$185,'Eurostat market shares'!$C$2:$C$185,'Market shares starting point Fe'!$C70,'Eurostat market shares'!$D$2:$D$185,'Market shares starting point Fe'!$D70)=0,(SUMIFS('RAW data extract'!AO$74:AO$81,'RAW data extract'!$C$74:$C$81,VLOOKUP('Market shares starting point Fe'!$D70,Nomenclature!$F$1:$G$8,2,FALSE))-'Market shares starting point Fe'!AQ70)+AQ70,$Z70/SUMIFS('Eurostat market shares'!$Z$2:$Z$185,'Eurostat market shares'!$C$2:$C$185,'Market shares starting point Fe'!$C70,'Eurostat market shares'!$D$2:$D$185,'Market shares starting point Fe'!$D70)*(SUMIFS('RAW data extract'!AO$74:AO$81,'RAW data extract'!$C$74:$C$81,VLOOKUP('Market shares starting point Fe'!$D70,Nomenclature!$F$1:$G$8,2,FALSE))-'Market shares starting point Fe'!AQ70)+AQ70)</f>
        <v>3.0131756974951004E-2</v>
      </c>
      <c r="AS70" s="7">
        <f>IF(SUMIFS('Eurostat market shares'!$Z$2:$Z$185,'Eurostat market shares'!$C$2:$C$185,'Market shares starting point Fe'!$C70,'Eurostat market shares'!$D$2:$D$185,'Market shares starting point Fe'!$D70)=0,(SUMIFS('RAW data extract'!AP$74:AP$81,'RAW data extract'!$C$74:$C$81,VLOOKUP('Market shares starting point Fe'!$D70,Nomenclature!$F$1:$G$8,2,FALSE))-'Market shares starting point Fe'!AR70)+AR70,$Z70/SUMIFS('Eurostat market shares'!$Z$2:$Z$185,'Eurostat market shares'!$C$2:$C$185,'Market shares starting point Fe'!$C70,'Eurostat market shares'!$D$2:$D$185,'Market shares starting point Fe'!$D70)*(SUMIFS('RAW data extract'!AP$74:AP$81,'RAW data extract'!$C$74:$C$81,VLOOKUP('Market shares starting point Fe'!$D70,Nomenclature!$F$1:$G$8,2,FALSE))-'Market shares starting point Fe'!AR70)+AR70)</f>
        <v>2.9469294986471151E-2</v>
      </c>
      <c r="AT70" s="7">
        <f>IF(SUMIFS('Eurostat market shares'!$Z$2:$Z$185,'Eurostat market shares'!$C$2:$C$185,'Market shares starting point Fe'!$C70,'Eurostat market shares'!$D$2:$D$185,'Market shares starting point Fe'!$D70)=0,(SUMIFS('RAW data extract'!AQ$74:AQ$81,'RAW data extract'!$C$74:$C$81,VLOOKUP('Market shares starting point Fe'!$D70,Nomenclature!$F$1:$G$8,2,FALSE))-'Market shares starting point Fe'!AS70)+AS70,$Z70/SUMIFS('Eurostat market shares'!$Z$2:$Z$185,'Eurostat market shares'!$C$2:$C$185,'Market shares starting point Fe'!$C70,'Eurostat market shares'!$D$2:$D$185,'Market shares starting point Fe'!$D70)*(SUMIFS('RAW data extract'!AQ$74:AQ$81,'RAW data extract'!$C$74:$C$81,VLOOKUP('Market shares starting point Fe'!$D70,Nomenclature!$F$1:$G$8,2,FALSE))-'Market shares starting point Fe'!AS70)+AS70)</f>
        <v>2.878992632452141E-2</v>
      </c>
      <c r="AU70" s="7">
        <f>IF(SUMIFS('Eurostat market shares'!$Z$2:$Z$185,'Eurostat market shares'!$C$2:$C$185,'Market shares starting point Fe'!$C70,'Eurostat market shares'!$D$2:$D$185,'Market shares starting point Fe'!$D70)=0,(SUMIFS('RAW data extract'!AR$74:AR$81,'RAW data extract'!$C$74:$C$81,VLOOKUP('Market shares starting point Fe'!$D70,Nomenclature!$F$1:$G$8,2,FALSE))-'Market shares starting point Fe'!AT70)+AT70,$Z70/SUMIFS('Eurostat market shares'!$Z$2:$Z$185,'Eurostat market shares'!$C$2:$C$185,'Market shares starting point Fe'!$C70,'Eurostat market shares'!$D$2:$D$185,'Market shares starting point Fe'!$D70)*(SUMIFS('RAW data extract'!AR$74:AR$81,'RAW data extract'!$C$74:$C$81,VLOOKUP('Market shares starting point Fe'!$D70,Nomenclature!$F$1:$G$8,2,FALSE))-'Market shares starting point Fe'!AT70)+AT70)</f>
        <v>2.8115409997323565E-2</v>
      </c>
      <c r="AV70" s="7">
        <f>IF(SUMIFS('Eurostat market shares'!$Z$2:$Z$185,'Eurostat market shares'!$C$2:$C$185,'Market shares starting point Fe'!$C70,'Eurostat market shares'!$D$2:$D$185,'Market shares starting point Fe'!$D70)=0,(SUMIFS('RAW data extract'!AS$74:AS$81,'RAW data extract'!$C$74:$C$81,VLOOKUP('Market shares starting point Fe'!$D70,Nomenclature!$F$1:$G$8,2,FALSE))-'Market shares starting point Fe'!AU70)+AU70,$Z70/SUMIFS('Eurostat market shares'!$Z$2:$Z$185,'Eurostat market shares'!$C$2:$C$185,'Market shares starting point Fe'!$C70,'Eurostat market shares'!$D$2:$D$185,'Market shares starting point Fe'!$D70)*(SUMIFS('RAW data extract'!AS$74:AS$81,'RAW data extract'!$C$74:$C$81,VLOOKUP('Market shares starting point Fe'!$D70,Nomenclature!$F$1:$G$8,2,FALSE))-'Market shares starting point Fe'!AU70)+AU70)</f>
        <v>2.7413408001102178E-2</v>
      </c>
      <c r="AW70" s="7">
        <f>IF(SUMIFS('Eurostat market shares'!$Z$2:$Z$185,'Eurostat market shares'!$C$2:$C$185,'Market shares starting point Fe'!$C70,'Eurostat market shares'!$D$2:$D$185,'Market shares starting point Fe'!$D70)=0,(SUMIFS('RAW data extract'!AT$74:AT$81,'RAW data extract'!$C$74:$C$81,VLOOKUP('Market shares starting point Fe'!$D70,Nomenclature!$F$1:$G$8,2,FALSE))-'Market shares starting point Fe'!AV70)+AV70,$Z70/SUMIFS('Eurostat market shares'!$Z$2:$Z$185,'Eurostat market shares'!$C$2:$C$185,'Market shares starting point Fe'!$C70,'Eurostat market shares'!$D$2:$D$185,'Market shares starting point Fe'!$D70)*(SUMIFS('RAW data extract'!AT$74:AT$81,'RAW data extract'!$C$74:$C$81,VLOOKUP('Market shares starting point Fe'!$D70,Nomenclature!$F$1:$G$8,2,FALSE))-'Market shares starting point Fe'!AV70)+AV70)</f>
        <v>2.6675194485455574E-2</v>
      </c>
      <c r="AX70" s="7">
        <f>IF(SUMIFS('Eurostat market shares'!$Z$2:$Z$185,'Eurostat market shares'!$C$2:$C$185,'Market shares starting point Fe'!$C70,'Eurostat market shares'!$D$2:$D$185,'Market shares starting point Fe'!$D70)=0,(SUMIFS('RAW data extract'!AU$74:AU$81,'RAW data extract'!$C$74:$C$81,VLOOKUP('Market shares starting point Fe'!$D70,Nomenclature!$F$1:$G$8,2,FALSE))-'Market shares starting point Fe'!AW70)+AW70,$Z70/SUMIFS('Eurostat market shares'!$Z$2:$Z$185,'Eurostat market shares'!$C$2:$C$185,'Market shares starting point Fe'!$C70,'Eurostat market shares'!$D$2:$D$185,'Market shares starting point Fe'!$D70)*(SUMIFS('RAW data extract'!AU$74:AU$81,'RAW data extract'!$C$74:$C$81,VLOOKUP('Market shares starting point Fe'!$D70,Nomenclature!$F$1:$G$8,2,FALSE))-'Market shares starting point Fe'!AW70)+AW70)</f>
        <v>2.5961732701462927E-2</v>
      </c>
      <c r="AY70" s="7">
        <f>IF(SUMIFS('Eurostat market shares'!$Z$2:$Z$185,'Eurostat market shares'!$C$2:$C$185,'Market shares starting point Fe'!$C70,'Eurostat market shares'!$D$2:$D$185,'Market shares starting point Fe'!$D70)=0,(SUMIFS('RAW data extract'!AV$74:AV$81,'RAW data extract'!$C$74:$C$81,VLOOKUP('Market shares starting point Fe'!$D70,Nomenclature!$F$1:$G$8,2,FALSE))-'Market shares starting point Fe'!AX70)+AX70,$Z70/SUMIFS('Eurostat market shares'!$Z$2:$Z$185,'Eurostat market shares'!$C$2:$C$185,'Market shares starting point Fe'!$C70,'Eurostat market shares'!$D$2:$D$185,'Market shares starting point Fe'!$D70)*(SUMIFS('RAW data extract'!AV$74:AV$81,'RAW data extract'!$C$74:$C$81,VLOOKUP('Market shares starting point Fe'!$D70,Nomenclature!$F$1:$G$8,2,FALSE))-'Market shares starting point Fe'!AX70)+AX70)</f>
        <v>2.5011607202097323E-2</v>
      </c>
      <c r="AZ70" s="7">
        <f>IF(SUMIFS('Eurostat market shares'!$Z$2:$Z$185,'Eurostat market shares'!$C$2:$C$185,'Market shares starting point Fe'!$C70,'Eurostat market shares'!$D$2:$D$185,'Market shares starting point Fe'!$D70)=0,(SUMIFS('RAW data extract'!AW$74:AW$81,'RAW data extract'!$C$74:$C$81,VLOOKUP('Market shares starting point Fe'!$D70,Nomenclature!$F$1:$G$8,2,FALSE))-'Market shares starting point Fe'!AY70)+AY70,$Z70/SUMIFS('Eurostat market shares'!$Z$2:$Z$185,'Eurostat market shares'!$C$2:$C$185,'Market shares starting point Fe'!$C70,'Eurostat market shares'!$D$2:$D$185,'Market shares starting point Fe'!$D70)*(SUMIFS('RAW data extract'!AW$74:AW$81,'RAW data extract'!$C$74:$C$81,VLOOKUP('Market shares starting point Fe'!$D70,Nomenclature!$F$1:$G$8,2,FALSE))-'Market shares starting point Fe'!AY70)+AY70)</f>
        <v>2.4092173084509141E-2</v>
      </c>
      <c r="BA70" s="7">
        <f>IF(SUMIFS('Eurostat market shares'!$Z$2:$Z$185,'Eurostat market shares'!$C$2:$C$185,'Market shares starting point Fe'!$C70,'Eurostat market shares'!$D$2:$D$185,'Market shares starting point Fe'!$D70)=0,(SUMIFS('RAW data extract'!AX$74:AX$81,'RAW data extract'!$C$74:$C$81,VLOOKUP('Market shares starting point Fe'!$D70,Nomenclature!$F$1:$G$8,2,FALSE))-'Market shares starting point Fe'!AZ70)+AZ70,$Z70/SUMIFS('Eurostat market shares'!$Z$2:$Z$185,'Eurostat market shares'!$C$2:$C$185,'Market shares starting point Fe'!$C70,'Eurostat market shares'!$D$2:$D$185,'Market shares starting point Fe'!$D70)*(SUMIFS('RAW data extract'!AX$74:AX$81,'RAW data extract'!$C$74:$C$81,VLOOKUP('Market shares starting point Fe'!$D70,Nomenclature!$F$1:$G$8,2,FALSE))-'Market shares starting point Fe'!AZ70)+AZ70)</f>
        <v>2.307349448163876E-2</v>
      </c>
      <c r="BB70" s="7">
        <f>IF(SUMIFS('Eurostat market shares'!$Z$2:$Z$185,'Eurostat market shares'!$C$2:$C$185,'Market shares starting point Fe'!$C70,'Eurostat market shares'!$D$2:$D$185,'Market shares starting point Fe'!$D70)=0,(SUMIFS('RAW data extract'!AY$74:AY$81,'RAW data extract'!$C$74:$C$81,VLOOKUP('Market shares starting point Fe'!$D70,Nomenclature!$F$1:$G$8,2,FALSE))-'Market shares starting point Fe'!BA70)+BA70,$Z70/SUMIFS('Eurostat market shares'!$Z$2:$Z$185,'Eurostat market shares'!$C$2:$C$185,'Market shares starting point Fe'!$C70,'Eurostat market shares'!$D$2:$D$185,'Market shares starting point Fe'!$D70)*(SUMIFS('RAW data extract'!AY$74:AY$81,'RAW data extract'!$C$74:$C$81,VLOOKUP('Market shares starting point Fe'!$D70,Nomenclature!$F$1:$G$8,2,FALSE))-'Market shares starting point Fe'!BA70)+BA70)</f>
        <v>2.1944456187427953E-2</v>
      </c>
      <c r="BC70" s="7">
        <f>IF(SUMIFS('Eurostat market shares'!$Z$2:$Z$185,'Eurostat market shares'!$C$2:$C$185,'Market shares starting point Fe'!$C70,'Eurostat market shares'!$D$2:$D$185,'Market shares starting point Fe'!$D70)=0,(SUMIFS('RAW data extract'!AZ$74:AZ$81,'RAW data extract'!$C$74:$C$81,VLOOKUP('Market shares starting point Fe'!$D70,Nomenclature!$F$1:$G$8,2,FALSE))-'Market shares starting point Fe'!BB70)+BB70,$Z70/SUMIFS('Eurostat market shares'!$Z$2:$Z$185,'Eurostat market shares'!$C$2:$C$185,'Market shares starting point Fe'!$C70,'Eurostat market shares'!$D$2:$D$185,'Market shares starting point Fe'!$D70)*(SUMIFS('RAW data extract'!AZ$74:AZ$81,'RAW data extract'!$C$74:$C$81,VLOOKUP('Market shares starting point Fe'!$D70,Nomenclature!$F$1:$G$8,2,FALSE))-'Market shares starting point Fe'!BB70)+BB70)</f>
        <v>2.0689861826904216E-2</v>
      </c>
      <c r="BD70" s="7">
        <f>IF(SUMIFS('Eurostat market shares'!$Z$2:$Z$185,'Eurostat market shares'!$C$2:$C$185,'Market shares starting point Fe'!$C70,'Eurostat market shares'!$D$2:$D$185,'Market shares starting point Fe'!$D70)=0,(SUMIFS('RAW data extract'!BA$74:BA$81,'RAW data extract'!$C$74:$C$81,VLOOKUP('Market shares starting point Fe'!$D70,Nomenclature!$F$1:$G$8,2,FALSE))-'Market shares starting point Fe'!BC70)+BC70,$Z70/SUMIFS('Eurostat market shares'!$Z$2:$Z$185,'Eurostat market shares'!$C$2:$C$185,'Market shares starting point Fe'!$C70,'Eurostat market shares'!$D$2:$D$185,'Market shares starting point Fe'!$D70)*(SUMIFS('RAW data extract'!BA$74:BA$81,'RAW data extract'!$C$74:$C$81,VLOOKUP('Market shares starting point Fe'!$D70,Nomenclature!$F$1:$G$8,2,FALSE))-'Market shares starting point Fe'!BC70)+BC70)</f>
        <v>1.9327288165710312E-2</v>
      </c>
      <c r="BE70" s="7">
        <f>IF(SUMIFS('Eurostat market shares'!$Z$2:$Z$185,'Eurostat market shares'!$C$2:$C$185,'Market shares starting point Fe'!$C70,'Eurostat market shares'!$D$2:$D$185,'Market shares starting point Fe'!$D70)=0,(SUMIFS('RAW data extract'!BB$74:BB$81,'RAW data extract'!$C$74:$C$81,VLOOKUP('Market shares starting point Fe'!$D70,Nomenclature!$F$1:$G$8,2,FALSE))-'Market shares starting point Fe'!BD70)+BD70,$Z70/SUMIFS('Eurostat market shares'!$Z$2:$Z$185,'Eurostat market shares'!$C$2:$C$185,'Market shares starting point Fe'!$C70,'Eurostat market shares'!$D$2:$D$185,'Market shares starting point Fe'!$D70)*(SUMIFS('RAW data extract'!BB$74:BB$81,'RAW data extract'!$C$74:$C$81,VLOOKUP('Market shares starting point Fe'!$D70,Nomenclature!$F$1:$G$8,2,FALSE))-'Market shares starting point Fe'!BD70)+BD70)</f>
        <v>1.778918601000138E-2</v>
      </c>
      <c r="BF70" s="7">
        <f>IF(SUMIFS('Eurostat market shares'!$Z$2:$Z$185,'Eurostat market shares'!$C$2:$C$185,'Market shares starting point Fe'!$C70,'Eurostat market shares'!$D$2:$D$185,'Market shares starting point Fe'!$D70)=0,(SUMIFS('RAW data extract'!BC$74:BC$81,'RAW data extract'!$C$74:$C$81,VLOOKUP('Market shares starting point Fe'!$D70,Nomenclature!$F$1:$G$8,2,FALSE))-'Market shares starting point Fe'!BE70)+BE70,$Z70/SUMIFS('Eurostat market shares'!$Z$2:$Z$185,'Eurostat market shares'!$C$2:$C$185,'Market shares starting point Fe'!$C70,'Eurostat market shares'!$D$2:$D$185,'Market shares starting point Fe'!$D70)*(SUMIFS('RAW data extract'!BC$74:BC$81,'RAW data extract'!$C$74:$C$81,VLOOKUP('Market shares starting point Fe'!$D70,Nomenclature!$F$1:$G$8,2,FALSE))-'Market shares starting point Fe'!BE70)+BE70)</f>
        <v>1.6066049282571458E-2</v>
      </c>
      <c r="BG70" s="7">
        <f>IF(SUMIFS('Eurostat market shares'!$Z$2:$Z$185,'Eurostat market shares'!$C$2:$C$185,'Market shares starting point Fe'!$C70,'Eurostat market shares'!$D$2:$D$185,'Market shares starting point Fe'!$D70)=0,(SUMIFS('RAW data extract'!BD$74:BD$81,'RAW data extract'!$C$74:$C$81,VLOOKUP('Market shares starting point Fe'!$D70,Nomenclature!$F$1:$G$8,2,FALSE))-'Market shares starting point Fe'!BF70)+BF70,$Z70/SUMIFS('Eurostat market shares'!$Z$2:$Z$185,'Eurostat market shares'!$C$2:$C$185,'Market shares starting point Fe'!$C70,'Eurostat market shares'!$D$2:$D$185,'Market shares starting point Fe'!$D70)*(SUMIFS('RAW data extract'!BD$74:BD$81,'RAW data extract'!$C$74:$C$81,VLOOKUP('Market shares starting point Fe'!$D70,Nomenclature!$F$1:$G$8,2,FALSE))-'Market shares starting point Fe'!BF70)+BF70)</f>
        <v>1.4125887914513678E-2</v>
      </c>
      <c r="BH70" s="7">
        <f>IF(SUMIFS('Eurostat market shares'!$Z$2:$Z$185,'Eurostat market shares'!$C$2:$C$185,'Market shares starting point Fe'!$C70,'Eurostat market shares'!$D$2:$D$185,'Market shares starting point Fe'!$D70)=0,(SUMIFS('RAW data extract'!BE$74:BE$81,'RAW data extract'!$C$74:$C$81,VLOOKUP('Market shares starting point Fe'!$D70,Nomenclature!$F$1:$G$8,2,FALSE))-'Market shares starting point Fe'!BG70)+BG70,$Z70/SUMIFS('Eurostat market shares'!$Z$2:$Z$185,'Eurostat market shares'!$C$2:$C$185,'Market shares starting point Fe'!$C70,'Eurostat market shares'!$D$2:$D$185,'Market shares starting point Fe'!$D70)*(SUMIFS('RAW data extract'!BE$74:BE$81,'RAW data extract'!$C$74:$C$81,VLOOKUP('Market shares starting point Fe'!$D70,Nomenclature!$F$1:$G$8,2,FALSE))-'Market shares starting point Fe'!BG70)+BG70)</f>
        <v>1.1920960596593901E-2</v>
      </c>
    </row>
    <row r="71" spans="1:60" hidden="1" x14ac:dyDescent="0.3">
      <c r="A71" t="s">
        <v>9</v>
      </c>
      <c r="B71" t="s">
        <v>10</v>
      </c>
      <c r="C71" t="s">
        <v>27</v>
      </c>
      <c r="D71" t="s">
        <v>21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 s="6">
        <f>IFERROR(SUMIFS('intermediary sheet'!J$2:J$185,'intermediary sheet'!$C$2:$C$185,'Market shares starting point Fe'!$C71,'intermediary sheet'!$D$2:$D$185,'Market shares starting point Fe'!$D71)/SUMIFS('intermediary sheet'!J$2:J$185,'intermediary sheet'!$C$2:$C$185,'Market shares starting point Fe'!$C71,'intermediary sheet'!$D$2:$D$185,"total"),0)</f>
        <v>0</v>
      </c>
      <c r="K71" s="6">
        <f>IFERROR(SUMIFS('intermediary sheet'!K$2:K$185,'intermediary sheet'!$C$2:$C$185,'Market shares starting point Fe'!$C71,'intermediary sheet'!$D$2:$D$185,'Market shares starting point Fe'!$D71)/SUMIFS('intermediary sheet'!K$2:K$185,'intermediary sheet'!$C$2:$C$185,'Market shares starting point Fe'!$C71,'intermediary sheet'!$D$2:$D$185,"total"),0)</f>
        <v>0</v>
      </c>
      <c r="L71" s="6">
        <f>IFERROR(SUMIFS('intermediary sheet'!L$2:L$185,'intermediary sheet'!$C$2:$C$185,'Market shares starting point Fe'!$C71,'intermediary sheet'!$D$2:$D$185,'Market shares starting point Fe'!$D71)/SUMIFS('intermediary sheet'!L$2:L$185,'intermediary sheet'!$C$2:$C$185,'Market shares starting point Fe'!$C71,'intermediary sheet'!$D$2:$D$185,"total"),0)</f>
        <v>0</v>
      </c>
      <c r="M71" s="6">
        <f>IFERROR(SUMIFS('intermediary sheet'!M$2:M$185,'intermediary sheet'!$C$2:$C$185,'Market shares starting point Fe'!$C71,'intermediary sheet'!$D$2:$D$185,'Market shares starting point Fe'!$D71)/SUMIFS('intermediary sheet'!M$2:M$185,'intermediary sheet'!$C$2:$C$185,'Market shares starting point Fe'!$C71,'intermediary sheet'!$D$2:$D$185,"total"),0)</f>
        <v>0</v>
      </c>
      <c r="N71" s="6">
        <f>IFERROR(SUMIFS('intermediary sheet'!N$2:N$185,'intermediary sheet'!$C$2:$C$185,'Market shares starting point Fe'!$C71,'intermediary sheet'!$D$2:$D$185,'Market shares starting point Fe'!$D71)/SUMIFS('intermediary sheet'!N$2:N$185,'intermediary sheet'!$C$2:$C$185,'Market shares starting point Fe'!$C71,'intermediary sheet'!$D$2:$D$185,"total"),0)</f>
        <v>0</v>
      </c>
      <c r="O71" s="6">
        <f>IFERROR(SUMIFS('intermediary sheet'!O$2:O$185,'intermediary sheet'!$C$2:$C$185,'Market shares starting point Fe'!$C71,'intermediary sheet'!$D$2:$D$185,'Market shares starting point Fe'!$D71)/SUMIFS('intermediary sheet'!O$2:O$185,'intermediary sheet'!$C$2:$C$185,'Market shares starting point Fe'!$C71,'intermediary sheet'!$D$2:$D$185,"total"),0)</f>
        <v>0</v>
      </c>
      <c r="P71" s="6">
        <f>IFERROR(SUMIFS('intermediary sheet'!P$2:P$185,'intermediary sheet'!$C$2:$C$185,'Market shares starting point Fe'!$C71,'intermediary sheet'!$D$2:$D$185,'Market shares starting point Fe'!$D71)/SUMIFS('intermediary sheet'!P$2:P$185,'intermediary sheet'!$C$2:$C$185,'Market shares starting point Fe'!$C71,'intermediary sheet'!$D$2:$D$185,"total"),0)</f>
        <v>0</v>
      </c>
      <c r="Q71" s="6">
        <f>IFERROR(SUMIFS('intermediary sheet'!Q$2:Q$185,'intermediary sheet'!$C$2:$C$185,'Market shares starting point Fe'!$C71,'intermediary sheet'!$D$2:$D$185,'Market shares starting point Fe'!$D71)/SUMIFS('intermediary sheet'!Q$2:Q$185,'intermediary sheet'!$C$2:$C$185,'Market shares starting point Fe'!$C71,'intermediary sheet'!$D$2:$D$185,"total"),0)</f>
        <v>0</v>
      </c>
      <c r="R71" s="6">
        <f>IFERROR(SUMIFS('intermediary sheet'!R$2:R$185,'intermediary sheet'!$C$2:$C$185,'Market shares starting point Fe'!$C71,'intermediary sheet'!$D$2:$D$185,'Market shares starting point Fe'!$D71)/SUMIFS('intermediary sheet'!R$2:R$185,'intermediary sheet'!$C$2:$C$185,'Market shares starting point Fe'!$C71,'intermediary sheet'!$D$2:$D$185,"total"),0)</f>
        <v>0</v>
      </c>
      <c r="S71" s="6">
        <f>IFERROR(SUMIFS('intermediary sheet'!S$2:S$185,'intermediary sheet'!$C$2:$C$185,'Market shares starting point Fe'!$C71,'intermediary sheet'!$D$2:$D$185,'Market shares starting point Fe'!$D71)/SUMIFS('intermediary sheet'!S$2:S$185,'intermediary sheet'!$C$2:$C$185,'Market shares starting point Fe'!$C71,'intermediary sheet'!$D$2:$D$185,"total"),0)</f>
        <v>0</v>
      </c>
      <c r="T71" s="6">
        <f>IFERROR(SUMIFS('intermediary sheet'!T$2:T$185,'intermediary sheet'!$C$2:$C$185,'Market shares starting point Fe'!$C71,'intermediary sheet'!$D$2:$D$185,'Market shares starting point Fe'!$D71)/SUMIFS('intermediary sheet'!T$2:T$185,'intermediary sheet'!$C$2:$C$185,'Market shares starting point Fe'!$C71,'intermediary sheet'!$D$2:$D$185,"total"),0)</f>
        <v>0</v>
      </c>
      <c r="U71" s="6">
        <f>IFERROR(SUMIFS('intermediary sheet'!U$2:U$185,'intermediary sheet'!$C$2:$C$185,'Market shares starting point Fe'!$C71,'intermediary sheet'!$D$2:$D$185,'Market shares starting point Fe'!$D71)/SUMIFS('intermediary sheet'!U$2:U$185,'intermediary sheet'!$C$2:$C$185,'Market shares starting point Fe'!$C71,'intermediary sheet'!$D$2:$D$185,"total"),0)</f>
        <v>0</v>
      </c>
      <c r="V71" s="6">
        <f>IFERROR(SUMIFS('intermediary sheet'!V$2:V$185,'intermediary sheet'!$C$2:$C$185,'Market shares starting point Fe'!$C71,'intermediary sheet'!$D$2:$D$185,'Market shares starting point Fe'!$D71)/SUMIFS('intermediary sheet'!V$2:V$185,'intermediary sheet'!$C$2:$C$185,'Market shares starting point Fe'!$C71,'intermediary sheet'!$D$2:$D$185,"total"),0)</f>
        <v>0</v>
      </c>
      <c r="W71" s="6">
        <f>IFERROR(SUMIFS('intermediary sheet'!W$2:W$185,'intermediary sheet'!$C$2:$C$185,'Market shares starting point Fe'!$C71,'intermediary sheet'!$D$2:$D$185,'Market shares starting point Fe'!$D71)/SUMIFS('intermediary sheet'!W$2:W$185,'intermediary sheet'!$C$2:$C$185,'Market shares starting point Fe'!$C71,'intermediary sheet'!$D$2:$D$185,"total"),0)</f>
        <v>0</v>
      </c>
      <c r="X71" s="6">
        <f>IFERROR(SUMIFS('intermediary sheet'!X$2:X$185,'intermediary sheet'!$C$2:$C$185,'Market shares starting point Fe'!$C71,'intermediary sheet'!$D$2:$D$185,'Market shares starting point Fe'!$D71)/SUMIFS('intermediary sheet'!X$2:X$185,'intermediary sheet'!$C$2:$C$185,'Market shares starting point Fe'!$C71,'intermediary sheet'!$D$2:$D$185,"total"),0)</f>
        <v>0</v>
      </c>
      <c r="Y71" s="6">
        <f>IFERROR(SUMIFS('intermediary sheet'!Y$2:Y$185,'intermediary sheet'!$C$2:$C$185,'Market shares starting point Fe'!$C71,'intermediary sheet'!$D$2:$D$185,'Market shares starting point Fe'!$D71)/SUMIFS('intermediary sheet'!Y$2:Y$185,'intermediary sheet'!$C$2:$C$185,'Market shares starting point Fe'!$C71,'intermediary sheet'!$D$2:$D$185,"total"),0)</f>
        <v>0</v>
      </c>
      <c r="Z71" s="6">
        <f>IFERROR(SUMIFS('intermediary sheet'!Z$2:Z$185,'intermediary sheet'!$C$2:$C$185,'Market shares starting point Fe'!$C71,'intermediary sheet'!$D$2:$D$185,'Market shares starting point Fe'!$D71)/SUMIFS('intermediary sheet'!Z$2:Z$185,'intermediary sheet'!$C$2:$C$185,'Market shares starting point Fe'!$C71,'intermediary sheet'!$D$2:$D$185,"total"),0)</f>
        <v>0</v>
      </c>
      <c r="AA71" s="7">
        <f>IF(SUMIFS('Eurostat market shares'!$Z$2:$Z$185,'Eurostat market shares'!$C$2:$C$185,'Market shares starting point Fe'!$C71,'Eurostat market shares'!$D$2:$D$185,'Market shares starting point Fe'!$D71)=0,(SUMIFS('RAW data extract'!X$74:X$81,'RAW data extract'!$C$74:$C$81,VLOOKUP('Market shares starting point Fe'!$D71,Nomenclature!$F$1:$G$8,2,FALSE))-'Market shares starting point Fe'!Z71)+Z71,$Z71/SUMIFS('Eurostat market shares'!$Z$2:$Z$185,'Eurostat market shares'!$C$2:$C$185,'Market shares starting point Fe'!$C71,'Eurostat market shares'!$D$2:$D$185,'Market shares starting point Fe'!$D71)*(SUMIFS('RAW data extract'!X$74:X$81,'RAW data extract'!$C$74:$C$81,VLOOKUP('Market shares starting point Fe'!$D71,Nomenclature!$F$1:$G$8,2,FALSE))-'Market shares starting point Fe'!Z71)+Z71)</f>
        <v>3.1451634939410661E-5</v>
      </c>
      <c r="AB71" s="7">
        <f>IF(SUMIFS('Eurostat market shares'!$Z$2:$Z$185,'Eurostat market shares'!$C$2:$C$185,'Market shares starting point Fe'!$C71,'Eurostat market shares'!$D$2:$D$185,'Market shares starting point Fe'!$D71)=0,(SUMIFS('RAW data extract'!Y$74:Y$81,'RAW data extract'!$C$74:$C$81,VLOOKUP('Market shares starting point Fe'!$D71,Nomenclature!$F$1:$G$8,2,FALSE))-'Market shares starting point Fe'!AA71)+AA71,$Z71/SUMIFS('Eurostat market shares'!$Z$2:$Z$185,'Eurostat market shares'!$C$2:$C$185,'Market shares starting point Fe'!$C71,'Eurostat market shares'!$D$2:$D$185,'Market shares starting point Fe'!$D71)*(SUMIFS('RAW data extract'!Y$74:Y$81,'RAW data extract'!$C$74:$C$81,VLOOKUP('Market shares starting point Fe'!$D71,Nomenclature!$F$1:$G$8,2,FALSE))-'Market shares starting point Fe'!AA71)+AA71)</f>
        <v>3.2337662751868216E-5</v>
      </c>
      <c r="AC71" s="7">
        <f>IF(SUMIFS('Eurostat market shares'!$Z$2:$Z$185,'Eurostat market shares'!$C$2:$C$185,'Market shares starting point Fe'!$C71,'Eurostat market shares'!$D$2:$D$185,'Market shares starting point Fe'!$D71)=0,(SUMIFS('RAW data extract'!Z$74:Z$81,'RAW data extract'!$C$74:$C$81,VLOOKUP('Market shares starting point Fe'!$D71,Nomenclature!$F$1:$G$8,2,FALSE))-'Market shares starting point Fe'!AB71)+AB71,$Z71/SUMIFS('Eurostat market shares'!$Z$2:$Z$185,'Eurostat market shares'!$C$2:$C$185,'Market shares starting point Fe'!$C71,'Eurostat market shares'!$D$2:$D$185,'Market shares starting point Fe'!$D71)*(SUMIFS('RAW data extract'!Z$74:Z$81,'RAW data extract'!$C$74:$C$81,VLOOKUP('Market shares starting point Fe'!$D71,Nomenclature!$F$1:$G$8,2,FALSE))-'Market shares starting point Fe'!AB71)+AB71)</f>
        <v>3.3413273411202505E-5</v>
      </c>
      <c r="AD71" s="7">
        <f>IF(SUMIFS('Eurostat market shares'!$Z$2:$Z$185,'Eurostat market shares'!$C$2:$C$185,'Market shares starting point Fe'!$C71,'Eurostat market shares'!$D$2:$D$185,'Market shares starting point Fe'!$D71)=0,(SUMIFS('RAW data extract'!AA$74:AA$81,'RAW data extract'!$C$74:$C$81,VLOOKUP('Market shares starting point Fe'!$D71,Nomenclature!$F$1:$G$8,2,FALSE))-'Market shares starting point Fe'!AC71)+AC71,$Z71/SUMIFS('Eurostat market shares'!$Z$2:$Z$185,'Eurostat market shares'!$C$2:$C$185,'Market shares starting point Fe'!$C71,'Eurostat market shares'!$D$2:$D$185,'Market shares starting point Fe'!$D71)*(SUMIFS('RAW data extract'!AA$74:AA$81,'RAW data extract'!$C$74:$C$81,VLOOKUP('Market shares starting point Fe'!$D71,Nomenclature!$F$1:$G$8,2,FALSE))-'Market shares starting point Fe'!AC71)+AC71)</f>
        <v>3.4628690814887669E-5</v>
      </c>
      <c r="AE71" s="7">
        <f>IF(SUMIFS('Eurostat market shares'!$Z$2:$Z$185,'Eurostat market shares'!$C$2:$C$185,'Market shares starting point Fe'!$C71,'Eurostat market shares'!$D$2:$D$185,'Market shares starting point Fe'!$D71)=0,(SUMIFS('RAW data extract'!AB$74:AB$81,'RAW data extract'!$C$74:$C$81,VLOOKUP('Market shares starting point Fe'!$D71,Nomenclature!$F$1:$G$8,2,FALSE))-'Market shares starting point Fe'!AD71)+AD71,$Z71/SUMIFS('Eurostat market shares'!$Z$2:$Z$185,'Eurostat market shares'!$C$2:$C$185,'Market shares starting point Fe'!$C71,'Eurostat market shares'!$D$2:$D$185,'Market shares starting point Fe'!$D71)*(SUMIFS('RAW data extract'!AB$74:AB$81,'RAW data extract'!$C$74:$C$81,VLOOKUP('Market shares starting point Fe'!$D71,Nomenclature!$F$1:$G$8,2,FALSE))-'Market shares starting point Fe'!AD71)+AD71)</f>
        <v>3.5763703385667795E-5</v>
      </c>
      <c r="AF71" s="7">
        <f>IF(SUMIFS('Eurostat market shares'!$Z$2:$Z$185,'Eurostat market shares'!$C$2:$C$185,'Market shares starting point Fe'!$C71,'Eurostat market shares'!$D$2:$D$185,'Market shares starting point Fe'!$D71)=0,(SUMIFS('RAW data extract'!AC$74:AC$81,'RAW data extract'!$C$74:$C$81,VLOOKUP('Market shares starting point Fe'!$D71,Nomenclature!$F$1:$G$8,2,FALSE))-'Market shares starting point Fe'!AE71)+AE71,$Z71/SUMIFS('Eurostat market shares'!$Z$2:$Z$185,'Eurostat market shares'!$C$2:$C$185,'Market shares starting point Fe'!$C71,'Eurostat market shares'!$D$2:$D$185,'Market shares starting point Fe'!$D71)*(SUMIFS('RAW data extract'!AC$74:AC$81,'RAW data extract'!$C$74:$C$81,VLOOKUP('Market shares starting point Fe'!$D71,Nomenclature!$F$1:$G$8,2,FALSE))-'Market shares starting point Fe'!AE71)+AE71)</f>
        <v>3.6847644219590408E-5</v>
      </c>
      <c r="AG71" s="7">
        <f>IF(SUMIFS('Eurostat market shares'!$Z$2:$Z$185,'Eurostat market shares'!$C$2:$C$185,'Market shares starting point Fe'!$C71,'Eurostat market shares'!$D$2:$D$185,'Market shares starting point Fe'!$D71)=0,(SUMIFS('RAW data extract'!AD$74:AD$81,'RAW data extract'!$C$74:$C$81,VLOOKUP('Market shares starting point Fe'!$D71,Nomenclature!$F$1:$G$8,2,FALSE))-'Market shares starting point Fe'!AF71)+AF71,$Z71/SUMIFS('Eurostat market shares'!$Z$2:$Z$185,'Eurostat market shares'!$C$2:$C$185,'Market shares starting point Fe'!$C71,'Eurostat market shares'!$D$2:$D$185,'Market shares starting point Fe'!$D71)*(SUMIFS('RAW data extract'!AD$74:AD$81,'RAW data extract'!$C$74:$C$81,VLOOKUP('Market shares starting point Fe'!$D71,Nomenclature!$F$1:$G$8,2,FALSE))-'Market shares starting point Fe'!AF71)+AF71)</f>
        <v>3.7887884466593821E-5</v>
      </c>
      <c r="AH71" s="7">
        <f>IF(SUMIFS('Eurostat market shares'!$Z$2:$Z$185,'Eurostat market shares'!$C$2:$C$185,'Market shares starting point Fe'!$C71,'Eurostat market shares'!$D$2:$D$185,'Market shares starting point Fe'!$D71)=0,(SUMIFS('RAW data extract'!AE$74:AE$81,'RAW data extract'!$C$74:$C$81,VLOOKUP('Market shares starting point Fe'!$D71,Nomenclature!$F$1:$G$8,2,FALSE))-'Market shares starting point Fe'!AG71)+AG71,$Z71/SUMIFS('Eurostat market shares'!$Z$2:$Z$185,'Eurostat market shares'!$C$2:$C$185,'Market shares starting point Fe'!$C71,'Eurostat market shares'!$D$2:$D$185,'Market shares starting point Fe'!$D71)*(SUMIFS('RAW data extract'!AE$74:AE$81,'RAW data extract'!$C$74:$C$81,VLOOKUP('Market shares starting point Fe'!$D71,Nomenclature!$F$1:$G$8,2,FALSE))-'Market shares starting point Fe'!AG71)+AG71)</f>
        <v>3.8967393681361905E-5</v>
      </c>
      <c r="AI71" s="7">
        <f>IF(SUMIFS('Eurostat market shares'!$Z$2:$Z$185,'Eurostat market shares'!$C$2:$C$185,'Market shares starting point Fe'!$C71,'Eurostat market shares'!$D$2:$D$185,'Market shares starting point Fe'!$D71)=0,(SUMIFS('RAW data extract'!AF$74:AF$81,'RAW data extract'!$C$74:$C$81,VLOOKUP('Market shares starting point Fe'!$D71,Nomenclature!$F$1:$G$8,2,FALSE))-'Market shares starting point Fe'!AH71)+AH71,$Z71/SUMIFS('Eurostat market shares'!$Z$2:$Z$185,'Eurostat market shares'!$C$2:$C$185,'Market shares starting point Fe'!$C71,'Eurostat market shares'!$D$2:$D$185,'Market shares starting point Fe'!$D71)*(SUMIFS('RAW data extract'!AF$74:AF$81,'RAW data extract'!$C$74:$C$81,VLOOKUP('Market shares starting point Fe'!$D71,Nomenclature!$F$1:$G$8,2,FALSE))-'Market shares starting point Fe'!AH71)+AH71)</f>
        <v>4.0053074838500534E-5</v>
      </c>
      <c r="AJ71" s="7">
        <f>IF(SUMIFS('Eurostat market shares'!$Z$2:$Z$185,'Eurostat market shares'!$C$2:$C$185,'Market shares starting point Fe'!$C71,'Eurostat market shares'!$D$2:$D$185,'Market shares starting point Fe'!$D71)=0,(SUMIFS('RAW data extract'!AG$74:AG$81,'RAW data extract'!$C$74:$C$81,VLOOKUP('Market shares starting point Fe'!$D71,Nomenclature!$F$1:$G$8,2,FALSE))-'Market shares starting point Fe'!AI71)+AI71,$Z71/SUMIFS('Eurostat market shares'!$Z$2:$Z$185,'Eurostat market shares'!$C$2:$C$185,'Market shares starting point Fe'!$C71,'Eurostat market shares'!$D$2:$D$185,'Market shares starting point Fe'!$D71)*(SUMIFS('RAW data extract'!AG$74:AG$81,'RAW data extract'!$C$74:$C$81,VLOOKUP('Market shares starting point Fe'!$D71,Nomenclature!$F$1:$G$8,2,FALSE))-'Market shares starting point Fe'!AI71)+AI71)</f>
        <v>4.1197197991297726E-5</v>
      </c>
      <c r="AK71" s="7">
        <f>IF(SUMIFS('Eurostat market shares'!$Z$2:$Z$185,'Eurostat market shares'!$C$2:$C$185,'Market shares starting point Fe'!$C71,'Eurostat market shares'!$D$2:$D$185,'Market shares starting point Fe'!$D71)=0,(SUMIFS('RAW data extract'!AH$74:AH$81,'RAW data extract'!$C$74:$C$81,VLOOKUP('Market shares starting point Fe'!$D71,Nomenclature!$F$1:$G$8,2,FALSE))-'Market shares starting point Fe'!AJ71)+AJ71,$Z71/SUMIFS('Eurostat market shares'!$Z$2:$Z$185,'Eurostat market shares'!$C$2:$C$185,'Market shares starting point Fe'!$C71,'Eurostat market shares'!$D$2:$D$185,'Market shares starting point Fe'!$D71)*(SUMIFS('RAW data extract'!AH$74:AH$81,'RAW data extract'!$C$74:$C$81,VLOOKUP('Market shares starting point Fe'!$D71,Nomenclature!$F$1:$G$8,2,FALSE))-'Market shares starting point Fe'!AJ71)+AJ71)</f>
        <v>4.2470285593250626E-5</v>
      </c>
      <c r="AL71" s="7">
        <f>IF(SUMIFS('Eurostat market shares'!$Z$2:$Z$185,'Eurostat market shares'!$C$2:$C$185,'Market shares starting point Fe'!$C71,'Eurostat market shares'!$D$2:$D$185,'Market shares starting point Fe'!$D71)=0,(SUMIFS('RAW data extract'!AI$74:AI$81,'RAW data extract'!$C$74:$C$81,VLOOKUP('Market shares starting point Fe'!$D71,Nomenclature!$F$1:$G$8,2,FALSE))-'Market shares starting point Fe'!AK71)+AK71,$Z71/SUMIFS('Eurostat market shares'!$Z$2:$Z$185,'Eurostat market shares'!$C$2:$C$185,'Market shares starting point Fe'!$C71,'Eurostat market shares'!$D$2:$D$185,'Market shares starting point Fe'!$D71)*(SUMIFS('RAW data extract'!AI$74:AI$81,'RAW data extract'!$C$74:$C$81,VLOOKUP('Market shares starting point Fe'!$D71,Nomenclature!$F$1:$G$8,2,FALSE))-'Market shares starting point Fe'!AK71)+AK71)</f>
        <v>4.3906027992304353E-5</v>
      </c>
      <c r="AM71" s="7">
        <f>IF(SUMIFS('Eurostat market shares'!$Z$2:$Z$185,'Eurostat market shares'!$C$2:$C$185,'Market shares starting point Fe'!$C71,'Eurostat market shares'!$D$2:$D$185,'Market shares starting point Fe'!$D71)=0,(SUMIFS('RAW data extract'!AJ$74:AJ$81,'RAW data extract'!$C$74:$C$81,VLOOKUP('Market shares starting point Fe'!$D71,Nomenclature!$F$1:$G$8,2,FALSE))-'Market shares starting point Fe'!AL71)+AL71,$Z71/SUMIFS('Eurostat market shares'!$Z$2:$Z$185,'Eurostat market shares'!$C$2:$C$185,'Market shares starting point Fe'!$C71,'Eurostat market shares'!$D$2:$D$185,'Market shares starting point Fe'!$D71)*(SUMIFS('RAW data extract'!AJ$74:AJ$81,'RAW data extract'!$C$74:$C$81,VLOOKUP('Market shares starting point Fe'!$D71,Nomenclature!$F$1:$G$8,2,FALSE))-'Market shares starting point Fe'!AL71)+AL71)</f>
        <v>4.5532824028946061E-5</v>
      </c>
      <c r="AN71" s="7">
        <f>IF(SUMIFS('Eurostat market shares'!$Z$2:$Z$185,'Eurostat market shares'!$C$2:$C$185,'Market shares starting point Fe'!$C71,'Eurostat market shares'!$D$2:$D$185,'Market shares starting point Fe'!$D71)=0,(SUMIFS('RAW data extract'!AK$74:AK$81,'RAW data extract'!$C$74:$C$81,VLOOKUP('Market shares starting point Fe'!$D71,Nomenclature!$F$1:$G$8,2,FALSE))-'Market shares starting point Fe'!AM71)+AM71,$Z71/SUMIFS('Eurostat market shares'!$Z$2:$Z$185,'Eurostat market shares'!$C$2:$C$185,'Market shares starting point Fe'!$C71,'Eurostat market shares'!$D$2:$D$185,'Market shares starting point Fe'!$D71)*(SUMIFS('RAW data extract'!AK$74:AK$81,'RAW data extract'!$C$74:$C$81,VLOOKUP('Market shares starting point Fe'!$D71,Nomenclature!$F$1:$G$8,2,FALSE))-'Market shares starting point Fe'!AM71)+AM71)</f>
        <v>4.7450540965442324E-5</v>
      </c>
      <c r="AO71" s="7">
        <f>IF(SUMIFS('Eurostat market shares'!$Z$2:$Z$185,'Eurostat market shares'!$C$2:$C$185,'Market shares starting point Fe'!$C71,'Eurostat market shares'!$D$2:$D$185,'Market shares starting point Fe'!$D71)=0,(SUMIFS('RAW data extract'!AL$74:AL$81,'RAW data extract'!$C$74:$C$81,VLOOKUP('Market shares starting point Fe'!$D71,Nomenclature!$F$1:$G$8,2,FALSE))-'Market shares starting point Fe'!AN71)+AN71,$Z71/SUMIFS('Eurostat market shares'!$Z$2:$Z$185,'Eurostat market shares'!$C$2:$C$185,'Market shares starting point Fe'!$C71,'Eurostat market shares'!$D$2:$D$185,'Market shares starting point Fe'!$D71)*(SUMIFS('RAW data extract'!AL$74:AL$81,'RAW data extract'!$C$74:$C$81,VLOOKUP('Market shares starting point Fe'!$D71,Nomenclature!$F$1:$G$8,2,FALSE))-'Market shares starting point Fe'!AN71)+AN71)</f>
        <v>4.9588750128145506E-5</v>
      </c>
      <c r="AP71" s="7">
        <f>IF(SUMIFS('Eurostat market shares'!$Z$2:$Z$185,'Eurostat market shares'!$C$2:$C$185,'Market shares starting point Fe'!$C71,'Eurostat market shares'!$D$2:$D$185,'Market shares starting point Fe'!$D71)=0,(SUMIFS('RAW data extract'!AM$74:AM$81,'RAW data extract'!$C$74:$C$81,VLOOKUP('Market shares starting point Fe'!$D71,Nomenclature!$F$1:$G$8,2,FALSE))-'Market shares starting point Fe'!AO71)+AO71,$Z71/SUMIFS('Eurostat market shares'!$Z$2:$Z$185,'Eurostat market shares'!$C$2:$C$185,'Market shares starting point Fe'!$C71,'Eurostat market shares'!$D$2:$D$185,'Market shares starting point Fe'!$D71)*(SUMIFS('RAW data extract'!AM$74:AM$81,'RAW data extract'!$C$74:$C$81,VLOOKUP('Market shares starting point Fe'!$D71,Nomenclature!$F$1:$G$8,2,FALSE))-'Market shares starting point Fe'!AO71)+AO71)</f>
        <v>5.1955306817065874E-5</v>
      </c>
      <c r="AQ71" s="7">
        <f>IF(SUMIFS('Eurostat market shares'!$Z$2:$Z$185,'Eurostat market shares'!$C$2:$C$185,'Market shares starting point Fe'!$C71,'Eurostat market shares'!$D$2:$D$185,'Market shares starting point Fe'!$D71)=0,(SUMIFS('RAW data extract'!AN$74:AN$81,'RAW data extract'!$C$74:$C$81,VLOOKUP('Market shares starting point Fe'!$D71,Nomenclature!$F$1:$G$8,2,FALSE))-'Market shares starting point Fe'!AP71)+AP71,$Z71/SUMIFS('Eurostat market shares'!$Z$2:$Z$185,'Eurostat market shares'!$C$2:$C$185,'Market shares starting point Fe'!$C71,'Eurostat market shares'!$D$2:$D$185,'Market shares starting point Fe'!$D71)*(SUMIFS('RAW data extract'!AN$74:AN$81,'RAW data extract'!$C$74:$C$81,VLOOKUP('Market shares starting point Fe'!$D71,Nomenclature!$F$1:$G$8,2,FALSE))-'Market shares starting point Fe'!AP71)+AP71)</f>
        <v>5.4493860790469999E-5</v>
      </c>
      <c r="AR71" s="7">
        <f>IF(SUMIFS('Eurostat market shares'!$Z$2:$Z$185,'Eurostat market shares'!$C$2:$C$185,'Market shares starting point Fe'!$C71,'Eurostat market shares'!$D$2:$D$185,'Market shares starting point Fe'!$D71)=0,(SUMIFS('RAW data extract'!AO$74:AO$81,'RAW data extract'!$C$74:$C$81,VLOOKUP('Market shares starting point Fe'!$D71,Nomenclature!$F$1:$G$8,2,FALSE))-'Market shares starting point Fe'!AQ71)+AQ71,$Z71/SUMIFS('Eurostat market shares'!$Z$2:$Z$185,'Eurostat market shares'!$C$2:$C$185,'Market shares starting point Fe'!$C71,'Eurostat market shares'!$D$2:$D$185,'Market shares starting point Fe'!$D71)*(SUMIFS('RAW data extract'!AO$74:AO$81,'RAW data extract'!$C$74:$C$81,VLOOKUP('Market shares starting point Fe'!$D71,Nomenclature!$F$1:$G$8,2,FALSE))-'Market shares starting point Fe'!AQ71)+AQ71)</f>
        <v>5.7190908220331345E-5</v>
      </c>
      <c r="AS71" s="7">
        <f>IF(SUMIFS('Eurostat market shares'!$Z$2:$Z$185,'Eurostat market shares'!$C$2:$C$185,'Market shares starting point Fe'!$C71,'Eurostat market shares'!$D$2:$D$185,'Market shares starting point Fe'!$D71)=0,(SUMIFS('RAW data extract'!AP$74:AP$81,'RAW data extract'!$C$74:$C$81,VLOOKUP('Market shares starting point Fe'!$D71,Nomenclature!$F$1:$G$8,2,FALSE))-'Market shares starting point Fe'!AR71)+AR71,$Z71/SUMIFS('Eurostat market shares'!$Z$2:$Z$185,'Eurostat market shares'!$C$2:$C$185,'Market shares starting point Fe'!$C71,'Eurostat market shares'!$D$2:$D$185,'Market shares starting point Fe'!$D71)*(SUMIFS('RAW data extract'!AP$74:AP$81,'RAW data extract'!$C$74:$C$81,VLOOKUP('Market shares starting point Fe'!$D71,Nomenclature!$F$1:$G$8,2,FALSE))-'Market shares starting point Fe'!AR71)+AR71)</f>
        <v>6.0033249519162987E-5</v>
      </c>
      <c r="AT71" s="7">
        <f>IF(SUMIFS('Eurostat market shares'!$Z$2:$Z$185,'Eurostat market shares'!$C$2:$C$185,'Market shares starting point Fe'!$C71,'Eurostat market shares'!$D$2:$D$185,'Market shares starting point Fe'!$D71)=0,(SUMIFS('RAW data extract'!AQ$74:AQ$81,'RAW data extract'!$C$74:$C$81,VLOOKUP('Market shares starting point Fe'!$D71,Nomenclature!$F$1:$G$8,2,FALSE))-'Market shares starting point Fe'!AS71)+AS71,$Z71/SUMIFS('Eurostat market shares'!$Z$2:$Z$185,'Eurostat market shares'!$C$2:$C$185,'Market shares starting point Fe'!$C71,'Eurostat market shares'!$D$2:$D$185,'Market shares starting point Fe'!$D71)*(SUMIFS('RAW data extract'!AQ$74:AQ$81,'RAW data extract'!$C$74:$C$81,VLOOKUP('Market shares starting point Fe'!$D71,Nomenclature!$F$1:$G$8,2,FALSE))-'Market shares starting point Fe'!AS71)+AS71)</f>
        <v>6.3021984549952367E-5</v>
      </c>
      <c r="AU71" s="7">
        <f>IF(SUMIFS('Eurostat market shares'!$Z$2:$Z$185,'Eurostat market shares'!$C$2:$C$185,'Market shares starting point Fe'!$C71,'Eurostat market shares'!$D$2:$D$185,'Market shares starting point Fe'!$D71)=0,(SUMIFS('RAW data extract'!AR$74:AR$81,'RAW data extract'!$C$74:$C$81,VLOOKUP('Market shares starting point Fe'!$D71,Nomenclature!$F$1:$G$8,2,FALSE))-'Market shares starting point Fe'!AT71)+AT71,$Z71/SUMIFS('Eurostat market shares'!$Z$2:$Z$185,'Eurostat market shares'!$C$2:$C$185,'Market shares starting point Fe'!$C71,'Eurostat market shares'!$D$2:$D$185,'Market shares starting point Fe'!$D71)*(SUMIFS('RAW data extract'!AR$74:AR$81,'RAW data extract'!$C$74:$C$81,VLOOKUP('Market shares starting point Fe'!$D71,Nomenclature!$F$1:$G$8,2,FALSE))-'Market shares starting point Fe'!AT71)+AT71)</f>
        <v>6.6061670150832237E-5</v>
      </c>
      <c r="AV71" s="7">
        <f>IF(SUMIFS('Eurostat market shares'!$Z$2:$Z$185,'Eurostat market shares'!$C$2:$C$185,'Market shares starting point Fe'!$C71,'Eurostat market shares'!$D$2:$D$185,'Market shares starting point Fe'!$D71)=0,(SUMIFS('RAW data extract'!AS$74:AS$81,'RAW data extract'!$C$74:$C$81,VLOOKUP('Market shares starting point Fe'!$D71,Nomenclature!$F$1:$G$8,2,FALSE))-'Market shares starting point Fe'!AU71)+AU71,$Z71/SUMIFS('Eurostat market shares'!$Z$2:$Z$185,'Eurostat market shares'!$C$2:$C$185,'Market shares starting point Fe'!$C71,'Eurostat market shares'!$D$2:$D$185,'Market shares starting point Fe'!$D71)*(SUMIFS('RAW data extract'!AS$74:AS$81,'RAW data extract'!$C$74:$C$81,VLOOKUP('Market shares starting point Fe'!$D71,Nomenclature!$F$1:$G$8,2,FALSE))-'Market shares starting point Fe'!AU71)+AU71)</f>
        <v>6.9224460196423571E-5</v>
      </c>
      <c r="AW71" s="7">
        <f>IF(SUMIFS('Eurostat market shares'!$Z$2:$Z$185,'Eurostat market shares'!$C$2:$C$185,'Market shares starting point Fe'!$C71,'Eurostat market shares'!$D$2:$D$185,'Market shares starting point Fe'!$D71)=0,(SUMIFS('RAW data extract'!AT$74:AT$81,'RAW data extract'!$C$74:$C$81,VLOOKUP('Market shares starting point Fe'!$D71,Nomenclature!$F$1:$G$8,2,FALSE))-'Market shares starting point Fe'!AV71)+AV71,$Z71/SUMIFS('Eurostat market shares'!$Z$2:$Z$185,'Eurostat market shares'!$C$2:$C$185,'Market shares starting point Fe'!$C71,'Eurostat market shares'!$D$2:$D$185,'Market shares starting point Fe'!$D71)*(SUMIFS('RAW data extract'!AT$74:AT$81,'RAW data extract'!$C$74:$C$81,VLOOKUP('Market shares starting point Fe'!$D71,Nomenclature!$F$1:$G$8,2,FALSE))-'Market shares starting point Fe'!AV71)+AV71)</f>
        <v>7.249390836290166E-5</v>
      </c>
      <c r="AX71" s="7">
        <f>IF(SUMIFS('Eurostat market shares'!$Z$2:$Z$185,'Eurostat market shares'!$C$2:$C$185,'Market shares starting point Fe'!$C71,'Eurostat market shares'!$D$2:$D$185,'Market shares starting point Fe'!$D71)=0,(SUMIFS('RAW data extract'!AU$74:AU$81,'RAW data extract'!$C$74:$C$81,VLOOKUP('Market shares starting point Fe'!$D71,Nomenclature!$F$1:$G$8,2,FALSE))-'Market shares starting point Fe'!AW71)+AW71,$Z71/SUMIFS('Eurostat market shares'!$Z$2:$Z$185,'Eurostat market shares'!$C$2:$C$185,'Market shares starting point Fe'!$C71,'Eurostat market shares'!$D$2:$D$185,'Market shares starting point Fe'!$D71)*(SUMIFS('RAW data extract'!AU$74:AU$81,'RAW data extract'!$C$74:$C$81,VLOOKUP('Market shares starting point Fe'!$D71,Nomenclature!$F$1:$G$8,2,FALSE))-'Market shares starting point Fe'!AW71)+AW71)</f>
        <v>7.5960177492498033E-5</v>
      </c>
      <c r="AY71" s="7">
        <f>IF(SUMIFS('Eurostat market shares'!$Z$2:$Z$185,'Eurostat market shares'!$C$2:$C$185,'Market shares starting point Fe'!$C71,'Eurostat market shares'!$D$2:$D$185,'Market shares starting point Fe'!$D71)=0,(SUMIFS('RAW data extract'!AV$74:AV$81,'RAW data extract'!$C$74:$C$81,VLOOKUP('Market shares starting point Fe'!$D71,Nomenclature!$F$1:$G$8,2,FALSE))-'Market shares starting point Fe'!AX71)+AX71,$Z71/SUMIFS('Eurostat market shares'!$Z$2:$Z$185,'Eurostat market shares'!$C$2:$C$185,'Market shares starting point Fe'!$C71,'Eurostat market shares'!$D$2:$D$185,'Market shares starting point Fe'!$D71)*(SUMIFS('RAW data extract'!AV$74:AV$81,'RAW data extract'!$C$74:$C$81,VLOOKUP('Market shares starting point Fe'!$D71,Nomenclature!$F$1:$G$8,2,FALSE))-'Market shares starting point Fe'!AX71)+AX71)</f>
        <v>7.9901486654215481E-5</v>
      </c>
      <c r="AZ71" s="7">
        <f>IF(SUMIFS('Eurostat market shares'!$Z$2:$Z$185,'Eurostat market shares'!$C$2:$C$185,'Market shares starting point Fe'!$C71,'Eurostat market shares'!$D$2:$D$185,'Market shares starting point Fe'!$D71)=0,(SUMIFS('RAW data extract'!AW$74:AW$81,'RAW data extract'!$C$74:$C$81,VLOOKUP('Market shares starting point Fe'!$D71,Nomenclature!$F$1:$G$8,2,FALSE))-'Market shares starting point Fe'!AY71)+AY71,$Z71/SUMIFS('Eurostat market shares'!$Z$2:$Z$185,'Eurostat market shares'!$C$2:$C$185,'Market shares starting point Fe'!$C71,'Eurostat market shares'!$D$2:$D$185,'Market shares starting point Fe'!$D71)*(SUMIFS('RAW data extract'!AW$74:AW$81,'RAW data extract'!$C$74:$C$81,VLOOKUP('Market shares starting point Fe'!$D71,Nomenclature!$F$1:$G$8,2,FALSE))-'Market shares starting point Fe'!AY71)+AY71)</f>
        <v>8.4063538533015611E-5</v>
      </c>
      <c r="BA71" s="7">
        <f>IF(SUMIFS('Eurostat market shares'!$Z$2:$Z$185,'Eurostat market shares'!$C$2:$C$185,'Market shares starting point Fe'!$C71,'Eurostat market shares'!$D$2:$D$185,'Market shares starting point Fe'!$D71)=0,(SUMIFS('RAW data extract'!AX$74:AX$81,'RAW data extract'!$C$74:$C$81,VLOOKUP('Market shares starting point Fe'!$D71,Nomenclature!$F$1:$G$8,2,FALSE))-'Market shares starting point Fe'!AZ71)+AZ71,$Z71/SUMIFS('Eurostat market shares'!$Z$2:$Z$185,'Eurostat market shares'!$C$2:$C$185,'Market shares starting point Fe'!$C71,'Eurostat market shares'!$D$2:$D$185,'Market shares starting point Fe'!$D71)*(SUMIFS('RAW data extract'!AX$74:AX$81,'RAW data extract'!$C$74:$C$81,VLOOKUP('Market shares starting point Fe'!$D71,Nomenclature!$F$1:$G$8,2,FALSE))-'Market shares starting point Fe'!AZ71)+AZ71)</f>
        <v>8.8609987851437781E-5</v>
      </c>
      <c r="BB71" s="7">
        <f>IF(SUMIFS('Eurostat market shares'!$Z$2:$Z$185,'Eurostat market shares'!$C$2:$C$185,'Market shares starting point Fe'!$C71,'Eurostat market shares'!$D$2:$D$185,'Market shares starting point Fe'!$D71)=0,(SUMIFS('RAW data extract'!AY$74:AY$81,'RAW data extract'!$C$74:$C$81,VLOOKUP('Market shares starting point Fe'!$D71,Nomenclature!$F$1:$G$8,2,FALSE))-'Market shares starting point Fe'!BA71)+BA71,$Z71/SUMIFS('Eurostat market shares'!$Z$2:$Z$185,'Eurostat market shares'!$C$2:$C$185,'Market shares starting point Fe'!$C71,'Eurostat market shares'!$D$2:$D$185,'Market shares starting point Fe'!$D71)*(SUMIFS('RAW data extract'!AY$74:AY$81,'RAW data extract'!$C$74:$C$81,VLOOKUP('Market shares starting point Fe'!$D71,Nomenclature!$F$1:$G$8,2,FALSE))-'Market shares starting point Fe'!BA71)+BA71)</f>
        <v>9.3658992963984897E-5</v>
      </c>
      <c r="BC71" s="7">
        <f>IF(SUMIFS('Eurostat market shares'!$Z$2:$Z$185,'Eurostat market shares'!$C$2:$C$185,'Market shares starting point Fe'!$C71,'Eurostat market shares'!$D$2:$D$185,'Market shares starting point Fe'!$D71)=0,(SUMIFS('RAW data extract'!AZ$74:AZ$81,'RAW data extract'!$C$74:$C$81,VLOOKUP('Market shares starting point Fe'!$D71,Nomenclature!$F$1:$G$8,2,FALSE))-'Market shares starting point Fe'!BB71)+BB71,$Z71/SUMIFS('Eurostat market shares'!$Z$2:$Z$185,'Eurostat market shares'!$C$2:$C$185,'Market shares starting point Fe'!$C71,'Eurostat market shares'!$D$2:$D$185,'Market shares starting point Fe'!$D71)*(SUMIFS('RAW data extract'!AZ$74:AZ$81,'RAW data extract'!$C$74:$C$81,VLOOKUP('Market shares starting point Fe'!$D71,Nomenclature!$F$1:$G$8,2,FALSE))-'Market shares starting point Fe'!BB71)+BB71)</f>
        <v>9.9276599341383099E-5</v>
      </c>
      <c r="BD71" s="7">
        <f>IF(SUMIFS('Eurostat market shares'!$Z$2:$Z$185,'Eurostat market shares'!$C$2:$C$185,'Market shares starting point Fe'!$C71,'Eurostat market shares'!$D$2:$D$185,'Market shares starting point Fe'!$D71)=0,(SUMIFS('RAW data extract'!BA$74:BA$81,'RAW data extract'!$C$74:$C$81,VLOOKUP('Market shares starting point Fe'!$D71,Nomenclature!$F$1:$G$8,2,FALSE))-'Market shares starting point Fe'!BC71)+BC71,$Z71/SUMIFS('Eurostat market shares'!$Z$2:$Z$185,'Eurostat market shares'!$C$2:$C$185,'Market shares starting point Fe'!$C71,'Eurostat market shares'!$D$2:$D$185,'Market shares starting point Fe'!$D71)*(SUMIFS('RAW data extract'!BA$74:BA$81,'RAW data extract'!$C$74:$C$81,VLOOKUP('Market shares starting point Fe'!$D71,Nomenclature!$F$1:$G$8,2,FALSE))-'Market shares starting point Fe'!BC71)+BC71)</f>
        <v>1.053592419088396E-4</v>
      </c>
      <c r="BE71" s="7">
        <f>IF(SUMIFS('Eurostat market shares'!$Z$2:$Z$185,'Eurostat market shares'!$C$2:$C$185,'Market shares starting point Fe'!$C71,'Eurostat market shares'!$D$2:$D$185,'Market shares starting point Fe'!$D71)=0,(SUMIFS('RAW data extract'!BB$74:BB$81,'RAW data extract'!$C$74:$C$81,VLOOKUP('Market shares starting point Fe'!$D71,Nomenclature!$F$1:$G$8,2,FALSE))-'Market shares starting point Fe'!BD71)+BD71,$Z71/SUMIFS('Eurostat market shares'!$Z$2:$Z$185,'Eurostat market shares'!$C$2:$C$185,'Market shares starting point Fe'!$C71,'Eurostat market shares'!$D$2:$D$185,'Market shares starting point Fe'!$D71)*(SUMIFS('RAW data extract'!BB$74:BB$81,'RAW data extract'!$C$74:$C$81,VLOOKUP('Market shares starting point Fe'!$D71,Nomenclature!$F$1:$G$8,2,FALSE))-'Market shares starting point Fe'!BD71)+BD71)</f>
        <v>1.1223743783746689E-4</v>
      </c>
      <c r="BF71" s="7">
        <f>IF(SUMIFS('Eurostat market shares'!$Z$2:$Z$185,'Eurostat market shares'!$C$2:$C$185,'Market shares starting point Fe'!$C71,'Eurostat market shares'!$D$2:$D$185,'Market shares starting point Fe'!$D71)=0,(SUMIFS('RAW data extract'!BC$74:BC$81,'RAW data extract'!$C$74:$C$81,VLOOKUP('Market shares starting point Fe'!$D71,Nomenclature!$F$1:$G$8,2,FALSE))-'Market shares starting point Fe'!BE71)+BE71,$Z71/SUMIFS('Eurostat market shares'!$Z$2:$Z$185,'Eurostat market shares'!$C$2:$C$185,'Market shares starting point Fe'!$C71,'Eurostat market shares'!$D$2:$D$185,'Market shares starting point Fe'!$D71)*(SUMIFS('RAW data extract'!BC$74:BC$81,'RAW data extract'!$C$74:$C$81,VLOOKUP('Market shares starting point Fe'!$D71,Nomenclature!$F$1:$G$8,2,FALSE))-'Market shares starting point Fe'!BE71)+BE71)</f>
        <v>1.1994345012950137E-4</v>
      </c>
      <c r="BG71" s="7">
        <f>IF(SUMIFS('Eurostat market shares'!$Z$2:$Z$185,'Eurostat market shares'!$C$2:$C$185,'Market shares starting point Fe'!$C71,'Eurostat market shares'!$D$2:$D$185,'Market shares starting point Fe'!$D71)=0,(SUMIFS('RAW data extract'!BD$74:BD$81,'RAW data extract'!$C$74:$C$81,VLOOKUP('Market shares starting point Fe'!$D71,Nomenclature!$F$1:$G$8,2,FALSE))-'Market shares starting point Fe'!BF71)+BF71,$Z71/SUMIFS('Eurostat market shares'!$Z$2:$Z$185,'Eurostat market shares'!$C$2:$C$185,'Market shares starting point Fe'!$C71,'Eurostat market shares'!$D$2:$D$185,'Market shares starting point Fe'!$D71)*(SUMIFS('RAW data extract'!BD$74:BD$81,'RAW data extract'!$C$74:$C$81,VLOOKUP('Market shares starting point Fe'!$D71,Nomenclature!$F$1:$G$8,2,FALSE))-'Market shares starting point Fe'!BF71)+BF71)</f>
        <v>1.286164202993178E-4</v>
      </c>
      <c r="BH71" s="7">
        <f>IF(SUMIFS('Eurostat market shares'!$Z$2:$Z$185,'Eurostat market shares'!$C$2:$C$185,'Market shares starting point Fe'!$C71,'Eurostat market shares'!$D$2:$D$185,'Market shares starting point Fe'!$D71)=0,(SUMIFS('RAW data extract'!BE$74:BE$81,'RAW data extract'!$C$74:$C$81,VLOOKUP('Market shares starting point Fe'!$D71,Nomenclature!$F$1:$G$8,2,FALSE))-'Market shares starting point Fe'!BG71)+BG71,$Z71/SUMIFS('Eurostat market shares'!$Z$2:$Z$185,'Eurostat market shares'!$C$2:$C$185,'Market shares starting point Fe'!$C71,'Eurostat market shares'!$D$2:$D$185,'Market shares starting point Fe'!$D71)*(SUMIFS('RAW data extract'!BE$74:BE$81,'RAW data extract'!$C$74:$C$81,VLOOKUP('Market shares starting point Fe'!$D71,Nomenclature!$F$1:$G$8,2,FALSE))-'Market shares starting point Fe'!BG71)+BG71)</f>
        <v>1.3847148359464765E-4</v>
      </c>
    </row>
    <row r="72" spans="1:60" hidden="1" x14ac:dyDescent="0.3">
      <c r="A72" t="s">
        <v>9</v>
      </c>
      <c r="B72" t="s">
        <v>10</v>
      </c>
      <c r="C72" t="s">
        <v>27</v>
      </c>
      <c r="D72" t="s">
        <v>22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 s="6">
        <f>IFERROR(SUMIFS('intermediary sheet'!J$2:J$185,'intermediary sheet'!$C$2:$C$185,'Market shares starting point Fe'!$C72,'intermediary sheet'!$D$2:$D$185,'Market shares starting point Fe'!$D72)/SUMIFS('intermediary sheet'!J$2:J$185,'intermediary sheet'!$C$2:$C$185,'Market shares starting point Fe'!$C72,'intermediary sheet'!$D$2:$D$185,"total"),0)</f>
        <v>0.98556590090300833</v>
      </c>
      <c r="K72" s="6">
        <f>IFERROR(SUMIFS('intermediary sheet'!K$2:K$185,'intermediary sheet'!$C$2:$C$185,'Market shares starting point Fe'!$C72,'intermediary sheet'!$D$2:$D$185,'Market shares starting point Fe'!$D72)/SUMIFS('intermediary sheet'!K$2:K$185,'intermediary sheet'!$C$2:$C$185,'Market shares starting point Fe'!$C72,'intermediary sheet'!$D$2:$D$185,"total"),0)</f>
        <v>0.98384938396935995</v>
      </c>
      <c r="L72" s="6">
        <f>IFERROR(SUMIFS('intermediary sheet'!L$2:L$185,'intermediary sheet'!$C$2:$C$185,'Market shares starting point Fe'!$C72,'intermediary sheet'!$D$2:$D$185,'Market shares starting point Fe'!$D72)/SUMIFS('intermediary sheet'!L$2:L$185,'intermediary sheet'!$C$2:$C$185,'Market shares starting point Fe'!$C72,'intermediary sheet'!$D$2:$D$185,"total"),0)</f>
        <v>0.98336026951355526</v>
      </c>
      <c r="M72" s="6">
        <f>IFERROR(SUMIFS('intermediary sheet'!M$2:M$185,'intermediary sheet'!$C$2:$C$185,'Market shares starting point Fe'!$C72,'intermediary sheet'!$D$2:$D$185,'Market shares starting point Fe'!$D72)/SUMIFS('intermediary sheet'!M$2:M$185,'intermediary sheet'!$C$2:$C$185,'Market shares starting point Fe'!$C72,'intermediary sheet'!$D$2:$D$185,"total"),0)</f>
        <v>0.98114345718179596</v>
      </c>
      <c r="N72" s="6">
        <f>IFERROR(SUMIFS('intermediary sheet'!N$2:N$185,'intermediary sheet'!$C$2:$C$185,'Market shares starting point Fe'!$C72,'intermediary sheet'!$D$2:$D$185,'Market shares starting point Fe'!$D72)/SUMIFS('intermediary sheet'!N$2:N$185,'intermediary sheet'!$C$2:$C$185,'Market shares starting point Fe'!$C72,'intermediary sheet'!$D$2:$D$185,"total"),0)</f>
        <v>0.98232758620689653</v>
      </c>
      <c r="O72" s="6">
        <f>IFERROR(SUMIFS('intermediary sheet'!O$2:O$185,'intermediary sheet'!$C$2:$C$185,'Market shares starting point Fe'!$C72,'intermediary sheet'!$D$2:$D$185,'Market shares starting point Fe'!$D72)/SUMIFS('intermediary sheet'!O$2:O$185,'intermediary sheet'!$C$2:$C$185,'Market shares starting point Fe'!$C72,'intermediary sheet'!$D$2:$D$185,"total"),0)</f>
        <v>0.98355362293882131</v>
      </c>
      <c r="P72" s="6">
        <f>IFERROR(SUMIFS('intermediary sheet'!P$2:P$185,'intermediary sheet'!$C$2:$C$185,'Market shares starting point Fe'!$C72,'intermediary sheet'!$D$2:$D$185,'Market shares starting point Fe'!$D72)/SUMIFS('intermediary sheet'!P$2:P$185,'intermediary sheet'!$C$2:$C$185,'Market shares starting point Fe'!$C72,'intermediary sheet'!$D$2:$D$185,"total"),0)</f>
        <v>0.98330807442956969</v>
      </c>
      <c r="Q72" s="6">
        <f>IFERROR(SUMIFS('intermediary sheet'!Q$2:Q$185,'intermediary sheet'!$C$2:$C$185,'Market shares starting point Fe'!$C72,'intermediary sheet'!$D$2:$D$185,'Market shares starting point Fe'!$D72)/SUMIFS('intermediary sheet'!Q$2:Q$185,'intermediary sheet'!$C$2:$C$185,'Market shares starting point Fe'!$C72,'intermediary sheet'!$D$2:$D$185,"total"),0)</f>
        <v>0.98397357970662125</v>
      </c>
      <c r="R72" s="6">
        <f>IFERROR(SUMIFS('intermediary sheet'!R$2:R$185,'intermediary sheet'!$C$2:$C$185,'Market shares starting point Fe'!$C72,'intermediary sheet'!$D$2:$D$185,'Market shares starting point Fe'!$D72)/SUMIFS('intermediary sheet'!R$2:R$185,'intermediary sheet'!$C$2:$C$185,'Market shares starting point Fe'!$C72,'intermediary sheet'!$D$2:$D$185,"total"),0)</f>
        <v>0.96941662364481151</v>
      </c>
      <c r="S72" s="6">
        <f>IFERROR(SUMIFS('intermediary sheet'!S$2:S$185,'intermediary sheet'!$C$2:$C$185,'Market shares starting point Fe'!$C72,'intermediary sheet'!$D$2:$D$185,'Market shares starting point Fe'!$D72)/SUMIFS('intermediary sheet'!S$2:S$185,'intermediary sheet'!$C$2:$C$185,'Market shares starting point Fe'!$C72,'intermediary sheet'!$D$2:$D$185,"total"),0)</f>
        <v>0.95512682485681077</v>
      </c>
      <c r="T72" s="6">
        <f>IFERROR(SUMIFS('intermediary sheet'!T$2:T$185,'intermediary sheet'!$C$2:$C$185,'Market shares starting point Fe'!$C72,'intermediary sheet'!$D$2:$D$185,'Market shares starting point Fe'!$D72)/SUMIFS('intermediary sheet'!T$2:T$185,'intermediary sheet'!$C$2:$C$185,'Market shares starting point Fe'!$C72,'intermediary sheet'!$D$2:$D$185,"total"),0)</f>
        <v>0.95487961012679134</v>
      </c>
      <c r="U72" s="6">
        <f>IFERROR(SUMIFS('intermediary sheet'!U$2:U$185,'intermediary sheet'!$C$2:$C$185,'Market shares starting point Fe'!$C72,'intermediary sheet'!$D$2:$D$185,'Market shares starting point Fe'!$D72)/SUMIFS('intermediary sheet'!U$2:U$185,'intermediary sheet'!$C$2:$C$185,'Market shares starting point Fe'!$C72,'intermediary sheet'!$D$2:$D$185,"total"),0)</f>
        <v>0.94504203382963636</v>
      </c>
      <c r="V72" s="6">
        <f>IFERROR(SUMIFS('intermediary sheet'!V$2:V$185,'intermediary sheet'!$C$2:$C$185,'Market shares starting point Fe'!$C72,'intermediary sheet'!$D$2:$D$185,'Market shares starting point Fe'!$D72)/SUMIFS('intermediary sheet'!V$2:V$185,'intermediary sheet'!$C$2:$C$185,'Market shares starting point Fe'!$C72,'intermediary sheet'!$D$2:$D$185,"total"),0)</f>
        <v>0.94352794514855598</v>
      </c>
      <c r="W72" s="6">
        <f>IFERROR(SUMIFS('intermediary sheet'!W$2:W$185,'intermediary sheet'!$C$2:$C$185,'Market shares starting point Fe'!$C72,'intermediary sheet'!$D$2:$D$185,'Market shares starting point Fe'!$D72)/SUMIFS('intermediary sheet'!W$2:W$185,'intermediary sheet'!$C$2:$C$185,'Market shares starting point Fe'!$C72,'intermediary sheet'!$D$2:$D$185,"total"),0)</f>
        <v>0.93926126903866314</v>
      </c>
      <c r="X72" s="6">
        <f>IFERROR(SUMIFS('intermediary sheet'!X$2:X$185,'intermediary sheet'!$C$2:$C$185,'Market shares starting point Fe'!$C72,'intermediary sheet'!$D$2:$D$185,'Market shares starting point Fe'!$D72)/SUMIFS('intermediary sheet'!X$2:X$185,'intermediary sheet'!$C$2:$C$185,'Market shares starting point Fe'!$C72,'intermediary sheet'!$D$2:$D$185,"total"),0)</f>
        <v>0.88030182016898562</v>
      </c>
      <c r="Y72" s="6">
        <f>IFERROR(SUMIFS('intermediary sheet'!Y$2:Y$185,'intermediary sheet'!$C$2:$C$185,'Market shares starting point Fe'!$C72,'intermediary sheet'!$D$2:$D$185,'Market shares starting point Fe'!$D72)/SUMIFS('intermediary sheet'!Y$2:Y$185,'intermediary sheet'!$C$2:$C$185,'Market shares starting point Fe'!$C72,'intermediary sheet'!$D$2:$D$185,"total"),0)</f>
        <v>0.88200522193211495</v>
      </c>
      <c r="Z72" s="6">
        <f>IFERROR(SUMIFS('intermediary sheet'!Z$2:Z$185,'intermediary sheet'!$C$2:$C$185,'Market shares starting point Fe'!$C72,'intermediary sheet'!$D$2:$D$185,'Market shares starting point Fe'!$D72)/SUMIFS('intermediary sheet'!Z$2:Z$185,'intermediary sheet'!$C$2:$C$185,'Market shares starting point Fe'!$C72,'intermediary sheet'!$D$2:$D$185,"total"),0)</f>
        <v>0.95036620059318444</v>
      </c>
      <c r="AA72" s="7">
        <f>IF(SUMIFS('Eurostat market shares'!$Z$2:$Z$185,'Eurostat market shares'!$C$2:$C$185,'Market shares starting point Fe'!$C72,'Eurostat market shares'!$D$2:$D$185,'Market shares starting point Fe'!$D72)=0,(SUMIFS('RAW data extract'!X$74:X$81,'RAW data extract'!$C$74:$C$81,VLOOKUP('Market shares starting point Fe'!$D72,Nomenclature!$F$1:$G$8,2,FALSE))-'Market shares starting point Fe'!Z72)+Z72,$Z72/SUMIFS('Eurostat market shares'!$Z$2:$Z$185,'Eurostat market shares'!$C$2:$C$185,'Market shares starting point Fe'!$C72,'Eurostat market shares'!$D$2:$D$185,'Market shares starting point Fe'!$D72)*(SUMIFS('RAW data extract'!X$74:X$81,'RAW data extract'!$C$74:$C$81,VLOOKUP('Market shares starting point Fe'!$D72,Nomenclature!$F$1:$G$8,2,FALSE))-'Market shares starting point Fe'!Z72)+Z72)</f>
        <v>0.93524532854898357</v>
      </c>
      <c r="AB72" s="7">
        <f>IF(SUMIFS('Eurostat market shares'!$Z$2:$Z$185,'Eurostat market shares'!$C$2:$C$185,'Market shares starting point Fe'!$C72,'Eurostat market shares'!$D$2:$D$185,'Market shares starting point Fe'!$D72)=0,(SUMIFS('RAW data extract'!Y$74:Y$81,'RAW data extract'!$C$74:$C$81,VLOOKUP('Market shares starting point Fe'!$D72,Nomenclature!$F$1:$G$8,2,FALSE))-'Market shares starting point Fe'!AA72)+AA72,$Z72/SUMIFS('Eurostat market shares'!$Z$2:$Z$185,'Eurostat market shares'!$C$2:$C$185,'Market shares starting point Fe'!$C72,'Eurostat market shares'!$D$2:$D$185,'Market shares starting point Fe'!$D72)*(SUMIFS('RAW data extract'!Y$74:Y$81,'RAW data extract'!$C$74:$C$81,VLOOKUP('Market shares starting point Fe'!$D72,Nomenclature!$F$1:$G$8,2,FALSE))-'Market shares starting point Fe'!AA72)+AA72)</f>
        <v>0.93449248644743588</v>
      </c>
      <c r="AC72" s="7">
        <f>IF(SUMIFS('Eurostat market shares'!$Z$2:$Z$185,'Eurostat market shares'!$C$2:$C$185,'Market shares starting point Fe'!$C72,'Eurostat market shares'!$D$2:$D$185,'Market shares starting point Fe'!$D72)=0,(SUMIFS('RAW data extract'!Z$74:Z$81,'RAW data extract'!$C$74:$C$81,VLOOKUP('Market shares starting point Fe'!$D72,Nomenclature!$F$1:$G$8,2,FALSE))-'Market shares starting point Fe'!AB72)+AB72,$Z72/SUMIFS('Eurostat market shares'!$Z$2:$Z$185,'Eurostat market shares'!$C$2:$C$185,'Market shares starting point Fe'!$C72,'Eurostat market shares'!$D$2:$D$185,'Market shares starting point Fe'!$D72)*(SUMIFS('RAW data extract'!Z$74:Z$81,'RAW data extract'!$C$74:$C$81,VLOOKUP('Market shares starting point Fe'!$D72,Nomenclature!$F$1:$G$8,2,FALSE))-'Market shares starting point Fe'!AB72)+AB72)</f>
        <v>0.93331700624007874</v>
      </c>
      <c r="AD72" s="7">
        <f>IF(SUMIFS('Eurostat market shares'!$Z$2:$Z$185,'Eurostat market shares'!$C$2:$C$185,'Market shares starting point Fe'!$C72,'Eurostat market shares'!$D$2:$D$185,'Market shares starting point Fe'!$D72)=0,(SUMIFS('RAW data extract'!AA$74:AA$81,'RAW data extract'!$C$74:$C$81,VLOOKUP('Market shares starting point Fe'!$D72,Nomenclature!$F$1:$G$8,2,FALSE))-'Market shares starting point Fe'!AC72)+AC72,$Z72/SUMIFS('Eurostat market shares'!$Z$2:$Z$185,'Eurostat market shares'!$C$2:$C$185,'Market shares starting point Fe'!$C72,'Eurostat market shares'!$D$2:$D$185,'Market shares starting point Fe'!$D72)*(SUMIFS('RAW data extract'!AA$74:AA$81,'RAW data extract'!$C$74:$C$81,VLOOKUP('Market shares starting point Fe'!$D72,Nomenclature!$F$1:$G$8,2,FALSE))-'Market shares starting point Fe'!AC72)+AC72)</f>
        <v>0.93202508908884707</v>
      </c>
      <c r="AE72" s="7">
        <f>IF(SUMIFS('Eurostat market shares'!$Z$2:$Z$185,'Eurostat market shares'!$C$2:$C$185,'Market shares starting point Fe'!$C72,'Eurostat market shares'!$D$2:$D$185,'Market shares starting point Fe'!$D72)=0,(SUMIFS('RAW data extract'!AB$74:AB$81,'RAW data extract'!$C$74:$C$81,VLOOKUP('Market shares starting point Fe'!$D72,Nomenclature!$F$1:$G$8,2,FALSE))-'Market shares starting point Fe'!AD72)+AD72,$Z72/SUMIFS('Eurostat market shares'!$Z$2:$Z$185,'Eurostat market shares'!$C$2:$C$185,'Market shares starting point Fe'!$C72,'Eurostat market shares'!$D$2:$D$185,'Market shares starting point Fe'!$D72)*(SUMIFS('RAW data extract'!AB$74:AB$81,'RAW data extract'!$C$74:$C$81,VLOOKUP('Market shares starting point Fe'!$D72,Nomenclature!$F$1:$G$8,2,FALSE))-'Market shares starting point Fe'!AD72)+AD72)</f>
        <v>0.93063700015356965</v>
      </c>
      <c r="AF72" s="7">
        <f>IF(SUMIFS('Eurostat market shares'!$Z$2:$Z$185,'Eurostat market shares'!$C$2:$C$185,'Market shares starting point Fe'!$C72,'Eurostat market shares'!$D$2:$D$185,'Market shares starting point Fe'!$D72)=0,(SUMIFS('RAW data extract'!AC$74:AC$81,'RAW data extract'!$C$74:$C$81,VLOOKUP('Market shares starting point Fe'!$D72,Nomenclature!$F$1:$G$8,2,FALSE))-'Market shares starting point Fe'!AE72)+AE72,$Z72/SUMIFS('Eurostat market shares'!$Z$2:$Z$185,'Eurostat market shares'!$C$2:$C$185,'Market shares starting point Fe'!$C72,'Eurostat market shares'!$D$2:$D$185,'Market shares starting point Fe'!$D72)*(SUMIFS('RAW data extract'!AC$74:AC$81,'RAW data extract'!$C$74:$C$81,VLOOKUP('Market shares starting point Fe'!$D72,Nomenclature!$F$1:$G$8,2,FALSE))-'Market shares starting point Fe'!AE72)+AE72)</f>
        <v>0.92906053459345161</v>
      </c>
      <c r="AG72" s="7">
        <f>IF(SUMIFS('Eurostat market shares'!$Z$2:$Z$185,'Eurostat market shares'!$C$2:$C$185,'Market shares starting point Fe'!$C72,'Eurostat market shares'!$D$2:$D$185,'Market shares starting point Fe'!$D72)=0,(SUMIFS('RAW data extract'!AD$74:AD$81,'RAW data extract'!$C$74:$C$81,VLOOKUP('Market shares starting point Fe'!$D72,Nomenclature!$F$1:$G$8,2,FALSE))-'Market shares starting point Fe'!AF72)+AF72,$Z72/SUMIFS('Eurostat market shares'!$Z$2:$Z$185,'Eurostat market shares'!$C$2:$C$185,'Market shares starting point Fe'!$C72,'Eurostat market shares'!$D$2:$D$185,'Market shares starting point Fe'!$D72)*(SUMIFS('RAW data extract'!AD$74:AD$81,'RAW data extract'!$C$74:$C$81,VLOOKUP('Market shares starting point Fe'!$D72,Nomenclature!$F$1:$G$8,2,FALSE))-'Market shares starting point Fe'!AF72)+AF72)</f>
        <v>0.92734681401782304</v>
      </c>
      <c r="AH72" s="7">
        <f>IF(SUMIFS('Eurostat market shares'!$Z$2:$Z$185,'Eurostat market shares'!$C$2:$C$185,'Market shares starting point Fe'!$C72,'Eurostat market shares'!$D$2:$D$185,'Market shares starting point Fe'!$D72)=0,(SUMIFS('RAW data extract'!AE$74:AE$81,'RAW data extract'!$C$74:$C$81,VLOOKUP('Market shares starting point Fe'!$D72,Nomenclature!$F$1:$G$8,2,FALSE))-'Market shares starting point Fe'!AG72)+AG72,$Z72/SUMIFS('Eurostat market shares'!$Z$2:$Z$185,'Eurostat market shares'!$C$2:$C$185,'Market shares starting point Fe'!$C72,'Eurostat market shares'!$D$2:$D$185,'Market shares starting point Fe'!$D72)*(SUMIFS('RAW data extract'!AE$74:AE$81,'RAW data extract'!$C$74:$C$81,VLOOKUP('Market shares starting point Fe'!$D72,Nomenclature!$F$1:$G$8,2,FALSE))-'Market shares starting point Fe'!AG72)+AG72)</f>
        <v>0.925290039026054</v>
      </c>
      <c r="AI72" s="7">
        <f>IF(SUMIFS('Eurostat market shares'!$Z$2:$Z$185,'Eurostat market shares'!$C$2:$C$185,'Market shares starting point Fe'!$C72,'Eurostat market shares'!$D$2:$D$185,'Market shares starting point Fe'!$D72)=0,(SUMIFS('RAW data extract'!AF$74:AF$81,'RAW data extract'!$C$74:$C$81,VLOOKUP('Market shares starting point Fe'!$D72,Nomenclature!$F$1:$G$8,2,FALSE))-'Market shares starting point Fe'!AH72)+AH72,$Z72/SUMIFS('Eurostat market shares'!$Z$2:$Z$185,'Eurostat market shares'!$C$2:$C$185,'Market shares starting point Fe'!$C72,'Eurostat market shares'!$D$2:$D$185,'Market shares starting point Fe'!$D72)*(SUMIFS('RAW data extract'!AF$74:AF$81,'RAW data extract'!$C$74:$C$81,VLOOKUP('Market shares starting point Fe'!$D72,Nomenclature!$F$1:$G$8,2,FALSE))-'Market shares starting point Fe'!AH72)+AH72)</f>
        <v>0.9229683667348737</v>
      </c>
      <c r="AJ72" s="7">
        <f>IF(SUMIFS('Eurostat market shares'!$Z$2:$Z$185,'Eurostat market shares'!$C$2:$C$185,'Market shares starting point Fe'!$C72,'Eurostat market shares'!$D$2:$D$185,'Market shares starting point Fe'!$D72)=0,(SUMIFS('RAW data extract'!AG$74:AG$81,'RAW data extract'!$C$74:$C$81,VLOOKUP('Market shares starting point Fe'!$D72,Nomenclature!$F$1:$G$8,2,FALSE))-'Market shares starting point Fe'!AI72)+AI72,$Z72/SUMIFS('Eurostat market shares'!$Z$2:$Z$185,'Eurostat market shares'!$C$2:$C$185,'Market shares starting point Fe'!$C72,'Eurostat market shares'!$D$2:$D$185,'Market shares starting point Fe'!$D72)*(SUMIFS('RAW data extract'!AG$74:AG$81,'RAW data extract'!$C$74:$C$81,VLOOKUP('Market shares starting point Fe'!$D72,Nomenclature!$F$1:$G$8,2,FALSE))-'Market shares starting point Fe'!AI72)+AI72)</f>
        <v>0.920270264775637</v>
      </c>
      <c r="AK72" s="7">
        <f>IF(SUMIFS('Eurostat market shares'!$Z$2:$Z$185,'Eurostat market shares'!$C$2:$C$185,'Market shares starting point Fe'!$C72,'Eurostat market shares'!$D$2:$D$185,'Market shares starting point Fe'!$D72)=0,(SUMIFS('RAW data extract'!AH$74:AH$81,'RAW data extract'!$C$74:$C$81,VLOOKUP('Market shares starting point Fe'!$D72,Nomenclature!$F$1:$G$8,2,FALSE))-'Market shares starting point Fe'!AJ72)+AJ72,$Z72/SUMIFS('Eurostat market shares'!$Z$2:$Z$185,'Eurostat market shares'!$C$2:$C$185,'Market shares starting point Fe'!$C72,'Eurostat market shares'!$D$2:$D$185,'Market shares starting point Fe'!$D72)*(SUMIFS('RAW data extract'!AH$74:AH$81,'RAW data extract'!$C$74:$C$81,VLOOKUP('Market shares starting point Fe'!$D72,Nomenclature!$F$1:$G$8,2,FALSE))-'Market shares starting point Fe'!AJ72)+AJ72)</f>
        <v>0.91685150038764629</v>
      </c>
      <c r="AL72" s="7">
        <f>IF(SUMIFS('Eurostat market shares'!$Z$2:$Z$185,'Eurostat market shares'!$C$2:$C$185,'Market shares starting point Fe'!$C72,'Eurostat market shares'!$D$2:$D$185,'Market shares starting point Fe'!$D72)=0,(SUMIFS('RAW data extract'!AI$74:AI$81,'RAW data extract'!$C$74:$C$81,VLOOKUP('Market shares starting point Fe'!$D72,Nomenclature!$F$1:$G$8,2,FALSE))-'Market shares starting point Fe'!AK72)+AK72,$Z72/SUMIFS('Eurostat market shares'!$Z$2:$Z$185,'Eurostat market shares'!$C$2:$C$185,'Market shares starting point Fe'!$C72,'Eurostat market shares'!$D$2:$D$185,'Market shares starting point Fe'!$D72)*(SUMIFS('RAW data extract'!AI$74:AI$81,'RAW data extract'!$C$74:$C$81,VLOOKUP('Market shares starting point Fe'!$D72,Nomenclature!$F$1:$G$8,2,FALSE))-'Market shares starting point Fe'!AK72)+AK72)</f>
        <v>0.9125228175487109</v>
      </c>
      <c r="AM72" s="7">
        <f>IF(SUMIFS('Eurostat market shares'!$Z$2:$Z$185,'Eurostat market shares'!$C$2:$C$185,'Market shares starting point Fe'!$C72,'Eurostat market shares'!$D$2:$D$185,'Market shares starting point Fe'!$D72)=0,(SUMIFS('RAW data extract'!AJ$74:AJ$81,'RAW data extract'!$C$74:$C$81,VLOOKUP('Market shares starting point Fe'!$D72,Nomenclature!$F$1:$G$8,2,FALSE))-'Market shares starting point Fe'!AL72)+AL72,$Z72/SUMIFS('Eurostat market shares'!$Z$2:$Z$185,'Eurostat market shares'!$C$2:$C$185,'Market shares starting point Fe'!$C72,'Eurostat market shares'!$D$2:$D$185,'Market shares starting point Fe'!$D72)*(SUMIFS('RAW data extract'!AJ$74:AJ$81,'RAW data extract'!$C$74:$C$81,VLOOKUP('Market shares starting point Fe'!$D72,Nomenclature!$F$1:$G$8,2,FALSE))-'Market shares starting point Fe'!AL72)+AL72)</f>
        <v>0.9070517177187355</v>
      </c>
      <c r="AN72" s="7">
        <f>IF(SUMIFS('Eurostat market shares'!$Z$2:$Z$185,'Eurostat market shares'!$C$2:$C$185,'Market shares starting point Fe'!$C72,'Eurostat market shares'!$D$2:$D$185,'Market shares starting point Fe'!$D72)=0,(SUMIFS('RAW data extract'!AK$74:AK$81,'RAW data extract'!$C$74:$C$81,VLOOKUP('Market shares starting point Fe'!$D72,Nomenclature!$F$1:$G$8,2,FALSE))-'Market shares starting point Fe'!AM72)+AM72,$Z72/SUMIFS('Eurostat market shares'!$Z$2:$Z$185,'Eurostat market shares'!$C$2:$C$185,'Market shares starting point Fe'!$C72,'Eurostat market shares'!$D$2:$D$185,'Market shares starting point Fe'!$D72)*(SUMIFS('RAW data extract'!AK$74:AK$81,'RAW data extract'!$C$74:$C$81,VLOOKUP('Market shares starting point Fe'!$D72,Nomenclature!$F$1:$G$8,2,FALSE))-'Market shares starting point Fe'!AM72)+AM72)</f>
        <v>0.89982096358759578</v>
      </c>
      <c r="AO72" s="7">
        <f>IF(SUMIFS('Eurostat market shares'!$Z$2:$Z$185,'Eurostat market shares'!$C$2:$C$185,'Market shares starting point Fe'!$C72,'Eurostat market shares'!$D$2:$D$185,'Market shares starting point Fe'!$D72)=0,(SUMIFS('RAW data extract'!AL$74:AL$81,'RAW data extract'!$C$74:$C$81,VLOOKUP('Market shares starting point Fe'!$D72,Nomenclature!$F$1:$G$8,2,FALSE))-'Market shares starting point Fe'!AN72)+AN72,$Z72/SUMIFS('Eurostat market shares'!$Z$2:$Z$185,'Eurostat market shares'!$C$2:$C$185,'Market shares starting point Fe'!$C72,'Eurostat market shares'!$D$2:$D$185,'Market shares starting point Fe'!$D72)*(SUMIFS('RAW data extract'!AL$74:AL$81,'RAW data extract'!$C$74:$C$81,VLOOKUP('Market shares starting point Fe'!$D72,Nomenclature!$F$1:$G$8,2,FALSE))-'Market shares starting point Fe'!AN72)+AN72)</f>
        <v>0.89160165235825717</v>
      </c>
      <c r="AP72" s="7">
        <f>IF(SUMIFS('Eurostat market shares'!$Z$2:$Z$185,'Eurostat market shares'!$C$2:$C$185,'Market shares starting point Fe'!$C72,'Eurostat market shares'!$D$2:$D$185,'Market shares starting point Fe'!$D72)=0,(SUMIFS('RAW data extract'!AM$74:AM$81,'RAW data extract'!$C$74:$C$81,VLOOKUP('Market shares starting point Fe'!$D72,Nomenclature!$F$1:$G$8,2,FALSE))-'Market shares starting point Fe'!AO72)+AO72,$Z72/SUMIFS('Eurostat market shares'!$Z$2:$Z$185,'Eurostat market shares'!$C$2:$C$185,'Market shares starting point Fe'!$C72,'Eurostat market shares'!$D$2:$D$185,'Market shares starting point Fe'!$D72)*(SUMIFS('RAW data extract'!AM$74:AM$81,'RAW data extract'!$C$74:$C$81,VLOOKUP('Market shares starting point Fe'!$D72,Nomenclature!$F$1:$G$8,2,FALSE))-'Market shares starting point Fe'!AO72)+AO72)</f>
        <v>0.88248661416599927</v>
      </c>
      <c r="AQ72" s="7">
        <f>IF(SUMIFS('Eurostat market shares'!$Z$2:$Z$185,'Eurostat market shares'!$C$2:$C$185,'Market shares starting point Fe'!$C72,'Eurostat market shares'!$D$2:$D$185,'Market shares starting point Fe'!$D72)=0,(SUMIFS('RAW data extract'!AN$74:AN$81,'RAW data extract'!$C$74:$C$81,VLOOKUP('Market shares starting point Fe'!$D72,Nomenclature!$F$1:$G$8,2,FALSE))-'Market shares starting point Fe'!AP72)+AP72,$Z72/SUMIFS('Eurostat market shares'!$Z$2:$Z$185,'Eurostat market shares'!$C$2:$C$185,'Market shares starting point Fe'!$C72,'Eurostat market shares'!$D$2:$D$185,'Market shares starting point Fe'!$D72)*(SUMIFS('RAW data extract'!AN$74:AN$81,'RAW data extract'!$C$74:$C$81,VLOOKUP('Market shares starting point Fe'!$D72,Nomenclature!$F$1:$G$8,2,FALSE))-'Market shares starting point Fe'!AP72)+AP72)</f>
        <v>0.87275386714118752</v>
      </c>
      <c r="AR72" s="7">
        <f>IF(SUMIFS('Eurostat market shares'!$Z$2:$Z$185,'Eurostat market shares'!$C$2:$C$185,'Market shares starting point Fe'!$C72,'Eurostat market shares'!$D$2:$D$185,'Market shares starting point Fe'!$D72)=0,(SUMIFS('RAW data extract'!AO$74:AO$81,'RAW data extract'!$C$74:$C$81,VLOOKUP('Market shares starting point Fe'!$D72,Nomenclature!$F$1:$G$8,2,FALSE))-'Market shares starting point Fe'!AQ72)+AQ72,$Z72/SUMIFS('Eurostat market shares'!$Z$2:$Z$185,'Eurostat market shares'!$C$2:$C$185,'Market shares starting point Fe'!$C72,'Eurostat market shares'!$D$2:$D$185,'Market shares starting point Fe'!$D72)*(SUMIFS('RAW data extract'!AO$74:AO$81,'RAW data extract'!$C$74:$C$81,VLOOKUP('Market shares starting point Fe'!$D72,Nomenclature!$F$1:$G$8,2,FALSE))-'Market shares starting point Fe'!AQ72)+AQ72)</f>
        <v>0.86228020646038006</v>
      </c>
      <c r="AS72" s="7">
        <f>IF(SUMIFS('Eurostat market shares'!$Z$2:$Z$185,'Eurostat market shares'!$C$2:$C$185,'Market shares starting point Fe'!$C72,'Eurostat market shares'!$D$2:$D$185,'Market shares starting point Fe'!$D72)=0,(SUMIFS('RAW data extract'!AP$74:AP$81,'RAW data extract'!$C$74:$C$81,VLOOKUP('Market shares starting point Fe'!$D72,Nomenclature!$F$1:$G$8,2,FALSE))-'Market shares starting point Fe'!AR72)+AR72,$Z72/SUMIFS('Eurostat market shares'!$Z$2:$Z$185,'Eurostat market shares'!$C$2:$C$185,'Market shares starting point Fe'!$C72,'Eurostat market shares'!$D$2:$D$185,'Market shares starting point Fe'!$D72)*(SUMIFS('RAW data extract'!AP$74:AP$81,'RAW data extract'!$C$74:$C$81,VLOOKUP('Market shares starting point Fe'!$D72,Nomenclature!$F$1:$G$8,2,FALSE))-'Market shares starting point Fe'!AR72)+AR72)</f>
        <v>0.85109169656080719</v>
      </c>
      <c r="AT72" s="7">
        <f>IF(SUMIFS('Eurostat market shares'!$Z$2:$Z$185,'Eurostat market shares'!$C$2:$C$185,'Market shares starting point Fe'!$C72,'Eurostat market shares'!$D$2:$D$185,'Market shares starting point Fe'!$D72)=0,(SUMIFS('RAW data extract'!AQ$74:AQ$81,'RAW data extract'!$C$74:$C$81,VLOOKUP('Market shares starting point Fe'!$D72,Nomenclature!$F$1:$G$8,2,FALSE))-'Market shares starting point Fe'!AS72)+AS72,$Z72/SUMIFS('Eurostat market shares'!$Z$2:$Z$185,'Eurostat market shares'!$C$2:$C$185,'Market shares starting point Fe'!$C72,'Eurostat market shares'!$D$2:$D$185,'Market shares starting point Fe'!$D72)*(SUMIFS('RAW data extract'!AQ$74:AQ$81,'RAW data extract'!$C$74:$C$81,VLOOKUP('Market shares starting point Fe'!$D72,Nomenclature!$F$1:$G$8,2,FALSE))-'Market shares starting point Fe'!AS72)+AS72)</f>
        <v>0.83925807253227835</v>
      </c>
      <c r="AU72" s="7">
        <f>IF(SUMIFS('Eurostat market shares'!$Z$2:$Z$185,'Eurostat market shares'!$C$2:$C$185,'Market shares starting point Fe'!$C72,'Eurostat market shares'!$D$2:$D$185,'Market shares starting point Fe'!$D72)=0,(SUMIFS('RAW data extract'!AR$74:AR$81,'RAW data extract'!$C$74:$C$81,VLOOKUP('Market shares starting point Fe'!$D72,Nomenclature!$F$1:$G$8,2,FALSE))-'Market shares starting point Fe'!AT72)+AT72,$Z72/SUMIFS('Eurostat market shares'!$Z$2:$Z$185,'Eurostat market shares'!$C$2:$C$185,'Market shares starting point Fe'!$C72,'Eurostat market shares'!$D$2:$D$185,'Market shares starting point Fe'!$D72)*(SUMIFS('RAW data extract'!AR$74:AR$81,'RAW data extract'!$C$74:$C$81,VLOOKUP('Market shares starting point Fe'!$D72,Nomenclature!$F$1:$G$8,2,FALSE))-'Market shares starting point Fe'!AT72)+AT72)</f>
        <v>0.82709282588319766</v>
      </c>
      <c r="AV72" s="7">
        <f>IF(SUMIFS('Eurostat market shares'!$Z$2:$Z$185,'Eurostat market shares'!$C$2:$C$185,'Market shares starting point Fe'!$C72,'Eurostat market shares'!$D$2:$D$185,'Market shares starting point Fe'!$D72)=0,(SUMIFS('RAW data extract'!AS$74:AS$81,'RAW data extract'!$C$74:$C$81,VLOOKUP('Market shares starting point Fe'!$D72,Nomenclature!$F$1:$G$8,2,FALSE))-'Market shares starting point Fe'!AU72)+AU72,$Z72/SUMIFS('Eurostat market shares'!$Z$2:$Z$185,'Eurostat market shares'!$C$2:$C$185,'Market shares starting point Fe'!$C72,'Eurostat market shares'!$D$2:$D$185,'Market shares starting point Fe'!$D72)*(SUMIFS('RAW data extract'!AS$74:AS$81,'RAW data extract'!$C$74:$C$81,VLOOKUP('Market shares starting point Fe'!$D72,Nomenclature!$F$1:$G$8,2,FALSE))-'Market shares starting point Fe'!AU72)+AU72)</f>
        <v>0.81419449017530987</v>
      </c>
      <c r="AW72" s="7">
        <f>IF(SUMIFS('Eurostat market shares'!$Z$2:$Z$185,'Eurostat market shares'!$C$2:$C$185,'Market shares starting point Fe'!$C72,'Eurostat market shares'!$D$2:$D$185,'Market shares starting point Fe'!$D72)=0,(SUMIFS('RAW data extract'!AT$74:AT$81,'RAW data extract'!$C$74:$C$81,VLOOKUP('Market shares starting point Fe'!$D72,Nomenclature!$F$1:$G$8,2,FALSE))-'Market shares starting point Fe'!AV72)+AV72,$Z72/SUMIFS('Eurostat market shares'!$Z$2:$Z$185,'Eurostat market shares'!$C$2:$C$185,'Market shares starting point Fe'!$C72,'Eurostat market shares'!$D$2:$D$185,'Market shares starting point Fe'!$D72)*(SUMIFS('RAW data extract'!AT$74:AT$81,'RAW data extract'!$C$74:$C$81,VLOOKUP('Market shares starting point Fe'!$D72,Nomenclature!$F$1:$G$8,2,FALSE))-'Market shares starting point Fe'!AV72)+AV72)</f>
        <v>0.80029852567048843</v>
      </c>
      <c r="AX72" s="7">
        <f>IF(SUMIFS('Eurostat market shares'!$Z$2:$Z$185,'Eurostat market shares'!$C$2:$C$185,'Market shares starting point Fe'!$C72,'Eurostat market shares'!$D$2:$D$185,'Market shares starting point Fe'!$D72)=0,(SUMIFS('RAW data extract'!AU$74:AU$81,'RAW data extract'!$C$74:$C$81,VLOOKUP('Market shares starting point Fe'!$D72,Nomenclature!$F$1:$G$8,2,FALSE))-'Market shares starting point Fe'!AW72)+AW72,$Z72/SUMIFS('Eurostat market shares'!$Z$2:$Z$185,'Eurostat market shares'!$C$2:$C$185,'Market shares starting point Fe'!$C72,'Eurostat market shares'!$D$2:$D$185,'Market shares starting point Fe'!$D72)*(SUMIFS('RAW data extract'!AU$74:AU$81,'RAW data extract'!$C$74:$C$81,VLOOKUP('Market shares starting point Fe'!$D72,Nomenclature!$F$1:$G$8,2,FALSE))-'Market shares starting point Fe'!AW72)+AW72)</f>
        <v>0.78702202235670793</v>
      </c>
      <c r="AY72" s="7">
        <f>IF(SUMIFS('Eurostat market shares'!$Z$2:$Z$185,'Eurostat market shares'!$C$2:$C$185,'Market shares starting point Fe'!$C72,'Eurostat market shares'!$D$2:$D$185,'Market shares starting point Fe'!$D72)=0,(SUMIFS('RAW data extract'!AV$74:AV$81,'RAW data extract'!$C$74:$C$81,VLOOKUP('Market shares starting point Fe'!$D72,Nomenclature!$F$1:$G$8,2,FALSE))-'Market shares starting point Fe'!AX72)+AX72,$Z72/SUMIFS('Eurostat market shares'!$Z$2:$Z$185,'Eurostat market shares'!$C$2:$C$185,'Market shares starting point Fe'!$C72,'Eurostat market shares'!$D$2:$D$185,'Market shares starting point Fe'!$D72)*(SUMIFS('RAW data extract'!AV$74:AV$81,'RAW data extract'!$C$74:$C$81,VLOOKUP('Market shares starting point Fe'!$D72,Nomenclature!$F$1:$G$8,2,FALSE))-'Market shares starting point Fe'!AX72)+AX72)</f>
        <v>0.76913270473631434</v>
      </c>
      <c r="AZ72" s="7">
        <f>IF(SUMIFS('Eurostat market shares'!$Z$2:$Z$185,'Eurostat market shares'!$C$2:$C$185,'Market shares starting point Fe'!$C72,'Eurostat market shares'!$D$2:$D$185,'Market shares starting point Fe'!$D72)=0,(SUMIFS('RAW data extract'!AW$74:AW$81,'RAW data extract'!$C$74:$C$81,VLOOKUP('Market shares starting point Fe'!$D72,Nomenclature!$F$1:$G$8,2,FALSE))-'Market shares starting point Fe'!AY72)+AY72,$Z72/SUMIFS('Eurostat market shares'!$Z$2:$Z$185,'Eurostat market shares'!$C$2:$C$185,'Market shares starting point Fe'!$C72,'Eurostat market shares'!$D$2:$D$185,'Market shares starting point Fe'!$D72)*(SUMIFS('RAW data extract'!AW$74:AW$81,'RAW data extract'!$C$74:$C$81,VLOOKUP('Market shares starting point Fe'!$D72,Nomenclature!$F$1:$G$8,2,FALSE))-'Market shares starting point Fe'!AY72)+AY72)</f>
        <v>0.75188809197650175</v>
      </c>
      <c r="BA72" s="7">
        <f>IF(SUMIFS('Eurostat market shares'!$Z$2:$Z$185,'Eurostat market shares'!$C$2:$C$185,'Market shares starting point Fe'!$C72,'Eurostat market shares'!$D$2:$D$185,'Market shares starting point Fe'!$D72)=0,(SUMIFS('RAW data extract'!AX$74:AX$81,'RAW data extract'!$C$74:$C$81,VLOOKUP('Market shares starting point Fe'!$D72,Nomenclature!$F$1:$G$8,2,FALSE))-'Market shares starting point Fe'!AZ72)+AZ72,$Z72/SUMIFS('Eurostat market shares'!$Z$2:$Z$185,'Eurostat market shares'!$C$2:$C$185,'Market shares starting point Fe'!$C72,'Eurostat market shares'!$D$2:$D$185,'Market shares starting point Fe'!$D72)*(SUMIFS('RAW data extract'!AX$74:AX$81,'RAW data extract'!$C$74:$C$81,VLOOKUP('Market shares starting point Fe'!$D72,Nomenclature!$F$1:$G$8,2,FALSE))-'Market shares starting point Fe'!AZ72)+AZ72)</f>
        <v>0.73273910625718097</v>
      </c>
      <c r="BB72" s="7">
        <f>IF(SUMIFS('Eurostat market shares'!$Z$2:$Z$185,'Eurostat market shares'!$C$2:$C$185,'Market shares starting point Fe'!$C72,'Eurostat market shares'!$D$2:$D$185,'Market shares starting point Fe'!$D72)=0,(SUMIFS('RAW data extract'!AY$74:AY$81,'RAW data extract'!$C$74:$C$81,VLOOKUP('Market shares starting point Fe'!$D72,Nomenclature!$F$1:$G$8,2,FALSE))-'Market shares starting point Fe'!BA72)+BA72,$Z72/SUMIFS('Eurostat market shares'!$Z$2:$Z$185,'Eurostat market shares'!$C$2:$C$185,'Market shares starting point Fe'!$C72,'Eurostat market shares'!$D$2:$D$185,'Market shares starting point Fe'!$D72)*(SUMIFS('RAW data extract'!AY$74:AY$81,'RAW data extract'!$C$74:$C$81,VLOOKUP('Market shares starting point Fe'!$D72,Nomenclature!$F$1:$G$8,2,FALSE))-'Market shares starting point Fe'!BA72)+BA72)</f>
        <v>0.71162920981455213</v>
      </c>
      <c r="BC72" s="7">
        <f>IF(SUMIFS('Eurostat market shares'!$Z$2:$Z$185,'Eurostat market shares'!$C$2:$C$185,'Market shares starting point Fe'!$C72,'Eurostat market shares'!$D$2:$D$185,'Market shares starting point Fe'!$D72)=0,(SUMIFS('RAW data extract'!AZ$74:AZ$81,'RAW data extract'!$C$74:$C$81,VLOOKUP('Market shares starting point Fe'!$D72,Nomenclature!$F$1:$G$8,2,FALSE))-'Market shares starting point Fe'!BB72)+BB72,$Z72/SUMIFS('Eurostat market shares'!$Z$2:$Z$185,'Eurostat market shares'!$C$2:$C$185,'Market shares starting point Fe'!$C72,'Eurostat market shares'!$D$2:$D$185,'Market shares starting point Fe'!$D72)*(SUMIFS('RAW data extract'!AZ$74:AZ$81,'RAW data extract'!$C$74:$C$81,VLOOKUP('Market shares starting point Fe'!$D72,Nomenclature!$F$1:$G$8,2,FALSE))-'Market shares starting point Fe'!BB72)+BB72)</f>
        <v>0.68824575176071623</v>
      </c>
      <c r="BD72" s="7">
        <f>IF(SUMIFS('Eurostat market shares'!$Z$2:$Z$185,'Eurostat market shares'!$C$2:$C$185,'Market shares starting point Fe'!$C72,'Eurostat market shares'!$D$2:$D$185,'Market shares starting point Fe'!$D72)=0,(SUMIFS('RAW data extract'!BA$74:BA$81,'RAW data extract'!$C$74:$C$81,VLOOKUP('Market shares starting point Fe'!$D72,Nomenclature!$F$1:$G$8,2,FALSE))-'Market shares starting point Fe'!BC72)+BC72,$Z72/SUMIFS('Eurostat market shares'!$Z$2:$Z$185,'Eurostat market shares'!$C$2:$C$185,'Market shares starting point Fe'!$C72,'Eurostat market shares'!$D$2:$D$185,'Market shares starting point Fe'!$D72)*(SUMIFS('RAW data extract'!BA$74:BA$81,'RAW data extract'!$C$74:$C$81,VLOOKUP('Market shares starting point Fe'!$D72,Nomenclature!$F$1:$G$8,2,FALSE))-'Market shares starting point Fe'!BC72)+BC72)</f>
        <v>0.66261958962623013</v>
      </c>
      <c r="BE72" s="7">
        <f>IF(SUMIFS('Eurostat market shares'!$Z$2:$Z$185,'Eurostat market shares'!$C$2:$C$185,'Market shares starting point Fe'!$C72,'Eurostat market shares'!$D$2:$D$185,'Market shares starting point Fe'!$D72)=0,(SUMIFS('RAW data extract'!BB$74:BB$81,'RAW data extract'!$C$74:$C$81,VLOOKUP('Market shares starting point Fe'!$D72,Nomenclature!$F$1:$G$8,2,FALSE))-'Market shares starting point Fe'!BD72)+BD72,$Z72/SUMIFS('Eurostat market shares'!$Z$2:$Z$185,'Eurostat market shares'!$C$2:$C$185,'Market shares starting point Fe'!$C72,'Eurostat market shares'!$D$2:$D$185,'Market shares starting point Fe'!$D72)*(SUMIFS('RAW data extract'!BB$74:BB$81,'RAW data extract'!$C$74:$C$81,VLOOKUP('Market shares starting point Fe'!$D72,Nomenclature!$F$1:$G$8,2,FALSE))-'Market shares starting point Fe'!BD72)+BD72)</f>
        <v>0.63386152081682989</v>
      </c>
      <c r="BF72" s="7">
        <f>IF(SUMIFS('Eurostat market shares'!$Z$2:$Z$185,'Eurostat market shares'!$C$2:$C$185,'Market shares starting point Fe'!$C72,'Eurostat market shares'!$D$2:$D$185,'Market shares starting point Fe'!$D72)=0,(SUMIFS('RAW data extract'!BC$74:BC$81,'RAW data extract'!$C$74:$C$81,VLOOKUP('Market shares starting point Fe'!$D72,Nomenclature!$F$1:$G$8,2,FALSE))-'Market shares starting point Fe'!BE72)+BE72,$Z72/SUMIFS('Eurostat market shares'!$Z$2:$Z$185,'Eurostat market shares'!$C$2:$C$185,'Market shares starting point Fe'!$C72,'Eurostat market shares'!$D$2:$D$185,'Market shares starting point Fe'!$D72)*(SUMIFS('RAW data extract'!BC$74:BC$81,'RAW data extract'!$C$74:$C$81,VLOOKUP('Market shares starting point Fe'!$D72,Nomenclature!$F$1:$G$8,2,FALSE))-'Market shares starting point Fe'!BE72)+BE72)</f>
        <v>0.60163005403862202</v>
      </c>
      <c r="BG72" s="7">
        <f>IF(SUMIFS('Eurostat market shares'!$Z$2:$Z$185,'Eurostat market shares'!$C$2:$C$185,'Market shares starting point Fe'!$C72,'Eurostat market shares'!$D$2:$D$185,'Market shares starting point Fe'!$D72)=0,(SUMIFS('RAW data extract'!BD$74:BD$81,'RAW data extract'!$C$74:$C$81,VLOOKUP('Market shares starting point Fe'!$D72,Nomenclature!$F$1:$G$8,2,FALSE))-'Market shares starting point Fe'!BF72)+BF72,$Z72/SUMIFS('Eurostat market shares'!$Z$2:$Z$185,'Eurostat market shares'!$C$2:$C$185,'Market shares starting point Fe'!$C72,'Eurostat market shares'!$D$2:$D$185,'Market shares starting point Fe'!$D72)*(SUMIFS('RAW data extract'!BD$74:BD$81,'RAW data extract'!$C$74:$C$81,VLOOKUP('Market shares starting point Fe'!$D72,Nomenclature!$F$1:$G$8,2,FALSE))-'Market shares starting point Fe'!BF72)+BF72)</f>
        <v>0.56529754551050027</v>
      </c>
      <c r="BH72" s="7">
        <f>IF(SUMIFS('Eurostat market shares'!$Z$2:$Z$185,'Eurostat market shares'!$C$2:$C$185,'Market shares starting point Fe'!$C72,'Eurostat market shares'!$D$2:$D$185,'Market shares starting point Fe'!$D72)=0,(SUMIFS('RAW data extract'!BE$74:BE$81,'RAW data extract'!$C$74:$C$81,VLOOKUP('Market shares starting point Fe'!$D72,Nomenclature!$F$1:$G$8,2,FALSE))-'Market shares starting point Fe'!BG72)+BG72,$Z72/SUMIFS('Eurostat market shares'!$Z$2:$Z$185,'Eurostat market shares'!$C$2:$C$185,'Market shares starting point Fe'!$C72,'Eurostat market shares'!$D$2:$D$185,'Market shares starting point Fe'!$D72)*(SUMIFS('RAW data extract'!BE$74:BE$81,'RAW data extract'!$C$74:$C$81,VLOOKUP('Market shares starting point Fe'!$D72,Nomenclature!$F$1:$G$8,2,FALSE))-'Market shares starting point Fe'!BG72)+BG72)</f>
        <v>0.52399357406771274</v>
      </c>
    </row>
    <row r="73" spans="1:60" hidden="1" x14ac:dyDescent="0.3">
      <c r="A73" s="2" t="s">
        <v>9</v>
      </c>
      <c r="B73" s="2" t="s">
        <v>10</v>
      </c>
      <c r="C73" s="2" t="s">
        <v>27</v>
      </c>
      <c r="D73" s="2" t="s">
        <v>44</v>
      </c>
      <c r="E73" s="2" t="s">
        <v>13</v>
      </c>
      <c r="F73" s="2" t="s">
        <v>14</v>
      </c>
      <c r="G73" s="2" t="s">
        <v>14</v>
      </c>
      <c r="H73" s="2" t="s">
        <v>15</v>
      </c>
      <c r="I73" s="2" t="s">
        <v>16</v>
      </c>
      <c r="J73" s="6">
        <f>1-SUM(J67:J72)</f>
        <v>0</v>
      </c>
      <c r="K73" s="6">
        <f t="shared" ref="K73" si="354">1-SUM(K67:K72)</f>
        <v>-2.307230861520182E-5</v>
      </c>
      <c r="L73" s="6">
        <f t="shared" ref="L73" si="355">1-SUM(L67:L72)</f>
        <v>-2.2762969201561845E-5</v>
      </c>
      <c r="M73" s="6">
        <f t="shared" ref="M73" si="356">1-SUM(M67:M72)</f>
        <v>0</v>
      </c>
      <c r="N73" s="6">
        <f t="shared" ref="N73" si="357">1-SUM(N67:N72)</f>
        <v>0</v>
      </c>
      <c r="O73" s="6">
        <f t="shared" ref="O73" si="358">1-SUM(O67:O72)</f>
        <v>2.1526671545979426E-5</v>
      </c>
      <c r="P73" s="6">
        <f t="shared" ref="P73" si="359">1-SUM(P67:P72)</f>
        <v>0</v>
      </c>
      <c r="Q73" s="6">
        <f t="shared" ref="Q73" si="360">1-SUM(Q67:Q72)</f>
        <v>-2.0260961179907611E-5</v>
      </c>
      <c r="R73" s="6">
        <f t="shared" ref="R73" si="361">1-SUM(R67:R72)</f>
        <v>2.0650490449192205E-5</v>
      </c>
      <c r="S73" s="6">
        <f t="shared" ref="S73" si="362">1-SUM(S67:S72)</f>
        <v>0</v>
      </c>
      <c r="T73" s="6">
        <f t="shared" ref="T73" si="363">1-SUM(T67:T72)</f>
        <v>2.0650064015304004E-5</v>
      </c>
      <c r="U73" s="6">
        <f t="shared" ref="U73" si="364">1-SUM(U67:U72)</f>
        <v>0</v>
      </c>
      <c r="V73" s="6">
        <f t="shared" ref="V73" si="365">1-SUM(V67:V72)</f>
        <v>0</v>
      </c>
      <c r="W73" s="6">
        <f t="shared" ref="W73" si="366">1-SUM(W67:W72)</f>
        <v>0</v>
      </c>
      <c r="X73" s="6">
        <f t="shared" ref="X73" si="367">1-SUM(X67:X72)</f>
        <v>-2.1018117617233045E-5</v>
      </c>
      <c r="Y73" s="6">
        <f t="shared" ref="Y73" si="368">1-SUM(Y67:Y72)</f>
        <v>0</v>
      </c>
      <c r="Z73" s="6">
        <f t="shared" ref="Z73" si="369">1-SUM(Z67:Z72)</f>
        <v>0</v>
      </c>
      <c r="AA73" s="7">
        <f>IF(SUMIFS('Eurostat market shares'!$Z$2:$Z$185,'Eurostat market shares'!$C$2:$C$185,'Market shares starting point Fe'!$C73,'Eurostat market shares'!$D$2:$D$185,'Market shares starting point Fe'!$D73)=0,(SUMIFS('RAW data extract'!X$74:X$81,'RAW data extract'!$C$74:$C$81,VLOOKUP('Market shares starting point Fe'!$D73,Nomenclature!$F$1:$G$8,2,FALSE))-'Market shares starting point Fe'!Z73)+Z73,$Z73/SUMIFS('Eurostat market shares'!$Z$2:$Z$185,'Eurostat market shares'!$C$2:$C$185,'Market shares starting point Fe'!$C73,'Eurostat market shares'!$D$2:$D$185,'Market shares starting point Fe'!$D73)*(SUMIFS('RAW data extract'!X$74:X$81,'RAW data extract'!$C$74:$C$81,VLOOKUP('Market shares starting point Fe'!$D73,Nomenclature!$F$1:$G$8,2,FALSE))-'Market shares starting point Fe'!Z73)+Z73)</f>
        <v>1.0276613981721808E-3</v>
      </c>
      <c r="AB73" s="7">
        <f>IF(SUMIFS('Eurostat market shares'!$Z$2:$Z$185,'Eurostat market shares'!$C$2:$C$185,'Market shares starting point Fe'!$C73,'Eurostat market shares'!$D$2:$D$185,'Market shares starting point Fe'!$D73)=0,(SUMIFS('RAW data extract'!Y$74:Y$81,'RAW data extract'!$C$74:$C$81,VLOOKUP('Market shares starting point Fe'!$D73,Nomenclature!$F$1:$G$8,2,FALSE))-'Market shares starting point Fe'!AA73)+AA73,$Z73/SUMIFS('Eurostat market shares'!$Z$2:$Z$185,'Eurostat market shares'!$C$2:$C$185,'Market shares starting point Fe'!$C73,'Eurostat market shares'!$D$2:$D$185,'Market shares starting point Fe'!$D73)*(SUMIFS('RAW data extract'!Y$74:Y$81,'RAW data extract'!$C$74:$C$81,VLOOKUP('Market shares starting point Fe'!$D73,Nomenclature!$F$1:$G$8,2,FALSE))-'Market shares starting point Fe'!AA73)+AA73)</f>
        <v>1.0389435716427644E-3</v>
      </c>
      <c r="AC73" s="7">
        <f>IF(SUMIFS('Eurostat market shares'!$Z$2:$Z$185,'Eurostat market shares'!$C$2:$C$185,'Market shares starting point Fe'!$C73,'Eurostat market shares'!$D$2:$D$185,'Market shares starting point Fe'!$D73)=0,(SUMIFS('RAW data extract'!Z$74:Z$81,'RAW data extract'!$C$74:$C$81,VLOOKUP('Market shares starting point Fe'!$D73,Nomenclature!$F$1:$G$8,2,FALSE))-'Market shares starting point Fe'!AB73)+AB73,$Z73/SUMIFS('Eurostat market shares'!$Z$2:$Z$185,'Eurostat market shares'!$C$2:$C$185,'Market shares starting point Fe'!$C73,'Eurostat market shares'!$D$2:$D$185,'Market shares starting point Fe'!$D73)*(SUMIFS('RAW data extract'!Z$74:Z$81,'RAW data extract'!$C$74:$C$81,VLOOKUP('Market shares starting point Fe'!$D73,Nomenclature!$F$1:$G$8,2,FALSE))-'Market shares starting point Fe'!AB73)+AB73)</f>
        <v>1.0579582146478287E-3</v>
      </c>
      <c r="AD73" s="7">
        <f>IF(SUMIFS('Eurostat market shares'!$Z$2:$Z$185,'Eurostat market shares'!$C$2:$C$185,'Market shares starting point Fe'!$C73,'Eurostat market shares'!$D$2:$D$185,'Market shares starting point Fe'!$D73)=0,(SUMIFS('RAW data extract'!AA$74:AA$81,'RAW data extract'!$C$74:$C$81,VLOOKUP('Market shares starting point Fe'!$D73,Nomenclature!$F$1:$G$8,2,FALSE))-'Market shares starting point Fe'!AC73)+AC73,$Z73/SUMIFS('Eurostat market shares'!$Z$2:$Z$185,'Eurostat market shares'!$C$2:$C$185,'Market shares starting point Fe'!$C73,'Eurostat market shares'!$D$2:$D$185,'Market shares starting point Fe'!$D73)*(SUMIFS('RAW data extract'!AA$74:AA$81,'RAW data extract'!$C$74:$C$81,VLOOKUP('Market shares starting point Fe'!$D73,Nomenclature!$F$1:$G$8,2,FALSE))-'Market shares starting point Fe'!AC73)+AC73)</f>
        <v>1.0918108716969316E-3</v>
      </c>
      <c r="AE73" s="7">
        <f>IF(SUMIFS('Eurostat market shares'!$Z$2:$Z$185,'Eurostat market shares'!$C$2:$C$185,'Market shares starting point Fe'!$C73,'Eurostat market shares'!$D$2:$D$185,'Market shares starting point Fe'!$D73)=0,(SUMIFS('RAW data extract'!AB$74:AB$81,'RAW data extract'!$C$74:$C$81,VLOOKUP('Market shares starting point Fe'!$D73,Nomenclature!$F$1:$G$8,2,FALSE))-'Market shares starting point Fe'!AD73)+AD73,$Z73/SUMIFS('Eurostat market shares'!$Z$2:$Z$185,'Eurostat market shares'!$C$2:$C$185,'Market shares starting point Fe'!$C73,'Eurostat market shares'!$D$2:$D$185,'Market shares starting point Fe'!$D73)*(SUMIFS('RAW data extract'!AB$74:AB$81,'RAW data extract'!$C$74:$C$81,VLOOKUP('Market shares starting point Fe'!$D73,Nomenclature!$F$1:$G$8,2,FALSE))-'Market shares starting point Fe'!AD73)+AD73)</f>
        <v>1.1047632222943586E-3</v>
      </c>
      <c r="AF73" s="7">
        <f>IF(SUMIFS('Eurostat market shares'!$Z$2:$Z$185,'Eurostat market shares'!$C$2:$C$185,'Market shares starting point Fe'!$C73,'Eurostat market shares'!$D$2:$D$185,'Market shares starting point Fe'!$D73)=0,(SUMIFS('RAW data extract'!AC$74:AC$81,'RAW data extract'!$C$74:$C$81,VLOOKUP('Market shares starting point Fe'!$D73,Nomenclature!$F$1:$G$8,2,FALSE))-'Market shares starting point Fe'!AE73)+AE73,$Z73/SUMIFS('Eurostat market shares'!$Z$2:$Z$185,'Eurostat market shares'!$C$2:$C$185,'Market shares starting point Fe'!$C73,'Eurostat market shares'!$D$2:$D$185,'Market shares starting point Fe'!$D73)*(SUMIFS('RAW data extract'!AC$74:AC$81,'RAW data extract'!$C$74:$C$81,VLOOKUP('Market shares starting point Fe'!$D73,Nomenclature!$F$1:$G$8,2,FALSE))-'Market shares starting point Fe'!AE73)+AE73)</f>
        <v>1.1198286141097071E-3</v>
      </c>
      <c r="AG73" s="7">
        <f>IF(SUMIFS('Eurostat market shares'!$Z$2:$Z$185,'Eurostat market shares'!$C$2:$C$185,'Market shares starting point Fe'!$C73,'Eurostat market shares'!$D$2:$D$185,'Market shares starting point Fe'!$D73)=0,(SUMIFS('RAW data extract'!AD$74:AD$81,'RAW data extract'!$C$74:$C$81,VLOOKUP('Market shares starting point Fe'!$D73,Nomenclature!$F$1:$G$8,2,FALSE))-'Market shares starting point Fe'!AF73)+AF73,$Z73/SUMIFS('Eurostat market shares'!$Z$2:$Z$185,'Eurostat market shares'!$C$2:$C$185,'Market shares starting point Fe'!$C73,'Eurostat market shares'!$D$2:$D$185,'Market shares starting point Fe'!$D73)*(SUMIFS('RAW data extract'!AD$74:AD$81,'RAW data extract'!$C$74:$C$81,VLOOKUP('Market shares starting point Fe'!$D73,Nomenclature!$F$1:$G$8,2,FALSE))-'Market shares starting point Fe'!AF73)+AF73)</f>
        <v>1.1369397967602194E-3</v>
      </c>
      <c r="AH73" s="7">
        <f>IF(SUMIFS('Eurostat market shares'!$Z$2:$Z$185,'Eurostat market shares'!$C$2:$C$185,'Market shares starting point Fe'!$C73,'Eurostat market shares'!$D$2:$D$185,'Market shares starting point Fe'!$D73)=0,(SUMIFS('RAW data extract'!AE$74:AE$81,'RAW data extract'!$C$74:$C$81,VLOOKUP('Market shares starting point Fe'!$D73,Nomenclature!$F$1:$G$8,2,FALSE))-'Market shares starting point Fe'!AG73)+AG73,$Z73/SUMIFS('Eurostat market shares'!$Z$2:$Z$185,'Eurostat market shares'!$C$2:$C$185,'Market shares starting point Fe'!$C73,'Eurostat market shares'!$D$2:$D$185,'Market shares starting point Fe'!$D73)*(SUMIFS('RAW data extract'!AE$74:AE$81,'RAW data extract'!$C$74:$C$81,VLOOKUP('Market shares starting point Fe'!$D73,Nomenclature!$F$1:$G$8,2,FALSE))-'Market shares starting point Fe'!AG73)+AG73)</f>
        <v>1.1573620931676655E-3</v>
      </c>
      <c r="AI73" s="7">
        <f>IF(SUMIFS('Eurostat market shares'!$Z$2:$Z$185,'Eurostat market shares'!$C$2:$C$185,'Market shares starting point Fe'!$C73,'Eurostat market shares'!$D$2:$D$185,'Market shares starting point Fe'!$D73)=0,(SUMIFS('RAW data extract'!AF$74:AF$81,'RAW data extract'!$C$74:$C$81,VLOOKUP('Market shares starting point Fe'!$D73,Nomenclature!$F$1:$G$8,2,FALSE))-'Market shares starting point Fe'!AH73)+AH73,$Z73/SUMIFS('Eurostat market shares'!$Z$2:$Z$185,'Eurostat market shares'!$C$2:$C$185,'Market shares starting point Fe'!$C73,'Eurostat market shares'!$D$2:$D$185,'Market shares starting point Fe'!$D73)*(SUMIFS('RAW data extract'!AF$74:AF$81,'RAW data extract'!$C$74:$C$81,VLOOKUP('Market shares starting point Fe'!$D73,Nomenclature!$F$1:$G$8,2,FALSE))-'Market shares starting point Fe'!AH73)+AH73)</f>
        <v>1.1798006925014368E-3</v>
      </c>
      <c r="AJ73" s="7">
        <f>IF(SUMIFS('Eurostat market shares'!$Z$2:$Z$185,'Eurostat market shares'!$C$2:$C$185,'Market shares starting point Fe'!$C73,'Eurostat market shares'!$D$2:$D$185,'Market shares starting point Fe'!$D73)=0,(SUMIFS('RAW data extract'!AG$74:AG$81,'RAW data extract'!$C$74:$C$81,VLOOKUP('Market shares starting point Fe'!$D73,Nomenclature!$F$1:$G$8,2,FALSE))-'Market shares starting point Fe'!AI73)+AI73,$Z73/SUMIFS('Eurostat market shares'!$Z$2:$Z$185,'Eurostat market shares'!$C$2:$C$185,'Market shares starting point Fe'!$C73,'Eurostat market shares'!$D$2:$D$185,'Market shares starting point Fe'!$D73)*(SUMIFS('RAW data extract'!AG$74:AG$81,'RAW data extract'!$C$74:$C$81,VLOOKUP('Market shares starting point Fe'!$D73,Nomenclature!$F$1:$G$8,2,FALSE))-'Market shares starting point Fe'!AI73)+AI73)</f>
        <v>1.2044940601735241E-3</v>
      </c>
      <c r="AK73" s="7">
        <f>IF(SUMIFS('Eurostat market shares'!$Z$2:$Z$185,'Eurostat market shares'!$C$2:$C$185,'Market shares starting point Fe'!$C73,'Eurostat market shares'!$D$2:$D$185,'Market shares starting point Fe'!$D73)=0,(SUMIFS('RAW data extract'!AH$74:AH$81,'RAW data extract'!$C$74:$C$81,VLOOKUP('Market shares starting point Fe'!$D73,Nomenclature!$F$1:$G$8,2,FALSE))-'Market shares starting point Fe'!AJ73)+AJ73,$Z73/SUMIFS('Eurostat market shares'!$Z$2:$Z$185,'Eurostat market shares'!$C$2:$C$185,'Market shares starting point Fe'!$C73,'Eurostat market shares'!$D$2:$D$185,'Market shares starting point Fe'!$D73)*(SUMIFS('RAW data extract'!AH$74:AH$81,'RAW data extract'!$C$74:$C$81,VLOOKUP('Market shares starting point Fe'!$D73,Nomenclature!$F$1:$G$8,2,FALSE))-'Market shares starting point Fe'!AJ73)+AJ73)</f>
        <v>1.2336119238165659E-3</v>
      </c>
      <c r="AL73" s="7">
        <f>IF(SUMIFS('Eurostat market shares'!$Z$2:$Z$185,'Eurostat market shares'!$C$2:$C$185,'Market shares starting point Fe'!$C73,'Eurostat market shares'!$D$2:$D$185,'Market shares starting point Fe'!$D73)=0,(SUMIFS('RAW data extract'!AI$74:AI$81,'RAW data extract'!$C$74:$C$81,VLOOKUP('Market shares starting point Fe'!$D73,Nomenclature!$F$1:$G$8,2,FALSE))-'Market shares starting point Fe'!AK73)+AK73,$Z73/SUMIFS('Eurostat market shares'!$Z$2:$Z$185,'Eurostat market shares'!$C$2:$C$185,'Market shares starting point Fe'!$C73,'Eurostat market shares'!$D$2:$D$185,'Market shares starting point Fe'!$D73)*(SUMIFS('RAW data extract'!AI$74:AI$81,'RAW data extract'!$C$74:$C$81,VLOOKUP('Market shares starting point Fe'!$D73,Nomenclature!$F$1:$G$8,2,FALSE))-'Market shares starting point Fe'!AK73)+AK73)</f>
        <v>1.268465559516849E-3</v>
      </c>
      <c r="AM73" s="7">
        <f>IF(SUMIFS('Eurostat market shares'!$Z$2:$Z$185,'Eurostat market shares'!$C$2:$C$185,'Market shares starting point Fe'!$C73,'Eurostat market shares'!$D$2:$D$185,'Market shares starting point Fe'!$D73)=0,(SUMIFS('RAW data extract'!AJ$74:AJ$81,'RAW data extract'!$C$74:$C$81,VLOOKUP('Market shares starting point Fe'!$D73,Nomenclature!$F$1:$G$8,2,FALSE))-'Market shares starting point Fe'!AL73)+AL73,$Z73/SUMIFS('Eurostat market shares'!$Z$2:$Z$185,'Eurostat market shares'!$C$2:$C$185,'Market shares starting point Fe'!$C73,'Eurostat market shares'!$D$2:$D$185,'Market shares starting point Fe'!$D73)*(SUMIFS('RAW data extract'!AJ$74:AJ$81,'RAW data extract'!$C$74:$C$81,VLOOKUP('Market shares starting point Fe'!$D73,Nomenclature!$F$1:$G$8,2,FALSE))-'Market shares starting point Fe'!AL73)+AL73)</f>
        <v>1.3109464826405865E-3</v>
      </c>
      <c r="AN73" s="7">
        <f>IF(SUMIFS('Eurostat market shares'!$Z$2:$Z$185,'Eurostat market shares'!$C$2:$C$185,'Market shares starting point Fe'!$C73,'Eurostat market shares'!$D$2:$D$185,'Market shares starting point Fe'!$D73)=0,(SUMIFS('RAW data extract'!AK$74:AK$81,'RAW data extract'!$C$74:$C$81,VLOOKUP('Market shares starting point Fe'!$D73,Nomenclature!$F$1:$G$8,2,FALSE))-'Market shares starting point Fe'!AM73)+AM73,$Z73/SUMIFS('Eurostat market shares'!$Z$2:$Z$185,'Eurostat market shares'!$C$2:$C$185,'Market shares starting point Fe'!$C73,'Eurostat market shares'!$D$2:$D$185,'Market shares starting point Fe'!$D73)*(SUMIFS('RAW data extract'!AK$74:AK$81,'RAW data extract'!$C$74:$C$81,VLOOKUP('Market shares starting point Fe'!$D73,Nomenclature!$F$1:$G$8,2,FALSE))-'Market shares starting point Fe'!AM73)+AM73)</f>
        <v>1.3643967276903124E-3</v>
      </c>
      <c r="AO73" s="7">
        <f>IF(SUMIFS('Eurostat market shares'!$Z$2:$Z$185,'Eurostat market shares'!$C$2:$C$185,'Market shares starting point Fe'!$C73,'Eurostat market shares'!$D$2:$D$185,'Market shares starting point Fe'!$D73)=0,(SUMIFS('RAW data extract'!AL$74:AL$81,'RAW data extract'!$C$74:$C$81,VLOOKUP('Market shares starting point Fe'!$D73,Nomenclature!$F$1:$G$8,2,FALSE))-'Market shares starting point Fe'!AN73)+AN73,$Z73/SUMIFS('Eurostat market shares'!$Z$2:$Z$185,'Eurostat market shares'!$C$2:$C$185,'Market shares starting point Fe'!$C73,'Eurostat market shares'!$D$2:$D$185,'Market shares starting point Fe'!$D73)*(SUMIFS('RAW data extract'!AL$74:AL$81,'RAW data extract'!$C$74:$C$81,VLOOKUP('Market shares starting point Fe'!$D73,Nomenclature!$F$1:$G$8,2,FALSE))-'Market shares starting point Fe'!AN73)+AN73)</f>
        <v>1.4271798005425584E-3</v>
      </c>
      <c r="AP73" s="7">
        <f>IF(SUMIFS('Eurostat market shares'!$Z$2:$Z$185,'Eurostat market shares'!$C$2:$C$185,'Market shares starting point Fe'!$C73,'Eurostat market shares'!$D$2:$D$185,'Market shares starting point Fe'!$D73)=0,(SUMIFS('RAW data extract'!AM$74:AM$81,'RAW data extract'!$C$74:$C$81,VLOOKUP('Market shares starting point Fe'!$D73,Nomenclature!$F$1:$G$8,2,FALSE))-'Market shares starting point Fe'!AO73)+AO73,$Z73/SUMIFS('Eurostat market shares'!$Z$2:$Z$185,'Eurostat market shares'!$C$2:$C$185,'Market shares starting point Fe'!$C73,'Eurostat market shares'!$D$2:$D$185,'Market shares starting point Fe'!$D73)*(SUMIFS('RAW data extract'!AM$74:AM$81,'RAW data extract'!$C$74:$C$81,VLOOKUP('Market shares starting point Fe'!$D73,Nomenclature!$F$1:$G$8,2,FALSE))-'Market shares starting point Fe'!AO73)+AO73)</f>
        <v>1.5003741575477807E-3</v>
      </c>
      <c r="AQ73" s="7">
        <f>IF(SUMIFS('Eurostat market shares'!$Z$2:$Z$185,'Eurostat market shares'!$C$2:$C$185,'Market shares starting point Fe'!$C73,'Eurostat market shares'!$D$2:$D$185,'Market shares starting point Fe'!$D73)=0,(SUMIFS('RAW data extract'!AN$74:AN$81,'RAW data extract'!$C$74:$C$81,VLOOKUP('Market shares starting point Fe'!$D73,Nomenclature!$F$1:$G$8,2,FALSE))-'Market shares starting point Fe'!AP73)+AP73,$Z73/SUMIFS('Eurostat market shares'!$Z$2:$Z$185,'Eurostat market shares'!$C$2:$C$185,'Market shares starting point Fe'!$C73,'Eurostat market shares'!$D$2:$D$185,'Market shares starting point Fe'!$D73)*(SUMIFS('RAW data extract'!AN$74:AN$81,'RAW data extract'!$C$74:$C$81,VLOOKUP('Market shares starting point Fe'!$D73,Nomenclature!$F$1:$G$8,2,FALSE))-'Market shares starting point Fe'!AP73)+AP73)</f>
        <v>1.5829916365067375E-3</v>
      </c>
      <c r="AR73" s="7">
        <f>IF(SUMIFS('Eurostat market shares'!$Z$2:$Z$185,'Eurostat market shares'!$C$2:$C$185,'Market shares starting point Fe'!$C73,'Eurostat market shares'!$D$2:$D$185,'Market shares starting point Fe'!$D73)=0,(SUMIFS('RAW data extract'!AO$74:AO$81,'RAW data extract'!$C$74:$C$81,VLOOKUP('Market shares starting point Fe'!$D73,Nomenclature!$F$1:$G$8,2,FALSE))-'Market shares starting point Fe'!AQ73)+AQ73,$Z73/SUMIFS('Eurostat market shares'!$Z$2:$Z$185,'Eurostat market shares'!$C$2:$C$185,'Market shares starting point Fe'!$C73,'Eurostat market shares'!$D$2:$D$185,'Market shares starting point Fe'!$D73)*(SUMIFS('RAW data extract'!AO$74:AO$81,'RAW data extract'!$C$74:$C$81,VLOOKUP('Market shares starting point Fe'!$D73,Nomenclature!$F$1:$G$8,2,FALSE))-'Market shares starting point Fe'!AQ73)+AQ73)</f>
        <v>1.6761214113994709E-3</v>
      </c>
      <c r="AS73" s="7">
        <f>IF(SUMIFS('Eurostat market shares'!$Z$2:$Z$185,'Eurostat market shares'!$C$2:$C$185,'Market shares starting point Fe'!$C73,'Eurostat market shares'!$D$2:$D$185,'Market shares starting point Fe'!$D73)=0,(SUMIFS('RAW data extract'!AP$74:AP$81,'RAW data extract'!$C$74:$C$81,VLOOKUP('Market shares starting point Fe'!$D73,Nomenclature!$F$1:$G$8,2,FALSE))-'Market shares starting point Fe'!AR73)+AR73,$Z73/SUMIFS('Eurostat market shares'!$Z$2:$Z$185,'Eurostat market shares'!$C$2:$C$185,'Market shares starting point Fe'!$C73,'Eurostat market shares'!$D$2:$D$185,'Market shares starting point Fe'!$D73)*(SUMIFS('RAW data extract'!AP$74:AP$81,'RAW data extract'!$C$74:$C$81,VLOOKUP('Market shares starting point Fe'!$D73,Nomenclature!$F$1:$G$8,2,FALSE))-'Market shares starting point Fe'!AR73)+AR73)</f>
        <v>1.7810369068512488E-3</v>
      </c>
      <c r="AT73" s="7">
        <f>IF(SUMIFS('Eurostat market shares'!$Z$2:$Z$185,'Eurostat market shares'!$C$2:$C$185,'Market shares starting point Fe'!$C73,'Eurostat market shares'!$D$2:$D$185,'Market shares starting point Fe'!$D73)=0,(SUMIFS('RAW data extract'!AQ$74:AQ$81,'RAW data extract'!$C$74:$C$81,VLOOKUP('Market shares starting point Fe'!$D73,Nomenclature!$F$1:$G$8,2,FALSE))-'Market shares starting point Fe'!AS73)+AS73,$Z73/SUMIFS('Eurostat market shares'!$Z$2:$Z$185,'Eurostat market shares'!$C$2:$C$185,'Market shares starting point Fe'!$C73,'Eurostat market shares'!$D$2:$D$185,'Market shares starting point Fe'!$D73)*(SUMIFS('RAW data extract'!AQ$74:AQ$81,'RAW data extract'!$C$74:$C$81,VLOOKUP('Market shares starting point Fe'!$D73,Nomenclature!$F$1:$G$8,2,FALSE))-'Market shares starting point Fe'!AS73)+AS73)</f>
        <v>1.9017989984994575E-3</v>
      </c>
      <c r="AU73" s="7">
        <f>IF(SUMIFS('Eurostat market shares'!$Z$2:$Z$185,'Eurostat market shares'!$C$2:$C$185,'Market shares starting point Fe'!$C73,'Eurostat market shares'!$D$2:$D$185,'Market shares starting point Fe'!$D73)=0,(SUMIFS('RAW data extract'!AR$74:AR$81,'RAW data extract'!$C$74:$C$81,VLOOKUP('Market shares starting point Fe'!$D73,Nomenclature!$F$1:$G$8,2,FALSE))-'Market shares starting point Fe'!AT73)+AT73,$Z73/SUMIFS('Eurostat market shares'!$Z$2:$Z$185,'Eurostat market shares'!$C$2:$C$185,'Market shares starting point Fe'!$C73,'Eurostat market shares'!$D$2:$D$185,'Market shares starting point Fe'!$D73)*(SUMIFS('RAW data extract'!AR$74:AR$81,'RAW data extract'!$C$74:$C$81,VLOOKUP('Market shares starting point Fe'!$D73,Nomenclature!$F$1:$G$8,2,FALSE))-'Market shares starting point Fe'!AT73)+AT73)</f>
        <v>2.0369226609876778E-3</v>
      </c>
      <c r="AV73" s="7">
        <f>IF(SUMIFS('Eurostat market shares'!$Z$2:$Z$185,'Eurostat market shares'!$C$2:$C$185,'Market shares starting point Fe'!$C73,'Eurostat market shares'!$D$2:$D$185,'Market shares starting point Fe'!$D73)=0,(SUMIFS('RAW data extract'!AS$74:AS$81,'RAW data extract'!$C$74:$C$81,VLOOKUP('Market shares starting point Fe'!$D73,Nomenclature!$F$1:$G$8,2,FALSE))-'Market shares starting point Fe'!AU73)+AU73,$Z73/SUMIFS('Eurostat market shares'!$Z$2:$Z$185,'Eurostat market shares'!$C$2:$C$185,'Market shares starting point Fe'!$C73,'Eurostat market shares'!$D$2:$D$185,'Market shares starting point Fe'!$D73)*(SUMIFS('RAW data extract'!AS$74:AS$81,'RAW data extract'!$C$74:$C$81,VLOOKUP('Market shares starting point Fe'!$D73,Nomenclature!$F$1:$G$8,2,FALSE))-'Market shares starting point Fe'!AU73)+AU73)</f>
        <v>2.1971128177983327E-3</v>
      </c>
      <c r="AW73" s="7">
        <f>IF(SUMIFS('Eurostat market shares'!$Z$2:$Z$185,'Eurostat market shares'!$C$2:$C$185,'Market shares starting point Fe'!$C73,'Eurostat market shares'!$D$2:$D$185,'Market shares starting point Fe'!$D73)=0,(SUMIFS('RAW data extract'!AT$74:AT$81,'RAW data extract'!$C$74:$C$81,VLOOKUP('Market shares starting point Fe'!$D73,Nomenclature!$F$1:$G$8,2,FALSE))-'Market shares starting point Fe'!AV73)+AV73,$Z73/SUMIFS('Eurostat market shares'!$Z$2:$Z$185,'Eurostat market shares'!$C$2:$C$185,'Market shares starting point Fe'!$C73,'Eurostat market shares'!$D$2:$D$185,'Market shares starting point Fe'!$D73)*(SUMIFS('RAW data extract'!AT$74:AT$81,'RAW data extract'!$C$74:$C$81,VLOOKUP('Market shares starting point Fe'!$D73,Nomenclature!$F$1:$G$8,2,FALSE))-'Market shares starting point Fe'!AV73)+AV73)</f>
        <v>2.3889626204798035E-3</v>
      </c>
      <c r="AX73" s="7">
        <f>IF(SUMIFS('Eurostat market shares'!$Z$2:$Z$185,'Eurostat market shares'!$C$2:$C$185,'Market shares starting point Fe'!$C73,'Eurostat market shares'!$D$2:$D$185,'Market shares starting point Fe'!$D73)=0,(SUMIFS('RAW data extract'!AU$74:AU$81,'RAW data extract'!$C$74:$C$81,VLOOKUP('Market shares starting point Fe'!$D73,Nomenclature!$F$1:$G$8,2,FALSE))-'Market shares starting point Fe'!AW73)+AW73,$Z73/SUMIFS('Eurostat market shares'!$Z$2:$Z$185,'Eurostat market shares'!$C$2:$C$185,'Market shares starting point Fe'!$C73,'Eurostat market shares'!$D$2:$D$185,'Market shares starting point Fe'!$D73)*(SUMIFS('RAW data extract'!AU$74:AU$81,'RAW data extract'!$C$74:$C$81,VLOOKUP('Market shares starting point Fe'!$D73,Nomenclature!$F$1:$G$8,2,FALSE))-'Market shares starting point Fe'!AW73)+AW73)</f>
        <v>2.6221717132054179E-3</v>
      </c>
      <c r="AY73" s="7">
        <f>IF(SUMIFS('Eurostat market shares'!$Z$2:$Z$185,'Eurostat market shares'!$C$2:$C$185,'Market shares starting point Fe'!$C73,'Eurostat market shares'!$D$2:$D$185,'Market shares starting point Fe'!$D73)=0,(SUMIFS('RAW data extract'!AV$74:AV$81,'RAW data extract'!$C$74:$C$81,VLOOKUP('Market shares starting point Fe'!$D73,Nomenclature!$F$1:$G$8,2,FALSE))-'Market shares starting point Fe'!AX73)+AX73,$Z73/SUMIFS('Eurostat market shares'!$Z$2:$Z$185,'Eurostat market shares'!$C$2:$C$185,'Market shares starting point Fe'!$C73,'Eurostat market shares'!$D$2:$D$185,'Market shares starting point Fe'!$D73)*(SUMIFS('RAW data extract'!AV$74:AV$81,'RAW data extract'!$C$74:$C$81,VLOOKUP('Market shares starting point Fe'!$D73,Nomenclature!$F$1:$G$8,2,FALSE))-'Market shares starting point Fe'!AX73)+AX73)</f>
        <v>2.8148257461133256E-3</v>
      </c>
      <c r="AZ73" s="7">
        <f>IF(SUMIFS('Eurostat market shares'!$Z$2:$Z$185,'Eurostat market shares'!$C$2:$C$185,'Market shares starting point Fe'!$C73,'Eurostat market shares'!$D$2:$D$185,'Market shares starting point Fe'!$D73)=0,(SUMIFS('RAW data extract'!AW$74:AW$81,'RAW data extract'!$C$74:$C$81,VLOOKUP('Market shares starting point Fe'!$D73,Nomenclature!$F$1:$G$8,2,FALSE))-'Market shares starting point Fe'!AY73)+AY73,$Z73/SUMIFS('Eurostat market shares'!$Z$2:$Z$185,'Eurostat market shares'!$C$2:$C$185,'Market shares starting point Fe'!$C73,'Eurostat market shares'!$D$2:$D$185,'Market shares starting point Fe'!$D73)*(SUMIFS('RAW data extract'!AW$74:AW$81,'RAW data extract'!$C$74:$C$81,VLOOKUP('Market shares starting point Fe'!$D73,Nomenclature!$F$1:$G$8,2,FALSE))-'Market shares starting point Fe'!AY73)+AY73)</f>
        <v>3.0652488740514506E-3</v>
      </c>
      <c r="BA73" s="7">
        <f>IF(SUMIFS('Eurostat market shares'!$Z$2:$Z$185,'Eurostat market shares'!$C$2:$C$185,'Market shares starting point Fe'!$C73,'Eurostat market shares'!$D$2:$D$185,'Market shares starting point Fe'!$D73)=0,(SUMIFS('RAW data extract'!AX$74:AX$81,'RAW data extract'!$C$74:$C$81,VLOOKUP('Market shares starting point Fe'!$D73,Nomenclature!$F$1:$G$8,2,FALSE))-'Market shares starting point Fe'!AZ73)+AZ73,$Z73/SUMIFS('Eurostat market shares'!$Z$2:$Z$185,'Eurostat market shares'!$C$2:$C$185,'Market shares starting point Fe'!$C73,'Eurostat market shares'!$D$2:$D$185,'Market shares starting point Fe'!$D73)*(SUMIFS('RAW data extract'!AX$74:AX$81,'RAW data extract'!$C$74:$C$81,VLOOKUP('Market shares starting point Fe'!$D73,Nomenclature!$F$1:$G$8,2,FALSE))-'Market shares starting point Fe'!AZ73)+AZ73)</f>
        <v>3.334783432032285E-3</v>
      </c>
      <c r="BB73" s="7">
        <f>IF(SUMIFS('Eurostat market shares'!$Z$2:$Z$185,'Eurostat market shares'!$C$2:$C$185,'Market shares starting point Fe'!$C73,'Eurostat market shares'!$D$2:$D$185,'Market shares starting point Fe'!$D73)=0,(SUMIFS('RAW data extract'!AY$74:AY$81,'RAW data extract'!$C$74:$C$81,VLOOKUP('Market shares starting point Fe'!$D73,Nomenclature!$F$1:$G$8,2,FALSE))-'Market shares starting point Fe'!BA73)+BA73,$Z73/SUMIFS('Eurostat market shares'!$Z$2:$Z$185,'Eurostat market shares'!$C$2:$C$185,'Market shares starting point Fe'!$C73,'Eurostat market shares'!$D$2:$D$185,'Market shares starting point Fe'!$D73)*(SUMIFS('RAW data extract'!AY$74:AY$81,'RAW data extract'!$C$74:$C$81,VLOOKUP('Market shares starting point Fe'!$D73,Nomenclature!$F$1:$G$8,2,FALSE))-'Market shares starting point Fe'!BA73)+BA73)</f>
        <v>3.6237132253118015E-3</v>
      </c>
      <c r="BC73" s="7">
        <f>IF(SUMIFS('Eurostat market shares'!$Z$2:$Z$185,'Eurostat market shares'!$C$2:$C$185,'Market shares starting point Fe'!$C73,'Eurostat market shares'!$D$2:$D$185,'Market shares starting point Fe'!$D73)=0,(SUMIFS('RAW data extract'!AZ$74:AZ$81,'RAW data extract'!$C$74:$C$81,VLOOKUP('Market shares starting point Fe'!$D73,Nomenclature!$F$1:$G$8,2,FALSE))-'Market shares starting point Fe'!BB73)+BB73,$Z73/SUMIFS('Eurostat market shares'!$Z$2:$Z$185,'Eurostat market shares'!$C$2:$C$185,'Market shares starting point Fe'!$C73,'Eurostat market shares'!$D$2:$D$185,'Market shares starting point Fe'!$D73)*(SUMIFS('RAW data extract'!AZ$74:AZ$81,'RAW data extract'!$C$74:$C$81,VLOOKUP('Market shares starting point Fe'!$D73,Nomenclature!$F$1:$G$8,2,FALSE))-'Market shares starting point Fe'!BB73)+BB73)</f>
        <v>3.93874778335757E-3</v>
      </c>
      <c r="BD73" s="7">
        <f>IF(SUMIFS('Eurostat market shares'!$Z$2:$Z$185,'Eurostat market shares'!$C$2:$C$185,'Market shares starting point Fe'!$C73,'Eurostat market shares'!$D$2:$D$185,'Market shares starting point Fe'!$D73)=0,(SUMIFS('RAW data extract'!BA$74:BA$81,'RAW data extract'!$C$74:$C$81,VLOOKUP('Market shares starting point Fe'!$D73,Nomenclature!$F$1:$G$8,2,FALSE))-'Market shares starting point Fe'!BC73)+BC73,$Z73/SUMIFS('Eurostat market shares'!$Z$2:$Z$185,'Eurostat market shares'!$C$2:$C$185,'Market shares starting point Fe'!$C73,'Eurostat market shares'!$D$2:$D$185,'Market shares starting point Fe'!$D73)*(SUMIFS('RAW data extract'!BA$74:BA$81,'RAW data extract'!$C$74:$C$81,VLOOKUP('Market shares starting point Fe'!$D73,Nomenclature!$F$1:$G$8,2,FALSE))-'Market shares starting point Fe'!BC73)+BC73)</f>
        <v>4.300220416896405E-3</v>
      </c>
      <c r="BE73" s="7">
        <f>IF(SUMIFS('Eurostat market shares'!$Z$2:$Z$185,'Eurostat market shares'!$C$2:$C$185,'Market shares starting point Fe'!$C73,'Eurostat market shares'!$D$2:$D$185,'Market shares starting point Fe'!$D73)=0,(SUMIFS('RAW data extract'!BB$74:BB$81,'RAW data extract'!$C$74:$C$81,VLOOKUP('Market shares starting point Fe'!$D73,Nomenclature!$F$1:$G$8,2,FALSE))-'Market shares starting point Fe'!BD73)+BD73,$Z73/SUMIFS('Eurostat market shares'!$Z$2:$Z$185,'Eurostat market shares'!$C$2:$C$185,'Market shares starting point Fe'!$C73,'Eurostat market shares'!$D$2:$D$185,'Market shares starting point Fe'!$D73)*(SUMIFS('RAW data extract'!BB$74:BB$81,'RAW data extract'!$C$74:$C$81,VLOOKUP('Market shares starting point Fe'!$D73,Nomenclature!$F$1:$G$8,2,FALSE))-'Market shares starting point Fe'!BD73)+BD73)</f>
        <v>4.6939839380802061E-3</v>
      </c>
      <c r="BF73" s="7">
        <f>IF(SUMIFS('Eurostat market shares'!$Z$2:$Z$185,'Eurostat market shares'!$C$2:$C$185,'Market shares starting point Fe'!$C73,'Eurostat market shares'!$D$2:$D$185,'Market shares starting point Fe'!$D73)=0,(SUMIFS('RAW data extract'!BC$74:BC$81,'RAW data extract'!$C$74:$C$81,VLOOKUP('Market shares starting point Fe'!$D73,Nomenclature!$F$1:$G$8,2,FALSE))-'Market shares starting point Fe'!BE73)+BE73,$Z73/SUMIFS('Eurostat market shares'!$Z$2:$Z$185,'Eurostat market shares'!$C$2:$C$185,'Market shares starting point Fe'!$C73,'Eurostat market shares'!$D$2:$D$185,'Market shares starting point Fe'!$D73)*(SUMIFS('RAW data extract'!BC$74:BC$81,'RAW data extract'!$C$74:$C$81,VLOOKUP('Market shares starting point Fe'!$D73,Nomenclature!$F$1:$G$8,2,FALSE))-'Market shares starting point Fe'!BE73)+BE73)</f>
        <v>5.1362652244870237E-3</v>
      </c>
      <c r="BG73" s="7">
        <f>IF(SUMIFS('Eurostat market shares'!$Z$2:$Z$185,'Eurostat market shares'!$C$2:$C$185,'Market shares starting point Fe'!$C73,'Eurostat market shares'!$D$2:$D$185,'Market shares starting point Fe'!$D73)=0,(SUMIFS('RAW data extract'!BD$74:BD$81,'RAW data extract'!$C$74:$C$81,VLOOKUP('Market shares starting point Fe'!$D73,Nomenclature!$F$1:$G$8,2,FALSE))-'Market shares starting point Fe'!BF73)+BF73,$Z73/SUMIFS('Eurostat market shares'!$Z$2:$Z$185,'Eurostat market shares'!$C$2:$C$185,'Market shares starting point Fe'!$C73,'Eurostat market shares'!$D$2:$D$185,'Market shares starting point Fe'!$D73)*(SUMIFS('RAW data extract'!BD$74:BD$81,'RAW data extract'!$C$74:$C$81,VLOOKUP('Market shares starting point Fe'!$D73,Nomenclature!$F$1:$G$8,2,FALSE))-'Market shares starting point Fe'!BF73)+BF73)</f>
        <v>5.6378151138611644E-3</v>
      </c>
      <c r="BH73" s="7">
        <f>IF(SUMIFS('Eurostat market shares'!$Z$2:$Z$185,'Eurostat market shares'!$C$2:$C$185,'Market shares starting point Fe'!$C73,'Eurostat market shares'!$D$2:$D$185,'Market shares starting point Fe'!$D73)=0,(SUMIFS('RAW data extract'!BE$74:BE$81,'RAW data extract'!$C$74:$C$81,VLOOKUP('Market shares starting point Fe'!$D73,Nomenclature!$F$1:$G$8,2,FALSE))-'Market shares starting point Fe'!BG73)+BG73,$Z73/SUMIFS('Eurostat market shares'!$Z$2:$Z$185,'Eurostat market shares'!$C$2:$C$185,'Market shares starting point Fe'!$C73,'Eurostat market shares'!$D$2:$D$185,'Market shares starting point Fe'!$D73)*(SUMIFS('RAW data extract'!BE$74:BE$81,'RAW data extract'!$C$74:$C$81,VLOOKUP('Market shares starting point Fe'!$D73,Nomenclature!$F$1:$G$8,2,FALSE))-'Market shares starting point Fe'!BG73)+BG73)</f>
        <v>6.2088712169205505E-3</v>
      </c>
    </row>
    <row r="74" spans="1:60" hidden="1" x14ac:dyDescent="0.3">
      <c r="A74" t="s">
        <v>9</v>
      </c>
      <c r="B74" t="s">
        <v>10</v>
      </c>
      <c r="C74" t="s">
        <v>28</v>
      </c>
      <c r="D74" t="s">
        <v>12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 s="6">
        <f>IFERROR(SUMIFS('intermediary sheet'!J$2:J$185,'intermediary sheet'!$C$2:$C$185,'Market shares starting point Fe'!$C74,'intermediary sheet'!$D$2:$D$185,'Market shares starting point Fe'!$D74)/SUMIFS('intermediary sheet'!J$2:J$185,'intermediary sheet'!$C$2:$C$185,'Market shares starting point Fe'!$C74,'intermediary sheet'!$D$2:$D$185,"total"),0)</f>
        <v>1</v>
      </c>
      <c r="K74" s="6">
        <f>IFERROR(SUMIFS('intermediary sheet'!K$2:K$185,'intermediary sheet'!$C$2:$C$185,'Market shares starting point Fe'!$C74,'intermediary sheet'!$D$2:$D$185,'Market shares starting point Fe'!$D74)/SUMIFS('intermediary sheet'!K$2:K$185,'intermediary sheet'!$C$2:$C$185,'Market shares starting point Fe'!$C74,'intermediary sheet'!$D$2:$D$185,"total"),0)</f>
        <v>1</v>
      </c>
      <c r="L74" s="6">
        <f>IFERROR(SUMIFS('intermediary sheet'!L$2:L$185,'intermediary sheet'!$C$2:$C$185,'Market shares starting point Fe'!$C74,'intermediary sheet'!$D$2:$D$185,'Market shares starting point Fe'!$D74)/SUMIFS('intermediary sheet'!L$2:L$185,'intermediary sheet'!$C$2:$C$185,'Market shares starting point Fe'!$C74,'intermediary sheet'!$D$2:$D$185,"total"),0)</f>
        <v>1</v>
      </c>
      <c r="M74" s="6">
        <f>IFERROR(SUMIFS('intermediary sheet'!M$2:M$185,'intermediary sheet'!$C$2:$C$185,'Market shares starting point Fe'!$C74,'intermediary sheet'!$D$2:$D$185,'Market shares starting point Fe'!$D74)/SUMIFS('intermediary sheet'!M$2:M$185,'intermediary sheet'!$C$2:$C$185,'Market shares starting point Fe'!$C74,'intermediary sheet'!$D$2:$D$185,"total"),0)</f>
        <v>1</v>
      </c>
      <c r="N74" s="6">
        <f>IFERROR(SUMIFS('intermediary sheet'!N$2:N$185,'intermediary sheet'!$C$2:$C$185,'Market shares starting point Fe'!$C74,'intermediary sheet'!$D$2:$D$185,'Market shares starting point Fe'!$D74)/SUMIFS('intermediary sheet'!N$2:N$185,'intermediary sheet'!$C$2:$C$185,'Market shares starting point Fe'!$C74,'intermediary sheet'!$D$2:$D$185,"total"),0)</f>
        <v>1</v>
      </c>
      <c r="O74" s="6">
        <f>IFERROR(SUMIFS('intermediary sheet'!O$2:O$185,'intermediary sheet'!$C$2:$C$185,'Market shares starting point Fe'!$C74,'intermediary sheet'!$D$2:$D$185,'Market shares starting point Fe'!$D74)/SUMIFS('intermediary sheet'!O$2:O$185,'intermediary sheet'!$C$2:$C$185,'Market shares starting point Fe'!$C74,'intermediary sheet'!$D$2:$D$185,"total"),0)</f>
        <v>1</v>
      </c>
      <c r="P74" s="6">
        <f>IFERROR(SUMIFS('intermediary sheet'!P$2:P$185,'intermediary sheet'!$C$2:$C$185,'Market shares starting point Fe'!$C74,'intermediary sheet'!$D$2:$D$185,'Market shares starting point Fe'!$D74)/SUMIFS('intermediary sheet'!P$2:P$185,'intermediary sheet'!$C$2:$C$185,'Market shares starting point Fe'!$C74,'intermediary sheet'!$D$2:$D$185,"total"),0)</f>
        <v>1</v>
      </c>
      <c r="Q74" s="6">
        <f>IFERROR(SUMIFS('intermediary sheet'!Q$2:Q$185,'intermediary sheet'!$C$2:$C$185,'Market shares starting point Fe'!$C74,'intermediary sheet'!$D$2:$D$185,'Market shares starting point Fe'!$D74)/SUMIFS('intermediary sheet'!Q$2:Q$185,'intermediary sheet'!$C$2:$C$185,'Market shares starting point Fe'!$C74,'intermediary sheet'!$D$2:$D$185,"total"),0)</f>
        <v>1</v>
      </c>
      <c r="R74" s="6">
        <f>IFERROR(SUMIFS('intermediary sheet'!R$2:R$185,'intermediary sheet'!$C$2:$C$185,'Market shares starting point Fe'!$C74,'intermediary sheet'!$D$2:$D$185,'Market shares starting point Fe'!$D74)/SUMIFS('intermediary sheet'!R$2:R$185,'intermediary sheet'!$C$2:$C$185,'Market shares starting point Fe'!$C74,'intermediary sheet'!$D$2:$D$185,"total"),0)</f>
        <v>1</v>
      </c>
      <c r="S74" s="6">
        <f>IFERROR(SUMIFS('intermediary sheet'!S$2:S$185,'intermediary sheet'!$C$2:$C$185,'Market shares starting point Fe'!$C74,'intermediary sheet'!$D$2:$D$185,'Market shares starting point Fe'!$D74)/SUMIFS('intermediary sheet'!S$2:S$185,'intermediary sheet'!$C$2:$C$185,'Market shares starting point Fe'!$C74,'intermediary sheet'!$D$2:$D$185,"total"),0)</f>
        <v>1</v>
      </c>
      <c r="T74" s="6">
        <f>IFERROR(SUMIFS('intermediary sheet'!T$2:T$185,'intermediary sheet'!$C$2:$C$185,'Market shares starting point Fe'!$C74,'intermediary sheet'!$D$2:$D$185,'Market shares starting point Fe'!$D74)/SUMIFS('intermediary sheet'!T$2:T$185,'intermediary sheet'!$C$2:$C$185,'Market shares starting point Fe'!$C74,'intermediary sheet'!$D$2:$D$185,"total"),0)</f>
        <v>1</v>
      </c>
      <c r="U74" s="6">
        <f>IFERROR(SUMIFS('intermediary sheet'!U$2:U$185,'intermediary sheet'!$C$2:$C$185,'Market shares starting point Fe'!$C74,'intermediary sheet'!$D$2:$D$185,'Market shares starting point Fe'!$D74)/SUMIFS('intermediary sheet'!U$2:U$185,'intermediary sheet'!$C$2:$C$185,'Market shares starting point Fe'!$C74,'intermediary sheet'!$D$2:$D$185,"total"),0)</f>
        <v>1</v>
      </c>
      <c r="V74" s="6">
        <f>IFERROR(SUMIFS('intermediary sheet'!V$2:V$185,'intermediary sheet'!$C$2:$C$185,'Market shares starting point Fe'!$C74,'intermediary sheet'!$D$2:$D$185,'Market shares starting point Fe'!$D74)/SUMIFS('intermediary sheet'!V$2:V$185,'intermediary sheet'!$C$2:$C$185,'Market shares starting point Fe'!$C74,'intermediary sheet'!$D$2:$D$185,"total"),0)</f>
        <v>1</v>
      </c>
      <c r="W74" s="6">
        <f>IFERROR(SUMIFS('intermediary sheet'!W$2:W$185,'intermediary sheet'!$C$2:$C$185,'Market shares starting point Fe'!$C74,'intermediary sheet'!$D$2:$D$185,'Market shares starting point Fe'!$D74)/SUMIFS('intermediary sheet'!W$2:W$185,'intermediary sheet'!$C$2:$C$185,'Market shares starting point Fe'!$C74,'intermediary sheet'!$D$2:$D$185,"total"),0)</f>
        <v>1</v>
      </c>
      <c r="X74" s="6">
        <f>IFERROR(SUMIFS('intermediary sheet'!X$2:X$185,'intermediary sheet'!$C$2:$C$185,'Market shares starting point Fe'!$C74,'intermediary sheet'!$D$2:$D$185,'Market shares starting point Fe'!$D74)/SUMIFS('intermediary sheet'!X$2:X$185,'intermediary sheet'!$C$2:$C$185,'Market shares starting point Fe'!$C74,'intermediary sheet'!$D$2:$D$185,"total"),0)</f>
        <v>1</v>
      </c>
      <c r="Y74" s="6">
        <f>IFERROR(SUMIFS('intermediary sheet'!Y$2:Y$185,'intermediary sheet'!$C$2:$C$185,'Market shares starting point Fe'!$C74,'intermediary sheet'!$D$2:$D$185,'Market shares starting point Fe'!$D74)/SUMIFS('intermediary sheet'!Y$2:Y$185,'intermediary sheet'!$C$2:$C$185,'Market shares starting point Fe'!$C74,'intermediary sheet'!$D$2:$D$185,"total"),0)</f>
        <v>1</v>
      </c>
      <c r="Z74" s="6">
        <f>IFERROR(SUMIFS('intermediary sheet'!Z$2:Z$185,'intermediary sheet'!$C$2:$C$185,'Market shares starting point Fe'!$C74,'intermediary sheet'!$D$2:$D$185,'Market shares starting point Fe'!$D74)/SUMIFS('intermediary sheet'!Z$2:Z$185,'intermediary sheet'!$C$2:$C$185,'Market shares starting point Fe'!$C74,'intermediary sheet'!$D$2:$D$185,"total"),0)</f>
        <v>1</v>
      </c>
      <c r="AA74" s="7">
        <f>IF(SUMIFS('Eurostat market shares'!$Z$2:$Z$185,'Eurostat market shares'!$C$2:$C$185,'Market shares starting point Fe'!$C74,'Eurostat market shares'!$D$2:$D$185,'Market shares starting point Fe'!$D74)=0,(SUMIFS('RAW data extract'!X$74:X$81,'RAW data extract'!$C$74:$C$81,VLOOKUP('Market shares starting point Fe'!$D74,Nomenclature!$F$1:$G$8,2,FALSE))-'Market shares starting point Fe'!Z74)+Z74,$Z74/SUMIFS('Eurostat market shares'!$Z$2:$Z$185,'Eurostat market shares'!$C$2:$C$185,'Market shares starting point Fe'!$C74,'Eurostat market shares'!$D$2:$D$185,'Market shares starting point Fe'!$D74)*(SUMIFS('RAW data extract'!X$74:X$81,'RAW data extract'!$C$74:$C$81,VLOOKUP('Market shares starting point Fe'!$D74,Nomenclature!$F$1:$G$8,2,FALSE))-'Market shares starting point Fe'!Z74)+Z74)</f>
        <v>1</v>
      </c>
      <c r="AB74" s="7">
        <f>IF(SUMIFS('Eurostat market shares'!$Z$2:$Z$185,'Eurostat market shares'!$C$2:$C$185,'Market shares starting point Fe'!$C74,'Eurostat market shares'!$D$2:$D$185,'Market shares starting point Fe'!$D74)=0,(SUMIFS('RAW data extract'!Y$74:Y$81,'RAW data extract'!$C$74:$C$81,VLOOKUP('Market shares starting point Fe'!$D74,Nomenclature!$F$1:$G$8,2,FALSE))-'Market shares starting point Fe'!AA74)+AA74,$Z74/SUMIFS('Eurostat market shares'!$Z$2:$Z$185,'Eurostat market shares'!$C$2:$C$185,'Market shares starting point Fe'!$C74,'Eurostat market shares'!$D$2:$D$185,'Market shares starting point Fe'!$D74)*(SUMIFS('RAW data extract'!Y$74:Y$81,'RAW data extract'!$C$74:$C$81,VLOOKUP('Market shares starting point Fe'!$D74,Nomenclature!$F$1:$G$8,2,FALSE))-'Market shares starting point Fe'!AA74)+AA74)</f>
        <v>1</v>
      </c>
      <c r="AC74" s="7">
        <f>IF(SUMIFS('Eurostat market shares'!$Z$2:$Z$185,'Eurostat market shares'!$C$2:$C$185,'Market shares starting point Fe'!$C74,'Eurostat market shares'!$D$2:$D$185,'Market shares starting point Fe'!$D74)=0,(SUMIFS('RAW data extract'!Z$74:Z$81,'RAW data extract'!$C$74:$C$81,VLOOKUP('Market shares starting point Fe'!$D74,Nomenclature!$F$1:$G$8,2,FALSE))-'Market shares starting point Fe'!AB74)+AB74,$Z74/SUMIFS('Eurostat market shares'!$Z$2:$Z$185,'Eurostat market shares'!$C$2:$C$185,'Market shares starting point Fe'!$C74,'Eurostat market shares'!$D$2:$D$185,'Market shares starting point Fe'!$D74)*(SUMIFS('RAW data extract'!Z$74:Z$81,'RAW data extract'!$C$74:$C$81,VLOOKUP('Market shares starting point Fe'!$D74,Nomenclature!$F$1:$G$8,2,FALSE))-'Market shares starting point Fe'!AB74)+AB74)</f>
        <v>1</v>
      </c>
      <c r="AD74" s="7">
        <f>IF(SUMIFS('Eurostat market shares'!$Z$2:$Z$185,'Eurostat market shares'!$C$2:$C$185,'Market shares starting point Fe'!$C74,'Eurostat market shares'!$D$2:$D$185,'Market shares starting point Fe'!$D74)=0,(SUMIFS('RAW data extract'!AA$74:AA$81,'RAW data extract'!$C$74:$C$81,VLOOKUP('Market shares starting point Fe'!$D74,Nomenclature!$F$1:$G$8,2,FALSE))-'Market shares starting point Fe'!AC74)+AC74,$Z74/SUMIFS('Eurostat market shares'!$Z$2:$Z$185,'Eurostat market shares'!$C$2:$C$185,'Market shares starting point Fe'!$C74,'Eurostat market shares'!$D$2:$D$185,'Market shares starting point Fe'!$D74)*(SUMIFS('RAW data extract'!AA$74:AA$81,'RAW data extract'!$C$74:$C$81,VLOOKUP('Market shares starting point Fe'!$D74,Nomenclature!$F$1:$G$8,2,FALSE))-'Market shares starting point Fe'!AC74)+AC74)</f>
        <v>1</v>
      </c>
      <c r="AE74" s="7">
        <f>IF(SUMIFS('Eurostat market shares'!$Z$2:$Z$185,'Eurostat market shares'!$C$2:$C$185,'Market shares starting point Fe'!$C74,'Eurostat market shares'!$D$2:$D$185,'Market shares starting point Fe'!$D74)=0,(SUMIFS('RAW data extract'!AB$74:AB$81,'RAW data extract'!$C$74:$C$81,VLOOKUP('Market shares starting point Fe'!$D74,Nomenclature!$F$1:$G$8,2,FALSE))-'Market shares starting point Fe'!AD74)+AD74,$Z74/SUMIFS('Eurostat market shares'!$Z$2:$Z$185,'Eurostat market shares'!$C$2:$C$185,'Market shares starting point Fe'!$C74,'Eurostat market shares'!$D$2:$D$185,'Market shares starting point Fe'!$D74)*(SUMIFS('RAW data extract'!AB$74:AB$81,'RAW data extract'!$C$74:$C$81,VLOOKUP('Market shares starting point Fe'!$D74,Nomenclature!$F$1:$G$8,2,FALSE))-'Market shares starting point Fe'!AD74)+AD74)</f>
        <v>1</v>
      </c>
      <c r="AF74" s="7">
        <f>IF(SUMIFS('Eurostat market shares'!$Z$2:$Z$185,'Eurostat market shares'!$C$2:$C$185,'Market shares starting point Fe'!$C74,'Eurostat market shares'!$D$2:$D$185,'Market shares starting point Fe'!$D74)=0,(SUMIFS('RAW data extract'!AC$74:AC$81,'RAW data extract'!$C$74:$C$81,VLOOKUP('Market shares starting point Fe'!$D74,Nomenclature!$F$1:$G$8,2,FALSE))-'Market shares starting point Fe'!AE74)+AE74,$Z74/SUMIFS('Eurostat market shares'!$Z$2:$Z$185,'Eurostat market shares'!$C$2:$C$185,'Market shares starting point Fe'!$C74,'Eurostat market shares'!$D$2:$D$185,'Market shares starting point Fe'!$D74)*(SUMIFS('RAW data extract'!AC$74:AC$81,'RAW data extract'!$C$74:$C$81,VLOOKUP('Market shares starting point Fe'!$D74,Nomenclature!$F$1:$G$8,2,FALSE))-'Market shares starting point Fe'!AE74)+AE74)</f>
        <v>1</v>
      </c>
      <c r="AG74" s="7">
        <f>IF(SUMIFS('Eurostat market shares'!$Z$2:$Z$185,'Eurostat market shares'!$C$2:$C$185,'Market shares starting point Fe'!$C74,'Eurostat market shares'!$D$2:$D$185,'Market shares starting point Fe'!$D74)=0,(SUMIFS('RAW data extract'!AD$74:AD$81,'RAW data extract'!$C$74:$C$81,VLOOKUP('Market shares starting point Fe'!$D74,Nomenclature!$F$1:$G$8,2,FALSE))-'Market shares starting point Fe'!AF74)+AF74,$Z74/SUMIFS('Eurostat market shares'!$Z$2:$Z$185,'Eurostat market shares'!$C$2:$C$185,'Market shares starting point Fe'!$C74,'Eurostat market shares'!$D$2:$D$185,'Market shares starting point Fe'!$D74)*(SUMIFS('RAW data extract'!AD$74:AD$81,'RAW data extract'!$C$74:$C$81,VLOOKUP('Market shares starting point Fe'!$D74,Nomenclature!$F$1:$G$8,2,FALSE))-'Market shares starting point Fe'!AF74)+AF74)</f>
        <v>1</v>
      </c>
      <c r="AH74" s="7">
        <f>IF(SUMIFS('Eurostat market shares'!$Z$2:$Z$185,'Eurostat market shares'!$C$2:$C$185,'Market shares starting point Fe'!$C74,'Eurostat market shares'!$D$2:$D$185,'Market shares starting point Fe'!$D74)=0,(SUMIFS('RAW data extract'!AE$74:AE$81,'RAW data extract'!$C$74:$C$81,VLOOKUP('Market shares starting point Fe'!$D74,Nomenclature!$F$1:$G$8,2,FALSE))-'Market shares starting point Fe'!AG74)+AG74,$Z74/SUMIFS('Eurostat market shares'!$Z$2:$Z$185,'Eurostat market shares'!$C$2:$C$185,'Market shares starting point Fe'!$C74,'Eurostat market shares'!$D$2:$D$185,'Market shares starting point Fe'!$D74)*(SUMIFS('RAW data extract'!AE$74:AE$81,'RAW data extract'!$C$74:$C$81,VLOOKUP('Market shares starting point Fe'!$D74,Nomenclature!$F$1:$G$8,2,FALSE))-'Market shares starting point Fe'!AG74)+AG74)</f>
        <v>1</v>
      </c>
      <c r="AI74" s="7">
        <f>IF(SUMIFS('Eurostat market shares'!$Z$2:$Z$185,'Eurostat market shares'!$C$2:$C$185,'Market shares starting point Fe'!$C74,'Eurostat market shares'!$D$2:$D$185,'Market shares starting point Fe'!$D74)=0,(SUMIFS('RAW data extract'!AF$74:AF$81,'RAW data extract'!$C$74:$C$81,VLOOKUP('Market shares starting point Fe'!$D74,Nomenclature!$F$1:$G$8,2,FALSE))-'Market shares starting point Fe'!AH74)+AH74,$Z74/SUMIFS('Eurostat market shares'!$Z$2:$Z$185,'Eurostat market shares'!$C$2:$C$185,'Market shares starting point Fe'!$C74,'Eurostat market shares'!$D$2:$D$185,'Market shares starting point Fe'!$D74)*(SUMIFS('RAW data extract'!AF$74:AF$81,'RAW data extract'!$C$74:$C$81,VLOOKUP('Market shares starting point Fe'!$D74,Nomenclature!$F$1:$G$8,2,FALSE))-'Market shares starting point Fe'!AH74)+AH74)</f>
        <v>1</v>
      </c>
      <c r="AJ74" s="7">
        <f>IF(SUMIFS('Eurostat market shares'!$Z$2:$Z$185,'Eurostat market shares'!$C$2:$C$185,'Market shares starting point Fe'!$C74,'Eurostat market shares'!$D$2:$D$185,'Market shares starting point Fe'!$D74)=0,(SUMIFS('RAW data extract'!AG$74:AG$81,'RAW data extract'!$C$74:$C$81,VLOOKUP('Market shares starting point Fe'!$D74,Nomenclature!$F$1:$G$8,2,FALSE))-'Market shares starting point Fe'!AI74)+AI74,$Z74/SUMIFS('Eurostat market shares'!$Z$2:$Z$185,'Eurostat market shares'!$C$2:$C$185,'Market shares starting point Fe'!$C74,'Eurostat market shares'!$D$2:$D$185,'Market shares starting point Fe'!$D74)*(SUMIFS('RAW data extract'!AG$74:AG$81,'RAW data extract'!$C$74:$C$81,VLOOKUP('Market shares starting point Fe'!$D74,Nomenclature!$F$1:$G$8,2,FALSE))-'Market shares starting point Fe'!AI74)+AI74)</f>
        <v>1</v>
      </c>
      <c r="AK74" s="7">
        <f>IF(SUMIFS('Eurostat market shares'!$Z$2:$Z$185,'Eurostat market shares'!$C$2:$C$185,'Market shares starting point Fe'!$C74,'Eurostat market shares'!$D$2:$D$185,'Market shares starting point Fe'!$D74)=0,(SUMIFS('RAW data extract'!AH$74:AH$81,'RAW data extract'!$C$74:$C$81,VLOOKUP('Market shares starting point Fe'!$D74,Nomenclature!$F$1:$G$8,2,FALSE))-'Market shares starting point Fe'!AJ74)+AJ74,$Z74/SUMIFS('Eurostat market shares'!$Z$2:$Z$185,'Eurostat market shares'!$C$2:$C$185,'Market shares starting point Fe'!$C74,'Eurostat market shares'!$D$2:$D$185,'Market shares starting point Fe'!$D74)*(SUMIFS('RAW data extract'!AH$74:AH$81,'RAW data extract'!$C$74:$C$81,VLOOKUP('Market shares starting point Fe'!$D74,Nomenclature!$F$1:$G$8,2,FALSE))-'Market shares starting point Fe'!AJ74)+AJ74)</f>
        <v>1</v>
      </c>
      <c r="AL74" s="7">
        <f>IF(SUMIFS('Eurostat market shares'!$Z$2:$Z$185,'Eurostat market shares'!$C$2:$C$185,'Market shares starting point Fe'!$C74,'Eurostat market shares'!$D$2:$D$185,'Market shares starting point Fe'!$D74)=0,(SUMIFS('RAW data extract'!AI$74:AI$81,'RAW data extract'!$C$74:$C$81,VLOOKUP('Market shares starting point Fe'!$D74,Nomenclature!$F$1:$G$8,2,FALSE))-'Market shares starting point Fe'!AK74)+AK74,$Z74/SUMIFS('Eurostat market shares'!$Z$2:$Z$185,'Eurostat market shares'!$C$2:$C$185,'Market shares starting point Fe'!$C74,'Eurostat market shares'!$D$2:$D$185,'Market shares starting point Fe'!$D74)*(SUMIFS('RAW data extract'!AI$74:AI$81,'RAW data extract'!$C$74:$C$81,VLOOKUP('Market shares starting point Fe'!$D74,Nomenclature!$F$1:$G$8,2,FALSE))-'Market shares starting point Fe'!AK74)+AK74)</f>
        <v>1</v>
      </c>
      <c r="AM74" s="7">
        <f>IF(SUMIFS('Eurostat market shares'!$Z$2:$Z$185,'Eurostat market shares'!$C$2:$C$185,'Market shares starting point Fe'!$C74,'Eurostat market shares'!$D$2:$D$185,'Market shares starting point Fe'!$D74)=0,(SUMIFS('RAW data extract'!AJ$74:AJ$81,'RAW data extract'!$C$74:$C$81,VLOOKUP('Market shares starting point Fe'!$D74,Nomenclature!$F$1:$G$8,2,FALSE))-'Market shares starting point Fe'!AL74)+AL74,$Z74/SUMIFS('Eurostat market shares'!$Z$2:$Z$185,'Eurostat market shares'!$C$2:$C$185,'Market shares starting point Fe'!$C74,'Eurostat market shares'!$D$2:$D$185,'Market shares starting point Fe'!$D74)*(SUMIFS('RAW data extract'!AJ$74:AJ$81,'RAW data extract'!$C$74:$C$81,VLOOKUP('Market shares starting point Fe'!$D74,Nomenclature!$F$1:$G$8,2,FALSE))-'Market shares starting point Fe'!AL74)+AL74)</f>
        <v>1</v>
      </c>
      <c r="AN74" s="7">
        <f>IF(SUMIFS('Eurostat market shares'!$Z$2:$Z$185,'Eurostat market shares'!$C$2:$C$185,'Market shares starting point Fe'!$C74,'Eurostat market shares'!$D$2:$D$185,'Market shares starting point Fe'!$D74)=0,(SUMIFS('RAW data extract'!AK$74:AK$81,'RAW data extract'!$C$74:$C$81,VLOOKUP('Market shares starting point Fe'!$D74,Nomenclature!$F$1:$G$8,2,FALSE))-'Market shares starting point Fe'!AM74)+AM74,$Z74/SUMIFS('Eurostat market shares'!$Z$2:$Z$185,'Eurostat market shares'!$C$2:$C$185,'Market shares starting point Fe'!$C74,'Eurostat market shares'!$D$2:$D$185,'Market shares starting point Fe'!$D74)*(SUMIFS('RAW data extract'!AK$74:AK$81,'RAW data extract'!$C$74:$C$81,VLOOKUP('Market shares starting point Fe'!$D74,Nomenclature!$F$1:$G$8,2,FALSE))-'Market shares starting point Fe'!AM74)+AM74)</f>
        <v>1</v>
      </c>
      <c r="AO74" s="7">
        <f>IF(SUMIFS('Eurostat market shares'!$Z$2:$Z$185,'Eurostat market shares'!$C$2:$C$185,'Market shares starting point Fe'!$C74,'Eurostat market shares'!$D$2:$D$185,'Market shares starting point Fe'!$D74)=0,(SUMIFS('RAW data extract'!AL$74:AL$81,'RAW data extract'!$C$74:$C$81,VLOOKUP('Market shares starting point Fe'!$D74,Nomenclature!$F$1:$G$8,2,FALSE))-'Market shares starting point Fe'!AN74)+AN74,$Z74/SUMIFS('Eurostat market shares'!$Z$2:$Z$185,'Eurostat market shares'!$C$2:$C$185,'Market shares starting point Fe'!$C74,'Eurostat market shares'!$D$2:$D$185,'Market shares starting point Fe'!$D74)*(SUMIFS('RAW data extract'!AL$74:AL$81,'RAW data extract'!$C$74:$C$81,VLOOKUP('Market shares starting point Fe'!$D74,Nomenclature!$F$1:$G$8,2,FALSE))-'Market shares starting point Fe'!AN74)+AN74)</f>
        <v>1</v>
      </c>
      <c r="AP74" s="7">
        <f>IF(SUMIFS('Eurostat market shares'!$Z$2:$Z$185,'Eurostat market shares'!$C$2:$C$185,'Market shares starting point Fe'!$C74,'Eurostat market shares'!$D$2:$D$185,'Market shares starting point Fe'!$D74)=0,(SUMIFS('RAW data extract'!AM$74:AM$81,'RAW data extract'!$C$74:$C$81,VLOOKUP('Market shares starting point Fe'!$D74,Nomenclature!$F$1:$G$8,2,FALSE))-'Market shares starting point Fe'!AO74)+AO74,$Z74/SUMIFS('Eurostat market shares'!$Z$2:$Z$185,'Eurostat market shares'!$C$2:$C$185,'Market shares starting point Fe'!$C74,'Eurostat market shares'!$D$2:$D$185,'Market shares starting point Fe'!$D74)*(SUMIFS('RAW data extract'!AM$74:AM$81,'RAW data extract'!$C$74:$C$81,VLOOKUP('Market shares starting point Fe'!$D74,Nomenclature!$F$1:$G$8,2,FALSE))-'Market shares starting point Fe'!AO74)+AO74)</f>
        <v>1</v>
      </c>
      <c r="AQ74" s="7">
        <f>IF(SUMIFS('Eurostat market shares'!$Z$2:$Z$185,'Eurostat market shares'!$C$2:$C$185,'Market shares starting point Fe'!$C74,'Eurostat market shares'!$D$2:$D$185,'Market shares starting point Fe'!$D74)=0,(SUMIFS('RAW data extract'!AN$74:AN$81,'RAW data extract'!$C$74:$C$81,VLOOKUP('Market shares starting point Fe'!$D74,Nomenclature!$F$1:$G$8,2,FALSE))-'Market shares starting point Fe'!AP74)+AP74,$Z74/SUMIFS('Eurostat market shares'!$Z$2:$Z$185,'Eurostat market shares'!$C$2:$C$185,'Market shares starting point Fe'!$C74,'Eurostat market shares'!$D$2:$D$185,'Market shares starting point Fe'!$D74)*(SUMIFS('RAW data extract'!AN$74:AN$81,'RAW data extract'!$C$74:$C$81,VLOOKUP('Market shares starting point Fe'!$D74,Nomenclature!$F$1:$G$8,2,FALSE))-'Market shares starting point Fe'!AP74)+AP74)</f>
        <v>1</v>
      </c>
      <c r="AR74" s="7">
        <f>IF(SUMIFS('Eurostat market shares'!$Z$2:$Z$185,'Eurostat market shares'!$C$2:$C$185,'Market shares starting point Fe'!$C74,'Eurostat market shares'!$D$2:$D$185,'Market shares starting point Fe'!$D74)=0,(SUMIFS('RAW data extract'!AO$74:AO$81,'RAW data extract'!$C$74:$C$81,VLOOKUP('Market shares starting point Fe'!$D74,Nomenclature!$F$1:$G$8,2,FALSE))-'Market shares starting point Fe'!AQ74)+AQ74,$Z74/SUMIFS('Eurostat market shares'!$Z$2:$Z$185,'Eurostat market shares'!$C$2:$C$185,'Market shares starting point Fe'!$C74,'Eurostat market shares'!$D$2:$D$185,'Market shares starting point Fe'!$D74)*(SUMIFS('RAW data extract'!AO$74:AO$81,'RAW data extract'!$C$74:$C$81,VLOOKUP('Market shares starting point Fe'!$D74,Nomenclature!$F$1:$G$8,2,FALSE))-'Market shares starting point Fe'!AQ74)+AQ74)</f>
        <v>1</v>
      </c>
      <c r="AS74" s="7">
        <f>IF(SUMIFS('Eurostat market shares'!$Z$2:$Z$185,'Eurostat market shares'!$C$2:$C$185,'Market shares starting point Fe'!$C74,'Eurostat market shares'!$D$2:$D$185,'Market shares starting point Fe'!$D74)=0,(SUMIFS('RAW data extract'!AP$74:AP$81,'RAW data extract'!$C$74:$C$81,VLOOKUP('Market shares starting point Fe'!$D74,Nomenclature!$F$1:$G$8,2,FALSE))-'Market shares starting point Fe'!AR74)+AR74,$Z74/SUMIFS('Eurostat market shares'!$Z$2:$Z$185,'Eurostat market shares'!$C$2:$C$185,'Market shares starting point Fe'!$C74,'Eurostat market shares'!$D$2:$D$185,'Market shares starting point Fe'!$D74)*(SUMIFS('RAW data extract'!AP$74:AP$81,'RAW data extract'!$C$74:$C$81,VLOOKUP('Market shares starting point Fe'!$D74,Nomenclature!$F$1:$G$8,2,FALSE))-'Market shares starting point Fe'!AR74)+AR74)</f>
        <v>1</v>
      </c>
      <c r="AT74" s="7">
        <f>IF(SUMIFS('Eurostat market shares'!$Z$2:$Z$185,'Eurostat market shares'!$C$2:$C$185,'Market shares starting point Fe'!$C74,'Eurostat market shares'!$D$2:$D$185,'Market shares starting point Fe'!$D74)=0,(SUMIFS('RAW data extract'!AQ$74:AQ$81,'RAW data extract'!$C$74:$C$81,VLOOKUP('Market shares starting point Fe'!$D74,Nomenclature!$F$1:$G$8,2,FALSE))-'Market shares starting point Fe'!AS74)+AS74,$Z74/SUMIFS('Eurostat market shares'!$Z$2:$Z$185,'Eurostat market shares'!$C$2:$C$185,'Market shares starting point Fe'!$C74,'Eurostat market shares'!$D$2:$D$185,'Market shares starting point Fe'!$D74)*(SUMIFS('RAW data extract'!AQ$74:AQ$81,'RAW data extract'!$C$74:$C$81,VLOOKUP('Market shares starting point Fe'!$D74,Nomenclature!$F$1:$G$8,2,FALSE))-'Market shares starting point Fe'!AS74)+AS74)</f>
        <v>1</v>
      </c>
      <c r="AU74" s="7">
        <f>IF(SUMIFS('Eurostat market shares'!$Z$2:$Z$185,'Eurostat market shares'!$C$2:$C$185,'Market shares starting point Fe'!$C74,'Eurostat market shares'!$D$2:$D$185,'Market shares starting point Fe'!$D74)=0,(SUMIFS('RAW data extract'!AR$74:AR$81,'RAW data extract'!$C$74:$C$81,VLOOKUP('Market shares starting point Fe'!$D74,Nomenclature!$F$1:$G$8,2,FALSE))-'Market shares starting point Fe'!AT74)+AT74,$Z74/SUMIFS('Eurostat market shares'!$Z$2:$Z$185,'Eurostat market shares'!$C$2:$C$185,'Market shares starting point Fe'!$C74,'Eurostat market shares'!$D$2:$D$185,'Market shares starting point Fe'!$D74)*(SUMIFS('RAW data extract'!AR$74:AR$81,'RAW data extract'!$C$74:$C$81,VLOOKUP('Market shares starting point Fe'!$D74,Nomenclature!$F$1:$G$8,2,FALSE))-'Market shares starting point Fe'!AT74)+AT74)</f>
        <v>1</v>
      </c>
      <c r="AV74" s="7">
        <f>IF(SUMIFS('Eurostat market shares'!$Z$2:$Z$185,'Eurostat market shares'!$C$2:$C$185,'Market shares starting point Fe'!$C74,'Eurostat market shares'!$D$2:$D$185,'Market shares starting point Fe'!$D74)=0,(SUMIFS('RAW data extract'!AS$74:AS$81,'RAW data extract'!$C$74:$C$81,VLOOKUP('Market shares starting point Fe'!$D74,Nomenclature!$F$1:$G$8,2,FALSE))-'Market shares starting point Fe'!AU74)+AU74,$Z74/SUMIFS('Eurostat market shares'!$Z$2:$Z$185,'Eurostat market shares'!$C$2:$C$185,'Market shares starting point Fe'!$C74,'Eurostat market shares'!$D$2:$D$185,'Market shares starting point Fe'!$D74)*(SUMIFS('RAW data extract'!AS$74:AS$81,'RAW data extract'!$C$74:$C$81,VLOOKUP('Market shares starting point Fe'!$D74,Nomenclature!$F$1:$G$8,2,FALSE))-'Market shares starting point Fe'!AU74)+AU74)</f>
        <v>1</v>
      </c>
      <c r="AW74" s="7">
        <f>IF(SUMIFS('Eurostat market shares'!$Z$2:$Z$185,'Eurostat market shares'!$C$2:$C$185,'Market shares starting point Fe'!$C74,'Eurostat market shares'!$D$2:$D$185,'Market shares starting point Fe'!$D74)=0,(SUMIFS('RAW data extract'!AT$74:AT$81,'RAW data extract'!$C$74:$C$81,VLOOKUP('Market shares starting point Fe'!$D74,Nomenclature!$F$1:$G$8,2,FALSE))-'Market shares starting point Fe'!AV74)+AV74,$Z74/SUMIFS('Eurostat market shares'!$Z$2:$Z$185,'Eurostat market shares'!$C$2:$C$185,'Market shares starting point Fe'!$C74,'Eurostat market shares'!$D$2:$D$185,'Market shares starting point Fe'!$D74)*(SUMIFS('RAW data extract'!AT$74:AT$81,'RAW data extract'!$C$74:$C$81,VLOOKUP('Market shares starting point Fe'!$D74,Nomenclature!$F$1:$G$8,2,FALSE))-'Market shares starting point Fe'!AV74)+AV74)</f>
        <v>1</v>
      </c>
      <c r="AX74" s="7">
        <f>IF(SUMIFS('Eurostat market shares'!$Z$2:$Z$185,'Eurostat market shares'!$C$2:$C$185,'Market shares starting point Fe'!$C74,'Eurostat market shares'!$D$2:$D$185,'Market shares starting point Fe'!$D74)=0,(SUMIFS('RAW data extract'!AU$74:AU$81,'RAW data extract'!$C$74:$C$81,VLOOKUP('Market shares starting point Fe'!$D74,Nomenclature!$F$1:$G$8,2,FALSE))-'Market shares starting point Fe'!AW74)+AW74,$Z74/SUMIFS('Eurostat market shares'!$Z$2:$Z$185,'Eurostat market shares'!$C$2:$C$185,'Market shares starting point Fe'!$C74,'Eurostat market shares'!$D$2:$D$185,'Market shares starting point Fe'!$D74)*(SUMIFS('RAW data extract'!AU$74:AU$81,'RAW data extract'!$C$74:$C$81,VLOOKUP('Market shares starting point Fe'!$D74,Nomenclature!$F$1:$G$8,2,FALSE))-'Market shares starting point Fe'!AW74)+AW74)</f>
        <v>1</v>
      </c>
      <c r="AY74" s="7">
        <f>IF(SUMIFS('Eurostat market shares'!$Z$2:$Z$185,'Eurostat market shares'!$C$2:$C$185,'Market shares starting point Fe'!$C74,'Eurostat market shares'!$D$2:$D$185,'Market shares starting point Fe'!$D74)=0,(SUMIFS('RAW data extract'!AV$74:AV$81,'RAW data extract'!$C$74:$C$81,VLOOKUP('Market shares starting point Fe'!$D74,Nomenclature!$F$1:$G$8,2,FALSE))-'Market shares starting point Fe'!AX74)+AX74,$Z74/SUMIFS('Eurostat market shares'!$Z$2:$Z$185,'Eurostat market shares'!$C$2:$C$185,'Market shares starting point Fe'!$C74,'Eurostat market shares'!$D$2:$D$185,'Market shares starting point Fe'!$D74)*(SUMIFS('RAW data extract'!AV$74:AV$81,'RAW data extract'!$C$74:$C$81,VLOOKUP('Market shares starting point Fe'!$D74,Nomenclature!$F$1:$G$8,2,FALSE))-'Market shares starting point Fe'!AX74)+AX74)</f>
        <v>1</v>
      </c>
      <c r="AZ74" s="7">
        <f>IF(SUMIFS('Eurostat market shares'!$Z$2:$Z$185,'Eurostat market shares'!$C$2:$C$185,'Market shares starting point Fe'!$C74,'Eurostat market shares'!$D$2:$D$185,'Market shares starting point Fe'!$D74)=0,(SUMIFS('RAW data extract'!AW$74:AW$81,'RAW data extract'!$C$74:$C$81,VLOOKUP('Market shares starting point Fe'!$D74,Nomenclature!$F$1:$G$8,2,FALSE))-'Market shares starting point Fe'!AY74)+AY74,$Z74/SUMIFS('Eurostat market shares'!$Z$2:$Z$185,'Eurostat market shares'!$C$2:$C$185,'Market shares starting point Fe'!$C74,'Eurostat market shares'!$D$2:$D$185,'Market shares starting point Fe'!$D74)*(SUMIFS('RAW data extract'!AW$74:AW$81,'RAW data extract'!$C$74:$C$81,VLOOKUP('Market shares starting point Fe'!$D74,Nomenclature!$F$1:$G$8,2,FALSE))-'Market shares starting point Fe'!AY74)+AY74)</f>
        <v>1</v>
      </c>
      <c r="BA74" s="7">
        <f>IF(SUMIFS('Eurostat market shares'!$Z$2:$Z$185,'Eurostat market shares'!$C$2:$C$185,'Market shares starting point Fe'!$C74,'Eurostat market shares'!$D$2:$D$185,'Market shares starting point Fe'!$D74)=0,(SUMIFS('RAW data extract'!AX$74:AX$81,'RAW data extract'!$C$74:$C$81,VLOOKUP('Market shares starting point Fe'!$D74,Nomenclature!$F$1:$G$8,2,FALSE))-'Market shares starting point Fe'!AZ74)+AZ74,$Z74/SUMIFS('Eurostat market shares'!$Z$2:$Z$185,'Eurostat market shares'!$C$2:$C$185,'Market shares starting point Fe'!$C74,'Eurostat market shares'!$D$2:$D$185,'Market shares starting point Fe'!$D74)*(SUMIFS('RAW data extract'!AX$74:AX$81,'RAW data extract'!$C$74:$C$81,VLOOKUP('Market shares starting point Fe'!$D74,Nomenclature!$F$1:$G$8,2,FALSE))-'Market shares starting point Fe'!AZ74)+AZ74)</f>
        <v>1</v>
      </c>
      <c r="BB74" s="7">
        <f>IF(SUMIFS('Eurostat market shares'!$Z$2:$Z$185,'Eurostat market shares'!$C$2:$C$185,'Market shares starting point Fe'!$C74,'Eurostat market shares'!$D$2:$D$185,'Market shares starting point Fe'!$D74)=0,(SUMIFS('RAW data extract'!AY$74:AY$81,'RAW data extract'!$C$74:$C$81,VLOOKUP('Market shares starting point Fe'!$D74,Nomenclature!$F$1:$G$8,2,FALSE))-'Market shares starting point Fe'!BA74)+BA74,$Z74/SUMIFS('Eurostat market shares'!$Z$2:$Z$185,'Eurostat market shares'!$C$2:$C$185,'Market shares starting point Fe'!$C74,'Eurostat market shares'!$D$2:$D$185,'Market shares starting point Fe'!$D74)*(SUMIFS('RAW data extract'!AY$74:AY$81,'RAW data extract'!$C$74:$C$81,VLOOKUP('Market shares starting point Fe'!$D74,Nomenclature!$F$1:$G$8,2,FALSE))-'Market shares starting point Fe'!BA74)+BA74)</f>
        <v>1</v>
      </c>
      <c r="BC74" s="7">
        <f>IF(SUMIFS('Eurostat market shares'!$Z$2:$Z$185,'Eurostat market shares'!$C$2:$C$185,'Market shares starting point Fe'!$C74,'Eurostat market shares'!$D$2:$D$185,'Market shares starting point Fe'!$D74)=0,(SUMIFS('RAW data extract'!AZ$74:AZ$81,'RAW data extract'!$C$74:$C$81,VLOOKUP('Market shares starting point Fe'!$D74,Nomenclature!$F$1:$G$8,2,FALSE))-'Market shares starting point Fe'!BB74)+BB74,$Z74/SUMIFS('Eurostat market shares'!$Z$2:$Z$185,'Eurostat market shares'!$C$2:$C$185,'Market shares starting point Fe'!$C74,'Eurostat market shares'!$D$2:$D$185,'Market shares starting point Fe'!$D74)*(SUMIFS('RAW data extract'!AZ$74:AZ$81,'RAW data extract'!$C$74:$C$81,VLOOKUP('Market shares starting point Fe'!$D74,Nomenclature!$F$1:$G$8,2,FALSE))-'Market shares starting point Fe'!BB74)+BB74)</f>
        <v>1</v>
      </c>
      <c r="BD74" s="7">
        <f>IF(SUMIFS('Eurostat market shares'!$Z$2:$Z$185,'Eurostat market shares'!$C$2:$C$185,'Market shares starting point Fe'!$C74,'Eurostat market shares'!$D$2:$D$185,'Market shares starting point Fe'!$D74)=0,(SUMIFS('RAW data extract'!BA$74:BA$81,'RAW data extract'!$C$74:$C$81,VLOOKUP('Market shares starting point Fe'!$D74,Nomenclature!$F$1:$G$8,2,FALSE))-'Market shares starting point Fe'!BC74)+BC74,$Z74/SUMIFS('Eurostat market shares'!$Z$2:$Z$185,'Eurostat market shares'!$C$2:$C$185,'Market shares starting point Fe'!$C74,'Eurostat market shares'!$D$2:$D$185,'Market shares starting point Fe'!$D74)*(SUMIFS('RAW data extract'!BA$74:BA$81,'RAW data extract'!$C$74:$C$81,VLOOKUP('Market shares starting point Fe'!$D74,Nomenclature!$F$1:$G$8,2,FALSE))-'Market shares starting point Fe'!BC74)+BC74)</f>
        <v>1</v>
      </c>
      <c r="BE74" s="7">
        <f>IF(SUMIFS('Eurostat market shares'!$Z$2:$Z$185,'Eurostat market shares'!$C$2:$C$185,'Market shares starting point Fe'!$C74,'Eurostat market shares'!$D$2:$D$185,'Market shares starting point Fe'!$D74)=0,(SUMIFS('RAW data extract'!BB$74:BB$81,'RAW data extract'!$C$74:$C$81,VLOOKUP('Market shares starting point Fe'!$D74,Nomenclature!$F$1:$G$8,2,FALSE))-'Market shares starting point Fe'!BD74)+BD74,$Z74/SUMIFS('Eurostat market shares'!$Z$2:$Z$185,'Eurostat market shares'!$C$2:$C$185,'Market shares starting point Fe'!$C74,'Eurostat market shares'!$D$2:$D$185,'Market shares starting point Fe'!$D74)*(SUMIFS('RAW data extract'!BB$74:BB$81,'RAW data extract'!$C$74:$C$81,VLOOKUP('Market shares starting point Fe'!$D74,Nomenclature!$F$1:$G$8,2,FALSE))-'Market shares starting point Fe'!BD74)+BD74)</f>
        <v>1</v>
      </c>
      <c r="BF74" s="7">
        <f>IF(SUMIFS('Eurostat market shares'!$Z$2:$Z$185,'Eurostat market shares'!$C$2:$C$185,'Market shares starting point Fe'!$C74,'Eurostat market shares'!$D$2:$D$185,'Market shares starting point Fe'!$D74)=0,(SUMIFS('RAW data extract'!BC$74:BC$81,'RAW data extract'!$C$74:$C$81,VLOOKUP('Market shares starting point Fe'!$D74,Nomenclature!$F$1:$G$8,2,FALSE))-'Market shares starting point Fe'!BE74)+BE74,$Z74/SUMIFS('Eurostat market shares'!$Z$2:$Z$185,'Eurostat market shares'!$C$2:$C$185,'Market shares starting point Fe'!$C74,'Eurostat market shares'!$D$2:$D$185,'Market shares starting point Fe'!$D74)*(SUMIFS('RAW data extract'!BC$74:BC$81,'RAW data extract'!$C$74:$C$81,VLOOKUP('Market shares starting point Fe'!$D74,Nomenclature!$F$1:$G$8,2,FALSE))-'Market shares starting point Fe'!BE74)+BE74)</f>
        <v>1</v>
      </c>
      <c r="BG74" s="7">
        <f>IF(SUMIFS('Eurostat market shares'!$Z$2:$Z$185,'Eurostat market shares'!$C$2:$C$185,'Market shares starting point Fe'!$C74,'Eurostat market shares'!$D$2:$D$185,'Market shares starting point Fe'!$D74)=0,(SUMIFS('RAW data extract'!BD$74:BD$81,'RAW data extract'!$C$74:$C$81,VLOOKUP('Market shares starting point Fe'!$D74,Nomenclature!$F$1:$G$8,2,FALSE))-'Market shares starting point Fe'!BF74)+BF74,$Z74/SUMIFS('Eurostat market shares'!$Z$2:$Z$185,'Eurostat market shares'!$C$2:$C$185,'Market shares starting point Fe'!$C74,'Eurostat market shares'!$D$2:$D$185,'Market shares starting point Fe'!$D74)*(SUMIFS('RAW data extract'!BD$74:BD$81,'RAW data extract'!$C$74:$C$81,VLOOKUP('Market shares starting point Fe'!$D74,Nomenclature!$F$1:$G$8,2,FALSE))-'Market shares starting point Fe'!BF74)+BF74)</f>
        <v>1</v>
      </c>
      <c r="BH74" s="7">
        <f>IF(SUMIFS('Eurostat market shares'!$Z$2:$Z$185,'Eurostat market shares'!$C$2:$C$185,'Market shares starting point Fe'!$C74,'Eurostat market shares'!$D$2:$D$185,'Market shares starting point Fe'!$D74)=0,(SUMIFS('RAW data extract'!BE$74:BE$81,'RAW data extract'!$C$74:$C$81,VLOOKUP('Market shares starting point Fe'!$D74,Nomenclature!$F$1:$G$8,2,FALSE))-'Market shares starting point Fe'!BG74)+BG74,$Z74/SUMIFS('Eurostat market shares'!$Z$2:$Z$185,'Eurostat market shares'!$C$2:$C$185,'Market shares starting point Fe'!$C74,'Eurostat market shares'!$D$2:$D$185,'Market shares starting point Fe'!$D74)*(SUMIFS('RAW data extract'!BE$74:BE$81,'RAW data extract'!$C$74:$C$81,VLOOKUP('Market shares starting point Fe'!$D74,Nomenclature!$F$1:$G$8,2,FALSE))-'Market shares starting point Fe'!BG74)+BG74)</f>
        <v>1</v>
      </c>
    </row>
    <row r="75" spans="1:60" hidden="1" x14ac:dyDescent="0.3">
      <c r="A75" t="s">
        <v>9</v>
      </c>
      <c r="B75" t="s">
        <v>10</v>
      </c>
      <c r="C75" t="s">
        <v>28</v>
      </c>
      <c r="D75" t="s">
        <v>17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 s="6">
        <f>IFERROR(SUMIFS('intermediary sheet'!J$2:J$185,'intermediary sheet'!$C$2:$C$185,'Market shares starting point Fe'!$C75,'intermediary sheet'!$D$2:$D$185,'Market shares starting point Fe'!$D75)/SUMIFS('intermediary sheet'!J$2:J$185,'intermediary sheet'!$C$2:$C$185,'Market shares starting point Fe'!$C75,'intermediary sheet'!$D$2:$D$185,"total"),0)</f>
        <v>1.1902967012910751E-5</v>
      </c>
      <c r="K75" s="6">
        <f>IFERROR(SUMIFS('intermediary sheet'!K$2:K$185,'intermediary sheet'!$C$2:$C$185,'Market shares starting point Fe'!$C75,'intermediary sheet'!$D$2:$D$185,'Market shares starting point Fe'!$D75)/SUMIFS('intermediary sheet'!K$2:K$185,'intermediary sheet'!$C$2:$C$185,'Market shares starting point Fe'!$C75,'intermediary sheet'!$D$2:$D$185,"total"),0)</f>
        <v>1.5716196916089261E-4</v>
      </c>
      <c r="L75" s="6">
        <f>IFERROR(SUMIFS('intermediary sheet'!L$2:L$185,'intermediary sheet'!$C$2:$C$185,'Market shares starting point Fe'!$C75,'intermediary sheet'!$D$2:$D$185,'Market shares starting point Fe'!$D75)/SUMIFS('intermediary sheet'!L$2:L$185,'intermediary sheet'!$C$2:$C$185,'Market shares starting point Fe'!$C75,'intermediary sheet'!$D$2:$D$185,"total"),0)</f>
        <v>1.8475024322172978E-4</v>
      </c>
      <c r="M75" s="6">
        <f>IFERROR(SUMIFS('intermediary sheet'!M$2:M$185,'intermediary sheet'!$C$2:$C$185,'Market shares starting point Fe'!$C75,'intermediary sheet'!$D$2:$D$185,'Market shares starting point Fe'!$D75)/SUMIFS('intermediary sheet'!M$2:M$185,'intermediary sheet'!$C$2:$C$185,'Market shares starting point Fe'!$C75,'intermediary sheet'!$D$2:$D$185,"total"),0)</f>
        <v>2.6035145458953905E-4</v>
      </c>
      <c r="N75" s="6">
        <f>IFERROR(SUMIFS('intermediary sheet'!N$2:N$185,'intermediary sheet'!$C$2:$C$185,'Market shares starting point Fe'!$C75,'intermediary sheet'!$D$2:$D$185,'Market shares starting point Fe'!$D75)/SUMIFS('intermediary sheet'!N$2:N$185,'intermediary sheet'!$C$2:$C$185,'Market shares starting point Fe'!$C75,'intermediary sheet'!$D$2:$D$185,"total"),0)</f>
        <v>2.897356704030085E-4</v>
      </c>
      <c r="O75" s="6">
        <f>IFERROR(SUMIFS('intermediary sheet'!O$2:O$185,'intermediary sheet'!$C$2:$C$185,'Market shares starting point Fe'!$C75,'intermediary sheet'!$D$2:$D$185,'Market shares starting point Fe'!$D75)/SUMIFS('intermediary sheet'!O$2:O$185,'intermediary sheet'!$C$2:$C$185,'Market shares starting point Fe'!$C75,'intermediary sheet'!$D$2:$D$185,"total"),0)</f>
        <v>3.2255174267538752E-4</v>
      </c>
      <c r="P75" s="6">
        <f>IFERROR(SUMIFS('intermediary sheet'!P$2:P$185,'intermediary sheet'!$C$2:$C$185,'Market shares starting point Fe'!$C75,'intermediary sheet'!$D$2:$D$185,'Market shares starting point Fe'!$D75)/SUMIFS('intermediary sheet'!P$2:P$185,'intermediary sheet'!$C$2:$C$185,'Market shares starting point Fe'!$C75,'intermediary sheet'!$D$2:$D$185,"total"),0)</f>
        <v>4.2243734504050659E-4</v>
      </c>
      <c r="Q75" s="6">
        <f>IFERROR(SUMIFS('intermediary sheet'!Q$2:Q$185,'intermediary sheet'!$C$2:$C$185,'Market shares starting point Fe'!$C75,'intermediary sheet'!$D$2:$D$185,'Market shares starting point Fe'!$D75)/SUMIFS('intermediary sheet'!Q$2:Q$185,'intermediary sheet'!$C$2:$C$185,'Market shares starting point Fe'!$C75,'intermediary sheet'!$D$2:$D$185,"total"),0)</f>
        <v>4.7381997200333448E-4</v>
      </c>
      <c r="R75" s="6">
        <f>IFERROR(SUMIFS('intermediary sheet'!R$2:R$185,'intermediary sheet'!$C$2:$C$185,'Market shares starting point Fe'!$C75,'intermediary sheet'!$D$2:$D$185,'Market shares starting point Fe'!$D75)/SUMIFS('intermediary sheet'!R$2:R$185,'intermediary sheet'!$C$2:$C$185,'Market shares starting point Fe'!$C75,'intermediary sheet'!$D$2:$D$185,"total"),0)</f>
        <v>5.9241825130181404E-4</v>
      </c>
      <c r="S75" s="6">
        <f>IFERROR(SUMIFS('intermediary sheet'!S$2:S$185,'intermediary sheet'!$C$2:$C$185,'Market shares starting point Fe'!$C75,'intermediary sheet'!$D$2:$D$185,'Market shares starting point Fe'!$D75)/SUMIFS('intermediary sheet'!S$2:S$185,'intermediary sheet'!$C$2:$C$185,'Market shares starting point Fe'!$C75,'intermediary sheet'!$D$2:$D$185,"total"),0)</f>
        <v>6.1103583858027142E-4</v>
      </c>
      <c r="T75" s="6">
        <f>IFERROR(SUMIFS('intermediary sheet'!T$2:T$185,'intermediary sheet'!$C$2:$C$185,'Market shares starting point Fe'!$C75,'intermediary sheet'!$D$2:$D$185,'Market shares starting point Fe'!$D75)/SUMIFS('intermediary sheet'!T$2:T$185,'intermediary sheet'!$C$2:$C$185,'Market shares starting point Fe'!$C75,'intermediary sheet'!$D$2:$D$185,"total"),0)</f>
        <v>6.6045216512119499E-4</v>
      </c>
      <c r="U75" s="6">
        <f>IFERROR(SUMIFS('intermediary sheet'!U$2:U$185,'intermediary sheet'!$C$2:$C$185,'Market shares starting point Fe'!$C75,'intermediary sheet'!$D$2:$D$185,'Market shares starting point Fe'!$D75)/SUMIFS('intermediary sheet'!U$2:U$185,'intermediary sheet'!$C$2:$C$185,'Market shares starting point Fe'!$C75,'intermediary sheet'!$D$2:$D$185,"total"),0)</f>
        <v>1.0513390365431646E-3</v>
      </c>
      <c r="V75" s="6">
        <f>IFERROR(SUMIFS('intermediary sheet'!V$2:V$185,'intermediary sheet'!$C$2:$C$185,'Market shares starting point Fe'!$C75,'intermediary sheet'!$D$2:$D$185,'Market shares starting point Fe'!$D75)/SUMIFS('intermediary sheet'!V$2:V$185,'intermediary sheet'!$C$2:$C$185,'Market shares starting point Fe'!$C75,'intermediary sheet'!$D$2:$D$185,"total"),0)</f>
        <v>1.1425330365467754E-3</v>
      </c>
      <c r="W75" s="6">
        <f>IFERROR(SUMIFS('intermediary sheet'!W$2:W$185,'intermediary sheet'!$C$2:$C$185,'Market shares starting point Fe'!$C75,'intermediary sheet'!$D$2:$D$185,'Market shares starting point Fe'!$D75)/SUMIFS('intermediary sheet'!W$2:W$185,'intermediary sheet'!$C$2:$C$185,'Market shares starting point Fe'!$C75,'intermediary sheet'!$D$2:$D$185,"total"),0)</f>
        <v>1.2440057807265323E-3</v>
      </c>
      <c r="X75" s="6">
        <f>IFERROR(SUMIFS('intermediary sheet'!X$2:X$185,'intermediary sheet'!$C$2:$C$185,'Market shares starting point Fe'!$C75,'intermediary sheet'!$D$2:$D$185,'Market shares starting point Fe'!$D75)/SUMIFS('intermediary sheet'!X$2:X$185,'intermediary sheet'!$C$2:$C$185,'Market shares starting point Fe'!$C75,'intermediary sheet'!$D$2:$D$185,"total"),0)</f>
        <v>1.3059785248156325E-3</v>
      </c>
      <c r="Y75" s="6">
        <f>IFERROR(SUMIFS('intermediary sheet'!Y$2:Y$185,'intermediary sheet'!$C$2:$C$185,'Market shares starting point Fe'!$C75,'intermediary sheet'!$D$2:$D$185,'Market shares starting point Fe'!$D75)/SUMIFS('intermediary sheet'!Y$2:Y$185,'intermediary sheet'!$C$2:$C$185,'Market shares starting point Fe'!$C75,'intermediary sheet'!$D$2:$D$185,"total"),0)</f>
        <v>1.3318472439614207E-3</v>
      </c>
      <c r="Z75" s="6">
        <f>IFERROR(SUMIFS('intermediary sheet'!Z$2:Z$185,'intermediary sheet'!$C$2:$C$185,'Market shares starting point Fe'!$C75,'intermediary sheet'!$D$2:$D$185,'Market shares starting point Fe'!$D75)/SUMIFS('intermediary sheet'!Z$2:Z$185,'intermediary sheet'!$C$2:$C$185,'Market shares starting point Fe'!$C75,'intermediary sheet'!$D$2:$D$185,"total"),0)</f>
        <v>1.3725411157691067E-3</v>
      </c>
      <c r="AA75" s="7">
        <f>IF(SUMIFS('Eurostat market shares'!$Z$2:$Z$185,'Eurostat market shares'!$C$2:$C$185,'Market shares starting point Fe'!$C75,'Eurostat market shares'!$D$2:$D$185,'Market shares starting point Fe'!$D75)=0,(SUMIFS('RAW data extract'!X$74:X$81,'RAW data extract'!$C$74:$C$81,VLOOKUP('Market shares starting point Fe'!$D75,Nomenclature!$F$1:$G$8,2,FALSE))-'Market shares starting point Fe'!Z75)+Z75,$Z75/SUMIFS('Eurostat market shares'!$Z$2:$Z$185,'Eurostat market shares'!$C$2:$C$185,'Market shares starting point Fe'!$C75,'Eurostat market shares'!$D$2:$D$185,'Market shares starting point Fe'!$D75)*(SUMIFS('RAW data extract'!X$74:X$81,'RAW data extract'!$C$74:$C$81,VLOOKUP('Market shares starting point Fe'!$D75,Nomenclature!$F$1:$G$8,2,FALSE))-'Market shares starting point Fe'!Z75)+Z75)</f>
        <v>7.2155963477870365E-3</v>
      </c>
      <c r="AB75" s="7">
        <f>IF(SUMIFS('Eurostat market shares'!$Z$2:$Z$185,'Eurostat market shares'!$C$2:$C$185,'Market shares starting point Fe'!$C75,'Eurostat market shares'!$D$2:$D$185,'Market shares starting point Fe'!$D75)=0,(SUMIFS('RAW data extract'!Y$74:Y$81,'RAW data extract'!$C$74:$C$81,VLOOKUP('Market shares starting point Fe'!$D75,Nomenclature!$F$1:$G$8,2,FALSE))-'Market shares starting point Fe'!AA75)+AA75,$Z75/SUMIFS('Eurostat market shares'!$Z$2:$Z$185,'Eurostat market shares'!$C$2:$C$185,'Market shares starting point Fe'!$C75,'Eurostat market shares'!$D$2:$D$185,'Market shares starting point Fe'!$D75)*(SUMIFS('RAW data extract'!Y$74:Y$81,'RAW data extract'!$C$74:$C$81,VLOOKUP('Market shares starting point Fe'!$D75,Nomenclature!$F$1:$G$8,2,FALSE))-'Market shares starting point Fe'!AA75)+AA75)</f>
        <v>7.890569534690391E-3</v>
      </c>
      <c r="AC75" s="7">
        <f>IF(SUMIFS('Eurostat market shares'!$Z$2:$Z$185,'Eurostat market shares'!$C$2:$C$185,'Market shares starting point Fe'!$C75,'Eurostat market shares'!$D$2:$D$185,'Market shares starting point Fe'!$D75)=0,(SUMIFS('RAW data extract'!Z$74:Z$81,'RAW data extract'!$C$74:$C$81,VLOOKUP('Market shares starting point Fe'!$D75,Nomenclature!$F$1:$G$8,2,FALSE))-'Market shares starting point Fe'!AB75)+AB75,$Z75/SUMIFS('Eurostat market shares'!$Z$2:$Z$185,'Eurostat market shares'!$C$2:$C$185,'Market shares starting point Fe'!$C75,'Eurostat market shares'!$D$2:$D$185,'Market shares starting point Fe'!$D75)*(SUMIFS('RAW data extract'!Z$74:Z$81,'RAW data extract'!$C$74:$C$81,VLOOKUP('Market shares starting point Fe'!$D75,Nomenclature!$F$1:$G$8,2,FALSE))-'Market shares starting point Fe'!AB75)+AB75)</f>
        <v>8.7395521497155917E-3</v>
      </c>
      <c r="AD75" s="7">
        <f>IF(SUMIFS('Eurostat market shares'!$Z$2:$Z$185,'Eurostat market shares'!$C$2:$C$185,'Market shares starting point Fe'!$C75,'Eurostat market shares'!$D$2:$D$185,'Market shares starting point Fe'!$D75)=0,(SUMIFS('RAW data extract'!AA$74:AA$81,'RAW data extract'!$C$74:$C$81,VLOOKUP('Market shares starting point Fe'!$D75,Nomenclature!$F$1:$G$8,2,FALSE))-'Market shares starting point Fe'!AC75)+AC75,$Z75/SUMIFS('Eurostat market shares'!$Z$2:$Z$185,'Eurostat market shares'!$C$2:$C$185,'Market shares starting point Fe'!$C75,'Eurostat market shares'!$D$2:$D$185,'Market shares starting point Fe'!$D75)*(SUMIFS('RAW data extract'!AA$74:AA$81,'RAW data extract'!$C$74:$C$81,VLOOKUP('Market shares starting point Fe'!$D75,Nomenclature!$F$1:$G$8,2,FALSE))-'Market shares starting point Fe'!AC75)+AC75)</f>
        <v>9.4668349705161938E-3</v>
      </c>
      <c r="AE75" s="7">
        <f>IF(SUMIFS('Eurostat market shares'!$Z$2:$Z$185,'Eurostat market shares'!$C$2:$C$185,'Market shares starting point Fe'!$C75,'Eurostat market shares'!$D$2:$D$185,'Market shares starting point Fe'!$D75)=0,(SUMIFS('RAW data extract'!AB$74:AB$81,'RAW data extract'!$C$74:$C$81,VLOOKUP('Market shares starting point Fe'!$D75,Nomenclature!$F$1:$G$8,2,FALSE))-'Market shares starting point Fe'!AD75)+AD75,$Z75/SUMIFS('Eurostat market shares'!$Z$2:$Z$185,'Eurostat market shares'!$C$2:$C$185,'Market shares starting point Fe'!$C75,'Eurostat market shares'!$D$2:$D$185,'Market shares starting point Fe'!$D75)*(SUMIFS('RAW data extract'!AB$74:AB$81,'RAW data extract'!$C$74:$C$81,VLOOKUP('Market shares starting point Fe'!$D75,Nomenclature!$F$1:$G$8,2,FALSE))-'Market shares starting point Fe'!AD75)+AD75)</f>
        <v>1.0192339301006553E-2</v>
      </c>
      <c r="AF75" s="7">
        <f>IF(SUMIFS('Eurostat market shares'!$Z$2:$Z$185,'Eurostat market shares'!$C$2:$C$185,'Market shares starting point Fe'!$C75,'Eurostat market shares'!$D$2:$D$185,'Market shares starting point Fe'!$D75)=0,(SUMIFS('RAW data extract'!AC$74:AC$81,'RAW data extract'!$C$74:$C$81,VLOOKUP('Market shares starting point Fe'!$D75,Nomenclature!$F$1:$G$8,2,FALSE))-'Market shares starting point Fe'!AE75)+AE75,$Z75/SUMIFS('Eurostat market shares'!$Z$2:$Z$185,'Eurostat market shares'!$C$2:$C$185,'Market shares starting point Fe'!$C75,'Eurostat market shares'!$D$2:$D$185,'Market shares starting point Fe'!$D75)*(SUMIFS('RAW data extract'!AC$74:AC$81,'RAW data extract'!$C$74:$C$81,VLOOKUP('Market shares starting point Fe'!$D75,Nomenclature!$F$1:$G$8,2,FALSE))-'Market shares starting point Fe'!AE75)+AE75)</f>
        <v>1.0932966743926948E-2</v>
      </c>
      <c r="AG75" s="7">
        <f>IF(SUMIFS('Eurostat market shares'!$Z$2:$Z$185,'Eurostat market shares'!$C$2:$C$185,'Market shares starting point Fe'!$C75,'Eurostat market shares'!$D$2:$D$185,'Market shares starting point Fe'!$D75)=0,(SUMIFS('RAW data extract'!AD$74:AD$81,'RAW data extract'!$C$74:$C$81,VLOOKUP('Market shares starting point Fe'!$D75,Nomenclature!$F$1:$G$8,2,FALSE))-'Market shares starting point Fe'!AF75)+AF75,$Z75/SUMIFS('Eurostat market shares'!$Z$2:$Z$185,'Eurostat market shares'!$C$2:$C$185,'Market shares starting point Fe'!$C75,'Eurostat market shares'!$D$2:$D$185,'Market shares starting point Fe'!$D75)*(SUMIFS('RAW data extract'!AD$74:AD$81,'RAW data extract'!$C$74:$C$81,VLOOKUP('Market shares starting point Fe'!$D75,Nomenclature!$F$1:$G$8,2,FALSE))-'Market shares starting point Fe'!AF75)+AF75)</f>
        <v>1.1632729077874658E-2</v>
      </c>
      <c r="AH75" s="7">
        <f>IF(SUMIFS('Eurostat market shares'!$Z$2:$Z$185,'Eurostat market shares'!$C$2:$C$185,'Market shares starting point Fe'!$C75,'Eurostat market shares'!$D$2:$D$185,'Market shares starting point Fe'!$D75)=0,(SUMIFS('RAW data extract'!AE$74:AE$81,'RAW data extract'!$C$74:$C$81,VLOOKUP('Market shares starting point Fe'!$D75,Nomenclature!$F$1:$G$8,2,FALSE))-'Market shares starting point Fe'!AG75)+AG75,$Z75/SUMIFS('Eurostat market shares'!$Z$2:$Z$185,'Eurostat market shares'!$C$2:$C$185,'Market shares starting point Fe'!$C75,'Eurostat market shares'!$D$2:$D$185,'Market shares starting point Fe'!$D75)*(SUMIFS('RAW data extract'!AE$74:AE$81,'RAW data extract'!$C$74:$C$81,VLOOKUP('Market shares starting point Fe'!$D75,Nomenclature!$F$1:$G$8,2,FALSE))-'Market shares starting point Fe'!AG75)+AG75)</f>
        <v>1.2403548283621474E-2</v>
      </c>
      <c r="AI75" s="7">
        <f>IF(SUMIFS('Eurostat market shares'!$Z$2:$Z$185,'Eurostat market shares'!$C$2:$C$185,'Market shares starting point Fe'!$C75,'Eurostat market shares'!$D$2:$D$185,'Market shares starting point Fe'!$D75)=0,(SUMIFS('RAW data extract'!AF$74:AF$81,'RAW data extract'!$C$74:$C$81,VLOOKUP('Market shares starting point Fe'!$D75,Nomenclature!$F$1:$G$8,2,FALSE))-'Market shares starting point Fe'!AH75)+AH75,$Z75/SUMIFS('Eurostat market shares'!$Z$2:$Z$185,'Eurostat market shares'!$C$2:$C$185,'Market shares starting point Fe'!$C75,'Eurostat market shares'!$D$2:$D$185,'Market shares starting point Fe'!$D75)*(SUMIFS('RAW data extract'!AF$74:AF$81,'RAW data extract'!$C$74:$C$81,VLOOKUP('Market shares starting point Fe'!$D75,Nomenclature!$F$1:$G$8,2,FALSE))-'Market shares starting point Fe'!AH75)+AH75)</f>
        <v>1.3192387051305671E-2</v>
      </c>
      <c r="AJ75" s="7">
        <f>IF(SUMIFS('Eurostat market shares'!$Z$2:$Z$185,'Eurostat market shares'!$C$2:$C$185,'Market shares starting point Fe'!$C75,'Eurostat market shares'!$D$2:$D$185,'Market shares starting point Fe'!$D75)=0,(SUMIFS('RAW data extract'!AG$74:AG$81,'RAW data extract'!$C$74:$C$81,VLOOKUP('Market shares starting point Fe'!$D75,Nomenclature!$F$1:$G$8,2,FALSE))-'Market shares starting point Fe'!AI75)+AI75,$Z75/SUMIFS('Eurostat market shares'!$Z$2:$Z$185,'Eurostat market shares'!$C$2:$C$185,'Market shares starting point Fe'!$C75,'Eurostat market shares'!$D$2:$D$185,'Market shares starting point Fe'!$D75)*(SUMIFS('RAW data extract'!AG$74:AG$81,'RAW data extract'!$C$74:$C$81,VLOOKUP('Market shares starting point Fe'!$D75,Nomenclature!$F$1:$G$8,2,FALSE))-'Market shares starting point Fe'!AI75)+AI75)</f>
        <v>1.4040730380408782E-2</v>
      </c>
      <c r="AK75" s="7">
        <f>IF(SUMIFS('Eurostat market shares'!$Z$2:$Z$185,'Eurostat market shares'!$C$2:$C$185,'Market shares starting point Fe'!$C75,'Eurostat market shares'!$D$2:$D$185,'Market shares starting point Fe'!$D75)=0,(SUMIFS('RAW data extract'!AH$74:AH$81,'RAW data extract'!$C$74:$C$81,VLOOKUP('Market shares starting point Fe'!$D75,Nomenclature!$F$1:$G$8,2,FALSE))-'Market shares starting point Fe'!AJ75)+AJ75,$Z75/SUMIFS('Eurostat market shares'!$Z$2:$Z$185,'Eurostat market shares'!$C$2:$C$185,'Market shares starting point Fe'!$C75,'Eurostat market shares'!$D$2:$D$185,'Market shares starting point Fe'!$D75)*(SUMIFS('RAW data extract'!AH$74:AH$81,'RAW data extract'!$C$74:$C$81,VLOOKUP('Market shares starting point Fe'!$D75,Nomenclature!$F$1:$G$8,2,FALSE))-'Market shares starting point Fe'!AJ75)+AJ75)</f>
        <v>1.5033369462781436E-2</v>
      </c>
      <c r="AL75" s="7">
        <f>IF(SUMIFS('Eurostat market shares'!$Z$2:$Z$185,'Eurostat market shares'!$C$2:$C$185,'Market shares starting point Fe'!$C75,'Eurostat market shares'!$D$2:$D$185,'Market shares starting point Fe'!$D75)=0,(SUMIFS('RAW data extract'!AI$74:AI$81,'RAW data extract'!$C$74:$C$81,VLOOKUP('Market shares starting point Fe'!$D75,Nomenclature!$F$1:$G$8,2,FALSE))-'Market shares starting point Fe'!AK75)+AK75,$Z75/SUMIFS('Eurostat market shares'!$Z$2:$Z$185,'Eurostat market shares'!$C$2:$C$185,'Market shares starting point Fe'!$C75,'Eurostat market shares'!$D$2:$D$185,'Market shares starting point Fe'!$D75)*(SUMIFS('RAW data extract'!AI$74:AI$81,'RAW data extract'!$C$74:$C$81,VLOOKUP('Market shares starting point Fe'!$D75,Nomenclature!$F$1:$G$8,2,FALSE))-'Market shares starting point Fe'!AK75)+AK75)</f>
        <v>1.6119232985887754E-2</v>
      </c>
      <c r="AM75" s="7">
        <f>IF(SUMIFS('Eurostat market shares'!$Z$2:$Z$185,'Eurostat market shares'!$C$2:$C$185,'Market shares starting point Fe'!$C75,'Eurostat market shares'!$D$2:$D$185,'Market shares starting point Fe'!$D75)=0,(SUMIFS('RAW data extract'!AJ$74:AJ$81,'RAW data extract'!$C$74:$C$81,VLOOKUP('Market shares starting point Fe'!$D75,Nomenclature!$F$1:$G$8,2,FALSE))-'Market shares starting point Fe'!AL75)+AL75,$Z75/SUMIFS('Eurostat market shares'!$Z$2:$Z$185,'Eurostat market shares'!$C$2:$C$185,'Market shares starting point Fe'!$C75,'Eurostat market shares'!$D$2:$D$185,'Market shares starting point Fe'!$D75)*(SUMIFS('RAW data extract'!AJ$74:AJ$81,'RAW data extract'!$C$74:$C$81,VLOOKUP('Market shares starting point Fe'!$D75,Nomenclature!$F$1:$G$8,2,FALSE))-'Market shares starting point Fe'!AL75)+AL75)</f>
        <v>1.7354203128125446E-2</v>
      </c>
      <c r="AN75" s="7">
        <f>IF(SUMIFS('Eurostat market shares'!$Z$2:$Z$185,'Eurostat market shares'!$C$2:$C$185,'Market shares starting point Fe'!$C75,'Eurostat market shares'!$D$2:$D$185,'Market shares starting point Fe'!$D75)=0,(SUMIFS('RAW data extract'!AK$74:AK$81,'RAW data extract'!$C$74:$C$81,VLOOKUP('Market shares starting point Fe'!$D75,Nomenclature!$F$1:$G$8,2,FALSE))-'Market shares starting point Fe'!AM75)+AM75,$Z75/SUMIFS('Eurostat market shares'!$Z$2:$Z$185,'Eurostat market shares'!$C$2:$C$185,'Market shares starting point Fe'!$C75,'Eurostat market shares'!$D$2:$D$185,'Market shares starting point Fe'!$D75)*(SUMIFS('RAW data extract'!AK$74:AK$81,'RAW data extract'!$C$74:$C$81,VLOOKUP('Market shares starting point Fe'!$D75,Nomenclature!$F$1:$G$8,2,FALSE))-'Market shares starting point Fe'!AM75)+AM75)</f>
        <v>1.8827414576133131E-2</v>
      </c>
      <c r="AO75" s="7">
        <f>IF(SUMIFS('Eurostat market shares'!$Z$2:$Z$185,'Eurostat market shares'!$C$2:$C$185,'Market shares starting point Fe'!$C75,'Eurostat market shares'!$D$2:$D$185,'Market shares starting point Fe'!$D75)=0,(SUMIFS('RAW data extract'!AL$74:AL$81,'RAW data extract'!$C$74:$C$81,VLOOKUP('Market shares starting point Fe'!$D75,Nomenclature!$F$1:$G$8,2,FALSE))-'Market shares starting point Fe'!AN75)+AN75,$Z75/SUMIFS('Eurostat market shares'!$Z$2:$Z$185,'Eurostat market shares'!$C$2:$C$185,'Market shares starting point Fe'!$C75,'Eurostat market shares'!$D$2:$D$185,'Market shares starting point Fe'!$D75)*(SUMIFS('RAW data extract'!AL$74:AL$81,'RAW data extract'!$C$74:$C$81,VLOOKUP('Market shares starting point Fe'!$D75,Nomenclature!$F$1:$G$8,2,FALSE))-'Market shares starting point Fe'!AN75)+AN75)</f>
        <v>2.049290191040452E-2</v>
      </c>
      <c r="AP75" s="7">
        <f>IF(SUMIFS('Eurostat market shares'!$Z$2:$Z$185,'Eurostat market shares'!$C$2:$C$185,'Market shares starting point Fe'!$C75,'Eurostat market shares'!$D$2:$D$185,'Market shares starting point Fe'!$D75)=0,(SUMIFS('RAW data extract'!AM$74:AM$81,'RAW data extract'!$C$74:$C$81,VLOOKUP('Market shares starting point Fe'!$D75,Nomenclature!$F$1:$G$8,2,FALSE))-'Market shares starting point Fe'!AO75)+AO75,$Z75/SUMIFS('Eurostat market shares'!$Z$2:$Z$185,'Eurostat market shares'!$C$2:$C$185,'Market shares starting point Fe'!$C75,'Eurostat market shares'!$D$2:$D$185,'Market shares starting point Fe'!$D75)*(SUMIFS('RAW data extract'!AM$74:AM$81,'RAW data extract'!$C$74:$C$81,VLOOKUP('Market shares starting point Fe'!$D75,Nomenclature!$F$1:$G$8,2,FALSE))-'Market shares starting point Fe'!AO75)+AO75)</f>
        <v>2.2380289907512292E-2</v>
      </c>
      <c r="AQ75" s="7">
        <f>IF(SUMIFS('Eurostat market shares'!$Z$2:$Z$185,'Eurostat market shares'!$C$2:$C$185,'Market shares starting point Fe'!$C75,'Eurostat market shares'!$D$2:$D$185,'Market shares starting point Fe'!$D75)=0,(SUMIFS('RAW data extract'!AN$74:AN$81,'RAW data extract'!$C$74:$C$81,VLOOKUP('Market shares starting point Fe'!$D75,Nomenclature!$F$1:$G$8,2,FALSE))-'Market shares starting point Fe'!AP75)+AP75,$Z75/SUMIFS('Eurostat market shares'!$Z$2:$Z$185,'Eurostat market shares'!$C$2:$C$185,'Market shares starting point Fe'!$C75,'Eurostat market shares'!$D$2:$D$185,'Market shares starting point Fe'!$D75)*(SUMIFS('RAW data extract'!AN$74:AN$81,'RAW data extract'!$C$74:$C$81,VLOOKUP('Market shares starting point Fe'!$D75,Nomenclature!$F$1:$G$8,2,FALSE))-'Market shares starting point Fe'!AP75)+AP75)</f>
        <v>2.4483705521278869E-2</v>
      </c>
      <c r="AR75" s="7">
        <f>IF(SUMIFS('Eurostat market shares'!$Z$2:$Z$185,'Eurostat market shares'!$C$2:$C$185,'Market shares starting point Fe'!$C75,'Eurostat market shares'!$D$2:$D$185,'Market shares starting point Fe'!$D75)=0,(SUMIFS('RAW data extract'!AO$74:AO$81,'RAW data extract'!$C$74:$C$81,VLOOKUP('Market shares starting point Fe'!$D75,Nomenclature!$F$1:$G$8,2,FALSE))-'Market shares starting point Fe'!AQ75)+AQ75,$Z75/SUMIFS('Eurostat market shares'!$Z$2:$Z$185,'Eurostat market shares'!$C$2:$C$185,'Market shares starting point Fe'!$C75,'Eurostat market shares'!$D$2:$D$185,'Market shares starting point Fe'!$D75)*(SUMIFS('RAW data extract'!AO$74:AO$81,'RAW data extract'!$C$74:$C$81,VLOOKUP('Market shares starting point Fe'!$D75,Nomenclature!$F$1:$G$8,2,FALSE))-'Market shares starting point Fe'!AQ75)+AQ75)</f>
        <v>2.6674996866603823E-2</v>
      </c>
      <c r="AS75" s="7">
        <f>IF(SUMIFS('Eurostat market shares'!$Z$2:$Z$185,'Eurostat market shares'!$C$2:$C$185,'Market shares starting point Fe'!$C75,'Eurostat market shares'!$D$2:$D$185,'Market shares starting point Fe'!$D75)=0,(SUMIFS('RAW data extract'!AP$74:AP$81,'RAW data extract'!$C$74:$C$81,VLOOKUP('Market shares starting point Fe'!$D75,Nomenclature!$F$1:$G$8,2,FALSE))-'Market shares starting point Fe'!AR75)+AR75,$Z75/SUMIFS('Eurostat market shares'!$Z$2:$Z$185,'Eurostat market shares'!$C$2:$C$185,'Market shares starting point Fe'!$C75,'Eurostat market shares'!$D$2:$D$185,'Market shares starting point Fe'!$D75)*(SUMIFS('RAW data extract'!AP$74:AP$81,'RAW data extract'!$C$74:$C$81,VLOOKUP('Market shares starting point Fe'!$D75,Nomenclature!$F$1:$G$8,2,FALSE))-'Market shares starting point Fe'!AR75)+AR75)</f>
        <v>2.8981523520557759E-2</v>
      </c>
      <c r="AT75" s="7">
        <f>IF(SUMIFS('Eurostat market shares'!$Z$2:$Z$185,'Eurostat market shares'!$C$2:$C$185,'Market shares starting point Fe'!$C75,'Eurostat market shares'!$D$2:$D$185,'Market shares starting point Fe'!$D75)=0,(SUMIFS('RAW data extract'!AQ$74:AQ$81,'RAW data extract'!$C$74:$C$81,VLOOKUP('Market shares starting point Fe'!$D75,Nomenclature!$F$1:$G$8,2,FALSE))-'Market shares starting point Fe'!AS75)+AS75,$Z75/SUMIFS('Eurostat market shares'!$Z$2:$Z$185,'Eurostat market shares'!$C$2:$C$185,'Market shares starting point Fe'!$C75,'Eurostat market shares'!$D$2:$D$185,'Market shares starting point Fe'!$D75)*(SUMIFS('RAW data extract'!AQ$74:AQ$81,'RAW data extract'!$C$74:$C$81,VLOOKUP('Market shares starting point Fe'!$D75,Nomenclature!$F$1:$G$8,2,FALSE))-'Market shares starting point Fe'!AS75)+AS75)</f>
        <v>3.1471723504043404E-2</v>
      </c>
      <c r="AU75" s="7">
        <f>IF(SUMIFS('Eurostat market shares'!$Z$2:$Z$185,'Eurostat market shares'!$C$2:$C$185,'Market shares starting point Fe'!$C75,'Eurostat market shares'!$D$2:$D$185,'Market shares starting point Fe'!$D75)=0,(SUMIFS('RAW data extract'!AR$74:AR$81,'RAW data extract'!$C$74:$C$81,VLOOKUP('Market shares starting point Fe'!$D75,Nomenclature!$F$1:$G$8,2,FALSE))-'Market shares starting point Fe'!AT75)+AT75,$Z75/SUMIFS('Eurostat market shares'!$Z$2:$Z$185,'Eurostat market shares'!$C$2:$C$185,'Market shares starting point Fe'!$C75,'Eurostat market shares'!$D$2:$D$185,'Market shares starting point Fe'!$D75)*(SUMIFS('RAW data extract'!AR$74:AR$81,'RAW data extract'!$C$74:$C$81,VLOOKUP('Market shares starting point Fe'!$D75,Nomenclature!$F$1:$G$8,2,FALSE))-'Market shares starting point Fe'!AT75)+AT75)</f>
        <v>3.4052766275412157E-2</v>
      </c>
      <c r="AV75" s="7">
        <f>IF(SUMIFS('Eurostat market shares'!$Z$2:$Z$185,'Eurostat market shares'!$C$2:$C$185,'Market shares starting point Fe'!$C75,'Eurostat market shares'!$D$2:$D$185,'Market shares starting point Fe'!$D75)=0,(SUMIFS('RAW data extract'!AS$74:AS$81,'RAW data extract'!$C$74:$C$81,VLOOKUP('Market shares starting point Fe'!$D75,Nomenclature!$F$1:$G$8,2,FALSE))-'Market shares starting point Fe'!AU75)+AU75,$Z75/SUMIFS('Eurostat market shares'!$Z$2:$Z$185,'Eurostat market shares'!$C$2:$C$185,'Market shares starting point Fe'!$C75,'Eurostat market shares'!$D$2:$D$185,'Market shares starting point Fe'!$D75)*(SUMIFS('RAW data extract'!AS$74:AS$81,'RAW data extract'!$C$74:$C$81,VLOOKUP('Market shares starting point Fe'!$D75,Nomenclature!$F$1:$G$8,2,FALSE))-'Market shares starting point Fe'!AU75)+AU75)</f>
        <v>3.6778270543804337E-2</v>
      </c>
      <c r="AW75" s="7">
        <f>IF(SUMIFS('Eurostat market shares'!$Z$2:$Z$185,'Eurostat market shares'!$C$2:$C$185,'Market shares starting point Fe'!$C75,'Eurostat market shares'!$D$2:$D$185,'Market shares starting point Fe'!$D75)=0,(SUMIFS('RAW data extract'!AT$74:AT$81,'RAW data extract'!$C$74:$C$81,VLOOKUP('Market shares starting point Fe'!$D75,Nomenclature!$F$1:$G$8,2,FALSE))-'Market shares starting point Fe'!AV75)+AV75,$Z75/SUMIFS('Eurostat market shares'!$Z$2:$Z$185,'Eurostat market shares'!$C$2:$C$185,'Market shares starting point Fe'!$C75,'Eurostat market shares'!$D$2:$D$185,'Market shares starting point Fe'!$D75)*(SUMIFS('RAW data extract'!AT$74:AT$81,'RAW data extract'!$C$74:$C$81,VLOOKUP('Market shares starting point Fe'!$D75,Nomenclature!$F$1:$G$8,2,FALSE))-'Market shares starting point Fe'!AV75)+AV75)</f>
        <v>3.9681390293189546E-2</v>
      </c>
      <c r="AX75" s="7">
        <f>IF(SUMIFS('Eurostat market shares'!$Z$2:$Z$185,'Eurostat market shares'!$C$2:$C$185,'Market shares starting point Fe'!$C75,'Eurostat market shares'!$D$2:$D$185,'Market shares starting point Fe'!$D75)=0,(SUMIFS('RAW data extract'!AU$74:AU$81,'RAW data extract'!$C$74:$C$81,VLOOKUP('Market shares starting point Fe'!$D75,Nomenclature!$F$1:$G$8,2,FALSE))-'Market shares starting point Fe'!AW75)+AW75,$Z75/SUMIFS('Eurostat market shares'!$Z$2:$Z$185,'Eurostat market shares'!$C$2:$C$185,'Market shares starting point Fe'!$C75,'Eurostat market shares'!$D$2:$D$185,'Market shares starting point Fe'!$D75)*(SUMIFS('RAW data extract'!AU$74:AU$81,'RAW data extract'!$C$74:$C$81,VLOOKUP('Market shares starting point Fe'!$D75,Nomenclature!$F$1:$G$8,2,FALSE))-'Market shares starting point Fe'!AW75)+AW75)</f>
        <v>4.2824369563487202E-2</v>
      </c>
      <c r="AY75" s="7">
        <f>IF(SUMIFS('Eurostat market shares'!$Z$2:$Z$185,'Eurostat market shares'!$C$2:$C$185,'Market shares starting point Fe'!$C75,'Eurostat market shares'!$D$2:$D$185,'Market shares starting point Fe'!$D75)=0,(SUMIFS('RAW data extract'!AV$74:AV$81,'RAW data extract'!$C$74:$C$81,VLOOKUP('Market shares starting point Fe'!$D75,Nomenclature!$F$1:$G$8,2,FALSE))-'Market shares starting point Fe'!AX75)+AX75,$Z75/SUMIFS('Eurostat market shares'!$Z$2:$Z$185,'Eurostat market shares'!$C$2:$C$185,'Market shares starting point Fe'!$C75,'Eurostat market shares'!$D$2:$D$185,'Market shares starting point Fe'!$D75)*(SUMIFS('RAW data extract'!AV$74:AV$81,'RAW data extract'!$C$74:$C$81,VLOOKUP('Market shares starting point Fe'!$D75,Nomenclature!$F$1:$G$8,2,FALSE))-'Market shares starting point Fe'!AX75)+AX75)</f>
        <v>4.6241290612107071E-2</v>
      </c>
      <c r="AZ75" s="7">
        <f>IF(SUMIFS('Eurostat market shares'!$Z$2:$Z$185,'Eurostat market shares'!$C$2:$C$185,'Market shares starting point Fe'!$C75,'Eurostat market shares'!$D$2:$D$185,'Market shares starting point Fe'!$D75)=0,(SUMIFS('RAW data extract'!AW$74:AW$81,'RAW data extract'!$C$74:$C$81,VLOOKUP('Market shares starting point Fe'!$D75,Nomenclature!$F$1:$G$8,2,FALSE))-'Market shares starting point Fe'!AY75)+AY75,$Z75/SUMIFS('Eurostat market shares'!$Z$2:$Z$185,'Eurostat market shares'!$C$2:$C$185,'Market shares starting point Fe'!$C75,'Eurostat market shares'!$D$2:$D$185,'Market shares starting point Fe'!$D75)*(SUMIFS('RAW data extract'!AW$74:AW$81,'RAW data extract'!$C$74:$C$81,VLOOKUP('Market shares starting point Fe'!$D75,Nomenclature!$F$1:$G$8,2,FALSE))-'Market shares starting point Fe'!AY75)+AY75)</f>
        <v>4.9947291639282E-2</v>
      </c>
      <c r="BA75" s="7">
        <f>IF(SUMIFS('Eurostat market shares'!$Z$2:$Z$185,'Eurostat market shares'!$C$2:$C$185,'Market shares starting point Fe'!$C75,'Eurostat market shares'!$D$2:$D$185,'Market shares starting point Fe'!$D75)=0,(SUMIFS('RAW data extract'!AX$74:AX$81,'RAW data extract'!$C$74:$C$81,VLOOKUP('Market shares starting point Fe'!$D75,Nomenclature!$F$1:$G$8,2,FALSE))-'Market shares starting point Fe'!AZ75)+AZ75,$Z75/SUMIFS('Eurostat market shares'!$Z$2:$Z$185,'Eurostat market shares'!$C$2:$C$185,'Market shares starting point Fe'!$C75,'Eurostat market shares'!$D$2:$D$185,'Market shares starting point Fe'!$D75)*(SUMIFS('RAW data extract'!AX$74:AX$81,'RAW data extract'!$C$74:$C$81,VLOOKUP('Market shares starting point Fe'!$D75,Nomenclature!$F$1:$G$8,2,FALSE))-'Market shares starting point Fe'!AZ75)+AZ75)</f>
        <v>5.39952980802074E-2</v>
      </c>
      <c r="BB75" s="7">
        <f>IF(SUMIFS('Eurostat market shares'!$Z$2:$Z$185,'Eurostat market shares'!$C$2:$C$185,'Market shares starting point Fe'!$C75,'Eurostat market shares'!$D$2:$D$185,'Market shares starting point Fe'!$D75)=0,(SUMIFS('RAW data extract'!AY$74:AY$81,'RAW data extract'!$C$74:$C$81,VLOOKUP('Market shares starting point Fe'!$D75,Nomenclature!$F$1:$G$8,2,FALSE))-'Market shares starting point Fe'!BA75)+BA75,$Z75/SUMIFS('Eurostat market shares'!$Z$2:$Z$185,'Eurostat market shares'!$C$2:$C$185,'Market shares starting point Fe'!$C75,'Eurostat market shares'!$D$2:$D$185,'Market shares starting point Fe'!$D75)*(SUMIFS('RAW data extract'!AY$74:AY$81,'RAW data extract'!$C$74:$C$81,VLOOKUP('Market shares starting point Fe'!$D75,Nomenclature!$F$1:$G$8,2,FALSE))-'Market shares starting point Fe'!BA75)+BA75)</f>
        <v>5.8458049131457968E-2</v>
      </c>
      <c r="BC75" s="7">
        <f>IF(SUMIFS('Eurostat market shares'!$Z$2:$Z$185,'Eurostat market shares'!$C$2:$C$185,'Market shares starting point Fe'!$C75,'Eurostat market shares'!$D$2:$D$185,'Market shares starting point Fe'!$D75)=0,(SUMIFS('RAW data extract'!AZ$74:AZ$81,'RAW data extract'!$C$74:$C$81,VLOOKUP('Market shares starting point Fe'!$D75,Nomenclature!$F$1:$G$8,2,FALSE))-'Market shares starting point Fe'!BB75)+BB75,$Z75/SUMIFS('Eurostat market shares'!$Z$2:$Z$185,'Eurostat market shares'!$C$2:$C$185,'Market shares starting point Fe'!$C75,'Eurostat market shares'!$D$2:$D$185,'Market shares starting point Fe'!$D75)*(SUMIFS('RAW data extract'!AZ$74:AZ$81,'RAW data extract'!$C$74:$C$81,VLOOKUP('Market shares starting point Fe'!$D75,Nomenclature!$F$1:$G$8,2,FALSE))-'Market shares starting point Fe'!BB75)+BB75)</f>
        <v>6.3401371092002445E-2</v>
      </c>
      <c r="BD75" s="7">
        <f>IF(SUMIFS('Eurostat market shares'!$Z$2:$Z$185,'Eurostat market shares'!$C$2:$C$185,'Market shares starting point Fe'!$C75,'Eurostat market shares'!$D$2:$D$185,'Market shares starting point Fe'!$D75)=0,(SUMIFS('RAW data extract'!BA$74:BA$81,'RAW data extract'!$C$74:$C$81,VLOOKUP('Market shares starting point Fe'!$D75,Nomenclature!$F$1:$G$8,2,FALSE))-'Market shares starting point Fe'!BC75)+BC75,$Z75/SUMIFS('Eurostat market shares'!$Z$2:$Z$185,'Eurostat market shares'!$C$2:$C$185,'Market shares starting point Fe'!$C75,'Eurostat market shares'!$D$2:$D$185,'Market shares starting point Fe'!$D75)*(SUMIFS('RAW data extract'!BA$74:BA$81,'RAW data extract'!$C$74:$C$81,VLOOKUP('Market shares starting point Fe'!$D75,Nomenclature!$F$1:$G$8,2,FALSE))-'Market shares starting point Fe'!BC75)+BC75)</f>
        <v>6.8817306464138597E-2</v>
      </c>
      <c r="BE75" s="7">
        <f>IF(SUMIFS('Eurostat market shares'!$Z$2:$Z$185,'Eurostat market shares'!$C$2:$C$185,'Market shares starting point Fe'!$C75,'Eurostat market shares'!$D$2:$D$185,'Market shares starting point Fe'!$D75)=0,(SUMIFS('RAW data extract'!BB$74:BB$81,'RAW data extract'!$C$74:$C$81,VLOOKUP('Market shares starting point Fe'!$D75,Nomenclature!$F$1:$G$8,2,FALSE))-'Market shares starting point Fe'!BD75)+BD75,$Z75/SUMIFS('Eurostat market shares'!$Z$2:$Z$185,'Eurostat market shares'!$C$2:$C$185,'Market shares starting point Fe'!$C75,'Eurostat market shares'!$D$2:$D$185,'Market shares starting point Fe'!$D75)*(SUMIFS('RAW data extract'!BB$74:BB$81,'RAW data extract'!$C$74:$C$81,VLOOKUP('Market shares starting point Fe'!$D75,Nomenclature!$F$1:$G$8,2,FALSE))-'Market shares starting point Fe'!BD75)+BD75)</f>
        <v>7.4897037211166584E-2</v>
      </c>
      <c r="BF75" s="7">
        <f>IF(SUMIFS('Eurostat market shares'!$Z$2:$Z$185,'Eurostat market shares'!$C$2:$C$185,'Market shares starting point Fe'!$C75,'Eurostat market shares'!$D$2:$D$185,'Market shares starting point Fe'!$D75)=0,(SUMIFS('RAW data extract'!BC$74:BC$81,'RAW data extract'!$C$74:$C$81,VLOOKUP('Market shares starting point Fe'!$D75,Nomenclature!$F$1:$G$8,2,FALSE))-'Market shares starting point Fe'!BE75)+BE75,$Z75/SUMIFS('Eurostat market shares'!$Z$2:$Z$185,'Eurostat market shares'!$C$2:$C$185,'Market shares starting point Fe'!$C75,'Eurostat market shares'!$D$2:$D$185,'Market shares starting point Fe'!$D75)*(SUMIFS('RAW data extract'!BC$74:BC$81,'RAW data extract'!$C$74:$C$81,VLOOKUP('Market shares starting point Fe'!$D75,Nomenclature!$F$1:$G$8,2,FALSE))-'Market shares starting point Fe'!BE75)+BE75)</f>
        <v>8.1710240282487634E-2</v>
      </c>
      <c r="BG75" s="7">
        <f>IF(SUMIFS('Eurostat market shares'!$Z$2:$Z$185,'Eurostat market shares'!$C$2:$C$185,'Market shares starting point Fe'!$C75,'Eurostat market shares'!$D$2:$D$185,'Market shares starting point Fe'!$D75)=0,(SUMIFS('RAW data extract'!BD$74:BD$81,'RAW data extract'!$C$74:$C$81,VLOOKUP('Market shares starting point Fe'!$D75,Nomenclature!$F$1:$G$8,2,FALSE))-'Market shares starting point Fe'!BF75)+BF75,$Z75/SUMIFS('Eurostat market shares'!$Z$2:$Z$185,'Eurostat market shares'!$C$2:$C$185,'Market shares starting point Fe'!$C75,'Eurostat market shares'!$D$2:$D$185,'Market shares starting point Fe'!$D75)*(SUMIFS('RAW data extract'!BD$74:BD$81,'RAW data extract'!$C$74:$C$81,VLOOKUP('Market shares starting point Fe'!$D75,Nomenclature!$F$1:$G$8,2,FALSE))-'Market shares starting point Fe'!BF75)+BF75)</f>
        <v>8.939021685558271E-2</v>
      </c>
      <c r="BH75" s="7">
        <f>IF(SUMIFS('Eurostat market shares'!$Z$2:$Z$185,'Eurostat market shares'!$C$2:$C$185,'Market shares starting point Fe'!$C75,'Eurostat market shares'!$D$2:$D$185,'Market shares starting point Fe'!$D75)=0,(SUMIFS('RAW data extract'!BE$74:BE$81,'RAW data extract'!$C$74:$C$81,VLOOKUP('Market shares starting point Fe'!$D75,Nomenclature!$F$1:$G$8,2,FALSE))-'Market shares starting point Fe'!BG75)+BG75,$Z75/SUMIFS('Eurostat market shares'!$Z$2:$Z$185,'Eurostat market shares'!$C$2:$C$185,'Market shares starting point Fe'!$C75,'Eurostat market shares'!$D$2:$D$185,'Market shares starting point Fe'!$D75)*(SUMIFS('RAW data extract'!BE$74:BE$81,'RAW data extract'!$C$74:$C$81,VLOOKUP('Market shares starting point Fe'!$D75,Nomenclature!$F$1:$G$8,2,FALSE))-'Market shares starting point Fe'!BG75)+BG75)</f>
        <v>9.8121167187869188E-2</v>
      </c>
    </row>
    <row r="76" spans="1:60" hidden="1" x14ac:dyDescent="0.3">
      <c r="A76" t="s">
        <v>9</v>
      </c>
      <c r="B76" t="s">
        <v>10</v>
      </c>
      <c r="C76" t="s">
        <v>28</v>
      </c>
      <c r="D76" t="s">
        <v>18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 s="6">
        <f>IFERROR(SUMIFS('intermediary sheet'!J$2:J$185,'intermediary sheet'!$C$2:$C$185,'Market shares starting point Fe'!$C76,'intermediary sheet'!$D$2:$D$185,'Market shares starting point Fe'!$D76)/SUMIFS('intermediary sheet'!J$2:J$185,'intermediary sheet'!$C$2:$C$185,'Market shares starting point Fe'!$C76,'intermediary sheet'!$D$2:$D$185,"total"),0)</f>
        <v>0</v>
      </c>
      <c r="K76" s="6">
        <f>IFERROR(SUMIFS('intermediary sheet'!K$2:K$185,'intermediary sheet'!$C$2:$C$185,'Market shares starting point Fe'!$C76,'intermediary sheet'!$D$2:$D$185,'Market shares starting point Fe'!$D76)/SUMIFS('intermediary sheet'!K$2:K$185,'intermediary sheet'!$C$2:$C$185,'Market shares starting point Fe'!$C76,'intermediary sheet'!$D$2:$D$185,"total"),0)</f>
        <v>0</v>
      </c>
      <c r="L76" s="6">
        <f>IFERROR(SUMIFS('intermediary sheet'!L$2:L$185,'intermediary sheet'!$C$2:$C$185,'Market shares starting point Fe'!$C76,'intermediary sheet'!$D$2:$D$185,'Market shares starting point Fe'!$D76)/SUMIFS('intermediary sheet'!L$2:L$185,'intermediary sheet'!$C$2:$C$185,'Market shares starting point Fe'!$C76,'intermediary sheet'!$D$2:$D$185,"total"),0)</f>
        <v>0</v>
      </c>
      <c r="M76" s="6">
        <f>IFERROR(SUMIFS('intermediary sheet'!M$2:M$185,'intermediary sheet'!$C$2:$C$185,'Market shares starting point Fe'!$C76,'intermediary sheet'!$D$2:$D$185,'Market shares starting point Fe'!$D76)/SUMIFS('intermediary sheet'!M$2:M$185,'intermediary sheet'!$C$2:$C$185,'Market shares starting point Fe'!$C76,'intermediary sheet'!$D$2:$D$185,"total"),0)</f>
        <v>0</v>
      </c>
      <c r="N76" s="6">
        <f>IFERROR(SUMIFS('intermediary sheet'!N$2:N$185,'intermediary sheet'!$C$2:$C$185,'Market shares starting point Fe'!$C76,'intermediary sheet'!$D$2:$D$185,'Market shares starting point Fe'!$D76)/SUMIFS('intermediary sheet'!N$2:N$185,'intermediary sheet'!$C$2:$C$185,'Market shares starting point Fe'!$C76,'intermediary sheet'!$D$2:$D$185,"total"),0)</f>
        <v>0</v>
      </c>
      <c r="O76" s="6">
        <f>IFERROR(SUMIFS('intermediary sheet'!O$2:O$185,'intermediary sheet'!$C$2:$C$185,'Market shares starting point Fe'!$C76,'intermediary sheet'!$D$2:$D$185,'Market shares starting point Fe'!$D76)/SUMIFS('intermediary sheet'!O$2:O$185,'intermediary sheet'!$C$2:$C$185,'Market shares starting point Fe'!$C76,'intermediary sheet'!$D$2:$D$185,"total"),0)</f>
        <v>0</v>
      </c>
      <c r="P76" s="6">
        <f>IFERROR(SUMIFS('intermediary sheet'!P$2:P$185,'intermediary sheet'!$C$2:$C$185,'Market shares starting point Fe'!$C76,'intermediary sheet'!$D$2:$D$185,'Market shares starting point Fe'!$D76)/SUMIFS('intermediary sheet'!P$2:P$185,'intermediary sheet'!$C$2:$C$185,'Market shares starting point Fe'!$C76,'intermediary sheet'!$D$2:$D$185,"total"),0)</f>
        <v>0</v>
      </c>
      <c r="Q76" s="6">
        <f>IFERROR(SUMIFS('intermediary sheet'!Q$2:Q$185,'intermediary sheet'!$C$2:$C$185,'Market shares starting point Fe'!$C76,'intermediary sheet'!$D$2:$D$185,'Market shares starting point Fe'!$D76)/SUMIFS('intermediary sheet'!Q$2:Q$185,'intermediary sheet'!$C$2:$C$185,'Market shares starting point Fe'!$C76,'intermediary sheet'!$D$2:$D$185,"total"),0)</f>
        <v>0</v>
      </c>
      <c r="R76" s="6">
        <f>IFERROR(SUMIFS('intermediary sheet'!R$2:R$185,'intermediary sheet'!$C$2:$C$185,'Market shares starting point Fe'!$C76,'intermediary sheet'!$D$2:$D$185,'Market shares starting point Fe'!$D76)/SUMIFS('intermediary sheet'!R$2:R$185,'intermediary sheet'!$C$2:$C$185,'Market shares starting point Fe'!$C76,'intermediary sheet'!$D$2:$D$185,"total"),0)</f>
        <v>0</v>
      </c>
      <c r="S76" s="6">
        <f>IFERROR(SUMIFS('intermediary sheet'!S$2:S$185,'intermediary sheet'!$C$2:$C$185,'Market shares starting point Fe'!$C76,'intermediary sheet'!$D$2:$D$185,'Market shares starting point Fe'!$D76)/SUMIFS('intermediary sheet'!S$2:S$185,'intermediary sheet'!$C$2:$C$185,'Market shares starting point Fe'!$C76,'intermediary sheet'!$D$2:$D$185,"total"),0)</f>
        <v>0</v>
      </c>
      <c r="T76" s="6">
        <f>IFERROR(SUMIFS('intermediary sheet'!T$2:T$185,'intermediary sheet'!$C$2:$C$185,'Market shares starting point Fe'!$C76,'intermediary sheet'!$D$2:$D$185,'Market shares starting point Fe'!$D76)/SUMIFS('intermediary sheet'!T$2:T$185,'intermediary sheet'!$C$2:$C$185,'Market shares starting point Fe'!$C76,'intermediary sheet'!$D$2:$D$185,"total"),0)</f>
        <v>0</v>
      </c>
      <c r="U76" s="6">
        <f>IFERROR(SUMIFS('intermediary sheet'!U$2:U$185,'intermediary sheet'!$C$2:$C$185,'Market shares starting point Fe'!$C76,'intermediary sheet'!$D$2:$D$185,'Market shares starting point Fe'!$D76)/SUMIFS('intermediary sheet'!U$2:U$185,'intermediary sheet'!$C$2:$C$185,'Market shares starting point Fe'!$C76,'intermediary sheet'!$D$2:$D$185,"total"),0)</f>
        <v>0</v>
      </c>
      <c r="V76" s="6">
        <f>IFERROR(SUMIFS('intermediary sheet'!V$2:V$185,'intermediary sheet'!$C$2:$C$185,'Market shares starting point Fe'!$C76,'intermediary sheet'!$D$2:$D$185,'Market shares starting point Fe'!$D76)/SUMIFS('intermediary sheet'!V$2:V$185,'intermediary sheet'!$C$2:$C$185,'Market shares starting point Fe'!$C76,'intermediary sheet'!$D$2:$D$185,"total"),0)</f>
        <v>0</v>
      </c>
      <c r="W76" s="6">
        <f>IFERROR(SUMIFS('intermediary sheet'!W$2:W$185,'intermediary sheet'!$C$2:$C$185,'Market shares starting point Fe'!$C76,'intermediary sheet'!$D$2:$D$185,'Market shares starting point Fe'!$D76)/SUMIFS('intermediary sheet'!W$2:W$185,'intermediary sheet'!$C$2:$C$185,'Market shares starting point Fe'!$C76,'intermediary sheet'!$D$2:$D$185,"total"),0)</f>
        <v>0</v>
      </c>
      <c r="X76" s="6">
        <f>IFERROR(SUMIFS('intermediary sheet'!X$2:X$185,'intermediary sheet'!$C$2:$C$185,'Market shares starting point Fe'!$C76,'intermediary sheet'!$D$2:$D$185,'Market shares starting point Fe'!$D76)/SUMIFS('intermediary sheet'!X$2:X$185,'intermediary sheet'!$C$2:$C$185,'Market shares starting point Fe'!$C76,'intermediary sheet'!$D$2:$D$185,"total"),0)</f>
        <v>0</v>
      </c>
      <c r="Y76" s="6">
        <f>IFERROR(SUMIFS('intermediary sheet'!Y$2:Y$185,'intermediary sheet'!$C$2:$C$185,'Market shares starting point Fe'!$C76,'intermediary sheet'!$D$2:$D$185,'Market shares starting point Fe'!$D76)/SUMIFS('intermediary sheet'!Y$2:Y$185,'intermediary sheet'!$C$2:$C$185,'Market shares starting point Fe'!$C76,'intermediary sheet'!$D$2:$D$185,"total"),0)</f>
        <v>0</v>
      </c>
      <c r="Z76" s="6">
        <f>IFERROR(SUMIFS('intermediary sheet'!Z$2:Z$185,'intermediary sheet'!$C$2:$C$185,'Market shares starting point Fe'!$C76,'intermediary sheet'!$D$2:$D$185,'Market shares starting point Fe'!$D76)/SUMIFS('intermediary sheet'!Z$2:Z$185,'intermediary sheet'!$C$2:$C$185,'Market shares starting point Fe'!$C76,'intermediary sheet'!$D$2:$D$185,"total"),0)</f>
        <v>0</v>
      </c>
      <c r="AA76" s="7">
        <f>IF(SUMIFS('Eurostat market shares'!$Z$2:$Z$185,'Eurostat market shares'!$C$2:$C$185,'Market shares starting point Fe'!$C76,'Eurostat market shares'!$D$2:$D$185,'Market shares starting point Fe'!$D76)=0,(SUMIFS('RAW data extract'!X$74:X$81,'RAW data extract'!$C$74:$C$81,VLOOKUP('Market shares starting point Fe'!$D76,Nomenclature!$F$1:$G$8,2,FALSE))-'Market shares starting point Fe'!Z76)+Z76,$Z76/SUMIFS('Eurostat market shares'!$Z$2:$Z$185,'Eurostat market shares'!$C$2:$C$185,'Market shares starting point Fe'!$C76,'Eurostat market shares'!$D$2:$D$185,'Market shares starting point Fe'!$D76)*(SUMIFS('RAW data extract'!X$74:X$81,'RAW data extract'!$C$74:$C$81,VLOOKUP('Market shares starting point Fe'!$D76,Nomenclature!$F$1:$G$8,2,FALSE))-'Market shares starting point Fe'!Z76)+Z76)</f>
        <v>0</v>
      </c>
      <c r="AB76" s="7">
        <f>IF(SUMIFS('Eurostat market shares'!$Z$2:$Z$185,'Eurostat market shares'!$C$2:$C$185,'Market shares starting point Fe'!$C76,'Eurostat market shares'!$D$2:$D$185,'Market shares starting point Fe'!$D76)=0,(SUMIFS('RAW data extract'!Y$74:Y$81,'RAW data extract'!$C$74:$C$81,VLOOKUP('Market shares starting point Fe'!$D76,Nomenclature!$F$1:$G$8,2,FALSE))-'Market shares starting point Fe'!AA76)+AA76,$Z76/SUMIFS('Eurostat market shares'!$Z$2:$Z$185,'Eurostat market shares'!$C$2:$C$185,'Market shares starting point Fe'!$C76,'Eurostat market shares'!$D$2:$D$185,'Market shares starting point Fe'!$D76)*(SUMIFS('RAW data extract'!Y$74:Y$81,'RAW data extract'!$C$74:$C$81,VLOOKUP('Market shares starting point Fe'!$D76,Nomenclature!$F$1:$G$8,2,FALSE))-'Market shares starting point Fe'!AA76)+AA76)</f>
        <v>0</v>
      </c>
      <c r="AC76" s="7">
        <f>IF(SUMIFS('Eurostat market shares'!$Z$2:$Z$185,'Eurostat market shares'!$C$2:$C$185,'Market shares starting point Fe'!$C76,'Eurostat market shares'!$D$2:$D$185,'Market shares starting point Fe'!$D76)=0,(SUMIFS('RAW data extract'!Z$74:Z$81,'RAW data extract'!$C$74:$C$81,VLOOKUP('Market shares starting point Fe'!$D76,Nomenclature!$F$1:$G$8,2,FALSE))-'Market shares starting point Fe'!AB76)+AB76,$Z76/SUMIFS('Eurostat market shares'!$Z$2:$Z$185,'Eurostat market shares'!$C$2:$C$185,'Market shares starting point Fe'!$C76,'Eurostat market shares'!$D$2:$D$185,'Market shares starting point Fe'!$D76)*(SUMIFS('RAW data extract'!Z$74:Z$81,'RAW data extract'!$C$74:$C$81,VLOOKUP('Market shares starting point Fe'!$D76,Nomenclature!$F$1:$G$8,2,FALSE))-'Market shares starting point Fe'!AB76)+AB76)</f>
        <v>0</v>
      </c>
      <c r="AD76" s="7">
        <f>IF(SUMIFS('Eurostat market shares'!$Z$2:$Z$185,'Eurostat market shares'!$C$2:$C$185,'Market shares starting point Fe'!$C76,'Eurostat market shares'!$D$2:$D$185,'Market shares starting point Fe'!$D76)=0,(SUMIFS('RAW data extract'!AA$74:AA$81,'RAW data extract'!$C$74:$C$81,VLOOKUP('Market shares starting point Fe'!$D76,Nomenclature!$F$1:$G$8,2,FALSE))-'Market shares starting point Fe'!AC76)+AC76,$Z76/SUMIFS('Eurostat market shares'!$Z$2:$Z$185,'Eurostat market shares'!$C$2:$C$185,'Market shares starting point Fe'!$C76,'Eurostat market shares'!$D$2:$D$185,'Market shares starting point Fe'!$D76)*(SUMIFS('RAW data extract'!AA$74:AA$81,'RAW data extract'!$C$74:$C$81,VLOOKUP('Market shares starting point Fe'!$D76,Nomenclature!$F$1:$G$8,2,FALSE))-'Market shares starting point Fe'!AC76)+AC76)</f>
        <v>0</v>
      </c>
      <c r="AE76" s="7">
        <f>IF(SUMIFS('Eurostat market shares'!$Z$2:$Z$185,'Eurostat market shares'!$C$2:$C$185,'Market shares starting point Fe'!$C76,'Eurostat market shares'!$D$2:$D$185,'Market shares starting point Fe'!$D76)=0,(SUMIFS('RAW data extract'!AB$74:AB$81,'RAW data extract'!$C$74:$C$81,VLOOKUP('Market shares starting point Fe'!$D76,Nomenclature!$F$1:$G$8,2,FALSE))-'Market shares starting point Fe'!AD76)+AD76,$Z76/SUMIFS('Eurostat market shares'!$Z$2:$Z$185,'Eurostat market shares'!$C$2:$C$185,'Market shares starting point Fe'!$C76,'Eurostat market shares'!$D$2:$D$185,'Market shares starting point Fe'!$D76)*(SUMIFS('RAW data extract'!AB$74:AB$81,'RAW data extract'!$C$74:$C$81,VLOOKUP('Market shares starting point Fe'!$D76,Nomenclature!$F$1:$G$8,2,FALSE))-'Market shares starting point Fe'!AD76)+AD76)</f>
        <v>0</v>
      </c>
      <c r="AF76" s="7">
        <f>IF(SUMIFS('Eurostat market shares'!$Z$2:$Z$185,'Eurostat market shares'!$C$2:$C$185,'Market shares starting point Fe'!$C76,'Eurostat market shares'!$D$2:$D$185,'Market shares starting point Fe'!$D76)=0,(SUMIFS('RAW data extract'!AC$74:AC$81,'RAW data extract'!$C$74:$C$81,VLOOKUP('Market shares starting point Fe'!$D76,Nomenclature!$F$1:$G$8,2,FALSE))-'Market shares starting point Fe'!AE76)+AE76,$Z76/SUMIFS('Eurostat market shares'!$Z$2:$Z$185,'Eurostat market shares'!$C$2:$C$185,'Market shares starting point Fe'!$C76,'Eurostat market shares'!$D$2:$D$185,'Market shares starting point Fe'!$D76)*(SUMIFS('RAW data extract'!AC$74:AC$81,'RAW data extract'!$C$74:$C$81,VLOOKUP('Market shares starting point Fe'!$D76,Nomenclature!$F$1:$G$8,2,FALSE))-'Market shares starting point Fe'!AE76)+AE76)</f>
        <v>0</v>
      </c>
      <c r="AG76" s="7">
        <f>IF(SUMIFS('Eurostat market shares'!$Z$2:$Z$185,'Eurostat market shares'!$C$2:$C$185,'Market shares starting point Fe'!$C76,'Eurostat market shares'!$D$2:$D$185,'Market shares starting point Fe'!$D76)=0,(SUMIFS('RAW data extract'!AD$74:AD$81,'RAW data extract'!$C$74:$C$81,VLOOKUP('Market shares starting point Fe'!$D76,Nomenclature!$F$1:$G$8,2,FALSE))-'Market shares starting point Fe'!AF76)+AF76,$Z76/SUMIFS('Eurostat market shares'!$Z$2:$Z$185,'Eurostat market shares'!$C$2:$C$185,'Market shares starting point Fe'!$C76,'Eurostat market shares'!$D$2:$D$185,'Market shares starting point Fe'!$D76)*(SUMIFS('RAW data extract'!AD$74:AD$81,'RAW data extract'!$C$74:$C$81,VLOOKUP('Market shares starting point Fe'!$D76,Nomenclature!$F$1:$G$8,2,FALSE))-'Market shares starting point Fe'!AF76)+AF76)</f>
        <v>0</v>
      </c>
      <c r="AH76" s="7">
        <f>IF(SUMIFS('Eurostat market shares'!$Z$2:$Z$185,'Eurostat market shares'!$C$2:$C$185,'Market shares starting point Fe'!$C76,'Eurostat market shares'!$D$2:$D$185,'Market shares starting point Fe'!$D76)=0,(SUMIFS('RAW data extract'!AE$74:AE$81,'RAW data extract'!$C$74:$C$81,VLOOKUP('Market shares starting point Fe'!$D76,Nomenclature!$F$1:$G$8,2,FALSE))-'Market shares starting point Fe'!AG76)+AG76,$Z76/SUMIFS('Eurostat market shares'!$Z$2:$Z$185,'Eurostat market shares'!$C$2:$C$185,'Market shares starting point Fe'!$C76,'Eurostat market shares'!$D$2:$D$185,'Market shares starting point Fe'!$D76)*(SUMIFS('RAW data extract'!AE$74:AE$81,'RAW data extract'!$C$74:$C$81,VLOOKUP('Market shares starting point Fe'!$D76,Nomenclature!$F$1:$G$8,2,FALSE))-'Market shares starting point Fe'!AG76)+AG76)</f>
        <v>0</v>
      </c>
      <c r="AI76" s="7">
        <f>IF(SUMIFS('Eurostat market shares'!$Z$2:$Z$185,'Eurostat market shares'!$C$2:$C$185,'Market shares starting point Fe'!$C76,'Eurostat market shares'!$D$2:$D$185,'Market shares starting point Fe'!$D76)=0,(SUMIFS('RAW data extract'!AF$74:AF$81,'RAW data extract'!$C$74:$C$81,VLOOKUP('Market shares starting point Fe'!$D76,Nomenclature!$F$1:$G$8,2,FALSE))-'Market shares starting point Fe'!AH76)+AH76,$Z76/SUMIFS('Eurostat market shares'!$Z$2:$Z$185,'Eurostat market shares'!$C$2:$C$185,'Market shares starting point Fe'!$C76,'Eurostat market shares'!$D$2:$D$185,'Market shares starting point Fe'!$D76)*(SUMIFS('RAW data extract'!AF$74:AF$81,'RAW data extract'!$C$74:$C$81,VLOOKUP('Market shares starting point Fe'!$D76,Nomenclature!$F$1:$G$8,2,FALSE))-'Market shares starting point Fe'!AH76)+AH76)</f>
        <v>0</v>
      </c>
      <c r="AJ76" s="7">
        <f>IF(SUMIFS('Eurostat market shares'!$Z$2:$Z$185,'Eurostat market shares'!$C$2:$C$185,'Market shares starting point Fe'!$C76,'Eurostat market shares'!$D$2:$D$185,'Market shares starting point Fe'!$D76)=0,(SUMIFS('RAW data extract'!AG$74:AG$81,'RAW data extract'!$C$74:$C$81,VLOOKUP('Market shares starting point Fe'!$D76,Nomenclature!$F$1:$G$8,2,FALSE))-'Market shares starting point Fe'!AI76)+AI76,$Z76/SUMIFS('Eurostat market shares'!$Z$2:$Z$185,'Eurostat market shares'!$C$2:$C$185,'Market shares starting point Fe'!$C76,'Eurostat market shares'!$D$2:$D$185,'Market shares starting point Fe'!$D76)*(SUMIFS('RAW data extract'!AG$74:AG$81,'RAW data extract'!$C$74:$C$81,VLOOKUP('Market shares starting point Fe'!$D76,Nomenclature!$F$1:$G$8,2,FALSE))-'Market shares starting point Fe'!AI76)+AI76)</f>
        <v>0</v>
      </c>
      <c r="AK76" s="7">
        <f>IF(SUMIFS('Eurostat market shares'!$Z$2:$Z$185,'Eurostat market shares'!$C$2:$C$185,'Market shares starting point Fe'!$C76,'Eurostat market shares'!$D$2:$D$185,'Market shares starting point Fe'!$D76)=0,(SUMIFS('RAW data extract'!AH$74:AH$81,'RAW data extract'!$C$74:$C$81,VLOOKUP('Market shares starting point Fe'!$D76,Nomenclature!$F$1:$G$8,2,FALSE))-'Market shares starting point Fe'!AJ76)+AJ76,$Z76/SUMIFS('Eurostat market shares'!$Z$2:$Z$185,'Eurostat market shares'!$C$2:$C$185,'Market shares starting point Fe'!$C76,'Eurostat market shares'!$D$2:$D$185,'Market shares starting point Fe'!$D76)*(SUMIFS('RAW data extract'!AH$74:AH$81,'RAW data extract'!$C$74:$C$81,VLOOKUP('Market shares starting point Fe'!$D76,Nomenclature!$F$1:$G$8,2,FALSE))-'Market shares starting point Fe'!AJ76)+AJ76)</f>
        <v>0</v>
      </c>
      <c r="AL76" s="7">
        <f>IF(SUMIFS('Eurostat market shares'!$Z$2:$Z$185,'Eurostat market shares'!$C$2:$C$185,'Market shares starting point Fe'!$C76,'Eurostat market shares'!$D$2:$D$185,'Market shares starting point Fe'!$D76)=0,(SUMIFS('RAW data extract'!AI$74:AI$81,'RAW data extract'!$C$74:$C$81,VLOOKUP('Market shares starting point Fe'!$D76,Nomenclature!$F$1:$G$8,2,FALSE))-'Market shares starting point Fe'!AK76)+AK76,$Z76/SUMIFS('Eurostat market shares'!$Z$2:$Z$185,'Eurostat market shares'!$C$2:$C$185,'Market shares starting point Fe'!$C76,'Eurostat market shares'!$D$2:$D$185,'Market shares starting point Fe'!$D76)*(SUMIFS('RAW data extract'!AI$74:AI$81,'RAW data extract'!$C$74:$C$81,VLOOKUP('Market shares starting point Fe'!$D76,Nomenclature!$F$1:$G$8,2,FALSE))-'Market shares starting point Fe'!AK76)+AK76)</f>
        <v>0</v>
      </c>
      <c r="AM76" s="7">
        <f>IF(SUMIFS('Eurostat market shares'!$Z$2:$Z$185,'Eurostat market shares'!$C$2:$C$185,'Market shares starting point Fe'!$C76,'Eurostat market shares'!$D$2:$D$185,'Market shares starting point Fe'!$D76)=0,(SUMIFS('RAW data extract'!AJ$74:AJ$81,'RAW data extract'!$C$74:$C$81,VLOOKUP('Market shares starting point Fe'!$D76,Nomenclature!$F$1:$G$8,2,FALSE))-'Market shares starting point Fe'!AL76)+AL76,$Z76/SUMIFS('Eurostat market shares'!$Z$2:$Z$185,'Eurostat market shares'!$C$2:$C$185,'Market shares starting point Fe'!$C76,'Eurostat market shares'!$D$2:$D$185,'Market shares starting point Fe'!$D76)*(SUMIFS('RAW data extract'!AJ$74:AJ$81,'RAW data extract'!$C$74:$C$81,VLOOKUP('Market shares starting point Fe'!$D76,Nomenclature!$F$1:$G$8,2,FALSE))-'Market shares starting point Fe'!AL76)+AL76)</f>
        <v>0</v>
      </c>
      <c r="AN76" s="7">
        <f>IF(SUMIFS('Eurostat market shares'!$Z$2:$Z$185,'Eurostat market shares'!$C$2:$C$185,'Market shares starting point Fe'!$C76,'Eurostat market shares'!$D$2:$D$185,'Market shares starting point Fe'!$D76)=0,(SUMIFS('RAW data extract'!AK$74:AK$81,'RAW data extract'!$C$74:$C$81,VLOOKUP('Market shares starting point Fe'!$D76,Nomenclature!$F$1:$G$8,2,FALSE))-'Market shares starting point Fe'!AM76)+AM76,$Z76/SUMIFS('Eurostat market shares'!$Z$2:$Z$185,'Eurostat market shares'!$C$2:$C$185,'Market shares starting point Fe'!$C76,'Eurostat market shares'!$D$2:$D$185,'Market shares starting point Fe'!$D76)*(SUMIFS('RAW data extract'!AK$74:AK$81,'RAW data extract'!$C$74:$C$81,VLOOKUP('Market shares starting point Fe'!$D76,Nomenclature!$F$1:$G$8,2,FALSE))-'Market shares starting point Fe'!AM76)+AM76)</f>
        <v>0</v>
      </c>
      <c r="AO76" s="7">
        <f>IF(SUMIFS('Eurostat market shares'!$Z$2:$Z$185,'Eurostat market shares'!$C$2:$C$185,'Market shares starting point Fe'!$C76,'Eurostat market shares'!$D$2:$D$185,'Market shares starting point Fe'!$D76)=0,(SUMIFS('RAW data extract'!AL$74:AL$81,'RAW data extract'!$C$74:$C$81,VLOOKUP('Market shares starting point Fe'!$D76,Nomenclature!$F$1:$G$8,2,FALSE))-'Market shares starting point Fe'!AN76)+AN76,$Z76/SUMIFS('Eurostat market shares'!$Z$2:$Z$185,'Eurostat market shares'!$C$2:$C$185,'Market shares starting point Fe'!$C76,'Eurostat market shares'!$D$2:$D$185,'Market shares starting point Fe'!$D76)*(SUMIFS('RAW data extract'!AL$74:AL$81,'RAW data extract'!$C$74:$C$81,VLOOKUP('Market shares starting point Fe'!$D76,Nomenclature!$F$1:$G$8,2,FALSE))-'Market shares starting point Fe'!AN76)+AN76)</f>
        <v>0</v>
      </c>
      <c r="AP76" s="7">
        <f>IF(SUMIFS('Eurostat market shares'!$Z$2:$Z$185,'Eurostat market shares'!$C$2:$C$185,'Market shares starting point Fe'!$C76,'Eurostat market shares'!$D$2:$D$185,'Market shares starting point Fe'!$D76)=0,(SUMIFS('RAW data extract'!AM$74:AM$81,'RAW data extract'!$C$74:$C$81,VLOOKUP('Market shares starting point Fe'!$D76,Nomenclature!$F$1:$G$8,2,FALSE))-'Market shares starting point Fe'!AO76)+AO76,$Z76/SUMIFS('Eurostat market shares'!$Z$2:$Z$185,'Eurostat market shares'!$C$2:$C$185,'Market shares starting point Fe'!$C76,'Eurostat market shares'!$D$2:$D$185,'Market shares starting point Fe'!$D76)*(SUMIFS('RAW data extract'!AM$74:AM$81,'RAW data extract'!$C$74:$C$81,VLOOKUP('Market shares starting point Fe'!$D76,Nomenclature!$F$1:$G$8,2,FALSE))-'Market shares starting point Fe'!AO76)+AO76)</f>
        <v>0</v>
      </c>
      <c r="AQ76" s="7">
        <f>IF(SUMIFS('Eurostat market shares'!$Z$2:$Z$185,'Eurostat market shares'!$C$2:$C$185,'Market shares starting point Fe'!$C76,'Eurostat market shares'!$D$2:$D$185,'Market shares starting point Fe'!$D76)=0,(SUMIFS('RAW data extract'!AN$74:AN$81,'RAW data extract'!$C$74:$C$81,VLOOKUP('Market shares starting point Fe'!$D76,Nomenclature!$F$1:$G$8,2,FALSE))-'Market shares starting point Fe'!AP76)+AP76,$Z76/SUMIFS('Eurostat market shares'!$Z$2:$Z$185,'Eurostat market shares'!$C$2:$C$185,'Market shares starting point Fe'!$C76,'Eurostat market shares'!$D$2:$D$185,'Market shares starting point Fe'!$D76)*(SUMIFS('RAW data extract'!AN$74:AN$81,'RAW data extract'!$C$74:$C$81,VLOOKUP('Market shares starting point Fe'!$D76,Nomenclature!$F$1:$G$8,2,FALSE))-'Market shares starting point Fe'!AP76)+AP76)</f>
        <v>0</v>
      </c>
      <c r="AR76" s="7">
        <f>IF(SUMIFS('Eurostat market shares'!$Z$2:$Z$185,'Eurostat market shares'!$C$2:$C$185,'Market shares starting point Fe'!$C76,'Eurostat market shares'!$D$2:$D$185,'Market shares starting point Fe'!$D76)=0,(SUMIFS('RAW data extract'!AO$74:AO$81,'RAW data extract'!$C$74:$C$81,VLOOKUP('Market shares starting point Fe'!$D76,Nomenclature!$F$1:$G$8,2,FALSE))-'Market shares starting point Fe'!AQ76)+AQ76,$Z76/SUMIFS('Eurostat market shares'!$Z$2:$Z$185,'Eurostat market shares'!$C$2:$C$185,'Market shares starting point Fe'!$C76,'Eurostat market shares'!$D$2:$D$185,'Market shares starting point Fe'!$D76)*(SUMIFS('RAW data extract'!AO$74:AO$81,'RAW data extract'!$C$74:$C$81,VLOOKUP('Market shares starting point Fe'!$D76,Nomenclature!$F$1:$G$8,2,FALSE))-'Market shares starting point Fe'!AQ76)+AQ76)</f>
        <v>0</v>
      </c>
      <c r="AS76" s="7">
        <f>IF(SUMIFS('Eurostat market shares'!$Z$2:$Z$185,'Eurostat market shares'!$C$2:$C$185,'Market shares starting point Fe'!$C76,'Eurostat market shares'!$D$2:$D$185,'Market shares starting point Fe'!$D76)=0,(SUMIFS('RAW data extract'!AP$74:AP$81,'RAW data extract'!$C$74:$C$81,VLOOKUP('Market shares starting point Fe'!$D76,Nomenclature!$F$1:$G$8,2,FALSE))-'Market shares starting point Fe'!AR76)+AR76,$Z76/SUMIFS('Eurostat market shares'!$Z$2:$Z$185,'Eurostat market shares'!$C$2:$C$185,'Market shares starting point Fe'!$C76,'Eurostat market shares'!$D$2:$D$185,'Market shares starting point Fe'!$D76)*(SUMIFS('RAW data extract'!AP$74:AP$81,'RAW data extract'!$C$74:$C$81,VLOOKUP('Market shares starting point Fe'!$D76,Nomenclature!$F$1:$G$8,2,FALSE))-'Market shares starting point Fe'!AR76)+AR76)</f>
        <v>0</v>
      </c>
      <c r="AT76" s="7">
        <f>IF(SUMIFS('Eurostat market shares'!$Z$2:$Z$185,'Eurostat market shares'!$C$2:$C$185,'Market shares starting point Fe'!$C76,'Eurostat market shares'!$D$2:$D$185,'Market shares starting point Fe'!$D76)=0,(SUMIFS('RAW data extract'!AQ$74:AQ$81,'RAW data extract'!$C$74:$C$81,VLOOKUP('Market shares starting point Fe'!$D76,Nomenclature!$F$1:$G$8,2,FALSE))-'Market shares starting point Fe'!AS76)+AS76,$Z76/SUMIFS('Eurostat market shares'!$Z$2:$Z$185,'Eurostat market shares'!$C$2:$C$185,'Market shares starting point Fe'!$C76,'Eurostat market shares'!$D$2:$D$185,'Market shares starting point Fe'!$D76)*(SUMIFS('RAW data extract'!AQ$74:AQ$81,'RAW data extract'!$C$74:$C$81,VLOOKUP('Market shares starting point Fe'!$D76,Nomenclature!$F$1:$G$8,2,FALSE))-'Market shares starting point Fe'!AS76)+AS76)</f>
        <v>0</v>
      </c>
      <c r="AU76" s="7">
        <f>IF(SUMIFS('Eurostat market shares'!$Z$2:$Z$185,'Eurostat market shares'!$C$2:$C$185,'Market shares starting point Fe'!$C76,'Eurostat market shares'!$D$2:$D$185,'Market shares starting point Fe'!$D76)=0,(SUMIFS('RAW data extract'!AR$74:AR$81,'RAW data extract'!$C$74:$C$81,VLOOKUP('Market shares starting point Fe'!$D76,Nomenclature!$F$1:$G$8,2,FALSE))-'Market shares starting point Fe'!AT76)+AT76,$Z76/SUMIFS('Eurostat market shares'!$Z$2:$Z$185,'Eurostat market shares'!$C$2:$C$185,'Market shares starting point Fe'!$C76,'Eurostat market shares'!$D$2:$D$185,'Market shares starting point Fe'!$D76)*(SUMIFS('RAW data extract'!AR$74:AR$81,'RAW data extract'!$C$74:$C$81,VLOOKUP('Market shares starting point Fe'!$D76,Nomenclature!$F$1:$G$8,2,FALSE))-'Market shares starting point Fe'!AT76)+AT76)</f>
        <v>0</v>
      </c>
      <c r="AV76" s="7">
        <f>IF(SUMIFS('Eurostat market shares'!$Z$2:$Z$185,'Eurostat market shares'!$C$2:$C$185,'Market shares starting point Fe'!$C76,'Eurostat market shares'!$D$2:$D$185,'Market shares starting point Fe'!$D76)=0,(SUMIFS('RAW data extract'!AS$74:AS$81,'RAW data extract'!$C$74:$C$81,VLOOKUP('Market shares starting point Fe'!$D76,Nomenclature!$F$1:$G$8,2,FALSE))-'Market shares starting point Fe'!AU76)+AU76,$Z76/SUMIFS('Eurostat market shares'!$Z$2:$Z$185,'Eurostat market shares'!$C$2:$C$185,'Market shares starting point Fe'!$C76,'Eurostat market shares'!$D$2:$D$185,'Market shares starting point Fe'!$D76)*(SUMIFS('RAW data extract'!AS$74:AS$81,'RAW data extract'!$C$74:$C$81,VLOOKUP('Market shares starting point Fe'!$D76,Nomenclature!$F$1:$G$8,2,FALSE))-'Market shares starting point Fe'!AU76)+AU76)</f>
        <v>0</v>
      </c>
      <c r="AW76" s="7">
        <f>IF(SUMIFS('Eurostat market shares'!$Z$2:$Z$185,'Eurostat market shares'!$C$2:$C$185,'Market shares starting point Fe'!$C76,'Eurostat market shares'!$D$2:$D$185,'Market shares starting point Fe'!$D76)=0,(SUMIFS('RAW data extract'!AT$74:AT$81,'RAW data extract'!$C$74:$C$81,VLOOKUP('Market shares starting point Fe'!$D76,Nomenclature!$F$1:$G$8,2,FALSE))-'Market shares starting point Fe'!AV76)+AV76,$Z76/SUMIFS('Eurostat market shares'!$Z$2:$Z$185,'Eurostat market shares'!$C$2:$C$185,'Market shares starting point Fe'!$C76,'Eurostat market shares'!$D$2:$D$185,'Market shares starting point Fe'!$D76)*(SUMIFS('RAW data extract'!AT$74:AT$81,'RAW data extract'!$C$74:$C$81,VLOOKUP('Market shares starting point Fe'!$D76,Nomenclature!$F$1:$G$8,2,FALSE))-'Market shares starting point Fe'!AV76)+AV76)</f>
        <v>0</v>
      </c>
      <c r="AX76" s="7">
        <f>IF(SUMIFS('Eurostat market shares'!$Z$2:$Z$185,'Eurostat market shares'!$C$2:$C$185,'Market shares starting point Fe'!$C76,'Eurostat market shares'!$D$2:$D$185,'Market shares starting point Fe'!$D76)=0,(SUMIFS('RAW data extract'!AU$74:AU$81,'RAW data extract'!$C$74:$C$81,VLOOKUP('Market shares starting point Fe'!$D76,Nomenclature!$F$1:$G$8,2,FALSE))-'Market shares starting point Fe'!AW76)+AW76,$Z76/SUMIFS('Eurostat market shares'!$Z$2:$Z$185,'Eurostat market shares'!$C$2:$C$185,'Market shares starting point Fe'!$C76,'Eurostat market shares'!$D$2:$D$185,'Market shares starting point Fe'!$D76)*(SUMIFS('RAW data extract'!AU$74:AU$81,'RAW data extract'!$C$74:$C$81,VLOOKUP('Market shares starting point Fe'!$D76,Nomenclature!$F$1:$G$8,2,FALSE))-'Market shares starting point Fe'!AW76)+AW76)</f>
        <v>0</v>
      </c>
      <c r="AY76" s="7">
        <f>IF(SUMIFS('Eurostat market shares'!$Z$2:$Z$185,'Eurostat market shares'!$C$2:$C$185,'Market shares starting point Fe'!$C76,'Eurostat market shares'!$D$2:$D$185,'Market shares starting point Fe'!$D76)=0,(SUMIFS('RAW data extract'!AV$74:AV$81,'RAW data extract'!$C$74:$C$81,VLOOKUP('Market shares starting point Fe'!$D76,Nomenclature!$F$1:$G$8,2,FALSE))-'Market shares starting point Fe'!AX76)+AX76,$Z76/SUMIFS('Eurostat market shares'!$Z$2:$Z$185,'Eurostat market shares'!$C$2:$C$185,'Market shares starting point Fe'!$C76,'Eurostat market shares'!$D$2:$D$185,'Market shares starting point Fe'!$D76)*(SUMIFS('RAW data extract'!AV$74:AV$81,'RAW data extract'!$C$74:$C$81,VLOOKUP('Market shares starting point Fe'!$D76,Nomenclature!$F$1:$G$8,2,FALSE))-'Market shares starting point Fe'!AX76)+AX76)</f>
        <v>0</v>
      </c>
      <c r="AZ76" s="7">
        <f>IF(SUMIFS('Eurostat market shares'!$Z$2:$Z$185,'Eurostat market shares'!$C$2:$C$185,'Market shares starting point Fe'!$C76,'Eurostat market shares'!$D$2:$D$185,'Market shares starting point Fe'!$D76)=0,(SUMIFS('RAW data extract'!AW$74:AW$81,'RAW data extract'!$C$74:$C$81,VLOOKUP('Market shares starting point Fe'!$D76,Nomenclature!$F$1:$G$8,2,FALSE))-'Market shares starting point Fe'!AY76)+AY76,$Z76/SUMIFS('Eurostat market shares'!$Z$2:$Z$185,'Eurostat market shares'!$C$2:$C$185,'Market shares starting point Fe'!$C76,'Eurostat market shares'!$D$2:$D$185,'Market shares starting point Fe'!$D76)*(SUMIFS('RAW data extract'!AW$74:AW$81,'RAW data extract'!$C$74:$C$81,VLOOKUP('Market shares starting point Fe'!$D76,Nomenclature!$F$1:$G$8,2,FALSE))-'Market shares starting point Fe'!AY76)+AY76)</f>
        <v>0</v>
      </c>
      <c r="BA76" s="7">
        <f>IF(SUMIFS('Eurostat market shares'!$Z$2:$Z$185,'Eurostat market shares'!$C$2:$C$185,'Market shares starting point Fe'!$C76,'Eurostat market shares'!$D$2:$D$185,'Market shares starting point Fe'!$D76)=0,(SUMIFS('RAW data extract'!AX$74:AX$81,'RAW data extract'!$C$74:$C$81,VLOOKUP('Market shares starting point Fe'!$D76,Nomenclature!$F$1:$G$8,2,FALSE))-'Market shares starting point Fe'!AZ76)+AZ76,$Z76/SUMIFS('Eurostat market shares'!$Z$2:$Z$185,'Eurostat market shares'!$C$2:$C$185,'Market shares starting point Fe'!$C76,'Eurostat market shares'!$D$2:$D$185,'Market shares starting point Fe'!$D76)*(SUMIFS('RAW data extract'!AX$74:AX$81,'RAW data extract'!$C$74:$C$81,VLOOKUP('Market shares starting point Fe'!$D76,Nomenclature!$F$1:$G$8,2,FALSE))-'Market shares starting point Fe'!AZ76)+AZ76)</f>
        <v>0</v>
      </c>
      <c r="BB76" s="7">
        <f>IF(SUMIFS('Eurostat market shares'!$Z$2:$Z$185,'Eurostat market shares'!$C$2:$C$185,'Market shares starting point Fe'!$C76,'Eurostat market shares'!$D$2:$D$185,'Market shares starting point Fe'!$D76)=0,(SUMIFS('RAW data extract'!AY$74:AY$81,'RAW data extract'!$C$74:$C$81,VLOOKUP('Market shares starting point Fe'!$D76,Nomenclature!$F$1:$G$8,2,FALSE))-'Market shares starting point Fe'!BA76)+BA76,$Z76/SUMIFS('Eurostat market shares'!$Z$2:$Z$185,'Eurostat market shares'!$C$2:$C$185,'Market shares starting point Fe'!$C76,'Eurostat market shares'!$D$2:$D$185,'Market shares starting point Fe'!$D76)*(SUMIFS('RAW data extract'!AY$74:AY$81,'RAW data extract'!$C$74:$C$81,VLOOKUP('Market shares starting point Fe'!$D76,Nomenclature!$F$1:$G$8,2,FALSE))-'Market shares starting point Fe'!BA76)+BA76)</f>
        <v>0</v>
      </c>
      <c r="BC76" s="7">
        <f>IF(SUMIFS('Eurostat market shares'!$Z$2:$Z$185,'Eurostat market shares'!$C$2:$C$185,'Market shares starting point Fe'!$C76,'Eurostat market shares'!$D$2:$D$185,'Market shares starting point Fe'!$D76)=0,(SUMIFS('RAW data extract'!AZ$74:AZ$81,'RAW data extract'!$C$74:$C$81,VLOOKUP('Market shares starting point Fe'!$D76,Nomenclature!$F$1:$G$8,2,FALSE))-'Market shares starting point Fe'!BB76)+BB76,$Z76/SUMIFS('Eurostat market shares'!$Z$2:$Z$185,'Eurostat market shares'!$C$2:$C$185,'Market shares starting point Fe'!$C76,'Eurostat market shares'!$D$2:$D$185,'Market shares starting point Fe'!$D76)*(SUMIFS('RAW data extract'!AZ$74:AZ$81,'RAW data extract'!$C$74:$C$81,VLOOKUP('Market shares starting point Fe'!$D76,Nomenclature!$F$1:$G$8,2,FALSE))-'Market shares starting point Fe'!BB76)+BB76)</f>
        <v>0</v>
      </c>
      <c r="BD76" s="7">
        <f>IF(SUMIFS('Eurostat market shares'!$Z$2:$Z$185,'Eurostat market shares'!$C$2:$C$185,'Market shares starting point Fe'!$C76,'Eurostat market shares'!$D$2:$D$185,'Market shares starting point Fe'!$D76)=0,(SUMIFS('RAW data extract'!BA$74:BA$81,'RAW data extract'!$C$74:$C$81,VLOOKUP('Market shares starting point Fe'!$D76,Nomenclature!$F$1:$G$8,2,FALSE))-'Market shares starting point Fe'!BC76)+BC76,$Z76/SUMIFS('Eurostat market shares'!$Z$2:$Z$185,'Eurostat market shares'!$C$2:$C$185,'Market shares starting point Fe'!$C76,'Eurostat market shares'!$D$2:$D$185,'Market shares starting point Fe'!$D76)*(SUMIFS('RAW data extract'!BA$74:BA$81,'RAW data extract'!$C$74:$C$81,VLOOKUP('Market shares starting point Fe'!$D76,Nomenclature!$F$1:$G$8,2,FALSE))-'Market shares starting point Fe'!BC76)+BC76)</f>
        <v>0</v>
      </c>
      <c r="BE76" s="7">
        <f>IF(SUMIFS('Eurostat market shares'!$Z$2:$Z$185,'Eurostat market shares'!$C$2:$C$185,'Market shares starting point Fe'!$C76,'Eurostat market shares'!$D$2:$D$185,'Market shares starting point Fe'!$D76)=0,(SUMIFS('RAW data extract'!BB$74:BB$81,'RAW data extract'!$C$74:$C$81,VLOOKUP('Market shares starting point Fe'!$D76,Nomenclature!$F$1:$G$8,2,FALSE))-'Market shares starting point Fe'!BD76)+BD76,$Z76/SUMIFS('Eurostat market shares'!$Z$2:$Z$185,'Eurostat market shares'!$C$2:$C$185,'Market shares starting point Fe'!$C76,'Eurostat market shares'!$D$2:$D$185,'Market shares starting point Fe'!$D76)*(SUMIFS('RAW data extract'!BB$74:BB$81,'RAW data extract'!$C$74:$C$81,VLOOKUP('Market shares starting point Fe'!$D76,Nomenclature!$F$1:$G$8,2,FALSE))-'Market shares starting point Fe'!BD76)+BD76)</f>
        <v>0</v>
      </c>
      <c r="BF76" s="7">
        <f>IF(SUMIFS('Eurostat market shares'!$Z$2:$Z$185,'Eurostat market shares'!$C$2:$C$185,'Market shares starting point Fe'!$C76,'Eurostat market shares'!$D$2:$D$185,'Market shares starting point Fe'!$D76)=0,(SUMIFS('RAW data extract'!BC$74:BC$81,'RAW data extract'!$C$74:$C$81,VLOOKUP('Market shares starting point Fe'!$D76,Nomenclature!$F$1:$G$8,2,FALSE))-'Market shares starting point Fe'!BE76)+BE76,$Z76/SUMIFS('Eurostat market shares'!$Z$2:$Z$185,'Eurostat market shares'!$C$2:$C$185,'Market shares starting point Fe'!$C76,'Eurostat market shares'!$D$2:$D$185,'Market shares starting point Fe'!$D76)*(SUMIFS('RAW data extract'!BC$74:BC$81,'RAW data extract'!$C$74:$C$81,VLOOKUP('Market shares starting point Fe'!$D76,Nomenclature!$F$1:$G$8,2,FALSE))-'Market shares starting point Fe'!BE76)+BE76)</f>
        <v>0</v>
      </c>
      <c r="BG76" s="7">
        <f>IF(SUMIFS('Eurostat market shares'!$Z$2:$Z$185,'Eurostat market shares'!$C$2:$C$185,'Market shares starting point Fe'!$C76,'Eurostat market shares'!$D$2:$D$185,'Market shares starting point Fe'!$D76)=0,(SUMIFS('RAW data extract'!BD$74:BD$81,'RAW data extract'!$C$74:$C$81,VLOOKUP('Market shares starting point Fe'!$D76,Nomenclature!$F$1:$G$8,2,FALSE))-'Market shares starting point Fe'!BF76)+BF76,$Z76/SUMIFS('Eurostat market shares'!$Z$2:$Z$185,'Eurostat market shares'!$C$2:$C$185,'Market shares starting point Fe'!$C76,'Eurostat market shares'!$D$2:$D$185,'Market shares starting point Fe'!$D76)*(SUMIFS('RAW data extract'!BD$74:BD$81,'RAW data extract'!$C$74:$C$81,VLOOKUP('Market shares starting point Fe'!$D76,Nomenclature!$F$1:$G$8,2,FALSE))-'Market shares starting point Fe'!BF76)+BF76)</f>
        <v>0</v>
      </c>
      <c r="BH76" s="7">
        <f>IF(SUMIFS('Eurostat market shares'!$Z$2:$Z$185,'Eurostat market shares'!$C$2:$C$185,'Market shares starting point Fe'!$C76,'Eurostat market shares'!$D$2:$D$185,'Market shares starting point Fe'!$D76)=0,(SUMIFS('RAW data extract'!BE$74:BE$81,'RAW data extract'!$C$74:$C$81,VLOOKUP('Market shares starting point Fe'!$D76,Nomenclature!$F$1:$G$8,2,FALSE))-'Market shares starting point Fe'!BG76)+BG76,$Z76/SUMIFS('Eurostat market shares'!$Z$2:$Z$185,'Eurostat market shares'!$C$2:$C$185,'Market shares starting point Fe'!$C76,'Eurostat market shares'!$D$2:$D$185,'Market shares starting point Fe'!$D76)*(SUMIFS('RAW data extract'!BE$74:BE$81,'RAW data extract'!$C$74:$C$81,VLOOKUP('Market shares starting point Fe'!$D76,Nomenclature!$F$1:$G$8,2,FALSE))-'Market shares starting point Fe'!BG76)+BG76)</f>
        <v>0</v>
      </c>
    </row>
    <row r="77" spans="1:60" x14ac:dyDescent="0.3">
      <c r="A77" t="s">
        <v>9</v>
      </c>
      <c r="B77" t="s">
        <v>10</v>
      </c>
      <c r="C77" t="s">
        <v>28</v>
      </c>
      <c r="D77" t="s">
        <v>19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 s="6">
        <f>IFERROR(SUMIFS('intermediary sheet'!J$2:J$185,'intermediary sheet'!$C$2:$C$185,'Market shares starting point Fe'!$C77,'intermediary sheet'!$D$2:$D$185,'Market shares starting point Fe'!$D77)/SUMIFS('intermediary sheet'!J$2:J$185,'intermediary sheet'!$C$2:$C$185,'Market shares starting point Fe'!$C77,'intermediary sheet'!$D$2:$D$185,"total"),0)</f>
        <v>1.5999571493187537E-2</v>
      </c>
      <c r="K77" s="6">
        <f>IFERROR(SUMIFS('intermediary sheet'!K$2:K$185,'intermediary sheet'!$C$2:$C$185,'Market shares starting point Fe'!$C77,'intermediary sheet'!$D$2:$D$185,'Market shares starting point Fe'!$D77)/SUMIFS('intermediary sheet'!K$2:K$185,'intermediary sheet'!$C$2:$C$185,'Market shares starting point Fe'!$C77,'intermediary sheet'!$D$2:$D$185,"total"),0)</f>
        <v>1.612678256052209E-2</v>
      </c>
      <c r="L77" s="6">
        <f>IFERROR(SUMIFS('intermediary sheet'!L$2:L$185,'intermediary sheet'!$C$2:$C$185,'Market shares starting point Fe'!$C77,'intermediary sheet'!$D$2:$D$185,'Market shares starting point Fe'!$D77)/SUMIFS('intermediary sheet'!L$2:L$185,'intermediary sheet'!$C$2:$C$185,'Market shares starting point Fe'!$C77,'intermediary sheet'!$D$2:$D$185,"total"),0)</f>
        <v>1.6338603956406805E-2</v>
      </c>
      <c r="M77" s="6">
        <f>IFERROR(SUMIFS('intermediary sheet'!M$2:M$185,'intermediary sheet'!$C$2:$C$185,'Market shares starting point Fe'!$C77,'intermediary sheet'!$D$2:$D$185,'Market shares starting point Fe'!$D77)/SUMIFS('intermediary sheet'!M$2:M$185,'intermediary sheet'!$C$2:$C$185,'Market shares starting point Fe'!$C77,'intermediary sheet'!$D$2:$D$185,"total"),0)</f>
        <v>1.6724102979931078E-2</v>
      </c>
      <c r="N77" s="6">
        <f>IFERROR(SUMIFS('intermediary sheet'!N$2:N$185,'intermediary sheet'!$C$2:$C$185,'Market shares starting point Fe'!$C77,'intermediary sheet'!$D$2:$D$185,'Market shares starting point Fe'!$D77)/SUMIFS('intermediary sheet'!N$2:N$185,'intermediary sheet'!$C$2:$C$185,'Market shares starting point Fe'!$C77,'intermediary sheet'!$D$2:$D$185,"total"),0)</f>
        <v>1.6987971042200886E-2</v>
      </c>
      <c r="O77" s="6">
        <f>IFERROR(SUMIFS('intermediary sheet'!O$2:O$185,'intermediary sheet'!$C$2:$C$185,'Market shares starting point Fe'!$C77,'intermediary sheet'!$D$2:$D$185,'Market shares starting point Fe'!$D77)/SUMIFS('intermediary sheet'!O$2:O$185,'intermediary sheet'!$C$2:$C$185,'Market shares starting point Fe'!$C77,'intermediary sheet'!$D$2:$D$185,"total"),0)</f>
        <v>1.6882198926818585E-2</v>
      </c>
      <c r="P77" s="6">
        <f>IFERROR(SUMIFS('intermediary sheet'!P$2:P$185,'intermediary sheet'!$C$2:$C$185,'Market shares starting point Fe'!$C77,'intermediary sheet'!$D$2:$D$185,'Market shares starting point Fe'!$D77)/SUMIFS('intermediary sheet'!P$2:P$185,'intermediary sheet'!$C$2:$C$185,'Market shares starting point Fe'!$C77,'intermediary sheet'!$D$2:$D$185,"total"),0)</f>
        <v>1.6942895946180692E-2</v>
      </c>
      <c r="Q77" s="6">
        <f>IFERROR(SUMIFS('intermediary sheet'!Q$2:Q$185,'intermediary sheet'!$C$2:$C$185,'Market shares starting point Fe'!$C77,'intermediary sheet'!$D$2:$D$185,'Market shares starting point Fe'!$D77)/SUMIFS('intermediary sheet'!Q$2:Q$185,'intermediary sheet'!$C$2:$C$185,'Market shares starting point Fe'!$C77,'intermediary sheet'!$D$2:$D$185,"total"),0)</f>
        <v>1.6953317919438809E-2</v>
      </c>
      <c r="R77" s="6">
        <f>IFERROR(SUMIFS('intermediary sheet'!R$2:R$185,'intermediary sheet'!$C$2:$C$185,'Market shares starting point Fe'!$C77,'intermediary sheet'!$D$2:$D$185,'Market shares starting point Fe'!$D77)/SUMIFS('intermediary sheet'!R$2:R$185,'intermediary sheet'!$C$2:$C$185,'Market shares starting point Fe'!$C77,'intermediary sheet'!$D$2:$D$185,"total"),0)</f>
        <v>1.7993449259878825E-2</v>
      </c>
      <c r="S77" s="6">
        <f>IFERROR(SUMIFS('intermediary sheet'!S$2:S$185,'intermediary sheet'!$C$2:$C$185,'Market shares starting point Fe'!$C77,'intermediary sheet'!$D$2:$D$185,'Market shares starting point Fe'!$D77)/SUMIFS('intermediary sheet'!S$2:S$185,'intermediary sheet'!$C$2:$C$185,'Market shares starting point Fe'!$C77,'intermediary sheet'!$D$2:$D$185,"total"),0)</f>
        <v>1.7709821328216163E-2</v>
      </c>
      <c r="T77" s="6">
        <f>IFERROR(SUMIFS('intermediary sheet'!T$2:T$185,'intermediary sheet'!$C$2:$C$185,'Market shares starting point Fe'!$C77,'intermediary sheet'!$D$2:$D$185,'Market shares starting point Fe'!$D77)/SUMIFS('intermediary sheet'!T$2:T$185,'intermediary sheet'!$C$2:$C$185,'Market shares starting point Fe'!$C77,'intermediary sheet'!$D$2:$D$185,"total"),0)</f>
        <v>1.759167341048121E-2</v>
      </c>
      <c r="U77" s="6">
        <f>IFERROR(SUMIFS('intermediary sheet'!U$2:U$185,'intermediary sheet'!$C$2:$C$185,'Market shares starting point Fe'!$C77,'intermediary sheet'!$D$2:$D$185,'Market shares starting point Fe'!$D77)/SUMIFS('intermediary sheet'!U$2:U$185,'intermediary sheet'!$C$2:$C$185,'Market shares starting point Fe'!$C77,'intermediary sheet'!$D$2:$D$185,"total"),0)</f>
        <v>1.8865243908626865E-2</v>
      </c>
      <c r="V77" s="6">
        <f>IFERROR(SUMIFS('intermediary sheet'!V$2:V$185,'intermediary sheet'!$C$2:$C$185,'Market shares starting point Fe'!$C77,'intermediary sheet'!$D$2:$D$185,'Market shares starting point Fe'!$D77)/SUMIFS('intermediary sheet'!V$2:V$185,'intermediary sheet'!$C$2:$C$185,'Market shares starting point Fe'!$C77,'intermediary sheet'!$D$2:$D$185,"total"),0)</f>
        <v>1.9298607129814193E-2</v>
      </c>
      <c r="W77" s="6">
        <f>IFERROR(SUMIFS('intermediary sheet'!W$2:W$185,'intermediary sheet'!$C$2:$C$185,'Market shares starting point Fe'!$C77,'intermediary sheet'!$D$2:$D$185,'Market shares starting point Fe'!$D77)/SUMIFS('intermediary sheet'!W$2:W$185,'intermediary sheet'!$C$2:$C$185,'Market shares starting point Fe'!$C77,'intermediary sheet'!$D$2:$D$185,"total"),0)</f>
        <v>1.963517375024634E-2</v>
      </c>
      <c r="X77" s="6">
        <f>IFERROR(SUMIFS('intermediary sheet'!X$2:X$185,'intermediary sheet'!$C$2:$C$185,'Market shares starting point Fe'!$C77,'intermediary sheet'!$D$2:$D$185,'Market shares starting point Fe'!$D77)/SUMIFS('intermediary sheet'!X$2:X$185,'intermediary sheet'!$C$2:$C$185,'Market shares starting point Fe'!$C77,'intermediary sheet'!$D$2:$D$185,"total"),0)</f>
        <v>1.8997906353177406E-2</v>
      </c>
      <c r="Y77" s="6">
        <f>IFERROR(SUMIFS('intermediary sheet'!Y$2:Y$185,'intermediary sheet'!$C$2:$C$185,'Market shares starting point Fe'!$C77,'intermediary sheet'!$D$2:$D$185,'Market shares starting point Fe'!$D77)/SUMIFS('intermediary sheet'!Y$2:Y$185,'intermediary sheet'!$C$2:$C$185,'Market shares starting point Fe'!$C77,'intermediary sheet'!$D$2:$D$185,"total"),0)</f>
        <v>1.9005983253328612E-2</v>
      </c>
      <c r="Z77" s="6">
        <f>IFERROR(SUMIFS('intermediary sheet'!Z$2:Z$185,'intermediary sheet'!$C$2:$C$185,'Market shares starting point Fe'!$C77,'intermediary sheet'!$D$2:$D$185,'Market shares starting point Fe'!$D77)/SUMIFS('intermediary sheet'!Z$2:Z$185,'intermediary sheet'!$C$2:$C$185,'Market shares starting point Fe'!$C77,'intermediary sheet'!$D$2:$D$185,"total"),0)</f>
        <v>1.8689535633666557E-2</v>
      </c>
      <c r="AA77" s="7">
        <f>IF(SUMIFS('Eurostat market shares'!$Z$2:$Z$185,'Eurostat market shares'!$C$2:$C$185,'Market shares starting point Fe'!$C77,'Eurostat market shares'!$D$2:$D$185,'Market shares starting point Fe'!$D77)=0,(SUMIFS('RAW data extract'!X$74:X$81,'RAW data extract'!$C$74:$C$81,VLOOKUP('Market shares starting point Fe'!$D77,Nomenclature!$F$1:$G$8,2,FALSE))-'Market shares starting point Fe'!Z77)+Z77,$Z77/SUMIFS('Eurostat market shares'!$Z$2:$Z$185,'Eurostat market shares'!$C$2:$C$185,'Market shares starting point Fe'!$C77,'Eurostat market shares'!$D$2:$D$185,'Market shares starting point Fe'!$D77)*(SUMIFS('RAW data extract'!X$74:X$81,'RAW data extract'!$C$74:$C$81,VLOOKUP('Market shares starting point Fe'!$D77,Nomenclature!$F$1:$G$8,2,FALSE))-'Market shares starting point Fe'!Z77)+Z77)</f>
        <v>1.7160031987682844E-2</v>
      </c>
      <c r="AB77" s="7">
        <f>IF(SUMIFS('Eurostat market shares'!$Z$2:$Z$185,'Eurostat market shares'!$C$2:$C$185,'Market shares starting point Fe'!$C77,'Eurostat market shares'!$D$2:$D$185,'Market shares starting point Fe'!$D77)=0,(SUMIFS('RAW data extract'!Y$74:Y$81,'RAW data extract'!$C$74:$C$81,VLOOKUP('Market shares starting point Fe'!$D77,Nomenclature!$F$1:$G$8,2,FALSE))-'Market shares starting point Fe'!AA77)+AA77,$Z77/SUMIFS('Eurostat market shares'!$Z$2:$Z$185,'Eurostat market shares'!$C$2:$C$185,'Market shares starting point Fe'!$C77,'Eurostat market shares'!$D$2:$D$185,'Market shares starting point Fe'!$D77)*(SUMIFS('RAW data extract'!Y$74:Y$81,'RAW data extract'!$C$74:$C$81,VLOOKUP('Market shares starting point Fe'!$D77,Nomenclature!$F$1:$G$8,2,FALSE))-'Market shares starting point Fe'!AA77)+AA77)</f>
        <v>1.7920268381387026E-2</v>
      </c>
      <c r="AC77" s="7">
        <f>IF(SUMIFS('Eurostat market shares'!$Z$2:$Z$185,'Eurostat market shares'!$C$2:$C$185,'Market shares starting point Fe'!$C77,'Eurostat market shares'!$D$2:$D$185,'Market shares starting point Fe'!$D77)=0,(SUMIFS('RAW data extract'!Z$74:Z$81,'RAW data extract'!$C$74:$C$81,VLOOKUP('Market shares starting point Fe'!$D77,Nomenclature!$F$1:$G$8,2,FALSE))-'Market shares starting point Fe'!AB77)+AB77,$Z77/SUMIFS('Eurostat market shares'!$Z$2:$Z$185,'Eurostat market shares'!$C$2:$C$185,'Market shares starting point Fe'!$C77,'Eurostat market shares'!$D$2:$D$185,'Market shares starting point Fe'!$D77)*(SUMIFS('RAW data extract'!Z$74:Z$81,'RAW data extract'!$C$74:$C$81,VLOOKUP('Market shares starting point Fe'!$D77,Nomenclature!$F$1:$G$8,2,FALSE))-'Market shares starting point Fe'!AB77)+AB77)</f>
        <v>1.8867382119504561E-2</v>
      </c>
      <c r="AD77" s="7">
        <f>IF(SUMIFS('Eurostat market shares'!$Z$2:$Z$185,'Eurostat market shares'!$C$2:$C$185,'Market shares starting point Fe'!$C77,'Eurostat market shares'!$D$2:$D$185,'Market shares starting point Fe'!$D77)=0,(SUMIFS('RAW data extract'!AA$74:AA$81,'RAW data extract'!$C$74:$C$81,VLOOKUP('Market shares starting point Fe'!$D77,Nomenclature!$F$1:$G$8,2,FALSE))-'Market shares starting point Fe'!AC77)+AC77,$Z77/SUMIFS('Eurostat market shares'!$Z$2:$Z$185,'Eurostat market shares'!$C$2:$C$185,'Market shares starting point Fe'!$C77,'Eurostat market shares'!$D$2:$D$185,'Market shares starting point Fe'!$D77)*(SUMIFS('RAW data extract'!AA$74:AA$81,'RAW data extract'!$C$74:$C$81,VLOOKUP('Market shares starting point Fe'!$D77,Nomenclature!$F$1:$G$8,2,FALSE))-'Market shares starting point Fe'!AC77)+AC77)</f>
        <v>1.9986701613539905E-2</v>
      </c>
      <c r="AE77" s="7">
        <f t="shared" ref="AE77" si="370">1-AE75-AE76-AE78-AE79-AE80-AE81</f>
        <v>2.1168391148337129E-2</v>
      </c>
      <c r="AF77" s="7">
        <f t="shared" ref="AF77" si="371">1-AF75-AF76-AF78-AF79-AF80-AF81</f>
        <v>2.248773798764141E-2</v>
      </c>
      <c r="AG77" s="7">
        <f t="shared" ref="AG77" si="372">1-AG75-AG76-AG78-AG79-AG80-AG81</f>
        <v>2.3953490315343436E-2</v>
      </c>
      <c r="AH77" s="7">
        <f t="shared" ref="AH77" si="373">1-AH75-AH76-AH78-AH79-AH80-AH81</f>
        <v>2.5685252804574978E-2</v>
      </c>
      <c r="AI77" s="7">
        <f t="shared" ref="AI77" si="374">1-AI75-AI76-AI78-AI79-AI80-AI81</f>
        <v>2.7651448282760688E-2</v>
      </c>
      <c r="AJ77" s="7">
        <f t="shared" ref="AJ77" si="375">1-AJ75-AJ76-AJ78-AJ79-AJ80-AJ81</f>
        <v>2.9930520845230967E-2</v>
      </c>
      <c r="AK77" s="7">
        <f t="shared" ref="AK77" si="376">1-AK75-AK76-AK78-AK79-AK80-AK81</f>
        <v>3.2788171742399543E-2</v>
      </c>
      <c r="AL77" s="7">
        <f t="shared" ref="AL77" si="377">1-AL75-AL76-AL78-AL79-AL80-AL81</f>
        <v>3.6471104137524218E-2</v>
      </c>
      <c r="AM77" s="7">
        <f t="shared" ref="AM77" si="378">1-AM75-AM76-AM78-AM79-AM80-AM81</f>
        <v>4.1165570585900133E-2</v>
      </c>
      <c r="AN77" s="7">
        <f t="shared" ref="AN77" si="379">1-AN75-AN76-AN78-AN79-AN80-AN81</f>
        <v>4.7404568367631711E-2</v>
      </c>
      <c r="AO77" s="7">
        <f t="shared" ref="AO77" si="380">1-AO75-AO76-AO78-AO79-AO80-AO81</f>
        <v>5.445411174981437E-2</v>
      </c>
      <c r="AP77" s="7">
        <f t="shared" ref="AP77" si="381">1-AP75-AP76-AP78-AP79-AP80-AP81</f>
        <v>6.2204643876357268E-2</v>
      </c>
      <c r="AQ77" s="7">
        <f t="shared" ref="AQ77" si="382">1-AQ75-AQ76-AQ78-AQ79-AQ80-AQ81</f>
        <v>7.0366068229635453E-2</v>
      </c>
      <c r="AR77" s="7">
        <f t="shared" ref="AR77" si="383">1-AR75-AR76-AR78-AR79-AR80-AR81</f>
        <v>7.9179727378445391E-2</v>
      </c>
      <c r="AS77" s="7">
        <f t="shared" ref="AS77" si="384">1-AS75-AS76-AS78-AS79-AS80-AS81</f>
        <v>8.8616414775793545E-2</v>
      </c>
      <c r="AT77" s="7">
        <f t="shared" ref="AT77" si="385">1-AT75-AT76-AT78-AT79-AT80-AT81</f>
        <v>9.8515456656107447E-2</v>
      </c>
      <c r="AU77" s="7">
        <f t="shared" ref="AU77" si="386">1-AU75-AU76-AU78-AU79-AU80-AU81</f>
        <v>0.10863601351292804</v>
      </c>
      <c r="AV77" s="7">
        <f t="shared" ref="AV77" si="387">1-AV75-AV76-AV78-AV79-AV80-AV81</f>
        <v>0.1193474940017889</v>
      </c>
      <c r="AW77" s="7">
        <f t="shared" ref="AW77" si="388">1-AW75-AW76-AW78-AW79-AW80-AW81</f>
        <v>0.13088343302202379</v>
      </c>
      <c r="AX77" s="7">
        <f t="shared" ref="AX77" si="389">1-AX75-AX76-AX78-AX79-AX80-AX81</f>
        <v>0.14149374348764401</v>
      </c>
      <c r="AY77" s="7">
        <f t="shared" ref="AY77" si="390">1-AY75-AY76-AY78-AY79-AY80-AY81</f>
        <v>0.15671967021671376</v>
      </c>
      <c r="AZ77" s="7">
        <f t="shared" ref="AZ77" si="391">1-AZ75-AZ76-AZ78-AZ79-AZ80-AZ81</f>
        <v>0.17092313088712263</v>
      </c>
      <c r="BA77" s="7">
        <f t="shared" ref="BA77" si="392">1-BA75-BA76-BA78-BA79-BA80-BA81</f>
        <v>0.18676870776108914</v>
      </c>
      <c r="BB77" s="7">
        <f t="shared" ref="BB77" si="393">1-BB75-BB76-BB78-BB79-BB80-BB81</f>
        <v>0.20425091264828626</v>
      </c>
      <c r="BC77" s="7">
        <f t="shared" ref="BC77" si="394">1-BC75-BC76-BC78-BC79-BC80-BC81</f>
        <v>0.22362499093767807</v>
      </c>
      <c r="BD77" s="7">
        <f t="shared" ref="BD77" si="395">1-BD75-BD76-BD78-BD79-BD80-BD81</f>
        <v>0.24483023608511575</v>
      </c>
      <c r="BE77" s="7">
        <f t="shared" ref="BE77" si="396">1-BE75-BE76-BE78-BE79-BE80-BE81</f>
        <v>0.26864603458608449</v>
      </c>
      <c r="BF77" s="7">
        <f t="shared" ref="BF77" si="397">1-BF75-BF76-BF78-BF79-BF80-BF81</f>
        <v>0.29533744772170228</v>
      </c>
      <c r="BG77" s="7">
        <f t="shared" ref="BG77" si="398">1-BG75-BG76-BG78-BG79-BG80-BG81</f>
        <v>0.32541991818524296</v>
      </c>
      <c r="BH77" s="7">
        <f t="shared" ref="BH77" si="399">1-BH75-BH76-BH78-BH79-BH80-BH81</f>
        <v>0.35961695544730893</v>
      </c>
    </row>
    <row r="78" spans="1:60" hidden="1" x14ac:dyDescent="0.3">
      <c r="A78" t="s">
        <v>9</v>
      </c>
      <c r="B78" t="s">
        <v>10</v>
      </c>
      <c r="C78" t="s">
        <v>28</v>
      </c>
      <c r="D78" t="s">
        <v>20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 s="6">
        <f>IFERROR(SUMIFS('intermediary sheet'!J$2:J$185,'intermediary sheet'!$C$2:$C$185,'Market shares starting point Fe'!$C78,'intermediary sheet'!$D$2:$D$185,'Market shares starting point Fe'!$D78)/SUMIFS('intermediary sheet'!J$2:J$185,'intermediary sheet'!$C$2:$C$185,'Market shares starting point Fe'!$C78,'intermediary sheet'!$D$2:$D$185,"total"),0)</f>
        <v>6.4395051539847172E-3</v>
      </c>
      <c r="K78" s="6">
        <f>IFERROR(SUMIFS('intermediary sheet'!K$2:K$185,'intermediary sheet'!$C$2:$C$185,'Market shares starting point Fe'!$C78,'intermediary sheet'!$D$2:$D$185,'Market shares starting point Fe'!$D78)/SUMIFS('intermediary sheet'!K$2:K$185,'intermediary sheet'!$C$2:$C$185,'Market shares starting point Fe'!$C78,'intermediary sheet'!$D$2:$D$185,"total"),0)</f>
        <v>6.3964921448483288E-3</v>
      </c>
      <c r="L78" s="6">
        <f>IFERROR(SUMIFS('intermediary sheet'!L$2:L$185,'intermediary sheet'!$C$2:$C$185,'Market shares starting point Fe'!$C78,'intermediary sheet'!$D$2:$D$185,'Market shares starting point Fe'!$D78)/SUMIFS('intermediary sheet'!L$2:L$185,'intermediary sheet'!$C$2:$C$185,'Market shares starting point Fe'!$C78,'intermediary sheet'!$D$2:$D$185,"total"),0)</f>
        <v>6.6863864621311137E-3</v>
      </c>
      <c r="M78" s="6">
        <f>IFERROR(SUMIFS('intermediary sheet'!M$2:M$185,'intermediary sheet'!$C$2:$C$185,'Market shares starting point Fe'!$C78,'intermediary sheet'!$D$2:$D$185,'Market shares starting point Fe'!$D78)/SUMIFS('intermediary sheet'!M$2:M$185,'intermediary sheet'!$C$2:$C$185,'Market shares starting point Fe'!$C78,'intermediary sheet'!$D$2:$D$185,"total"),0)</f>
        <v>6.2524097415167165E-3</v>
      </c>
      <c r="N78" s="6">
        <f>IFERROR(SUMIFS('intermediary sheet'!N$2:N$185,'intermediary sheet'!$C$2:$C$185,'Market shares starting point Fe'!$C78,'intermediary sheet'!$D$2:$D$185,'Market shares starting point Fe'!$D78)/SUMIFS('intermediary sheet'!N$2:N$185,'intermediary sheet'!$C$2:$C$185,'Market shares starting point Fe'!$C78,'intermediary sheet'!$D$2:$D$185,"total"),0)</f>
        <v>6.7604989760701988E-3</v>
      </c>
      <c r="O78" s="6">
        <f>IFERROR(SUMIFS('intermediary sheet'!O$2:O$185,'intermediary sheet'!$C$2:$C$185,'Market shares starting point Fe'!$C78,'intermediary sheet'!$D$2:$D$185,'Market shares starting point Fe'!$D78)/SUMIFS('intermediary sheet'!O$2:O$185,'intermediary sheet'!$C$2:$C$185,'Market shares starting point Fe'!$C78,'intermediary sheet'!$D$2:$D$185,"total"),0)</f>
        <v>1.1578014713934435E-2</v>
      </c>
      <c r="P78" s="6">
        <f>IFERROR(SUMIFS('intermediary sheet'!P$2:P$185,'intermediary sheet'!$C$2:$C$185,'Market shares starting point Fe'!$C78,'intermediary sheet'!$D$2:$D$185,'Market shares starting point Fe'!$D78)/SUMIFS('intermediary sheet'!P$2:P$185,'intermediary sheet'!$C$2:$C$185,'Market shares starting point Fe'!$C78,'intermediary sheet'!$D$2:$D$185,"total"),0)</f>
        <v>1.3893056235491053E-2</v>
      </c>
      <c r="Q78" s="6">
        <f>IFERROR(SUMIFS('intermediary sheet'!Q$2:Q$185,'intermediary sheet'!$C$2:$C$185,'Market shares starting point Fe'!$C78,'intermediary sheet'!$D$2:$D$185,'Market shares starting point Fe'!$D78)/SUMIFS('intermediary sheet'!Q$2:Q$185,'intermediary sheet'!$C$2:$C$185,'Market shares starting point Fe'!$C78,'intermediary sheet'!$D$2:$D$185,"total"),0)</f>
        <v>2.7686028405605627E-2</v>
      </c>
      <c r="R78" s="6">
        <f>IFERROR(SUMIFS('intermediary sheet'!R$2:R$185,'intermediary sheet'!$C$2:$C$185,'Market shares starting point Fe'!$C78,'intermediary sheet'!$D$2:$D$185,'Market shares starting point Fe'!$D78)/SUMIFS('intermediary sheet'!R$2:R$185,'intermediary sheet'!$C$2:$C$185,'Market shares starting point Fe'!$C78,'intermediary sheet'!$D$2:$D$185,"total"),0)</f>
        <v>4.5823049688829803E-2</v>
      </c>
      <c r="S78" s="6">
        <f>IFERROR(SUMIFS('intermediary sheet'!S$2:S$185,'intermediary sheet'!$C$2:$C$185,'Market shares starting point Fe'!$C78,'intermediary sheet'!$D$2:$D$185,'Market shares starting point Fe'!$D78)/SUMIFS('intermediary sheet'!S$2:S$185,'intermediary sheet'!$C$2:$C$185,'Market shares starting point Fe'!$C78,'intermediary sheet'!$D$2:$D$185,"total"),0)</f>
        <v>5.0033412829300294E-2</v>
      </c>
      <c r="T78" s="6">
        <f>IFERROR(SUMIFS('intermediary sheet'!T$2:T$185,'intermediary sheet'!$C$2:$C$185,'Market shares starting point Fe'!$C78,'intermediary sheet'!$D$2:$D$185,'Market shares starting point Fe'!$D78)/SUMIFS('intermediary sheet'!T$2:T$185,'intermediary sheet'!$C$2:$C$185,'Market shares starting point Fe'!$C78,'intermediary sheet'!$D$2:$D$185,"total"),0)</f>
        <v>4.8932574764611991E-2</v>
      </c>
      <c r="U78" s="6">
        <f>IFERROR(SUMIFS('intermediary sheet'!U$2:U$185,'intermediary sheet'!$C$2:$C$185,'Market shares starting point Fe'!$C78,'intermediary sheet'!$D$2:$D$185,'Market shares starting point Fe'!$D78)/SUMIFS('intermediary sheet'!U$2:U$185,'intermediary sheet'!$C$2:$C$185,'Market shares starting point Fe'!$C78,'intermediary sheet'!$D$2:$D$185,"total"),0)</f>
        <v>4.9080078343024726E-2</v>
      </c>
      <c r="V78" s="6">
        <f>IFERROR(SUMIFS('intermediary sheet'!V$2:V$185,'intermediary sheet'!$C$2:$C$185,'Market shares starting point Fe'!$C78,'intermediary sheet'!$D$2:$D$185,'Market shares starting point Fe'!$D78)/SUMIFS('intermediary sheet'!V$2:V$185,'intermediary sheet'!$C$2:$C$185,'Market shares starting point Fe'!$C78,'intermediary sheet'!$D$2:$D$185,"total"),0)</f>
        <v>5.4178508545535041E-2</v>
      </c>
      <c r="W78" s="6">
        <f>IFERROR(SUMIFS('intermediary sheet'!W$2:W$185,'intermediary sheet'!$C$2:$C$185,'Market shares starting point Fe'!$C78,'intermediary sheet'!$D$2:$D$185,'Market shares starting point Fe'!$D78)/SUMIFS('intermediary sheet'!W$2:W$185,'intermediary sheet'!$C$2:$C$185,'Market shares starting point Fe'!$C78,'intermediary sheet'!$D$2:$D$185,"total"),0)</f>
        <v>5.5224824279051433E-2</v>
      </c>
      <c r="X78" s="6">
        <f>IFERROR(SUMIFS('intermediary sheet'!X$2:X$185,'intermediary sheet'!$C$2:$C$185,'Market shares starting point Fe'!$C78,'intermediary sheet'!$D$2:$D$185,'Market shares starting point Fe'!$D78)/SUMIFS('intermediary sheet'!X$2:X$185,'intermediary sheet'!$C$2:$C$185,'Market shares starting point Fe'!$C78,'intermediary sheet'!$D$2:$D$185,"total"),0)</f>
        <v>5.930366857529986E-2</v>
      </c>
      <c r="Y78" s="6">
        <f>IFERROR(SUMIFS('intermediary sheet'!Y$2:Y$185,'intermediary sheet'!$C$2:$C$185,'Market shares starting point Fe'!$C78,'intermediary sheet'!$D$2:$D$185,'Market shares starting point Fe'!$D78)/SUMIFS('intermediary sheet'!Y$2:Y$185,'intermediary sheet'!$C$2:$C$185,'Market shares starting point Fe'!$C78,'intermediary sheet'!$D$2:$D$185,"total"),0)</f>
        <v>5.9331581679254161E-2</v>
      </c>
      <c r="Z78" s="6">
        <f>IFERROR(SUMIFS('intermediary sheet'!Z$2:Z$185,'intermediary sheet'!$C$2:$C$185,'Market shares starting point Fe'!$C78,'intermediary sheet'!$D$2:$D$185,'Market shares starting point Fe'!$D78)/SUMIFS('intermediary sheet'!Z$2:Z$185,'intermediary sheet'!$C$2:$C$185,'Market shares starting point Fe'!$C78,'intermediary sheet'!$D$2:$D$185,"total"),0)</f>
        <v>6.1064979039019675E-2</v>
      </c>
      <c r="AA78" s="7">
        <f>IF(SUMIFS('Eurostat market shares'!$Z$2:$Z$185,'Eurostat market shares'!$C$2:$C$185,'Market shares starting point Fe'!$C78,'Eurostat market shares'!$D$2:$D$185,'Market shares starting point Fe'!$D78)=0,(SUMIFS('RAW data extract'!X$74:X$81,'RAW data extract'!$C$74:$C$81,VLOOKUP('Market shares starting point Fe'!$D78,Nomenclature!$F$1:$G$8,2,FALSE))-'Market shares starting point Fe'!Z78)+Z78,$Z78/SUMIFS('Eurostat market shares'!$Z$2:$Z$185,'Eurostat market shares'!$C$2:$C$185,'Market shares starting point Fe'!$C78,'Eurostat market shares'!$D$2:$D$185,'Market shares starting point Fe'!$D78)*(SUMIFS('RAW data extract'!X$74:X$81,'RAW data extract'!$C$74:$C$81,VLOOKUP('Market shares starting point Fe'!$D78,Nomenclature!$F$1:$G$8,2,FALSE))-'Market shares starting point Fe'!Z78)+Z78)</f>
        <v>3.9319930082435152E-2</v>
      </c>
      <c r="AB78" s="7">
        <f>IF(SUMIFS('Eurostat market shares'!$Z$2:$Z$185,'Eurostat market shares'!$C$2:$C$185,'Market shares starting point Fe'!$C78,'Eurostat market shares'!$D$2:$D$185,'Market shares starting point Fe'!$D78)=0,(SUMIFS('RAW data extract'!Y$74:Y$81,'RAW data extract'!$C$74:$C$81,VLOOKUP('Market shares starting point Fe'!$D78,Nomenclature!$F$1:$G$8,2,FALSE))-'Market shares starting point Fe'!AA78)+AA78,$Z78/SUMIFS('Eurostat market shares'!$Z$2:$Z$185,'Eurostat market shares'!$C$2:$C$185,'Market shares starting point Fe'!$C78,'Eurostat market shares'!$D$2:$D$185,'Market shares starting point Fe'!$D78)*(SUMIFS('RAW data extract'!Y$74:Y$81,'RAW data extract'!$C$74:$C$81,VLOOKUP('Market shares starting point Fe'!$D78,Nomenclature!$F$1:$G$8,2,FALSE))-'Market shares starting point Fe'!AA78)+AA78)</f>
        <v>3.8625394402092041E-2</v>
      </c>
      <c r="AC78" s="7">
        <f>IF(SUMIFS('Eurostat market shares'!$Z$2:$Z$185,'Eurostat market shares'!$C$2:$C$185,'Market shares starting point Fe'!$C78,'Eurostat market shares'!$D$2:$D$185,'Market shares starting point Fe'!$D78)=0,(SUMIFS('RAW data extract'!Z$74:Z$81,'RAW data extract'!$C$74:$C$81,VLOOKUP('Market shares starting point Fe'!$D78,Nomenclature!$F$1:$G$8,2,FALSE))-'Market shares starting point Fe'!AB78)+AB78,$Z78/SUMIFS('Eurostat market shares'!$Z$2:$Z$185,'Eurostat market shares'!$C$2:$C$185,'Market shares starting point Fe'!$C78,'Eurostat market shares'!$D$2:$D$185,'Market shares starting point Fe'!$D78)*(SUMIFS('RAW data extract'!Z$74:Z$81,'RAW data extract'!$C$74:$C$81,VLOOKUP('Market shares starting point Fe'!$D78,Nomenclature!$F$1:$G$8,2,FALSE))-'Market shares starting point Fe'!AB78)+AB78)</f>
        <v>3.7984688002641952E-2</v>
      </c>
      <c r="AD78" s="7">
        <f>IF(SUMIFS('Eurostat market shares'!$Z$2:$Z$185,'Eurostat market shares'!$C$2:$C$185,'Market shares starting point Fe'!$C78,'Eurostat market shares'!$D$2:$D$185,'Market shares starting point Fe'!$D78)=0,(SUMIFS('RAW data extract'!AA$74:AA$81,'RAW data extract'!$C$74:$C$81,VLOOKUP('Market shares starting point Fe'!$D78,Nomenclature!$F$1:$G$8,2,FALSE))-'Market shares starting point Fe'!AC78)+AC78,$Z78/SUMIFS('Eurostat market shares'!$Z$2:$Z$185,'Eurostat market shares'!$C$2:$C$185,'Market shares starting point Fe'!$C78,'Eurostat market shares'!$D$2:$D$185,'Market shares starting point Fe'!$D78)*(SUMIFS('RAW data extract'!AA$74:AA$81,'RAW data extract'!$C$74:$C$81,VLOOKUP('Market shares starting point Fe'!$D78,Nomenclature!$F$1:$G$8,2,FALSE))-'Market shares starting point Fe'!AC78)+AC78)</f>
        <v>3.7394934764585233E-2</v>
      </c>
      <c r="AE78" s="7">
        <f>IF(SUMIFS('Eurostat market shares'!$Z$2:$Z$185,'Eurostat market shares'!$C$2:$C$185,'Market shares starting point Fe'!$C78,'Eurostat market shares'!$D$2:$D$185,'Market shares starting point Fe'!$D78)=0,(SUMIFS('RAW data extract'!AB$74:AB$81,'RAW data extract'!$C$74:$C$81,VLOOKUP('Market shares starting point Fe'!$D78,Nomenclature!$F$1:$G$8,2,FALSE))-'Market shares starting point Fe'!AD78)+AD78,$Z78/SUMIFS('Eurostat market shares'!$Z$2:$Z$185,'Eurostat market shares'!$C$2:$C$185,'Market shares starting point Fe'!$C78,'Eurostat market shares'!$D$2:$D$185,'Market shares starting point Fe'!$D78)*(SUMIFS('RAW data extract'!AB$74:AB$81,'RAW data extract'!$C$74:$C$81,VLOOKUP('Market shares starting point Fe'!$D78,Nomenclature!$F$1:$G$8,2,FALSE))-'Market shares starting point Fe'!AD78)+AD78)</f>
        <v>3.6861742471406563E-2</v>
      </c>
      <c r="AF78" s="7">
        <f>IF(SUMIFS('Eurostat market shares'!$Z$2:$Z$185,'Eurostat market shares'!$C$2:$C$185,'Market shares starting point Fe'!$C78,'Eurostat market shares'!$D$2:$D$185,'Market shares starting point Fe'!$D78)=0,(SUMIFS('RAW data extract'!AC$74:AC$81,'RAW data extract'!$C$74:$C$81,VLOOKUP('Market shares starting point Fe'!$D78,Nomenclature!$F$1:$G$8,2,FALSE))-'Market shares starting point Fe'!AE78)+AE78,$Z78/SUMIFS('Eurostat market shares'!$Z$2:$Z$185,'Eurostat market shares'!$C$2:$C$185,'Market shares starting point Fe'!$C78,'Eurostat market shares'!$D$2:$D$185,'Market shares starting point Fe'!$D78)*(SUMIFS('RAW data extract'!AC$74:AC$81,'RAW data extract'!$C$74:$C$81,VLOOKUP('Market shares starting point Fe'!$D78,Nomenclature!$F$1:$G$8,2,FALSE))-'Market shares starting point Fe'!AE78)+AE78)</f>
        <v>3.6362084416650627E-2</v>
      </c>
      <c r="AG78" s="7">
        <f>IF(SUMIFS('Eurostat market shares'!$Z$2:$Z$185,'Eurostat market shares'!$C$2:$C$185,'Market shares starting point Fe'!$C78,'Eurostat market shares'!$D$2:$D$185,'Market shares starting point Fe'!$D78)=0,(SUMIFS('RAW data extract'!AD$74:AD$81,'RAW data extract'!$C$74:$C$81,VLOOKUP('Market shares starting point Fe'!$D78,Nomenclature!$F$1:$G$8,2,FALSE))-'Market shares starting point Fe'!AF78)+AF78,$Z78/SUMIFS('Eurostat market shares'!$Z$2:$Z$185,'Eurostat market shares'!$C$2:$C$185,'Market shares starting point Fe'!$C78,'Eurostat market shares'!$D$2:$D$185,'Market shares starting point Fe'!$D78)*(SUMIFS('RAW data extract'!AD$74:AD$81,'RAW data extract'!$C$74:$C$81,VLOOKUP('Market shares starting point Fe'!$D78,Nomenclature!$F$1:$G$8,2,FALSE))-'Market shares starting point Fe'!AF78)+AF78)</f>
        <v>3.5892138907732116E-2</v>
      </c>
      <c r="AH78" s="7">
        <f>IF(SUMIFS('Eurostat market shares'!$Z$2:$Z$185,'Eurostat market shares'!$C$2:$C$185,'Market shares starting point Fe'!$C78,'Eurostat market shares'!$D$2:$D$185,'Market shares starting point Fe'!$D78)=0,(SUMIFS('RAW data extract'!AE$74:AE$81,'RAW data extract'!$C$74:$C$81,VLOOKUP('Market shares starting point Fe'!$D78,Nomenclature!$F$1:$G$8,2,FALSE))-'Market shares starting point Fe'!AG78)+AG78,$Z78/SUMIFS('Eurostat market shares'!$Z$2:$Z$185,'Eurostat market shares'!$C$2:$C$185,'Market shares starting point Fe'!$C78,'Eurostat market shares'!$D$2:$D$185,'Market shares starting point Fe'!$D78)*(SUMIFS('RAW data extract'!AE$74:AE$81,'RAW data extract'!$C$74:$C$81,VLOOKUP('Market shares starting point Fe'!$D78,Nomenclature!$F$1:$G$8,2,FALSE))-'Market shares starting point Fe'!AG78)+AG78)</f>
        <v>3.5424830398900535E-2</v>
      </c>
      <c r="AI78" s="7">
        <f>IF(SUMIFS('Eurostat market shares'!$Z$2:$Z$185,'Eurostat market shares'!$C$2:$C$185,'Market shares starting point Fe'!$C78,'Eurostat market shares'!$D$2:$D$185,'Market shares starting point Fe'!$D78)=0,(SUMIFS('RAW data extract'!AF$74:AF$81,'RAW data extract'!$C$74:$C$81,VLOOKUP('Market shares starting point Fe'!$D78,Nomenclature!$F$1:$G$8,2,FALSE))-'Market shares starting point Fe'!AH78)+AH78,$Z78/SUMIFS('Eurostat market shares'!$Z$2:$Z$185,'Eurostat market shares'!$C$2:$C$185,'Market shares starting point Fe'!$C78,'Eurostat market shares'!$D$2:$D$185,'Market shares starting point Fe'!$D78)*(SUMIFS('RAW data extract'!AF$74:AF$81,'RAW data extract'!$C$74:$C$81,VLOOKUP('Market shares starting point Fe'!$D78,Nomenclature!$F$1:$G$8,2,FALSE))-'Market shares starting point Fe'!AH78)+AH78)</f>
        <v>3.4967944163720059E-2</v>
      </c>
      <c r="AJ78" s="7">
        <f>IF(SUMIFS('Eurostat market shares'!$Z$2:$Z$185,'Eurostat market shares'!$C$2:$C$185,'Market shares starting point Fe'!$C78,'Eurostat market shares'!$D$2:$D$185,'Market shares starting point Fe'!$D78)=0,(SUMIFS('RAW data extract'!AG$74:AG$81,'RAW data extract'!$C$74:$C$81,VLOOKUP('Market shares starting point Fe'!$D78,Nomenclature!$F$1:$G$8,2,FALSE))-'Market shares starting point Fe'!AI78)+AI78,$Z78/SUMIFS('Eurostat market shares'!$Z$2:$Z$185,'Eurostat market shares'!$C$2:$C$185,'Market shares starting point Fe'!$C78,'Eurostat market shares'!$D$2:$D$185,'Market shares starting point Fe'!$D78)*(SUMIFS('RAW data extract'!AG$74:AG$81,'RAW data extract'!$C$74:$C$81,VLOOKUP('Market shares starting point Fe'!$D78,Nomenclature!$F$1:$G$8,2,FALSE))-'Market shares starting point Fe'!AI78)+AI78)</f>
        <v>3.4512792740558365E-2</v>
      </c>
      <c r="AK78" s="7">
        <f>IF(SUMIFS('Eurostat market shares'!$Z$2:$Z$185,'Eurostat market shares'!$C$2:$C$185,'Market shares starting point Fe'!$C78,'Eurostat market shares'!$D$2:$D$185,'Market shares starting point Fe'!$D78)=0,(SUMIFS('RAW data extract'!AH$74:AH$81,'RAW data extract'!$C$74:$C$81,VLOOKUP('Market shares starting point Fe'!$D78,Nomenclature!$F$1:$G$8,2,FALSE))-'Market shares starting point Fe'!AJ78)+AJ78,$Z78/SUMIFS('Eurostat market shares'!$Z$2:$Z$185,'Eurostat market shares'!$C$2:$C$185,'Market shares starting point Fe'!$C78,'Eurostat market shares'!$D$2:$D$185,'Market shares starting point Fe'!$D78)*(SUMIFS('RAW data extract'!AH$74:AH$81,'RAW data extract'!$C$74:$C$81,VLOOKUP('Market shares starting point Fe'!$D78,Nomenclature!$F$1:$G$8,2,FALSE))-'Market shares starting point Fe'!AJ78)+AJ78)</f>
        <v>3.405087619776296E-2</v>
      </c>
      <c r="AL78" s="7">
        <f>IF(SUMIFS('Eurostat market shares'!$Z$2:$Z$185,'Eurostat market shares'!$C$2:$C$185,'Market shares starting point Fe'!$C78,'Eurostat market shares'!$D$2:$D$185,'Market shares starting point Fe'!$D78)=0,(SUMIFS('RAW data extract'!AI$74:AI$81,'RAW data extract'!$C$74:$C$81,VLOOKUP('Market shares starting point Fe'!$D78,Nomenclature!$F$1:$G$8,2,FALSE))-'Market shares starting point Fe'!AK78)+AK78,$Z78/SUMIFS('Eurostat market shares'!$Z$2:$Z$185,'Eurostat market shares'!$C$2:$C$185,'Market shares starting point Fe'!$C78,'Eurostat market shares'!$D$2:$D$185,'Market shares starting point Fe'!$D78)*(SUMIFS('RAW data extract'!AI$74:AI$81,'RAW data extract'!$C$74:$C$81,VLOOKUP('Market shares starting point Fe'!$D78,Nomenclature!$F$1:$G$8,2,FALSE))-'Market shares starting point Fe'!AK78)+AK78)</f>
        <v>3.3574473740367934E-2</v>
      </c>
      <c r="AM78" s="7">
        <f>IF(SUMIFS('Eurostat market shares'!$Z$2:$Z$185,'Eurostat market shares'!$C$2:$C$185,'Market shares starting point Fe'!$C78,'Eurostat market shares'!$D$2:$D$185,'Market shares starting point Fe'!$D78)=0,(SUMIFS('RAW data extract'!AJ$74:AJ$81,'RAW data extract'!$C$74:$C$81,VLOOKUP('Market shares starting point Fe'!$D78,Nomenclature!$F$1:$G$8,2,FALSE))-'Market shares starting point Fe'!AL78)+AL78,$Z78/SUMIFS('Eurostat market shares'!$Z$2:$Z$185,'Eurostat market shares'!$C$2:$C$185,'Market shares starting point Fe'!$C78,'Eurostat market shares'!$D$2:$D$185,'Market shares starting point Fe'!$D78)*(SUMIFS('RAW data extract'!AJ$74:AJ$81,'RAW data extract'!$C$74:$C$81,VLOOKUP('Market shares starting point Fe'!$D78,Nomenclature!$F$1:$G$8,2,FALSE))-'Market shares starting point Fe'!AL78)+AL78)</f>
        <v>3.3072029260569361E-2</v>
      </c>
      <c r="AN78" s="7">
        <f>IF(SUMIFS('Eurostat market shares'!$Z$2:$Z$185,'Eurostat market shares'!$C$2:$C$185,'Market shares starting point Fe'!$C78,'Eurostat market shares'!$D$2:$D$185,'Market shares starting point Fe'!$D78)=0,(SUMIFS('RAW data extract'!AK$74:AK$81,'RAW data extract'!$C$74:$C$81,VLOOKUP('Market shares starting point Fe'!$D78,Nomenclature!$F$1:$G$8,2,FALSE))-'Market shares starting point Fe'!AM78)+AM78,$Z78/SUMIFS('Eurostat market shares'!$Z$2:$Z$185,'Eurostat market shares'!$C$2:$C$185,'Market shares starting point Fe'!$C78,'Eurostat market shares'!$D$2:$D$185,'Market shares starting point Fe'!$D78)*(SUMIFS('RAW data extract'!AK$74:AK$81,'RAW data extract'!$C$74:$C$81,VLOOKUP('Market shares starting point Fe'!$D78,Nomenclature!$F$1:$G$8,2,FALSE))-'Market shares starting point Fe'!AM78)+AM78)</f>
        <v>3.2535206199983589E-2</v>
      </c>
      <c r="AO78" s="7">
        <f>IF(SUMIFS('Eurostat market shares'!$Z$2:$Z$185,'Eurostat market shares'!$C$2:$C$185,'Market shares starting point Fe'!$C78,'Eurostat market shares'!$D$2:$D$185,'Market shares starting point Fe'!$D78)=0,(SUMIFS('RAW data extract'!AL$74:AL$81,'RAW data extract'!$C$74:$C$81,VLOOKUP('Market shares starting point Fe'!$D78,Nomenclature!$F$1:$G$8,2,FALSE))-'Market shares starting point Fe'!AN78)+AN78,$Z78/SUMIFS('Eurostat market shares'!$Z$2:$Z$185,'Eurostat market shares'!$C$2:$C$185,'Market shares starting point Fe'!$C78,'Eurostat market shares'!$D$2:$D$185,'Market shares starting point Fe'!$D78)*(SUMIFS('RAW data extract'!AL$74:AL$81,'RAW data extract'!$C$74:$C$81,VLOOKUP('Market shares starting point Fe'!$D78,Nomenclature!$F$1:$G$8,2,FALSE))-'Market shares starting point Fe'!AN78)+AN78)</f>
        <v>3.1974565430853183E-2</v>
      </c>
      <c r="AP78" s="7">
        <f>IF(SUMIFS('Eurostat market shares'!$Z$2:$Z$185,'Eurostat market shares'!$C$2:$C$185,'Market shares starting point Fe'!$C78,'Eurostat market shares'!$D$2:$D$185,'Market shares starting point Fe'!$D78)=0,(SUMIFS('RAW data extract'!AM$74:AM$81,'RAW data extract'!$C$74:$C$81,VLOOKUP('Market shares starting point Fe'!$D78,Nomenclature!$F$1:$G$8,2,FALSE))-'Market shares starting point Fe'!AO78)+AO78,$Z78/SUMIFS('Eurostat market shares'!$Z$2:$Z$185,'Eurostat market shares'!$C$2:$C$185,'Market shares starting point Fe'!$C78,'Eurostat market shares'!$D$2:$D$185,'Market shares starting point Fe'!$D78)*(SUMIFS('RAW data extract'!AM$74:AM$81,'RAW data extract'!$C$74:$C$81,VLOOKUP('Market shares starting point Fe'!$D78,Nomenclature!$F$1:$G$8,2,FALSE))-'Market shares starting point Fe'!AO78)+AO78)</f>
        <v>3.1376122585766317E-2</v>
      </c>
      <c r="AQ78" s="7">
        <f>IF(SUMIFS('Eurostat market shares'!$Z$2:$Z$185,'Eurostat market shares'!$C$2:$C$185,'Market shares starting point Fe'!$C78,'Eurostat market shares'!$D$2:$D$185,'Market shares starting point Fe'!$D78)=0,(SUMIFS('RAW data extract'!AN$74:AN$81,'RAW data extract'!$C$74:$C$81,VLOOKUP('Market shares starting point Fe'!$D78,Nomenclature!$F$1:$G$8,2,FALSE))-'Market shares starting point Fe'!AP78)+AP78,$Z78/SUMIFS('Eurostat market shares'!$Z$2:$Z$185,'Eurostat market shares'!$C$2:$C$185,'Market shares starting point Fe'!$C78,'Eurostat market shares'!$D$2:$D$185,'Market shares starting point Fe'!$D78)*(SUMIFS('RAW data extract'!AN$74:AN$81,'RAW data extract'!$C$74:$C$81,VLOOKUP('Market shares starting point Fe'!$D78,Nomenclature!$F$1:$G$8,2,FALSE))-'Market shares starting point Fe'!AP78)+AP78)</f>
        <v>3.0758873610600885E-2</v>
      </c>
      <c r="AR78" s="7">
        <f>IF(SUMIFS('Eurostat market shares'!$Z$2:$Z$185,'Eurostat market shares'!$C$2:$C$185,'Market shares starting point Fe'!$C78,'Eurostat market shares'!$D$2:$D$185,'Market shares starting point Fe'!$D78)=0,(SUMIFS('RAW data extract'!AO$74:AO$81,'RAW data extract'!$C$74:$C$81,VLOOKUP('Market shares starting point Fe'!$D78,Nomenclature!$F$1:$G$8,2,FALSE))-'Market shares starting point Fe'!AQ78)+AQ78,$Z78/SUMIFS('Eurostat market shares'!$Z$2:$Z$185,'Eurostat market shares'!$C$2:$C$185,'Market shares starting point Fe'!$C78,'Eurostat market shares'!$D$2:$D$185,'Market shares starting point Fe'!$D78)*(SUMIFS('RAW data extract'!AO$74:AO$81,'RAW data extract'!$C$74:$C$81,VLOOKUP('Market shares starting point Fe'!$D78,Nomenclature!$F$1:$G$8,2,FALSE))-'Market shares starting point Fe'!AQ78)+AQ78)</f>
        <v>3.0131756974951004E-2</v>
      </c>
      <c r="AS78" s="7">
        <f>IF(SUMIFS('Eurostat market shares'!$Z$2:$Z$185,'Eurostat market shares'!$C$2:$C$185,'Market shares starting point Fe'!$C78,'Eurostat market shares'!$D$2:$D$185,'Market shares starting point Fe'!$D78)=0,(SUMIFS('RAW data extract'!AP$74:AP$81,'RAW data extract'!$C$74:$C$81,VLOOKUP('Market shares starting point Fe'!$D78,Nomenclature!$F$1:$G$8,2,FALSE))-'Market shares starting point Fe'!AR78)+AR78,$Z78/SUMIFS('Eurostat market shares'!$Z$2:$Z$185,'Eurostat market shares'!$C$2:$C$185,'Market shares starting point Fe'!$C78,'Eurostat market shares'!$D$2:$D$185,'Market shares starting point Fe'!$D78)*(SUMIFS('RAW data extract'!AP$74:AP$81,'RAW data extract'!$C$74:$C$81,VLOOKUP('Market shares starting point Fe'!$D78,Nomenclature!$F$1:$G$8,2,FALSE))-'Market shares starting point Fe'!AR78)+AR78)</f>
        <v>2.9469294986471151E-2</v>
      </c>
      <c r="AT78" s="7">
        <f>IF(SUMIFS('Eurostat market shares'!$Z$2:$Z$185,'Eurostat market shares'!$C$2:$C$185,'Market shares starting point Fe'!$C78,'Eurostat market shares'!$D$2:$D$185,'Market shares starting point Fe'!$D78)=0,(SUMIFS('RAW data extract'!AQ$74:AQ$81,'RAW data extract'!$C$74:$C$81,VLOOKUP('Market shares starting point Fe'!$D78,Nomenclature!$F$1:$G$8,2,FALSE))-'Market shares starting point Fe'!AS78)+AS78,$Z78/SUMIFS('Eurostat market shares'!$Z$2:$Z$185,'Eurostat market shares'!$C$2:$C$185,'Market shares starting point Fe'!$C78,'Eurostat market shares'!$D$2:$D$185,'Market shares starting point Fe'!$D78)*(SUMIFS('RAW data extract'!AQ$74:AQ$81,'RAW data extract'!$C$74:$C$81,VLOOKUP('Market shares starting point Fe'!$D78,Nomenclature!$F$1:$G$8,2,FALSE))-'Market shares starting point Fe'!AS78)+AS78)</f>
        <v>2.878992632452141E-2</v>
      </c>
      <c r="AU78" s="7">
        <f>IF(SUMIFS('Eurostat market shares'!$Z$2:$Z$185,'Eurostat market shares'!$C$2:$C$185,'Market shares starting point Fe'!$C78,'Eurostat market shares'!$D$2:$D$185,'Market shares starting point Fe'!$D78)=0,(SUMIFS('RAW data extract'!AR$74:AR$81,'RAW data extract'!$C$74:$C$81,VLOOKUP('Market shares starting point Fe'!$D78,Nomenclature!$F$1:$G$8,2,FALSE))-'Market shares starting point Fe'!AT78)+AT78,$Z78/SUMIFS('Eurostat market shares'!$Z$2:$Z$185,'Eurostat market shares'!$C$2:$C$185,'Market shares starting point Fe'!$C78,'Eurostat market shares'!$D$2:$D$185,'Market shares starting point Fe'!$D78)*(SUMIFS('RAW data extract'!AR$74:AR$81,'RAW data extract'!$C$74:$C$81,VLOOKUP('Market shares starting point Fe'!$D78,Nomenclature!$F$1:$G$8,2,FALSE))-'Market shares starting point Fe'!AT78)+AT78)</f>
        <v>2.8115409997323565E-2</v>
      </c>
      <c r="AV78" s="7">
        <f>IF(SUMIFS('Eurostat market shares'!$Z$2:$Z$185,'Eurostat market shares'!$C$2:$C$185,'Market shares starting point Fe'!$C78,'Eurostat market shares'!$D$2:$D$185,'Market shares starting point Fe'!$D78)=0,(SUMIFS('RAW data extract'!AS$74:AS$81,'RAW data extract'!$C$74:$C$81,VLOOKUP('Market shares starting point Fe'!$D78,Nomenclature!$F$1:$G$8,2,FALSE))-'Market shares starting point Fe'!AU78)+AU78,$Z78/SUMIFS('Eurostat market shares'!$Z$2:$Z$185,'Eurostat market shares'!$C$2:$C$185,'Market shares starting point Fe'!$C78,'Eurostat market shares'!$D$2:$D$185,'Market shares starting point Fe'!$D78)*(SUMIFS('RAW data extract'!AS$74:AS$81,'RAW data extract'!$C$74:$C$81,VLOOKUP('Market shares starting point Fe'!$D78,Nomenclature!$F$1:$G$8,2,FALSE))-'Market shares starting point Fe'!AU78)+AU78)</f>
        <v>2.7413408001102178E-2</v>
      </c>
      <c r="AW78" s="7">
        <f>IF(SUMIFS('Eurostat market shares'!$Z$2:$Z$185,'Eurostat market shares'!$C$2:$C$185,'Market shares starting point Fe'!$C78,'Eurostat market shares'!$D$2:$D$185,'Market shares starting point Fe'!$D78)=0,(SUMIFS('RAW data extract'!AT$74:AT$81,'RAW data extract'!$C$74:$C$81,VLOOKUP('Market shares starting point Fe'!$D78,Nomenclature!$F$1:$G$8,2,FALSE))-'Market shares starting point Fe'!AV78)+AV78,$Z78/SUMIFS('Eurostat market shares'!$Z$2:$Z$185,'Eurostat market shares'!$C$2:$C$185,'Market shares starting point Fe'!$C78,'Eurostat market shares'!$D$2:$D$185,'Market shares starting point Fe'!$D78)*(SUMIFS('RAW data extract'!AT$74:AT$81,'RAW data extract'!$C$74:$C$81,VLOOKUP('Market shares starting point Fe'!$D78,Nomenclature!$F$1:$G$8,2,FALSE))-'Market shares starting point Fe'!AV78)+AV78)</f>
        <v>2.6675194485455574E-2</v>
      </c>
      <c r="AX78" s="7">
        <f>IF(SUMIFS('Eurostat market shares'!$Z$2:$Z$185,'Eurostat market shares'!$C$2:$C$185,'Market shares starting point Fe'!$C78,'Eurostat market shares'!$D$2:$D$185,'Market shares starting point Fe'!$D78)=0,(SUMIFS('RAW data extract'!AU$74:AU$81,'RAW data extract'!$C$74:$C$81,VLOOKUP('Market shares starting point Fe'!$D78,Nomenclature!$F$1:$G$8,2,FALSE))-'Market shares starting point Fe'!AW78)+AW78,$Z78/SUMIFS('Eurostat market shares'!$Z$2:$Z$185,'Eurostat market shares'!$C$2:$C$185,'Market shares starting point Fe'!$C78,'Eurostat market shares'!$D$2:$D$185,'Market shares starting point Fe'!$D78)*(SUMIFS('RAW data extract'!AU$74:AU$81,'RAW data extract'!$C$74:$C$81,VLOOKUP('Market shares starting point Fe'!$D78,Nomenclature!$F$1:$G$8,2,FALSE))-'Market shares starting point Fe'!AW78)+AW78)</f>
        <v>2.5961732701462927E-2</v>
      </c>
      <c r="AY78" s="7">
        <f>IF(SUMIFS('Eurostat market shares'!$Z$2:$Z$185,'Eurostat market shares'!$C$2:$C$185,'Market shares starting point Fe'!$C78,'Eurostat market shares'!$D$2:$D$185,'Market shares starting point Fe'!$D78)=0,(SUMIFS('RAW data extract'!AV$74:AV$81,'RAW data extract'!$C$74:$C$81,VLOOKUP('Market shares starting point Fe'!$D78,Nomenclature!$F$1:$G$8,2,FALSE))-'Market shares starting point Fe'!AX78)+AX78,$Z78/SUMIFS('Eurostat market shares'!$Z$2:$Z$185,'Eurostat market shares'!$C$2:$C$185,'Market shares starting point Fe'!$C78,'Eurostat market shares'!$D$2:$D$185,'Market shares starting point Fe'!$D78)*(SUMIFS('RAW data extract'!AV$74:AV$81,'RAW data extract'!$C$74:$C$81,VLOOKUP('Market shares starting point Fe'!$D78,Nomenclature!$F$1:$G$8,2,FALSE))-'Market shares starting point Fe'!AX78)+AX78)</f>
        <v>2.5011607202097323E-2</v>
      </c>
      <c r="AZ78" s="7">
        <f>IF(SUMIFS('Eurostat market shares'!$Z$2:$Z$185,'Eurostat market shares'!$C$2:$C$185,'Market shares starting point Fe'!$C78,'Eurostat market shares'!$D$2:$D$185,'Market shares starting point Fe'!$D78)=0,(SUMIFS('RAW data extract'!AW$74:AW$81,'RAW data extract'!$C$74:$C$81,VLOOKUP('Market shares starting point Fe'!$D78,Nomenclature!$F$1:$G$8,2,FALSE))-'Market shares starting point Fe'!AY78)+AY78,$Z78/SUMIFS('Eurostat market shares'!$Z$2:$Z$185,'Eurostat market shares'!$C$2:$C$185,'Market shares starting point Fe'!$C78,'Eurostat market shares'!$D$2:$D$185,'Market shares starting point Fe'!$D78)*(SUMIFS('RAW data extract'!AW$74:AW$81,'RAW data extract'!$C$74:$C$81,VLOOKUP('Market shares starting point Fe'!$D78,Nomenclature!$F$1:$G$8,2,FALSE))-'Market shares starting point Fe'!AY78)+AY78)</f>
        <v>2.4092173084509141E-2</v>
      </c>
      <c r="BA78" s="7">
        <f>IF(SUMIFS('Eurostat market shares'!$Z$2:$Z$185,'Eurostat market shares'!$C$2:$C$185,'Market shares starting point Fe'!$C78,'Eurostat market shares'!$D$2:$D$185,'Market shares starting point Fe'!$D78)=0,(SUMIFS('RAW data extract'!AX$74:AX$81,'RAW data extract'!$C$74:$C$81,VLOOKUP('Market shares starting point Fe'!$D78,Nomenclature!$F$1:$G$8,2,FALSE))-'Market shares starting point Fe'!AZ78)+AZ78,$Z78/SUMIFS('Eurostat market shares'!$Z$2:$Z$185,'Eurostat market shares'!$C$2:$C$185,'Market shares starting point Fe'!$C78,'Eurostat market shares'!$D$2:$D$185,'Market shares starting point Fe'!$D78)*(SUMIFS('RAW data extract'!AX$74:AX$81,'RAW data extract'!$C$74:$C$81,VLOOKUP('Market shares starting point Fe'!$D78,Nomenclature!$F$1:$G$8,2,FALSE))-'Market shares starting point Fe'!AZ78)+AZ78)</f>
        <v>2.307349448163876E-2</v>
      </c>
      <c r="BB78" s="7">
        <f>IF(SUMIFS('Eurostat market shares'!$Z$2:$Z$185,'Eurostat market shares'!$C$2:$C$185,'Market shares starting point Fe'!$C78,'Eurostat market shares'!$D$2:$D$185,'Market shares starting point Fe'!$D78)=0,(SUMIFS('RAW data extract'!AY$74:AY$81,'RAW data extract'!$C$74:$C$81,VLOOKUP('Market shares starting point Fe'!$D78,Nomenclature!$F$1:$G$8,2,FALSE))-'Market shares starting point Fe'!BA78)+BA78,$Z78/SUMIFS('Eurostat market shares'!$Z$2:$Z$185,'Eurostat market shares'!$C$2:$C$185,'Market shares starting point Fe'!$C78,'Eurostat market shares'!$D$2:$D$185,'Market shares starting point Fe'!$D78)*(SUMIFS('RAW data extract'!AY$74:AY$81,'RAW data extract'!$C$74:$C$81,VLOOKUP('Market shares starting point Fe'!$D78,Nomenclature!$F$1:$G$8,2,FALSE))-'Market shares starting point Fe'!BA78)+BA78)</f>
        <v>2.1944456187427953E-2</v>
      </c>
      <c r="BC78" s="7">
        <f>IF(SUMIFS('Eurostat market shares'!$Z$2:$Z$185,'Eurostat market shares'!$C$2:$C$185,'Market shares starting point Fe'!$C78,'Eurostat market shares'!$D$2:$D$185,'Market shares starting point Fe'!$D78)=0,(SUMIFS('RAW data extract'!AZ$74:AZ$81,'RAW data extract'!$C$74:$C$81,VLOOKUP('Market shares starting point Fe'!$D78,Nomenclature!$F$1:$G$8,2,FALSE))-'Market shares starting point Fe'!BB78)+BB78,$Z78/SUMIFS('Eurostat market shares'!$Z$2:$Z$185,'Eurostat market shares'!$C$2:$C$185,'Market shares starting point Fe'!$C78,'Eurostat market shares'!$D$2:$D$185,'Market shares starting point Fe'!$D78)*(SUMIFS('RAW data extract'!AZ$74:AZ$81,'RAW data extract'!$C$74:$C$81,VLOOKUP('Market shares starting point Fe'!$D78,Nomenclature!$F$1:$G$8,2,FALSE))-'Market shares starting point Fe'!BB78)+BB78)</f>
        <v>2.0689861826904216E-2</v>
      </c>
      <c r="BD78" s="7">
        <f>IF(SUMIFS('Eurostat market shares'!$Z$2:$Z$185,'Eurostat market shares'!$C$2:$C$185,'Market shares starting point Fe'!$C78,'Eurostat market shares'!$D$2:$D$185,'Market shares starting point Fe'!$D78)=0,(SUMIFS('RAW data extract'!BA$74:BA$81,'RAW data extract'!$C$74:$C$81,VLOOKUP('Market shares starting point Fe'!$D78,Nomenclature!$F$1:$G$8,2,FALSE))-'Market shares starting point Fe'!BC78)+BC78,$Z78/SUMIFS('Eurostat market shares'!$Z$2:$Z$185,'Eurostat market shares'!$C$2:$C$185,'Market shares starting point Fe'!$C78,'Eurostat market shares'!$D$2:$D$185,'Market shares starting point Fe'!$D78)*(SUMIFS('RAW data extract'!BA$74:BA$81,'RAW data extract'!$C$74:$C$81,VLOOKUP('Market shares starting point Fe'!$D78,Nomenclature!$F$1:$G$8,2,FALSE))-'Market shares starting point Fe'!BC78)+BC78)</f>
        <v>1.9327288165710312E-2</v>
      </c>
      <c r="BE78" s="7">
        <f>IF(SUMIFS('Eurostat market shares'!$Z$2:$Z$185,'Eurostat market shares'!$C$2:$C$185,'Market shares starting point Fe'!$C78,'Eurostat market shares'!$D$2:$D$185,'Market shares starting point Fe'!$D78)=0,(SUMIFS('RAW data extract'!BB$74:BB$81,'RAW data extract'!$C$74:$C$81,VLOOKUP('Market shares starting point Fe'!$D78,Nomenclature!$F$1:$G$8,2,FALSE))-'Market shares starting point Fe'!BD78)+BD78,$Z78/SUMIFS('Eurostat market shares'!$Z$2:$Z$185,'Eurostat market shares'!$C$2:$C$185,'Market shares starting point Fe'!$C78,'Eurostat market shares'!$D$2:$D$185,'Market shares starting point Fe'!$D78)*(SUMIFS('RAW data extract'!BB$74:BB$81,'RAW data extract'!$C$74:$C$81,VLOOKUP('Market shares starting point Fe'!$D78,Nomenclature!$F$1:$G$8,2,FALSE))-'Market shares starting point Fe'!BD78)+BD78)</f>
        <v>1.778918601000138E-2</v>
      </c>
      <c r="BF78" s="7">
        <f>IF(SUMIFS('Eurostat market shares'!$Z$2:$Z$185,'Eurostat market shares'!$C$2:$C$185,'Market shares starting point Fe'!$C78,'Eurostat market shares'!$D$2:$D$185,'Market shares starting point Fe'!$D78)=0,(SUMIFS('RAW data extract'!BC$74:BC$81,'RAW data extract'!$C$74:$C$81,VLOOKUP('Market shares starting point Fe'!$D78,Nomenclature!$F$1:$G$8,2,FALSE))-'Market shares starting point Fe'!BE78)+BE78,$Z78/SUMIFS('Eurostat market shares'!$Z$2:$Z$185,'Eurostat market shares'!$C$2:$C$185,'Market shares starting point Fe'!$C78,'Eurostat market shares'!$D$2:$D$185,'Market shares starting point Fe'!$D78)*(SUMIFS('RAW data extract'!BC$74:BC$81,'RAW data extract'!$C$74:$C$81,VLOOKUP('Market shares starting point Fe'!$D78,Nomenclature!$F$1:$G$8,2,FALSE))-'Market shares starting point Fe'!BE78)+BE78)</f>
        <v>1.6066049282571458E-2</v>
      </c>
      <c r="BG78" s="7">
        <f>IF(SUMIFS('Eurostat market shares'!$Z$2:$Z$185,'Eurostat market shares'!$C$2:$C$185,'Market shares starting point Fe'!$C78,'Eurostat market shares'!$D$2:$D$185,'Market shares starting point Fe'!$D78)=0,(SUMIFS('RAW data extract'!BD$74:BD$81,'RAW data extract'!$C$74:$C$81,VLOOKUP('Market shares starting point Fe'!$D78,Nomenclature!$F$1:$G$8,2,FALSE))-'Market shares starting point Fe'!BF78)+BF78,$Z78/SUMIFS('Eurostat market shares'!$Z$2:$Z$185,'Eurostat market shares'!$C$2:$C$185,'Market shares starting point Fe'!$C78,'Eurostat market shares'!$D$2:$D$185,'Market shares starting point Fe'!$D78)*(SUMIFS('RAW data extract'!BD$74:BD$81,'RAW data extract'!$C$74:$C$81,VLOOKUP('Market shares starting point Fe'!$D78,Nomenclature!$F$1:$G$8,2,FALSE))-'Market shares starting point Fe'!BF78)+BF78)</f>
        <v>1.4125887914513678E-2</v>
      </c>
      <c r="BH78" s="7">
        <f>IF(SUMIFS('Eurostat market shares'!$Z$2:$Z$185,'Eurostat market shares'!$C$2:$C$185,'Market shares starting point Fe'!$C78,'Eurostat market shares'!$D$2:$D$185,'Market shares starting point Fe'!$D78)=0,(SUMIFS('RAW data extract'!BE$74:BE$81,'RAW data extract'!$C$74:$C$81,VLOOKUP('Market shares starting point Fe'!$D78,Nomenclature!$F$1:$G$8,2,FALSE))-'Market shares starting point Fe'!BG78)+BG78,$Z78/SUMIFS('Eurostat market shares'!$Z$2:$Z$185,'Eurostat market shares'!$C$2:$C$185,'Market shares starting point Fe'!$C78,'Eurostat market shares'!$D$2:$D$185,'Market shares starting point Fe'!$D78)*(SUMIFS('RAW data extract'!BE$74:BE$81,'RAW data extract'!$C$74:$C$81,VLOOKUP('Market shares starting point Fe'!$D78,Nomenclature!$F$1:$G$8,2,FALSE))-'Market shares starting point Fe'!BG78)+BG78)</f>
        <v>1.1920960596593901E-2</v>
      </c>
    </row>
    <row r="79" spans="1:60" hidden="1" x14ac:dyDescent="0.3">
      <c r="A79" t="s">
        <v>9</v>
      </c>
      <c r="B79" t="s">
        <v>10</v>
      </c>
      <c r="C79" t="s">
        <v>28</v>
      </c>
      <c r="D79" t="s">
        <v>21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 s="6">
        <f>IFERROR(SUMIFS('intermediary sheet'!J$2:J$185,'intermediary sheet'!$C$2:$C$185,'Market shares starting point Fe'!$C79,'intermediary sheet'!$D$2:$D$185,'Market shares starting point Fe'!$D79)/SUMIFS('intermediary sheet'!J$2:J$185,'intermediary sheet'!$C$2:$C$185,'Market shares starting point Fe'!$C79,'intermediary sheet'!$D$2:$D$185,"total"),0)</f>
        <v>0</v>
      </c>
      <c r="K79" s="6">
        <f>IFERROR(SUMIFS('intermediary sheet'!K$2:K$185,'intermediary sheet'!$C$2:$C$185,'Market shares starting point Fe'!$C79,'intermediary sheet'!$D$2:$D$185,'Market shares starting point Fe'!$D79)/SUMIFS('intermediary sheet'!K$2:K$185,'intermediary sheet'!$C$2:$C$185,'Market shares starting point Fe'!$C79,'intermediary sheet'!$D$2:$D$185,"total"),0)</f>
        <v>0</v>
      </c>
      <c r="L79" s="6">
        <f>IFERROR(SUMIFS('intermediary sheet'!L$2:L$185,'intermediary sheet'!$C$2:$C$185,'Market shares starting point Fe'!$C79,'intermediary sheet'!$D$2:$D$185,'Market shares starting point Fe'!$D79)/SUMIFS('intermediary sheet'!L$2:L$185,'intermediary sheet'!$C$2:$C$185,'Market shares starting point Fe'!$C79,'intermediary sheet'!$D$2:$D$185,"total"),0)</f>
        <v>0</v>
      </c>
      <c r="M79" s="6">
        <f>IFERROR(SUMIFS('intermediary sheet'!M$2:M$185,'intermediary sheet'!$C$2:$C$185,'Market shares starting point Fe'!$C79,'intermediary sheet'!$D$2:$D$185,'Market shares starting point Fe'!$D79)/SUMIFS('intermediary sheet'!M$2:M$185,'intermediary sheet'!$C$2:$C$185,'Market shares starting point Fe'!$C79,'intermediary sheet'!$D$2:$D$185,"total"),0)</f>
        <v>0</v>
      </c>
      <c r="N79" s="6">
        <f>IFERROR(SUMIFS('intermediary sheet'!N$2:N$185,'intermediary sheet'!$C$2:$C$185,'Market shares starting point Fe'!$C79,'intermediary sheet'!$D$2:$D$185,'Market shares starting point Fe'!$D79)/SUMIFS('intermediary sheet'!N$2:N$185,'intermediary sheet'!$C$2:$C$185,'Market shares starting point Fe'!$C79,'intermediary sheet'!$D$2:$D$185,"total"),0)</f>
        <v>0</v>
      </c>
      <c r="O79" s="6">
        <f>IFERROR(SUMIFS('intermediary sheet'!O$2:O$185,'intermediary sheet'!$C$2:$C$185,'Market shares starting point Fe'!$C79,'intermediary sheet'!$D$2:$D$185,'Market shares starting point Fe'!$D79)/SUMIFS('intermediary sheet'!O$2:O$185,'intermediary sheet'!$C$2:$C$185,'Market shares starting point Fe'!$C79,'intermediary sheet'!$D$2:$D$185,"total"),0)</f>
        <v>0</v>
      </c>
      <c r="P79" s="6">
        <f>IFERROR(SUMIFS('intermediary sheet'!P$2:P$185,'intermediary sheet'!$C$2:$C$185,'Market shares starting point Fe'!$C79,'intermediary sheet'!$D$2:$D$185,'Market shares starting point Fe'!$D79)/SUMIFS('intermediary sheet'!P$2:P$185,'intermediary sheet'!$C$2:$C$185,'Market shares starting point Fe'!$C79,'intermediary sheet'!$D$2:$D$185,"total"),0)</f>
        <v>0</v>
      </c>
      <c r="Q79" s="6">
        <f>IFERROR(SUMIFS('intermediary sheet'!Q$2:Q$185,'intermediary sheet'!$C$2:$C$185,'Market shares starting point Fe'!$C79,'intermediary sheet'!$D$2:$D$185,'Market shares starting point Fe'!$D79)/SUMIFS('intermediary sheet'!Q$2:Q$185,'intermediary sheet'!$C$2:$C$185,'Market shares starting point Fe'!$C79,'intermediary sheet'!$D$2:$D$185,"total"),0)</f>
        <v>0</v>
      </c>
      <c r="R79" s="6">
        <f>IFERROR(SUMIFS('intermediary sheet'!R$2:R$185,'intermediary sheet'!$C$2:$C$185,'Market shares starting point Fe'!$C79,'intermediary sheet'!$D$2:$D$185,'Market shares starting point Fe'!$D79)/SUMIFS('intermediary sheet'!R$2:R$185,'intermediary sheet'!$C$2:$C$185,'Market shares starting point Fe'!$C79,'intermediary sheet'!$D$2:$D$185,"total"),0)</f>
        <v>0</v>
      </c>
      <c r="S79" s="6">
        <f>IFERROR(SUMIFS('intermediary sheet'!S$2:S$185,'intermediary sheet'!$C$2:$C$185,'Market shares starting point Fe'!$C79,'intermediary sheet'!$D$2:$D$185,'Market shares starting point Fe'!$D79)/SUMIFS('intermediary sheet'!S$2:S$185,'intermediary sheet'!$C$2:$C$185,'Market shares starting point Fe'!$C79,'intermediary sheet'!$D$2:$D$185,"total"),0)</f>
        <v>0</v>
      </c>
      <c r="T79" s="6">
        <f>IFERROR(SUMIFS('intermediary sheet'!T$2:T$185,'intermediary sheet'!$C$2:$C$185,'Market shares starting point Fe'!$C79,'intermediary sheet'!$D$2:$D$185,'Market shares starting point Fe'!$D79)/SUMIFS('intermediary sheet'!T$2:T$185,'intermediary sheet'!$C$2:$C$185,'Market shares starting point Fe'!$C79,'intermediary sheet'!$D$2:$D$185,"total"),0)</f>
        <v>0</v>
      </c>
      <c r="U79" s="6">
        <f>IFERROR(SUMIFS('intermediary sheet'!U$2:U$185,'intermediary sheet'!$C$2:$C$185,'Market shares starting point Fe'!$C79,'intermediary sheet'!$D$2:$D$185,'Market shares starting point Fe'!$D79)/SUMIFS('intermediary sheet'!U$2:U$185,'intermediary sheet'!$C$2:$C$185,'Market shares starting point Fe'!$C79,'intermediary sheet'!$D$2:$D$185,"total"),0)</f>
        <v>0</v>
      </c>
      <c r="V79" s="6">
        <f>IFERROR(SUMIFS('intermediary sheet'!V$2:V$185,'intermediary sheet'!$C$2:$C$185,'Market shares starting point Fe'!$C79,'intermediary sheet'!$D$2:$D$185,'Market shares starting point Fe'!$D79)/SUMIFS('intermediary sheet'!V$2:V$185,'intermediary sheet'!$C$2:$C$185,'Market shares starting point Fe'!$C79,'intermediary sheet'!$D$2:$D$185,"total"),0)</f>
        <v>0</v>
      </c>
      <c r="W79" s="6">
        <f>IFERROR(SUMIFS('intermediary sheet'!W$2:W$185,'intermediary sheet'!$C$2:$C$185,'Market shares starting point Fe'!$C79,'intermediary sheet'!$D$2:$D$185,'Market shares starting point Fe'!$D79)/SUMIFS('intermediary sheet'!W$2:W$185,'intermediary sheet'!$C$2:$C$185,'Market shares starting point Fe'!$C79,'intermediary sheet'!$D$2:$D$185,"total"),0)</f>
        <v>0</v>
      </c>
      <c r="X79" s="6">
        <f>IFERROR(SUMIFS('intermediary sheet'!X$2:X$185,'intermediary sheet'!$C$2:$C$185,'Market shares starting point Fe'!$C79,'intermediary sheet'!$D$2:$D$185,'Market shares starting point Fe'!$D79)/SUMIFS('intermediary sheet'!X$2:X$185,'intermediary sheet'!$C$2:$C$185,'Market shares starting point Fe'!$C79,'intermediary sheet'!$D$2:$D$185,"total"),0)</f>
        <v>0</v>
      </c>
      <c r="Y79" s="6">
        <f>IFERROR(SUMIFS('intermediary sheet'!Y$2:Y$185,'intermediary sheet'!$C$2:$C$185,'Market shares starting point Fe'!$C79,'intermediary sheet'!$D$2:$D$185,'Market shares starting point Fe'!$D79)/SUMIFS('intermediary sheet'!Y$2:Y$185,'intermediary sheet'!$C$2:$C$185,'Market shares starting point Fe'!$C79,'intermediary sheet'!$D$2:$D$185,"total"),0)</f>
        <v>0</v>
      </c>
      <c r="Z79" s="6">
        <f>IFERROR(SUMIFS('intermediary sheet'!Z$2:Z$185,'intermediary sheet'!$C$2:$C$185,'Market shares starting point Fe'!$C79,'intermediary sheet'!$D$2:$D$185,'Market shares starting point Fe'!$D79)/SUMIFS('intermediary sheet'!Z$2:Z$185,'intermediary sheet'!$C$2:$C$185,'Market shares starting point Fe'!$C79,'intermediary sheet'!$D$2:$D$185,"total"),0)</f>
        <v>0</v>
      </c>
      <c r="AA79" s="7">
        <f>IF(SUMIFS('Eurostat market shares'!$Z$2:$Z$185,'Eurostat market shares'!$C$2:$C$185,'Market shares starting point Fe'!$C79,'Eurostat market shares'!$D$2:$D$185,'Market shares starting point Fe'!$D79)=0,(SUMIFS('RAW data extract'!X$74:X$81,'RAW data extract'!$C$74:$C$81,VLOOKUP('Market shares starting point Fe'!$D79,Nomenclature!$F$1:$G$8,2,FALSE))-'Market shares starting point Fe'!Z79)+Z79,$Z79/SUMIFS('Eurostat market shares'!$Z$2:$Z$185,'Eurostat market shares'!$C$2:$C$185,'Market shares starting point Fe'!$C79,'Eurostat market shares'!$D$2:$D$185,'Market shares starting point Fe'!$D79)*(SUMIFS('RAW data extract'!X$74:X$81,'RAW data extract'!$C$74:$C$81,VLOOKUP('Market shares starting point Fe'!$D79,Nomenclature!$F$1:$G$8,2,FALSE))-'Market shares starting point Fe'!Z79)+Z79)</f>
        <v>3.1451634939410661E-5</v>
      </c>
      <c r="AB79" s="7">
        <f>IF(SUMIFS('Eurostat market shares'!$Z$2:$Z$185,'Eurostat market shares'!$C$2:$C$185,'Market shares starting point Fe'!$C79,'Eurostat market shares'!$D$2:$D$185,'Market shares starting point Fe'!$D79)=0,(SUMIFS('RAW data extract'!Y$74:Y$81,'RAW data extract'!$C$74:$C$81,VLOOKUP('Market shares starting point Fe'!$D79,Nomenclature!$F$1:$G$8,2,FALSE))-'Market shares starting point Fe'!AA79)+AA79,$Z79/SUMIFS('Eurostat market shares'!$Z$2:$Z$185,'Eurostat market shares'!$C$2:$C$185,'Market shares starting point Fe'!$C79,'Eurostat market shares'!$D$2:$D$185,'Market shares starting point Fe'!$D79)*(SUMIFS('RAW data extract'!Y$74:Y$81,'RAW data extract'!$C$74:$C$81,VLOOKUP('Market shares starting point Fe'!$D79,Nomenclature!$F$1:$G$8,2,FALSE))-'Market shares starting point Fe'!AA79)+AA79)</f>
        <v>3.2337662751868216E-5</v>
      </c>
      <c r="AC79" s="7">
        <f>IF(SUMIFS('Eurostat market shares'!$Z$2:$Z$185,'Eurostat market shares'!$C$2:$C$185,'Market shares starting point Fe'!$C79,'Eurostat market shares'!$D$2:$D$185,'Market shares starting point Fe'!$D79)=0,(SUMIFS('RAW data extract'!Z$74:Z$81,'RAW data extract'!$C$74:$C$81,VLOOKUP('Market shares starting point Fe'!$D79,Nomenclature!$F$1:$G$8,2,FALSE))-'Market shares starting point Fe'!AB79)+AB79,$Z79/SUMIFS('Eurostat market shares'!$Z$2:$Z$185,'Eurostat market shares'!$C$2:$C$185,'Market shares starting point Fe'!$C79,'Eurostat market shares'!$D$2:$D$185,'Market shares starting point Fe'!$D79)*(SUMIFS('RAW data extract'!Z$74:Z$81,'RAW data extract'!$C$74:$C$81,VLOOKUP('Market shares starting point Fe'!$D79,Nomenclature!$F$1:$G$8,2,FALSE))-'Market shares starting point Fe'!AB79)+AB79)</f>
        <v>3.3413273411202505E-5</v>
      </c>
      <c r="AD79" s="7">
        <f>IF(SUMIFS('Eurostat market shares'!$Z$2:$Z$185,'Eurostat market shares'!$C$2:$C$185,'Market shares starting point Fe'!$C79,'Eurostat market shares'!$D$2:$D$185,'Market shares starting point Fe'!$D79)=0,(SUMIFS('RAW data extract'!AA$74:AA$81,'RAW data extract'!$C$74:$C$81,VLOOKUP('Market shares starting point Fe'!$D79,Nomenclature!$F$1:$G$8,2,FALSE))-'Market shares starting point Fe'!AC79)+AC79,$Z79/SUMIFS('Eurostat market shares'!$Z$2:$Z$185,'Eurostat market shares'!$C$2:$C$185,'Market shares starting point Fe'!$C79,'Eurostat market shares'!$D$2:$D$185,'Market shares starting point Fe'!$D79)*(SUMIFS('RAW data extract'!AA$74:AA$81,'RAW data extract'!$C$74:$C$81,VLOOKUP('Market shares starting point Fe'!$D79,Nomenclature!$F$1:$G$8,2,FALSE))-'Market shares starting point Fe'!AC79)+AC79)</f>
        <v>3.4628690814887669E-5</v>
      </c>
      <c r="AE79" s="7">
        <f>IF(SUMIFS('Eurostat market shares'!$Z$2:$Z$185,'Eurostat market shares'!$C$2:$C$185,'Market shares starting point Fe'!$C79,'Eurostat market shares'!$D$2:$D$185,'Market shares starting point Fe'!$D79)=0,(SUMIFS('RAW data extract'!AB$74:AB$81,'RAW data extract'!$C$74:$C$81,VLOOKUP('Market shares starting point Fe'!$D79,Nomenclature!$F$1:$G$8,2,FALSE))-'Market shares starting point Fe'!AD79)+AD79,$Z79/SUMIFS('Eurostat market shares'!$Z$2:$Z$185,'Eurostat market shares'!$C$2:$C$185,'Market shares starting point Fe'!$C79,'Eurostat market shares'!$D$2:$D$185,'Market shares starting point Fe'!$D79)*(SUMIFS('RAW data extract'!AB$74:AB$81,'RAW data extract'!$C$74:$C$81,VLOOKUP('Market shares starting point Fe'!$D79,Nomenclature!$F$1:$G$8,2,FALSE))-'Market shares starting point Fe'!AD79)+AD79)</f>
        <v>3.5763703385667795E-5</v>
      </c>
      <c r="AF79" s="7">
        <f>IF(SUMIFS('Eurostat market shares'!$Z$2:$Z$185,'Eurostat market shares'!$C$2:$C$185,'Market shares starting point Fe'!$C79,'Eurostat market shares'!$D$2:$D$185,'Market shares starting point Fe'!$D79)=0,(SUMIFS('RAW data extract'!AC$74:AC$81,'RAW data extract'!$C$74:$C$81,VLOOKUP('Market shares starting point Fe'!$D79,Nomenclature!$F$1:$G$8,2,FALSE))-'Market shares starting point Fe'!AE79)+AE79,$Z79/SUMIFS('Eurostat market shares'!$Z$2:$Z$185,'Eurostat market shares'!$C$2:$C$185,'Market shares starting point Fe'!$C79,'Eurostat market shares'!$D$2:$D$185,'Market shares starting point Fe'!$D79)*(SUMIFS('RAW data extract'!AC$74:AC$81,'RAW data extract'!$C$74:$C$81,VLOOKUP('Market shares starting point Fe'!$D79,Nomenclature!$F$1:$G$8,2,FALSE))-'Market shares starting point Fe'!AE79)+AE79)</f>
        <v>3.6847644219590408E-5</v>
      </c>
      <c r="AG79" s="7">
        <f>IF(SUMIFS('Eurostat market shares'!$Z$2:$Z$185,'Eurostat market shares'!$C$2:$C$185,'Market shares starting point Fe'!$C79,'Eurostat market shares'!$D$2:$D$185,'Market shares starting point Fe'!$D79)=0,(SUMIFS('RAW data extract'!AD$74:AD$81,'RAW data extract'!$C$74:$C$81,VLOOKUP('Market shares starting point Fe'!$D79,Nomenclature!$F$1:$G$8,2,FALSE))-'Market shares starting point Fe'!AF79)+AF79,$Z79/SUMIFS('Eurostat market shares'!$Z$2:$Z$185,'Eurostat market shares'!$C$2:$C$185,'Market shares starting point Fe'!$C79,'Eurostat market shares'!$D$2:$D$185,'Market shares starting point Fe'!$D79)*(SUMIFS('RAW data extract'!AD$74:AD$81,'RAW data extract'!$C$74:$C$81,VLOOKUP('Market shares starting point Fe'!$D79,Nomenclature!$F$1:$G$8,2,FALSE))-'Market shares starting point Fe'!AF79)+AF79)</f>
        <v>3.7887884466593821E-5</v>
      </c>
      <c r="AH79" s="7">
        <f>IF(SUMIFS('Eurostat market shares'!$Z$2:$Z$185,'Eurostat market shares'!$C$2:$C$185,'Market shares starting point Fe'!$C79,'Eurostat market shares'!$D$2:$D$185,'Market shares starting point Fe'!$D79)=0,(SUMIFS('RAW data extract'!AE$74:AE$81,'RAW data extract'!$C$74:$C$81,VLOOKUP('Market shares starting point Fe'!$D79,Nomenclature!$F$1:$G$8,2,FALSE))-'Market shares starting point Fe'!AG79)+AG79,$Z79/SUMIFS('Eurostat market shares'!$Z$2:$Z$185,'Eurostat market shares'!$C$2:$C$185,'Market shares starting point Fe'!$C79,'Eurostat market shares'!$D$2:$D$185,'Market shares starting point Fe'!$D79)*(SUMIFS('RAW data extract'!AE$74:AE$81,'RAW data extract'!$C$74:$C$81,VLOOKUP('Market shares starting point Fe'!$D79,Nomenclature!$F$1:$G$8,2,FALSE))-'Market shares starting point Fe'!AG79)+AG79)</f>
        <v>3.8967393681361905E-5</v>
      </c>
      <c r="AI79" s="7">
        <f>IF(SUMIFS('Eurostat market shares'!$Z$2:$Z$185,'Eurostat market shares'!$C$2:$C$185,'Market shares starting point Fe'!$C79,'Eurostat market shares'!$D$2:$D$185,'Market shares starting point Fe'!$D79)=0,(SUMIFS('RAW data extract'!AF$74:AF$81,'RAW data extract'!$C$74:$C$81,VLOOKUP('Market shares starting point Fe'!$D79,Nomenclature!$F$1:$G$8,2,FALSE))-'Market shares starting point Fe'!AH79)+AH79,$Z79/SUMIFS('Eurostat market shares'!$Z$2:$Z$185,'Eurostat market shares'!$C$2:$C$185,'Market shares starting point Fe'!$C79,'Eurostat market shares'!$D$2:$D$185,'Market shares starting point Fe'!$D79)*(SUMIFS('RAW data extract'!AF$74:AF$81,'RAW data extract'!$C$74:$C$81,VLOOKUP('Market shares starting point Fe'!$D79,Nomenclature!$F$1:$G$8,2,FALSE))-'Market shares starting point Fe'!AH79)+AH79)</f>
        <v>4.0053074838500534E-5</v>
      </c>
      <c r="AJ79" s="7">
        <f>IF(SUMIFS('Eurostat market shares'!$Z$2:$Z$185,'Eurostat market shares'!$C$2:$C$185,'Market shares starting point Fe'!$C79,'Eurostat market shares'!$D$2:$D$185,'Market shares starting point Fe'!$D79)=0,(SUMIFS('RAW data extract'!AG$74:AG$81,'RAW data extract'!$C$74:$C$81,VLOOKUP('Market shares starting point Fe'!$D79,Nomenclature!$F$1:$G$8,2,FALSE))-'Market shares starting point Fe'!AI79)+AI79,$Z79/SUMIFS('Eurostat market shares'!$Z$2:$Z$185,'Eurostat market shares'!$C$2:$C$185,'Market shares starting point Fe'!$C79,'Eurostat market shares'!$D$2:$D$185,'Market shares starting point Fe'!$D79)*(SUMIFS('RAW data extract'!AG$74:AG$81,'RAW data extract'!$C$74:$C$81,VLOOKUP('Market shares starting point Fe'!$D79,Nomenclature!$F$1:$G$8,2,FALSE))-'Market shares starting point Fe'!AI79)+AI79)</f>
        <v>4.1197197991297726E-5</v>
      </c>
      <c r="AK79" s="7">
        <f>IF(SUMIFS('Eurostat market shares'!$Z$2:$Z$185,'Eurostat market shares'!$C$2:$C$185,'Market shares starting point Fe'!$C79,'Eurostat market shares'!$D$2:$D$185,'Market shares starting point Fe'!$D79)=0,(SUMIFS('RAW data extract'!AH$74:AH$81,'RAW data extract'!$C$74:$C$81,VLOOKUP('Market shares starting point Fe'!$D79,Nomenclature!$F$1:$G$8,2,FALSE))-'Market shares starting point Fe'!AJ79)+AJ79,$Z79/SUMIFS('Eurostat market shares'!$Z$2:$Z$185,'Eurostat market shares'!$C$2:$C$185,'Market shares starting point Fe'!$C79,'Eurostat market shares'!$D$2:$D$185,'Market shares starting point Fe'!$D79)*(SUMIFS('RAW data extract'!AH$74:AH$81,'RAW data extract'!$C$74:$C$81,VLOOKUP('Market shares starting point Fe'!$D79,Nomenclature!$F$1:$G$8,2,FALSE))-'Market shares starting point Fe'!AJ79)+AJ79)</f>
        <v>4.2470285593250626E-5</v>
      </c>
      <c r="AL79" s="7">
        <f>IF(SUMIFS('Eurostat market shares'!$Z$2:$Z$185,'Eurostat market shares'!$C$2:$C$185,'Market shares starting point Fe'!$C79,'Eurostat market shares'!$D$2:$D$185,'Market shares starting point Fe'!$D79)=0,(SUMIFS('RAW data extract'!AI$74:AI$81,'RAW data extract'!$C$74:$C$81,VLOOKUP('Market shares starting point Fe'!$D79,Nomenclature!$F$1:$G$8,2,FALSE))-'Market shares starting point Fe'!AK79)+AK79,$Z79/SUMIFS('Eurostat market shares'!$Z$2:$Z$185,'Eurostat market shares'!$C$2:$C$185,'Market shares starting point Fe'!$C79,'Eurostat market shares'!$D$2:$D$185,'Market shares starting point Fe'!$D79)*(SUMIFS('RAW data extract'!AI$74:AI$81,'RAW data extract'!$C$74:$C$81,VLOOKUP('Market shares starting point Fe'!$D79,Nomenclature!$F$1:$G$8,2,FALSE))-'Market shares starting point Fe'!AK79)+AK79)</f>
        <v>4.3906027992304353E-5</v>
      </c>
      <c r="AM79" s="7">
        <f>IF(SUMIFS('Eurostat market shares'!$Z$2:$Z$185,'Eurostat market shares'!$C$2:$C$185,'Market shares starting point Fe'!$C79,'Eurostat market shares'!$D$2:$D$185,'Market shares starting point Fe'!$D79)=0,(SUMIFS('RAW data extract'!AJ$74:AJ$81,'RAW data extract'!$C$74:$C$81,VLOOKUP('Market shares starting point Fe'!$D79,Nomenclature!$F$1:$G$8,2,FALSE))-'Market shares starting point Fe'!AL79)+AL79,$Z79/SUMIFS('Eurostat market shares'!$Z$2:$Z$185,'Eurostat market shares'!$C$2:$C$185,'Market shares starting point Fe'!$C79,'Eurostat market shares'!$D$2:$D$185,'Market shares starting point Fe'!$D79)*(SUMIFS('RAW data extract'!AJ$74:AJ$81,'RAW data extract'!$C$74:$C$81,VLOOKUP('Market shares starting point Fe'!$D79,Nomenclature!$F$1:$G$8,2,FALSE))-'Market shares starting point Fe'!AL79)+AL79)</f>
        <v>4.5532824028946061E-5</v>
      </c>
      <c r="AN79" s="7">
        <f>IF(SUMIFS('Eurostat market shares'!$Z$2:$Z$185,'Eurostat market shares'!$C$2:$C$185,'Market shares starting point Fe'!$C79,'Eurostat market shares'!$D$2:$D$185,'Market shares starting point Fe'!$D79)=0,(SUMIFS('RAW data extract'!AK$74:AK$81,'RAW data extract'!$C$74:$C$81,VLOOKUP('Market shares starting point Fe'!$D79,Nomenclature!$F$1:$G$8,2,FALSE))-'Market shares starting point Fe'!AM79)+AM79,$Z79/SUMIFS('Eurostat market shares'!$Z$2:$Z$185,'Eurostat market shares'!$C$2:$C$185,'Market shares starting point Fe'!$C79,'Eurostat market shares'!$D$2:$D$185,'Market shares starting point Fe'!$D79)*(SUMIFS('RAW data extract'!AK$74:AK$81,'RAW data extract'!$C$74:$C$81,VLOOKUP('Market shares starting point Fe'!$D79,Nomenclature!$F$1:$G$8,2,FALSE))-'Market shares starting point Fe'!AM79)+AM79)</f>
        <v>4.7450540965442324E-5</v>
      </c>
      <c r="AO79" s="7">
        <f>IF(SUMIFS('Eurostat market shares'!$Z$2:$Z$185,'Eurostat market shares'!$C$2:$C$185,'Market shares starting point Fe'!$C79,'Eurostat market shares'!$D$2:$D$185,'Market shares starting point Fe'!$D79)=0,(SUMIFS('RAW data extract'!AL$74:AL$81,'RAW data extract'!$C$74:$C$81,VLOOKUP('Market shares starting point Fe'!$D79,Nomenclature!$F$1:$G$8,2,FALSE))-'Market shares starting point Fe'!AN79)+AN79,$Z79/SUMIFS('Eurostat market shares'!$Z$2:$Z$185,'Eurostat market shares'!$C$2:$C$185,'Market shares starting point Fe'!$C79,'Eurostat market shares'!$D$2:$D$185,'Market shares starting point Fe'!$D79)*(SUMIFS('RAW data extract'!AL$74:AL$81,'RAW data extract'!$C$74:$C$81,VLOOKUP('Market shares starting point Fe'!$D79,Nomenclature!$F$1:$G$8,2,FALSE))-'Market shares starting point Fe'!AN79)+AN79)</f>
        <v>4.9588750128145506E-5</v>
      </c>
      <c r="AP79" s="7">
        <f>IF(SUMIFS('Eurostat market shares'!$Z$2:$Z$185,'Eurostat market shares'!$C$2:$C$185,'Market shares starting point Fe'!$C79,'Eurostat market shares'!$D$2:$D$185,'Market shares starting point Fe'!$D79)=0,(SUMIFS('RAW data extract'!AM$74:AM$81,'RAW data extract'!$C$74:$C$81,VLOOKUP('Market shares starting point Fe'!$D79,Nomenclature!$F$1:$G$8,2,FALSE))-'Market shares starting point Fe'!AO79)+AO79,$Z79/SUMIFS('Eurostat market shares'!$Z$2:$Z$185,'Eurostat market shares'!$C$2:$C$185,'Market shares starting point Fe'!$C79,'Eurostat market shares'!$D$2:$D$185,'Market shares starting point Fe'!$D79)*(SUMIFS('RAW data extract'!AM$74:AM$81,'RAW data extract'!$C$74:$C$81,VLOOKUP('Market shares starting point Fe'!$D79,Nomenclature!$F$1:$G$8,2,FALSE))-'Market shares starting point Fe'!AO79)+AO79)</f>
        <v>5.1955306817065874E-5</v>
      </c>
      <c r="AQ79" s="7">
        <f>IF(SUMIFS('Eurostat market shares'!$Z$2:$Z$185,'Eurostat market shares'!$C$2:$C$185,'Market shares starting point Fe'!$C79,'Eurostat market shares'!$D$2:$D$185,'Market shares starting point Fe'!$D79)=0,(SUMIFS('RAW data extract'!AN$74:AN$81,'RAW data extract'!$C$74:$C$81,VLOOKUP('Market shares starting point Fe'!$D79,Nomenclature!$F$1:$G$8,2,FALSE))-'Market shares starting point Fe'!AP79)+AP79,$Z79/SUMIFS('Eurostat market shares'!$Z$2:$Z$185,'Eurostat market shares'!$C$2:$C$185,'Market shares starting point Fe'!$C79,'Eurostat market shares'!$D$2:$D$185,'Market shares starting point Fe'!$D79)*(SUMIFS('RAW data extract'!AN$74:AN$81,'RAW data extract'!$C$74:$C$81,VLOOKUP('Market shares starting point Fe'!$D79,Nomenclature!$F$1:$G$8,2,FALSE))-'Market shares starting point Fe'!AP79)+AP79)</f>
        <v>5.4493860790469999E-5</v>
      </c>
      <c r="AR79" s="7">
        <f>IF(SUMIFS('Eurostat market shares'!$Z$2:$Z$185,'Eurostat market shares'!$C$2:$C$185,'Market shares starting point Fe'!$C79,'Eurostat market shares'!$D$2:$D$185,'Market shares starting point Fe'!$D79)=0,(SUMIFS('RAW data extract'!AO$74:AO$81,'RAW data extract'!$C$74:$C$81,VLOOKUP('Market shares starting point Fe'!$D79,Nomenclature!$F$1:$G$8,2,FALSE))-'Market shares starting point Fe'!AQ79)+AQ79,$Z79/SUMIFS('Eurostat market shares'!$Z$2:$Z$185,'Eurostat market shares'!$C$2:$C$185,'Market shares starting point Fe'!$C79,'Eurostat market shares'!$D$2:$D$185,'Market shares starting point Fe'!$D79)*(SUMIFS('RAW data extract'!AO$74:AO$81,'RAW data extract'!$C$74:$C$81,VLOOKUP('Market shares starting point Fe'!$D79,Nomenclature!$F$1:$G$8,2,FALSE))-'Market shares starting point Fe'!AQ79)+AQ79)</f>
        <v>5.7190908220331345E-5</v>
      </c>
      <c r="AS79" s="7">
        <f>IF(SUMIFS('Eurostat market shares'!$Z$2:$Z$185,'Eurostat market shares'!$C$2:$C$185,'Market shares starting point Fe'!$C79,'Eurostat market shares'!$D$2:$D$185,'Market shares starting point Fe'!$D79)=0,(SUMIFS('RAW data extract'!AP$74:AP$81,'RAW data extract'!$C$74:$C$81,VLOOKUP('Market shares starting point Fe'!$D79,Nomenclature!$F$1:$G$8,2,FALSE))-'Market shares starting point Fe'!AR79)+AR79,$Z79/SUMIFS('Eurostat market shares'!$Z$2:$Z$185,'Eurostat market shares'!$C$2:$C$185,'Market shares starting point Fe'!$C79,'Eurostat market shares'!$D$2:$D$185,'Market shares starting point Fe'!$D79)*(SUMIFS('RAW data extract'!AP$74:AP$81,'RAW data extract'!$C$74:$C$81,VLOOKUP('Market shares starting point Fe'!$D79,Nomenclature!$F$1:$G$8,2,FALSE))-'Market shares starting point Fe'!AR79)+AR79)</f>
        <v>6.0033249519162987E-5</v>
      </c>
      <c r="AT79" s="7">
        <f>IF(SUMIFS('Eurostat market shares'!$Z$2:$Z$185,'Eurostat market shares'!$C$2:$C$185,'Market shares starting point Fe'!$C79,'Eurostat market shares'!$D$2:$D$185,'Market shares starting point Fe'!$D79)=0,(SUMIFS('RAW data extract'!AQ$74:AQ$81,'RAW data extract'!$C$74:$C$81,VLOOKUP('Market shares starting point Fe'!$D79,Nomenclature!$F$1:$G$8,2,FALSE))-'Market shares starting point Fe'!AS79)+AS79,$Z79/SUMIFS('Eurostat market shares'!$Z$2:$Z$185,'Eurostat market shares'!$C$2:$C$185,'Market shares starting point Fe'!$C79,'Eurostat market shares'!$D$2:$D$185,'Market shares starting point Fe'!$D79)*(SUMIFS('RAW data extract'!AQ$74:AQ$81,'RAW data extract'!$C$74:$C$81,VLOOKUP('Market shares starting point Fe'!$D79,Nomenclature!$F$1:$G$8,2,FALSE))-'Market shares starting point Fe'!AS79)+AS79)</f>
        <v>6.3021984549952367E-5</v>
      </c>
      <c r="AU79" s="7">
        <f>IF(SUMIFS('Eurostat market shares'!$Z$2:$Z$185,'Eurostat market shares'!$C$2:$C$185,'Market shares starting point Fe'!$C79,'Eurostat market shares'!$D$2:$D$185,'Market shares starting point Fe'!$D79)=0,(SUMIFS('RAW data extract'!AR$74:AR$81,'RAW data extract'!$C$74:$C$81,VLOOKUP('Market shares starting point Fe'!$D79,Nomenclature!$F$1:$G$8,2,FALSE))-'Market shares starting point Fe'!AT79)+AT79,$Z79/SUMIFS('Eurostat market shares'!$Z$2:$Z$185,'Eurostat market shares'!$C$2:$C$185,'Market shares starting point Fe'!$C79,'Eurostat market shares'!$D$2:$D$185,'Market shares starting point Fe'!$D79)*(SUMIFS('RAW data extract'!AR$74:AR$81,'RAW data extract'!$C$74:$C$81,VLOOKUP('Market shares starting point Fe'!$D79,Nomenclature!$F$1:$G$8,2,FALSE))-'Market shares starting point Fe'!AT79)+AT79)</f>
        <v>6.6061670150832237E-5</v>
      </c>
      <c r="AV79" s="7">
        <f>IF(SUMIFS('Eurostat market shares'!$Z$2:$Z$185,'Eurostat market shares'!$C$2:$C$185,'Market shares starting point Fe'!$C79,'Eurostat market shares'!$D$2:$D$185,'Market shares starting point Fe'!$D79)=0,(SUMIFS('RAW data extract'!AS$74:AS$81,'RAW data extract'!$C$74:$C$81,VLOOKUP('Market shares starting point Fe'!$D79,Nomenclature!$F$1:$G$8,2,FALSE))-'Market shares starting point Fe'!AU79)+AU79,$Z79/SUMIFS('Eurostat market shares'!$Z$2:$Z$185,'Eurostat market shares'!$C$2:$C$185,'Market shares starting point Fe'!$C79,'Eurostat market shares'!$D$2:$D$185,'Market shares starting point Fe'!$D79)*(SUMIFS('RAW data extract'!AS$74:AS$81,'RAW data extract'!$C$74:$C$81,VLOOKUP('Market shares starting point Fe'!$D79,Nomenclature!$F$1:$G$8,2,FALSE))-'Market shares starting point Fe'!AU79)+AU79)</f>
        <v>6.9224460196423571E-5</v>
      </c>
      <c r="AW79" s="7">
        <f>IF(SUMIFS('Eurostat market shares'!$Z$2:$Z$185,'Eurostat market shares'!$C$2:$C$185,'Market shares starting point Fe'!$C79,'Eurostat market shares'!$D$2:$D$185,'Market shares starting point Fe'!$D79)=0,(SUMIFS('RAW data extract'!AT$74:AT$81,'RAW data extract'!$C$74:$C$81,VLOOKUP('Market shares starting point Fe'!$D79,Nomenclature!$F$1:$G$8,2,FALSE))-'Market shares starting point Fe'!AV79)+AV79,$Z79/SUMIFS('Eurostat market shares'!$Z$2:$Z$185,'Eurostat market shares'!$C$2:$C$185,'Market shares starting point Fe'!$C79,'Eurostat market shares'!$D$2:$D$185,'Market shares starting point Fe'!$D79)*(SUMIFS('RAW data extract'!AT$74:AT$81,'RAW data extract'!$C$74:$C$81,VLOOKUP('Market shares starting point Fe'!$D79,Nomenclature!$F$1:$G$8,2,FALSE))-'Market shares starting point Fe'!AV79)+AV79)</f>
        <v>7.249390836290166E-5</v>
      </c>
      <c r="AX79" s="7">
        <f>IF(SUMIFS('Eurostat market shares'!$Z$2:$Z$185,'Eurostat market shares'!$C$2:$C$185,'Market shares starting point Fe'!$C79,'Eurostat market shares'!$D$2:$D$185,'Market shares starting point Fe'!$D79)=0,(SUMIFS('RAW data extract'!AU$74:AU$81,'RAW data extract'!$C$74:$C$81,VLOOKUP('Market shares starting point Fe'!$D79,Nomenclature!$F$1:$G$8,2,FALSE))-'Market shares starting point Fe'!AW79)+AW79,$Z79/SUMIFS('Eurostat market shares'!$Z$2:$Z$185,'Eurostat market shares'!$C$2:$C$185,'Market shares starting point Fe'!$C79,'Eurostat market shares'!$D$2:$D$185,'Market shares starting point Fe'!$D79)*(SUMIFS('RAW data extract'!AU$74:AU$81,'RAW data extract'!$C$74:$C$81,VLOOKUP('Market shares starting point Fe'!$D79,Nomenclature!$F$1:$G$8,2,FALSE))-'Market shares starting point Fe'!AW79)+AW79)</f>
        <v>7.5960177492498033E-5</v>
      </c>
      <c r="AY79" s="7">
        <f>IF(SUMIFS('Eurostat market shares'!$Z$2:$Z$185,'Eurostat market shares'!$C$2:$C$185,'Market shares starting point Fe'!$C79,'Eurostat market shares'!$D$2:$D$185,'Market shares starting point Fe'!$D79)=0,(SUMIFS('RAW data extract'!AV$74:AV$81,'RAW data extract'!$C$74:$C$81,VLOOKUP('Market shares starting point Fe'!$D79,Nomenclature!$F$1:$G$8,2,FALSE))-'Market shares starting point Fe'!AX79)+AX79,$Z79/SUMIFS('Eurostat market shares'!$Z$2:$Z$185,'Eurostat market shares'!$C$2:$C$185,'Market shares starting point Fe'!$C79,'Eurostat market shares'!$D$2:$D$185,'Market shares starting point Fe'!$D79)*(SUMIFS('RAW data extract'!AV$74:AV$81,'RAW data extract'!$C$74:$C$81,VLOOKUP('Market shares starting point Fe'!$D79,Nomenclature!$F$1:$G$8,2,FALSE))-'Market shares starting point Fe'!AX79)+AX79)</f>
        <v>7.9901486654215481E-5</v>
      </c>
      <c r="AZ79" s="7">
        <f>IF(SUMIFS('Eurostat market shares'!$Z$2:$Z$185,'Eurostat market shares'!$C$2:$C$185,'Market shares starting point Fe'!$C79,'Eurostat market shares'!$D$2:$D$185,'Market shares starting point Fe'!$D79)=0,(SUMIFS('RAW data extract'!AW$74:AW$81,'RAW data extract'!$C$74:$C$81,VLOOKUP('Market shares starting point Fe'!$D79,Nomenclature!$F$1:$G$8,2,FALSE))-'Market shares starting point Fe'!AY79)+AY79,$Z79/SUMIFS('Eurostat market shares'!$Z$2:$Z$185,'Eurostat market shares'!$C$2:$C$185,'Market shares starting point Fe'!$C79,'Eurostat market shares'!$D$2:$D$185,'Market shares starting point Fe'!$D79)*(SUMIFS('RAW data extract'!AW$74:AW$81,'RAW data extract'!$C$74:$C$81,VLOOKUP('Market shares starting point Fe'!$D79,Nomenclature!$F$1:$G$8,2,FALSE))-'Market shares starting point Fe'!AY79)+AY79)</f>
        <v>8.4063538533015611E-5</v>
      </c>
      <c r="BA79" s="7">
        <f>IF(SUMIFS('Eurostat market shares'!$Z$2:$Z$185,'Eurostat market shares'!$C$2:$C$185,'Market shares starting point Fe'!$C79,'Eurostat market shares'!$D$2:$D$185,'Market shares starting point Fe'!$D79)=0,(SUMIFS('RAW data extract'!AX$74:AX$81,'RAW data extract'!$C$74:$C$81,VLOOKUP('Market shares starting point Fe'!$D79,Nomenclature!$F$1:$G$8,2,FALSE))-'Market shares starting point Fe'!AZ79)+AZ79,$Z79/SUMIFS('Eurostat market shares'!$Z$2:$Z$185,'Eurostat market shares'!$C$2:$C$185,'Market shares starting point Fe'!$C79,'Eurostat market shares'!$D$2:$D$185,'Market shares starting point Fe'!$D79)*(SUMIFS('RAW data extract'!AX$74:AX$81,'RAW data extract'!$C$74:$C$81,VLOOKUP('Market shares starting point Fe'!$D79,Nomenclature!$F$1:$G$8,2,FALSE))-'Market shares starting point Fe'!AZ79)+AZ79)</f>
        <v>8.8609987851437781E-5</v>
      </c>
      <c r="BB79" s="7">
        <f>IF(SUMIFS('Eurostat market shares'!$Z$2:$Z$185,'Eurostat market shares'!$C$2:$C$185,'Market shares starting point Fe'!$C79,'Eurostat market shares'!$D$2:$D$185,'Market shares starting point Fe'!$D79)=0,(SUMIFS('RAW data extract'!AY$74:AY$81,'RAW data extract'!$C$74:$C$81,VLOOKUP('Market shares starting point Fe'!$D79,Nomenclature!$F$1:$G$8,2,FALSE))-'Market shares starting point Fe'!BA79)+BA79,$Z79/SUMIFS('Eurostat market shares'!$Z$2:$Z$185,'Eurostat market shares'!$C$2:$C$185,'Market shares starting point Fe'!$C79,'Eurostat market shares'!$D$2:$D$185,'Market shares starting point Fe'!$D79)*(SUMIFS('RAW data extract'!AY$74:AY$81,'RAW data extract'!$C$74:$C$81,VLOOKUP('Market shares starting point Fe'!$D79,Nomenclature!$F$1:$G$8,2,FALSE))-'Market shares starting point Fe'!BA79)+BA79)</f>
        <v>9.3658992963984897E-5</v>
      </c>
      <c r="BC79" s="7">
        <f>IF(SUMIFS('Eurostat market shares'!$Z$2:$Z$185,'Eurostat market shares'!$C$2:$C$185,'Market shares starting point Fe'!$C79,'Eurostat market shares'!$D$2:$D$185,'Market shares starting point Fe'!$D79)=0,(SUMIFS('RAW data extract'!AZ$74:AZ$81,'RAW data extract'!$C$74:$C$81,VLOOKUP('Market shares starting point Fe'!$D79,Nomenclature!$F$1:$G$8,2,FALSE))-'Market shares starting point Fe'!BB79)+BB79,$Z79/SUMIFS('Eurostat market shares'!$Z$2:$Z$185,'Eurostat market shares'!$C$2:$C$185,'Market shares starting point Fe'!$C79,'Eurostat market shares'!$D$2:$D$185,'Market shares starting point Fe'!$D79)*(SUMIFS('RAW data extract'!AZ$74:AZ$81,'RAW data extract'!$C$74:$C$81,VLOOKUP('Market shares starting point Fe'!$D79,Nomenclature!$F$1:$G$8,2,FALSE))-'Market shares starting point Fe'!BB79)+BB79)</f>
        <v>9.9276599341383099E-5</v>
      </c>
      <c r="BD79" s="7">
        <f>IF(SUMIFS('Eurostat market shares'!$Z$2:$Z$185,'Eurostat market shares'!$C$2:$C$185,'Market shares starting point Fe'!$C79,'Eurostat market shares'!$D$2:$D$185,'Market shares starting point Fe'!$D79)=0,(SUMIFS('RAW data extract'!BA$74:BA$81,'RAW data extract'!$C$74:$C$81,VLOOKUP('Market shares starting point Fe'!$D79,Nomenclature!$F$1:$G$8,2,FALSE))-'Market shares starting point Fe'!BC79)+BC79,$Z79/SUMIFS('Eurostat market shares'!$Z$2:$Z$185,'Eurostat market shares'!$C$2:$C$185,'Market shares starting point Fe'!$C79,'Eurostat market shares'!$D$2:$D$185,'Market shares starting point Fe'!$D79)*(SUMIFS('RAW data extract'!BA$74:BA$81,'RAW data extract'!$C$74:$C$81,VLOOKUP('Market shares starting point Fe'!$D79,Nomenclature!$F$1:$G$8,2,FALSE))-'Market shares starting point Fe'!BC79)+BC79)</f>
        <v>1.053592419088396E-4</v>
      </c>
      <c r="BE79" s="7">
        <f>IF(SUMIFS('Eurostat market shares'!$Z$2:$Z$185,'Eurostat market shares'!$C$2:$C$185,'Market shares starting point Fe'!$C79,'Eurostat market shares'!$D$2:$D$185,'Market shares starting point Fe'!$D79)=0,(SUMIFS('RAW data extract'!BB$74:BB$81,'RAW data extract'!$C$74:$C$81,VLOOKUP('Market shares starting point Fe'!$D79,Nomenclature!$F$1:$G$8,2,FALSE))-'Market shares starting point Fe'!BD79)+BD79,$Z79/SUMIFS('Eurostat market shares'!$Z$2:$Z$185,'Eurostat market shares'!$C$2:$C$185,'Market shares starting point Fe'!$C79,'Eurostat market shares'!$D$2:$D$185,'Market shares starting point Fe'!$D79)*(SUMIFS('RAW data extract'!BB$74:BB$81,'RAW data extract'!$C$74:$C$81,VLOOKUP('Market shares starting point Fe'!$D79,Nomenclature!$F$1:$G$8,2,FALSE))-'Market shares starting point Fe'!BD79)+BD79)</f>
        <v>1.1223743783746689E-4</v>
      </c>
      <c r="BF79" s="7">
        <f>IF(SUMIFS('Eurostat market shares'!$Z$2:$Z$185,'Eurostat market shares'!$C$2:$C$185,'Market shares starting point Fe'!$C79,'Eurostat market shares'!$D$2:$D$185,'Market shares starting point Fe'!$D79)=0,(SUMIFS('RAW data extract'!BC$74:BC$81,'RAW data extract'!$C$74:$C$81,VLOOKUP('Market shares starting point Fe'!$D79,Nomenclature!$F$1:$G$8,2,FALSE))-'Market shares starting point Fe'!BE79)+BE79,$Z79/SUMIFS('Eurostat market shares'!$Z$2:$Z$185,'Eurostat market shares'!$C$2:$C$185,'Market shares starting point Fe'!$C79,'Eurostat market shares'!$D$2:$D$185,'Market shares starting point Fe'!$D79)*(SUMIFS('RAW data extract'!BC$74:BC$81,'RAW data extract'!$C$74:$C$81,VLOOKUP('Market shares starting point Fe'!$D79,Nomenclature!$F$1:$G$8,2,FALSE))-'Market shares starting point Fe'!BE79)+BE79)</f>
        <v>1.1994345012950137E-4</v>
      </c>
      <c r="BG79" s="7">
        <f>IF(SUMIFS('Eurostat market shares'!$Z$2:$Z$185,'Eurostat market shares'!$C$2:$C$185,'Market shares starting point Fe'!$C79,'Eurostat market shares'!$D$2:$D$185,'Market shares starting point Fe'!$D79)=0,(SUMIFS('RAW data extract'!BD$74:BD$81,'RAW data extract'!$C$74:$C$81,VLOOKUP('Market shares starting point Fe'!$D79,Nomenclature!$F$1:$G$8,2,FALSE))-'Market shares starting point Fe'!BF79)+BF79,$Z79/SUMIFS('Eurostat market shares'!$Z$2:$Z$185,'Eurostat market shares'!$C$2:$C$185,'Market shares starting point Fe'!$C79,'Eurostat market shares'!$D$2:$D$185,'Market shares starting point Fe'!$D79)*(SUMIFS('RAW data extract'!BD$74:BD$81,'RAW data extract'!$C$74:$C$81,VLOOKUP('Market shares starting point Fe'!$D79,Nomenclature!$F$1:$G$8,2,FALSE))-'Market shares starting point Fe'!BF79)+BF79)</f>
        <v>1.286164202993178E-4</v>
      </c>
      <c r="BH79" s="7">
        <f>IF(SUMIFS('Eurostat market shares'!$Z$2:$Z$185,'Eurostat market shares'!$C$2:$C$185,'Market shares starting point Fe'!$C79,'Eurostat market shares'!$D$2:$D$185,'Market shares starting point Fe'!$D79)=0,(SUMIFS('RAW data extract'!BE$74:BE$81,'RAW data extract'!$C$74:$C$81,VLOOKUP('Market shares starting point Fe'!$D79,Nomenclature!$F$1:$G$8,2,FALSE))-'Market shares starting point Fe'!BG79)+BG79,$Z79/SUMIFS('Eurostat market shares'!$Z$2:$Z$185,'Eurostat market shares'!$C$2:$C$185,'Market shares starting point Fe'!$C79,'Eurostat market shares'!$D$2:$D$185,'Market shares starting point Fe'!$D79)*(SUMIFS('RAW data extract'!BE$74:BE$81,'RAW data extract'!$C$74:$C$81,VLOOKUP('Market shares starting point Fe'!$D79,Nomenclature!$F$1:$G$8,2,FALSE))-'Market shares starting point Fe'!BG79)+BG79)</f>
        <v>1.3847148359464765E-4</v>
      </c>
    </row>
    <row r="80" spans="1:60" hidden="1" x14ac:dyDescent="0.3">
      <c r="A80" t="s">
        <v>9</v>
      </c>
      <c r="B80" t="s">
        <v>10</v>
      </c>
      <c r="C80" t="s">
        <v>28</v>
      </c>
      <c r="D80" t="s">
        <v>22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 s="6">
        <f>IFERROR(SUMIFS('intermediary sheet'!J$2:J$185,'intermediary sheet'!$C$2:$C$185,'Market shares starting point Fe'!$C80,'intermediary sheet'!$D$2:$D$185,'Market shares starting point Fe'!$D80)/SUMIFS('intermediary sheet'!J$2:J$185,'intermediary sheet'!$C$2:$C$185,'Market shares starting point Fe'!$C80,'intermediary sheet'!$D$2:$D$185,"total"),0)</f>
        <v>0.97754703655797948</v>
      </c>
      <c r="K80" s="6">
        <f>IFERROR(SUMIFS('intermediary sheet'!K$2:K$185,'intermediary sheet'!$C$2:$C$185,'Market shares starting point Fe'!$C80,'intermediary sheet'!$D$2:$D$185,'Market shares starting point Fe'!$D80)/SUMIFS('intermediary sheet'!K$2:K$185,'intermediary sheet'!$C$2:$C$185,'Market shares starting point Fe'!$C80,'intermediary sheet'!$D$2:$D$185,"total"),0)</f>
        <v>0.97731759880085423</v>
      </c>
      <c r="L80" s="6">
        <f>IFERROR(SUMIFS('intermediary sheet'!L$2:L$185,'intermediary sheet'!$C$2:$C$185,'Market shares starting point Fe'!$C80,'intermediary sheet'!$D$2:$D$185,'Market shares starting point Fe'!$D80)/SUMIFS('intermediary sheet'!L$2:L$185,'intermediary sheet'!$C$2:$C$185,'Market shares starting point Fe'!$C80,'intermediary sheet'!$D$2:$D$185,"total"),0)</f>
        <v>0.97679025933824037</v>
      </c>
      <c r="M80" s="6">
        <f>IFERROR(SUMIFS('intermediary sheet'!M$2:M$185,'intermediary sheet'!$C$2:$C$185,'Market shares starting point Fe'!$C80,'intermediary sheet'!$D$2:$D$185,'Market shares starting point Fe'!$D80)/SUMIFS('intermediary sheet'!M$2:M$185,'intermediary sheet'!$C$2:$C$185,'Market shares starting point Fe'!$C80,'intermediary sheet'!$D$2:$D$185,"total"),0)</f>
        <v>0.97676313582396268</v>
      </c>
      <c r="N80" s="6">
        <f>IFERROR(SUMIFS('intermediary sheet'!N$2:N$185,'intermediary sheet'!$C$2:$C$185,'Market shares starting point Fe'!$C80,'intermediary sheet'!$D$2:$D$185,'Market shares starting point Fe'!$D80)/SUMIFS('intermediary sheet'!N$2:N$185,'intermediary sheet'!$C$2:$C$185,'Market shares starting point Fe'!$C80,'intermediary sheet'!$D$2:$D$185,"total"),0)</f>
        <v>0.97595982332037068</v>
      </c>
      <c r="O80" s="6">
        <f>IFERROR(SUMIFS('intermediary sheet'!O$2:O$185,'intermediary sheet'!$C$2:$C$185,'Market shares starting point Fe'!$C80,'intermediary sheet'!$D$2:$D$185,'Market shares starting point Fe'!$D80)/SUMIFS('intermediary sheet'!O$2:O$185,'intermediary sheet'!$C$2:$C$185,'Market shares starting point Fe'!$C80,'intermediary sheet'!$D$2:$D$185,"total"),0)</f>
        <v>0.97121723461657161</v>
      </c>
      <c r="P80" s="6">
        <f>IFERROR(SUMIFS('intermediary sheet'!P$2:P$185,'intermediary sheet'!$C$2:$C$185,'Market shares starting point Fe'!$C80,'intermediary sheet'!$D$2:$D$185,'Market shares starting point Fe'!$D80)/SUMIFS('intermediary sheet'!P$2:P$185,'intermediary sheet'!$C$2:$C$185,'Market shares starting point Fe'!$C80,'intermediary sheet'!$D$2:$D$185,"total"),0)</f>
        <v>0.96874161047328777</v>
      </c>
      <c r="Q80" s="6">
        <f>IFERROR(SUMIFS('intermediary sheet'!Q$2:Q$185,'intermediary sheet'!$C$2:$C$185,'Market shares starting point Fe'!$C80,'intermediary sheet'!$D$2:$D$185,'Market shares starting point Fe'!$D80)/SUMIFS('intermediary sheet'!Q$2:Q$185,'intermediary sheet'!$C$2:$C$185,'Market shares starting point Fe'!$C80,'intermediary sheet'!$D$2:$D$185,"total"),0)</f>
        <v>0.95488683370295224</v>
      </c>
      <c r="R80" s="6">
        <f>IFERROR(SUMIFS('intermediary sheet'!R$2:R$185,'intermediary sheet'!$C$2:$C$185,'Market shares starting point Fe'!$C80,'intermediary sheet'!$D$2:$D$185,'Market shares starting point Fe'!$D80)/SUMIFS('intermediary sheet'!R$2:R$185,'intermediary sheet'!$C$2:$C$185,'Market shares starting point Fe'!$C80,'intermediary sheet'!$D$2:$D$185,"total"),0)</f>
        <v>0.93559108279998948</v>
      </c>
      <c r="S80" s="6">
        <f>IFERROR(SUMIFS('intermediary sheet'!S$2:S$185,'intermediary sheet'!$C$2:$C$185,'Market shares starting point Fe'!$C80,'intermediary sheet'!$D$2:$D$185,'Market shares starting point Fe'!$D80)/SUMIFS('intermediary sheet'!S$2:S$185,'intermediary sheet'!$C$2:$C$185,'Market shares starting point Fe'!$C80,'intermediary sheet'!$D$2:$D$185,"total"),0)</f>
        <v>0.93164573000390327</v>
      </c>
      <c r="T80" s="6">
        <f>IFERROR(SUMIFS('intermediary sheet'!T$2:T$185,'intermediary sheet'!$C$2:$C$185,'Market shares starting point Fe'!$C80,'intermediary sheet'!$D$2:$D$185,'Market shares starting point Fe'!$D80)/SUMIFS('intermediary sheet'!T$2:T$185,'intermediary sheet'!$C$2:$C$185,'Market shares starting point Fe'!$C80,'intermediary sheet'!$D$2:$D$185,"total"),0)</f>
        <v>0.9328152996597856</v>
      </c>
      <c r="U80" s="6">
        <f>IFERROR(SUMIFS('intermediary sheet'!U$2:U$185,'intermediary sheet'!$C$2:$C$185,'Market shares starting point Fe'!$C80,'intermediary sheet'!$D$2:$D$185,'Market shares starting point Fe'!$D80)/SUMIFS('intermediary sheet'!U$2:U$185,'intermediary sheet'!$C$2:$C$185,'Market shares starting point Fe'!$C80,'intermediary sheet'!$D$2:$D$185,"total"),0)</f>
        <v>0.93100536832384484</v>
      </c>
      <c r="V80" s="6">
        <f>IFERROR(SUMIFS('intermediary sheet'!V$2:V$185,'intermediary sheet'!$C$2:$C$185,'Market shares starting point Fe'!$C80,'intermediary sheet'!$D$2:$D$185,'Market shares starting point Fe'!$D80)/SUMIFS('intermediary sheet'!V$2:V$185,'intermediary sheet'!$C$2:$C$185,'Market shares starting point Fe'!$C80,'intermediary sheet'!$D$2:$D$185,"total"),0)</f>
        <v>0.92538035128810392</v>
      </c>
      <c r="W80" s="6">
        <f>IFERROR(SUMIFS('intermediary sheet'!W$2:W$185,'intermediary sheet'!$C$2:$C$185,'Market shares starting point Fe'!$C80,'intermediary sheet'!$D$2:$D$185,'Market shares starting point Fe'!$D80)/SUMIFS('intermediary sheet'!W$2:W$185,'intermediary sheet'!$C$2:$C$185,'Market shares starting point Fe'!$C80,'intermediary sheet'!$D$2:$D$185,"total"),0)</f>
        <v>0.92389599618997575</v>
      </c>
      <c r="X80" s="6">
        <f>IFERROR(SUMIFS('intermediary sheet'!X$2:X$185,'intermediary sheet'!$C$2:$C$185,'Market shares starting point Fe'!$C80,'intermediary sheet'!$D$2:$D$185,'Market shares starting point Fe'!$D80)/SUMIFS('intermediary sheet'!X$2:X$185,'intermediary sheet'!$C$2:$C$185,'Market shares starting point Fe'!$C80,'intermediary sheet'!$D$2:$D$185,"total"),0)</f>
        <v>0.92039244654670704</v>
      </c>
      <c r="Y80" s="6">
        <f>IFERROR(SUMIFS('intermediary sheet'!Y$2:Y$185,'intermediary sheet'!$C$2:$C$185,'Market shares starting point Fe'!$C80,'intermediary sheet'!$D$2:$D$185,'Market shares starting point Fe'!$D80)/SUMIFS('intermediary sheet'!Y$2:Y$185,'intermediary sheet'!$C$2:$C$185,'Market shares starting point Fe'!$C80,'intermediary sheet'!$D$2:$D$185,"total"),0)</f>
        <v>0.92033058782345578</v>
      </c>
      <c r="Z80" s="6">
        <f>IFERROR(SUMIFS('intermediary sheet'!Z$2:Z$185,'intermediary sheet'!$C$2:$C$185,'Market shares starting point Fe'!$C80,'intermediary sheet'!$D$2:$D$185,'Market shares starting point Fe'!$D80)/SUMIFS('intermediary sheet'!Z$2:Z$185,'intermediary sheet'!$C$2:$C$185,'Market shares starting point Fe'!$C80,'intermediary sheet'!$D$2:$D$185,"total"),0)</f>
        <v>0.91887495969042243</v>
      </c>
      <c r="AA80" s="7">
        <f>IF(SUMIFS('Eurostat market shares'!$Z$2:$Z$185,'Eurostat market shares'!$C$2:$C$185,'Market shares starting point Fe'!$C80,'Eurostat market shares'!$D$2:$D$185,'Market shares starting point Fe'!$D80)=0,(SUMIFS('RAW data extract'!X$74:X$81,'RAW data extract'!$C$74:$C$81,VLOOKUP('Market shares starting point Fe'!$D80,Nomenclature!$F$1:$G$8,2,FALSE))-'Market shares starting point Fe'!Z80)+Z80,$Z80/SUMIFS('Eurostat market shares'!$Z$2:$Z$185,'Eurostat market shares'!$C$2:$C$185,'Market shares starting point Fe'!$C80,'Eurostat market shares'!$D$2:$D$185,'Market shares starting point Fe'!$D80)*(SUMIFS('RAW data extract'!X$74:X$81,'RAW data extract'!$C$74:$C$81,VLOOKUP('Market shares starting point Fe'!$D80,Nomenclature!$F$1:$G$8,2,FALSE))-'Market shares starting point Fe'!Z80)+Z80)</f>
        <v>0.93524532854898357</v>
      </c>
      <c r="AB80" s="7">
        <f>IF(SUMIFS('Eurostat market shares'!$Z$2:$Z$185,'Eurostat market shares'!$C$2:$C$185,'Market shares starting point Fe'!$C80,'Eurostat market shares'!$D$2:$D$185,'Market shares starting point Fe'!$D80)=0,(SUMIFS('RAW data extract'!Y$74:Y$81,'RAW data extract'!$C$74:$C$81,VLOOKUP('Market shares starting point Fe'!$D80,Nomenclature!$F$1:$G$8,2,FALSE))-'Market shares starting point Fe'!AA80)+AA80,$Z80/SUMIFS('Eurostat market shares'!$Z$2:$Z$185,'Eurostat market shares'!$C$2:$C$185,'Market shares starting point Fe'!$C80,'Eurostat market shares'!$D$2:$D$185,'Market shares starting point Fe'!$D80)*(SUMIFS('RAW data extract'!Y$74:Y$81,'RAW data extract'!$C$74:$C$81,VLOOKUP('Market shares starting point Fe'!$D80,Nomenclature!$F$1:$G$8,2,FALSE))-'Market shares starting point Fe'!AA80)+AA80)</f>
        <v>0.93449248644743588</v>
      </c>
      <c r="AC80" s="7">
        <f>IF(SUMIFS('Eurostat market shares'!$Z$2:$Z$185,'Eurostat market shares'!$C$2:$C$185,'Market shares starting point Fe'!$C80,'Eurostat market shares'!$D$2:$D$185,'Market shares starting point Fe'!$D80)=0,(SUMIFS('RAW data extract'!Z$74:Z$81,'RAW data extract'!$C$74:$C$81,VLOOKUP('Market shares starting point Fe'!$D80,Nomenclature!$F$1:$G$8,2,FALSE))-'Market shares starting point Fe'!AB80)+AB80,$Z80/SUMIFS('Eurostat market shares'!$Z$2:$Z$185,'Eurostat market shares'!$C$2:$C$185,'Market shares starting point Fe'!$C80,'Eurostat market shares'!$D$2:$D$185,'Market shares starting point Fe'!$D80)*(SUMIFS('RAW data extract'!Z$74:Z$81,'RAW data extract'!$C$74:$C$81,VLOOKUP('Market shares starting point Fe'!$D80,Nomenclature!$F$1:$G$8,2,FALSE))-'Market shares starting point Fe'!AB80)+AB80)</f>
        <v>0.93331700624007874</v>
      </c>
      <c r="AD80" s="7">
        <f>IF(SUMIFS('Eurostat market shares'!$Z$2:$Z$185,'Eurostat market shares'!$C$2:$C$185,'Market shares starting point Fe'!$C80,'Eurostat market shares'!$D$2:$D$185,'Market shares starting point Fe'!$D80)=0,(SUMIFS('RAW data extract'!AA$74:AA$81,'RAW data extract'!$C$74:$C$81,VLOOKUP('Market shares starting point Fe'!$D80,Nomenclature!$F$1:$G$8,2,FALSE))-'Market shares starting point Fe'!AC80)+AC80,$Z80/SUMIFS('Eurostat market shares'!$Z$2:$Z$185,'Eurostat market shares'!$C$2:$C$185,'Market shares starting point Fe'!$C80,'Eurostat market shares'!$D$2:$D$185,'Market shares starting point Fe'!$D80)*(SUMIFS('RAW data extract'!AA$74:AA$81,'RAW data extract'!$C$74:$C$81,VLOOKUP('Market shares starting point Fe'!$D80,Nomenclature!$F$1:$G$8,2,FALSE))-'Market shares starting point Fe'!AC80)+AC80)</f>
        <v>0.93202508908884707</v>
      </c>
      <c r="AE80" s="7">
        <f>IF(SUMIFS('Eurostat market shares'!$Z$2:$Z$185,'Eurostat market shares'!$C$2:$C$185,'Market shares starting point Fe'!$C80,'Eurostat market shares'!$D$2:$D$185,'Market shares starting point Fe'!$D80)=0,(SUMIFS('RAW data extract'!AB$74:AB$81,'RAW data extract'!$C$74:$C$81,VLOOKUP('Market shares starting point Fe'!$D80,Nomenclature!$F$1:$G$8,2,FALSE))-'Market shares starting point Fe'!AD80)+AD80,$Z80/SUMIFS('Eurostat market shares'!$Z$2:$Z$185,'Eurostat market shares'!$C$2:$C$185,'Market shares starting point Fe'!$C80,'Eurostat market shares'!$D$2:$D$185,'Market shares starting point Fe'!$D80)*(SUMIFS('RAW data extract'!AB$74:AB$81,'RAW data extract'!$C$74:$C$81,VLOOKUP('Market shares starting point Fe'!$D80,Nomenclature!$F$1:$G$8,2,FALSE))-'Market shares starting point Fe'!AD80)+AD80)</f>
        <v>0.93063700015356965</v>
      </c>
      <c r="AF80" s="7">
        <f>IF(SUMIFS('Eurostat market shares'!$Z$2:$Z$185,'Eurostat market shares'!$C$2:$C$185,'Market shares starting point Fe'!$C80,'Eurostat market shares'!$D$2:$D$185,'Market shares starting point Fe'!$D80)=0,(SUMIFS('RAW data extract'!AC$74:AC$81,'RAW data extract'!$C$74:$C$81,VLOOKUP('Market shares starting point Fe'!$D80,Nomenclature!$F$1:$G$8,2,FALSE))-'Market shares starting point Fe'!AE80)+AE80,$Z80/SUMIFS('Eurostat market shares'!$Z$2:$Z$185,'Eurostat market shares'!$C$2:$C$185,'Market shares starting point Fe'!$C80,'Eurostat market shares'!$D$2:$D$185,'Market shares starting point Fe'!$D80)*(SUMIFS('RAW data extract'!AC$74:AC$81,'RAW data extract'!$C$74:$C$81,VLOOKUP('Market shares starting point Fe'!$D80,Nomenclature!$F$1:$G$8,2,FALSE))-'Market shares starting point Fe'!AE80)+AE80)</f>
        <v>0.92906053459345161</v>
      </c>
      <c r="AG80" s="7">
        <f>IF(SUMIFS('Eurostat market shares'!$Z$2:$Z$185,'Eurostat market shares'!$C$2:$C$185,'Market shares starting point Fe'!$C80,'Eurostat market shares'!$D$2:$D$185,'Market shares starting point Fe'!$D80)=0,(SUMIFS('RAW data extract'!AD$74:AD$81,'RAW data extract'!$C$74:$C$81,VLOOKUP('Market shares starting point Fe'!$D80,Nomenclature!$F$1:$G$8,2,FALSE))-'Market shares starting point Fe'!AF80)+AF80,$Z80/SUMIFS('Eurostat market shares'!$Z$2:$Z$185,'Eurostat market shares'!$C$2:$C$185,'Market shares starting point Fe'!$C80,'Eurostat market shares'!$D$2:$D$185,'Market shares starting point Fe'!$D80)*(SUMIFS('RAW data extract'!AD$74:AD$81,'RAW data extract'!$C$74:$C$81,VLOOKUP('Market shares starting point Fe'!$D80,Nomenclature!$F$1:$G$8,2,FALSE))-'Market shares starting point Fe'!AF80)+AF80)</f>
        <v>0.92734681401782304</v>
      </c>
      <c r="AH80" s="7">
        <f>IF(SUMIFS('Eurostat market shares'!$Z$2:$Z$185,'Eurostat market shares'!$C$2:$C$185,'Market shares starting point Fe'!$C80,'Eurostat market shares'!$D$2:$D$185,'Market shares starting point Fe'!$D80)=0,(SUMIFS('RAW data extract'!AE$74:AE$81,'RAW data extract'!$C$74:$C$81,VLOOKUP('Market shares starting point Fe'!$D80,Nomenclature!$F$1:$G$8,2,FALSE))-'Market shares starting point Fe'!AG80)+AG80,$Z80/SUMIFS('Eurostat market shares'!$Z$2:$Z$185,'Eurostat market shares'!$C$2:$C$185,'Market shares starting point Fe'!$C80,'Eurostat market shares'!$D$2:$D$185,'Market shares starting point Fe'!$D80)*(SUMIFS('RAW data extract'!AE$74:AE$81,'RAW data extract'!$C$74:$C$81,VLOOKUP('Market shares starting point Fe'!$D80,Nomenclature!$F$1:$G$8,2,FALSE))-'Market shares starting point Fe'!AG80)+AG80)</f>
        <v>0.925290039026054</v>
      </c>
      <c r="AI80" s="7">
        <f>IF(SUMIFS('Eurostat market shares'!$Z$2:$Z$185,'Eurostat market shares'!$C$2:$C$185,'Market shares starting point Fe'!$C80,'Eurostat market shares'!$D$2:$D$185,'Market shares starting point Fe'!$D80)=0,(SUMIFS('RAW data extract'!AF$74:AF$81,'RAW data extract'!$C$74:$C$81,VLOOKUP('Market shares starting point Fe'!$D80,Nomenclature!$F$1:$G$8,2,FALSE))-'Market shares starting point Fe'!AH80)+AH80,$Z80/SUMIFS('Eurostat market shares'!$Z$2:$Z$185,'Eurostat market shares'!$C$2:$C$185,'Market shares starting point Fe'!$C80,'Eurostat market shares'!$D$2:$D$185,'Market shares starting point Fe'!$D80)*(SUMIFS('RAW data extract'!AF$74:AF$81,'RAW data extract'!$C$74:$C$81,VLOOKUP('Market shares starting point Fe'!$D80,Nomenclature!$F$1:$G$8,2,FALSE))-'Market shares starting point Fe'!AH80)+AH80)</f>
        <v>0.9229683667348737</v>
      </c>
      <c r="AJ80" s="7">
        <f>IF(SUMIFS('Eurostat market shares'!$Z$2:$Z$185,'Eurostat market shares'!$C$2:$C$185,'Market shares starting point Fe'!$C80,'Eurostat market shares'!$D$2:$D$185,'Market shares starting point Fe'!$D80)=0,(SUMIFS('RAW data extract'!AG$74:AG$81,'RAW data extract'!$C$74:$C$81,VLOOKUP('Market shares starting point Fe'!$D80,Nomenclature!$F$1:$G$8,2,FALSE))-'Market shares starting point Fe'!AI80)+AI80,$Z80/SUMIFS('Eurostat market shares'!$Z$2:$Z$185,'Eurostat market shares'!$C$2:$C$185,'Market shares starting point Fe'!$C80,'Eurostat market shares'!$D$2:$D$185,'Market shares starting point Fe'!$D80)*(SUMIFS('RAW data extract'!AG$74:AG$81,'RAW data extract'!$C$74:$C$81,VLOOKUP('Market shares starting point Fe'!$D80,Nomenclature!$F$1:$G$8,2,FALSE))-'Market shares starting point Fe'!AI80)+AI80)</f>
        <v>0.920270264775637</v>
      </c>
      <c r="AK80" s="7">
        <f>IF(SUMIFS('Eurostat market shares'!$Z$2:$Z$185,'Eurostat market shares'!$C$2:$C$185,'Market shares starting point Fe'!$C80,'Eurostat market shares'!$D$2:$D$185,'Market shares starting point Fe'!$D80)=0,(SUMIFS('RAW data extract'!AH$74:AH$81,'RAW data extract'!$C$74:$C$81,VLOOKUP('Market shares starting point Fe'!$D80,Nomenclature!$F$1:$G$8,2,FALSE))-'Market shares starting point Fe'!AJ80)+AJ80,$Z80/SUMIFS('Eurostat market shares'!$Z$2:$Z$185,'Eurostat market shares'!$C$2:$C$185,'Market shares starting point Fe'!$C80,'Eurostat market shares'!$D$2:$D$185,'Market shares starting point Fe'!$D80)*(SUMIFS('RAW data extract'!AH$74:AH$81,'RAW data extract'!$C$74:$C$81,VLOOKUP('Market shares starting point Fe'!$D80,Nomenclature!$F$1:$G$8,2,FALSE))-'Market shares starting point Fe'!AJ80)+AJ80)</f>
        <v>0.91685150038764629</v>
      </c>
      <c r="AL80" s="7">
        <f>IF(SUMIFS('Eurostat market shares'!$Z$2:$Z$185,'Eurostat market shares'!$C$2:$C$185,'Market shares starting point Fe'!$C80,'Eurostat market shares'!$D$2:$D$185,'Market shares starting point Fe'!$D80)=0,(SUMIFS('RAW data extract'!AI$74:AI$81,'RAW data extract'!$C$74:$C$81,VLOOKUP('Market shares starting point Fe'!$D80,Nomenclature!$F$1:$G$8,2,FALSE))-'Market shares starting point Fe'!AK80)+AK80,$Z80/SUMIFS('Eurostat market shares'!$Z$2:$Z$185,'Eurostat market shares'!$C$2:$C$185,'Market shares starting point Fe'!$C80,'Eurostat market shares'!$D$2:$D$185,'Market shares starting point Fe'!$D80)*(SUMIFS('RAW data extract'!AI$74:AI$81,'RAW data extract'!$C$74:$C$81,VLOOKUP('Market shares starting point Fe'!$D80,Nomenclature!$F$1:$G$8,2,FALSE))-'Market shares starting point Fe'!AK80)+AK80)</f>
        <v>0.9125228175487109</v>
      </c>
      <c r="AM80" s="7">
        <f>IF(SUMIFS('Eurostat market shares'!$Z$2:$Z$185,'Eurostat market shares'!$C$2:$C$185,'Market shares starting point Fe'!$C80,'Eurostat market shares'!$D$2:$D$185,'Market shares starting point Fe'!$D80)=0,(SUMIFS('RAW data extract'!AJ$74:AJ$81,'RAW data extract'!$C$74:$C$81,VLOOKUP('Market shares starting point Fe'!$D80,Nomenclature!$F$1:$G$8,2,FALSE))-'Market shares starting point Fe'!AL80)+AL80,$Z80/SUMIFS('Eurostat market shares'!$Z$2:$Z$185,'Eurostat market shares'!$C$2:$C$185,'Market shares starting point Fe'!$C80,'Eurostat market shares'!$D$2:$D$185,'Market shares starting point Fe'!$D80)*(SUMIFS('RAW data extract'!AJ$74:AJ$81,'RAW data extract'!$C$74:$C$81,VLOOKUP('Market shares starting point Fe'!$D80,Nomenclature!$F$1:$G$8,2,FALSE))-'Market shares starting point Fe'!AL80)+AL80)</f>
        <v>0.9070517177187355</v>
      </c>
      <c r="AN80" s="7">
        <f>IF(SUMIFS('Eurostat market shares'!$Z$2:$Z$185,'Eurostat market shares'!$C$2:$C$185,'Market shares starting point Fe'!$C80,'Eurostat market shares'!$D$2:$D$185,'Market shares starting point Fe'!$D80)=0,(SUMIFS('RAW data extract'!AK$74:AK$81,'RAW data extract'!$C$74:$C$81,VLOOKUP('Market shares starting point Fe'!$D80,Nomenclature!$F$1:$G$8,2,FALSE))-'Market shares starting point Fe'!AM80)+AM80,$Z80/SUMIFS('Eurostat market shares'!$Z$2:$Z$185,'Eurostat market shares'!$C$2:$C$185,'Market shares starting point Fe'!$C80,'Eurostat market shares'!$D$2:$D$185,'Market shares starting point Fe'!$D80)*(SUMIFS('RAW data extract'!AK$74:AK$81,'RAW data extract'!$C$74:$C$81,VLOOKUP('Market shares starting point Fe'!$D80,Nomenclature!$F$1:$G$8,2,FALSE))-'Market shares starting point Fe'!AM80)+AM80)</f>
        <v>0.89982096358759578</v>
      </c>
      <c r="AO80" s="7">
        <f>IF(SUMIFS('Eurostat market shares'!$Z$2:$Z$185,'Eurostat market shares'!$C$2:$C$185,'Market shares starting point Fe'!$C80,'Eurostat market shares'!$D$2:$D$185,'Market shares starting point Fe'!$D80)=0,(SUMIFS('RAW data extract'!AL$74:AL$81,'RAW data extract'!$C$74:$C$81,VLOOKUP('Market shares starting point Fe'!$D80,Nomenclature!$F$1:$G$8,2,FALSE))-'Market shares starting point Fe'!AN80)+AN80,$Z80/SUMIFS('Eurostat market shares'!$Z$2:$Z$185,'Eurostat market shares'!$C$2:$C$185,'Market shares starting point Fe'!$C80,'Eurostat market shares'!$D$2:$D$185,'Market shares starting point Fe'!$D80)*(SUMIFS('RAW data extract'!AL$74:AL$81,'RAW data extract'!$C$74:$C$81,VLOOKUP('Market shares starting point Fe'!$D80,Nomenclature!$F$1:$G$8,2,FALSE))-'Market shares starting point Fe'!AN80)+AN80)</f>
        <v>0.89160165235825717</v>
      </c>
      <c r="AP80" s="7">
        <f>IF(SUMIFS('Eurostat market shares'!$Z$2:$Z$185,'Eurostat market shares'!$C$2:$C$185,'Market shares starting point Fe'!$C80,'Eurostat market shares'!$D$2:$D$185,'Market shares starting point Fe'!$D80)=0,(SUMIFS('RAW data extract'!AM$74:AM$81,'RAW data extract'!$C$74:$C$81,VLOOKUP('Market shares starting point Fe'!$D80,Nomenclature!$F$1:$G$8,2,FALSE))-'Market shares starting point Fe'!AO80)+AO80,$Z80/SUMIFS('Eurostat market shares'!$Z$2:$Z$185,'Eurostat market shares'!$C$2:$C$185,'Market shares starting point Fe'!$C80,'Eurostat market shares'!$D$2:$D$185,'Market shares starting point Fe'!$D80)*(SUMIFS('RAW data extract'!AM$74:AM$81,'RAW data extract'!$C$74:$C$81,VLOOKUP('Market shares starting point Fe'!$D80,Nomenclature!$F$1:$G$8,2,FALSE))-'Market shares starting point Fe'!AO80)+AO80)</f>
        <v>0.88248661416599927</v>
      </c>
      <c r="AQ80" s="7">
        <f>IF(SUMIFS('Eurostat market shares'!$Z$2:$Z$185,'Eurostat market shares'!$C$2:$C$185,'Market shares starting point Fe'!$C80,'Eurostat market shares'!$D$2:$D$185,'Market shares starting point Fe'!$D80)=0,(SUMIFS('RAW data extract'!AN$74:AN$81,'RAW data extract'!$C$74:$C$81,VLOOKUP('Market shares starting point Fe'!$D80,Nomenclature!$F$1:$G$8,2,FALSE))-'Market shares starting point Fe'!AP80)+AP80,$Z80/SUMIFS('Eurostat market shares'!$Z$2:$Z$185,'Eurostat market shares'!$C$2:$C$185,'Market shares starting point Fe'!$C80,'Eurostat market shares'!$D$2:$D$185,'Market shares starting point Fe'!$D80)*(SUMIFS('RAW data extract'!AN$74:AN$81,'RAW data extract'!$C$74:$C$81,VLOOKUP('Market shares starting point Fe'!$D80,Nomenclature!$F$1:$G$8,2,FALSE))-'Market shares starting point Fe'!AP80)+AP80)</f>
        <v>0.87275386714118752</v>
      </c>
      <c r="AR80" s="7">
        <f>IF(SUMIFS('Eurostat market shares'!$Z$2:$Z$185,'Eurostat market shares'!$C$2:$C$185,'Market shares starting point Fe'!$C80,'Eurostat market shares'!$D$2:$D$185,'Market shares starting point Fe'!$D80)=0,(SUMIFS('RAW data extract'!AO$74:AO$81,'RAW data extract'!$C$74:$C$81,VLOOKUP('Market shares starting point Fe'!$D80,Nomenclature!$F$1:$G$8,2,FALSE))-'Market shares starting point Fe'!AQ80)+AQ80,$Z80/SUMIFS('Eurostat market shares'!$Z$2:$Z$185,'Eurostat market shares'!$C$2:$C$185,'Market shares starting point Fe'!$C80,'Eurostat market shares'!$D$2:$D$185,'Market shares starting point Fe'!$D80)*(SUMIFS('RAW data extract'!AO$74:AO$81,'RAW data extract'!$C$74:$C$81,VLOOKUP('Market shares starting point Fe'!$D80,Nomenclature!$F$1:$G$8,2,FALSE))-'Market shares starting point Fe'!AQ80)+AQ80)</f>
        <v>0.86228020646038006</v>
      </c>
      <c r="AS80" s="7">
        <f>IF(SUMIFS('Eurostat market shares'!$Z$2:$Z$185,'Eurostat market shares'!$C$2:$C$185,'Market shares starting point Fe'!$C80,'Eurostat market shares'!$D$2:$D$185,'Market shares starting point Fe'!$D80)=0,(SUMIFS('RAW data extract'!AP$74:AP$81,'RAW data extract'!$C$74:$C$81,VLOOKUP('Market shares starting point Fe'!$D80,Nomenclature!$F$1:$G$8,2,FALSE))-'Market shares starting point Fe'!AR80)+AR80,$Z80/SUMIFS('Eurostat market shares'!$Z$2:$Z$185,'Eurostat market shares'!$C$2:$C$185,'Market shares starting point Fe'!$C80,'Eurostat market shares'!$D$2:$D$185,'Market shares starting point Fe'!$D80)*(SUMIFS('RAW data extract'!AP$74:AP$81,'RAW data extract'!$C$74:$C$81,VLOOKUP('Market shares starting point Fe'!$D80,Nomenclature!$F$1:$G$8,2,FALSE))-'Market shares starting point Fe'!AR80)+AR80)</f>
        <v>0.85109169656080719</v>
      </c>
      <c r="AT80" s="7">
        <f>IF(SUMIFS('Eurostat market shares'!$Z$2:$Z$185,'Eurostat market shares'!$C$2:$C$185,'Market shares starting point Fe'!$C80,'Eurostat market shares'!$D$2:$D$185,'Market shares starting point Fe'!$D80)=0,(SUMIFS('RAW data extract'!AQ$74:AQ$81,'RAW data extract'!$C$74:$C$81,VLOOKUP('Market shares starting point Fe'!$D80,Nomenclature!$F$1:$G$8,2,FALSE))-'Market shares starting point Fe'!AS80)+AS80,$Z80/SUMIFS('Eurostat market shares'!$Z$2:$Z$185,'Eurostat market shares'!$C$2:$C$185,'Market shares starting point Fe'!$C80,'Eurostat market shares'!$D$2:$D$185,'Market shares starting point Fe'!$D80)*(SUMIFS('RAW data extract'!AQ$74:AQ$81,'RAW data extract'!$C$74:$C$81,VLOOKUP('Market shares starting point Fe'!$D80,Nomenclature!$F$1:$G$8,2,FALSE))-'Market shares starting point Fe'!AS80)+AS80)</f>
        <v>0.83925807253227835</v>
      </c>
      <c r="AU80" s="7">
        <f>IF(SUMIFS('Eurostat market shares'!$Z$2:$Z$185,'Eurostat market shares'!$C$2:$C$185,'Market shares starting point Fe'!$C80,'Eurostat market shares'!$D$2:$D$185,'Market shares starting point Fe'!$D80)=0,(SUMIFS('RAW data extract'!AR$74:AR$81,'RAW data extract'!$C$74:$C$81,VLOOKUP('Market shares starting point Fe'!$D80,Nomenclature!$F$1:$G$8,2,FALSE))-'Market shares starting point Fe'!AT80)+AT80,$Z80/SUMIFS('Eurostat market shares'!$Z$2:$Z$185,'Eurostat market shares'!$C$2:$C$185,'Market shares starting point Fe'!$C80,'Eurostat market shares'!$D$2:$D$185,'Market shares starting point Fe'!$D80)*(SUMIFS('RAW data extract'!AR$74:AR$81,'RAW data extract'!$C$74:$C$81,VLOOKUP('Market shares starting point Fe'!$D80,Nomenclature!$F$1:$G$8,2,FALSE))-'Market shares starting point Fe'!AT80)+AT80)</f>
        <v>0.82709282588319766</v>
      </c>
      <c r="AV80" s="7">
        <f>IF(SUMIFS('Eurostat market shares'!$Z$2:$Z$185,'Eurostat market shares'!$C$2:$C$185,'Market shares starting point Fe'!$C80,'Eurostat market shares'!$D$2:$D$185,'Market shares starting point Fe'!$D80)=0,(SUMIFS('RAW data extract'!AS$74:AS$81,'RAW data extract'!$C$74:$C$81,VLOOKUP('Market shares starting point Fe'!$D80,Nomenclature!$F$1:$G$8,2,FALSE))-'Market shares starting point Fe'!AU80)+AU80,$Z80/SUMIFS('Eurostat market shares'!$Z$2:$Z$185,'Eurostat market shares'!$C$2:$C$185,'Market shares starting point Fe'!$C80,'Eurostat market shares'!$D$2:$D$185,'Market shares starting point Fe'!$D80)*(SUMIFS('RAW data extract'!AS$74:AS$81,'RAW data extract'!$C$74:$C$81,VLOOKUP('Market shares starting point Fe'!$D80,Nomenclature!$F$1:$G$8,2,FALSE))-'Market shares starting point Fe'!AU80)+AU80)</f>
        <v>0.81419449017530987</v>
      </c>
      <c r="AW80" s="7">
        <f>IF(SUMIFS('Eurostat market shares'!$Z$2:$Z$185,'Eurostat market shares'!$C$2:$C$185,'Market shares starting point Fe'!$C80,'Eurostat market shares'!$D$2:$D$185,'Market shares starting point Fe'!$D80)=0,(SUMIFS('RAW data extract'!AT$74:AT$81,'RAW data extract'!$C$74:$C$81,VLOOKUP('Market shares starting point Fe'!$D80,Nomenclature!$F$1:$G$8,2,FALSE))-'Market shares starting point Fe'!AV80)+AV80,$Z80/SUMIFS('Eurostat market shares'!$Z$2:$Z$185,'Eurostat market shares'!$C$2:$C$185,'Market shares starting point Fe'!$C80,'Eurostat market shares'!$D$2:$D$185,'Market shares starting point Fe'!$D80)*(SUMIFS('RAW data extract'!AT$74:AT$81,'RAW data extract'!$C$74:$C$81,VLOOKUP('Market shares starting point Fe'!$D80,Nomenclature!$F$1:$G$8,2,FALSE))-'Market shares starting point Fe'!AV80)+AV80)</f>
        <v>0.80029852567048843</v>
      </c>
      <c r="AX80" s="7">
        <f>IF(SUMIFS('Eurostat market shares'!$Z$2:$Z$185,'Eurostat market shares'!$C$2:$C$185,'Market shares starting point Fe'!$C80,'Eurostat market shares'!$D$2:$D$185,'Market shares starting point Fe'!$D80)=0,(SUMIFS('RAW data extract'!AU$74:AU$81,'RAW data extract'!$C$74:$C$81,VLOOKUP('Market shares starting point Fe'!$D80,Nomenclature!$F$1:$G$8,2,FALSE))-'Market shares starting point Fe'!AW80)+AW80,$Z80/SUMIFS('Eurostat market shares'!$Z$2:$Z$185,'Eurostat market shares'!$C$2:$C$185,'Market shares starting point Fe'!$C80,'Eurostat market shares'!$D$2:$D$185,'Market shares starting point Fe'!$D80)*(SUMIFS('RAW data extract'!AU$74:AU$81,'RAW data extract'!$C$74:$C$81,VLOOKUP('Market shares starting point Fe'!$D80,Nomenclature!$F$1:$G$8,2,FALSE))-'Market shares starting point Fe'!AW80)+AW80)</f>
        <v>0.78702202235670793</v>
      </c>
      <c r="AY80" s="7">
        <f>IF(SUMIFS('Eurostat market shares'!$Z$2:$Z$185,'Eurostat market shares'!$C$2:$C$185,'Market shares starting point Fe'!$C80,'Eurostat market shares'!$D$2:$D$185,'Market shares starting point Fe'!$D80)=0,(SUMIFS('RAW data extract'!AV$74:AV$81,'RAW data extract'!$C$74:$C$81,VLOOKUP('Market shares starting point Fe'!$D80,Nomenclature!$F$1:$G$8,2,FALSE))-'Market shares starting point Fe'!AX80)+AX80,$Z80/SUMIFS('Eurostat market shares'!$Z$2:$Z$185,'Eurostat market shares'!$C$2:$C$185,'Market shares starting point Fe'!$C80,'Eurostat market shares'!$D$2:$D$185,'Market shares starting point Fe'!$D80)*(SUMIFS('RAW data extract'!AV$74:AV$81,'RAW data extract'!$C$74:$C$81,VLOOKUP('Market shares starting point Fe'!$D80,Nomenclature!$F$1:$G$8,2,FALSE))-'Market shares starting point Fe'!AX80)+AX80)</f>
        <v>0.76913270473631434</v>
      </c>
      <c r="AZ80" s="7">
        <f>IF(SUMIFS('Eurostat market shares'!$Z$2:$Z$185,'Eurostat market shares'!$C$2:$C$185,'Market shares starting point Fe'!$C80,'Eurostat market shares'!$D$2:$D$185,'Market shares starting point Fe'!$D80)=0,(SUMIFS('RAW data extract'!AW$74:AW$81,'RAW data extract'!$C$74:$C$81,VLOOKUP('Market shares starting point Fe'!$D80,Nomenclature!$F$1:$G$8,2,FALSE))-'Market shares starting point Fe'!AY80)+AY80,$Z80/SUMIFS('Eurostat market shares'!$Z$2:$Z$185,'Eurostat market shares'!$C$2:$C$185,'Market shares starting point Fe'!$C80,'Eurostat market shares'!$D$2:$D$185,'Market shares starting point Fe'!$D80)*(SUMIFS('RAW data extract'!AW$74:AW$81,'RAW data extract'!$C$74:$C$81,VLOOKUP('Market shares starting point Fe'!$D80,Nomenclature!$F$1:$G$8,2,FALSE))-'Market shares starting point Fe'!AY80)+AY80)</f>
        <v>0.75188809197650175</v>
      </c>
      <c r="BA80" s="7">
        <f>IF(SUMIFS('Eurostat market shares'!$Z$2:$Z$185,'Eurostat market shares'!$C$2:$C$185,'Market shares starting point Fe'!$C80,'Eurostat market shares'!$D$2:$D$185,'Market shares starting point Fe'!$D80)=0,(SUMIFS('RAW data extract'!AX$74:AX$81,'RAW data extract'!$C$74:$C$81,VLOOKUP('Market shares starting point Fe'!$D80,Nomenclature!$F$1:$G$8,2,FALSE))-'Market shares starting point Fe'!AZ80)+AZ80,$Z80/SUMIFS('Eurostat market shares'!$Z$2:$Z$185,'Eurostat market shares'!$C$2:$C$185,'Market shares starting point Fe'!$C80,'Eurostat market shares'!$D$2:$D$185,'Market shares starting point Fe'!$D80)*(SUMIFS('RAW data extract'!AX$74:AX$81,'RAW data extract'!$C$74:$C$81,VLOOKUP('Market shares starting point Fe'!$D80,Nomenclature!$F$1:$G$8,2,FALSE))-'Market shares starting point Fe'!AZ80)+AZ80)</f>
        <v>0.73273910625718097</v>
      </c>
      <c r="BB80" s="7">
        <f>IF(SUMIFS('Eurostat market shares'!$Z$2:$Z$185,'Eurostat market shares'!$C$2:$C$185,'Market shares starting point Fe'!$C80,'Eurostat market shares'!$D$2:$D$185,'Market shares starting point Fe'!$D80)=0,(SUMIFS('RAW data extract'!AY$74:AY$81,'RAW data extract'!$C$74:$C$81,VLOOKUP('Market shares starting point Fe'!$D80,Nomenclature!$F$1:$G$8,2,FALSE))-'Market shares starting point Fe'!BA80)+BA80,$Z80/SUMIFS('Eurostat market shares'!$Z$2:$Z$185,'Eurostat market shares'!$C$2:$C$185,'Market shares starting point Fe'!$C80,'Eurostat market shares'!$D$2:$D$185,'Market shares starting point Fe'!$D80)*(SUMIFS('RAW data extract'!AY$74:AY$81,'RAW data extract'!$C$74:$C$81,VLOOKUP('Market shares starting point Fe'!$D80,Nomenclature!$F$1:$G$8,2,FALSE))-'Market shares starting point Fe'!BA80)+BA80)</f>
        <v>0.71162920981455213</v>
      </c>
      <c r="BC80" s="7">
        <f>IF(SUMIFS('Eurostat market shares'!$Z$2:$Z$185,'Eurostat market shares'!$C$2:$C$185,'Market shares starting point Fe'!$C80,'Eurostat market shares'!$D$2:$D$185,'Market shares starting point Fe'!$D80)=0,(SUMIFS('RAW data extract'!AZ$74:AZ$81,'RAW data extract'!$C$74:$C$81,VLOOKUP('Market shares starting point Fe'!$D80,Nomenclature!$F$1:$G$8,2,FALSE))-'Market shares starting point Fe'!BB80)+BB80,$Z80/SUMIFS('Eurostat market shares'!$Z$2:$Z$185,'Eurostat market shares'!$C$2:$C$185,'Market shares starting point Fe'!$C80,'Eurostat market shares'!$D$2:$D$185,'Market shares starting point Fe'!$D80)*(SUMIFS('RAW data extract'!AZ$74:AZ$81,'RAW data extract'!$C$74:$C$81,VLOOKUP('Market shares starting point Fe'!$D80,Nomenclature!$F$1:$G$8,2,FALSE))-'Market shares starting point Fe'!BB80)+BB80)</f>
        <v>0.68824575176071623</v>
      </c>
      <c r="BD80" s="7">
        <f>IF(SUMIFS('Eurostat market shares'!$Z$2:$Z$185,'Eurostat market shares'!$C$2:$C$185,'Market shares starting point Fe'!$C80,'Eurostat market shares'!$D$2:$D$185,'Market shares starting point Fe'!$D80)=0,(SUMIFS('RAW data extract'!BA$74:BA$81,'RAW data extract'!$C$74:$C$81,VLOOKUP('Market shares starting point Fe'!$D80,Nomenclature!$F$1:$G$8,2,FALSE))-'Market shares starting point Fe'!BC80)+BC80,$Z80/SUMIFS('Eurostat market shares'!$Z$2:$Z$185,'Eurostat market shares'!$C$2:$C$185,'Market shares starting point Fe'!$C80,'Eurostat market shares'!$D$2:$D$185,'Market shares starting point Fe'!$D80)*(SUMIFS('RAW data extract'!BA$74:BA$81,'RAW data extract'!$C$74:$C$81,VLOOKUP('Market shares starting point Fe'!$D80,Nomenclature!$F$1:$G$8,2,FALSE))-'Market shares starting point Fe'!BC80)+BC80)</f>
        <v>0.66261958962623013</v>
      </c>
      <c r="BE80" s="7">
        <f>IF(SUMIFS('Eurostat market shares'!$Z$2:$Z$185,'Eurostat market shares'!$C$2:$C$185,'Market shares starting point Fe'!$C80,'Eurostat market shares'!$D$2:$D$185,'Market shares starting point Fe'!$D80)=0,(SUMIFS('RAW data extract'!BB$74:BB$81,'RAW data extract'!$C$74:$C$81,VLOOKUP('Market shares starting point Fe'!$D80,Nomenclature!$F$1:$G$8,2,FALSE))-'Market shares starting point Fe'!BD80)+BD80,$Z80/SUMIFS('Eurostat market shares'!$Z$2:$Z$185,'Eurostat market shares'!$C$2:$C$185,'Market shares starting point Fe'!$C80,'Eurostat market shares'!$D$2:$D$185,'Market shares starting point Fe'!$D80)*(SUMIFS('RAW data extract'!BB$74:BB$81,'RAW data extract'!$C$74:$C$81,VLOOKUP('Market shares starting point Fe'!$D80,Nomenclature!$F$1:$G$8,2,FALSE))-'Market shares starting point Fe'!BD80)+BD80)</f>
        <v>0.63386152081682989</v>
      </c>
      <c r="BF80" s="7">
        <f>IF(SUMIFS('Eurostat market shares'!$Z$2:$Z$185,'Eurostat market shares'!$C$2:$C$185,'Market shares starting point Fe'!$C80,'Eurostat market shares'!$D$2:$D$185,'Market shares starting point Fe'!$D80)=0,(SUMIFS('RAW data extract'!BC$74:BC$81,'RAW data extract'!$C$74:$C$81,VLOOKUP('Market shares starting point Fe'!$D80,Nomenclature!$F$1:$G$8,2,FALSE))-'Market shares starting point Fe'!BE80)+BE80,$Z80/SUMIFS('Eurostat market shares'!$Z$2:$Z$185,'Eurostat market shares'!$C$2:$C$185,'Market shares starting point Fe'!$C80,'Eurostat market shares'!$D$2:$D$185,'Market shares starting point Fe'!$D80)*(SUMIFS('RAW data extract'!BC$74:BC$81,'RAW data extract'!$C$74:$C$81,VLOOKUP('Market shares starting point Fe'!$D80,Nomenclature!$F$1:$G$8,2,FALSE))-'Market shares starting point Fe'!BE80)+BE80)</f>
        <v>0.60163005403862202</v>
      </c>
      <c r="BG80" s="7">
        <f>IF(SUMIFS('Eurostat market shares'!$Z$2:$Z$185,'Eurostat market shares'!$C$2:$C$185,'Market shares starting point Fe'!$C80,'Eurostat market shares'!$D$2:$D$185,'Market shares starting point Fe'!$D80)=0,(SUMIFS('RAW data extract'!BD$74:BD$81,'RAW data extract'!$C$74:$C$81,VLOOKUP('Market shares starting point Fe'!$D80,Nomenclature!$F$1:$G$8,2,FALSE))-'Market shares starting point Fe'!BF80)+BF80,$Z80/SUMIFS('Eurostat market shares'!$Z$2:$Z$185,'Eurostat market shares'!$C$2:$C$185,'Market shares starting point Fe'!$C80,'Eurostat market shares'!$D$2:$D$185,'Market shares starting point Fe'!$D80)*(SUMIFS('RAW data extract'!BD$74:BD$81,'RAW data extract'!$C$74:$C$81,VLOOKUP('Market shares starting point Fe'!$D80,Nomenclature!$F$1:$G$8,2,FALSE))-'Market shares starting point Fe'!BF80)+BF80)</f>
        <v>0.56529754551050027</v>
      </c>
      <c r="BH80" s="7">
        <f>IF(SUMIFS('Eurostat market shares'!$Z$2:$Z$185,'Eurostat market shares'!$C$2:$C$185,'Market shares starting point Fe'!$C80,'Eurostat market shares'!$D$2:$D$185,'Market shares starting point Fe'!$D80)=0,(SUMIFS('RAW data extract'!BE$74:BE$81,'RAW data extract'!$C$74:$C$81,VLOOKUP('Market shares starting point Fe'!$D80,Nomenclature!$F$1:$G$8,2,FALSE))-'Market shares starting point Fe'!BG80)+BG80,$Z80/SUMIFS('Eurostat market shares'!$Z$2:$Z$185,'Eurostat market shares'!$C$2:$C$185,'Market shares starting point Fe'!$C80,'Eurostat market shares'!$D$2:$D$185,'Market shares starting point Fe'!$D80)*(SUMIFS('RAW data extract'!BE$74:BE$81,'RAW data extract'!$C$74:$C$81,VLOOKUP('Market shares starting point Fe'!$D80,Nomenclature!$F$1:$G$8,2,FALSE))-'Market shares starting point Fe'!BG80)+BG80)</f>
        <v>0.52399357406771274</v>
      </c>
    </row>
    <row r="81" spans="1:60" hidden="1" x14ac:dyDescent="0.3">
      <c r="A81" s="2" t="s">
        <v>9</v>
      </c>
      <c r="B81" s="2" t="s">
        <v>10</v>
      </c>
      <c r="C81" s="2" t="s">
        <v>28</v>
      </c>
      <c r="D81" s="2" t="s">
        <v>44</v>
      </c>
      <c r="E81" s="2" t="s">
        <v>13</v>
      </c>
      <c r="F81" s="2" t="s">
        <v>14</v>
      </c>
      <c r="G81" s="2" t="s">
        <v>14</v>
      </c>
      <c r="H81" s="2" t="s">
        <v>15</v>
      </c>
      <c r="I81" s="2" t="s">
        <v>16</v>
      </c>
      <c r="J81" s="6">
        <f>1-SUM(J75:J80)</f>
        <v>1.9838278353390137E-6</v>
      </c>
      <c r="K81" s="6">
        <f t="shared" ref="K81" si="400">1-SUM(K75:K80)</f>
        <v>1.9645246144284201E-6</v>
      </c>
      <c r="L81" s="6">
        <f t="shared" ref="L81" si="401">1-SUM(L75:L80)</f>
        <v>0</v>
      </c>
      <c r="M81" s="6">
        <f t="shared" ref="M81" si="402">1-SUM(M75:M80)</f>
        <v>0</v>
      </c>
      <c r="N81" s="6">
        <f t="shared" ref="N81" si="403">1-SUM(N75:N80)</f>
        <v>1.9709909552245719E-6</v>
      </c>
      <c r="O81" s="6">
        <f t="shared" ref="O81" si="404">1-SUM(O75:O80)</f>
        <v>0</v>
      </c>
      <c r="P81" s="6">
        <f t="shared" ref="P81" si="405">1-SUM(P75:P80)</f>
        <v>0</v>
      </c>
      <c r="Q81" s="6">
        <f t="shared" ref="Q81" si="406">1-SUM(Q75:Q80)</f>
        <v>0</v>
      </c>
      <c r="R81" s="6">
        <f t="shared" ref="R81" si="407">1-SUM(R75:R80)</f>
        <v>0</v>
      </c>
      <c r="S81" s="6">
        <f t="shared" ref="S81" si="408">1-SUM(S75:S80)</f>
        <v>0</v>
      </c>
      <c r="T81" s="6">
        <f t="shared" ref="T81" si="409">1-SUM(T75:T80)</f>
        <v>0</v>
      </c>
      <c r="U81" s="6">
        <f t="shared" ref="U81" si="410">1-SUM(U75:U80)</f>
        <v>-2.0296120395446593E-6</v>
      </c>
      <c r="V81" s="6">
        <f t="shared" ref="V81" si="411">1-SUM(V75:V80)</f>
        <v>0</v>
      </c>
      <c r="W81" s="6">
        <f t="shared" ref="W81" si="412">1-SUM(W75:W80)</f>
        <v>0</v>
      </c>
      <c r="X81" s="6">
        <f t="shared" ref="X81" si="413">1-SUM(X75:X80)</f>
        <v>0</v>
      </c>
      <c r="Y81" s="6">
        <f t="shared" ref="Y81" si="414">1-SUM(Y75:Y80)</f>
        <v>0</v>
      </c>
      <c r="Z81" s="6">
        <f t="shared" ref="Z81" si="415">1-SUM(Z75:Z80)</f>
        <v>-2.0154788777926314E-6</v>
      </c>
      <c r="AA81" s="7">
        <f>IF(SUMIFS('Eurostat market shares'!$Z$2:$Z$185,'Eurostat market shares'!$C$2:$C$185,'Market shares starting point Fe'!$C81,'Eurostat market shares'!$D$2:$D$185,'Market shares starting point Fe'!$D81)=0,(SUMIFS('RAW data extract'!X$74:X$81,'RAW data extract'!$C$74:$C$81,VLOOKUP('Market shares starting point Fe'!$D81,Nomenclature!$F$1:$G$8,2,FALSE))-'Market shares starting point Fe'!Z81)+Z81,$Z81/SUMIFS('Eurostat market shares'!$Z$2:$Z$185,'Eurostat market shares'!$C$2:$C$185,'Market shares starting point Fe'!$C81,'Eurostat market shares'!$D$2:$D$185,'Market shares starting point Fe'!$D81)*(SUMIFS('RAW data extract'!X$74:X$81,'RAW data extract'!$C$74:$C$81,VLOOKUP('Market shares starting point Fe'!$D81,Nomenclature!$F$1:$G$8,2,FALSE))-'Market shares starting point Fe'!Z81)+Z81)</f>
        <v>1.0276613981721808E-3</v>
      </c>
      <c r="AB81" s="7">
        <f>IF(SUMIFS('Eurostat market shares'!$Z$2:$Z$185,'Eurostat market shares'!$C$2:$C$185,'Market shares starting point Fe'!$C81,'Eurostat market shares'!$D$2:$D$185,'Market shares starting point Fe'!$D81)=0,(SUMIFS('RAW data extract'!Y$74:Y$81,'RAW data extract'!$C$74:$C$81,VLOOKUP('Market shares starting point Fe'!$D81,Nomenclature!$F$1:$G$8,2,FALSE))-'Market shares starting point Fe'!AA81)+AA81,$Z81/SUMIFS('Eurostat market shares'!$Z$2:$Z$185,'Eurostat market shares'!$C$2:$C$185,'Market shares starting point Fe'!$C81,'Eurostat market shares'!$D$2:$D$185,'Market shares starting point Fe'!$D81)*(SUMIFS('RAW data extract'!Y$74:Y$81,'RAW data extract'!$C$74:$C$81,VLOOKUP('Market shares starting point Fe'!$D81,Nomenclature!$F$1:$G$8,2,FALSE))-'Market shares starting point Fe'!AA81)+AA81)</f>
        <v>1.0389435716427644E-3</v>
      </c>
      <c r="AC81" s="7">
        <f>IF(SUMIFS('Eurostat market shares'!$Z$2:$Z$185,'Eurostat market shares'!$C$2:$C$185,'Market shares starting point Fe'!$C81,'Eurostat market shares'!$D$2:$D$185,'Market shares starting point Fe'!$D81)=0,(SUMIFS('RAW data extract'!Z$74:Z$81,'RAW data extract'!$C$74:$C$81,VLOOKUP('Market shares starting point Fe'!$D81,Nomenclature!$F$1:$G$8,2,FALSE))-'Market shares starting point Fe'!AB81)+AB81,$Z81/SUMIFS('Eurostat market shares'!$Z$2:$Z$185,'Eurostat market shares'!$C$2:$C$185,'Market shares starting point Fe'!$C81,'Eurostat market shares'!$D$2:$D$185,'Market shares starting point Fe'!$D81)*(SUMIFS('RAW data extract'!Z$74:Z$81,'RAW data extract'!$C$74:$C$81,VLOOKUP('Market shares starting point Fe'!$D81,Nomenclature!$F$1:$G$8,2,FALSE))-'Market shares starting point Fe'!AB81)+AB81)</f>
        <v>1.0579582146478287E-3</v>
      </c>
      <c r="AD81" s="7">
        <f>IF(SUMIFS('Eurostat market shares'!$Z$2:$Z$185,'Eurostat market shares'!$C$2:$C$185,'Market shares starting point Fe'!$C81,'Eurostat market shares'!$D$2:$D$185,'Market shares starting point Fe'!$D81)=0,(SUMIFS('RAW data extract'!AA$74:AA$81,'RAW data extract'!$C$74:$C$81,VLOOKUP('Market shares starting point Fe'!$D81,Nomenclature!$F$1:$G$8,2,FALSE))-'Market shares starting point Fe'!AC81)+AC81,$Z81/SUMIFS('Eurostat market shares'!$Z$2:$Z$185,'Eurostat market shares'!$C$2:$C$185,'Market shares starting point Fe'!$C81,'Eurostat market shares'!$D$2:$D$185,'Market shares starting point Fe'!$D81)*(SUMIFS('RAW data extract'!AA$74:AA$81,'RAW data extract'!$C$74:$C$81,VLOOKUP('Market shares starting point Fe'!$D81,Nomenclature!$F$1:$G$8,2,FALSE))-'Market shares starting point Fe'!AC81)+AC81)</f>
        <v>1.0918108716969316E-3</v>
      </c>
      <c r="AE81" s="7">
        <f>IF(SUMIFS('Eurostat market shares'!$Z$2:$Z$185,'Eurostat market shares'!$C$2:$C$185,'Market shares starting point Fe'!$C81,'Eurostat market shares'!$D$2:$D$185,'Market shares starting point Fe'!$D81)=0,(SUMIFS('RAW data extract'!AB$74:AB$81,'RAW data extract'!$C$74:$C$81,VLOOKUP('Market shares starting point Fe'!$D81,Nomenclature!$F$1:$G$8,2,FALSE))-'Market shares starting point Fe'!AD81)+AD81,$Z81/SUMIFS('Eurostat market shares'!$Z$2:$Z$185,'Eurostat market shares'!$C$2:$C$185,'Market shares starting point Fe'!$C81,'Eurostat market shares'!$D$2:$D$185,'Market shares starting point Fe'!$D81)*(SUMIFS('RAW data extract'!AB$74:AB$81,'RAW data extract'!$C$74:$C$81,VLOOKUP('Market shares starting point Fe'!$D81,Nomenclature!$F$1:$G$8,2,FALSE))-'Market shares starting point Fe'!AD81)+AD81)</f>
        <v>1.1047632222943586E-3</v>
      </c>
      <c r="AF81" s="7">
        <f>IF(SUMIFS('Eurostat market shares'!$Z$2:$Z$185,'Eurostat market shares'!$C$2:$C$185,'Market shares starting point Fe'!$C81,'Eurostat market shares'!$D$2:$D$185,'Market shares starting point Fe'!$D81)=0,(SUMIFS('RAW data extract'!AC$74:AC$81,'RAW data extract'!$C$74:$C$81,VLOOKUP('Market shares starting point Fe'!$D81,Nomenclature!$F$1:$G$8,2,FALSE))-'Market shares starting point Fe'!AE81)+AE81,$Z81/SUMIFS('Eurostat market shares'!$Z$2:$Z$185,'Eurostat market shares'!$C$2:$C$185,'Market shares starting point Fe'!$C81,'Eurostat market shares'!$D$2:$D$185,'Market shares starting point Fe'!$D81)*(SUMIFS('RAW data extract'!AC$74:AC$81,'RAW data extract'!$C$74:$C$81,VLOOKUP('Market shares starting point Fe'!$D81,Nomenclature!$F$1:$G$8,2,FALSE))-'Market shares starting point Fe'!AE81)+AE81)</f>
        <v>1.1198286141097071E-3</v>
      </c>
      <c r="AG81" s="7">
        <f>IF(SUMIFS('Eurostat market shares'!$Z$2:$Z$185,'Eurostat market shares'!$C$2:$C$185,'Market shares starting point Fe'!$C81,'Eurostat market shares'!$D$2:$D$185,'Market shares starting point Fe'!$D81)=0,(SUMIFS('RAW data extract'!AD$74:AD$81,'RAW data extract'!$C$74:$C$81,VLOOKUP('Market shares starting point Fe'!$D81,Nomenclature!$F$1:$G$8,2,FALSE))-'Market shares starting point Fe'!AF81)+AF81,$Z81/SUMIFS('Eurostat market shares'!$Z$2:$Z$185,'Eurostat market shares'!$C$2:$C$185,'Market shares starting point Fe'!$C81,'Eurostat market shares'!$D$2:$D$185,'Market shares starting point Fe'!$D81)*(SUMIFS('RAW data extract'!AD$74:AD$81,'RAW data extract'!$C$74:$C$81,VLOOKUP('Market shares starting point Fe'!$D81,Nomenclature!$F$1:$G$8,2,FALSE))-'Market shares starting point Fe'!AF81)+AF81)</f>
        <v>1.1369397967602194E-3</v>
      </c>
      <c r="AH81" s="7">
        <f>IF(SUMIFS('Eurostat market shares'!$Z$2:$Z$185,'Eurostat market shares'!$C$2:$C$185,'Market shares starting point Fe'!$C81,'Eurostat market shares'!$D$2:$D$185,'Market shares starting point Fe'!$D81)=0,(SUMIFS('RAW data extract'!AE$74:AE$81,'RAW data extract'!$C$74:$C$81,VLOOKUP('Market shares starting point Fe'!$D81,Nomenclature!$F$1:$G$8,2,FALSE))-'Market shares starting point Fe'!AG81)+AG81,$Z81/SUMIFS('Eurostat market shares'!$Z$2:$Z$185,'Eurostat market shares'!$C$2:$C$185,'Market shares starting point Fe'!$C81,'Eurostat market shares'!$D$2:$D$185,'Market shares starting point Fe'!$D81)*(SUMIFS('RAW data extract'!AE$74:AE$81,'RAW data extract'!$C$74:$C$81,VLOOKUP('Market shares starting point Fe'!$D81,Nomenclature!$F$1:$G$8,2,FALSE))-'Market shares starting point Fe'!AG81)+AG81)</f>
        <v>1.1573620931676655E-3</v>
      </c>
      <c r="AI81" s="7">
        <f>IF(SUMIFS('Eurostat market shares'!$Z$2:$Z$185,'Eurostat market shares'!$C$2:$C$185,'Market shares starting point Fe'!$C81,'Eurostat market shares'!$D$2:$D$185,'Market shares starting point Fe'!$D81)=0,(SUMIFS('RAW data extract'!AF$74:AF$81,'RAW data extract'!$C$74:$C$81,VLOOKUP('Market shares starting point Fe'!$D81,Nomenclature!$F$1:$G$8,2,FALSE))-'Market shares starting point Fe'!AH81)+AH81,$Z81/SUMIFS('Eurostat market shares'!$Z$2:$Z$185,'Eurostat market shares'!$C$2:$C$185,'Market shares starting point Fe'!$C81,'Eurostat market shares'!$D$2:$D$185,'Market shares starting point Fe'!$D81)*(SUMIFS('RAW data extract'!AF$74:AF$81,'RAW data extract'!$C$74:$C$81,VLOOKUP('Market shares starting point Fe'!$D81,Nomenclature!$F$1:$G$8,2,FALSE))-'Market shares starting point Fe'!AH81)+AH81)</f>
        <v>1.1798006925014368E-3</v>
      </c>
      <c r="AJ81" s="7">
        <f>IF(SUMIFS('Eurostat market shares'!$Z$2:$Z$185,'Eurostat market shares'!$C$2:$C$185,'Market shares starting point Fe'!$C81,'Eurostat market shares'!$D$2:$D$185,'Market shares starting point Fe'!$D81)=0,(SUMIFS('RAW data extract'!AG$74:AG$81,'RAW data extract'!$C$74:$C$81,VLOOKUP('Market shares starting point Fe'!$D81,Nomenclature!$F$1:$G$8,2,FALSE))-'Market shares starting point Fe'!AI81)+AI81,$Z81/SUMIFS('Eurostat market shares'!$Z$2:$Z$185,'Eurostat market shares'!$C$2:$C$185,'Market shares starting point Fe'!$C81,'Eurostat market shares'!$D$2:$D$185,'Market shares starting point Fe'!$D81)*(SUMIFS('RAW data extract'!AG$74:AG$81,'RAW data extract'!$C$74:$C$81,VLOOKUP('Market shares starting point Fe'!$D81,Nomenclature!$F$1:$G$8,2,FALSE))-'Market shares starting point Fe'!AI81)+AI81)</f>
        <v>1.2044940601735241E-3</v>
      </c>
      <c r="AK81" s="7">
        <f>IF(SUMIFS('Eurostat market shares'!$Z$2:$Z$185,'Eurostat market shares'!$C$2:$C$185,'Market shares starting point Fe'!$C81,'Eurostat market shares'!$D$2:$D$185,'Market shares starting point Fe'!$D81)=0,(SUMIFS('RAW data extract'!AH$74:AH$81,'RAW data extract'!$C$74:$C$81,VLOOKUP('Market shares starting point Fe'!$D81,Nomenclature!$F$1:$G$8,2,FALSE))-'Market shares starting point Fe'!AJ81)+AJ81,$Z81/SUMIFS('Eurostat market shares'!$Z$2:$Z$185,'Eurostat market shares'!$C$2:$C$185,'Market shares starting point Fe'!$C81,'Eurostat market shares'!$D$2:$D$185,'Market shares starting point Fe'!$D81)*(SUMIFS('RAW data extract'!AH$74:AH$81,'RAW data extract'!$C$74:$C$81,VLOOKUP('Market shares starting point Fe'!$D81,Nomenclature!$F$1:$G$8,2,FALSE))-'Market shares starting point Fe'!AJ81)+AJ81)</f>
        <v>1.2336119238165659E-3</v>
      </c>
      <c r="AL81" s="7">
        <f>IF(SUMIFS('Eurostat market shares'!$Z$2:$Z$185,'Eurostat market shares'!$C$2:$C$185,'Market shares starting point Fe'!$C81,'Eurostat market shares'!$D$2:$D$185,'Market shares starting point Fe'!$D81)=0,(SUMIFS('RAW data extract'!AI$74:AI$81,'RAW data extract'!$C$74:$C$81,VLOOKUP('Market shares starting point Fe'!$D81,Nomenclature!$F$1:$G$8,2,FALSE))-'Market shares starting point Fe'!AK81)+AK81,$Z81/SUMIFS('Eurostat market shares'!$Z$2:$Z$185,'Eurostat market shares'!$C$2:$C$185,'Market shares starting point Fe'!$C81,'Eurostat market shares'!$D$2:$D$185,'Market shares starting point Fe'!$D81)*(SUMIFS('RAW data extract'!AI$74:AI$81,'RAW data extract'!$C$74:$C$81,VLOOKUP('Market shares starting point Fe'!$D81,Nomenclature!$F$1:$G$8,2,FALSE))-'Market shares starting point Fe'!AK81)+AK81)</f>
        <v>1.268465559516849E-3</v>
      </c>
      <c r="AM81" s="7">
        <f>IF(SUMIFS('Eurostat market shares'!$Z$2:$Z$185,'Eurostat market shares'!$C$2:$C$185,'Market shares starting point Fe'!$C81,'Eurostat market shares'!$D$2:$D$185,'Market shares starting point Fe'!$D81)=0,(SUMIFS('RAW data extract'!AJ$74:AJ$81,'RAW data extract'!$C$74:$C$81,VLOOKUP('Market shares starting point Fe'!$D81,Nomenclature!$F$1:$G$8,2,FALSE))-'Market shares starting point Fe'!AL81)+AL81,$Z81/SUMIFS('Eurostat market shares'!$Z$2:$Z$185,'Eurostat market shares'!$C$2:$C$185,'Market shares starting point Fe'!$C81,'Eurostat market shares'!$D$2:$D$185,'Market shares starting point Fe'!$D81)*(SUMIFS('RAW data extract'!AJ$74:AJ$81,'RAW data extract'!$C$74:$C$81,VLOOKUP('Market shares starting point Fe'!$D81,Nomenclature!$F$1:$G$8,2,FALSE))-'Market shares starting point Fe'!AL81)+AL81)</f>
        <v>1.3109464826405865E-3</v>
      </c>
      <c r="AN81" s="7">
        <f>IF(SUMIFS('Eurostat market shares'!$Z$2:$Z$185,'Eurostat market shares'!$C$2:$C$185,'Market shares starting point Fe'!$C81,'Eurostat market shares'!$D$2:$D$185,'Market shares starting point Fe'!$D81)=0,(SUMIFS('RAW data extract'!AK$74:AK$81,'RAW data extract'!$C$74:$C$81,VLOOKUP('Market shares starting point Fe'!$D81,Nomenclature!$F$1:$G$8,2,FALSE))-'Market shares starting point Fe'!AM81)+AM81,$Z81/SUMIFS('Eurostat market shares'!$Z$2:$Z$185,'Eurostat market shares'!$C$2:$C$185,'Market shares starting point Fe'!$C81,'Eurostat market shares'!$D$2:$D$185,'Market shares starting point Fe'!$D81)*(SUMIFS('RAW data extract'!AK$74:AK$81,'RAW data extract'!$C$74:$C$81,VLOOKUP('Market shares starting point Fe'!$D81,Nomenclature!$F$1:$G$8,2,FALSE))-'Market shares starting point Fe'!AM81)+AM81)</f>
        <v>1.3643967276903124E-3</v>
      </c>
      <c r="AO81" s="7">
        <f>IF(SUMIFS('Eurostat market shares'!$Z$2:$Z$185,'Eurostat market shares'!$C$2:$C$185,'Market shares starting point Fe'!$C81,'Eurostat market shares'!$D$2:$D$185,'Market shares starting point Fe'!$D81)=0,(SUMIFS('RAW data extract'!AL$74:AL$81,'RAW data extract'!$C$74:$C$81,VLOOKUP('Market shares starting point Fe'!$D81,Nomenclature!$F$1:$G$8,2,FALSE))-'Market shares starting point Fe'!AN81)+AN81,$Z81/SUMIFS('Eurostat market shares'!$Z$2:$Z$185,'Eurostat market shares'!$C$2:$C$185,'Market shares starting point Fe'!$C81,'Eurostat market shares'!$D$2:$D$185,'Market shares starting point Fe'!$D81)*(SUMIFS('RAW data extract'!AL$74:AL$81,'RAW data extract'!$C$74:$C$81,VLOOKUP('Market shares starting point Fe'!$D81,Nomenclature!$F$1:$G$8,2,FALSE))-'Market shares starting point Fe'!AN81)+AN81)</f>
        <v>1.4271798005425584E-3</v>
      </c>
      <c r="AP81" s="7">
        <f>IF(SUMIFS('Eurostat market shares'!$Z$2:$Z$185,'Eurostat market shares'!$C$2:$C$185,'Market shares starting point Fe'!$C81,'Eurostat market shares'!$D$2:$D$185,'Market shares starting point Fe'!$D81)=0,(SUMIFS('RAW data extract'!AM$74:AM$81,'RAW data extract'!$C$74:$C$81,VLOOKUP('Market shares starting point Fe'!$D81,Nomenclature!$F$1:$G$8,2,FALSE))-'Market shares starting point Fe'!AO81)+AO81,$Z81/SUMIFS('Eurostat market shares'!$Z$2:$Z$185,'Eurostat market shares'!$C$2:$C$185,'Market shares starting point Fe'!$C81,'Eurostat market shares'!$D$2:$D$185,'Market shares starting point Fe'!$D81)*(SUMIFS('RAW data extract'!AM$74:AM$81,'RAW data extract'!$C$74:$C$81,VLOOKUP('Market shares starting point Fe'!$D81,Nomenclature!$F$1:$G$8,2,FALSE))-'Market shares starting point Fe'!AO81)+AO81)</f>
        <v>1.5003741575477807E-3</v>
      </c>
      <c r="AQ81" s="7">
        <f>IF(SUMIFS('Eurostat market shares'!$Z$2:$Z$185,'Eurostat market shares'!$C$2:$C$185,'Market shares starting point Fe'!$C81,'Eurostat market shares'!$D$2:$D$185,'Market shares starting point Fe'!$D81)=0,(SUMIFS('RAW data extract'!AN$74:AN$81,'RAW data extract'!$C$74:$C$81,VLOOKUP('Market shares starting point Fe'!$D81,Nomenclature!$F$1:$G$8,2,FALSE))-'Market shares starting point Fe'!AP81)+AP81,$Z81/SUMIFS('Eurostat market shares'!$Z$2:$Z$185,'Eurostat market shares'!$C$2:$C$185,'Market shares starting point Fe'!$C81,'Eurostat market shares'!$D$2:$D$185,'Market shares starting point Fe'!$D81)*(SUMIFS('RAW data extract'!AN$74:AN$81,'RAW data extract'!$C$74:$C$81,VLOOKUP('Market shares starting point Fe'!$D81,Nomenclature!$F$1:$G$8,2,FALSE))-'Market shares starting point Fe'!AP81)+AP81)</f>
        <v>1.5829916365067375E-3</v>
      </c>
      <c r="AR81" s="7">
        <f>IF(SUMIFS('Eurostat market shares'!$Z$2:$Z$185,'Eurostat market shares'!$C$2:$C$185,'Market shares starting point Fe'!$C81,'Eurostat market shares'!$D$2:$D$185,'Market shares starting point Fe'!$D81)=0,(SUMIFS('RAW data extract'!AO$74:AO$81,'RAW data extract'!$C$74:$C$81,VLOOKUP('Market shares starting point Fe'!$D81,Nomenclature!$F$1:$G$8,2,FALSE))-'Market shares starting point Fe'!AQ81)+AQ81,$Z81/SUMIFS('Eurostat market shares'!$Z$2:$Z$185,'Eurostat market shares'!$C$2:$C$185,'Market shares starting point Fe'!$C81,'Eurostat market shares'!$D$2:$D$185,'Market shares starting point Fe'!$D81)*(SUMIFS('RAW data extract'!AO$74:AO$81,'RAW data extract'!$C$74:$C$81,VLOOKUP('Market shares starting point Fe'!$D81,Nomenclature!$F$1:$G$8,2,FALSE))-'Market shares starting point Fe'!AQ81)+AQ81)</f>
        <v>1.6761214113994709E-3</v>
      </c>
      <c r="AS81" s="7">
        <f>IF(SUMIFS('Eurostat market shares'!$Z$2:$Z$185,'Eurostat market shares'!$C$2:$C$185,'Market shares starting point Fe'!$C81,'Eurostat market shares'!$D$2:$D$185,'Market shares starting point Fe'!$D81)=0,(SUMIFS('RAW data extract'!AP$74:AP$81,'RAW data extract'!$C$74:$C$81,VLOOKUP('Market shares starting point Fe'!$D81,Nomenclature!$F$1:$G$8,2,FALSE))-'Market shares starting point Fe'!AR81)+AR81,$Z81/SUMIFS('Eurostat market shares'!$Z$2:$Z$185,'Eurostat market shares'!$C$2:$C$185,'Market shares starting point Fe'!$C81,'Eurostat market shares'!$D$2:$D$185,'Market shares starting point Fe'!$D81)*(SUMIFS('RAW data extract'!AP$74:AP$81,'RAW data extract'!$C$74:$C$81,VLOOKUP('Market shares starting point Fe'!$D81,Nomenclature!$F$1:$G$8,2,FALSE))-'Market shares starting point Fe'!AR81)+AR81)</f>
        <v>1.7810369068512488E-3</v>
      </c>
      <c r="AT81" s="7">
        <f>IF(SUMIFS('Eurostat market shares'!$Z$2:$Z$185,'Eurostat market shares'!$C$2:$C$185,'Market shares starting point Fe'!$C81,'Eurostat market shares'!$D$2:$D$185,'Market shares starting point Fe'!$D81)=0,(SUMIFS('RAW data extract'!AQ$74:AQ$81,'RAW data extract'!$C$74:$C$81,VLOOKUP('Market shares starting point Fe'!$D81,Nomenclature!$F$1:$G$8,2,FALSE))-'Market shares starting point Fe'!AS81)+AS81,$Z81/SUMIFS('Eurostat market shares'!$Z$2:$Z$185,'Eurostat market shares'!$C$2:$C$185,'Market shares starting point Fe'!$C81,'Eurostat market shares'!$D$2:$D$185,'Market shares starting point Fe'!$D81)*(SUMIFS('RAW data extract'!AQ$74:AQ$81,'RAW data extract'!$C$74:$C$81,VLOOKUP('Market shares starting point Fe'!$D81,Nomenclature!$F$1:$G$8,2,FALSE))-'Market shares starting point Fe'!AS81)+AS81)</f>
        <v>1.9017989984994575E-3</v>
      </c>
      <c r="AU81" s="7">
        <f>IF(SUMIFS('Eurostat market shares'!$Z$2:$Z$185,'Eurostat market shares'!$C$2:$C$185,'Market shares starting point Fe'!$C81,'Eurostat market shares'!$D$2:$D$185,'Market shares starting point Fe'!$D81)=0,(SUMIFS('RAW data extract'!AR$74:AR$81,'RAW data extract'!$C$74:$C$81,VLOOKUP('Market shares starting point Fe'!$D81,Nomenclature!$F$1:$G$8,2,FALSE))-'Market shares starting point Fe'!AT81)+AT81,$Z81/SUMIFS('Eurostat market shares'!$Z$2:$Z$185,'Eurostat market shares'!$C$2:$C$185,'Market shares starting point Fe'!$C81,'Eurostat market shares'!$D$2:$D$185,'Market shares starting point Fe'!$D81)*(SUMIFS('RAW data extract'!AR$74:AR$81,'RAW data extract'!$C$74:$C$81,VLOOKUP('Market shares starting point Fe'!$D81,Nomenclature!$F$1:$G$8,2,FALSE))-'Market shares starting point Fe'!AT81)+AT81)</f>
        <v>2.0369226609876778E-3</v>
      </c>
      <c r="AV81" s="7">
        <f>IF(SUMIFS('Eurostat market shares'!$Z$2:$Z$185,'Eurostat market shares'!$C$2:$C$185,'Market shares starting point Fe'!$C81,'Eurostat market shares'!$D$2:$D$185,'Market shares starting point Fe'!$D81)=0,(SUMIFS('RAW data extract'!AS$74:AS$81,'RAW data extract'!$C$74:$C$81,VLOOKUP('Market shares starting point Fe'!$D81,Nomenclature!$F$1:$G$8,2,FALSE))-'Market shares starting point Fe'!AU81)+AU81,$Z81/SUMIFS('Eurostat market shares'!$Z$2:$Z$185,'Eurostat market shares'!$C$2:$C$185,'Market shares starting point Fe'!$C81,'Eurostat market shares'!$D$2:$D$185,'Market shares starting point Fe'!$D81)*(SUMIFS('RAW data extract'!AS$74:AS$81,'RAW data extract'!$C$74:$C$81,VLOOKUP('Market shares starting point Fe'!$D81,Nomenclature!$F$1:$G$8,2,FALSE))-'Market shares starting point Fe'!AU81)+AU81)</f>
        <v>2.1971128177983327E-3</v>
      </c>
      <c r="AW81" s="7">
        <f>IF(SUMIFS('Eurostat market shares'!$Z$2:$Z$185,'Eurostat market shares'!$C$2:$C$185,'Market shares starting point Fe'!$C81,'Eurostat market shares'!$D$2:$D$185,'Market shares starting point Fe'!$D81)=0,(SUMIFS('RAW data extract'!AT$74:AT$81,'RAW data extract'!$C$74:$C$81,VLOOKUP('Market shares starting point Fe'!$D81,Nomenclature!$F$1:$G$8,2,FALSE))-'Market shares starting point Fe'!AV81)+AV81,$Z81/SUMIFS('Eurostat market shares'!$Z$2:$Z$185,'Eurostat market shares'!$C$2:$C$185,'Market shares starting point Fe'!$C81,'Eurostat market shares'!$D$2:$D$185,'Market shares starting point Fe'!$D81)*(SUMIFS('RAW data extract'!AT$74:AT$81,'RAW data extract'!$C$74:$C$81,VLOOKUP('Market shares starting point Fe'!$D81,Nomenclature!$F$1:$G$8,2,FALSE))-'Market shares starting point Fe'!AV81)+AV81)</f>
        <v>2.3889626204798035E-3</v>
      </c>
      <c r="AX81" s="7">
        <f>IF(SUMIFS('Eurostat market shares'!$Z$2:$Z$185,'Eurostat market shares'!$C$2:$C$185,'Market shares starting point Fe'!$C81,'Eurostat market shares'!$D$2:$D$185,'Market shares starting point Fe'!$D81)=0,(SUMIFS('RAW data extract'!AU$74:AU$81,'RAW data extract'!$C$74:$C$81,VLOOKUP('Market shares starting point Fe'!$D81,Nomenclature!$F$1:$G$8,2,FALSE))-'Market shares starting point Fe'!AW81)+AW81,$Z81/SUMIFS('Eurostat market shares'!$Z$2:$Z$185,'Eurostat market shares'!$C$2:$C$185,'Market shares starting point Fe'!$C81,'Eurostat market shares'!$D$2:$D$185,'Market shares starting point Fe'!$D81)*(SUMIFS('RAW data extract'!AU$74:AU$81,'RAW data extract'!$C$74:$C$81,VLOOKUP('Market shares starting point Fe'!$D81,Nomenclature!$F$1:$G$8,2,FALSE))-'Market shares starting point Fe'!AW81)+AW81)</f>
        <v>2.6221717132054179E-3</v>
      </c>
      <c r="AY81" s="7">
        <f>IF(SUMIFS('Eurostat market shares'!$Z$2:$Z$185,'Eurostat market shares'!$C$2:$C$185,'Market shares starting point Fe'!$C81,'Eurostat market shares'!$D$2:$D$185,'Market shares starting point Fe'!$D81)=0,(SUMIFS('RAW data extract'!AV$74:AV$81,'RAW data extract'!$C$74:$C$81,VLOOKUP('Market shares starting point Fe'!$D81,Nomenclature!$F$1:$G$8,2,FALSE))-'Market shares starting point Fe'!AX81)+AX81,$Z81/SUMIFS('Eurostat market shares'!$Z$2:$Z$185,'Eurostat market shares'!$C$2:$C$185,'Market shares starting point Fe'!$C81,'Eurostat market shares'!$D$2:$D$185,'Market shares starting point Fe'!$D81)*(SUMIFS('RAW data extract'!AV$74:AV$81,'RAW data extract'!$C$74:$C$81,VLOOKUP('Market shares starting point Fe'!$D81,Nomenclature!$F$1:$G$8,2,FALSE))-'Market shares starting point Fe'!AX81)+AX81)</f>
        <v>2.8148257461133256E-3</v>
      </c>
      <c r="AZ81" s="7">
        <f>IF(SUMIFS('Eurostat market shares'!$Z$2:$Z$185,'Eurostat market shares'!$C$2:$C$185,'Market shares starting point Fe'!$C81,'Eurostat market shares'!$D$2:$D$185,'Market shares starting point Fe'!$D81)=0,(SUMIFS('RAW data extract'!AW$74:AW$81,'RAW data extract'!$C$74:$C$81,VLOOKUP('Market shares starting point Fe'!$D81,Nomenclature!$F$1:$G$8,2,FALSE))-'Market shares starting point Fe'!AY81)+AY81,$Z81/SUMIFS('Eurostat market shares'!$Z$2:$Z$185,'Eurostat market shares'!$C$2:$C$185,'Market shares starting point Fe'!$C81,'Eurostat market shares'!$D$2:$D$185,'Market shares starting point Fe'!$D81)*(SUMIFS('RAW data extract'!AW$74:AW$81,'RAW data extract'!$C$74:$C$81,VLOOKUP('Market shares starting point Fe'!$D81,Nomenclature!$F$1:$G$8,2,FALSE))-'Market shares starting point Fe'!AY81)+AY81)</f>
        <v>3.0652488740514506E-3</v>
      </c>
      <c r="BA81" s="7">
        <f>IF(SUMIFS('Eurostat market shares'!$Z$2:$Z$185,'Eurostat market shares'!$C$2:$C$185,'Market shares starting point Fe'!$C81,'Eurostat market shares'!$D$2:$D$185,'Market shares starting point Fe'!$D81)=0,(SUMIFS('RAW data extract'!AX$74:AX$81,'RAW data extract'!$C$74:$C$81,VLOOKUP('Market shares starting point Fe'!$D81,Nomenclature!$F$1:$G$8,2,FALSE))-'Market shares starting point Fe'!AZ81)+AZ81,$Z81/SUMIFS('Eurostat market shares'!$Z$2:$Z$185,'Eurostat market shares'!$C$2:$C$185,'Market shares starting point Fe'!$C81,'Eurostat market shares'!$D$2:$D$185,'Market shares starting point Fe'!$D81)*(SUMIFS('RAW data extract'!AX$74:AX$81,'RAW data extract'!$C$74:$C$81,VLOOKUP('Market shares starting point Fe'!$D81,Nomenclature!$F$1:$G$8,2,FALSE))-'Market shares starting point Fe'!AZ81)+AZ81)</f>
        <v>3.334783432032285E-3</v>
      </c>
      <c r="BB81" s="7">
        <f>IF(SUMIFS('Eurostat market shares'!$Z$2:$Z$185,'Eurostat market shares'!$C$2:$C$185,'Market shares starting point Fe'!$C81,'Eurostat market shares'!$D$2:$D$185,'Market shares starting point Fe'!$D81)=0,(SUMIFS('RAW data extract'!AY$74:AY$81,'RAW data extract'!$C$74:$C$81,VLOOKUP('Market shares starting point Fe'!$D81,Nomenclature!$F$1:$G$8,2,FALSE))-'Market shares starting point Fe'!BA81)+BA81,$Z81/SUMIFS('Eurostat market shares'!$Z$2:$Z$185,'Eurostat market shares'!$C$2:$C$185,'Market shares starting point Fe'!$C81,'Eurostat market shares'!$D$2:$D$185,'Market shares starting point Fe'!$D81)*(SUMIFS('RAW data extract'!AY$74:AY$81,'RAW data extract'!$C$74:$C$81,VLOOKUP('Market shares starting point Fe'!$D81,Nomenclature!$F$1:$G$8,2,FALSE))-'Market shares starting point Fe'!BA81)+BA81)</f>
        <v>3.6237132253118015E-3</v>
      </c>
      <c r="BC81" s="7">
        <f>IF(SUMIFS('Eurostat market shares'!$Z$2:$Z$185,'Eurostat market shares'!$C$2:$C$185,'Market shares starting point Fe'!$C81,'Eurostat market shares'!$D$2:$D$185,'Market shares starting point Fe'!$D81)=0,(SUMIFS('RAW data extract'!AZ$74:AZ$81,'RAW data extract'!$C$74:$C$81,VLOOKUP('Market shares starting point Fe'!$D81,Nomenclature!$F$1:$G$8,2,FALSE))-'Market shares starting point Fe'!BB81)+BB81,$Z81/SUMIFS('Eurostat market shares'!$Z$2:$Z$185,'Eurostat market shares'!$C$2:$C$185,'Market shares starting point Fe'!$C81,'Eurostat market shares'!$D$2:$D$185,'Market shares starting point Fe'!$D81)*(SUMIFS('RAW data extract'!AZ$74:AZ$81,'RAW data extract'!$C$74:$C$81,VLOOKUP('Market shares starting point Fe'!$D81,Nomenclature!$F$1:$G$8,2,FALSE))-'Market shares starting point Fe'!BB81)+BB81)</f>
        <v>3.93874778335757E-3</v>
      </c>
      <c r="BD81" s="7">
        <f>IF(SUMIFS('Eurostat market shares'!$Z$2:$Z$185,'Eurostat market shares'!$C$2:$C$185,'Market shares starting point Fe'!$C81,'Eurostat market shares'!$D$2:$D$185,'Market shares starting point Fe'!$D81)=0,(SUMIFS('RAW data extract'!BA$74:BA$81,'RAW data extract'!$C$74:$C$81,VLOOKUP('Market shares starting point Fe'!$D81,Nomenclature!$F$1:$G$8,2,FALSE))-'Market shares starting point Fe'!BC81)+BC81,$Z81/SUMIFS('Eurostat market shares'!$Z$2:$Z$185,'Eurostat market shares'!$C$2:$C$185,'Market shares starting point Fe'!$C81,'Eurostat market shares'!$D$2:$D$185,'Market shares starting point Fe'!$D81)*(SUMIFS('RAW data extract'!BA$74:BA$81,'RAW data extract'!$C$74:$C$81,VLOOKUP('Market shares starting point Fe'!$D81,Nomenclature!$F$1:$G$8,2,FALSE))-'Market shares starting point Fe'!BC81)+BC81)</f>
        <v>4.300220416896405E-3</v>
      </c>
      <c r="BE81" s="7">
        <f>IF(SUMIFS('Eurostat market shares'!$Z$2:$Z$185,'Eurostat market shares'!$C$2:$C$185,'Market shares starting point Fe'!$C81,'Eurostat market shares'!$D$2:$D$185,'Market shares starting point Fe'!$D81)=0,(SUMIFS('RAW data extract'!BB$74:BB$81,'RAW data extract'!$C$74:$C$81,VLOOKUP('Market shares starting point Fe'!$D81,Nomenclature!$F$1:$G$8,2,FALSE))-'Market shares starting point Fe'!BD81)+BD81,$Z81/SUMIFS('Eurostat market shares'!$Z$2:$Z$185,'Eurostat market shares'!$C$2:$C$185,'Market shares starting point Fe'!$C81,'Eurostat market shares'!$D$2:$D$185,'Market shares starting point Fe'!$D81)*(SUMIFS('RAW data extract'!BB$74:BB$81,'RAW data extract'!$C$74:$C$81,VLOOKUP('Market shares starting point Fe'!$D81,Nomenclature!$F$1:$G$8,2,FALSE))-'Market shares starting point Fe'!BD81)+BD81)</f>
        <v>4.6939839380802061E-3</v>
      </c>
      <c r="BF81" s="7">
        <f>IF(SUMIFS('Eurostat market shares'!$Z$2:$Z$185,'Eurostat market shares'!$C$2:$C$185,'Market shares starting point Fe'!$C81,'Eurostat market shares'!$D$2:$D$185,'Market shares starting point Fe'!$D81)=0,(SUMIFS('RAW data extract'!BC$74:BC$81,'RAW data extract'!$C$74:$C$81,VLOOKUP('Market shares starting point Fe'!$D81,Nomenclature!$F$1:$G$8,2,FALSE))-'Market shares starting point Fe'!BE81)+BE81,$Z81/SUMIFS('Eurostat market shares'!$Z$2:$Z$185,'Eurostat market shares'!$C$2:$C$185,'Market shares starting point Fe'!$C81,'Eurostat market shares'!$D$2:$D$185,'Market shares starting point Fe'!$D81)*(SUMIFS('RAW data extract'!BC$74:BC$81,'RAW data extract'!$C$74:$C$81,VLOOKUP('Market shares starting point Fe'!$D81,Nomenclature!$F$1:$G$8,2,FALSE))-'Market shares starting point Fe'!BE81)+BE81)</f>
        <v>5.1362652244870237E-3</v>
      </c>
      <c r="BG81" s="7">
        <f>IF(SUMIFS('Eurostat market shares'!$Z$2:$Z$185,'Eurostat market shares'!$C$2:$C$185,'Market shares starting point Fe'!$C81,'Eurostat market shares'!$D$2:$D$185,'Market shares starting point Fe'!$D81)=0,(SUMIFS('RAW data extract'!BD$74:BD$81,'RAW data extract'!$C$74:$C$81,VLOOKUP('Market shares starting point Fe'!$D81,Nomenclature!$F$1:$G$8,2,FALSE))-'Market shares starting point Fe'!BF81)+BF81,$Z81/SUMIFS('Eurostat market shares'!$Z$2:$Z$185,'Eurostat market shares'!$C$2:$C$185,'Market shares starting point Fe'!$C81,'Eurostat market shares'!$D$2:$D$185,'Market shares starting point Fe'!$D81)*(SUMIFS('RAW data extract'!BD$74:BD$81,'RAW data extract'!$C$74:$C$81,VLOOKUP('Market shares starting point Fe'!$D81,Nomenclature!$F$1:$G$8,2,FALSE))-'Market shares starting point Fe'!BF81)+BF81)</f>
        <v>5.6378151138611644E-3</v>
      </c>
      <c r="BH81" s="7">
        <f>IF(SUMIFS('Eurostat market shares'!$Z$2:$Z$185,'Eurostat market shares'!$C$2:$C$185,'Market shares starting point Fe'!$C81,'Eurostat market shares'!$D$2:$D$185,'Market shares starting point Fe'!$D81)=0,(SUMIFS('RAW data extract'!BE$74:BE$81,'RAW data extract'!$C$74:$C$81,VLOOKUP('Market shares starting point Fe'!$D81,Nomenclature!$F$1:$G$8,2,FALSE))-'Market shares starting point Fe'!BG81)+BG81,$Z81/SUMIFS('Eurostat market shares'!$Z$2:$Z$185,'Eurostat market shares'!$C$2:$C$185,'Market shares starting point Fe'!$C81,'Eurostat market shares'!$D$2:$D$185,'Market shares starting point Fe'!$D81)*(SUMIFS('RAW data extract'!BE$74:BE$81,'RAW data extract'!$C$74:$C$81,VLOOKUP('Market shares starting point Fe'!$D81,Nomenclature!$F$1:$G$8,2,FALSE))-'Market shares starting point Fe'!BG81)+BG81)</f>
        <v>6.2088712169205505E-3</v>
      </c>
    </row>
    <row r="82" spans="1:60" hidden="1" x14ac:dyDescent="0.3">
      <c r="A82" t="s">
        <v>9</v>
      </c>
      <c r="B82" t="s">
        <v>10</v>
      </c>
      <c r="C82" t="s">
        <v>10</v>
      </c>
      <c r="D82" t="s">
        <v>12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 s="6">
        <f>IFERROR(SUMIFS('intermediary sheet'!J$2:J$185,'intermediary sheet'!$C$2:$C$185,'Market shares starting point Fe'!$C82,'intermediary sheet'!$D$2:$D$185,'Market shares starting point Fe'!$D82)/SUMIFS('intermediary sheet'!J$2:J$185,'intermediary sheet'!$C$2:$C$185,'Market shares starting point Fe'!$C82,'intermediary sheet'!$D$2:$D$185,"total"),0)</f>
        <v>1</v>
      </c>
      <c r="K82" s="6">
        <f>IFERROR(SUMIFS('intermediary sheet'!K$2:K$185,'intermediary sheet'!$C$2:$C$185,'Market shares starting point Fe'!$C82,'intermediary sheet'!$D$2:$D$185,'Market shares starting point Fe'!$D82)/SUMIFS('intermediary sheet'!K$2:K$185,'intermediary sheet'!$C$2:$C$185,'Market shares starting point Fe'!$C82,'intermediary sheet'!$D$2:$D$185,"total"),0)</f>
        <v>1</v>
      </c>
      <c r="L82" s="6">
        <f>IFERROR(SUMIFS('intermediary sheet'!L$2:L$185,'intermediary sheet'!$C$2:$C$185,'Market shares starting point Fe'!$C82,'intermediary sheet'!$D$2:$D$185,'Market shares starting point Fe'!$D82)/SUMIFS('intermediary sheet'!L$2:L$185,'intermediary sheet'!$C$2:$C$185,'Market shares starting point Fe'!$C82,'intermediary sheet'!$D$2:$D$185,"total"),0)</f>
        <v>1</v>
      </c>
      <c r="M82" s="6">
        <f>IFERROR(SUMIFS('intermediary sheet'!M$2:M$185,'intermediary sheet'!$C$2:$C$185,'Market shares starting point Fe'!$C82,'intermediary sheet'!$D$2:$D$185,'Market shares starting point Fe'!$D82)/SUMIFS('intermediary sheet'!M$2:M$185,'intermediary sheet'!$C$2:$C$185,'Market shares starting point Fe'!$C82,'intermediary sheet'!$D$2:$D$185,"total"),0)</f>
        <v>1</v>
      </c>
      <c r="N82" s="6">
        <f>IFERROR(SUMIFS('intermediary sheet'!N$2:N$185,'intermediary sheet'!$C$2:$C$185,'Market shares starting point Fe'!$C82,'intermediary sheet'!$D$2:$D$185,'Market shares starting point Fe'!$D82)/SUMIFS('intermediary sheet'!N$2:N$185,'intermediary sheet'!$C$2:$C$185,'Market shares starting point Fe'!$C82,'intermediary sheet'!$D$2:$D$185,"total"),0)</f>
        <v>1</v>
      </c>
      <c r="O82" s="6">
        <f>IFERROR(SUMIFS('intermediary sheet'!O$2:O$185,'intermediary sheet'!$C$2:$C$185,'Market shares starting point Fe'!$C82,'intermediary sheet'!$D$2:$D$185,'Market shares starting point Fe'!$D82)/SUMIFS('intermediary sheet'!O$2:O$185,'intermediary sheet'!$C$2:$C$185,'Market shares starting point Fe'!$C82,'intermediary sheet'!$D$2:$D$185,"total"),0)</f>
        <v>1</v>
      </c>
      <c r="P82" s="6">
        <f>IFERROR(SUMIFS('intermediary sheet'!P$2:P$185,'intermediary sheet'!$C$2:$C$185,'Market shares starting point Fe'!$C82,'intermediary sheet'!$D$2:$D$185,'Market shares starting point Fe'!$D82)/SUMIFS('intermediary sheet'!P$2:P$185,'intermediary sheet'!$C$2:$C$185,'Market shares starting point Fe'!$C82,'intermediary sheet'!$D$2:$D$185,"total"),0)</f>
        <v>1</v>
      </c>
      <c r="Q82" s="6">
        <f>IFERROR(SUMIFS('intermediary sheet'!Q$2:Q$185,'intermediary sheet'!$C$2:$C$185,'Market shares starting point Fe'!$C82,'intermediary sheet'!$D$2:$D$185,'Market shares starting point Fe'!$D82)/SUMIFS('intermediary sheet'!Q$2:Q$185,'intermediary sheet'!$C$2:$C$185,'Market shares starting point Fe'!$C82,'intermediary sheet'!$D$2:$D$185,"total"),0)</f>
        <v>1</v>
      </c>
      <c r="R82" s="6">
        <f>IFERROR(SUMIFS('intermediary sheet'!R$2:R$185,'intermediary sheet'!$C$2:$C$185,'Market shares starting point Fe'!$C82,'intermediary sheet'!$D$2:$D$185,'Market shares starting point Fe'!$D82)/SUMIFS('intermediary sheet'!R$2:R$185,'intermediary sheet'!$C$2:$C$185,'Market shares starting point Fe'!$C82,'intermediary sheet'!$D$2:$D$185,"total"),0)</f>
        <v>1</v>
      </c>
      <c r="S82" s="6">
        <f>IFERROR(SUMIFS('intermediary sheet'!S$2:S$185,'intermediary sheet'!$C$2:$C$185,'Market shares starting point Fe'!$C82,'intermediary sheet'!$D$2:$D$185,'Market shares starting point Fe'!$D82)/SUMIFS('intermediary sheet'!S$2:S$185,'intermediary sheet'!$C$2:$C$185,'Market shares starting point Fe'!$C82,'intermediary sheet'!$D$2:$D$185,"total"),0)</f>
        <v>1</v>
      </c>
      <c r="T82" s="6">
        <f>IFERROR(SUMIFS('intermediary sheet'!T$2:T$185,'intermediary sheet'!$C$2:$C$185,'Market shares starting point Fe'!$C82,'intermediary sheet'!$D$2:$D$185,'Market shares starting point Fe'!$D82)/SUMIFS('intermediary sheet'!T$2:T$185,'intermediary sheet'!$C$2:$C$185,'Market shares starting point Fe'!$C82,'intermediary sheet'!$D$2:$D$185,"total"),0)</f>
        <v>1</v>
      </c>
      <c r="U82" s="6">
        <f>IFERROR(SUMIFS('intermediary sheet'!U$2:U$185,'intermediary sheet'!$C$2:$C$185,'Market shares starting point Fe'!$C82,'intermediary sheet'!$D$2:$D$185,'Market shares starting point Fe'!$D82)/SUMIFS('intermediary sheet'!U$2:U$185,'intermediary sheet'!$C$2:$C$185,'Market shares starting point Fe'!$C82,'intermediary sheet'!$D$2:$D$185,"total"),0)</f>
        <v>1</v>
      </c>
      <c r="V82" s="6">
        <f>IFERROR(SUMIFS('intermediary sheet'!V$2:V$185,'intermediary sheet'!$C$2:$C$185,'Market shares starting point Fe'!$C82,'intermediary sheet'!$D$2:$D$185,'Market shares starting point Fe'!$D82)/SUMIFS('intermediary sheet'!V$2:V$185,'intermediary sheet'!$C$2:$C$185,'Market shares starting point Fe'!$C82,'intermediary sheet'!$D$2:$D$185,"total"),0)</f>
        <v>1</v>
      </c>
      <c r="W82" s="6">
        <f>IFERROR(SUMIFS('intermediary sheet'!W$2:W$185,'intermediary sheet'!$C$2:$C$185,'Market shares starting point Fe'!$C82,'intermediary sheet'!$D$2:$D$185,'Market shares starting point Fe'!$D82)/SUMIFS('intermediary sheet'!W$2:W$185,'intermediary sheet'!$C$2:$C$185,'Market shares starting point Fe'!$C82,'intermediary sheet'!$D$2:$D$185,"total"),0)</f>
        <v>1</v>
      </c>
      <c r="X82" s="6">
        <f>IFERROR(SUMIFS('intermediary sheet'!X$2:X$185,'intermediary sheet'!$C$2:$C$185,'Market shares starting point Fe'!$C82,'intermediary sheet'!$D$2:$D$185,'Market shares starting point Fe'!$D82)/SUMIFS('intermediary sheet'!X$2:X$185,'intermediary sheet'!$C$2:$C$185,'Market shares starting point Fe'!$C82,'intermediary sheet'!$D$2:$D$185,"total"),0)</f>
        <v>1</v>
      </c>
      <c r="Y82" s="6">
        <f>IFERROR(SUMIFS('intermediary sheet'!Y$2:Y$185,'intermediary sheet'!$C$2:$C$185,'Market shares starting point Fe'!$C82,'intermediary sheet'!$D$2:$D$185,'Market shares starting point Fe'!$D82)/SUMIFS('intermediary sheet'!Y$2:Y$185,'intermediary sheet'!$C$2:$C$185,'Market shares starting point Fe'!$C82,'intermediary sheet'!$D$2:$D$185,"total"),0)</f>
        <v>1</v>
      </c>
      <c r="Z82" s="6">
        <f>IFERROR(SUMIFS('intermediary sheet'!Z$2:Z$185,'intermediary sheet'!$C$2:$C$185,'Market shares starting point Fe'!$C82,'intermediary sheet'!$D$2:$D$185,'Market shares starting point Fe'!$D82)/SUMIFS('intermediary sheet'!Z$2:Z$185,'intermediary sheet'!$C$2:$C$185,'Market shares starting point Fe'!$C82,'intermediary sheet'!$D$2:$D$185,"total"),0)</f>
        <v>1</v>
      </c>
      <c r="AA82" s="7">
        <f>IF(SUMIFS('Eurostat market shares'!$Z$2:$Z$185,'Eurostat market shares'!$C$2:$C$185,'Market shares starting point Fe'!$C82,'Eurostat market shares'!$D$2:$D$185,'Market shares starting point Fe'!$D82)=0,(SUMIFS('RAW data extract'!X$74:X$81,'RAW data extract'!$C$74:$C$81,VLOOKUP('Market shares starting point Fe'!$D82,Nomenclature!$F$1:$G$8,2,FALSE))-'Market shares starting point Fe'!Z82)+Z82,$Z82/SUMIFS('Eurostat market shares'!$Z$2:$Z$185,'Eurostat market shares'!$C$2:$C$185,'Market shares starting point Fe'!$C82,'Eurostat market shares'!$D$2:$D$185,'Market shares starting point Fe'!$D82)*(SUMIFS('RAW data extract'!X$74:X$81,'RAW data extract'!$C$74:$C$81,VLOOKUP('Market shares starting point Fe'!$D82,Nomenclature!$F$1:$G$8,2,FALSE))-'Market shares starting point Fe'!Z82)+Z82)</f>
        <v>1</v>
      </c>
      <c r="AB82" s="7">
        <f>IF(SUMIFS('Eurostat market shares'!$Z$2:$Z$185,'Eurostat market shares'!$C$2:$C$185,'Market shares starting point Fe'!$C82,'Eurostat market shares'!$D$2:$D$185,'Market shares starting point Fe'!$D82)=0,(SUMIFS('RAW data extract'!Y$74:Y$81,'RAW data extract'!$C$74:$C$81,VLOOKUP('Market shares starting point Fe'!$D82,Nomenclature!$F$1:$G$8,2,FALSE))-'Market shares starting point Fe'!AA82)+AA82,$Z82/SUMIFS('Eurostat market shares'!$Z$2:$Z$185,'Eurostat market shares'!$C$2:$C$185,'Market shares starting point Fe'!$C82,'Eurostat market shares'!$D$2:$D$185,'Market shares starting point Fe'!$D82)*(SUMIFS('RAW data extract'!Y$74:Y$81,'RAW data extract'!$C$74:$C$81,VLOOKUP('Market shares starting point Fe'!$D82,Nomenclature!$F$1:$G$8,2,FALSE))-'Market shares starting point Fe'!AA82)+AA82)</f>
        <v>1</v>
      </c>
      <c r="AC82" s="7">
        <f>IF(SUMIFS('Eurostat market shares'!$Z$2:$Z$185,'Eurostat market shares'!$C$2:$C$185,'Market shares starting point Fe'!$C82,'Eurostat market shares'!$D$2:$D$185,'Market shares starting point Fe'!$D82)=0,(SUMIFS('RAW data extract'!Z$74:Z$81,'RAW data extract'!$C$74:$C$81,VLOOKUP('Market shares starting point Fe'!$D82,Nomenclature!$F$1:$G$8,2,FALSE))-'Market shares starting point Fe'!AB82)+AB82,$Z82/SUMIFS('Eurostat market shares'!$Z$2:$Z$185,'Eurostat market shares'!$C$2:$C$185,'Market shares starting point Fe'!$C82,'Eurostat market shares'!$D$2:$D$185,'Market shares starting point Fe'!$D82)*(SUMIFS('RAW data extract'!Z$74:Z$81,'RAW data extract'!$C$74:$C$81,VLOOKUP('Market shares starting point Fe'!$D82,Nomenclature!$F$1:$G$8,2,FALSE))-'Market shares starting point Fe'!AB82)+AB82)</f>
        <v>1</v>
      </c>
      <c r="AD82" s="7">
        <f>IF(SUMIFS('Eurostat market shares'!$Z$2:$Z$185,'Eurostat market shares'!$C$2:$C$185,'Market shares starting point Fe'!$C82,'Eurostat market shares'!$D$2:$D$185,'Market shares starting point Fe'!$D82)=0,(SUMIFS('RAW data extract'!AA$74:AA$81,'RAW data extract'!$C$74:$C$81,VLOOKUP('Market shares starting point Fe'!$D82,Nomenclature!$F$1:$G$8,2,FALSE))-'Market shares starting point Fe'!AC82)+AC82,$Z82/SUMIFS('Eurostat market shares'!$Z$2:$Z$185,'Eurostat market shares'!$C$2:$C$185,'Market shares starting point Fe'!$C82,'Eurostat market shares'!$D$2:$D$185,'Market shares starting point Fe'!$D82)*(SUMIFS('RAW data extract'!AA$74:AA$81,'RAW data extract'!$C$74:$C$81,VLOOKUP('Market shares starting point Fe'!$D82,Nomenclature!$F$1:$G$8,2,FALSE))-'Market shares starting point Fe'!AC82)+AC82)</f>
        <v>1</v>
      </c>
      <c r="AE82" s="7">
        <f>IF(SUMIFS('Eurostat market shares'!$Z$2:$Z$185,'Eurostat market shares'!$C$2:$C$185,'Market shares starting point Fe'!$C82,'Eurostat market shares'!$D$2:$D$185,'Market shares starting point Fe'!$D82)=0,(SUMIFS('RAW data extract'!AB$74:AB$81,'RAW data extract'!$C$74:$C$81,VLOOKUP('Market shares starting point Fe'!$D82,Nomenclature!$F$1:$G$8,2,FALSE))-'Market shares starting point Fe'!AD82)+AD82,$Z82/SUMIFS('Eurostat market shares'!$Z$2:$Z$185,'Eurostat market shares'!$C$2:$C$185,'Market shares starting point Fe'!$C82,'Eurostat market shares'!$D$2:$D$185,'Market shares starting point Fe'!$D82)*(SUMIFS('RAW data extract'!AB$74:AB$81,'RAW data extract'!$C$74:$C$81,VLOOKUP('Market shares starting point Fe'!$D82,Nomenclature!$F$1:$G$8,2,FALSE))-'Market shares starting point Fe'!AD82)+AD82)</f>
        <v>1</v>
      </c>
      <c r="AF82" s="7">
        <f>IF(SUMIFS('Eurostat market shares'!$Z$2:$Z$185,'Eurostat market shares'!$C$2:$C$185,'Market shares starting point Fe'!$C82,'Eurostat market shares'!$D$2:$D$185,'Market shares starting point Fe'!$D82)=0,(SUMIFS('RAW data extract'!AC$74:AC$81,'RAW data extract'!$C$74:$C$81,VLOOKUP('Market shares starting point Fe'!$D82,Nomenclature!$F$1:$G$8,2,FALSE))-'Market shares starting point Fe'!AE82)+AE82,$Z82/SUMIFS('Eurostat market shares'!$Z$2:$Z$185,'Eurostat market shares'!$C$2:$C$185,'Market shares starting point Fe'!$C82,'Eurostat market shares'!$D$2:$D$185,'Market shares starting point Fe'!$D82)*(SUMIFS('RAW data extract'!AC$74:AC$81,'RAW data extract'!$C$74:$C$81,VLOOKUP('Market shares starting point Fe'!$D82,Nomenclature!$F$1:$G$8,2,FALSE))-'Market shares starting point Fe'!AE82)+AE82)</f>
        <v>1</v>
      </c>
      <c r="AG82" s="7">
        <f>IF(SUMIFS('Eurostat market shares'!$Z$2:$Z$185,'Eurostat market shares'!$C$2:$C$185,'Market shares starting point Fe'!$C82,'Eurostat market shares'!$D$2:$D$185,'Market shares starting point Fe'!$D82)=0,(SUMIFS('RAW data extract'!AD$74:AD$81,'RAW data extract'!$C$74:$C$81,VLOOKUP('Market shares starting point Fe'!$D82,Nomenclature!$F$1:$G$8,2,FALSE))-'Market shares starting point Fe'!AF82)+AF82,$Z82/SUMIFS('Eurostat market shares'!$Z$2:$Z$185,'Eurostat market shares'!$C$2:$C$185,'Market shares starting point Fe'!$C82,'Eurostat market shares'!$D$2:$D$185,'Market shares starting point Fe'!$D82)*(SUMIFS('RAW data extract'!AD$74:AD$81,'RAW data extract'!$C$74:$C$81,VLOOKUP('Market shares starting point Fe'!$D82,Nomenclature!$F$1:$G$8,2,FALSE))-'Market shares starting point Fe'!AF82)+AF82)</f>
        <v>1</v>
      </c>
      <c r="AH82" s="7">
        <f>IF(SUMIFS('Eurostat market shares'!$Z$2:$Z$185,'Eurostat market shares'!$C$2:$C$185,'Market shares starting point Fe'!$C82,'Eurostat market shares'!$D$2:$D$185,'Market shares starting point Fe'!$D82)=0,(SUMIFS('RAW data extract'!AE$74:AE$81,'RAW data extract'!$C$74:$C$81,VLOOKUP('Market shares starting point Fe'!$D82,Nomenclature!$F$1:$G$8,2,FALSE))-'Market shares starting point Fe'!AG82)+AG82,$Z82/SUMIFS('Eurostat market shares'!$Z$2:$Z$185,'Eurostat market shares'!$C$2:$C$185,'Market shares starting point Fe'!$C82,'Eurostat market shares'!$D$2:$D$185,'Market shares starting point Fe'!$D82)*(SUMIFS('RAW data extract'!AE$74:AE$81,'RAW data extract'!$C$74:$C$81,VLOOKUP('Market shares starting point Fe'!$D82,Nomenclature!$F$1:$G$8,2,FALSE))-'Market shares starting point Fe'!AG82)+AG82)</f>
        <v>1</v>
      </c>
      <c r="AI82" s="7">
        <f>IF(SUMIFS('Eurostat market shares'!$Z$2:$Z$185,'Eurostat market shares'!$C$2:$C$185,'Market shares starting point Fe'!$C82,'Eurostat market shares'!$D$2:$D$185,'Market shares starting point Fe'!$D82)=0,(SUMIFS('RAW data extract'!AF$74:AF$81,'RAW data extract'!$C$74:$C$81,VLOOKUP('Market shares starting point Fe'!$D82,Nomenclature!$F$1:$G$8,2,FALSE))-'Market shares starting point Fe'!AH82)+AH82,$Z82/SUMIFS('Eurostat market shares'!$Z$2:$Z$185,'Eurostat market shares'!$C$2:$C$185,'Market shares starting point Fe'!$C82,'Eurostat market shares'!$D$2:$D$185,'Market shares starting point Fe'!$D82)*(SUMIFS('RAW data extract'!AF$74:AF$81,'RAW data extract'!$C$74:$C$81,VLOOKUP('Market shares starting point Fe'!$D82,Nomenclature!$F$1:$G$8,2,FALSE))-'Market shares starting point Fe'!AH82)+AH82)</f>
        <v>1</v>
      </c>
      <c r="AJ82" s="7">
        <f>IF(SUMIFS('Eurostat market shares'!$Z$2:$Z$185,'Eurostat market shares'!$C$2:$C$185,'Market shares starting point Fe'!$C82,'Eurostat market shares'!$D$2:$D$185,'Market shares starting point Fe'!$D82)=0,(SUMIFS('RAW data extract'!AG$74:AG$81,'RAW data extract'!$C$74:$C$81,VLOOKUP('Market shares starting point Fe'!$D82,Nomenclature!$F$1:$G$8,2,FALSE))-'Market shares starting point Fe'!AI82)+AI82,$Z82/SUMIFS('Eurostat market shares'!$Z$2:$Z$185,'Eurostat market shares'!$C$2:$C$185,'Market shares starting point Fe'!$C82,'Eurostat market shares'!$D$2:$D$185,'Market shares starting point Fe'!$D82)*(SUMIFS('RAW data extract'!AG$74:AG$81,'RAW data extract'!$C$74:$C$81,VLOOKUP('Market shares starting point Fe'!$D82,Nomenclature!$F$1:$G$8,2,FALSE))-'Market shares starting point Fe'!AI82)+AI82)</f>
        <v>1</v>
      </c>
      <c r="AK82" s="7">
        <f>IF(SUMIFS('Eurostat market shares'!$Z$2:$Z$185,'Eurostat market shares'!$C$2:$C$185,'Market shares starting point Fe'!$C82,'Eurostat market shares'!$D$2:$D$185,'Market shares starting point Fe'!$D82)=0,(SUMIFS('RAW data extract'!AH$74:AH$81,'RAW data extract'!$C$74:$C$81,VLOOKUP('Market shares starting point Fe'!$D82,Nomenclature!$F$1:$G$8,2,FALSE))-'Market shares starting point Fe'!AJ82)+AJ82,$Z82/SUMIFS('Eurostat market shares'!$Z$2:$Z$185,'Eurostat market shares'!$C$2:$C$185,'Market shares starting point Fe'!$C82,'Eurostat market shares'!$D$2:$D$185,'Market shares starting point Fe'!$D82)*(SUMIFS('RAW data extract'!AH$74:AH$81,'RAW data extract'!$C$74:$C$81,VLOOKUP('Market shares starting point Fe'!$D82,Nomenclature!$F$1:$G$8,2,FALSE))-'Market shares starting point Fe'!AJ82)+AJ82)</f>
        <v>1</v>
      </c>
      <c r="AL82" s="7">
        <f>IF(SUMIFS('Eurostat market shares'!$Z$2:$Z$185,'Eurostat market shares'!$C$2:$C$185,'Market shares starting point Fe'!$C82,'Eurostat market shares'!$D$2:$D$185,'Market shares starting point Fe'!$D82)=0,(SUMIFS('RAW data extract'!AI$74:AI$81,'RAW data extract'!$C$74:$C$81,VLOOKUP('Market shares starting point Fe'!$D82,Nomenclature!$F$1:$G$8,2,FALSE))-'Market shares starting point Fe'!AK82)+AK82,$Z82/SUMIFS('Eurostat market shares'!$Z$2:$Z$185,'Eurostat market shares'!$C$2:$C$185,'Market shares starting point Fe'!$C82,'Eurostat market shares'!$D$2:$D$185,'Market shares starting point Fe'!$D82)*(SUMIFS('RAW data extract'!AI$74:AI$81,'RAW data extract'!$C$74:$C$81,VLOOKUP('Market shares starting point Fe'!$D82,Nomenclature!$F$1:$G$8,2,FALSE))-'Market shares starting point Fe'!AK82)+AK82)</f>
        <v>1</v>
      </c>
      <c r="AM82" s="7">
        <f>IF(SUMIFS('Eurostat market shares'!$Z$2:$Z$185,'Eurostat market shares'!$C$2:$C$185,'Market shares starting point Fe'!$C82,'Eurostat market shares'!$D$2:$D$185,'Market shares starting point Fe'!$D82)=0,(SUMIFS('RAW data extract'!AJ$74:AJ$81,'RAW data extract'!$C$74:$C$81,VLOOKUP('Market shares starting point Fe'!$D82,Nomenclature!$F$1:$G$8,2,FALSE))-'Market shares starting point Fe'!AL82)+AL82,$Z82/SUMIFS('Eurostat market shares'!$Z$2:$Z$185,'Eurostat market shares'!$C$2:$C$185,'Market shares starting point Fe'!$C82,'Eurostat market shares'!$D$2:$D$185,'Market shares starting point Fe'!$D82)*(SUMIFS('RAW data extract'!AJ$74:AJ$81,'RAW data extract'!$C$74:$C$81,VLOOKUP('Market shares starting point Fe'!$D82,Nomenclature!$F$1:$G$8,2,FALSE))-'Market shares starting point Fe'!AL82)+AL82)</f>
        <v>1</v>
      </c>
      <c r="AN82" s="7">
        <f>IF(SUMIFS('Eurostat market shares'!$Z$2:$Z$185,'Eurostat market shares'!$C$2:$C$185,'Market shares starting point Fe'!$C82,'Eurostat market shares'!$D$2:$D$185,'Market shares starting point Fe'!$D82)=0,(SUMIFS('RAW data extract'!AK$74:AK$81,'RAW data extract'!$C$74:$C$81,VLOOKUP('Market shares starting point Fe'!$D82,Nomenclature!$F$1:$G$8,2,FALSE))-'Market shares starting point Fe'!AM82)+AM82,$Z82/SUMIFS('Eurostat market shares'!$Z$2:$Z$185,'Eurostat market shares'!$C$2:$C$185,'Market shares starting point Fe'!$C82,'Eurostat market shares'!$D$2:$D$185,'Market shares starting point Fe'!$D82)*(SUMIFS('RAW data extract'!AK$74:AK$81,'RAW data extract'!$C$74:$C$81,VLOOKUP('Market shares starting point Fe'!$D82,Nomenclature!$F$1:$G$8,2,FALSE))-'Market shares starting point Fe'!AM82)+AM82)</f>
        <v>1</v>
      </c>
      <c r="AO82" s="7">
        <f>IF(SUMIFS('Eurostat market shares'!$Z$2:$Z$185,'Eurostat market shares'!$C$2:$C$185,'Market shares starting point Fe'!$C82,'Eurostat market shares'!$D$2:$D$185,'Market shares starting point Fe'!$D82)=0,(SUMIFS('RAW data extract'!AL$74:AL$81,'RAW data extract'!$C$74:$C$81,VLOOKUP('Market shares starting point Fe'!$D82,Nomenclature!$F$1:$G$8,2,FALSE))-'Market shares starting point Fe'!AN82)+AN82,$Z82/SUMIFS('Eurostat market shares'!$Z$2:$Z$185,'Eurostat market shares'!$C$2:$C$185,'Market shares starting point Fe'!$C82,'Eurostat market shares'!$D$2:$D$185,'Market shares starting point Fe'!$D82)*(SUMIFS('RAW data extract'!AL$74:AL$81,'RAW data extract'!$C$74:$C$81,VLOOKUP('Market shares starting point Fe'!$D82,Nomenclature!$F$1:$G$8,2,FALSE))-'Market shares starting point Fe'!AN82)+AN82)</f>
        <v>1</v>
      </c>
      <c r="AP82" s="7">
        <f>IF(SUMIFS('Eurostat market shares'!$Z$2:$Z$185,'Eurostat market shares'!$C$2:$C$185,'Market shares starting point Fe'!$C82,'Eurostat market shares'!$D$2:$D$185,'Market shares starting point Fe'!$D82)=0,(SUMIFS('RAW data extract'!AM$74:AM$81,'RAW data extract'!$C$74:$C$81,VLOOKUP('Market shares starting point Fe'!$D82,Nomenclature!$F$1:$G$8,2,FALSE))-'Market shares starting point Fe'!AO82)+AO82,$Z82/SUMIFS('Eurostat market shares'!$Z$2:$Z$185,'Eurostat market shares'!$C$2:$C$185,'Market shares starting point Fe'!$C82,'Eurostat market shares'!$D$2:$D$185,'Market shares starting point Fe'!$D82)*(SUMIFS('RAW data extract'!AM$74:AM$81,'RAW data extract'!$C$74:$C$81,VLOOKUP('Market shares starting point Fe'!$D82,Nomenclature!$F$1:$G$8,2,FALSE))-'Market shares starting point Fe'!AO82)+AO82)</f>
        <v>1</v>
      </c>
      <c r="AQ82" s="7">
        <f>IF(SUMIFS('Eurostat market shares'!$Z$2:$Z$185,'Eurostat market shares'!$C$2:$C$185,'Market shares starting point Fe'!$C82,'Eurostat market shares'!$D$2:$D$185,'Market shares starting point Fe'!$D82)=0,(SUMIFS('RAW data extract'!AN$74:AN$81,'RAW data extract'!$C$74:$C$81,VLOOKUP('Market shares starting point Fe'!$D82,Nomenclature!$F$1:$G$8,2,FALSE))-'Market shares starting point Fe'!AP82)+AP82,$Z82/SUMIFS('Eurostat market shares'!$Z$2:$Z$185,'Eurostat market shares'!$C$2:$C$185,'Market shares starting point Fe'!$C82,'Eurostat market shares'!$D$2:$D$185,'Market shares starting point Fe'!$D82)*(SUMIFS('RAW data extract'!AN$74:AN$81,'RAW data extract'!$C$74:$C$81,VLOOKUP('Market shares starting point Fe'!$D82,Nomenclature!$F$1:$G$8,2,FALSE))-'Market shares starting point Fe'!AP82)+AP82)</f>
        <v>1</v>
      </c>
      <c r="AR82" s="7">
        <f>IF(SUMIFS('Eurostat market shares'!$Z$2:$Z$185,'Eurostat market shares'!$C$2:$C$185,'Market shares starting point Fe'!$C82,'Eurostat market shares'!$D$2:$D$185,'Market shares starting point Fe'!$D82)=0,(SUMIFS('RAW data extract'!AO$74:AO$81,'RAW data extract'!$C$74:$C$81,VLOOKUP('Market shares starting point Fe'!$D82,Nomenclature!$F$1:$G$8,2,FALSE))-'Market shares starting point Fe'!AQ82)+AQ82,$Z82/SUMIFS('Eurostat market shares'!$Z$2:$Z$185,'Eurostat market shares'!$C$2:$C$185,'Market shares starting point Fe'!$C82,'Eurostat market shares'!$D$2:$D$185,'Market shares starting point Fe'!$D82)*(SUMIFS('RAW data extract'!AO$74:AO$81,'RAW data extract'!$C$74:$C$81,VLOOKUP('Market shares starting point Fe'!$D82,Nomenclature!$F$1:$G$8,2,FALSE))-'Market shares starting point Fe'!AQ82)+AQ82)</f>
        <v>1</v>
      </c>
      <c r="AS82" s="7">
        <f>IF(SUMIFS('Eurostat market shares'!$Z$2:$Z$185,'Eurostat market shares'!$C$2:$C$185,'Market shares starting point Fe'!$C82,'Eurostat market shares'!$D$2:$D$185,'Market shares starting point Fe'!$D82)=0,(SUMIFS('RAW data extract'!AP$74:AP$81,'RAW data extract'!$C$74:$C$81,VLOOKUP('Market shares starting point Fe'!$D82,Nomenclature!$F$1:$G$8,2,FALSE))-'Market shares starting point Fe'!AR82)+AR82,$Z82/SUMIFS('Eurostat market shares'!$Z$2:$Z$185,'Eurostat market shares'!$C$2:$C$185,'Market shares starting point Fe'!$C82,'Eurostat market shares'!$D$2:$D$185,'Market shares starting point Fe'!$D82)*(SUMIFS('RAW data extract'!AP$74:AP$81,'RAW data extract'!$C$74:$C$81,VLOOKUP('Market shares starting point Fe'!$D82,Nomenclature!$F$1:$G$8,2,FALSE))-'Market shares starting point Fe'!AR82)+AR82)</f>
        <v>1</v>
      </c>
      <c r="AT82" s="7">
        <f>IF(SUMIFS('Eurostat market shares'!$Z$2:$Z$185,'Eurostat market shares'!$C$2:$C$185,'Market shares starting point Fe'!$C82,'Eurostat market shares'!$D$2:$D$185,'Market shares starting point Fe'!$D82)=0,(SUMIFS('RAW data extract'!AQ$74:AQ$81,'RAW data extract'!$C$74:$C$81,VLOOKUP('Market shares starting point Fe'!$D82,Nomenclature!$F$1:$G$8,2,FALSE))-'Market shares starting point Fe'!AS82)+AS82,$Z82/SUMIFS('Eurostat market shares'!$Z$2:$Z$185,'Eurostat market shares'!$C$2:$C$185,'Market shares starting point Fe'!$C82,'Eurostat market shares'!$D$2:$D$185,'Market shares starting point Fe'!$D82)*(SUMIFS('RAW data extract'!AQ$74:AQ$81,'RAW data extract'!$C$74:$C$81,VLOOKUP('Market shares starting point Fe'!$D82,Nomenclature!$F$1:$G$8,2,FALSE))-'Market shares starting point Fe'!AS82)+AS82)</f>
        <v>1</v>
      </c>
      <c r="AU82" s="7">
        <f>IF(SUMIFS('Eurostat market shares'!$Z$2:$Z$185,'Eurostat market shares'!$C$2:$C$185,'Market shares starting point Fe'!$C82,'Eurostat market shares'!$D$2:$D$185,'Market shares starting point Fe'!$D82)=0,(SUMIFS('RAW data extract'!AR$74:AR$81,'RAW data extract'!$C$74:$C$81,VLOOKUP('Market shares starting point Fe'!$D82,Nomenclature!$F$1:$G$8,2,FALSE))-'Market shares starting point Fe'!AT82)+AT82,$Z82/SUMIFS('Eurostat market shares'!$Z$2:$Z$185,'Eurostat market shares'!$C$2:$C$185,'Market shares starting point Fe'!$C82,'Eurostat market shares'!$D$2:$D$185,'Market shares starting point Fe'!$D82)*(SUMIFS('RAW data extract'!AR$74:AR$81,'RAW data extract'!$C$74:$C$81,VLOOKUP('Market shares starting point Fe'!$D82,Nomenclature!$F$1:$G$8,2,FALSE))-'Market shares starting point Fe'!AT82)+AT82)</f>
        <v>1</v>
      </c>
      <c r="AV82" s="7">
        <f>IF(SUMIFS('Eurostat market shares'!$Z$2:$Z$185,'Eurostat market shares'!$C$2:$C$185,'Market shares starting point Fe'!$C82,'Eurostat market shares'!$D$2:$D$185,'Market shares starting point Fe'!$D82)=0,(SUMIFS('RAW data extract'!AS$74:AS$81,'RAW data extract'!$C$74:$C$81,VLOOKUP('Market shares starting point Fe'!$D82,Nomenclature!$F$1:$G$8,2,FALSE))-'Market shares starting point Fe'!AU82)+AU82,$Z82/SUMIFS('Eurostat market shares'!$Z$2:$Z$185,'Eurostat market shares'!$C$2:$C$185,'Market shares starting point Fe'!$C82,'Eurostat market shares'!$D$2:$D$185,'Market shares starting point Fe'!$D82)*(SUMIFS('RAW data extract'!AS$74:AS$81,'RAW data extract'!$C$74:$C$81,VLOOKUP('Market shares starting point Fe'!$D82,Nomenclature!$F$1:$G$8,2,FALSE))-'Market shares starting point Fe'!AU82)+AU82)</f>
        <v>1</v>
      </c>
      <c r="AW82" s="7">
        <f>IF(SUMIFS('Eurostat market shares'!$Z$2:$Z$185,'Eurostat market shares'!$C$2:$C$185,'Market shares starting point Fe'!$C82,'Eurostat market shares'!$D$2:$D$185,'Market shares starting point Fe'!$D82)=0,(SUMIFS('RAW data extract'!AT$74:AT$81,'RAW data extract'!$C$74:$C$81,VLOOKUP('Market shares starting point Fe'!$D82,Nomenclature!$F$1:$G$8,2,FALSE))-'Market shares starting point Fe'!AV82)+AV82,$Z82/SUMIFS('Eurostat market shares'!$Z$2:$Z$185,'Eurostat market shares'!$C$2:$C$185,'Market shares starting point Fe'!$C82,'Eurostat market shares'!$D$2:$D$185,'Market shares starting point Fe'!$D82)*(SUMIFS('RAW data extract'!AT$74:AT$81,'RAW data extract'!$C$74:$C$81,VLOOKUP('Market shares starting point Fe'!$D82,Nomenclature!$F$1:$G$8,2,FALSE))-'Market shares starting point Fe'!AV82)+AV82)</f>
        <v>1</v>
      </c>
      <c r="AX82" s="7">
        <f>IF(SUMIFS('Eurostat market shares'!$Z$2:$Z$185,'Eurostat market shares'!$C$2:$C$185,'Market shares starting point Fe'!$C82,'Eurostat market shares'!$D$2:$D$185,'Market shares starting point Fe'!$D82)=0,(SUMIFS('RAW data extract'!AU$74:AU$81,'RAW data extract'!$C$74:$C$81,VLOOKUP('Market shares starting point Fe'!$D82,Nomenclature!$F$1:$G$8,2,FALSE))-'Market shares starting point Fe'!AW82)+AW82,$Z82/SUMIFS('Eurostat market shares'!$Z$2:$Z$185,'Eurostat market shares'!$C$2:$C$185,'Market shares starting point Fe'!$C82,'Eurostat market shares'!$D$2:$D$185,'Market shares starting point Fe'!$D82)*(SUMIFS('RAW data extract'!AU$74:AU$81,'RAW data extract'!$C$74:$C$81,VLOOKUP('Market shares starting point Fe'!$D82,Nomenclature!$F$1:$G$8,2,FALSE))-'Market shares starting point Fe'!AW82)+AW82)</f>
        <v>1</v>
      </c>
      <c r="AY82" s="7">
        <f>IF(SUMIFS('Eurostat market shares'!$Z$2:$Z$185,'Eurostat market shares'!$C$2:$C$185,'Market shares starting point Fe'!$C82,'Eurostat market shares'!$D$2:$D$185,'Market shares starting point Fe'!$D82)=0,(SUMIFS('RAW data extract'!AV$74:AV$81,'RAW data extract'!$C$74:$C$81,VLOOKUP('Market shares starting point Fe'!$D82,Nomenclature!$F$1:$G$8,2,FALSE))-'Market shares starting point Fe'!AX82)+AX82,$Z82/SUMIFS('Eurostat market shares'!$Z$2:$Z$185,'Eurostat market shares'!$C$2:$C$185,'Market shares starting point Fe'!$C82,'Eurostat market shares'!$D$2:$D$185,'Market shares starting point Fe'!$D82)*(SUMIFS('RAW data extract'!AV$74:AV$81,'RAW data extract'!$C$74:$C$81,VLOOKUP('Market shares starting point Fe'!$D82,Nomenclature!$F$1:$G$8,2,FALSE))-'Market shares starting point Fe'!AX82)+AX82)</f>
        <v>1</v>
      </c>
      <c r="AZ82" s="7">
        <f>IF(SUMIFS('Eurostat market shares'!$Z$2:$Z$185,'Eurostat market shares'!$C$2:$C$185,'Market shares starting point Fe'!$C82,'Eurostat market shares'!$D$2:$D$185,'Market shares starting point Fe'!$D82)=0,(SUMIFS('RAW data extract'!AW$74:AW$81,'RAW data extract'!$C$74:$C$81,VLOOKUP('Market shares starting point Fe'!$D82,Nomenclature!$F$1:$G$8,2,FALSE))-'Market shares starting point Fe'!AY82)+AY82,$Z82/SUMIFS('Eurostat market shares'!$Z$2:$Z$185,'Eurostat market shares'!$C$2:$C$185,'Market shares starting point Fe'!$C82,'Eurostat market shares'!$D$2:$D$185,'Market shares starting point Fe'!$D82)*(SUMIFS('RAW data extract'!AW$74:AW$81,'RAW data extract'!$C$74:$C$81,VLOOKUP('Market shares starting point Fe'!$D82,Nomenclature!$F$1:$G$8,2,FALSE))-'Market shares starting point Fe'!AY82)+AY82)</f>
        <v>1</v>
      </c>
      <c r="BA82" s="7">
        <f>IF(SUMIFS('Eurostat market shares'!$Z$2:$Z$185,'Eurostat market shares'!$C$2:$C$185,'Market shares starting point Fe'!$C82,'Eurostat market shares'!$D$2:$D$185,'Market shares starting point Fe'!$D82)=0,(SUMIFS('RAW data extract'!AX$74:AX$81,'RAW data extract'!$C$74:$C$81,VLOOKUP('Market shares starting point Fe'!$D82,Nomenclature!$F$1:$G$8,2,FALSE))-'Market shares starting point Fe'!AZ82)+AZ82,$Z82/SUMIFS('Eurostat market shares'!$Z$2:$Z$185,'Eurostat market shares'!$C$2:$C$185,'Market shares starting point Fe'!$C82,'Eurostat market shares'!$D$2:$D$185,'Market shares starting point Fe'!$D82)*(SUMIFS('RAW data extract'!AX$74:AX$81,'RAW data extract'!$C$74:$C$81,VLOOKUP('Market shares starting point Fe'!$D82,Nomenclature!$F$1:$G$8,2,FALSE))-'Market shares starting point Fe'!AZ82)+AZ82)</f>
        <v>1</v>
      </c>
      <c r="BB82" s="7">
        <f>IF(SUMIFS('Eurostat market shares'!$Z$2:$Z$185,'Eurostat market shares'!$C$2:$C$185,'Market shares starting point Fe'!$C82,'Eurostat market shares'!$D$2:$D$185,'Market shares starting point Fe'!$D82)=0,(SUMIFS('RAW data extract'!AY$74:AY$81,'RAW data extract'!$C$74:$C$81,VLOOKUP('Market shares starting point Fe'!$D82,Nomenclature!$F$1:$G$8,2,FALSE))-'Market shares starting point Fe'!BA82)+BA82,$Z82/SUMIFS('Eurostat market shares'!$Z$2:$Z$185,'Eurostat market shares'!$C$2:$C$185,'Market shares starting point Fe'!$C82,'Eurostat market shares'!$D$2:$D$185,'Market shares starting point Fe'!$D82)*(SUMIFS('RAW data extract'!AY$74:AY$81,'RAW data extract'!$C$74:$C$81,VLOOKUP('Market shares starting point Fe'!$D82,Nomenclature!$F$1:$G$8,2,FALSE))-'Market shares starting point Fe'!BA82)+BA82)</f>
        <v>1</v>
      </c>
      <c r="BC82" s="7">
        <f>IF(SUMIFS('Eurostat market shares'!$Z$2:$Z$185,'Eurostat market shares'!$C$2:$C$185,'Market shares starting point Fe'!$C82,'Eurostat market shares'!$D$2:$D$185,'Market shares starting point Fe'!$D82)=0,(SUMIFS('RAW data extract'!AZ$74:AZ$81,'RAW data extract'!$C$74:$C$81,VLOOKUP('Market shares starting point Fe'!$D82,Nomenclature!$F$1:$G$8,2,FALSE))-'Market shares starting point Fe'!BB82)+BB82,$Z82/SUMIFS('Eurostat market shares'!$Z$2:$Z$185,'Eurostat market shares'!$C$2:$C$185,'Market shares starting point Fe'!$C82,'Eurostat market shares'!$D$2:$D$185,'Market shares starting point Fe'!$D82)*(SUMIFS('RAW data extract'!AZ$74:AZ$81,'RAW data extract'!$C$74:$C$81,VLOOKUP('Market shares starting point Fe'!$D82,Nomenclature!$F$1:$G$8,2,FALSE))-'Market shares starting point Fe'!BB82)+BB82)</f>
        <v>1</v>
      </c>
      <c r="BD82" s="7">
        <f>IF(SUMIFS('Eurostat market shares'!$Z$2:$Z$185,'Eurostat market shares'!$C$2:$C$185,'Market shares starting point Fe'!$C82,'Eurostat market shares'!$D$2:$D$185,'Market shares starting point Fe'!$D82)=0,(SUMIFS('RAW data extract'!BA$74:BA$81,'RAW data extract'!$C$74:$C$81,VLOOKUP('Market shares starting point Fe'!$D82,Nomenclature!$F$1:$G$8,2,FALSE))-'Market shares starting point Fe'!BC82)+BC82,$Z82/SUMIFS('Eurostat market shares'!$Z$2:$Z$185,'Eurostat market shares'!$C$2:$C$185,'Market shares starting point Fe'!$C82,'Eurostat market shares'!$D$2:$D$185,'Market shares starting point Fe'!$D82)*(SUMIFS('RAW data extract'!BA$74:BA$81,'RAW data extract'!$C$74:$C$81,VLOOKUP('Market shares starting point Fe'!$D82,Nomenclature!$F$1:$G$8,2,FALSE))-'Market shares starting point Fe'!BC82)+BC82)</f>
        <v>1</v>
      </c>
      <c r="BE82" s="7">
        <f>IF(SUMIFS('Eurostat market shares'!$Z$2:$Z$185,'Eurostat market shares'!$C$2:$C$185,'Market shares starting point Fe'!$C82,'Eurostat market shares'!$D$2:$D$185,'Market shares starting point Fe'!$D82)=0,(SUMIFS('RAW data extract'!BB$74:BB$81,'RAW data extract'!$C$74:$C$81,VLOOKUP('Market shares starting point Fe'!$D82,Nomenclature!$F$1:$G$8,2,FALSE))-'Market shares starting point Fe'!BD82)+BD82,$Z82/SUMIFS('Eurostat market shares'!$Z$2:$Z$185,'Eurostat market shares'!$C$2:$C$185,'Market shares starting point Fe'!$C82,'Eurostat market shares'!$D$2:$D$185,'Market shares starting point Fe'!$D82)*(SUMIFS('RAW data extract'!BB$74:BB$81,'RAW data extract'!$C$74:$C$81,VLOOKUP('Market shares starting point Fe'!$D82,Nomenclature!$F$1:$G$8,2,FALSE))-'Market shares starting point Fe'!BD82)+BD82)</f>
        <v>1</v>
      </c>
      <c r="BF82" s="7">
        <f>IF(SUMIFS('Eurostat market shares'!$Z$2:$Z$185,'Eurostat market shares'!$C$2:$C$185,'Market shares starting point Fe'!$C82,'Eurostat market shares'!$D$2:$D$185,'Market shares starting point Fe'!$D82)=0,(SUMIFS('RAW data extract'!BC$74:BC$81,'RAW data extract'!$C$74:$C$81,VLOOKUP('Market shares starting point Fe'!$D82,Nomenclature!$F$1:$G$8,2,FALSE))-'Market shares starting point Fe'!BE82)+BE82,$Z82/SUMIFS('Eurostat market shares'!$Z$2:$Z$185,'Eurostat market shares'!$C$2:$C$185,'Market shares starting point Fe'!$C82,'Eurostat market shares'!$D$2:$D$185,'Market shares starting point Fe'!$D82)*(SUMIFS('RAW data extract'!BC$74:BC$81,'RAW data extract'!$C$74:$C$81,VLOOKUP('Market shares starting point Fe'!$D82,Nomenclature!$F$1:$G$8,2,FALSE))-'Market shares starting point Fe'!BE82)+BE82)</f>
        <v>1</v>
      </c>
      <c r="BG82" s="7">
        <f>IF(SUMIFS('Eurostat market shares'!$Z$2:$Z$185,'Eurostat market shares'!$C$2:$C$185,'Market shares starting point Fe'!$C82,'Eurostat market shares'!$D$2:$D$185,'Market shares starting point Fe'!$D82)=0,(SUMIFS('RAW data extract'!BD$74:BD$81,'RAW data extract'!$C$74:$C$81,VLOOKUP('Market shares starting point Fe'!$D82,Nomenclature!$F$1:$G$8,2,FALSE))-'Market shares starting point Fe'!BF82)+BF82,$Z82/SUMIFS('Eurostat market shares'!$Z$2:$Z$185,'Eurostat market shares'!$C$2:$C$185,'Market shares starting point Fe'!$C82,'Eurostat market shares'!$D$2:$D$185,'Market shares starting point Fe'!$D82)*(SUMIFS('RAW data extract'!BD$74:BD$81,'RAW data extract'!$C$74:$C$81,VLOOKUP('Market shares starting point Fe'!$D82,Nomenclature!$F$1:$G$8,2,FALSE))-'Market shares starting point Fe'!BF82)+BF82)</f>
        <v>1</v>
      </c>
      <c r="BH82" s="7">
        <f>IF(SUMIFS('Eurostat market shares'!$Z$2:$Z$185,'Eurostat market shares'!$C$2:$C$185,'Market shares starting point Fe'!$C82,'Eurostat market shares'!$D$2:$D$185,'Market shares starting point Fe'!$D82)=0,(SUMIFS('RAW data extract'!BE$74:BE$81,'RAW data extract'!$C$74:$C$81,VLOOKUP('Market shares starting point Fe'!$D82,Nomenclature!$F$1:$G$8,2,FALSE))-'Market shares starting point Fe'!BG82)+BG82,$Z82/SUMIFS('Eurostat market shares'!$Z$2:$Z$185,'Eurostat market shares'!$C$2:$C$185,'Market shares starting point Fe'!$C82,'Eurostat market shares'!$D$2:$D$185,'Market shares starting point Fe'!$D82)*(SUMIFS('RAW data extract'!BE$74:BE$81,'RAW data extract'!$C$74:$C$81,VLOOKUP('Market shares starting point Fe'!$D82,Nomenclature!$F$1:$G$8,2,FALSE))-'Market shares starting point Fe'!BG82)+BG82)</f>
        <v>1</v>
      </c>
    </row>
    <row r="83" spans="1:60" hidden="1" x14ac:dyDescent="0.3">
      <c r="A83" t="s">
        <v>9</v>
      </c>
      <c r="B83" t="s">
        <v>10</v>
      </c>
      <c r="C83" t="s">
        <v>10</v>
      </c>
      <c r="D83" t="s">
        <v>17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 s="6">
        <f>IFERROR(SUMIFS('intermediary sheet'!J$2:J$185,'intermediary sheet'!$C$2:$C$185,'Market shares starting point Fe'!$C83,'intermediary sheet'!$D$2:$D$185,'Market shares starting point Fe'!$D83)/SUMIFS('intermediary sheet'!J$2:J$185,'intermediary sheet'!$C$2:$C$185,'Market shares starting point Fe'!$C83,'intermediary sheet'!$D$2:$D$185,"total"),0)</f>
        <v>0</v>
      </c>
      <c r="K83" s="6">
        <f>IFERROR(SUMIFS('intermediary sheet'!K$2:K$185,'intermediary sheet'!$C$2:$C$185,'Market shares starting point Fe'!$C83,'intermediary sheet'!$D$2:$D$185,'Market shares starting point Fe'!$D83)/SUMIFS('intermediary sheet'!K$2:K$185,'intermediary sheet'!$C$2:$C$185,'Market shares starting point Fe'!$C83,'intermediary sheet'!$D$2:$D$185,"total"),0)</f>
        <v>0</v>
      </c>
      <c r="L83" s="6">
        <f>IFERROR(SUMIFS('intermediary sheet'!L$2:L$185,'intermediary sheet'!$C$2:$C$185,'Market shares starting point Fe'!$C83,'intermediary sheet'!$D$2:$D$185,'Market shares starting point Fe'!$D83)/SUMIFS('intermediary sheet'!L$2:L$185,'intermediary sheet'!$C$2:$C$185,'Market shares starting point Fe'!$C83,'intermediary sheet'!$D$2:$D$185,"total"),0)</f>
        <v>0</v>
      </c>
      <c r="M83" s="6">
        <f>IFERROR(SUMIFS('intermediary sheet'!M$2:M$185,'intermediary sheet'!$C$2:$C$185,'Market shares starting point Fe'!$C83,'intermediary sheet'!$D$2:$D$185,'Market shares starting point Fe'!$D83)/SUMIFS('intermediary sheet'!M$2:M$185,'intermediary sheet'!$C$2:$C$185,'Market shares starting point Fe'!$C83,'intermediary sheet'!$D$2:$D$185,"total"),0)</f>
        <v>0</v>
      </c>
      <c r="N83" s="6">
        <f>IFERROR(SUMIFS('intermediary sheet'!N$2:N$185,'intermediary sheet'!$C$2:$C$185,'Market shares starting point Fe'!$C83,'intermediary sheet'!$D$2:$D$185,'Market shares starting point Fe'!$D83)/SUMIFS('intermediary sheet'!N$2:N$185,'intermediary sheet'!$C$2:$C$185,'Market shares starting point Fe'!$C83,'intermediary sheet'!$D$2:$D$185,"total"),0)</f>
        <v>0</v>
      </c>
      <c r="O83" s="6">
        <f>IFERROR(SUMIFS('intermediary sheet'!O$2:O$185,'intermediary sheet'!$C$2:$C$185,'Market shares starting point Fe'!$C83,'intermediary sheet'!$D$2:$D$185,'Market shares starting point Fe'!$D83)/SUMIFS('intermediary sheet'!O$2:O$185,'intermediary sheet'!$C$2:$C$185,'Market shares starting point Fe'!$C83,'intermediary sheet'!$D$2:$D$185,"total"),0)</f>
        <v>0</v>
      </c>
      <c r="P83" s="6">
        <f>IFERROR(SUMIFS('intermediary sheet'!P$2:P$185,'intermediary sheet'!$C$2:$C$185,'Market shares starting point Fe'!$C83,'intermediary sheet'!$D$2:$D$185,'Market shares starting point Fe'!$D83)/SUMIFS('intermediary sheet'!P$2:P$185,'intermediary sheet'!$C$2:$C$185,'Market shares starting point Fe'!$C83,'intermediary sheet'!$D$2:$D$185,"total"),0)</f>
        <v>0</v>
      </c>
      <c r="Q83" s="6">
        <f>IFERROR(SUMIFS('intermediary sheet'!Q$2:Q$185,'intermediary sheet'!$C$2:$C$185,'Market shares starting point Fe'!$C83,'intermediary sheet'!$D$2:$D$185,'Market shares starting point Fe'!$D83)/SUMIFS('intermediary sheet'!Q$2:Q$185,'intermediary sheet'!$C$2:$C$185,'Market shares starting point Fe'!$C83,'intermediary sheet'!$D$2:$D$185,"total"),0)</f>
        <v>0</v>
      </c>
      <c r="R83" s="6">
        <f>IFERROR(SUMIFS('intermediary sheet'!R$2:R$185,'intermediary sheet'!$C$2:$C$185,'Market shares starting point Fe'!$C83,'intermediary sheet'!$D$2:$D$185,'Market shares starting point Fe'!$D83)/SUMIFS('intermediary sheet'!R$2:R$185,'intermediary sheet'!$C$2:$C$185,'Market shares starting point Fe'!$C83,'intermediary sheet'!$D$2:$D$185,"total"),0)</f>
        <v>0</v>
      </c>
      <c r="S83" s="6">
        <f>IFERROR(SUMIFS('intermediary sheet'!S$2:S$185,'intermediary sheet'!$C$2:$C$185,'Market shares starting point Fe'!$C83,'intermediary sheet'!$D$2:$D$185,'Market shares starting point Fe'!$D83)/SUMIFS('intermediary sheet'!S$2:S$185,'intermediary sheet'!$C$2:$C$185,'Market shares starting point Fe'!$C83,'intermediary sheet'!$D$2:$D$185,"total"),0)</f>
        <v>0</v>
      </c>
      <c r="T83" s="6">
        <f>IFERROR(SUMIFS('intermediary sheet'!T$2:T$185,'intermediary sheet'!$C$2:$C$185,'Market shares starting point Fe'!$C83,'intermediary sheet'!$D$2:$D$185,'Market shares starting point Fe'!$D83)/SUMIFS('intermediary sheet'!T$2:T$185,'intermediary sheet'!$C$2:$C$185,'Market shares starting point Fe'!$C83,'intermediary sheet'!$D$2:$D$185,"total"),0)</f>
        <v>0</v>
      </c>
      <c r="U83" s="6">
        <f>IFERROR(SUMIFS('intermediary sheet'!U$2:U$185,'intermediary sheet'!$C$2:$C$185,'Market shares starting point Fe'!$C83,'intermediary sheet'!$D$2:$D$185,'Market shares starting point Fe'!$D83)/SUMIFS('intermediary sheet'!U$2:U$185,'intermediary sheet'!$C$2:$C$185,'Market shares starting point Fe'!$C83,'intermediary sheet'!$D$2:$D$185,"total"),0)</f>
        <v>0</v>
      </c>
      <c r="V83" s="6">
        <f>IFERROR(SUMIFS('intermediary sheet'!V$2:V$185,'intermediary sheet'!$C$2:$C$185,'Market shares starting point Fe'!$C83,'intermediary sheet'!$D$2:$D$185,'Market shares starting point Fe'!$D83)/SUMIFS('intermediary sheet'!V$2:V$185,'intermediary sheet'!$C$2:$C$185,'Market shares starting point Fe'!$C83,'intermediary sheet'!$D$2:$D$185,"total"),0)</f>
        <v>0</v>
      </c>
      <c r="W83" s="6">
        <f>IFERROR(SUMIFS('intermediary sheet'!W$2:W$185,'intermediary sheet'!$C$2:$C$185,'Market shares starting point Fe'!$C83,'intermediary sheet'!$D$2:$D$185,'Market shares starting point Fe'!$D83)/SUMIFS('intermediary sheet'!W$2:W$185,'intermediary sheet'!$C$2:$C$185,'Market shares starting point Fe'!$C83,'intermediary sheet'!$D$2:$D$185,"total"),0)</f>
        <v>0</v>
      </c>
      <c r="X83" s="6">
        <f>IFERROR(SUMIFS('intermediary sheet'!X$2:X$185,'intermediary sheet'!$C$2:$C$185,'Market shares starting point Fe'!$C83,'intermediary sheet'!$D$2:$D$185,'Market shares starting point Fe'!$D83)/SUMIFS('intermediary sheet'!X$2:X$185,'intermediary sheet'!$C$2:$C$185,'Market shares starting point Fe'!$C83,'intermediary sheet'!$D$2:$D$185,"total"),0)</f>
        <v>0</v>
      </c>
      <c r="Y83" s="6">
        <f>IFERROR(SUMIFS('intermediary sheet'!Y$2:Y$185,'intermediary sheet'!$C$2:$C$185,'Market shares starting point Fe'!$C83,'intermediary sheet'!$D$2:$D$185,'Market shares starting point Fe'!$D83)/SUMIFS('intermediary sheet'!Y$2:Y$185,'intermediary sheet'!$C$2:$C$185,'Market shares starting point Fe'!$C83,'intermediary sheet'!$D$2:$D$185,"total"),0)</f>
        <v>0</v>
      </c>
      <c r="Z83" s="6">
        <f>IFERROR(SUMIFS('intermediary sheet'!Z$2:Z$185,'intermediary sheet'!$C$2:$C$185,'Market shares starting point Fe'!$C83,'intermediary sheet'!$D$2:$D$185,'Market shares starting point Fe'!$D83)/SUMIFS('intermediary sheet'!Z$2:Z$185,'intermediary sheet'!$C$2:$C$185,'Market shares starting point Fe'!$C83,'intermediary sheet'!$D$2:$D$185,"total"),0)</f>
        <v>0</v>
      </c>
      <c r="AA83" s="7">
        <f>IF(SUMIFS('Eurostat market shares'!$Z$2:$Z$185,'Eurostat market shares'!$C$2:$C$185,'Market shares starting point Fe'!$C83,'Eurostat market shares'!$D$2:$D$185,'Market shares starting point Fe'!$D83)=0,(SUMIFS('RAW data extract'!X$74:X$81,'RAW data extract'!$C$74:$C$81,VLOOKUP('Market shares starting point Fe'!$D83,Nomenclature!$F$1:$G$8,2,FALSE))-'Market shares starting point Fe'!Z83)+Z83,$Z83/SUMIFS('Eurostat market shares'!$Z$2:$Z$185,'Eurostat market shares'!$C$2:$C$185,'Market shares starting point Fe'!$C83,'Eurostat market shares'!$D$2:$D$185,'Market shares starting point Fe'!$D83)*(SUMIFS('RAW data extract'!X$74:X$81,'RAW data extract'!$C$74:$C$81,VLOOKUP('Market shares starting point Fe'!$D83,Nomenclature!$F$1:$G$8,2,FALSE))-'Market shares starting point Fe'!Z83)+Z83)</f>
        <v>7.2155963477870365E-3</v>
      </c>
      <c r="AB83" s="7">
        <f>IF(SUMIFS('Eurostat market shares'!$Z$2:$Z$185,'Eurostat market shares'!$C$2:$C$185,'Market shares starting point Fe'!$C83,'Eurostat market shares'!$D$2:$D$185,'Market shares starting point Fe'!$D83)=0,(SUMIFS('RAW data extract'!Y$74:Y$81,'RAW data extract'!$C$74:$C$81,VLOOKUP('Market shares starting point Fe'!$D83,Nomenclature!$F$1:$G$8,2,FALSE))-'Market shares starting point Fe'!AA83)+AA83,$Z83/SUMIFS('Eurostat market shares'!$Z$2:$Z$185,'Eurostat market shares'!$C$2:$C$185,'Market shares starting point Fe'!$C83,'Eurostat market shares'!$D$2:$D$185,'Market shares starting point Fe'!$D83)*(SUMIFS('RAW data extract'!Y$74:Y$81,'RAW data extract'!$C$74:$C$81,VLOOKUP('Market shares starting point Fe'!$D83,Nomenclature!$F$1:$G$8,2,FALSE))-'Market shares starting point Fe'!AA83)+AA83)</f>
        <v>7.890569534690391E-3</v>
      </c>
      <c r="AC83" s="7">
        <f>IF(SUMIFS('Eurostat market shares'!$Z$2:$Z$185,'Eurostat market shares'!$C$2:$C$185,'Market shares starting point Fe'!$C83,'Eurostat market shares'!$D$2:$D$185,'Market shares starting point Fe'!$D83)=0,(SUMIFS('RAW data extract'!Z$74:Z$81,'RAW data extract'!$C$74:$C$81,VLOOKUP('Market shares starting point Fe'!$D83,Nomenclature!$F$1:$G$8,2,FALSE))-'Market shares starting point Fe'!AB83)+AB83,$Z83/SUMIFS('Eurostat market shares'!$Z$2:$Z$185,'Eurostat market shares'!$C$2:$C$185,'Market shares starting point Fe'!$C83,'Eurostat market shares'!$D$2:$D$185,'Market shares starting point Fe'!$D83)*(SUMIFS('RAW data extract'!Z$74:Z$81,'RAW data extract'!$C$74:$C$81,VLOOKUP('Market shares starting point Fe'!$D83,Nomenclature!$F$1:$G$8,2,FALSE))-'Market shares starting point Fe'!AB83)+AB83)</f>
        <v>8.7395521497155917E-3</v>
      </c>
      <c r="AD83" s="7">
        <f>IF(SUMIFS('Eurostat market shares'!$Z$2:$Z$185,'Eurostat market shares'!$C$2:$C$185,'Market shares starting point Fe'!$C83,'Eurostat market shares'!$D$2:$D$185,'Market shares starting point Fe'!$D83)=0,(SUMIFS('RAW data extract'!AA$74:AA$81,'RAW data extract'!$C$74:$C$81,VLOOKUP('Market shares starting point Fe'!$D83,Nomenclature!$F$1:$G$8,2,FALSE))-'Market shares starting point Fe'!AC83)+AC83,$Z83/SUMIFS('Eurostat market shares'!$Z$2:$Z$185,'Eurostat market shares'!$C$2:$C$185,'Market shares starting point Fe'!$C83,'Eurostat market shares'!$D$2:$D$185,'Market shares starting point Fe'!$D83)*(SUMIFS('RAW data extract'!AA$74:AA$81,'RAW data extract'!$C$74:$C$81,VLOOKUP('Market shares starting point Fe'!$D83,Nomenclature!$F$1:$G$8,2,FALSE))-'Market shares starting point Fe'!AC83)+AC83)</f>
        <v>9.4668349705161938E-3</v>
      </c>
      <c r="AE83" s="7">
        <f>IF(SUMIFS('Eurostat market shares'!$Z$2:$Z$185,'Eurostat market shares'!$C$2:$C$185,'Market shares starting point Fe'!$C83,'Eurostat market shares'!$D$2:$D$185,'Market shares starting point Fe'!$D83)=0,(SUMIFS('RAW data extract'!AB$74:AB$81,'RAW data extract'!$C$74:$C$81,VLOOKUP('Market shares starting point Fe'!$D83,Nomenclature!$F$1:$G$8,2,FALSE))-'Market shares starting point Fe'!AD83)+AD83,$Z83/SUMIFS('Eurostat market shares'!$Z$2:$Z$185,'Eurostat market shares'!$C$2:$C$185,'Market shares starting point Fe'!$C83,'Eurostat market shares'!$D$2:$D$185,'Market shares starting point Fe'!$D83)*(SUMIFS('RAW data extract'!AB$74:AB$81,'RAW data extract'!$C$74:$C$81,VLOOKUP('Market shares starting point Fe'!$D83,Nomenclature!$F$1:$G$8,2,FALSE))-'Market shares starting point Fe'!AD83)+AD83)</f>
        <v>1.0192339301006553E-2</v>
      </c>
      <c r="AF83" s="7">
        <f>IF(SUMIFS('Eurostat market shares'!$Z$2:$Z$185,'Eurostat market shares'!$C$2:$C$185,'Market shares starting point Fe'!$C83,'Eurostat market shares'!$D$2:$D$185,'Market shares starting point Fe'!$D83)=0,(SUMIFS('RAW data extract'!AC$74:AC$81,'RAW data extract'!$C$74:$C$81,VLOOKUP('Market shares starting point Fe'!$D83,Nomenclature!$F$1:$G$8,2,FALSE))-'Market shares starting point Fe'!AE83)+AE83,$Z83/SUMIFS('Eurostat market shares'!$Z$2:$Z$185,'Eurostat market shares'!$C$2:$C$185,'Market shares starting point Fe'!$C83,'Eurostat market shares'!$D$2:$D$185,'Market shares starting point Fe'!$D83)*(SUMIFS('RAW data extract'!AC$74:AC$81,'RAW data extract'!$C$74:$C$81,VLOOKUP('Market shares starting point Fe'!$D83,Nomenclature!$F$1:$G$8,2,FALSE))-'Market shares starting point Fe'!AE83)+AE83)</f>
        <v>1.0932966743926948E-2</v>
      </c>
      <c r="AG83" s="7">
        <f>IF(SUMIFS('Eurostat market shares'!$Z$2:$Z$185,'Eurostat market shares'!$C$2:$C$185,'Market shares starting point Fe'!$C83,'Eurostat market shares'!$D$2:$D$185,'Market shares starting point Fe'!$D83)=0,(SUMIFS('RAW data extract'!AD$74:AD$81,'RAW data extract'!$C$74:$C$81,VLOOKUP('Market shares starting point Fe'!$D83,Nomenclature!$F$1:$G$8,2,FALSE))-'Market shares starting point Fe'!AF83)+AF83,$Z83/SUMIFS('Eurostat market shares'!$Z$2:$Z$185,'Eurostat market shares'!$C$2:$C$185,'Market shares starting point Fe'!$C83,'Eurostat market shares'!$D$2:$D$185,'Market shares starting point Fe'!$D83)*(SUMIFS('RAW data extract'!AD$74:AD$81,'RAW data extract'!$C$74:$C$81,VLOOKUP('Market shares starting point Fe'!$D83,Nomenclature!$F$1:$G$8,2,FALSE))-'Market shares starting point Fe'!AF83)+AF83)</f>
        <v>1.1632729077874658E-2</v>
      </c>
      <c r="AH83" s="7">
        <f>IF(SUMIFS('Eurostat market shares'!$Z$2:$Z$185,'Eurostat market shares'!$C$2:$C$185,'Market shares starting point Fe'!$C83,'Eurostat market shares'!$D$2:$D$185,'Market shares starting point Fe'!$D83)=0,(SUMIFS('RAW data extract'!AE$74:AE$81,'RAW data extract'!$C$74:$C$81,VLOOKUP('Market shares starting point Fe'!$D83,Nomenclature!$F$1:$G$8,2,FALSE))-'Market shares starting point Fe'!AG83)+AG83,$Z83/SUMIFS('Eurostat market shares'!$Z$2:$Z$185,'Eurostat market shares'!$C$2:$C$185,'Market shares starting point Fe'!$C83,'Eurostat market shares'!$D$2:$D$185,'Market shares starting point Fe'!$D83)*(SUMIFS('RAW data extract'!AE$74:AE$81,'RAW data extract'!$C$74:$C$81,VLOOKUP('Market shares starting point Fe'!$D83,Nomenclature!$F$1:$G$8,2,FALSE))-'Market shares starting point Fe'!AG83)+AG83)</f>
        <v>1.2403548283621474E-2</v>
      </c>
      <c r="AI83" s="7">
        <f>IF(SUMIFS('Eurostat market shares'!$Z$2:$Z$185,'Eurostat market shares'!$C$2:$C$185,'Market shares starting point Fe'!$C83,'Eurostat market shares'!$D$2:$D$185,'Market shares starting point Fe'!$D83)=0,(SUMIFS('RAW data extract'!AF$74:AF$81,'RAW data extract'!$C$74:$C$81,VLOOKUP('Market shares starting point Fe'!$D83,Nomenclature!$F$1:$G$8,2,FALSE))-'Market shares starting point Fe'!AH83)+AH83,$Z83/SUMIFS('Eurostat market shares'!$Z$2:$Z$185,'Eurostat market shares'!$C$2:$C$185,'Market shares starting point Fe'!$C83,'Eurostat market shares'!$D$2:$D$185,'Market shares starting point Fe'!$D83)*(SUMIFS('RAW data extract'!AF$74:AF$81,'RAW data extract'!$C$74:$C$81,VLOOKUP('Market shares starting point Fe'!$D83,Nomenclature!$F$1:$G$8,2,FALSE))-'Market shares starting point Fe'!AH83)+AH83)</f>
        <v>1.3192387051305671E-2</v>
      </c>
      <c r="AJ83" s="7">
        <f>IF(SUMIFS('Eurostat market shares'!$Z$2:$Z$185,'Eurostat market shares'!$C$2:$C$185,'Market shares starting point Fe'!$C83,'Eurostat market shares'!$D$2:$D$185,'Market shares starting point Fe'!$D83)=0,(SUMIFS('RAW data extract'!AG$74:AG$81,'RAW data extract'!$C$74:$C$81,VLOOKUP('Market shares starting point Fe'!$D83,Nomenclature!$F$1:$G$8,2,FALSE))-'Market shares starting point Fe'!AI83)+AI83,$Z83/SUMIFS('Eurostat market shares'!$Z$2:$Z$185,'Eurostat market shares'!$C$2:$C$185,'Market shares starting point Fe'!$C83,'Eurostat market shares'!$D$2:$D$185,'Market shares starting point Fe'!$D83)*(SUMIFS('RAW data extract'!AG$74:AG$81,'RAW data extract'!$C$74:$C$81,VLOOKUP('Market shares starting point Fe'!$D83,Nomenclature!$F$1:$G$8,2,FALSE))-'Market shares starting point Fe'!AI83)+AI83)</f>
        <v>1.4040730380408782E-2</v>
      </c>
      <c r="AK83" s="7">
        <f>IF(SUMIFS('Eurostat market shares'!$Z$2:$Z$185,'Eurostat market shares'!$C$2:$C$185,'Market shares starting point Fe'!$C83,'Eurostat market shares'!$D$2:$D$185,'Market shares starting point Fe'!$D83)=0,(SUMIFS('RAW data extract'!AH$74:AH$81,'RAW data extract'!$C$74:$C$81,VLOOKUP('Market shares starting point Fe'!$D83,Nomenclature!$F$1:$G$8,2,FALSE))-'Market shares starting point Fe'!AJ83)+AJ83,$Z83/SUMIFS('Eurostat market shares'!$Z$2:$Z$185,'Eurostat market shares'!$C$2:$C$185,'Market shares starting point Fe'!$C83,'Eurostat market shares'!$D$2:$D$185,'Market shares starting point Fe'!$D83)*(SUMIFS('RAW data extract'!AH$74:AH$81,'RAW data extract'!$C$74:$C$81,VLOOKUP('Market shares starting point Fe'!$D83,Nomenclature!$F$1:$G$8,2,FALSE))-'Market shares starting point Fe'!AJ83)+AJ83)</f>
        <v>1.5033369462781436E-2</v>
      </c>
      <c r="AL83" s="7">
        <f>IF(SUMIFS('Eurostat market shares'!$Z$2:$Z$185,'Eurostat market shares'!$C$2:$C$185,'Market shares starting point Fe'!$C83,'Eurostat market shares'!$D$2:$D$185,'Market shares starting point Fe'!$D83)=0,(SUMIFS('RAW data extract'!AI$74:AI$81,'RAW data extract'!$C$74:$C$81,VLOOKUP('Market shares starting point Fe'!$D83,Nomenclature!$F$1:$G$8,2,FALSE))-'Market shares starting point Fe'!AK83)+AK83,$Z83/SUMIFS('Eurostat market shares'!$Z$2:$Z$185,'Eurostat market shares'!$C$2:$C$185,'Market shares starting point Fe'!$C83,'Eurostat market shares'!$D$2:$D$185,'Market shares starting point Fe'!$D83)*(SUMIFS('RAW data extract'!AI$74:AI$81,'RAW data extract'!$C$74:$C$81,VLOOKUP('Market shares starting point Fe'!$D83,Nomenclature!$F$1:$G$8,2,FALSE))-'Market shares starting point Fe'!AK83)+AK83)</f>
        <v>1.6119232985887754E-2</v>
      </c>
      <c r="AM83" s="7">
        <f>IF(SUMIFS('Eurostat market shares'!$Z$2:$Z$185,'Eurostat market shares'!$C$2:$C$185,'Market shares starting point Fe'!$C83,'Eurostat market shares'!$D$2:$D$185,'Market shares starting point Fe'!$D83)=0,(SUMIFS('RAW data extract'!AJ$74:AJ$81,'RAW data extract'!$C$74:$C$81,VLOOKUP('Market shares starting point Fe'!$D83,Nomenclature!$F$1:$G$8,2,FALSE))-'Market shares starting point Fe'!AL83)+AL83,$Z83/SUMIFS('Eurostat market shares'!$Z$2:$Z$185,'Eurostat market shares'!$C$2:$C$185,'Market shares starting point Fe'!$C83,'Eurostat market shares'!$D$2:$D$185,'Market shares starting point Fe'!$D83)*(SUMIFS('RAW data extract'!AJ$74:AJ$81,'RAW data extract'!$C$74:$C$81,VLOOKUP('Market shares starting point Fe'!$D83,Nomenclature!$F$1:$G$8,2,FALSE))-'Market shares starting point Fe'!AL83)+AL83)</f>
        <v>1.7354203128125446E-2</v>
      </c>
      <c r="AN83" s="7">
        <f>IF(SUMIFS('Eurostat market shares'!$Z$2:$Z$185,'Eurostat market shares'!$C$2:$C$185,'Market shares starting point Fe'!$C83,'Eurostat market shares'!$D$2:$D$185,'Market shares starting point Fe'!$D83)=0,(SUMIFS('RAW data extract'!AK$74:AK$81,'RAW data extract'!$C$74:$C$81,VLOOKUP('Market shares starting point Fe'!$D83,Nomenclature!$F$1:$G$8,2,FALSE))-'Market shares starting point Fe'!AM83)+AM83,$Z83/SUMIFS('Eurostat market shares'!$Z$2:$Z$185,'Eurostat market shares'!$C$2:$C$185,'Market shares starting point Fe'!$C83,'Eurostat market shares'!$D$2:$D$185,'Market shares starting point Fe'!$D83)*(SUMIFS('RAW data extract'!AK$74:AK$81,'RAW data extract'!$C$74:$C$81,VLOOKUP('Market shares starting point Fe'!$D83,Nomenclature!$F$1:$G$8,2,FALSE))-'Market shares starting point Fe'!AM83)+AM83)</f>
        <v>1.8827414576133131E-2</v>
      </c>
      <c r="AO83" s="7">
        <f>IF(SUMIFS('Eurostat market shares'!$Z$2:$Z$185,'Eurostat market shares'!$C$2:$C$185,'Market shares starting point Fe'!$C83,'Eurostat market shares'!$D$2:$D$185,'Market shares starting point Fe'!$D83)=0,(SUMIFS('RAW data extract'!AL$74:AL$81,'RAW data extract'!$C$74:$C$81,VLOOKUP('Market shares starting point Fe'!$D83,Nomenclature!$F$1:$G$8,2,FALSE))-'Market shares starting point Fe'!AN83)+AN83,$Z83/SUMIFS('Eurostat market shares'!$Z$2:$Z$185,'Eurostat market shares'!$C$2:$C$185,'Market shares starting point Fe'!$C83,'Eurostat market shares'!$D$2:$D$185,'Market shares starting point Fe'!$D83)*(SUMIFS('RAW data extract'!AL$74:AL$81,'RAW data extract'!$C$74:$C$81,VLOOKUP('Market shares starting point Fe'!$D83,Nomenclature!$F$1:$G$8,2,FALSE))-'Market shares starting point Fe'!AN83)+AN83)</f>
        <v>2.049290191040452E-2</v>
      </c>
      <c r="AP83" s="7">
        <f>IF(SUMIFS('Eurostat market shares'!$Z$2:$Z$185,'Eurostat market shares'!$C$2:$C$185,'Market shares starting point Fe'!$C83,'Eurostat market shares'!$D$2:$D$185,'Market shares starting point Fe'!$D83)=0,(SUMIFS('RAW data extract'!AM$74:AM$81,'RAW data extract'!$C$74:$C$81,VLOOKUP('Market shares starting point Fe'!$D83,Nomenclature!$F$1:$G$8,2,FALSE))-'Market shares starting point Fe'!AO83)+AO83,$Z83/SUMIFS('Eurostat market shares'!$Z$2:$Z$185,'Eurostat market shares'!$C$2:$C$185,'Market shares starting point Fe'!$C83,'Eurostat market shares'!$D$2:$D$185,'Market shares starting point Fe'!$D83)*(SUMIFS('RAW data extract'!AM$74:AM$81,'RAW data extract'!$C$74:$C$81,VLOOKUP('Market shares starting point Fe'!$D83,Nomenclature!$F$1:$G$8,2,FALSE))-'Market shares starting point Fe'!AO83)+AO83)</f>
        <v>2.2380289907512292E-2</v>
      </c>
      <c r="AQ83" s="7">
        <f>IF(SUMIFS('Eurostat market shares'!$Z$2:$Z$185,'Eurostat market shares'!$C$2:$C$185,'Market shares starting point Fe'!$C83,'Eurostat market shares'!$D$2:$D$185,'Market shares starting point Fe'!$D83)=0,(SUMIFS('RAW data extract'!AN$74:AN$81,'RAW data extract'!$C$74:$C$81,VLOOKUP('Market shares starting point Fe'!$D83,Nomenclature!$F$1:$G$8,2,FALSE))-'Market shares starting point Fe'!AP83)+AP83,$Z83/SUMIFS('Eurostat market shares'!$Z$2:$Z$185,'Eurostat market shares'!$C$2:$C$185,'Market shares starting point Fe'!$C83,'Eurostat market shares'!$D$2:$D$185,'Market shares starting point Fe'!$D83)*(SUMIFS('RAW data extract'!AN$74:AN$81,'RAW data extract'!$C$74:$C$81,VLOOKUP('Market shares starting point Fe'!$D83,Nomenclature!$F$1:$G$8,2,FALSE))-'Market shares starting point Fe'!AP83)+AP83)</f>
        <v>2.4483705521278869E-2</v>
      </c>
      <c r="AR83" s="7">
        <f>IF(SUMIFS('Eurostat market shares'!$Z$2:$Z$185,'Eurostat market shares'!$C$2:$C$185,'Market shares starting point Fe'!$C83,'Eurostat market shares'!$D$2:$D$185,'Market shares starting point Fe'!$D83)=0,(SUMIFS('RAW data extract'!AO$74:AO$81,'RAW data extract'!$C$74:$C$81,VLOOKUP('Market shares starting point Fe'!$D83,Nomenclature!$F$1:$G$8,2,FALSE))-'Market shares starting point Fe'!AQ83)+AQ83,$Z83/SUMIFS('Eurostat market shares'!$Z$2:$Z$185,'Eurostat market shares'!$C$2:$C$185,'Market shares starting point Fe'!$C83,'Eurostat market shares'!$D$2:$D$185,'Market shares starting point Fe'!$D83)*(SUMIFS('RAW data extract'!AO$74:AO$81,'RAW data extract'!$C$74:$C$81,VLOOKUP('Market shares starting point Fe'!$D83,Nomenclature!$F$1:$G$8,2,FALSE))-'Market shares starting point Fe'!AQ83)+AQ83)</f>
        <v>2.6674996866603823E-2</v>
      </c>
      <c r="AS83" s="7">
        <f>IF(SUMIFS('Eurostat market shares'!$Z$2:$Z$185,'Eurostat market shares'!$C$2:$C$185,'Market shares starting point Fe'!$C83,'Eurostat market shares'!$D$2:$D$185,'Market shares starting point Fe'!$D83)=0,(SUMIFS('RAW data extract'!AP$74:AP$81,'RAW data extract'!$C$74:$C$81,VLOOKUP('Market shares starting point Fe'!$D83,Nomenclature!$F$1:$G$8,2,FALSE))-'Market shares starting point Fe'!AR83)+AR83,$Z83/SUMIFS('Eurostat market shares'!$Z$2:$Z$185,'Eurostat market shares'!$C$2:$C$185,'Market shares starting point Fe'!$C83,'Eurostat market shares'!$D$2:$D$185,'Market shares starting point Fe'!$D83)*(SUMIFS('RAW data extract'!AP$74:AP$81,'RAW data extract'!$C$74:$C$81,VLOOKUP('Market shares starting point Fe'!$D83,Nomenclature!$F$1:$G$8,2,FALSE))-'Market shares starting point Fe'!AR83)+AR83)</f>
        <v>2.8981523520557759E-2</v>
      </c>
      <c r="AT83" s="7">
        <f>IF(SUMIFS('Eurostat market shares'!$Z$2:$Z$185,'Eurostat market shares'!$C$2:$C$185,'Market shares starting point Fe'!$C83,'Eurostat market shares'!$D$2:$D$185,'Market shares starting point Fe'!$D83)=0,(SUMIFS('RAW data extract'!AQ$74:AQ$81,'RAW data extract'!$C$74:$C$81,VLOOKUP('Market shares starting point Fe'!$D83,Nomenclature!$F$1:$G$8,2,FALSE))-'Market shares starting point Fe'!AS83)+AS83,$Z83/SUMIFS('Eurostat market shares'!$Z$2:$Z$185,'Eurostat market shares'!$C$2:$C$185,'Market shares starting point Fe'!$C83,'Eurostat market shares'!$D$2:$D$185,'Market shares starting point Fe'!$D83)*(SUMIFS('RAW data extract'!AQ$74:AQ$81,'RAW data extract'!$C$74:$C$81,VLOOKUP('Market shares starting point Fe'!$D83,Nomenclature!$F$1:$G$8,2,FALSE))-'Market shares starting point Fe'!AS83)+AS83)</f>
        <v>3.1471723504043404E-2</v>
      </c>
      <c r="AU83" s="7">
        <f>IF(SUMIFS('Eurostat market shares'!$Z$2:$Z$185,'Eurostat market shares'!$C$2:$C$185,'Market shares starting point Fe'!$C83,'Eurostat market shares'!$D$2:$D$185,'Market shares starting point Fe'!$D83)=0,(SUMIFS('RAW data extract'!AR$74:AR$81,'RAW data extract'!$C$74:$C$81,VLOOKUP('Market shares starting point Fe'!$D83,Nomenclature!$F$1:$G$8,2,FALSE))-'Market shares starting point Fe'!AT83)+AT83,$Z83/SUMIFS('Eurostat market shares'!$Z$2:$Z$185,'Eurostat market shares'!$C$2:$C$185,'Market shares starting point Fe'!$C83,'Eurostat market shares'!$D$2:$D$185,'Market shares starting point Fe'!$D83)*(SUMIFS('RAW data extract'!AR$74:AR$81,'RAW data extract'!$C$74:$C$81,VLOOKUP('Market shares starting point Fe'!$D83,Nomenclature!$F$1:$G$8,2,FALSE))-'Market shares starting point Fe'!AT83)+AT83)</f>
        <v>3.4052766275412157E-2</v>
      </c>
      <c r="AV83" s="7">
        <f>IF(SUMIFS('Eurostat market shares'!$Z$2:$Z$185,'Eurostat market shares'!$C$2:$C$185,'Market shares starting point Fe'!$C83,'Eurostat market shares'!$D$2:$D$185,'Market shares starting point Fe'!$D83)=0,(SUMIFS('RAW data extract'!AS$74:AS$81,'RAW data extract'!$C$74:$C$81,VLOOKUP('Market shares starting point Fe'!$D83,Nomenclature!$F$1:$G$8,2,FALSE))-'Market shares starting point Fe'!AU83)+AU83,$Z83/SUMIFS('Eurostat market shares'!$Z$2:$Z$185,'Eurostat market shares'!$C$2:$C$185,'Market shares starting point Fe'!$C83,'Eurostat market shares'!$D$2:$D$185,'Market shares starting point Fe'!$D83)*(SUMIFS('RAW data extract'!AS$74:AS$81,'RAW data extract'!$C$74:$C$81,VLOOKUP('Market shares starting point Fe'!$D83,Nomenclature!$F$1:$G$8,2,FALSE))-'Market shares starting point Fe'!AU83)+AU83)</f>
        <v>3.6778270543804337E-2</v>
      </c>
      <c r="AW83" s="7">
        <f>IF(SUMIFS('Eurostat market shares'!$Z$2:$Z$185,'Eurostat market shares'!$C$2:$C$185,'Market shares starting point Fe'!$C83,'Eurostat market shares'!$D$2:$D$185,'Market shares starting point Fe'!$D83)=0,(SUMIFS('RAW data extract'!AT$74:AT$81,'RAW data extract'!$C$74:$C$81,VLOOKUP('Market shares starting point Fe'!$D83,Nomenclature!$F$1:$G$8,2,FALSE))-'Market shares starting point Fe'!AV83)+AV83,$Z83/SUMIFS('Eurostat market shares'!$Z$2:$Z$185,'Eurostat market shares'!$C$2:$C$185,'Market shares starting point Fe'!$C83,'Eurostat market shares'!$D$2:$D$185,'Market shares starting point Fe'!$D83)*(SUMIFS('RAW data extract'!AT$74:AT$81,'RAW data extract'!$C$74:$C$81,VLOOKUP('Market shares starting point Fe'!$D83,Nomenclature!$F$1:$G$8,2,FALSE))-'Market shares starting point Fe'!AV83)+AV83)</f>
        <v>3.9681390293189546E-2</v>
      </c>
      <c r="AX83" s="7">
        <f>IF(SUMIFS('Eurostat market shares'!$Z$2:$Z$185,'Eurostat market shares'!$C$2:$C$185,'Market shares starting point Fe'!$C83,'Eurostat market shares'!$D$2:$D$185,'Market shares starting point Fe'!$D83)=0,(SUMIFS('RAW data extract'!AU$74:AU$81,'RAW data extract'!$C$74:$C$81,VLOOKUP('Market shares starting point Fe'!$D83,Nomenclature!$F$1:$G$8,2,FALSE))-'Market shares starting point Fe'!AW83)+AW83,$Z83/SUMIFS('Eurostat market shares'!$Z$2:$Z$185,'Eurostat market shares'!$C$2:$C$185,'Market shares starting point Fe'!$C83,'Eurostat market shares'!$D$2:$D$185,'Market shares starting point Fe'!$D83)*(SUMIFS('RAW data extract'!AU$74:AU$81,'RAW data extract'!$C$74:$C$81,VLOOKUP('Market shares starting point Fe'!$D83,Nomenclature!$F$1:$G$8,2,FALSE))-'Market shares starting point Fe'!AW83)+AW83)</f>
        <v>4.2824369563487202E-2</v>
      </c>
      <c r="AY83" s="7">
        <f>IF(SUMIFS('Eurostat market shares'!$Z$2:$Z$185,'Eurostat market shares'!$C$2:$C$185,'Market shares starting point Fe'!$C83,'Eurostat market shares'!$D$2:$D$185,'Market shares starting point Fe'!$D83)=0,(SUMIFS('RAW data extract'!AV$74:AV$81,'RAW data extract'!$C$74:$C$81,VLOOKUP('Market shares starting point Fe'!$D83,Nomenclature!$F$1:$G$8,2,FALSE))-'Market shares starting point Fe'!AX83)+AX83,$Z83/SUMIFS('Eurostat market shares'!$Z$2:$Z$185,'Eurostat market shares'!$C$2:$C$185,'Market shares starting point Fe'!$C83,'Eurostat market shares'!$D$2:$D$185,'Market shares starting point Fe'!$D83)*(SUMIFS('RAW data extract'!AV$74:AV$81,'RAW data extract'!$C$74:$C$81,VLOOKUP('Market shares starting point Fe'!$D83,Nomenclature!$F$1:$G$8,2,FALSE))-'Market shares starting point Fe'!AX83)+AX83)</f>
        <v>4.6241290612107071E-2</v>
      </c>
      <c r="AZ83" s="7">
        <f>IF(SUMIFS('Eurostat market shares'!$Z$2:$Z$185,'Eurostat market shares'!$C$2:$C$185,'Market shares starting point Fe'!$C83,'Eurostat market shares'!$D$2:$D$185,'Market shares starting point Fe'!$D83)=0,(SUMIFS('RAW data extract'!AW$74:AW$81,'RAW data extract'!$C$74:$C$81,VLOOKUP('Market shares starting point Fe'!$D83,Nomenclature!$F$1:$G$8,2,FALSE))-'Market shares starting point Fe'!AY83)+AY83,$Z83/SUMIFS('Eurostat market shares'!$Z$2:$Z$185,'Eurostat market shares'!$C$2:$C$185,'Market shares starting point Fe'!$C83,'Eurostat market shares'!$D$2:$D$185,'Market shares starting point Fe'!$D83)*(SUMIFS('RAW data extract'!AW$74:AW$81,'RAW data extract'!$C$74:$C$81,VLOOKUP('Market shares starting point Fe'!$D83,Nomenclature!$F$1:$G$8,2,FALSE))-'Market shares starting point Fe'!AY83)+AY83)</f>
        <v>4.9947291639282E-2</v>
      </c>
      <c r="BA83" s="7">
        <f>IF(SUMIFS('Eurostat market shares'!$Z$2:$Z$185,'Eurostat market shares'!$C$2:$C$185,'Market shares starting point Fe'!$C83,'Eurostat market shares'!$D$2:$D$185,'Market shares starting point Fe'!$D83)=0,(SUMIFS('RAW data extract'!AX$74:AX$81,'RAW data extract'!$C$74:$C$81,VLOOKUP('Market shares starting point Fe'!$D83,Nomenclature!$F$1:$G$8,2,FALSE))-'Market shares starting point Fe'!AZ83)+AZ83,$Z83/SUMIFS('Eurostat market shares'!$Z$2:$Z$185,'Eurostat market shares'!$C$2:$C$185,'Market shares starting point Fe'!$C83,'Eurostat market shares'!$D$2:$D$185,'Market shares starting point Fe'!$D83)*(SUMIFS('RAW data extract'!AX$74:AX$81,'RAW data extract'!$C$74:$C$81,VLOOKUP('Market shares starting point Fe'!$D83,Nomenclature!$F$1:$G$8,2,FALSE))-'Market shares starting point Fe'!AZ83)+AZ83)</f>
        <v>5.39952980802074E-2</v>
      </c>
      <c r="BB83" s="7">
        <f>IF(SUMIFS('Eurostat market shares'!$Z$2:$Z$185,'Eurostat market shares'!$C$2:$C$185,'Market shares starting point Fe'!$C83,'Eurostat market shares'!$D$2:$D$185,'Market shares starting point Fe'!$D83)=0,(SUMIFS('RAW data extract'!AY$74:AY$81,'RAW data extract'!$C$74:$C$81,VLOOKUP('Market shares starting point Fe'!$D83,Nomenclature!$F$1:$G$8,2,FALSE))-'Market shares starting point Fe'!BA83)+BA83,$Z83/SUMIFS('Eurostat market shares'!$Z$2:$Z$185,'Eurostat market shares'!$C$2:$C$185,'Market shares starting point Fe'!$C83,'Eurostat market shares'!$D$2:$D$185,'Market shares starting point Fe'!$D83)*(SUMIFS('RAW data extract'!AY$74:AY$81,'RAW data extract'!$C$74:$C$81,VLOOKUP('Market shares starting point Fe'!$D83,Nomenclature!$F$1:$G$8,2,FALSE))-'Market shares starting point Fe'!BA83)+BA83)</f>
        <v>5.8458049131457968E-2</v>
      </c>
      <c r="BC83" s="7">
        <f>IF(SUMIFS('Eurostat market shares'!$Z$2:$Z$185,'Eurostat market shares'!$C$2:$C$185,'Market shares starting point Fe'!$C83,'Eurostat market shares'!$D$2:$D$185,'Market shares starting point Fe'!$D83)=0,(SUMIFS('RAW data extract'!AZ$74:AZ$81,'RAW data extract'!$C$74:$C$81,VLOOKUP('Market shares starting point Fe'!$D83,Nomenclature!$F$1:$G$8,2,FALSE))-'Market shares starting point Fe'!BB83)+BB83,$Z83/SUMIFS('Eurostat market shares'!$Z$2:$Z$185,'Eurostat market shares'!$C$2:$C$185,'Market shares starting point Fe'!$C83,'Eurostat market shares'!$D$2:$D$185,'Market shares starting point Fe'!$D83)*(SUMIFS('RAW data extract'!AZ$74:AZ$81,'RAW data extract'!$C$74:$C$81,VLOOKUP('Market shares starting point Fe'!$D83,Nomenclature!$F$1:$G$8,2,FALSE))-'Market shares starting point Fe'!BB83)+BB83)</f>
        <v>6.3401371092002445E-2</v>
      </c>
      <c r="BD83" s="7">
        <f>IF(SUMIFS('Eurostat market shares'!$Z$2:$Z$185,'Eurostat market shares'!$C$2:$C$185,'Market shares starting point Fe'!$C83,'Eurostat market shares'!$D$2:$D$185,'Market shares starting point Fe'!$D83)=0,(SUMIFS('RAW data extract'!BA$74:BA$81,'RAW data extract'!$C$74:$C$81,VLOOKUP('Market shares starting point Fe'!$D83,Nomenclature!$F$1:$G$8,2,FALSE))-'Market shares starting point Fe'!BC83)+BC83,$Z83/SUMIFS('Eurostat market shares'!$Z$2:$Z$185,'Eurostat market shares'!$C$2:$C$185,'Market shares starting point Fe'!$C83,'Eurostat market shares'!$D$2:$D$185,'Market shares starting point Fe'!$D83)*(SUMIFS('RAW data extract'!BA$74:BA$81,'RAW data extract'!$C$74:$C$81,VLOOKUP('Market shares starting point Fe'!$D83,Nomenclature!$F$1:$G$8,2,FALSE))-'Market shares starting point Fe'!BC83)+BC83)</f>
        <v>6.8817306464138597E-2</v>
      </c>
      <c r="BE83" s="7">
        <f>IF(SUMIFS('Eurostat market shares'!$Z$2:$Z$185,'Eurostat market shares'!$C$2:$C$185,'Market shares starting point Fe'!$C83,'Eurostat market shares'!$D$2:$D$185,'Market shares starting point Fe'!$D83)=0,(SUMIFS('RAW data extract'!BB$74:BB$81,'RAW data extract'!$C$74:$C$81,VLOOKUP('Market shares starting point Fe'!$D83,Nomenclature!$F$1:$G$8,2,FALSE))-'Market shares starting point Fe'!BD83)+BD83,$Z83/SUMIFS('Eurostat market shares'!$Z$2:$Z$185,'Eurostat market shares'!$C$2:$C$185,'Market shares starting point Fe'!$C83,'Eurostat market shares'!$D$2:$D$185,'Market shares starting point Fe'!$D83)*(SUMIFS('RAW data extract'!BB$74:BB$81,'RAW data extract'!$C$74:$C$81,VLOOKUP('Market shares starting point Fe'!$D83,Nomenclature!$F$1:$G$8,2,FALSE))-'Market shares starting point Fe'!BD83)+BD83)</f>
        <v>7.4897037211166584E-2</v>
      </c>
      <c r="BF83" s="7">
        <f>IF(SUMIFS('Eurostat market shares'!$Z$2:$Z$185,'Eurostat market shares'!$C$2:$C$185,'Market shares starting point Fe'!$C83,'Eurostat market shares'!$D$2:$D$185,'Market shares starting point Fe'!$D83)=0,(SUMIFS('RAW data extract'!BC$74:BC$81,'RAW data extract'!$C$74:$C$81,VLOOKUP('Market shares starting point Fe'!$D83,Nomenclature!$F$1:$G$8,2,FALSE))-'Market shares starting point Fe'!BE83)+BE83,$Z83/SUMIFS('Eurostat market shares'!$Z$2:$Z$185,'Eurostat market shares'!$C$2:$C$185,'Market shares starting point Fe'!$C83,'Eurostat market shares'!$D$2:$D$185,'Market shares starting point Fe'!$D83)*(SUMIFS('RAW data extract'!BC$74:BC$81,'RAW data extract'!$C$74:$C$81,VLOOKUP('Market shares starting point Fe'!$D83,Nomenclature!$F$1:$G$8,2,FALSE))-'Market shares starting point Fe'!BE83)+BE83)</f>
        <v>8.1710240282487634E-2</v>
      </c>
      <c r="BG83" s="7">
        <f>IF(SUMIFS('Eurostat market shares'!$Z$2:$Z$185,'Eurostat market shares'!$C$2:$C$185,'Market shares starting point Fe'!$C83,'Eurostat market shares'!$D$2:$D$185,'Market shares starting point Fe'!$D83)=0,(SUMIFS('RAW data extract'!BD$74:BD$81,'RAW data extract'!$C$74:$C$81,VLOOKUP('Market shares starting point Fe'!$D83,Nomenclature!$F$1:$G$8,2,FALSE))-'Market shares starting point Fe'!BF83)+BF83,$Z83/SUMIFS('Eurostat market shares'!$Z$2:$Z$185,'Eurostat market shares'!$C$2:$C$185,'Market shares starting point Fe'!$C83,'Eurostat market shares'!$D$2:$D$185,'Market shares starting point Fe'!$D83)*(SUMIFS('RAW data extract'!BD$74:BD$81,'RAW data extract'!$C$74:$C$81,VLOOKUP('Market shares starting point Fe'!$D83,Nomenclature!$F$1:$G$8,2,FALSE))-'Market shares starting point Fe'!BF83)+BF83)</f>
        <v>8.939021685558271E-2</v>
      </c>
      <c r="BH83" s="7">
        <f>IF(SUMIFS('Eurostat market shares'!$Z$2:$Z$185,'Eurostat market shares'!$C$2:$C$185,'Market shares starting point Fe'!$C83,'Eurostat market shares'!$D$2:$D$185,'Market shares starting point Fe'!$D83)=0,(SUMIFS('RAW data extract'!BE$74:BE$81,'RAW data extract'!$C$74:$C$81,VLOOKUP('Market shares starting point Fe'!$D83,Nomenclature!$F$1:$G$8,2,FALSE))-'Market shares starting point Fe'!BG83)+BG83,$Z83/SUMIFS('Eurostat market shares'!$Z$2:$Z$185,'Eurostat market shares'!$C$2:$C$185,'Market shares starting point Fe'!$C83,'Eurostat market shares'!$D$2:$D$185,'Market shares starting point Fe'!$D83)*(SUMIFS('RAW data extract'!BE$74:BE$81,'RAW data extract'!$C$74:$C$81,VLOOKUP('Market shares starting point Fe'!$D83,Nomenclature!$F$1:$G$8,2,FALSE))-'Market shares starting point Fe'!BG83)+BG83)</f>
        <v>9.8121167187869188E-2</v>
      </c>
    </row>
    <row r="84" spans="1:60" hidden="1" x14ac:dyDescent="0.3">
      <c r="A84" t="s">
        <v>9</v>
      </c>
      <c r="B84" t="s">
        <v>10</v>
      </c>
      <c r="C84" t="s">
        <v>10</v>
      </c>
      <c r="D84" t="s">
        <v>18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 s="6">
        <f>IFERROR(SUMIFS('intermediary sheet'!J$2:J$185,'intermediary sheet'!$C$2:$C$185,'Market shares starting point Fe'!$C84,'intermediary sheet'!$D$2:$D$185,'Market shares starting point Fe'!$D84)/SUMIFS('intermediary sheet'!J$2:J$185,'intermediary sheet'!$C$2:$C$185,'Market shares starting point Fe'!$C84,'intermediary sheet'!$D$2:$D$185,"total"),0)</f>
        <v>0</v>
      </c>
      <c r="K84" s="6">
        <f>IFERROR(SUMIFS('intermediary sheet'!K$2:K$185,'intermediary sheet'!$C$2:$C$185,'Market shares starting point Fe'!$C84,'intermediary sheet'!$D$2:$D$185,'Market shares starting point Fe'!$D84)/SUMIFS('intermediary sheet'!K$2:K$185,'intermediary sheet'!$C$2:$C$185,'Market shares starting point Fe'!$C84,'intermediary sheet'!$D$2:$D$185,"total"),0)</f>
        <v>0</v>
      </c>
      <c r="L84" s="6">
        <f>IFERROR(SUMIFS('intermediary sheet'!L$2:L$185,'intermediary sheet'!$C$2:$C$185,'Market shares starting point Fe'!$C84,'intermediary sheet'!$D$2:$D$185,'Market shares starting point Fe'!$D84)/SUMIFS('intermediary sheet'!L$2:L$185,'intermediary sheet'!$C$2:$C$185,'Market shares starting point Fe'!$C84,'intermediary sheet'!$D$2:$D$185,"total"),0)</f>
        <v>0</v>
      </c>
      <c r="M84" s="6">
        <f>IFERROR(SUMIFS('intermediary sheet'!M$2:M$185,'intermediary sheet'!$C$2:$C$185,'Market shares starting point Fe'!$C84,'intermediary sheet'!$D$2:$D$185,'Market shares starting point Fe'!$D84)/SUMIFS('intermediary sheet'!M$2:M$185,'intermediary sheet'!$C$2:$C$185,'Market shares starting point Fe'!$C84,'intermediary sheet'!$D$2:$D$185,"total"),0)</f>
        <v>0</v>
      </c>
      <c r="N84" s="6">
        <f>IFERROR(SUMIFS('intermediary sheet'!N$2:N$185,'intermediary sheet'!$C$2:$C$185,'Market shares starting point Fe'!$C84,'intermediary sheet'!$D$2:$D$185,'Market shares starting point Fe'!$D84)/SUMIFS('intermediary sheet'!N$2:N$185,'intermediary sheet'!$C$2:$C$185,'Market shares starting point Fe'!$C84,'intermediary sheet'!$D$2:$D$185,"total"),0)</f>
        <v>0</v>
      </c>
      <c r="O84" s="6">
        <f>IFERROR(SUMIFS('intermediary sheet'!O$2:O$185,'intermediary sheet'!$C$2:$C$185,'Market shares starting point Fe'!$C84,'intermediary sheet'!$D$2:$D$185,'Market shares starting point Fe'!$D84)/SUMIFS('intermediary sheet'!O$2:O$185,'intermediary sheet'!$C$2:$C$185,'Market shares starting point Fe'!$C84,'intermediary sheet'!$D$2:$D$185,"total"),0)</f>
        <v>0</v>
      </c>
      <c r="P84" s="6">
        <f>IFERROR(SUMIFS('intermediary sheet'!P$2:P$185,'intermediary sheet'!$C$2:$C$185,'Market shares starting point Fe'!$C84,'intermediary sheet'!$D$2:$D$185,'Market shares starting point Fe'!$D84)/SUMIFS('intermediary sheet'!P$2:P$185,'intermediary sheet'!$C$2:$C$185,'Market shares starting point Fe'!$C84,'intermediary sheet'!$D$2:$D$185,"total"),0)</f>
        <v>0</v>
      </c>
      <c r="Q84" s="6">
        <f>IFERROR(SUMIFS('intermediary sheet'!Q$2:Q$185,'intermediary sheet'!$C$2:$C$185,'Market shares starting point Fe'!$C84,'intermediary sheet'!$D$2:$D$185,'Market shares starting point Fe'!$D84)/SUMIFS('intermediary sheet'!Q$2:Q$185,'intermediary sheet'!$C$2:$C$185,'Market shares starting point Fe'!$C84,'intermediary sheet'!$D$2:$D$185,"total"),0)</f>
        <v>0</v>
      </c>
      <c r="R84" s="6">
        <f>IFERROR(SUMIFS('intermediary sheet'!R$2:R$185,'intermediary sheet'!$C$2:$C$185,'Market shares starting point Fe'!$C84,'intermediary sheet'!$D$2:$D$185,'Market shares starting point Fe'!$D84)/SUMIFS('intermediary sheet'!R$2:R$185,'intermediary sheet'!$C$2:$C$185,'Market shares starting point Fe'!$C84,'intermediary sheet'!$D$2:$D$185,"total"),0)</f>
        <v>0</v>
      </c>
      <c r="S84" s="6">
        <f>IFERROR(SUMIFS('intermediary sheet'!S$2:S$185,'intermediary sheet'!$C$2:$C$185,'Market shares starting point Fe'!$C84,'intermediary sheet'!$D$2:$D$185,'Market shares starting point Fe'!$D84)/SUMIFS('intermediary sheet'!S$2:S$185,'intermediary sheet'!$C$2:$C$185,'Market shares starting point Fe'!$C84,'intermediary sheet'!$D$2:$D$185,"total"),0)</f>
        <v>0</v>
      </c>
      <c r="T84" s="6">
        <f>IFERROR(SUMIFS('intermediary sheet'!T$2:T$185,'intermediary sheet'!$C$2:$C$185,'Market shares starting point Fe'!$C84,'intermediary sheet'!$D$2:$D$185,'Market shares starting point Fe'!$D84)/SUMIFS('intermediary sheet'!T$2:T$185,'intermediary sheet'!$C$2:$C$185,'Market shares starting point Fe'!$C84,'intermediary sheet'!$D$2:$D$185,"total"),0)</f>
        <v>0</v>
      </c>
      <c r="U84" s="6">
        <f>IFERROR(SUMIFS('intermediary sheet'!U$2:U$185,'intermediary sheet'!$C$2:$C$185,'Market shares starting point Fe'!$C84,'intermediary sheet'!$D$2:$D$185,'Market shares starting point Fe'!$D84)/SUMIFS('intermediary sheet'!U$2:U$185,'intermediary sheet'!$C$2:$C$185,'Market shares starting point Fe'!$C84,'intermediary sheet'!$D$2:$D$185,"total"),0)</f>
        <v>0</v>
      </c>
      <c r="V84" s="6">
        <f>IFERROR(SUMIFS('intermediary sheet'!V$2:V$185,'intermediary sheet'!$C$2:$C$185,'Market shares starting point Fe'!$C84,'intermediary sheet'!$D$2:$D$185,'Market shares starting point Fe'!$D84)/SUMIFS('intermediary sheet'!V$2:V$185,'intermediary sheet'!$C$2:$C$185,'Market shares starting point Fe'!$C84,'intermediary sheet'!$D$2:$D$185,"total"),0)</f>
        <v>0</v>
      </c>
      <c r="W84" s="6">
        <f>IFERROR(SUMIFS('intermediary sheet'!W$2:W$185,'intermediary sheet'!$C$2:$C$185,'Market shares starting point Fe'!$C84,'intermediary sheet'!$D$2:$D$185,'Market shares starting point Fe'!$D84)/SUMIFS('intermediary sheet'!W$2:W$185,'intermediary sheet'!$C$2:$C$185,'Market shares starting point Fe'!$C84,'intermediary sheet'!$D$2:$D$185,"total"),0)</f>
        <v>0</v>
      </c>
      <c r="X84" s="6">
        <f>IFERROR(SUMIFS('intermediary sheet'!X$2:X$185,'intermediary sheet'!$C$2:$C$185,'Market shares starting point Fe'!$C84,'intermediary sheet'!$D$2:$D$185,'Market shares starting point Fe'!$D84)/SUMIFS('intermediary sheet'!X$2:X$185,'intermediary sheet'!$C$2:$C$185,'Market shares starting point Fe'!$C84,'intermediary sheet'!$D$2:$D$185,"total"),0)</f>
        <v>0</v>
      </c>
      <c r="Y84" s="6">
        <f>IFERROR(SUMIFS('intermediary sheet'!Y$2:Y$185,'intermediary sheet'!$C$2:$C$185,'Market shares starting point Fe'!$C84,'intermediary sheet'!$D$2:$D$185,'Market shares starting point Fe'!$D84)/SUMIFS('intermediary sheet'!Y$2:Y$185,'intermediary sheet'!$C$2:$C$185,'Market shares starting point Fe'!$C84,'intermediary sheet'!$D$2:$D$185,"total"),0)</f>
        <v>0</v>
      </c>
      <c r="Z84" s="6">
        <f>IFERROR(SUMIFS('intermediary sheet'!Z$2:Z$185,'intermediary sheet'!$C$2:$C$185,'Market shares starting point Fe'!$C84,'intermediary sheet'!$D$2:$D$185,'Market shares starting point Fe'!$D84)/SUMIFS('intermediary sheet'!Z$2:Z$185,'intermediary sheet'!$C$2:$C$185,'Market shares starting point Fe'!$C84,'intermediary sheet'!$D$2:$D$185,"total"),0)</f>
        <v>0</v>
      </c>
      <c r="AA84" s="7">
        <f>IF(SUMIFS('Eurostat market shares'!$Z$2:$Z$185,'Eurostat market shares'!$C$2:$C$185,'Market shares starting point Fe'!$C84,'Eurostat market shares'!$D$2:$D$185,'Market shares starting point Fe'!$D84)=0,(SUMIFS('RAW data extract'!X$74:X$81,'RAW data extract'!$C$74:$C$81,VLOOKUP('Market shares starting point Fe'!$D84,Nomenclature!$F$1:$G$8,2,FALSE))-'Market shares starting point Fe'!Z84)+Z84,$Z84/SUMIFS('Eurostat market shares'!$Z$2:$Z$185,'Eurostat market shares'!$C$2:$C$185,'Market shares starting point Fe'!$C84,'Eurostat market shares'!$D$2:$D$185,'Market shares starting point Fe'!$D84)*(SUMIFS('RAW data extract'!X$74:X$81,'RAW data extract'!$C$74:$C$81,VLOOKUP('Market shares starting point Fe'!$D84,Nomenclature!$F$1:$G$8,2,FALSE))-'Market shares starting point Fe'!Z84)+Z84)</f>
        <v>0</v>
      </c>
      <c r="AB84" s="7">
        <f>IF(SUMIFS('Eurostat market shares'!$Z$2:$Z$185,'Eurostat market shares'!$C$2:$C$185,'Market shares starting point Fe'!$C84,'Eurostat market shares'!$D$2:$D$185,'Market shares starting point Fe'!$D84)=0,(SUMIFS('RAW data extract'!Y$74:Y$81,'RAW data extract'!$C$74:$C$81,VLOOKUP('Market shares starting point Fe'!$D84,Nomenclature!$F$1:$G$8,2,FALSE))-'Market shares starting point Fe'!AA84)+AA84,$Z84/SUMIFS('Eurostat market shares'!$Z$2:$Z$185,'Eurostat market shares'!$C$2:$C$185,'Market shares starting point Fe'!$C84,'Eurostat market shares'!$D$2:$D$185,'Market shares starting point Fe'!$D84)*(SUMIFS('RAW data extract'!Y$74:Y$81,'RAW data extract'!$C$74:$C$81,VLOOKUP('Market shares starting point Fe'!$D84,Nomenclature!$F$1:$G$8,2,FALSE))-'Market shares starting point Fe'!AA84)+AA84)</f>
        <v>0</v>
      </c>
      <c r="AC84" s="7">
        <f>IF(SUMIFS('Eurostat market shares'!$Z$2:$Z$185,'Eurostat market shares'!$C$2:$C$185,'Market shares starting point Fe'!$C84,'Eurostat market shares'!$D$2:$D$185,'Market shares starting point Fe'!$D84)=0,(SUMIFS('RAW data extract'!Z$74:Z$81,'RAW data extract'!$C$74:$C$81,VLOOKUP('Market shares starting point Fe'!$D84,Nomenclature!$F$1:$G$8,2,FALSE))-'Market shares starting point Fe'!AB84)+AB84,$Z84/SUMIFS('Eurostat market shares'!$Z$2:$Z$185,'Eurostat market shares'!$C$2:$C$185,'Market shares starting point Fe'!$C84,'Eurostat market shares'!$D$2:$D$185,'Market shares starting point Fe'!$D84)*(SUMIFS('RAW data extract'!Z$74:Z$81,'RAW data extract'!$C$74:$C$81,VLOOKUP('Market shares starting point Fe'!$D84,Nomenclature!$F$1:$G$8,2,FALSE))-'Market shares starting point Fe'!AB84)+AB84)</f>
        <v>0</v>
      </c>
      <c r="AD84" s="7">
        <f>IF(SUMIFS('Eurostat market shares'!$Z$2:$Z$185,'Eurostat market shares'!$C$2:$C$185,'Market shares starting point Fe'!$C84,'Eurostat market shares'!$D$2:$D$185,'Market shares starting point Fe'!$D84)=0,(SUMIFS('RAW data extract'!AA$74:AA$81,'RAW data extract'!$C$74:$C$81,VLOOKUP('Market shares starting point Fe'!$D84,Nomenclature!$F$1:$G$8,2,FALSE))-'Market shares starting point Fe'!AC84)+AC84,$Z84/SUMIFS('Eurostat market shares'!$Z$2:$Z$185,'Eurostat market shares'!$C$2:$C$185,'Market shares starting point Fe'!$C84,'Eurostat market shares'!$D$2:$D$185,'Market shares starting point Fe'!$D84)*(SUMIFS('RAW data extract'!AA$74:AA$81,'RAW data extract'!$C$74:$C$81,VLOOKUP('Market shares starting point Fe'!$D84,Nomenclature!$F$1:$G$8,2,FALSE))-'Market shares starting point Fe'!AC84)+AC84)</f>
        <v>0</v>
      </c>
      <c r="AE84" s="7">
        <f>IF(SUMIFS('Eurostat market shares'!$Z$2:$Z$185,'Eurostat market shares'!$C$2:$C$185,'Market shares starting point Fe'!$C84,'Eurostat market shares'!$D$2:$D$185,'Market shares starting point Fe'!$D84)=0,(SUMIFS('RAW data extract'!AB$74:AB$81,'RAW data extract'!$C$74:$C$81,VLOOKUP('Market shares starting point Fe'!$D84,Nomenclature!$F$1:$G$8,2,FALSE))-'Market shares starting point Fe'!AD84)+AD84,$Z84/SUMIFS('Eurostat market shares'!$Z$2:$Z$185,'Eurostat market shares'!$C$2:$C$185,'Market shares starting point Fe'!$C84,'Eurostat market shares'!$D$2:$D$185,'Market shares starting point Fe'!$D84)*(SUMIFS('RAW data extract'!AB$74:AB$81,'RAW data extract'!$C$74:$C$81,VLOOKUP('Market shares starting point Fe'!$D84,Nomenclature!$F$1:$G$8,2,FALSE))-'Market shares starting point Fe'!AD84)+AD84)</f>
        <v>0</v>
      </c>
      <c r="AF84" s="7">
        <f>IF(SUMIFS('Eurostat market shares'!$Z$2:$Z$185,'Eurostat market shares'!$C$2:$C$185,'Market shares starting point Fe'!$C84,'Eurostat market shares'!$D$2:$D$185,'Market shares starting point Fe'!$D84)=0,(SUMIFS('RAW data extract'!AC$74:AC$81,'RAW data extract'!$C$74:$C$81,VLOOKUP('Market shares starting point Fe'!$D84,Nomenclature!$F$1:$G$8,2,FALSE))-'Market shares starting point Fe'!AE84)+AE84,$Z84/SUMIFS('Eurostat market shares'!$Z$2:$Z$185,'Eurostat market shares'!$C$2:$C$185,'Market shares starting point Fe'!$C84,'Eurostat market shares'!$D$2:$D$185,'Market shares starting point Fe'!$D84)*(SUMIFS('RAW data extract'!AC$74:AC$81,'RAW data extract'!$C$74:$C$81,VLOOKUP('Market shares starting point Fe'!$D84,Nomenclature!$F$1:$G$8,2,FALSE))-'Market shares starting point Fe'!AE84)+AE84)</f>
        <v>0</v>
      </c>
      <c r="AG84" s="7">
        <f>IF(SUMIFS('Eurostat market shares'!$Z$2:$Z$185,'Eurostat market shares'!$C$2:$C$185,'Market shares starting point Fe'!$C84,'Eurostat market shares'!$D$2:$D$185,'Market shares starting point Fe'!$D84)=0,(SUMIFS('RAW data extract'!AD$74:AD$81,'RAW data extract'!$C$74:$C$81,VLOOKUP('Market shares starting point Fe'!$D84,Nomenclature!$F$1:$G$8,2,FALSE))-'Market shares starting point Fe'!AF84)+AF84,$Z84/SUMIFS('Eurostat market shares'!$Z$2:$Z$185,'Eurostat market shares'!$C$2:$C$185,'Market shares starting point Fe'!$C84,'Eurostat market shares'!$D$2:$D$185,'Market shares starting point Fe'!$D84)*(SUMIFS('RAW data extract'!AD$74:AD$81,'RAW data extract'!$C$74:$C$81,VLOOKUP('Market shares starting point Fe'!$D84,Nomenclature!$F$1:$G$8,2,FALSE))-'Market shares starting point Fe'!AF84)+AF84)</f>
        <v>0</v>
      </c>
      <c r="AH84" s="7">
        <f>IF(SUMIFS('Eurostat market shares'!$Z$2:$Z$185,'Eurostat market shares'!$C$2:$C$185,'Market shares starting point Fe'!$C84,'Eurostat market shares'!$D$2:$D$185,'Market shares starting point Fe'!$D84)=0,(SUMIFS('RAW data extract'!AE$74:AE$81,'RAW data extract'!$C$74:$C$81,VLOOKUP('Market shares starting point Fe'!$D84,Nomenclature!$F$1:$G$8,2,FALSE))-'Market shares starting point Fe'!AG84)+AG84,$Z84/SUMIFS('Eurostat market shares'!$Z$2:$Z$185,'Eurostat market shares'!$C$2:$C$185,'Market shares starting point Fe'!$C84,'Eurostat market shares'!$D$2:$D$185,'Market shares starting point Fe'!$D84)*(SUMIFS('RAW data extract'!AE$74:AE$81,'RAW data extract'!$C$74:$C$81,VLOOKUP('Market shares starting point Fe'!$D84,Nomenclature!$F$1:$G$8,2,FALSE))-'Market shares starting point Fe'!AG84)+AG84)</f>
        <v>0</v>
      </c>
      <c r="AI84" s="7">
        <f>IF(SUMIFS('Eurostat market shares'!$Z$2:$Z$185,'Eurostat market shares'!$C$2:$C$185,'Market shares starting point Fe'!$C84,'Eurostat market shares'!$D$2:$D$185,'Market shares starting point Fe'!$D84)=0,(SUMIFS('RAW data extract'!AF$74:AF$81,'RAW data extract'!$C$74:$C$81,VLOOKUP('Market shares starting point Fe'!$D84,Nomenclature!$F$1:$G$8,2,FALSE))-'Market shares starting point Fe'!AH84)+AH84,$Z84/SUMIFS('Eurostat market shares'!$Z$2:$Z$185,'Eurostat market shares'!$C$2:$C$185,'Market shares starting point Fe'!$C84,'Eurostat market shares'!$D$2:$D$185,'Market shares starting point Fe'!$D84)*(SUMIFS('RAW data extract'!AF$74:AF$81,'RAW data extract'!$C$74:$C$81,VLOOKUP('Market shares starting point Fe'!$D84,Nomenclature!$F$1:$G$8,2,FALSE))-'Market shares starting point Fe'!AH84)+AH84)</f>
        <v>0</v>
      </c>
      <c r="AJ84" s="7">
        <f>IF(SUMIFS('Eurostat market shares'!$Z$2:$Z$185,'Eurostat market shares'!$C$2:$C$185,'Market shares starting point Fe'!$C84,'Eurostat market shares'!$D$2:$D$185,'Market shares starting point Fe'!$D84)=0,(SUMIFS('RAW data extract'!AG$74:AG$81,'RAW data extract'!$C$74:$C$81,VLOOKUP('Market shares starting point Fe'!$D84,Nomenclature!$F$1:$G$8,2,FALSE))-'Market shares starting point Fe'!AI84)+AI84,$Z84/SUMIFS('Eurostat market shares'!$Z$2:$Z$185,'Eurostat market shares'!$C$2:$C$185,'Market shares starting point Fe'!$C84,'Eurostat market shares'!$D$2:$D$185,'Market shares starting point Fe'!$D84)*(SUMIFS('RAW data extract'!AG$74:AG$81,'RAW data extract'!$C$74:$C$81,VLOOKUP('Market shares starting point Fe'!$D84,Nomenclature!$F$1:$G$8,2,FALSE))-'Market shares starting point Fe'!AI84)+AI84)</f>
        <v>0</v>
      </c>
      <c r="AK84" s="7">
        <f>IF(SUMIFS('Eurostat market shares'!$Z$2:$Z$185,'Eurostat market shares'!$C$2:$C$185,'Market shares starting point Fe'!$C84,'Eurostat market shares'!$D$2:$D$185,'Market shares starting point Fe'!$D84)=0,(SUMIFS('RAW data extract'!AH$74:AH$81,'RAW data extract'!$C$74:$C$81,VLOOKUP('Market shares starting point Fe'!$D84,Nomenclature!$F$1:$G$8,2,FALSE))-'Market shares starting point Fe'!AJ84)+AJ84,$Z84/SUMIFS('Eurostat market shares'!$Z$2:$Z$185,'Eurostat market shares'!$C$2:$C$185,'Market shares starting point Fe'!$C84,'Eurostat market shares'!$D$2:$D$185,'Market shares starting point Fe'!$D84)*(SUMIFS('RAW data extract'!AH$74:AH$81,'RAW data extract'!$C$74:$C$81,VLOOKUP('Market shares starting point Fe'!$D84,Nomenclature!$F$1:$G$8,2,FALSE))-'Market shares starting point Fe'!AJ84)+AJ84)</f>
        <v>0</v>
      </c>
      <c r="AL84" s="7">
        <f>IF(SUMIFS('Eurostat market shares'!$Z$2:$Z$185,'Eurostat market shares'!$C$2:$C$185,'Market shares starting point Fe'!$C84,'Eurostat market shares'!$D$2:$D$185,'Market shares starting point Fe'!$D84)=0,(SUMIFS('RAW data extract'!AI$74:AI$81,'RAW data extract'!$C$74:$C$81,VLOOKUP('Market shares starting point Fe'!$D84,Nomenclature!$F$1:$G$8,2,FALSE))-'Market shares starting point Fe'!AK84)+AK84,$Z84/SUMIFS('Eurostat market shares'!$Z$2:$Z$185,'Eurostat market shares'!$C$2:$C$185,'Market shares starting point Fe'!$C84,'Eurostat market shares'!$D$2:$D$185,'Market shares starting point Fe'!$D84)*(SUMIFS('RAW data extract'!AI$74:AI$81,'RAW data extract'!$C$74:$C$81,VLOOKUP('Market shares starting point Fe'!$D84,Nomenclature!$F$1:$G$8,2,FALSE))-'Market shares starting point Fe'!AK84)+AK84)</f>
        <v>0</v>
      </c>
      <c r="AM84" s="7">
        <f>IF(SUMIFS('Eurostat market shares'!$Z$2:$Z$185,'Eurostat market shares'!$C$2:$C$185,'Market shares starting point Fe'!$C84,'Eurostat market shares'!$D$2:$D$185,'Market shares starting point Fe'!$D84)=0,(SUMIFS('RAW data extract'!AJ$74:AJ$81,'RAW data extract'!$C$74:$C$81,VLOOKUP('Market shares starting point Fe'!$D84,Nomenclature!$F$1:$G$8,2,FALSE))-'Market shares starting point Fe'!AL84)+AL84,$Z84/SUMIFS('Eurostat market shares'!$Z$2:$Z$185,'Eurostat market shares'!$C$2:$C$185,'Market shares starting point Fe'!$C84,'Eurostat market shares'!$D$2:$D$185,'Market shares starting point Fe'!$D84)*(SUMIFS('RAW data extract'!AJ$74:AJ$81,'RAW data extract'!$C$74:$C$81,VLOOKUP('Market shares starting point Fe'!$D84,Nomenclature!$F$1:$G$8,2,FALSE))-'Market shares starting point Fe'!AL84)+AL84)</f>
        <v>0</v>
      </c>
      <c r="AN84" s="7">
        <f>IF(SUMIFS('Eurostat market shares'!$Z$2:$Z$185,'Eurostat market shares'!$C$2:$C$185,'Market shares starting point Fe'!$C84,'Eurostat market shares'!$D$2:$D$185,'Market shares starting point Fe'!$D84)=0,(SUMIFS('RAW data extract'!AK$74:AK$81,'RAW data extract'!$C$74:$C$81,VLOOKUP('Market shares starting point Fe'!$D84,Nomenclature!$F$1:$G$8,2,FALSE))-'Market shares starting point Fe'!AM84)+AM84,$Z84/SUMIFS('Eurostat market shares'!$Z$2:$Z$185,'Eurostat market shares'!$C$2:$C$185,'Market shares starting point Fe'!$C84,'Eurostat market shares'!$D$2:$D$185,'Market shares starting point Fe'!$D84)*(SUMIFS('RAW data extract'!AK$74:AK$81,'RAW data extract'!$C$74:$C$81,VLOOKUP('Market shares starting point Fe'!$D84,Nomenclature!$F$1:$G$8,2,FALSE))-'Market shares starting point Fe'!AM84)+AM84)</f>
        <v>0</v>
      </c>
      <c r="AO84" s="7">
        <f>IF(SUMIFS('Eurostat market shares'!$Z$2:$Z$185,'Eurostat market shares'!$C$2:$C$185,'Market shares starting point Fe'!$C84,'Eurostat market shares'!$D$2:$D$185,'Market shares starting point Fe'!$D84)=0,(SUMIFS('RAW data extract'!AL$74:AL$81,'RAW data extract'!$C$74:$C$81,VLOOKUP('Market shares starting point Fe'!$D84,Nomenclature!$F$1:$G$8,2,FALSE))-'Market shares starting point Fe'!AN84)+AN84,$Z84/SUMIFS('Eurostat market shares'!$Z$2:$Z$185,'Eurostat market shares'!$C$2:$C$185,'Market shares starting point Fe'!$C84,'Eurostat market shares'!$D$2:$D$185,'Market shares starting point Fe'!$D84)*(SUMIFS('RAW data extract'!AL$74:AL$81,'RAW data extract'!$C$74:$C$81,VLOOKUP('Market shares starting point Fe'!$D84,Nomenclature!$F$1:$G$8,2,FALSE))-'Market shares starting point Fe'!AN84)+AN84)</f>
        <v>0</v>
      </c>
      <c r="AP84" s="7">
        <f>IF(SUMIFS('Eurostat market shares'!$Z$2:$Z$185,'Eurostat market shares'!$C$2:$C$185,'Market shares starting point Fe'!$C84,'Eurostat market shares'!$D$2:$D$185,'Market shares starting point Fe'!$D84)=0,(SUMIFS('RAW data extract'!AM$74:AM$81,'RAW data extract'!$C$74:$C$81,VLOOKUP('Market shares starting point Fe'!$D84,Nomenclature!$F$1:$G$8,2,FALSE))-'Market shares starting point Fe'!AO84)+AO84,$Z84/SUMIFS('Eurostat market shares'!$Z$2:$Z$185,'Eurostat market shares'!$C$2:$C$185,'Market shares starting point Fe'!$C84,'Eurostat market shares'!$D$2:$D$185,'Market shares starting point Fe'!$D84)*(SUMIFS('RAW data extract'!AM$74:AM$81,'RAW data extract'!$C$74:$C$81,VLOOKUP('Market shares starting point Fe'!$D84,Nomenclature!$F$1:$G$8,2,FALSE))-'Market shares starting point Fe'!AO84)+AO84)</f>
        <v>0</v>
      </c>
      <c r="AQ84" s="7">
        <f>IF(SUMIFS('Eurostat market shares'!$Z$2:$Z$185,'Eurostat market shares'!$C$2:$C$185,'Market shares starting point Fe'!$C84,'Eurostat market shares'!$D$2:$D$185,'Market shares starting point Fe'!$D84)=0,(SUMIFS('RAW data extract'!AN$74:AN$81,'RAW data extract'!$C$74:$C$81,VLOOKUP('Market shares starting point Fe'!$D84,Nomenclature!$F$1:$G$8,2,FALSE))-'Market shares starting point Fe'!AP84)+AP84,$Z84/SUMIFS('Eurostat market shares'!$Z$2:$Z$185,'Eurostat market shares'!$C$2:$C$185,'Market shares starting point Fe'!$C84,'Eurostat market shares'!$D$2:$D$185,'Market shares starting point Fe'!$D84)*(SUMIFS('RAW data extract'!AN$74:AN$81,'RAW data extract'!$C$74:$C$81,VLOOKUP('Market shares starting point Fe'!$D84,Nomenclature!$F$1:$G$8,2,FALSE))-'Market shares starting point Fe'!AP84)+AP84)</f>
        <v>0</v>
      </c>
      <c r="AR84" s="7">
        <f>IF(SUMIFS('Eurostat market shares'!$Z$2:$Z$185,'Eurostat market shares'!$C$2:$C$185,'Market shares starting point Fe'!$C84,'Eurostat market shares'!$D$2:$D$185,'Market shares starting point Fe'!$D84)=0,(SUMIFS('RAW data extract'!AO$74:AO$81,'RAW data extract'!$C$74:$C$81,VLOOKUP('Market shares starting point Fe'!$D84,Nomenclature!$F$1:$G$8,2,FALSE))-'Market shares starting point Fe'!AQ84)+AQ84,$Z84/SUMIFS('Eurostat market shares'!$Z$2:$Z$185,'Eurostat market shares'!$C$2:$C$185,'Market shares starting point Fe'!$C84,'Eurostat market shares'!$D$2:$D$185,'Market shares starting point Fe'!$D84)*(SUMIFS('RAW data extract'!AO$74:AO$81,'RAW data extract'!$C$74:$C$81,VLOOKUP('Market shares starting point Fe'!$D84,Nomenclature!$F$1:$G$8,2,FALSE))-'Market shares starting point Fe'!AQ84)+AQ84)</f>
        <v>0</v>
      </c>
      <c r="AS84" s="7">
        <f>IF(SUMIFS('Eurostat market shares'!$Z$2:$Z$185,'Eurostat market shares'!$C$2:$C$185,'Market shares starting point Fe'!$C84,'Eurostat market shares'!$D$2:$D$185,'Market shares starting point Fe'!$D84)=0,(SUMIFS('RAW data extract'!AP$74:AP$81,'RAW data extract'!$C$74:$C$81,VLOOKUP('Market shares starting point Fe'!$D84,Nomenclature!$F$1:$G$8,2,FALSE))-'Market shares starting point Fe'!AR84)+AR84,$Z84/SUMIFS('Eurostat market shares'!$Z$2:$Z$185,'Eurostat market shares'!$C$2:$C$185,'Market shares starting point Fe'!$C84,'Eurostat market shares'!$D$2:$D$185,'Market shares starting point Fe'!$D84)*(SUMIFS('RAW data extract'!AP$74:AP$81,'RAW data extract'!$C$74:$C$81,VLOOKUP('Market shares starting point Fe'!$D84,Nomenclature!$F$1:$G$8,2,FALSE))-'Market shares starting point Fe'!AR84)+AR84)</f>
        <v>0</v>
      </c>
      <c r="AT84" s="7">
        <f>IF(SUMIFS('Eurostat market shares'!$Z$2:$Z$185,'Eurostat market shares'!$C$2:$C$185,'Market shares starting point Fe'!$C84,'Eurostat market shares'!$D$2:$D$185,'Market shares starting point Fe'!$D84)=0,(SUMIFS('RAW data extract'!AQ$74:AQ$81,'RAW data extract'!$C$74:$C$81,VLOOKUP('Market shares starting point Fe'!$D84,Nomenclature!$F$1:$G$8,2,FALSE))-'Market shares starting point Fe'!AS84)+AS84,$Z84/SUMIFS('Eurostat market shares'!$Z$2:$Z$185,'Eurostat market shares'!$C$2:$C$185,'Market shares starting point Fe'!$C84,'Eurostat market shares'!$D$2:$D$185,'Market shares starting point Fe'!$D84)*(SUMIFS('RAW data extract'!AQ$74:AQ$81,'RAW data extract'!$C$74:$C$81,VLOOKUP('Market shares starting point Fe'!$D84,Nomenclature!$F$1:$G$8,2,FALSE))-'Market shares starting point Fe'!AS84)+AS84)</f>
        <v>0</v>
      </c>
      <c r="AU84" s="7">
        <f>IF(SUMIFS('Eurostat market shares'!$Z$2:$Z$185,'Eurostat market shares'!$C$2:$C$185,'Market shares starting point Fe'!$C84,'Eurostat market shares'!$D$2:$D$185,'Market shares starting point Fe'!$D84)=0,(SUMIFS('RAW data extract'!AR$74:AR$81,'RAW data extract'!$C$74:$C$81,VLOOKUP('Market shares starting point Fe'!$D84,Nomenclature!$F$1:$G$8,2,FALSE))-'Market shares starting point Fe'!AT84)+AT84,$Z84/SUMIFS('Eurostat market shares'!$Z$2:$Z$185,'Eurostat market shares'!$C$2:$C$185,'Market shares starting point Fe'!$C84,'Eurostat market shares'!$D$2:$D$185,'Market shares starting point Fe'!$D84)*(SUMIFS('RAW data extract'!AR$74:AR$81,'RAW data extract'!$C$74:$C$81,VLOOKUP('Market shares starting point Fe'!$D84,Nomenclature!$F$1:$G$8,2,FALSE))-'Market shares starting point Fe'!AT84)+AT84)</f>
        <v>0</v>
      </c>
      <c r="AV84" s="7">
        <f>IF(SUMIFS('Eurostat market shares'!$Z$2:$Z$185,'Eurostat market shares'!$C$2:$C$185,'Market shares starting point Fe'!$C84,'Eurostat market shares'!$D$2:$D$185,'Market shares starting point Fe'!$D84)=0,(SUMIFS('RAW data extract'!AS$74:AS$81,'RAW data extract'!$C$74:$C$81,VLOOKUP('Market shares starting point Fe'!$D84,Nomenclature!$F$1:$G$8,2,FALSE))-'Market shares starting point Fe'!AU84)+AU84,$Z84/SUMIFS('Eurostat market shares'!$Z$2:$Z$185,'Eurostat market shares'!$C$2:$C$185,'Market shares starting point Fe'!$C84,'Eurostat market shares'!$D$2:$D$185,'Market shares starting point Fe'!$D84)*(SUMIFS('RAW data extract'!AS$74:AS$81,'RAW data extract'!$C$74:$C$81,VLOOKUP('Market shares starting point Fe'!$D84,Nomenclature!$F$1:$G$8,2,FALSE))-'Market shares starting point Fe'!AU84)+AU84)</f>
        <v>0</v>
      </c>
      <c r="AW84" s="7">
        <f>IF(SUMIFS('Eurostat market shares'!$Z$2:$Z$185,'Eurostat market shares'!$C$2:$C$185,'Market shares starting point Fe'!$C84,'Eurostat market shares'!$D$2:$D$185,'Market shares starting point Fe'!$D84)=0,(SUMIFS('RAW data extract'!AT$74:AT$81,'RAW data extract'!$C$74:$C$81,VLOOKUP('Market shares starting point Fe'!$D84,Nomenclature!$F$1:$G$8,2,FALSE))-'Market shares starting point Fe'!AV84)+AV84,$Z84/SUMIFS('Eurostat market shares'!$Z$2:$Z$185,'Eurostat market shares'!$C$2:$C$185,'Market shares starting point Fe'!$C84,'Eurostat market shares'!$D$2:$D$185,'Market shares starting point Fe'!$D84)*(SUMIFS('RAW data extract'!AT$74:AT$81,'RAW data extract'!$C$74:$C$81,VLOOKUP('Market shares starting point Fe'!$D84,Nomenclature!$F$1:$G$8,2,FALSE))-'Market shares starting point Fe'!AV84)+AV84)</f>
        <v>0</v>
      </c>
      <c r="AX84" s="7">
        <f>IF(SUMIFS('Eurostat market shares'!$Z$2:$Z$185,'Eurostat market shares'!$C$2:$C$185,'Market shares starting point Fe'!$C84,'Eurostat market shares'!$D$2:$D$185,'Market shares starting point Fe'!$D84)=0,(SUMIFS('RAW data extract'!AU$74:AU$81,'RAW data extract'!$C$74:$C$81,VLOOKUP('Market shares starting point Fe'!$D84,Nomenclature!$F$1:$G$8,2,FALSE))-'Market shares starting point Fe'!AW84)+AW84,$Z84/SUMIFS('Eurostat market shares'!$Z$2:$Z$185,'Eurostat market shares'!$C$2:$C$185,'Market shares starting point Fe'!$C84,'Eurostat market shares'!$D$2:$D$185,'Market shares starting point Fe'!$D84)*(SUMIFS('RAW data extract'!AU$74:AU$81,'RAW data extract'!$C$74:$C$81,VLOOKUP('Market shares starting point Fe'!$D84,Nomenclature!$F$1:$G$8,2,FALSE))-'Market shares starting point Fe'!AW84)+AW84)</f>
        <v>0</v>
      </c>
      <c r="AY84" s="7">
        <f>IF(SUMIFS('Eurostat market shares'!$Z$2:$Z$185,'Eurostat market shares'!$C$2:$C$185,'Market shares starting point Fe'!$C84,'Eurostat market shares'!$D$2:$D$185,'Market shares starting point Fe'!$D84)=0,(SUMIFS('RAW data extract'!AV$74:AV$81,'RAW data extract'!$C$74:$C$81,VLOOKUP('Market shares starting point Fe'!$D84,Nomenclature!$F$1:$G$8,2,FALSE))-'Market shares starting point Fe'!AX84)+AX84,$Z84/SUMIFS('Eurostat market shares'!$Z$2:$Z$185,'Eurostat market shares'!$C$2:$C$185,'Market shares starting point Fe'!$C84,'Eurostat market shares'!$D$2:$D$185,'Market shares starting point Fe'!$D84)*(SUMIFS('RAW data extract'!AV$74:AV$81,'RAW data extract'!$C$74:$C$81,VLOOKUP('Market shares starting point Fe'!$D84,Nomenclature!$F$1:$G$8,2,FALSE))-'Market shares starting point Fe'!AX84)+AX84)</f>
        <v>0</v>
      </c>
      <c r="AZ84" s="7">
        <f>IF(SUMIFS('Eurostat market shares'!$Z$2:$Z$185,'Eurostat market shares'!$C$2:$C$185,'Market shares starting point Fe'!$C84,'Eurostat market shares'!$D$2:$D$185,'Market shares starting point Fe'!$D84)=0,(SUMIFS('RAW data extract'!AW$74:AW$81,'RAW data extract'!$C$74:$C$81,VLOOKUP('Market shares starting point Fe'!$D84,Nomenclature!$F$1:$G$8,2,FALSE))-'Market shares starting point Fe'!AY84)+AY84,$Z84/SUMIFS('Eurostat market shares'!$Z$2:$Z$185,'Eurostat market shares'!$C$2:$C$185,'Market shares starting point Fe'!$C84,'Eurostat market shares'!$D$2:$D$185,'Market shares starting point Fe'!$D84)*(SUMIFS('RAW data extract'!AW$74:AW$81,'RAW data extract'!$C$74:$C$81,VLOOKUP('Market shares starting point Fe'!$D84,Nomenclature!$F$1:$G$8,2,FALSE))-'Market shares starting point Fe'!AY84)+AY84)</f>
        <v>0</v>
      </c>
      <c r="BA84" s="7">
        <f>IF(SUMIFS('Eurostat market shares'!$Z$2:$Z$185,'Eurostat market shares'!$C$2:$C$185,'Market shares starting point Fe'!$C84,'Eurostat market shares'!$D$2:$D$185,'Market shares starting point Fe'!$D84)=0,(SUMIFS('RAW data extract'!AX$74:AX$81,'RAW data extract'!$C$74:$C$81,VLOOKUP('Market shares starting point Fe'!$D84,Nomenclature!$F$1:$G$8,2,FALSE))-'Market shares starting point Fe'!AZ84)+AZ84,$Z84/SUMIFS('Eurostat market shares'!$Z$2:$Z$185,'Eurostat market shares'!$C$2:$C$185,'Market shares starting point Fe'!$C84,'Eurostat market shares'!$D$2:$D$185,'Market shares starting point Fe'!$D84)*(SUMIFS('RAW data extract'!AX$74:AX$81,'RAW data extract'!$C$74:$C$81,VLOOKUP('Market shares starting point Fe'!$D84,Nomenclature!$F$1:$G$8,2,FALSE))-'Market shares starting point Fe'!AZ84)+AZ84)</f>
        <v>0</v>
      </c>
      <c r="BB84" s="7">
        <f>IF(SUMIFS('Eurostat market shares'!$Z$2:$Z$185,'Eurostat market shares'!$C$2:$C$185,'Market shares starting point Fe'!$C84,'Eurostat market shares'!$D$2:$D$185,'Market shares starting point Fe'!$D84)=0,(SUMIFS('RAW data extract'!AY$74:AY$81,'RAW data extract'!$C$74:$C$81,VLOOKUP('Market shares starting point Fe'!$D84,Nomenclature!$F$1:$G$8,2,FALSE))-'Market shares starting point Fe'!BA84)+BA84,$Z84/SUMIFS('Eurostat market shares'!$Z$2:$Z$185,'Eurostat market shares'!$C$2:$C$185,'Market shares starting point Fe'!$C84,'Eurostat market shares'!$D$2:$D$185,'Market shares starting point Fe'!$D84)*(SUMIFS('RAW data extract'!AY$74:AY$81,'RAW data extract'!$C$74:$C$81,VLOOKUP('Market shares starting point Fe'!$D84,Nomenclature!$F$1:$G$8,2,FALSE))-'Market shares starting point Fe'!BA84)+BA84)</f>
        <v>0</v>
      </c>
      <c r="BC84" s="7">
        <f>IF(SUMIFS('Eurostat market shares'!$Z$2:$Z$185,'Eurostat market shares'!$C$2:$C$185,'Market shares starting point Fe'!$C84,'Eurostat market shares'!$D$2:$D$185,'Market shares starting point Fe'!$D84)=0,(SUMIFS('RAW data extract'!AZ$74:AZ$81,'RAW data extract'!$C$74:$C$81,VLOOKUP('Market shares starting point Fe'!$D84,Nomenclature!$F$1:$G$8,2,FALSE))-'Market shares starting point Fe'!BB84)+BB84,$Z84/SUMIFS('Eurostat market shares'!$Z$2:$Z$185,'Eurostat market shares'!$C$2:$C$185,'Market shares starting point Fe'!$C84,'Eurostat market shares'!$D$2:$D$185,'Market shares starting point Fe'!$D84)*(SUMIFS('RAW data extract'!AZ$74:AZ$81,'RAW data extract'!$C$74:$C$81,VLOOKUP('Market shares starting point Fe'!$D84,Nomenclature!$F$1:$G$8,2,FALSE))-'Market shares starting point Fe'!BB84)+BB84)</f>
        <v>0</v>
      </c>
      <c r="BD84" s="7">
        <f>IF(SUMIFS('Eurostat market shares'!$Z$2:$Z$185,'Eurostat market shares'!$C$2:$C$185,'Market shares starting point Fe'!$C84,'Eurostat market shares'!$D$2:$D$185,'Market shares starting point Fe'!$D84)=0,(SUMIFS('RAW data extract'!BA$74:BA$81,'RAW data extract'!$C$74:$C$81,VLOOKUP('Market shares starting point Fe'!$D84,Nomenclature!$F$1:$G$8,2,FALSE))-'Market shares starting point Fe'!BC84)+BC84,$Z84/SUMIFS('Eurostat market shares'!$Z$2:$Z$185,'Eurostat market shares'!$C$2:$C$185,'Market shares starting point Fe'!$C84,'Eurostat market shares'!$D$2:$D$185,'Market shares starting point Fe'!$D84)*(SUMIFS('RAW data extract'!BA$74:BA$81,'RAW data extract'!$C$74:$C$81,VLOOKUP('Market shares starting point Fe'!$D84,Nomenclature!$F$1:$G$8,2,FALSE))-'Market shares starting point Fe'!BC84)+BC84)</f>
        <v>0</v>
      </c>
      <c r="BE84" s="7">
        <f>IF(SUMIFS('Eurostat market shares'!$Z$2:$Z$185,'Eurostat market shares'!$C$2:$C$185,'Market shares starting point Fe'!$C84,'Eurostat market shares'!$D$2:$D$185,'Market shares starting point Fe'!$D84)=0,(SUMIFS('RAW data extract'!BB$74:BB$81,'RAW data extract'!$C$74:$C$81,VLOOKUP('Market shares starting point Fe'!$D84,Nomenclature!$F$1:$G$8,2,FALSE))-'Market shares starting point Fe'!BD84)+BD84,$Z84/SUMIFS('Eurostat market shares'!$Z$2:$Z$185,'Eurostat market shares'!$C$2:$C$185,'Market shares starting point Fe'!$C84,'Eurostat market shares'!$D$2:$D$185,'Market shares starting point Fe'!$D84)*(SUMIFS('RAW data extract'!BB$74:BB$81,'RAW data extract'!$C$74:$C$81,VLOOKUP('Market shares starting point Fe'!$D84,Nomenclature!$F$1:$G$8,2,FALSE))-'Market shares starting point Fe'!BD84)+BD84)</f>
        <v>0</v>
      </c>
      <c r="BF84" s="7">
        <f>IF(SUMIFS('Eurostat market shares'!$Z$2:$Z$185,'Eurostat market shares'!$C$2:$C$185,'Market shares starting point Fe'!$C84,'Eurostat market shares'!$D$2:$D$185,'Market shares starting point Fe'!$D84)=0,(SUMIFS('RAW data extract'!BC$74:BC$81,'RAW data extract'!$C$74:$C$81,VLOOKUP('Market shares starting point Fe'!$D84,Nomenclature!$F$1:$G$8,2,FALSE))-'Market shares starting point Fe'!BE84)+BE84,$Z84/SUMIFS('Eurostat market shares'!$Z$2:$Z$185,'Eurostat market shares'!$C$2:$C$185,'Market shares starting point Fe'!$C84,'Eurostat market shares'!$D$2:$D$185,'Market shares starting point Fe'!$D84)*(SUMIFS('RAW data extract'!BC$74:BC$81,'RAW data extract'!$C$74:$C$81,VLOOKUP('Market shares starting point Fe'!$D84,Nomenclature!$F$1:$G$8,2,FALSE))-'Market shares starting point Fe'!BE84)+BE84)</f>
        <v>0</v>
      </c>
      <c r="BG84" s="7">
        <f>IF(SUMIFS('Eurostat market shares'!$Z$2:$Z$185,'Eurostat market shares'!$C$2:$C$185,'Market shares starting point Fe'!$C84,'Eurostat market shares'!$D$2:$D$185,'Market shares starting point Fe'!$D84)=0,(SUMIFS('RAW data extract'!BD$74:BD$81,'RAW data extract'!$C$74:$C$81,VLOOKUP('Market shares starting point Fe'!$D84,Nomenclature!$F$1:$G$8,2,FALSE))-'Market shares starting point Fe'!BF84)+BF84,$Z84/SUMIFS('Eurostat market shares'!$Z$2:$Z$185,'Eurostat market shares'!$C$2:$C$185,'Market shares starting point Fe'!$C84,'Eurostat market shares'!$D$2:$D$185,'Market shares starting point Fe'!$D84)*(SUMIFS('RAW data extract'!BD$74:BD$81,'RAW data extract'!$C$74:$C$81,VLOOKUP('Market shares starting point Fe'!$D84,Nomenclature!$F$1:$G$8,2,FALSE))-'Market shares starting point Fe'!BF84)+BF84)</f>
        <v>0</v>
      </c>
      <c r="BH84" s="7">
        <f>IF(SUMIFS('Eurostat market shares'!$Z$2:$Z$185,'Eurostat market shares'!$C$2:$C$185,'Market shares starting point Fe'!$C84,'Eurostat market shares'!$D$2:$D$185,'Market shares starting point Fe'!$D84)=0,(SUMIFS('RAW data extract'!BE$74:BE$81,'RAW data extract'!$C$74:$C$81,VLOOKUP('Market shares starting point Fe'!$D84,Nomenclature!$F$1:$G$8,2,FALSE))-'Market shares starting point Fe'!BG84)+BG84,$Z84/SUMIFS('Eurostat market shares'!$Z$2:$Z$185,'Eurostat market shares'!$C$2:$C$185,'Market shares starting point Fe'!$C84,'Eurostat market shares'!$D$2:$D$185,'Market shares starting point Fe'!$D84)*(SUMIFS('RAW data extract'!BE$74:BE$81,'RAW data extract'!$C$74:$C$81,VLOOKUP('Market shares starting point Fe'!$D84,Nomenclature!$F$1:$G$8,2,FALSE))-'Market shares starting point Fe'!BG84)+BG84)</f>
        <v>0</v>
      </c>
    </row>
    <row r="85" spans="1:60" x14ac:dyDescent="0.3">
      <c r="A85" t="s">
        <v>9</v>
      </c>
      <c r="B85" t="s">
        <v>10</v>
      </c>
      <c r="C85" t="s">
        <v>10</v>
      </c>
      <c r="D85" t="s">
        <v>19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 s="6">
        <f>IFERROR(SUMIFS('intermediary sheet'!J$2:J$185,'intermediary sheet'!$C$2:$C$185,'Market shares starting point Fe'!$C85,'intermediary sheet'!$D$2:$D$185,'Market shares starting point Fe'!$D85)/SUMIFS('intermediary sheet'!J$2:J$185,'intermediary sheet'!$C$2:$C$185,'Market shares starting point Fe'!$C85,'intermediary sheet'!$D$2:$D$185,"total"),0)</f>
        <v>1.401631518749232E-2</v>
      </c>
      <c r="K85" s="6">
        <f>IFERROR(SUMIFS('intermediary sheet'!K$2:K$185,'intermediary sheet'!$C$2:$C$185,'Market shares starting point Fe'!$C85,'intermediary sheet'!$D$2:$D$185,'Market shares starting point Fe'!$D85)/SUMIFS('intermediary sheet'!K$2:K$185,'intermediary sheet'!$C$2:$C$185,'Market shares starting point Fe'!$C85,'intermediary sheet'!$D$2:$D$185,"total"),0)</f>
        <v>1.4504938481557842E-2</v>
      </c>
      <c r="L85" s="6">
        <f>IFERROR(SUMIFS('intermediary sheet'!L$2:L$185,'intermediary sheet'!$C$2:$C$185,'Market shares starting point Fe'!$C85,'intermediary sheet'!$D$2:$D$185,'Market shares starting point Fe'!$D85)/SUMIFS('intermediary sheet'!L$2:L$185,'intermediary sheet'!$C$2:$C$185,'Market shares starting point Fe'!$C85,'intermediary sheet'!$D$2:$D$185,"total"),0)</f>
        <v>1.381437538840459E-2</v>
      </c>
      <c r="M85" s="6">
        <f>IFERROR(SUMIFS('intermediary sheet'!M$2:M$185,'intermediary sheet'!$C$2:$C$185,'Market shares starting point Fe'!$C85,'intermediary sheet'!$D$2:$D$185,'Market shares starting point Fe'!$D85)/SUMIFS('intermediary sheet'!M$2:M$185,'intermediary sheet'!$C$2:$C$185,'Market shares starting point Fe'!$C85,'intermediary sheet'!$D$2:$D$185,"total"),0)</f>
        <v>1.3264253765969796E-2</v>
      </c>
      <c r="N85" s="6">
        <f>IFERROR(SUMIFS('intermediary sheet'!N$2:N$185,'intermediary sheet'!$C$2:$C$185,'Market shares starting point Fe'!$C85,'intermediary sheet'!$D$2:$D$185,'Market shares starting point Fe'!$D85)/SUMIFS('intermediary sheet'!N$2:N$185,'intermediary sheet'!$C$2:$C$185,'Market shares starting point Fe'!$C85,'intermediary sheet'!$D$2:$D$185,"total"),0)</f>
        <v>6.4285279979069054E-3</v>
      </c>
      <c r="O85" s="6">
        <f>IFERROR(SUMIFS('intermediary sheet'!O$2:O$185,'intermediary sheet'!$C$2:$C$185,'Market shares starting point Fe'!$C85,'intermediary sheet'!$D$2:$D$185,'Market shares starting point Fe'!$D85)/SUMIFS('intermediary sheet'!O$2:O$185,'intermediary sheet'!$C$2:$C$185,'Market shares starting point Fe'!$C85,'intermediary sheet'!$D$2:$D$185,"total"),0)</f>
        <v>6.2891835053998681E-3</v>
      </c>
      <c r="P85" s="6">
        <f>IFERROR(SUMIFS('intermediary sheet'!P$2:P$185,'intermediary sheet'!$C$2:$C$185,'Market shares starting point Fe'!$C85,'intermediary sheet'!$D$2:$D$185,'Market shares starting point Fe'!$D85)/SUMIFS('intermediary sheet'!P$2:P$185,'intermediary sheet'!$C$2:$C$185,'Market shares starting point Fe'!$C85,'intermediary sheet'!$D$2:$D$185,"total"),0)</f>
        <v>6.120347264341729E-3</v>
      </c>
      <c r="Q85" s="6">
        <f>IFERROR(SUMIFS('intermediary sheet'!Q$2:Q$185,'intermediary sheet'!$C$2:$C$185,'Market shares starting point Fe'!$C85,'intermediary sheet'!$D$2:$D$185,'Market shares starting point Fe'!$D85)/SUMIFS('intermediary sheet'!Q$2:Q$185,'intermediary sheet'!$C$2:$C$185,'Market shares starting point Fe'!$C85,'intermediary sheet'!$D$2:$D$185,"total"),0)</f>
        <v>6.0239046079509882E-3</v>
      </c>
      <c r="R85" s="6">
        <f>IFERROR(SUMIFS('intermediary sheet'!R$2:R$185,'intermediary sheet'!$C$2:$C$185,'Market shares starting point Fe'!$C85,'intermediary sheet'!$D$2:$D$185,'Market shares starting point Fe'!$D85)/SUMIFS('intermediary sheet'!R$2:R$185,'intermediary sheet'!$C$2:$C$185,'Market shares starting point Fe'!$C85,'intermediary sheet'!$D$2:$D$185,"total"),0)</f>
        <v>6.2359851292909186E-3</v>
      </c>
      <c r="S85" s="6">
        <f>IFERROR(SUMIFS('intermediary sheet'!S$2:S$185,'intermediary sheet'!$C$2:$C$185,'Market shares starting point Fe'!$C85,'intermediary sheet'!$D$2:$D$185,'Market shares starting point Fe'!$D85)/SUMIFS('intermediary sheet'!S$2:S$185,'intermediary sheet'!$C$2:$C$185,'Market shares starting point Fe'!$C85,'intermediary sheet'!$D$2:$D$185,"total"),0)</f>
        <v>6.6320491771982735E-3</v>
      </c>
      <c r="T85" s="6">
        <f>IFERROR(SUMIFS('intermediary sheet'!T$2:T$185,'intermediary sheet'!$C$2:$C$185,'Market shares starting point Fe'!$C85,'intermediary sheet'!$D$2:$D$185,'Market shares starting point Fe'!$D85)/SUMIFS('intermediary sheet'!T$2:T$185,'intermediary sheet'!$C$2:$C$185,'Market shares starting point Fe'!$C85,'intermediary sheet'!$D$2:$D$185,"total"),0)</f>
        <v>6.805262840384769E-3</v>
      </c>
      <c r="U85" s="6">
        <f>IFERROR(SUMIFS('intermediary sheet'!U$2:U$185,'intermediary sheet'!$C$2:$C$185,'Market shares starting point Fe'!$C85,'intermediary sheet'!$D$2:$D$185,'Market shares starting point Fe'!$D85)/SUMIFS('intermediary sheet'!U$2:U$185,'intermediary sheet'!$C$2:$C$185,'Market shares starting point Fe'!$C85,'intermediary sheet'!$D$2:$D$185,"total"),0)</f>
        <v>7.0463292249232723E-3</v>
      </c>
      <c r="V85" s="6">
        <f>IFERROR(SUMIFS('intermediary sheet'!V$2:V$185,'intermediary sheet'!$C$2:$C$185,'Market shares starting point Fe'!$C85,'intermediary sheet'!$D$2:$D$185,'Market shares starting point Fe'!$D85)/SUMIFS('intermediary sheet'!V$2:V$185,'intermediary sheet'!$C$2:$C$185,'Market shares starting point Fe'!$C85,'intermediary sheet'!$D$2:$D$185,"total"),0)</f>
        <v>7.5812295683698192E-3</v>
      </c>
      <c r="W85" s="6">
        <f>IFERROR(SUMIFS('intermediary sheet'!W$2:W$185,'intermediary sheet'!$C$2:$C$185,'Market shares starting point Fe'!$C85,'intermediary sheet'!$D$2:$D$185,'Market shares starting point Fe'!$D85)/SUMIFS('intermediary sheet'!W$2:W$185,'intermediary sheet'!$C$2:$C$185,'Market shares starting point Fe'!$C85,'intermediary sheet'!$D$2:$D$185,"total"),0)</f>
        <v>7.4155985192583609E-3</v>
      </c>
      <c r="X85" s="6">
        <f>IFERROR(SUMIFS('intermediary sheet'!X$2:X$185,'intermediary sheet'!$C$2:$C$185,'Market shares starting point Fe'!$C85,'intermediary sheet'!$D$2:$D$185,'Market shares starting point Fe'!$D85)/SUMIFS('intermediary sheet'!X$2:X$185,'intermediary sheet'!$C$2:$C$185,'Market shares starting point Fe'!$C85,'intermediary sheet'!$D$2:$D$185,"total"),0)</f>
        <v>7.5841519806108823E-3</v>
      </c>
      <c r="Y85" s="6">
        <f>IFERROR(SUMIFS('intermediary sheet'!Y$2:Y$185,'intermediary sheet'!$C$2:$C$185,'Market shares starting point Fe'!$C85,'intermediary sheet'!$D$2:$D$185,'Market shares starting point Fe'!$D85)/SUMIFS('intermediary sheet'!Y$2:Y$185,'intermediary sheet'!$C$2:$C$185,'Market shares starting point Fe'!$C85,'intermediary sheet'!$D$2:$D$185,"total"),0)</f>
        <v>7.5194085170905336E-3</v>
      </c>
      <c r="Z85" s="6">
        <f>IFERROR(SUMIFS('intermediary sheet'!Z$2:Z$185,'intermediary sheet'!$C$2:$C$185,'Market shares starting point Fe'!$C85,'intermediary sheet'!$D$2:$D$185,'Market shares starting point Fe'!$D85)/SUMIFS('intermediary sheet'!Z$2:Z$185,'intermediary sheet'!$C$2:$C$185,'Market shares starting point Fe'!$C85,'intermediary sheet'!$D$2:$D$185,"total"),0)</f>
        <v>7.632934735081082E-3</v>
      </c>
      <c r="AA85" s="7">
        <f>IF(SUMIFS('Eurostat market shares'!$Z$2:$Z$185,'Eurostat market shares'!$C$2:$C$185,'Market shares starting point Fe'!$C85,'Eurostat market shares'!$D$2:$D$185,'Market shares starting point Fe'!$D85)=0,(SUMIFS('RAW data extract'!X$74:X$81,'RAW data extract'!$C$74:$C$81,VLOOKUP('Market shares starting point Fe'!$D85,Nomenclature!$F$1:$G$8,2,FALSE))-'Market shares starting point Fe'!Z85)+Z85,$Z85/SUMIFS('Eurostat market shares'!$Z$2:$Z$185,'Eurostat market shares'!$C$2:$C$185,'Market shares starting point Fe'!$C85,'Eurostat market shares'!$D$2:$D$185,'Market shares starting point Fe'!$D85)*(SUMIFS('RAW data extract'!X$74:X$81,'RAW data extract'!$C$74:$C$81,VLOOKUP('Market shares starting point Fe'!$D85,Nomenclature!$F$1:$G$8,2,FALSE))-'Market shares starting point Fe'!Z85)+Z85)</f>
        <v>1.7160031987682844E-2</v>
      </c>
      <c r="AB85" s="7">
        <f>IF(SUMIFS('Eurostat market shares'!$Z$2:$Z$185,'Eurostat market shares'!$C$2:$C$185,'Market shares starting point Fe'!$C85,'Eurostat market shares'!$D$2:$D$185,'Market shares starting point Fe'!$D85)=0,(SUMIFS('RAW data extract'!Y$74:Y$81,'RAW data extract'!$C$74:$C$81,VLOOKUP('Market shares starting point Fe'!$D85,Nomenclature!$F$1:$G$8,2,FALSE))-'Market shares starting point Fe'!AA85)+AA85,$Z85/SUMIFS('Eurostat market shares'!$Z$2:$Z$185,'Eurostat market shares'!$C$2:$C$185,'Market shares starting point Fe'!$C85,'Eurostat market shares'!$D$2:$D$185,'Market shares starting point Fe'!$D85)*(SUMIFS('RAW data extract'!Y$74:Y$81,'RAW data extract'!$C$74:$C$81,VLOOKUP('Market shares starting point Fe'!$D85,Nomenclature!$F$1:$G$8,2,FALSE))-'Market shares starting point Fe'!AA85)+AA85)</f>
        <v>1.7920268381387026E-2</v>
      </c>
      <c r="AC85" s="7">
        <f>IF(SUMIFS('Eurostat market shares'!$Z$2:$Z$185,'Eurostat market shares'!$C$2:$C$185,'Market shares starting point Fe'!$C85,'Eurostat market shares'!$D$2:$D$185,'Market shares starting point Fe'!$D85)=0,(SUMIFS('RAW data extract'!Z$74:Z$81,'RAW data extract'!$C$74:$C$81,VLOOKUP('Market shares starting point Fe'!$D85,Nomenclature!$F$1:$G$8,2,FALSE))-'Market shares starting point Fe'!AB85)+AB85,$Z85/SUMIFS('Eurostat market shares'!$Z$2:$Z$185,'Eurostat market shares'!$C$2:$C$185,'Market shares starting point Fe'!$C85,'Eurostat market shares'!$D$2:$D$185,'Market shares starting point Fe'!$D85)*(SUMIFS('RAW data extract'!Z$74:Z$81,'RAW data extract'!$C$74:$C$81,VLOOKUP('Market shares starting point Fe'!$D85,Nomenclature!$F$1:$G$8,2,FALSE))-'Market shares starting point Fe'!AB85)+AB85)</f>
        <v>1.8867382119504561E-2</v>
      </c>
      <c r="AD85" s="7">
        <f>IF(SUMIFS('Eurostat market shares'!$Z$2:$Z$185,'Eurostat market shares'!$C$2:$C$185,'Market shares starting point Fe'!$C85,'Eurostat market shares'!$D$2:$D$185,'Market shares starting point Fe'!$D85)=0,(SUMIFS('RAW data extract'!AA$74:AA$81,'RAW data extract'!$C$74:$C$81,VLOOKUP('Market shares starting point Fe'!$D85,Nomenclature!$F$1:$G$8,2,FALSE))-'Market shares starting point Fe'!AC85)+AC85,$Z85/SUMIFS('Eurostat market shares'!$Z$2:$Z$185,'Eurostat market shares'!$C$2:$C$185,'Market shares starting point Fe'!$C85,'Eurostat market shares'!$D$2:$D$185,'Market shares starting point Fe'!$D85)*(SUMIFS('RAW data extract'!AA$74:AA$81,'RAW data extract'!$C$74:$C$81,VLOOKUP('Market shares starting point Fe'!$D85,Nomenclature!$F$1:$G$8,2,FALSE))-'Market shares starting point Fe'!AC85)+AC85)</f>
        <v>1.9986701613539905E-2</v>
      </c>
      <c r="AE85" s="7">
        <f t="shared" ref="AE85" si="416">1-AE83-AE84-AE86-AE87-AE88-AE89</f>
        <v>2.1168391148337129E-2</v>
      </c>
      <c r="AF85" s="7">
        <f t="shared" ref="AF85" si="417">1-AF83-AF84-AF86-AF87-AF88-AF89</f>
        <v>2.248773798764141E-2</v>
      </c>
      <c r="AG85" s="7">
        <f t="shared" ref="AG85" si="418">1-AG83-AG84-AG86-AG87-AG88-AG89</f>
        <v>2.3953490315343436E-2</v>
      </c>
      <c r="AH85" s="7">
        <f t="shared" ref="AH85" si="419">1-AH83-AH84-AH86-AH87-AH88-AH89</f>
        <v>2.5685252804574978E-2</v>
      </c>
      <c r="AI85" s="7">
        <f t="shared" ref="AI85" si="420">1-AI83-AI84-AI86-AI87-AI88-AI89</f>
        <v>2.7651448282760688E-2</v>
      </c>
      <c r="AJ85" s="7">
        <f t="shared" ref="AJ85" si="421">1-AJ83-AJ84-AJ86-AJ87-AJ88-AJ89</f>
        <v>2.9930520845230967E-2</v>
      </c>
      <c r="AK85" s="7">
        <f t="shared" ref="AK85" si="422">1-AK83-AK84-AK86-AK87-AK88-AK89</f>
        <v>3.2788171742399543E-2</v>
      </c>
      <c r="AL85" s="7">
        <f t="shared" ref="AL85" si="423">1-AL83-AL84-AL86-AL87-AL88-AL89</f>
        <v>3.6471104137524218E-2</v>
      </c>
      <c r="AM85" s="7">
        <f t="shared" ref="AM85" si="424">1-AM83-AM84-AM86-AM87-AM88-AM89</f>
        <v>4.1165570585900133E-2</v>
      </c>
      <c r="AN85" s="7">
        <f t="shared" ref="AN85" si="425">1-AN83-AN84-AN86-AN87-AN88-AN89</f>
        <v>4.7404568367631711E-2</v>
      </c>
      <c r="AO85" s="7">
        <f t="shared" ref="AO85" si="426">1-AO83-AO84-AO86-AO87-AO88-AO89</f>
        <v>5.445411174981437E-2</v>
      </c>
      <c r="AP85" s="7">
        <f t="shared" ref="AP85" si="427">1-AP83-AP84-AP86-AP87-AP88-AP89</f>
        <v>6.2204643876357268E-2</v>
      </c>
      <c r="AQ85" s="7">
        <f t="shared" ref="AQ85" si="428">1-AQ83-AQ84-AQ86-AQ87-AQ88-AQ89</f>
        <v>7.0366068229635453E-2</v>
      </c>
      <c r="AR85" s="7">
        <f t="shared" ref="AR85" si="429">1-AR83-AR84-AR86-AR87-AR88-AR89</f>
        <v>7.9179727378445391E-2</v>
      </c>
      <c r="AS85" s="7">
        <f t="shared" ref="AS85" si="430">1-AS83-AS84-AS86-AS87-AS88-AS89</f>
        <v>8.8616414775793545E-2</v>
      </c>
      <c r="AT85" s="7">
        <f t="shared" ref="AT85" si="431">1-AT83-AT84-AT86-AT87-AT88-AT89</f>
        <v>9.8515456656107447E-2</v>
      </c>
      <c r="AU85" s="7">
        <f t="shared" ref="AU85" si="432">1-AU83-AU84-AU86-AU87-AU88-AU89</f>
        <v>0.10863601351292804</v>
      </c>
      <c r="AV85" s="7">
        <f t="shared" ref="AV85" si="433">1-AV83-AV84-AV86-AV87-AV88-AV89</f>
        <v>0.1193474940017889</v>
      </c>
      <c r="AW85" s="7">
        <f t="shared" ref="AW85" si="434">1-AW83-AW84-AW86-AW87-AW88-AW89</f>
        <v>0.13088343302202379</v>
      </c>
      <c r="AX85" s="7">
        <f t="shared" ref="AX85" si="435">1-AX83-AX84-AX86-AX87-AX88-AX89</f>
        <v>0.14149374348764401</v>
      </c>
      <c r="AY85" s="7">
        <f t="shared" ref="AY85" si="436">1-AY83-AY84-AY86-AY87-AY88-AY89</f>
        <v>0.15671967021671376</v>
      </c>
      <c r="AZ85" s="7">
        <f t="shared" ref="AZ85" si="437">1-AZ83-AZ84-AZ86-AZ87-AZ88-AZ89</f>
        <v>0.17092313088712263</v>
      </c>
      <c r="BA85" s="7">
        <f t="shared" ref="BA85" si="438">1-BA83-BA84-BA86-BA87-BA88-BA89</f>
        <v>0.18676870776108914</v>
      </c>
      <c r="BB85" s="7">
        <f t="shared" ref="BB85" si="439">1-BB83-BB84-BB86-BB87-BB88-BB89</f>
        <v>0.20425091264828626</v>
      </c>
      <c r="BC85" s="7">
        <f t="shared" ref="BC85" si="440">1-BC83-BC84-BC86-BC87-BC88-BC89</f>
        <v>0.22362499093767807</v>
      </c>
      <c r="BD85" s="7">
        <f t="shared" ref="BD85" si="441">1-BD83-BD84-BD86-BD87-BD88-BD89</f>
        <v>0.24483023608511575</v>
      </c>
      <c r="BE85" s="7">
        <f t="shared" ref="BE85" si="442">1-BE83-BE84-BE86-BE87-BE88-BE89</f>
        <v>0.26864603458608449</v>
      </c>
      <c r="BF85" s="7">
        <f t="shared" ref="BF85" si="443">1-BF83-BF84-BF86-BF87-BF88-BF89</f>
        <v>0.29533744772170228</v>
      </c>
      <c r="BG85" s="7">
        <f t="shared" ref="BG85" si="444">1-BG83-BG84-BG86-BG87-BG88-BG89</f>
        <v>0.32541991818524296</v>
      </c>
      <c r="BH85" s="7">
        <f t="shared" ref="BH85" si="445">1-BH83-BH84-BH86-BH87-BH88-BH89</f>
        <v>0.35961695544730893</v>
      </c>
    </row>
    <row r="86" spans="1:60" hidden="1" x14ac:dyDescent="0.3">
      <c r="A86" t="s">
        <v>9</v>
      </c>
      <c r="B86" t="s">
        <v>10</v>
      </c>
      <c r="C86" t="s">
        <v>10</v>
      </c>
      <c r="D86" t="s">
        <v>20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 s="6">
        <f>IFERROR(SUMIFS('intermediary sheet'!J$2:J$185,'intermediary sheet'!$C$2:$C$185,'Market shares starting point Fe'!$C86,'intermediary sheet'!$D$2:$D$185,'Market shares starting point Fe'!$D86)/SUMIFS('intermediary sheet'!J$2:J$185,'intermediary sheet'!$C$2:$C$185,'Market shares starting point Fe'!$C86,'intermediary sheet'!$D$2:$D$185,"total"),0)</f>
        <v>0</v>
      </c>
      <c r="K86" s="6">
        <f>IFERROR(SUMIFS('intermediary sheet'!K$2:K$185,'intermediary sheet'!$C$2:$C$185,'Market shares starting point Fe'!$C86,'intermediary sheet'!$D$2:$D$185,'Market shares starting point Fe'!$D86)/SUMIFS('intermediary sheet'!K$2:K$185,'intermediary sheet'!$C$2:$C$185,'Market shares starting point Fe'!$C86,'intermediary sheet'!$D$2:$D$185,"total"),0)</f>
        <v>0</v>
      </c>
      <c r="L86" s="6">
        <f>IFERROR(SUMIFS('intermediary sheet'!L$2:L$185,'intermediary sheet'!$C$2:$C$185,'Market shares starting point Fe'!$C86,'intermediary sheet'!$D$2:$D$185,'Market shares starting point Fe'!$D86)/SUMIFS('intermediary sheet'!L$2:L$185,'intermediary sheet'!$C$2:$C$185,'Market shares starting point Fe'!$C86,'intermediary sheet'!$D$2:$D$185,"total"),0)</f>
        <v>4.9411715517749263E-5</v>
      </c>
      <c r="M86" s="6">
        <f>IFERROR(SUMIFS('intermediary sheet'!M$2:M$185,'intermediary sheet'!$C$2:$C$185,'Market shares starting point Fe'!$C86,'intermediary sheet'!$D$2:$D$185,'Market shares starting point Fe'!$D86)/SUMIFS('intermediary sheet'!M$2:M$185,'intermediary sheet'!$C$2:$C$185,'Market shares starting point Fe'!$C86,'intermediary sheet'!$D$2:$D$185,"total"),0)</f>
        <v>2.7989998741389317E-4</v>
      </c>
      <c r="N86" s="6">
        <f>IFERROR(SUMIFS('intermediary sheet'!N$2:N$185,'intermediary sheet'!$C$2:$C$185,'Market shares starting point Fe'!$C86,'intermediary sheet'!$D$2:$D$185,'Market shares starting point Fe'!$D86)/SUMIFS('intermediary sheet'!N$2:N$185,'intermediary sheet'!$C$2:$C$185,'Market shares starting point Fe'!$C86,'intermediary sheet'!$D$2:$D$185,"total"),0)</f>
        <v>2.9480208646176693E-4</v>
      </c>
      <c r="O86" s="6">
        <f>IFERROR(SUMIFS('intermediary sheet'!O$2:O$185,'intermediary sheet'!$C$2:$C$185,'Market shares starting point Fe'!$C86,'intermediary sheet'!$D$2:$D$185,'Market shares starting point Fe'!$D86)/SUMIFS('intermediary sheet'!O$2:O$185,'intermediary sheet'!$C$2:$C$185,'Market shares starting point Fe'!$C86,'intermediary sheet'!$D$2:$D$185,"total"),0)</f>
        <v>1.2362120013479395E-3</v>
      </c>
      <c r="P86" s="6">
        <f>IFERROR(SUMIFS('intermediary sheet'!P$2:P$185,'intermediary sheet'!$C$2:$C$185,'Market shares starting point Fe'!$C86,'intermediary sheet'!$D$2:$D$185,'Market shares starting point Fe'!$D86)/SUMIFS('intermediary sheet'!P$2:P$185,'intermediary sheet'!$C$2:$C$185,'Market shares starting point Fe'!$C86,'intermediary sheet'!$D$2:$D$185,"total"),0)</f>
        <v>3.2104698669389192E-3</v>
      </c>
      <c r="Q86" s="6">
        <f>IFERROR(SUMIFS('intermediary sheet'!Q$2:Q$185,'intermediary sheet'!$C$2:$C$185,'Market shares starting point Fe'!$C86,'intermediary sheet'!$D$2:$D$185,'Market shares starting point Fe'!$D86)/SUMIFS('intermediary sheet'!Q$2:Q$185,'intermediary sheet'!$C$2:$C$185,'Market shares starting point Fe'!$C86,'intermediary sheet'!$D$2:$D$185,"total"),0)</f>
        <v>6.1671624685628581E-3</v>
      </c>
      <c r="R86" s="6">
        <f>IFERROR(SUMIFS('intermediary sheet'!R$2:R$185,'intermediary sheet'!$C$2:$C$185,'Market shares starting point Fe'!$C86,'intermediary sheet'!$D$2:$D$185,'Market shares starting point Fe'!$D86)/SUMIFS('intermediary sheet'!R$2:R$185,'intermediary sheet'!$C$2:$C$185,'Market shares starting point Fe'!$C86,'intermediary sheet'!$D$2:$D$185,"total"),0)</f>
        <v>1.4677559099295646E-2</v>
      </c>
      <c r="S86" s="6">
        <f>IFERROR(SUMIFS('intermediary sheet'!S$2:S$185,'intermediary sheet'!$C$2:$C$185,'Market shares starting point Fe'!$C86,'intermediary sheet'!$D$2:$D$185,'Market shares starting point Fe'!$D86)/SUMIFS('intermediary sheet'!S$2:S$185,'intermediary sheet'!$C$2:$C$185,'Market shares starting point Fe'!$C86,'intermediary sheet'!$D$2:$D$185,"total"),0)</f>
        <v>1.8861440952999121E-2</v>
      </c>
      <c r="T86" s="6">
        <f>IFERROR(SUMIFS('intermediary sheet'!T$2:T$185,'intermediary sheet'!$C$2:$C$185,'Market shares starting point Fe'!$C86,'intermediary sheet'!$D$2:$D$185,'Market shares starting point Fe'!$D86)/SUMIFS('intermediary sheet'!T$2:T$185,'intermediary sheet'!$C$2:$C$185,'Market shares starting point Fe'!$C86,'intermediary sheet'!$D$2:$D$185,"total"),0)</f>
        <v>2.2392953818789689E-2</v>
      </c>
      <c r="U86" s="6">
        <f>IFERROR(SUMIFS('intermediary sheet'!U$2:U$185,'intermediary sheet'!$C$2:$C$185,'Market shares starting point Fe'!$C86,'intermediary sheet'!$D$2:$D$185,'Market shares starting point Fe'!$D86)/SUMIFS('intermediary sheet'!U$2:U$185,'intermediary sheet'!$C$2:$C$185,'Market shares starting point Fe'!$C86,'intermediary sheet'!$D$2:$D$185,"total"),0)</f>
        <v>2.0714181322161056E-2</v>
      </c>
      <c r="V86" s="6">
        <f>IFERROR(SUMIFS('intermediary sheet'!V$2:V$185,'intermediary sheet'!$C$2:$C$185,'Market shares starting point Fe'!$C86,'intermediary sheet'!$D$2:$D$185,'Market shares starting point Fe'!$D86)/SUMIFS('intermediary sheet'!V$2:V$185,'intermediary sheet'!$C$2:$C$185,'Market shares starting point Fe'!$C86,'intermediary sheet'!$D$2:$D$185,"total"),0)</f>
        <v>1.7614746790475047E-2</v>
      </c>
      <c r="W86" s="6">
        <f>IFERROR(SUMIFS('intermediary sheet'!W$2:W$185,'intermediary sheet'!$C$2:$C$185,'Market shares starting point Fe'!$C86,'intermediary sheet'!$D$2:$D$185,'Market shares starting point Fe'!$D86)/SUMIFS('intermediary sheet'!W$2:W$185,'intermediary sheet'!$C$2:$C$185,'Market shares starting point Fe'!$C86,'intermediary sheet'!$D$2:$D$185,"total"),0)</f>
        <v>2.0284892154764454E-2</v>
      </c>
      <c r="X86" s="6">
        <f>IFERROR(SUMIFS('intermediary sheet'!X$2:X$185,'intermediary sheet'!$C$2:$C$185,'Market shares starting point Fe'!$C86,'intermediary sheet'!$D$2:$D$185,'Market shares starting point Fe'!$D86)/SUMIFS('intermediary sheet'!X$2:X$185,'intermediary sheet'!$C$2:$C$185,'Market shares starting point Fe'!$C86,'intermediary sheet'!$D$2:$D$185,"total"),0)</f>
        <v>2.2867960579637511E-2</v>
      </c>
      <c r="Y86" s="6">
        <f>IFERROR(SUMIFS('intermediary sheet'!Y$2:Y$185,'intermediary sheet'!$C$2:$C$185,'Market shares starting point Fe'!$C86,'intermediary sheet'!$D$2:$D$185,'Market shares starting point Fe'!$D86)/SUMIFS('intermediary sheet'!Y$2:Y$185,'intermediary sheet'!$C$2:$C$185,'Market shares starting point Fe'!$C86,'intermediary sheet'!$D$2:$D$185,"total"),0)</f>
        <v>1.8063621593463943E-2</v>
      </c>
      <c r="Z86" s="6">
        <f>IFERROR(SUMIFS('intermediary sheet'!Z$2:Z$185,'intermediary sheet'!$C$2:$C$185,'Market shares starting point Fe'!$C86,'intermediary sheet'!$D$2:$D$185,'Market shares starting point Fe'!$D86)/SUMIFS('intermediary sheet'!Z$2:Z$185,'intermediary sheet'!$C$2:$C$185,'Market shares starting point Fe'!$C86,'intermediary sheet'!$D$2:$D$185,"total"),0)</f>
        <v>1.7984448964848576E-2</v>
      </c>
      <c r="AA86" s="7">
        <f>IF(SUMIFS('Eurostat market shares'!$Z$2:$Z$185,'Eurostat market shares'!$C$2:$C$185,'Market shares starting point Fe'!$C86,'Eurostat market shares'!$D$2:$D$185,'Market shares starting point Fe'!$D86)=0,(SUMIFS('RAW data extract'!X$74:X$81,'RAW data extract'!$C$74:$C$81,VLOOKUP('Market shares starting point Fe'!$D86,Nomenclature!$F$1:$G$8,2,FALSE))-'Market shares starting point Fe'!Z86)+Z86,$Z86/SUMIFS('Eurostat market shares'!$Z$2:$Z$185,'Eurostat market shares'!$C$2:$C$185,'Market shares starting point Fe'!$C86,'Eurostat market shares'!$D$2:$D$185,'Market shares starting point Fe'!$D86)*(SUMIFS('RAW data extract'!X$74:X$81,'RAW data extract'!$C$74:$C$81,VLOOKUP('Market shares starting point Fe'!$D86,Nomenclature!$F$1:$G$8,2,FALSE))-'Market shares starting point Fe'!Z86)+Z86)</f>
        <v>3.9319930082435152E-2</v>
      </c>
      <c r="AB86" s="7">
        <f>IF(SUMIFS('Eurostat market shares'!$Z$2:$Z$185,'Eurostat market shares'!$C$2:$C$185,'Market shares starting point Fe'!$C86,'Eurostat market shares'!$D$2:$D$185,'Market shares starting point Fe'!$D86)=0,(SUMIFS('RAW data extract'!Y$74:Y$81,'RAW data extract'!$C$74:$C$81,VLOOKUP('Market shares starting point Fe'!$D86,Nomenclature!$F$1:$G$8,2,FALSE))-'Market shares starting point Fe'!AA86)+AA86,$Z86/SUMIFS('Eurostat market shares'!$Z$2:$Z$185,'Eurostat market shares'!$C$2:$C$185,'Market shares starting point Fe'!$C86,'Eurostat market shares'!$D$2:$D$185,'Market shares starting point Fe'!$D86)*(SUMIFS('RAW data extract'!Y$74:Y$81,'RAW data extract'!$C$74:$C$81,VLOOKUP('Market shares starting point Fe'!$D86,Nomenclature!$F$1:$G$8,2,FALSE))-'Market shares starting point Fe'!AA86)+AA86)</f>
        <v>3.8625394402092041E-2</v>
      </c>
      <c r="AC86" s="7">
        <f>IF(SUMIFS('Eurostat market shares'!$Z$2:$Z$185,'Eurostat market shares'!$C$2:$C$185,'Market shares starting point Fe'!$C86,'Eurostat market shares'!$D$2:$D$185,'Market shares starting point Fe'!$D86)=0,(SUMIFS('RAW data extract'!Z$74:Z$81,'RAW data extract'!$C$74:$C$81,VLOOKUP('Market shares starting point Fe'!$D86,Nomenclature!$F$1:$G$8,2,FALSE))-'Market shares starting point Fe'!AB86)+AB86,$Z86/SUMIFS('Eurostat market shares'!$Z$2:$Z$185,'Eurostat market shares'!$C$2:$C$185,'Market shares starting point Fe'!$C86,'Eurostat market shares'!$D$2:$D$185,'Market shares starting point Fe'!$D86)*(SUMIFS('RAW data extract'!Z$74:Z$81,'RAW data extract'!$C$74:$C$81,VLOOKUP('Market shares starting point Fe'!$D86,Nomenclature!$F$1:$G$8,2,FALSE))-'Market shares starting point Fe'!AB86)+AB86)</f>
        <v>3.7984688002641952E-2</v>
      </c>
      <c r="AD86" s="7">
        <f>IF(SUMIFS('Eurostat market shares'!$Z$2:$Z$185,'Eurostat market shares'!$C$2:$C$185,'Market shares starting point Fe'!$C86,'Eurostat market shares'!$D$2:$D$185,'Market shares starting point Fe'!$D86)=0,(SUMIFS('RAW data extract'!AA$74:AA$81,'RAW data extract'!$C$74:$C$81,VLOOKUP('Market shares starting point Fe'!$D86,Nomenclature!$F$1:$G$8,2,FALSE))-'Market shares starting point Fe'!AC86)+AC86,$Z86/SUMIFS('Eurostat market shares'!$Z$2:$Z$185,'Eurostat market shares'!$C$2:$C$185,'Market shares starting point Fe'!$C86,'Eurostat market shares'!$D$2:$D$185,'Market shares starting point Fe'!$D86)*(SUMIFS('RAW data extract'!AA$74:AA$81,'RAW data extract'!$C$74:$C$81,VLOOKUP('Market shares starting point Fe'!$D86,Nomenclature!$F$1:$G$8,2,FALSE))-'Market shares starting point Fe'!AC86)+AC86)</f>
        <v>3.7394934764585233E-2</v>
      </c>
      <c r="AE86" s="7">
        <f>IF(SUMIFS('Eurostat market shares'!$Z$2:$Z$185,'Eurostat market shares'!$C$2:$C$185,'Market shares starting point Fe'!$C86,'Eurostat market shares'!$D$2:$D$185,'Market shares starting point Fe'!$D86)=0,(SUMIFS('RAW data extract'!AB$74:AB$81,'RAW data extract'!$C$74:$C$81,VLOOKUP('Market shares starting point Fe'!$D86,Nomenclature!$F$1:$G$8,2,FALSE))-'Market shares starting point Fe'!AD86)+AD86,$Z86/SUMIFS('Eurostat market shares'!$Z$2:$Z$185,'Eurostat market shares'!$C$2:$C$185,'Market shares starting point Fe'!$C86,'Eurostat market shares'!$D$2:$D$185,'Market shares starting point Fe'!$D86)*(SUMIFS('RAW data extract'!AB$74:AB$81,'RAW data extract'!$C$74:$C$81,VLOOKUP('Market shares starting point Fe'!$D86,Nomenclature!$F$1:$G$8,2,FALSE))-'Market shares starting point Fe'!AD86)+AD86)</f>
        <v>3.6861742471406563E-2</v>
      </c>
      <c r="AF86" s="7">
        <f>IF(SUMIFS('Eurostat market shares'!$Z$2:$Z$185,'Eurostat market shares'!$C$2:$C$185,'Market shares starting point Fe'!$C86,'Eurostat market shares'!$D$2:$D$185,'Market shares starting point Fe'!$D86)=0,(SUMIFS('RAW data extract'!AC$74:AC$81,'RAW data extract'!$C$74:$C$81,VLOOKUP('Market shares starting point Fe'!$D86,Nomenclature!$F$1:$G$8,2,FALSE))-'Market shares starting point Fe'!AE86)+AE86,$Z86/SUMIFS('Eurostat market shares'!$Z$2:$Z$185,'Eurostat market shares'!$C$2:$C$185,'Market shares starting point Fe'!$C86,'Eurostat market shares'!$D$2:$D$185,'Market shares starting point Fe'!$D86)*(SUMIFS('RAW data extract'!AC$74:AC$81,'RAW data extract'!$C$74:$C$81,VLOOKUP('Market shares starting point Fe'!$D86,Nomenclature!$F$1:$G$8,2,FALSE))-'Market shares starting point Fe'!AE86)+AE86)</f>
        <v>3.6362084416650627E-2</v>
      </c>
      <c r="AG86" s="7">
        <f>IF(SUMIFS('Eurostat market shares'!$Z$2:$Z$185,'Eurostat market shares'!$C$2:$C$185,'Market shares starting point Fe'!$C86,'Eurostat market shares'!$D$2:$D$185,'Market shares starting point Fe'!$D86)=0,(SUMIFS('RAW data extract'!AD$74:AD$81,'RAW data extract'!$C$74:$C$81,VLOOKUP('Market shares starting point Fe'!$D86,Nomenclature!$F$1:$G$8,2,FALSE))-'Market shares starting point Fe'!AF86)+AF86,$Z86/SUMIFS('Eurostat market shares'!$Z$2:$Z$185,'Eurostat market shares'!$C$2:$C$185,'Market shares starting point Fe'!$C86,'Eurostat market shares'!$D$2:$D$185,'Market shares starting point Fe'!$D86)*(SUMIFS('RAW data extract'!AD$74:AD$81,'RAW data extract'!$C$74:$C$81,VLOOKUP('Market shares starting point Fe'!$D86,Nomenclature!$F$1:$G$8,2,FALSE))-'Market shares starting point Fe'!AF86)+AF86)</f>
        <v>3.5892138907732116E-2</v>
      </c>
      <c r="AH86" s="7">
        <f>IF(SUMIFS('Eurostat market shares'!$Z$2:$Z$185,'Eurostat market shares'!$C$2:$C$185,'Market shares starting point Fe'!$C86,'Eurostat market shares'!$D$2:$D$185,'Market shares starting point Fe'!$D86)=0,(SUMIFS('RAW data extract'!AE$74:AE$81,'RAW data extract'!$C$74:$C$81,VLOOKUP('Market shares starting point Fe'!$D86,Nomenclature!$F$1:$G$8,2,FALSE))-'Market shares starting point Fe'!AG86)+AG86,$Z86/SUMIFS('Eurostat market shares'!$Z$2:$Z$185,'Eurostat market shares'!$C$2:$C$185,'Market shares starting point Fe'!$C86,'Eurostat market shares'!$D$2:$D$185,'Market shares starting point Fe'!$D86)*(SUMIFS('RAW data extract'!AE$74:AE$81,'RAW data extract'!$C$74:$C$81,VLOOKUP('Market shares starting point Fe'!$D86,Nomenclature!$F$1:$G$8,2,FALSE))-'Market shares starting point Fe'!AG86)+AG86)</f>
        <v>3.5424830398900535E-2</v>
      </c>
      <c r="AI86" s="7">
        <f>IF(SUMIFS('Eurostat market shares'!$Z$2:$Z$185,'Eurostat market shares'!$C$2:$C$185,'Market shares starting point Fe'!$C86,'Eurostat market shares'!$D$2:$D$185,'Market shares starting point Fe'!$D86)=0,(SUMIFS('RAW data extract'!AF$74:AF$81,'RAW data extract'!$C$74:$C$81,VLOOKUP('Market shares starting point Fe'!$D86,Nomenclature!$F$1:$G$8,2,FALSE))-'Market shares starting point Fe'!AH86)+AH86,$Z86/SUMIFS('Eurostat market shares'!$Z$2:$Z$185,'Eurostat market shares'!$C$2:$C$185,'Market shares starting point Fe'!$C86,'Eurostat market shares'!$D$2:$D$185,'Market shares starting point Fe'!$D86)*(SUMIFS('RAW data extract'!AF$74:AF$81,'RAW data extract'!$C$74:$C$81,VLOOKUP('Market shares starting point Fe'!$D86,Nomenclature!$F$1:$G$8,2,FALSE))-'Market shares starting point Fe'!AH86)+AH86)</f>
        <v>3.4967944163720059E-2</v>
      </c>
      <c r="AJ86" s="7">
        <f>IF(SUMIFS('Eurostat market shares'!$Z$2:$Z$185,'Eurostat market shares'!$C$2:$C$185,'Market shares starting point Fe'!$C86,'Eurostat market shares'!$D$2:$D$185,'Market shares starting point Fe'!$D86)=0,(SUMIFS('RAW data extract'!AG$74:AG$81,'RAW data extract'!$C$74:$C$81,VLOOKUP('Market shares starting point Fe'!$D86,Nomenclature!$F$1:$G$8,2,FALSE))-'Market shares starting point Fe'!AI86)+AI86,$Z86/SUMIFS('Eurostat market shares'!$Z$2:$Z$185,'Eurostat market shares'!$C$2:$C$185,'Market shares starting point Fe'!$C86,'Eurostat market shares'!$D$2:$D$185,'Market shares starting point Fe'!$D86)*(SUMIFS('RAW data extract'!AG$74:AG$81,'RAW data extract'!$C$74:$C$81,VLOOKUP('Market shares starting point Fe'!$D86,Nomenclature!$F$1:$G$8,2,FALSE))-'Market shares starting point Fe'!AI86)+AI86)</f>
        <v>3.4512792740558365E-2</v>
      </c>
      <c r="AK86" s="7">
        <f>IF(SUMIFS('Eurostat market shares'!$Z$2:$Z$185,'Eurostat market shares'!$C$2:$C$185,'Market shares starting point Fe'!$C86,'Eurostat market shares'!$D$2:$D$185,'Market shares starting point Fe'!$D86)=0,(SUMIFS('RAW data extract'!AH$74:AH$81,'RAW data extract'!$C$74:$C$81,VLOOKUP('Market shares starting point Fe'!$D86,Nomenclature!$F$1:$G$8,2,FALSE))-'Market shares starting point Fe'!AJ86)+AJ86,$Z86/SUMIFS('Eurostat market shares'!$Z$2:$Z$185,'Eurostat market shares'!$C$2:$C$185,'Market shares starting point Fe'!$C86,'Eurostat market shares'!$D$2:$D$185,'Market shares starting point Fe'!$D86)*(SUMIFS('RAW data extract'!AH$74:AH$81,'RAW data extract'!$C$74:$C$81,VLOOKUP('Market shares starting point Fe'!$D86,Nomenclature!$F$1:$G$8,2,FALSE))-'Market shares starting point Fe'!AJ86)+AJ86)</f>
        <v>3.405087619776296E-2</v>
      </c>
      <c r="AL86" s="7">
        <f>IF(SUMIFS('Eurostat market shares'!$Z$2:$Z$185,'Eurostat market shares'!$C$2:$C$185,'Market shares starting point Fe'!$C86,'Eurostat market shares'!$D$2:$D$185,'Market shares starting point Fe'!$D86)=0,(SUMIFS('RAW data extract'!AI$74:AI$81,'RAW data extract'!$C$74:$C$81,VLOOKUP('Market shares starting point Fe'!$D86,Nomenclature!$F$1:$G$8,2,FALSE))-'Market shares starting point Fe'!AK86)+AK86,$Z86/SUMIFS('Eurostat market shares'!$Z$2:$Z$185,'Eurostat market shares'!$C$2:$C$185,'Market shares starting point Fe'!$C86,'Eurostat market shares'!$D$2:$D$185,'Market shares starting point Fe'!$D86)*(SUMIFS('RAW data extract'!AI$74:AI$81,'RAW data extract'!$C$74:$C$81,VLOOKUP('Market shares starting point Fe'!$D86,Nomenclature!$F$1:$G$8,2,FALSE))-'Market shares starting point Fe'!AK86)+AK86)</f>
        <v>3.3574473740367934E-2</v>
      </c>
      <c r="AM86" s="7">
        <f>IF(SUMIFS('Eurostat market shares'!$Z$2:$Z$185,'Eurostat market shares'!$C$2:$C$185,'Market shares starting point Fe'!$C86,'Eurostat market shares'!$D$2:$D$185,'Market shares starting point Fe'!$D86)=0,(SUMIFS('RAW data extract'!AJ$74:AJ$81,'RAW data extract'!$C$74:$C$81,VLOOKUP('Market shares starting point Fe'!$D86,Nomenclature!$F$1:$G$8,2,FALSE))-'Market shares starting point Fe'!AL86)+AL86,$Z86/SUMIFS('Eurostat market shares'!$Z$2:$Z$185,'Eurostat market shares'!$C$2:$C$185,'Market shares starting point Fe'!$C86,'Eurostat market shares'!$D$2:$D$185,'Market shares starting point Fe'!$D86)*(SUMIFS('RAW data extract'!AJ$74:AJ$81,'RAW data extract'!$C$74:$C$81,VLOOKUP('Market shares starting point Fe'!$D86,Nomenclature!$F$1:$G$8,2,FALSE))-'Market shares starting point Fe'!AL86)+AL86)</f>
        <v>3.3072029260569361E-2</v>
      </c>
      <c r="AN86" s="7">
        <f>IF(SUMIFS('Eurostat market shares'!$Z$2:$Z$185,'Eurostat market shares'!$C$2:$C$185,'Market shares starting point Fe'!$C86,'Eurostat market shares'!$D$2:$D$185,'Market shares starting point Fe'!$D86)=0,(SUMIFS('RAW data extract'!AK$74:AK$81,'RAW data extract'!$C$74:$C$81,VLOOKUP('Market shares starting point Fe'!$D86,Nomenclature!$F$1:$G$8,2,FALSE))-'Market shares starting point Fe'!AM86)+AM86,$Z86/SUMIFS('Eurostat market shares'!$Z$2:$Z$185,'Eurostat market shares'!$C$2:$C$185,'Market shares starting point Fe'!$C86,'Eurostat market shares'!$D$2:$D$185,'Market shares starting point Fe'!$D86)*(SUMIFS('RAW data extract'!AK$74:AK$81,'RAW data extract'!$C$74:$C$81,VLOOKUP('Market shares starting point Fe'!$D86,Nomenclature!$F$1:$G$8,2,FALSE))-'Market shares starting point Fe'!AM86)+AM86)</f>
        <v>3.2535206199983589E-2</v>
      </c>
      <c r="AO86" s="7">
        <f>IF(SUMIFS('Eurostat market shares'!$Z$2:$Z$185,'Eurostat market shares'!$C$2:$C$185,'Market shares starting point Fe'!$C86,'Eurostat market shares'!$D$2:$D$185,'Market shares starting point Fe'!$D86)=0,(SUMIFS('RAW data extract'!AL$74:AL$81,'RAW data extract'!$C$74:$C$81,VLOOKUP('Market shares starting point Fe'!$D86,Nomenclature!$F$1:$G$8,2,FALSE))-'Market shares starting point Fe'!AN86)+AN86,$Z86/SUMIFS('Eurostat market shares'!$Z$2:$Z$185,'Eurostat market shares'!$C$2:$C$185,'Market shares starting point Fe'!$C86,'Eurostat market shares'!$D$2:$D$185,'Market shares starting point Fe'!$D86)*(SUMIFS('RAW data extract'!AL$74:AL$81,'RAW data extract'!$C$74:$C$81,VLOOKUP('Market shares starting point Fe'!$D86,Nomenclature!$F$1:$G$8,2,FALSE))-'Market shares starting point Fe'!AN86)+AN86)</f>
        <v>3.1974565430853183E-2</v>
      </c>
      <c r="AP86" s="7">
        <f>IF(SUMIFS('Eurostat market shares'!$Z$2:$Z$185,'Eurostat market shares'!$C$2:$C$185,'Market shares starting point Fe'!$C86,'Eurostat market shares'!$D$2:$D$185,'Market shares starting point Fe'!$D86)=0,(SUMIFS('RAW data extract'!AM$74:AM$81,'RAW data extract'!$C$74:$C$81,VLOOKUP('Market shares starting point Fe'!$D86,Nomenclature!$F$1:$G$8,2,FALSE))-'Market shares starting point Fe'!AO86)+AO86,$Z86/SUMIFS('Eurostat market shares'!$Z$2:$Z$185,'Eurostat market shares'!$C$2:$C$185,'Market shares starting point Fe'!$C86,'Eurostat market shares'!$D$2:$D$185,'Market shares starting point Fe'!$D86)*(SUMIFS('RAW data extract'!AM$74:AM$81,'RAW data extract'!$C$74:$C$81,VLOOKUP('Market shares starting point Fe'!$D86,Nomenclature!$F$1:$G$8,2,FALSE))-'Market shares starting point Fe'!AO86)+AO86)</f>
        <v>3.1376122585766317E-2</v>
      </c>
      <c r="AQ86" s="7">
        <f>IF(SUMIFS('Eurostat market shares'!$Z$2:$Z$185,'Eurostat market shares'!$C$2:$C$185,'Market shares starting point Fe'!$C86,'Eurostat market shares'!$D$2:$D$185,'Market shares starting point Fe'!$D86)=0,(SUMIFS('RAW data extract'!AN$74:AN$81,'RAW data extract'!$C$74:$C$81,VLOOKUP('Market shares starting point Fe'!$D86,Nomenclature!$F$1:$G$8,2,FALSE))-'Market shares starting point Fe'!AP86)+AP86,$Z86/SUMIFS('Eurostat market shares'!$Z$2:$Z$185,'Eurostat market shares'!$C$2:$C$185,'Market shares starting point Fe'!$C86,'Eurostat market shares'!$D$2:$D$185,'Market shares starting point Fe'!$D86)*(SUMIFS('RAW data extract'!AN$74:AN$81,'RAW data extract'!$C$74:$C$81,VLOOKUP('Market shares starting point Fe'!$D86,Nomenclature!$F$1:$G$8,2,FALSE))-'Market shares starting point Fe'!AP86)+AP86)</f>
        <v>3.0758873610600885E-2</v>
      </c>
      <c r="AR86" s="7">
        <f>IF(SUMIFS('Eurostat market shares'!$Z$2:$Z$185,'Eurostat market shares'!$C$2:$C$185,'Market shares starting point Fe'!$C86,'Eurostat market shares'!$D$2:$D$185,'Market shares starting point Fe'!$D86)=0,(SUMIFS('RAW data extract'!AO$74:AO$81,'RAW data extract'!$C$74:$C$81,VLOOKUP('Market shares starting point Fe'!$D86,Nomenclature!$F$1:$G$8,2,FALSE))-'Market shares starting point Fe'!AQ86)+AQ86,$Z86/SUMIFS('Eurostat market shares'!$Z$2:$Z$185,'Eurostat market shares'!$C$2:$C$185,'Market shares starting point Fe'!$C86,'Eurostat market shares'!$D$2:$D$185,'Market shares starting point Fe'!$D86)*(SUMIFS('RAW data extract'!AO$74:AO$81,'RAW data extract'!$C$74:$C$81,VLOOKUP('Market shares starting point Fe'!$D86,Nomenclature!$F$1:$G$8,2,FALSE))-'Market shares starting point Fe'!AQ86)+AQ86)</f>
        <v>3.0131756974951004E-2</v>
      </c>
      <c r="AS86" s="7">
        <f>IF(SUMIFS('Eurostat market shares'!$Z$2:$Z$185,'Eurostat market shares'!$C$2:$C$185,'Market shares starting point Fe'!$C86,'Eurostat market shares'!$D$2:$D$185,'Market shares starting point Fe'!$D86)=0,(SUMIFS('RAW data extract'!AP$74:AP$81,'RAW data extract'!$C$74:$C$81,VLOOKUP('Market shares starting point Fe'!$D86,Nomenclature!$F$1:$G$8,2,FALSE))-'Market shares starting point Fe'!AR86)+AR86,$Z86/SUMIFS('Eurostat market shares'!$Z$2:$Z$185,'Eurostat market shares'!$C$2:$C$185,'Market shares starting point Fe'!$C86,'Eurostat market shares'!$D$2:$D$185,'Market shares starting point Fe'!$D86)*(SUMIFS('RAW data extract'!AP$74:AP$81,'RAW data extract'!$C$74:$C$81,VLOOKUP('Market shares starting point Fe'!$D86,Nomenclature!$F$1:$G$8,2,FALSE))-'Market shares starting point Fe'!AR86)+AR86)</f>
        <v>2.9469294986471151E-2</v>
      </c>
      <c r="AT86" s="7">
        <f>IF(SUMIFS('Eurostat market shares'!$Z$2:$Z$185,'Eurostat market shares'!$C$2:$C$185,'Market shares starting point Fe'!$C86,'Eurostat market shares'!$D$2:$D$185,'Market shares starting point Fe'!$D86)=0,(SUMIFS('RAW data extract'!AQ$74:AQ$81,'RAW data extract'!$C$74:$C$81,VLOOKUP('Market shares starting point Fe'!$D86,Nomenclature!$F$1:$G$8,2,FALSE))-'Market shares starting point Fe'!AS86)+AS86,$Z86/SUMIFS('Eurostat market shares'!$Z$2:$Z$185,'Eurostat market shares'!$C$2:$C$185,'Market shares starting point Fe'!$C86,'Eurostat market shares'!$D$2:$D$185,'Market shares starting point Fe'!$D86)*(SUMIFS('RAW data extract'!AQ$74:AQ$81,'RAW data extract'!$C$74:$C$81,VLOOKUP('Market shares starting point Fe'!$D86,Nomenclature!$F$1:$G$8,2,FALSE))-'Market shares starting point Fe'!AS86)+AS86)</f>
        <v>2.878992632452141E-2</v>
      </c>
      <c r="AU86" s="7">
        <f>IF(SUMIFS('Eurostat market shares'!$Z$2:$Z$185,'Eurostat market shares'!$C$2:$C$185,'Market shares starting point Fe'!$C86,'Eurostat market shares'!$D$2:$D$185,'Market shares starting point Fe'!$D86)=0,(SUMIFS('RAW data extract'!AR$74:AR$81,'RAW data extract'!$C$74:$C$81,VLOOKUP('Market shares starting point Fe'!$D86,Nomenclature!$F$1:$G$8,2,FALSE))-'Market shares starting point Fe'!AT86)+AT86,$Z86/SUMIFS('Eurostat market shares'!$Z$2:$Z$185,'Eurostat market shares'!$C$2:$C$185,'Market shares starting point Fe'!$C86,'Eurostat market shares'!$D$2:$D$185,'Market shares starting point Fe'!$D86)*(SUMIFS('RAW data extract'!AR$74:AR$81,'RAW data extract'!$C$74:$C$81,VLOOKUP('Market shares starting point Fe'!$D86,Nomenclature!$F$1:$G$8,2,FALSE))-'Market shares starting point Fe'!AT86)+AT86)</f>
        <v>2.8115409997323565E-2</v>
      </c>
      <c r="AV86" s="7">
        <f>IF(SUMIFS('Eurostat market shares'!$Z$2:$Z$185,'Eurostat market shares'!$C$2:$C$185,'Market shares starting point Fe'!$C86,'Eurostat market shares'!$D$2:$D$185,'Market shares starting point Fe'!$D86)=0,(SUMIFS('RAW data extract'!AS$74:AS$81,'RAW data extract'!$C$74:$C$81,VLOOKUP('Market shares starting point Fe'!$D86,Nomenclature!$F$1:$G$8,2,FALSE))-'Market shares starting point Fe'!AU86)+AU86,$Z86/SUMIFS('Eurostat market shares'!$Z$2:$Z$185,'Eurostat market shares'!$C$2:$C$185,'Market shares starting point Fe'!$C86,'Eurostat market shares'!$D$2:$D$185,'Market shares starting point Fe'!$D86)*(SUMIFS('RAW data extract'!AS$74:AS$81,'RAW data extract'!$C$74:$C$81,VLOOKUP('Market shares starting point Fe'!$D86,Nomenclature!$F$1:$G$8,2,FALSE))-'Market shares starting point Fe'!AU86)+AU86)</f>
        <v>2.7413408001102178E-2</v>
      </c>
      <c r="AW86" s="7">
        <f>IF(SUMIFS('Eurostat market shares'!$Z$2:$Z$185,'Eurostat market shares'!$C$2:$C$185,'Market shares starting point Fe'!$C86,'Eurostat market shares'!$D$2:$D$185,'Market shares starting point Fe'!$D86)=0,(SUMIFS('RAW data extract'!AT$74:AT$81,'RAW data extract'!$C$74:$C$81,VLOOKUP('Market shares starting point Fe'!$D86,Nomenclature!$F$1:$G$8,2,FALSE))-'Market shares starting point Fe'!AV86)+AV86,$Z86/SUMIFS('Eurostat market shares'!$Z$2:$Z$185,'Eurostat market shares'!$C$2:$C$185,'Market shares starting point Fe'!$C86,'Eurostat market shares'!$D$2:$D$185,'Market shares starting point Fe'!$D86)*(SUMIFS('RAW data extract'!AT$74:AT$81,'RAW data extract'!$C$74:$C$81,VLOOKUP('Market shares starting point Fe'!$D86,Nomenclature!$F$1:$G$8,2,FALSE))-'Market shares starting point Fe'!AV86)+AV86)</f>
        <v>2.6675194485455574E-2</v>
      </c>
      <c r="AX86" s="7">
        <f>IF(SUMIFS('Eurostat market shares'!$Z$2:$Z$185,'Eurostat market shares'!$C$2:$C$185,'Market shares starting point Fe'!$C86,'Eurostat market shares'!$D$2:$D$185,'Market shares starting point Fe'!$D86)=0,(SUMIFS('RAW data extract'!AU$74:AU$81,'RAW data extract'!$C$74:$C$81,VLOOKUP('Market shares starting point Fe'!$D86,Nomenclature!$F$1:$G$8,2,FALSE))-'Market shares starting point Fe'!AW86)+AW86,$Z86/SUMIFS('Eurostat market shares'!$Z$2:$Z$185,'Eurostat market shares'!$C$2:$C$185,'Market shares starting point Fe'!$C86,'Eurostat market shares'!$D$2:$D$185,'Market shares starting point Fe'!$D86)*(SUMIFS('RAW data extract'!AU$74:AU$81,'RAW data extract'!$C$74:$C$81,VLOOKUP('Market shares starting point Fe'!$D86,Nomenclature!$F$1:$G$8,2,FALSE))-'Market shares starting point Fe'!AW86)+AW86)</f>
        <v>2.5961732701462927E-2</v>
      </c>
      <c r="AY86" s="7">
        <f>IF(SUMIFS('Eurostat market shares'!$Z$2:$Z$185,'Eurostat market shares'!$C$2:$C$185,'Market shares starting point Fe'!$C86,'Eurostat market shares'!$D$2:$D$185,'Market shares starting point Fe'!$D86)=0,(SUMIFS('RAW data extract'!AV$74:AV$81,'RAW data extract'!$C$74:$C$81,VLOOKUP('Market shares starting point Fe'!$D86,Nomenclature!$F$1:$G$8,2,FALSE))-'Market shares starting point Fe'!AX86)+AX86,$Z86/SUMIFS('Eurostat market shares'!$Z$2:$Z$185,'Eurostat market shares'!$C$2:$C$185,'Market shares starting point Fe'!$C86,'Eurostat market shares'!$D$2:$D$185,'Market shares starting point Fe'!$D86)*(SUMIFS('RAW data extract'!AV$74:AV$81,'RAW data extract'!$C$74:$C$81,VLOOKUP('Market shares starting point Fe'!$D86,Nomenclature!$F$1:$G$8,2,FALSE))-'Market shares starting point Fe'!AX86)+AX86)</f>
        <v>2.5011607202097323E-2</v>
      </c>
      <c r="AZ86" s="7">
        <f>IF(SUMIFS('Eurostat market shares'!$Z$2:$Z$185,'Eurostat market shares'!$C$2:$C$185,'Market shares starting point Fe'!$C86,'Eurostat market shares'!$D$2:$D$185,'Market shares starting point Fe'!$D86)=0,(SUMIFS('RAW data extract'!AW$74:AW$81,'RAW data extract'!$C$74:$C$81,VLOOKUP('Market shares starting point Fe'!$D86,Nomenclature!$F$1:$G$8,2,FALSE))-'Market shares starting point Fe'!AY86)+AY86,$Z86/SUMIFS('Eurostat market shares'!$Z$2:$Z$185,'Eurostat market shares'!$C$2:$C$185,'Market shares starting point Fe'!$C86,'Eurostat market shares'!$D$2:$D$185,'Market shares starting point Fe'!$D86)*(SUMIFS('RAW data extract'!AW$74:AW$81,'RAW data extract'!$C$74:$C$81,VLOOKUP('Market shares starting point Fe'!$D86,Nomenclature!$F$1:$G$8,2,FALSE))-'Market shares starting point Fe'!AY86)+AY86)</f>
        <v>2.4092173084509141E-2</v>
      </c>
      <c r="BA86" s="7">
        <f>IF(SUMIFS('Eurostat market shares'!$Z$2:$Z$185,'Eurostat market shares'!$C$2:$C$185,'Market shares starting point Fe'!$C86,'Eurostat market shares'!$D$2:$D$185,'Market shares starting point Fe'!$D86)=0,(SUMIFS('RAW data extract'!AX$74:AX$81,'RAW data extract'!$C$74:$C$81,VLOOKUP('Market shares starting point Fe'!$D86,Nomenclature!$F$1:$G$8,2,FALSE))-'Market shares starting point Fe'!AZ86)+AZ86,$Z86/SUMIFS('Eurostat market shares'!$Z$2:$Z$185,'Eurostat market shares'!$C$2:$C$185,'Market shares starting point Fe'!$C86,'Eurostat market shares'!$D$2:$D$185,'Market shares starting point Fe'!$D86)*(SUMIFS('RAW data extract'!AX$74:AX$81,'RAW data extract'!$C$74:$C$81,VLOOKUP('Market shares starting point Fe'!$D86,Nomenclature!$F$1:$G$8,2,FALSE))-'Market shares starting point Fe'!AZ86)+AZ86)</f>
        <v>2.307349448163876E-2</v>
      </c>
      <c r="BB86" s="7">
        <f>IF(SUMIFS('Eurostat market shares'!$Z$2:$Z$185,'Eurostat market shares'!$C$2:$C$185,'Market shares starting point Fe'!$C86,'Eurostat market shares'!$D$2:$D$185,'Market shares starting point Fe'!$D86)=0,(SUMIFS('RAW data extract'!AY$74:AY$81,'RAW data extract'!$C$74:$C$81,VLOOKUP('Market shares starting point Fe'!$D86,Nomenclature!$F$1:$G$8,2,FALSE))-'Market shares starting point Fe'!BA86)+BA86,$Z86/SUMIFS('Eurostat market shares'!$Z$2:$Z$185,'Eurostat market shares'!$C$2:$C$185,'Market shares starting point Fe'!$C86,'Eurostat market shares'!$D$2:$D$185,'Market shares starting point Fe'!$D86)*(SUMIFS('RAW data extract'!AY$74:AY$81,'RAW data extract'!$C$74:$C$81,VLOOKUP('Market shares starting point Fe'!$D86,Nomenclature!$F$1:$G$8,2,FALSE))-'Market shares starting point Fe'!BA86)+BA86)</f>
        <v>2.1944456187427953E-2</v>
      </c>
      <c r="BC86" s="7">
        <f>IF(SUMIFS('Eurostat market shares'!$Z$2:$Z$185,'Eurostat market shares'!$C$2:$C$185,'Market shares starting point Fe'!$C86,'Eurostat market shares'!$D$2:$D$185,'Market shares starting point Fe'!$D86)=0,(SUMIFS('RAW data extract'!AZ$74:AZ$81,'RAW data extract'!$C$74:$C$81,VLOOKUP('Market shares starting point Fe'!$D86,Nomenclature!$F$1:$G$8,2,FALSE))-'Market shares starting point Fe'!BB86)+BB86,$Z86/SUMIFS('Eurostat market shares'!$Z$2:$Z$185,'Eurostat market shares'!$C$2:$C$185,'Market shares starting point Fe'!$C86,'Eurostat market shares'!$D$2:$D$185,'Market shares starting point Fe'!$D86)*(SUMIFS('RAW data extract'!AZ$74:AZ$81,'RAW data extract'!$C$74:$C$81,VLOOKUP('Market shares starting point Fe'!$D86,Nomenclature!$F$1:$G$8,2,FALSE))-'Market shares starting point Fe'!BB86)+BB86)</f>
        <v>2.0689861826904216E-2</v>
      </c>
      <c r="BD86" s="7">
        <f>IF(SUMIFS('Eurostat market shares'!$Z$2:$Z$185,'Eurostat market shares'!$C$2:$C$185,'Market shares starting point Fe'!$C86,'Eurostat market shares'!$D$2:$D$185,'Market shares starting point Fe'!$D86)=0,(SUMIFS('RAW data extract'!BA$74:BA$81,'RAW data extract'!$C$74:$C$81,VLOOKUP('Market shares starting point Fe'!$D86,Nomenclature!$F$1:$G$8,2,FALSE))-'Market shares starting point Fe'!BC86)+BC86,$Z86/SUMIFS('Eurostat market shares'!$Z$2:$Z$185,'Eurostat market shares'!$C$2:$C$185,'Market shares starting point Fe'!$C86,'Eurostat market shares'!$D$2:$D$185,'Market shares starting point Fe'!$D86)*(SUMIFS('RAW data extract'!BA$74:BA$81,'RAW data extract'!$C$74:$C$81,VLOOKUP('Market shares starting point Fe'!$D86,Nomenclature!$F$1:$G$8,2,FALSE))-'Market shares starting point Fe'!BC86)+BC86)</f>
        <v>1.9327288165710312E-2</v>
      </c>
      <c r="BE86" s="7">
        <f>IF(SUMIFS('Eurostat market shares'!$Z$2:$Z$185,'Eurostat market shares'!$C$2:$C$185,'Market shares starting point Fe'!$C86,'Eurostat market shares'!$D$2:$D$185,'Market shares starting point Fe'!$D86)=0,(SUMIFS('RAW data extract'!BB$74:BB$81,'RAW data extract'!$C$74:$C$81,VLOOKUP('Market shares starting point Fe'!$D86,Nomenclature!$F$1:$G$8,2,FALSE))-'Market shares starting point Fe'!BD86)+BD86,$Z86/SUMIFS('Eurostat market shares'!$Z$2:$Z$185,'Eurostat market shares'!$C$2:$C$185,'Market shares starting point Fe'!$C86,'Eurostat market shares'!$D$2:$D$185,'Market shares starting point Fe'!$D86)*(SUMIFS('RAW data extract'!BB$74:BB$81,'RAW data extract'!$C$74:$C$81,VLOOKUP('Market shares starting point Fe'!$D86,Nomenclature!$F$1:$G$8,2,FALSE))-'Market shares starting point Fe'!BD86)+BD86)</f>
        <v>1.778918601000138E-2</v>
      </c>
      <c r="BF86" s="7">
        <f>IF(SUMIFS('Eurostat market shares'!$Z$2:$Z$185,'Eurostat market shares'!$C$2:$C$185,'Market shares starting point Fe'!$C86,'Eurostat market shares'!$D$2:$D$185,'Market shares starting point Fe'!$D86)=0,(SUMIFS('RAW data extract'!BC$74:BC$81,'RAW data extract'!$C$74:$C$81,VLOOKUP('Market shares starting point Fe'!$D86,Nomenclature!$F$1:$G$8,2,FALSE))-'Market shares starting point Fe'!BE86)+BE86,$Z86/SUMIFS('Eurostat market shares'!$Z$2:$Z$185,'Eurostat market shares'!$C$2:$C$185,'Market shares starting point Fe'!$C86,'Eurostat market shares'!$D$2:$D$185,'Market shares starting point Fe'!$D86)*(SUMIFS('RAW data extract'!BC$74:BC$81,'RAW data extract'!$C$74:$C$81,VLOOKUP('Market shares starting point Fe'!$D86,Nomenclature!$F$1:$G$8,2,FALSE))-'Market shares starting point Fe'!BE86)+BE86)</f>
        <v>1.6066049282571458E-2</v>
      </c>
      <c r="BG86" s="7">
        <f>IF(SUMIFS('Eurostat market shares'!$Z$2:$Z$185,'Eurostat market shares'!$C$2:$C$185,'Market shares starting point Fe'!$C86,'Eurostat market shares'!$D$2:$D$185,'Market shares starting point Fe'!$D86)=0,(SUMIFS('RAW data extract'!BD$74:BD$81,'RAW data extract'!$C$74:$C$81,VLOOKUP('Market shares starting point Fe'!$D86,Nomenclature!$F$1:$G$8,2,FALSE))-'Market shares starting point Fe'!BF86)+BF86,$Z86/SUMIFS('Eurostat market shares'!$Z$2:$Z$185,'Eurostat market shares'!$C$2:$C$185,'Market shares starting point Fe'!$C86,'Eurostat market shares'!$D$2:$D$185,'Market shares starting point Fe'!$D86)*(SUMIFS('RAW data extract'!BD$74:BD$81,'RAW data extract'!$C$74:$C$81,VLOOKUP('Market shares starting point Fe'!$D86,Nomenclature!$F$1:$G$8,2,FALSE))-'Market shares starting point Fe'!BF86)+BF86)</f>
        <v>1.4125887914513678E-2</v>
      </c>
      <c r="BH86" s="7">
        <f>IF(SUMIFS('Eurostat market shares'!$Z$2:$Z$185,'Eurostat market shares'!$C$2:$C$185,'Market shares starting point Fe'!$C86,'Eurostat market shares'!$D$2:$D$185,'Market shares starting point Fe'!$D86)=0,(SUMIFS('RAW data extract'!BE$74:BE$81,'RAW data extract'!$C$74:$C$81,VLOOKUP('Market shares starting point Fe'!$D86,Nomenclature!$F$1:$G$8,2,FALSE))-'Market shares starting point Fe'!BG86)+BG86,$Z86/SUMIFS('Eurostat market shares'!$Z$2:$Z$185,'Eurostat market shares'!$C$2:$C$185,'Market shares starting point Fe'!$C86,'Eurostat market shares'!$D$2:$D$185,'Market shares starting point Fe'!$D86)*(SUMIFS('RAW data extract'!BE$74:BE$81,'RAW data extract'!$C$74:$C$81,VLOOKUP('Market shares starting point Fe'!$D86,Nomenclature!$F$1:$G$8,2,FALSE))-'Market shares starting point Fe'!BG86)+BG86)</f>
        <v>1.1920960596593901E-2</v>
      </c>
    </row>
    <row r="87" spans="1:60" hidden="1" x14ac:dyDescent="0.3">
      <c r="A87" t="s">
        <v>9</v>
      </c>
      <c r="B87" t="s">
        <v>10</v>
      </c>
      <c r="C87" t="s">
        <v>10</v>
      </c>
      <c r="D87" t="s">
        <v>21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 s="6">
        <f>IFERROR(SUMIFS('intermediary sheet'!J$2:J$185,'intermediary sheet'!$C$2:$C$185,'Market shares starting point Fe'!$C87,'intermediary sheet'!$D$2:$D$185,'Market shares starting point Fe'!$D87)/SUMIFS('intermediary sheet'!J$2:J$185,'intermediary sheet'!$C$2:$C$185,'Market shares starting point Fe'!$C87,'intermediary sheet'!$D$2:$D$185,"total"),0)</f>
        <v>0</v>
      </c>
      <c r="K87" s="6">
        <f>IFERROR(SUMIFS('intermediary sheet'!K$2:K$185,'intermediary sheet'!$C$2:$C$185,'Market shares starting point Fe'!$C87,'intermediary sheet'!$D$2:$D$185,'Market shares starting point Fe'!$D87)/SUMIFS('intermediary sheet'!K$2:K$185,'intermediary sheet'!$C$2:$C$185,'Market shares starting point Fe'!$C87,'intermediary sheet'!$D$2:$D$185,"total"),0)</f>
        <v>0</v>
      </c>
      <c r="L87" s="6">
        <f>IFERROR(SUMIFS('intermediary sheet'!L$2:L$185,'intermediary sheet'!$C$2:$C$185,'Market shares starting point Fe'!$C87,'intermediary sheet'!$D$2:$D$185,'Market shares starting point Fe'!$D87)/SUMIFS('intermediary sheet'!L$2:L$185,'intermediary sheet'!$C$2:$C$185,'Market shares starting point Fe'!$C87,'intermediary sheet'!$D$2:$D$185,"total"),0)</f>
        <v>0</v>
      </c>
      <c r="M87" s="6">
        <f>IFERROR(SUMIFS('intermediary sheet'!M$2:M$185,'intermediary sheet'!$C$2:$C$185,'Market shares starting point Fe'!$C87,'intermediary sheet'!$D$2:$D$185,'Market shares starting point Fe'!$D87)/SUMIFS('intermediary sheet'!M$2:M$185,'intermediary sheet'!$C$2:$C$185,'Market shares starting point Fe'!$C87,'intermediary sheet'!$D$2:$D$185,"total"),0)</f>
        <v>0</v>
      </c>
      <c r="N87" s="6">
        <f>IFERROR(SUMIFS('intermediary sheet'!N$2:N$185,'intermediary sheet'!$C$2:$C$185,'Market shares starting point Fe'!$C87,'intermediary sheet'!$D$2:$D$185,'Market shares starting point Fe'!$D87)/SUMIFS('intermediary sheet'!N$2:N$185,'intermediary sheet'!$C$2:$C$185,'Market shares starting point Fe'!$C87,'intermediary sheet'!$D$2:$D$185,"total"),0)</f>
        <v>0</v>
      </c>
      <c r="O87" s="6">
        <f>IFERROR(SUMIFS('intermediary sheet'!O$2:O$185,'intermediary sheet'!$C$2:$C$185,'Market shares starting point Fe'!$C87,'intermediary sheet'!$D$2:$D$185,'Market shares starting point Fe'!$D87)/SUMIFS('intermediary sheet'!O$2:O$185,'intermediary sheet'!$C$2:$C$185,'Market shares starting point Fe'!$C87,'intermediary sheet'!$D$2:$D$185,"total"),0)</f>
        <v>5.2259691019081998E-5</v>
      </c>
      <c r="P87" s="6">
        <f>IFERROR(SUMIFS('intermediary sheet'!P$2:P$185,'intermediary sheet'!$C$2:$C$185,'Market shares starting point Fe'!$C87,'intermediary sheet'!$D$2:$D$185,'Market shares starting point Fe'!$D87)/SUMIFS('intermediary sheet'!P$2:P$185,'intermediary sheet'!$C$2:$C$185,'Market shares starting point Fe'!$C87,'intermediary sheet'!$D$2:$D$185,"total"),0)</f>
        <v>2.4189689856160277E-4</v>
      </c>
      <c r="Q87" s="6">
        <f>IFERROR(SUMIFS('intermediary sheet'!Q$2:Q$185,'intermediary sheet'!$C$2:$C$185,'Market shares starting point Fe'!$C87,'intermediary sheet'!$D$2:$D$185,'Market shares starting point Fe'!$D87)/SUMIFS('intermediary sheet'!Q$2:Q$185,'intermediary sheet'!$C$2:$C$185,'Market shares starting point Fe'!$C87,'intermediary sheet'!$D$2:$D$185,"total"),0)</f>
        <v>2.3876310101978373E-4</v>
      </c>
      <c r="R87" s="6">
        <f>IFERROR(SUMIFS('intermediary sheet'!R$2:R$185,'intermediary sheet'!$C$2:$C$185,'Market shares starting point Fe'!$C87,'intermediary sheet'!$D$2:$D$185,'Market shares starting point Fe'!$D87)/SUMIFS('intermediary sheet'!R$2:R$185,'intermediary sheet'!$C$2:$C$185,'Market shares starting point Fe'!$C87,'intermediary sheet'!$D$2:$D$185,"total"),0)</f>
        <v>2.4833569098946137E-4</v>
      </c>
      <c r="S87" s="6">
        <f>IFERROR(SUMIFS('intermediary sheet'!S$2:S$185,'intermediary sheet'!$C$2:$C$185,'Market shares starting point Fe'!$C87,'intermediary sheet'!$D$2:$D$185,'Market shares starting point Fe'!$D87)/SUMIFS('intermediary sheet'!S$2:S$185,'intermediary sheet'!$C$2:$C$185,'Market shares starting point Fe'!$C87,'intermediary sheet'!$D$2:$D$185,"total"),0)</f>
        <v>2.5581306555687067E-4</v>
      </c>
      <c r="T87" s="6">
        <f>IFERROR(SUMIFS('intermediary sheet'!T$2:T$185,'intermediary sheet'!$C$2:$C$185,'Market shares starting point Fe'!$C87,'intermediary sheet'!$D$2:$D$185,'Market shares starting point Fe'!$D87)/SUMIFS('intermediary sheet'!T$2:T$185,'intermediary sheet'!$C$2:$C$185,'Market shares starting point Fe'!$C87,'intermediary sheet'!$D$2:$D$185,"total"),0)</f>
        <v>2.6076786405820966E-4</v>
      </c>
      <c r="U87" s="6">
        <f>IFERROR(SUMIFS('intermediary sheet'!U$2:U$185,'intermediary sheet'!$C$2:$C$185,'Market shares starting point Fe'!$C87,'intermediary sheet'!$D$2:$D$185,'Market shares starting point Fe'!$D87)/SUMIFS('intermediary sheet'!U$2:U$185,'intermediary sheet'!$C$2:$C$185,'Market shares starting point Fe'!$C87,'intermediary sheet'!$D$2:$D$185,"total"),0)</f>
        <v>2.0850587031714327E-4</v>
      </c>
      <c r="V87" s="6">
        <f>IFERROR(SUMIFS('intermediary sheet'!V$2:V$185,'intermediary sheet'!$C$2:$C$185,'Market shares starting point Fe'!$C87,'intermediary sheet'!$D$2:$D$185,'Market shares starting point Fe'!$D87)/SUMIFS('intermediary sheet'!V$2:V$185,'intermediary sheet'!$C$2:$C$185,'Market shares starting point Fe'!$C87,'intermediary sheet'!$D$2:$D$185,"total"),0)</f>
        <v>2.243666071635928E-4</v>
      </c>
      <c r="W87" s="6">
        <f>IFERROR(SUMIFS('intermediary sheet'!W$2:W$185,'intermediary sheet'!$C$2:$C$185,'Market shares starting point Fe'!$C87,'intermediary sheet'!$D$2:$D$185,'Market shares starting point Fe'!$D87)/SUMIFS('intermediary sheet'!W$2:W$185,'intermediary sheet'!$C$2:$C$185,'Market shares starting point Fe'!$C87,'intermediary sheet'!$D$2:$D$185,"total"),0)</f>
        <v>2.001537815192663E-4</v>
      </c>
      <c r="X87" s="6">
        <f>IFERROR(SUMIFS('intermediary sheet'!X$2:X$185,'intermediary sheet'!$C$2:$C$185,'Market shares starting point Fe'!$C87,'intermediary sheet'!$D$2:$D$185,'Market shares starting point Fe'!$D87)/SUMIFS('intermediary sheet'!X$2:X$185,'intermediary sheet'!$C$2:$C$185,'Market shares starting point Fe'!$C87,'intermediary sheet'!$D$2:$D$185,"total"),0)</f>
        <v>1.8206663247207335E-4</v>
      </c>
      <c r="Y87" s="6">
        <f>IFERROR(SUMIFS('intermediary sheet'!Y$2:Y$185,'intermediary sheet'!$C$2:$C$185,'Market shares starting point Fe'!$C87,'intermediary sheet'!$D$2:$D$185,'Market shares starting point Fe'!$D87)/SUMIFS('intermediary sheet'!Y$2:Y$185,'intermediary sheet'!$C$2:$C$185,'Market shares starting point Fe'!$C87,'intermediary sheet'!$D$2:$D$185,"total"),0)</f>
        <v>1.8009399744770016E-4</v>
      </c>
      <c r="Z87" s="6">
        <f>IFERROR(SUMIFS('intermediary sheet'!Z$2:Z$185,'intermediary sheet'!$C$2:$C$185,'Market shares starting point Fe'!$C87,'intermediary sheet'!$D$2:$D$185,'Market shares starting point Fe'!$D87)/SUMIFS('intermediary sheet'!Z$2:Z$185,'intermediary sheet'!$C$2:$C$185,'Market shares starting point Fe'!$C87,'intermediary sheet'!$D$2:$D$185,"total"),0)</f>
        <v>2.0341818596604627E-4</v>
      </c>
      <c r="AA87" s="7">
        <f>IF(SUMIFS('Eurostat market shares'!$Z$2:$Z$185,'Eurostat market shares'!$C$2:$C$185,'Market shares starting point Fe'!$C87,'Eurostat market shares'!$D$2:$D$185,'Market shares starting point Fe'!$D87)=0,(SUMIFS('RAW data extract'!X$74:X$81,'RAW data extract'!$C$74:$C$81,VLOOKUP('Market shares starting point Fe'!$D87,Nomenclature!$F$1:$G$8,2,FALSE))-'Market shares starting point Fe'!Z87)+Z87,$Z87/SUMIFS('Eurostat market shares'!$Z$2:$Z$185,'Eurostat market shares'!$C$2:$C$185,'Market shares starting point Fe'!$C87,'Eurostat market shares'!$D$2:$D$185,'Market shares starting point Fe'!$D87)*(SUMIFS('RAW data extract'!X$74:X$81,'RAW data extract'!$C$74:$C$81,VLOOKUP('Market shares starting point Fe'!$D87,Nomenclature!$F$1:$G$8,2,FALSE))-'Market shares starting point Fe'!Z87)+Z87)</f>
        <v>3.1451634939410667E-5</v>
      </c>
      <c r="AB87" s="7">
        <f>IF(SUMIFS('Eurostat market shares'!$Z$2:$Z$185,'Eurostat market shares'!$C$2:$C$185,'Market shares starting point Fe'!$C87,'Eurostat market shares'!$D$2:$D$185,'Market shares starting point Fe'!$D87)=0,(SUMIFS('RAW data extract'!Y$74:Y$81,'RAW data extract'!$C$74:$C$81,VLOOKUP('Market shares starting point Fe'!$D87,Nomenclature!$F$1:$G$8,2,FALSE))-'Market shares starting point Fe'!AA87)+AA87,$Z87/SUMIFS('Eurostat market shares'!$Z$2:$Z$185,'Eurostat market shares'!$C$2:$C$185,'Market shares starting point Fe'!$C87,'Eurostat market shares'!$D$2:$D$185,'Market shares starting point Fe'!$D87)*(SUMIFS('RAW data extract'!Y$74:Y$81,'RAW data extract'!$C$74:$C$81,VLOOKUP('Market shares starting point Fe'!$D87,Nomenclature!$F$1:$G$8,2,FALSE))-'Market shares starting point Fe'!AA87)+AA87)</f>
        <v>3.2337662751868216E-5</v>
      </c>
      <c r="AC87" s="7">
        <f>IF(SUMIFS('Eurostat market shares'!$Z$2:$Z$185,'Eurostat market shares'!$C$2:$C$185,'Market shares starting point Fe'!$C87,'Eurostat market shares'!$D$2:$D$185,'Market shares starting point Fe'!$D87)=0,(SUMIFS('RAW data extract'!Z$74:Z$81,'RAW data extract'!$C$74:$C$81,VLOOKUP('Market shares starting point Fe'!$D87,Nomenclature!$F$1:$G$8,2,FALSE))-'Market shares starting point Fe'!AB87)+AB87,$Z87/SUMIFS('Eurostat market shares'!$Z$2:$Z$185,'Eurostat market shares'!$C$2:$C$185,'Market shares starting point Fe'!$C87,'Eurostat market shares'!$D$2:$D$185,'Market shares starting point Fe'!$D87)*(SUMIFS('RAW data extract'!Z$74:Z$81,'RAW data extract'!$C$74:$C$81,VLOOKUP('Market shares starting point Fe'!$D87,Nomenclature!$F$1:$G$8,2,FALSE))-'Market shares starting point Fe'!AB87)+AB87)</f>
        <v>3.3413273411202505E-5</v>
      </c>
      <c r="AD87" s="7">
        <f>IF(SUMIFS('Eurostat market shares'!$Z$2:$Z$185,'Eurostat market shares'!$C$2:$C$185,'Market shares starting point Fe'!$C87,'Eurostat market shares'!$D$2:$D$185,'Market shares starting point Fe'!$D87)=0,(SUMIFS('RAW data extract'!AA$74:AA$81,'RAW data extract'!$C$74:$C$81,VLOOKUP('Market shares starting point Fe'!$D87,Nomenclature!$F$1:$G$8,2,FALSE))-'Market shares starting point Fe'!AC87)+AC87,$Z87/SUMIFS('Eurostat market shares'!$Z$2:$Z$185,'Eurostat market shares'!$C$2:$C$185,'Market shares starting point Fe'!$C87,'Eurostat market shares'!$D$2:$D$185,'Market shares starting point Fe'!$D87)*(SUMIFS('RAW data extract'!AA$74:AA$81,'RAW data extract'!$C$74:$C$81,VLOOKUP('Market shares starting point Fe'!$D87,Nomenclature!$F$1:$G$8,2,FALSE))-'Market shares starting point Fe'!AC87)+AC87)</f>
        <v>3.4628690814887669E-5</v>
      </c>
      <c r="AE87" s="7">
        <f>IF(SUMIFS('Eurostat market shares'!$Z$2:$Z$185,'Eurostat market shares'!$C$2:$C$185,'Market shares starting point Fe'!$C87,'Eurostat market shares'!$D$2:$D$185,'Market shares starting point Fe'!$D87)=0,(SUMIFS('RAW data extract'!AB$74:AB$81,'RAW data extract'!$C$74:$C$81,VLOOKUP('Market shares starting point Fe'!$D87,Nomenclature!$F$1:$G$8,2,FALSE))-'Market shares starting point Fe'!AD87)+AD87,$Z87/SUMIFS('Eurostat market shares'!$Z$2:$Z$185,'Eurostat market shares'!$C$2:$C$185,'Market shares starting point Fe'!$C87,'Eurostat market shares'!$D$2:$D$185,'Market shares starting point Fe'!$D87)*(SUMIFS('RAW data extract'!AB$74:AB$81,'RAW data extract'!$C$74:$C$81,VLOOKUP('Market shares starting point Fe'!$D87,Nomenclature!$F$1:$G$8,2,FALSE))-'Market shares starting point Fe'!AD87)+AD87)</f>
        <v>3.5763703385667795E-5</v>
      </c>
      <c r="AF87" s="7">
        <f>IF(SUMIFS('Eurostat market shares'!$Z$2:$Z$185,'Eurostat market shares'!$C$2:$C$185,'Market shares starting point Fe'!$C87,'Eurostat market shares'!$D$2:$D$185,'Market shares starting point Fe'!$D87)=0,(SUMIFS('RAW data extract'!AC$74:AC$81,'RAW data extract'!$C$74:$C$81,VLOOKUP('Market shares starting point Fe'!$D87,Nomenclature!$F$1:$G$8,2,FALSE))-'Market shares starting point Fe'!AE87)+AE87,$Z87/SUMIFS('Eurostat market shares'!$Z$2:$Z$185,'Eurostat market shares'!$C$2:$C$185,'Market shares starting point Fe'!$C87,'Eurostat market shares'!$D$2:$D$185,'Market shares starting point Fe'!$D87)*(SUMIFS('RAW data extract'!AC$74:AC$81,'RAW data extract'!$C$74:$C$81,VLOOKUP('Market shares starting point Fe'!$D87,Nomenclature!$F$1:$G$8,2,FALSE))-'Market shares starting point Fe'!AE87)+AE87)</f>
        <v>3.6847644219590408E-5</v>
      </c>
      <c r="AG87" s="7">
        <f>IF(SUMIFS('Eurostat market shares'!$Z$2:$Z$185,'Eurostat market shares'!$C$2:$C$185,'Market shares starting point Fe'!$C87,'Eurostat market shares'!$D$2:$D$185,'Market shares starting point Fe'!$D87)=0,(SUMIFS('RAW data extract'!AD$74:AD$81,'RAW data extract'!$C$74:$C$81,VLOOKUP('Market shares starting point Fe'!$D87,Nomenclature!$F$1:$G$8,2,FALSE))-'Market shares starting point Fe'!AF87)+AF87,$Z87/SUMIFS('Eurostat market shares'!$Z$2:$Z$185,'Eurostat market shares'!$C$2:$C$185,'Market shares starting point Fe'!$C87,'Eurostat market shares'!$D$2:$D$185,'Market shares starting point Fe'!$D87)*(SUMIFS('RAW data extract'!AD$74:AD$81,'RAW data extract'!$C$74:$C$81,VLOOKUP('Market shares starting point Fe'!$D87,Nomenclature!$F$1:$G$8,2,FALSE))-'Market shares starting point Fe'!AF87)+AF87)</f>
        <v>3.7887884466593821E-5</v>
      </c>
      <c r="AH87" s="7">
        <f>IF(SUMIFS('Eurostat market shares'!$Z$2:$Z$185,'Eurostat market shares'!$C$2:$C$185,'Market shares starting point Fe'!$C87,'Eurostat market shares'!$D$2:$D$185,'Market shares starting point Fe'!$D87)=0,(SUMIFS('RAW data extract'!AE$74:AE$81,'RAW data extract'!$C$74:$C$81,VLOOKUP('Market shares starting point Fe'!$D87,Nomenclature!$F$1:$G$8,2,FALSE))-'Market shares starting point Fe'!AG87)+AG87,$Z87/SUMIFS('Eurostat market shares'!$Z$2:$Z$185,'Eurostat market shares'!$C$2:$C$185,'Market shares starting point Fe'!$C87,'Eurostat market shares'!$D$2:$D$185,'Market shares starting point Fe'!$D87)*(SUMIFS('RAW data extract'!AE$74:AE$81,'RAW data extract'!$C$74:$C$81,VLOOKUP('Market shares starting point Fe'!$D87,Nomenclature!$F$1:$G$8,2,FALSE))-'Market shares starting point Fe'!AG87)+AG87)</f>
        <v>3.8967393681361905E-5</v>
      </c>
      <c r="AI87" s="7">
        <f>IF(SUMIFS('Eurostat market shares'!$Z$2:$Z$185,'Eurostat market shares'!$C$2:$C$185,'Market shares starting point Fe'!$C87,'Eurostat market shares'!$D$2:$D$185,'Market shares starting point Fe'!$D87)=0,(SUMIFS('RAW data extract'!AF$74:AF$81,'RAW data extract'!$C$74:$C$81,VLOOKUP('Market shares starting point Fe'!$D87,Nomenclature!$F$1:$G$8,2,FALSE))-'Market shares starting point Fe'!AH87)+AH87,$Z87/SUMIFS('Eurostat market shares'!$Z$2:$Z$185,'Eurostat market shares'!$C$2:$C$185,'Market shares starting point Fe'!$C87,'Eurostat market shares'!$D$2:$D$185,'Market shares starting point Fe'!$D87)*(SUMIFS('RAW data extract'!AF$74:AF$81,'RAW data extract'!$C$74:$C$81,VLOOKUP('Market shares starting point Fe'!$D87,Nomenclature!$F$1:$G$8,2,FALSE))-'Market shares starting point Fe'!AH87)+AH87)</f>
        <v>4.0053074838500534E-5</v>
      </c>
      <c r="AJ87" s="7">
        <f>IF(SUMIFS('Eurostat market shares'!$Z$2:$Z$185,'Eurostat market shares'!$C$2:$C$185,'Market shares starting point Fe'!$C87,'Eurostat market shares'!$D$2:$D$185,'Market shares starting point Fe'!$D87)=0,(SUMIFS('RAW data extract'!AG$74:AG$81,'RAW data extract'!$C$74:$C$81,VLOOKUP('Market shares starting point Fe'!$D87,Nomenclature!$F$1:$G$8,2,FALSE))-'Market shares starting point Fe'!AI87)+AI87,$Z87/SUMIFS('Eurostat market shares'!$Z$2:$Z$185,'Eurostat market shares'!$C$2:$C$185,'Market shares starting point Fe'!$C87,'Eurostat market shares'!$D$2:$D$185,'Market shares starting point Fe'!$D87)*(SUMIFS('RAW data extract'!AG$74:AG$81,'RAW data extract'!$C$74:$C$81,VLOOKUP('Market shares starting point Fe'!$D87,Nomenclature!$F$1:$G$8,2,FALSE))-'Market shares starting point Fe'!AI87)+AI87)</f>
        <v>4.1197197991297726E-5</v>
      </c>
      <c r="AK87" s="7">
        <f>IF(SUMIFS('Eurostat market shares'!$Z$2:$Z$185,'Eurostat market shares'!$C$2:$C$185,'Market shares starting point Fe'!$C87,'Eurostat market shares'!$D$2:$D$185,'Market shares starting point Fe'!$D87)=0,(SUMIFS('RAW data extract'!AH$74:AH$81,'RAW data extract'!$C$74:$C$81,VLOOKUP('Market shares starting point Fe'!$D87,Nomenclature!$F$1:$G$8,2,FALSE))-'Market shares starting point Fe'!AJ87)+AJ87,$Z87/SUMIFS('Eurostat market shares'!$Z$2:$Z$185,'Eurostat market shares'!$C$2:$C$185,'Market shares starting point Fe'!$C87,'Eurostat market shares'!$D$2:$D$185,'Market shares starting point Fe'!$D87)*(SUMIFS('RAW data extract'!AH$74:AH$81,'RAW data extract'!$C$74:$C$81,VLOOKUP('Market shares starting point Fe'!$D87,Nomenclature!$F$1:$G$8,2,FALSE))-'Market shares starting point Fe'!AJ87)+AJ87)</f>
        <v>4.2470285593250626E-5</v>
      </c>
      <c r="AL87" s="7">
        <f>IF(SUMIFS('Eurostat market shares'!$Z$2:$Z$185,'Eurostat market shares'!$C$2:$C$185,'Market shares starting point Fe'!$C87,'Eurostat market shares'!$D$2:$D$185,'Market shares starting point Fe'!$D87)=0,(SUMIFS('RAW data extract'!AI$74:AI$81,'RAW data extract'!$C$74:$C$81,VLOOKUP('Market shares starting point Fe'!$D87,Nomenclature!$F$1:$G$8,2,FALSE))-'Market shares starting point Fe'!AK87)+AK87,$Z87/SUMIFS('Eurostat market shares'!$Z$2:$Z$185,'Eurostat market shares'!$C$2:$C$185,'Market shares starting point Fe'!$C87,'Eurostat market shares'!$D$2:$D$185,'Market shares starting point Fe'!$D87)*(SUMIFS('RAW data extract'!AI$74:AI$81,'RAW data extract'!$C$74:$C$81,VLOOKUP('Market shares starting point Fe'!$D87,Nomenclature!$F$1:$G$8,2,FALSE))-'Market shares starting point Fe'!AK87)+AK87)</f>
        <v>4.3906027992304353E-5</v>
      </c>
      <c r="AM87" s="7">
        <f>IF(SUMIFS('Eurostat market shares'!$Z$2:$Z$185,'Eurostat market shares'!$C$2:$C$185,'Market shares starting point Fe'!$C87,'Eurostat market shares'!$D$2:$D$185,'Market shares starting point Fe'!$D87)=0,(SUMIFS('RAW data extract'!AJ$74:AJ$81,'RAW data extract'!$C$74:$C$81,VLOOKUP('Market shares starting point Fe'!$D87,Nomenclature!$F$1:$G$8,2,FALSE))-'Market shares starting point Fe'!AL87)+AL87,$Z87/SUMIFS('Eurostat market shares'!$Z$2:$Z$185,'Eurostat market shares'!$C$2:$C$185,'Market shares starting point Fe'!$C87,'Eurostat market shares'!$D$2:$D$185,'Market shares starting point Fe'!$D87)*(SUMIFS('RAW data extract'!AJ$74:AJ$81,'RAW data extract'!$C$74:$C$81,VLOOKUP('Market shares starting point Fe'!$D87,Nomenclature!$F$1:$G$8,2,FALSE))-'Market shares starting point Fe'!AL87)+AL87)</f>
        <v>4.5532824028946061E-5</v>
      </c>
      <c r="AN87" s="7">
        <f>IF(SUMIFS('Eurostat market shares'!$Z$2:$Z$185,'Eurostat market shares'!$C$2:$C$185,'Market shares starting point Fe'!$C87,'Eurostat market shares'!$D$2:$D$185,'Market shares starting point Fe'!$D87)=0,(SUMIFS('RAW data extract'!AK$74:AK$81,'RAW data extract'!$C$74:$C$81,VLOOKUP('Market shares starting point Fe'!$D87,Nomenclature!$F$1:$G$8,2,FALSE))-'Market shares starting point Fe'!AM87)+AM87,$Z87/SUMIFS('Eurostat market shares'!$Z$2:$Z$185,'Eurostat market shares'!$C$2:$C$185,'Market shares starting point Fe'!$C87,'Eurostat market shares'!$D$2:$D$185,'Market shares starting point Fe'!$D87)*(SUMIFS('RAW data extract'!AK$74:AK$81,'RAW data extract'!$C$74:$C$81,VLOOKUP('Market shares starting point Fe'!$D87,Nomenclature!$F$1:$G$8,2,FALSE))-'Market shares starting point Fe'!AM87)+AM87)</f>
        <v>4.7450540965442324E-5</v>
      </c>
      <c r="AO87" s="7">
        <f>IF(SUMIFS('Eurostat market shares'!$Z$2:$Z$185,'Eurostat market shares'!$C$2:$C$185,'Market shares starting point Fe'!$C87,'Eurostat market shares'!$D$2:$D$185,'Market shares starting point Fe'!$D87)=0,(SUMIFS('RAW data extract'!AL$74:AL$81,'RAW data extract'!$C$74:$C$81,VLOOKUP('Market shares starting point Fe'!$D87,Nomenclature!$F$1:$G$8,2,FALSE))-'Market shares starting point Fe'!AN87)+AN87,$Z87/SUMIFS('Eurostat market shares'!$Z$2:$Z$185,'Eurostat market shares'!$C$2:$C$185,'Market shares starting point Fe'!$C87,'Eurostat market shares'!$D$2:$D$185,'Market shares starting point Fe'!$D87)*(SUMIFS('RAW data extract'!AL$74:AL$81,'RAW data extract'!$C$74:$C$81,VLOOKUP('Market shares starting point Fe'!$D87,Nomenclature!$F$1:$G$8,2,FALSE))-'Market shares starting point Fe'!AN87)+AN87)</f>
        <v>4.9588750128145506E-5</v>
      </c>
      <c r="AP87" s="7">
        <f>IF(SUMIFS('Eurostat market shares'!$Z$2:$Z$185,'Eurostat market shares'!$C$2:$C$185,'Market shares starting point Fe'!$C87,'Eurostat market shares'!$D$2:$D$185,'Market shares starting point Fe'!$D87)=0,(SUMIFS('RAW data extract'!AM$74:AM$81,'RAW data extract'!$C$74:$C$81,VLOOKUP('Market shares starting point Fe'!$D87,Nomenclature!$F$1:$G$8,2,FALSE))-'Market shares starting point Fe'!AO87)+AO87,$Z87/SUMIFS('Eurostat market shares'!$Z$2:$Z$185,'Eurostat market shares'!$C$2:$C$185,'Market shares starting point Fe'!$C87,'Eurostat market shares'!$D$2:$D$185,'Market shares starting point Fe'!$D87)*(SUMIFS('RAW data extract'!AM$74:AM$81,'RAW data extract'!$C$74:$C$81,VLOOKUP('Market shares starting point Fe'!$D87,Nomenclature!$F$1:$G$8,2,FALSE))-'Market shares starting point Fe'!AO87)+AO87)</f>
        <v>5.1955306817065874E-5</v>
      </c>
      <c r="AQ87" s="7">
        <f>IF(SUMIFS('Eurostat market shares'!$Z$2:$Z$185,'Eurostat market shares'!$C$2:$C$185,'Market shares starting point Fe'!$C87,'Eurostat market shares'!$D$2:$D$185,'Market shares starting point Fe'!$D87)=0,(SUMIFS('RAW data extract'!AN$74:AN$81,'RAW data extract'!$C$74:$C$81,VLOOKUP('Market shares starting point Fe'!$D87,Nomenclature!$F$1:$G$8,2,FALSE))-'Market shares starting point Fe'!AP87)+AP87,$Z87/SUMIFS('Eurostat market shares'!$Z$2:$Z$185,'Eurostat market shares'!$C$2:$C$185,'Market shares starting point Fe'!$C87,'Eurostat market shares'!$D$2:$D$185,'Market shares starting point Fe'!$D87)*(SUMIFS('RAW data extract'!AN$74:AN$81,'RAW data extract'!$C$74:$C$81,VLOOKUP('Market shares starting point Fe'!$D87,Nomenclature!$F$1:$G$8,2,FALSE))-'Market shares starting point Fe'!AP87)+AP87)</f>
        <v>5.4493860790469999E-5</v>
      </c>
      <c r="AR87" s="7">
        <f>IF(SUMIFS('Eurostat market shares'!$Z$2:$Z$185,'Eurostat market shares'!$C$2:$C$185,'Market shares starting point Fe'!$C87,'Eurostat market shares'!$D$2:$D$185,'Market shares starting point Fe'!$D87)=0,(SUMIFS('RAW data extract'!AO$74:AO$81,'RAW data extract'!$C$74:$C$81,VLOOKUP('Market shares starting point Fe'!$D87,Nomenclature!$F$1:$G$8,2,FALSE))-'Market shares starting point Fe'!AQ87)+AQ87,$Z87/SUMIFS('Eurostat market shares'!$Z$2:$Z$185,'Eurostat market shares'!$C$2:$C$185,'Market shares starting point Fe'!$C87,'Eurostat market shares'!$D$2:$D$185,'Market shares starting point Fe'!$D87)*(SUMIFS('RAW data extract'!AO$74:AO$81,'RAW data extract'!$C$74:$C$81,VLOOKUP('Market shares starting point Fe'!$D87,Nomenclature!$F$1:$G$8,2,FALSE))-'Market shares starting point Fe'!AQ87)+AQ87)</f>
        <v>5.7190908220331345E-5</v>
      </c>
      <c r="AS87" s="7">
        <f>IF(SUMIFS('Eurostat market shares'!$Z$2:$Z$185,'Eurostat market shares'!$C$2:$C$185,'Market shares starting point Fe'!$C87,'Eurostat market shares'!$D$2:$D$185,'Market shares starting point Fe'!$D87)=0,(SUMIFS('RAW data extract'!AP$74:AP$81,'RAW data extract'!$C$74:$C$81,VLOOKUP('Market shares starting point Fe'!$D87,Nomenclature!$F$1:$G$8,2,FALSE))-'Market shares starting point Fe'!AR87)+AR87,$Z87/SUMIFS('Eurostat market shares'!$Z$2:$Z$185,'Eurostat market shares'!$C$2:$C$185,'Market shares starting point Fe'!$C87,'Eurostat market shares'!$D$2:$D$185,'Market shares starting point Fe'!$D87)*(SUMIFS('RAW data extract'!AP$74:AP$81,'RAW data extract'!$C$74:$C$81,VLOOKUP('Market shares starting point Fe'!$D87,Nomenclature!$F$1:$G$8,2,FALSE))-'Market shares starting point Fe'!AR87)+AR87)</f>
        <v>6.0033249519162987E-5</v>
      </c>
      <c r="AT87" s="7">
        <f>IF(SUMIFS('Eurostat market shares'!$Z$2:$Z$185,'Eurostat market shares'!$C$2:$C$185,'Market shares starting point Fe'!$C87,'Eurostat market shares'!$D$2:$D$185,'Market shares starting point Fe'!$D87)=0,(SUMIFS('RAW data extract'!AQ$74:AQ$81,'RAW data extract'!$C$74:$C$81,VLOOKUP('Market shares starting point Fe'!$D87,Nomenclature!$F$1:$G$8,2,FALSE))-'Market shares starting point Fe'!AS87)+AS87,$Z87/SUMIFS('Eurostat market shares'!$Z$2:$Z$185,'Eurostat market shares'!$C$2:$C$185,'Market shares starting point Fe'!$C87,'Eurostat market shares'!$D$2:$D$185,'Market shares starting point Fe'!$D87)*(SUMIFS('RAW data extract'!AQ$74:AQ$81,'RAW data extract'!$C$74:$C$81,VLOOKUP('Market shares starting point Fe'!$D87,Nomenclature!$F$1:$G$8,2,FALSE))-'Market shares starting point Fe'!AS87)+AS87)</f>
        <v>6.3021984549952367E-5</v>
      </c>
      <c r="AU87" s="7">
        <f>IF(SUMIFS('Eurostat market shares'!$Z$2:$Z$185,'Eurostat market shares'!$C$2:$C$185,'Market shares starting point Fe'!$C87,'Eurostat market shares'!$D$2:$D$185,'Market shares starting point Fe'!$D87)=0,(SUMIFS('RAW data extract'!AR$74:AR$81,'RAW data extract'!$C$74:$C$81,VLOOKUP('Market shares starting point Fe'!$D87,Nomenclature!$F$1:$G$8,2,FALSE))-'Market shares starting point Fe'!AT87)+AT87,$Z87/SUMIFS('Eurostat market shares'!$Z$2:$Z$185,'Eurostat market shares'!$C$2:$C$185,'Market shares starting point Fe'!$C87,'Eurostat market shares'!$D$2:$D$185,'Market shares starting point Fe'!$D87)*(SUMIFS('RAW data extract'!AR$74:AR$81,'RAW data extract'!$C$74:$C$81,VLOOKUP('Market shares starting point Fe'!$D87,Nomenclature!$F$1:$G$8,2,FALSE))-'Market shares starting point Fe'!AT87)+AT87)</f>
        <v>6.6061670150832237E-5</v>
      </c>
      <c r="AV87" s="7">
        <f>IF(SUMIFS('Eurostat market shares'!$Z$2:$Z$185,'Eurostat market shares'!$C$2:$C$185,'Market shares starting point Fe'!$C87,'Eurostat market shares'!$D$2:$D$185,'Market shares starting point Fe'!$D87)=0,(SUMIFS('RAW data extract'!AS$74:AS$81,'RAW data extract'!$C$74:$C$81,VLOOKUP('Market shares starting point Fe'!$D87,Nomenclature!$F$1:$G$8,2,FALSE))-'Market shares starting point Fe'!AU87)+AU87,$Z87/SUMIFS('Eurostat market shares'!$Z$2:$Z$185,'Eurostat market shares'!$C$2:$C$185,'Market shares starting point Fe'!$C87,'Eurostat market shares'!$D$2:$D$185,'Market shares starting point Fe'!$D87)*(SUMIFS('RAW data extract'!AS$74:AS$81,'RAW data extract'!$C$74:$C$81,VLOOKUP('Market shares starting point Fe'!$D87,Nomenclature!$F$1:$G$8,2,FALSE))-'Market shares starting point Fe'!AU87)+AU87)</f>
        <v>6.9224460196423571E-5</v>
      </c>
      <c r="AW87" s="7">
        <f>IF(SUMIFS('Eurostat market shares'!$Z$2:$Z$185,'Eurostat market shares'!$C$2:$C$185,'Market shares starting point Fe'!$C87,'Eurostat market shares'!$D$2:$D$185,'Market shares starting point Fe'!$D87)=0,(SUMIFS('RAW data extract'!AT$74:AT$81,'RAW data extract'!$C$74:$C$81,VLOOKUP('Market shares starting point Fe'!$D87,Nomenclature!$F$1:$G$8,2,FALSE))-'Market shares starting point Fe'!AV87)+AV87,$Z87/SUMIFS('Eurostat market shares'!$Z$2:$Z$185,'Eurostat market shares'!$C$2:$C$185,'Market shares starting point Fe'!$C87,'Eurostat market shares'!$D$2:$D$185,'Market shares starting point Fe'!$D87)*(SUMIFS('RAW data extract'!AT$74:AT$81,'RAW data extract'!$C$74:$C$81,VLOOKUP('Market shares starting point Fe'!$D87,Nomenclature!$F$1:$G$8,2,FALSE))-'Market shares starting point Fe'!AV87)+AV87)</f>
        <v>7.249390836290166E-5</v>
      </c>
      <c r="AX87" s="7">
        <f>IF(SUMIFS('Eurostat market shares'!$Z$2:$Z$185,'Eurostat market shares'!$C$2:$C$185,'Market shares starting point Fe'!$C87,'Eurostat market shares'!$D$2:$D$185,'Market shares starting point Fe'!$D87)=0,(SUMIFS('RAW data extract'!AU$74:AU$81,'RAW data extract'!$C$74:$C$81,VLOOKUP('Market shares starting point Fe'!$D87,Nomenclature!$F$1:$G$8,2,FALSE))-'Market shares starting point Fe'!AW87)+AW87,$Z87/SUMIFS('Eurostat market shares'!$Z$2:$Z$185,'Eurostat market shares'!$C$2:$C$185,'Market shares starting point Fe'!$C87,'Eurostat market shares'!$D$2:$D$185,'Market shares starting point Fe'!$D87)*(SUMIFS('RAW data extract'!AU$74:AU$81,'RAW data extract'!$C$74:$C$81,VLOOKUP('Market shares starting point Fe'!$D87,Nomenclature!$F$1:$G$8,2,FALSE))-'Market shares starting point Fe'!AW87)+AW87)</f>
        <v>7.5960177492498033E-5</v>
      </c>
      <c r="AY87" s="7">
        <f>IF(SUMIFS('Eurostat market shares'!$Z$2:$Z$185,'Eurostat market shares'!$C$2:$C$185,'Market shares starting point Fe'!$C87,'Eurostat market shares'!$D$2:$D$185,'Market shares starting point Fe'!$D87)=0,(SUMIFS('RAW data extract'!AV$74:AV$81,'RAW data extract'!$C$74:$C$81,VLOOKUP('Market shares starting point Fe'!$D87,Nomenclature!$F$1:$G$8,2,FALSE))-'Market shares starting point Fe'!AX87)+AX87,$Z87/SUMIFS('Eurostat market shares'!$Z$2:$Z$185,'Eurostat market shares'!$C$2:$C$185,'Market shares starting point Fe'!$C87,'Eurostat market shares'!$D$2:$D$185,'Market shares starting point Fe'!$D87)*(SUMIFS('RAW data extract'!AV$74:AV$81,'RAW data extract'!$C$74:$C$81,VLOOKUP('Market shares starting point Fe'!$D87,Nomenclature!$F$1:$G$8,2,FALSE))-'Market shares starting point Fe'!AX87)+AX87)</f>
        <v>7.9901486654215481E-5</v>
      </c>
      <c r="AZ87" s="7">
        <f>IF(SUMIFS('Eurostat market shares'!$Z$2:$Z$185,'Eurostat market shares'!$C$2:$C$185,'Market shares starting point Fe'!$C87,'Eurostat market shares'!$D$2:$D$185,'Market shares starting point Fe'!$D87)=0,(SUMIFS('RAW data extract'!AW$74:AW$81,'RAW data extract'!$C$74:$C$81,VLOOKUP('Market shares starting point Fe'!$D87,Nomenclature!$F$1:$G$8,2,FALSE))-'Market shares starting point Fe'!AY87)+AY87,$Z87/SUMIFS('Eurostat market shares'!$Z$2:$Z$185,'Eurostat market shares'!$C$2:$C$185,'Market shares starting point Fe'!$C87,'Eurostat market shares'!$D$2:$D$185,'Market shares starting point Fe'!$D87)*(SUMIFS('RAW data extract'!AW$74:AW$81,'RAW data extract'!$C$74:$C$81,VLOOKUP('Market shares starting point Fe'!$D87,Nomenclature!$F$1:$G$8,2,FALSE))-'Market shares starting point Fe'!AY87)+AY87)</f>
        <v>8.4063538533015611E-5</v>
      </c>
      <c r="BA87" s="7">
        <f>IF(SUMIFS('Eurostat market shares'!$Z$2:$Z$185,'Eurostat market shares'!$C$2:$C$185,'Market shares starting point Fe'!$C87,'Eurostat market shares'!$D$2:$D$185,'Market shares starting point Fe'!$D87)=0,(SUMIFS('RAW data extract'!AX$74:AX$81,'RAW data extract'!$C$74:$C$81,VLOOKUP('Market shares starting point Fe'!$D87,Nomenclature!$F$1:$G$8,2,FALSE))-'Market shares starting point Fe'!AZ87)+AZ87,$Z87/SUMIFS('Eurostat market shares'!$Z$2:$Z$185,'Eurostat market shares'!$C$2:$C$185,'Market shares starting point Fe'!$C87,'Eurostat market shares'!$D$2:$D$185,'Market shares starting point Fe'!$D87)*(SUMIFS('RAW data extract'!AX$74:AX$81,'RAW data extract'!$C$74:$C$81,VLOOKUP('Market shares starting point Fe'!$D87,Nomenclature!$F$1:$G$8,2,FALSE))-'Market shares starting point Fe'!AZ87)+AZ87)</f>
        <v>8.8609987851437781E-5</v>
      </c>
      <c r="BB87" s="7">
        <f>IF(SUMIFS('Eurostat market shares'!$Z$2:$Z$185,'Eurostat market shares'!$C$2:$C$185,'Market shares starting point Fe'!$C87,'Eurostat market shares'!$D$2:$D$185,'Market shares starting point Fe'!$D87)=0,(SUMIFS('RAW data extract'!AY$74:AY$81,'RAW data extract'!$C$74:$C$81,VLOOKUP('Market shares starting point Fe'!$D87,Nomenclature!$F$1:$G$8,2,FALSE))-'Market shares starting point Fe'!BA87)+BA87,$Z87/SUMIFS('Eurostat market shares'!$Z$2:$Z$185,'Eurostat market shares'!$C$2:$C$185,'Market shares starting point Fe'!$C87,'Eurostat market shares'!$D$2:$D$185,'Market shares starting point Fe'!$D87)*(SUMIFS('RAW data extract'!AY$74:AY$81,'RAW data extract'!$C$74:$C$81,VLOOKUP('Market shares starting point Fe'!$D87,Nomenclature!$F$1:$G$8,2,FALSE))-'Market shares starting point Fe'!BA87)+BA87)</f>
        <v>9.3658992963984897E-5</v>
      </c>
      <c r="BC87" s="7">
        <f>IF(SUMIFS('Eurostat market shares'!$Z$2:$Z$185,'Eurostat market shares'!$C$2:$C$185,'Market shares starting point Fe'!$C87,'Eurostat market shares'!$D$2:$D$185,'Market shares starting point Fe'!$D87)=0,(SUMIFS('RAW data extract'!AZ$74:AZ$81,'RAW data extract'!$C$74:$C$81,VLOOKUP('Market shares starting point Fe'!$D87,Nomenclature!$F$1:$G$8,2,FALSE))-'Market shares starting point Fe'!BB87)+BB87,$Z87/SUMIFS('Eurostat market shares'!$Z$2:$Z$185,'Eurostat market shares'!$C$2:$C$185,'Market shares starting point Fe'!$C87,'Eurostat market shares'!$D$2:$D$185,'Market shares starting point Fe'!$D87)*(SUMIFS('RAW data extract'!AZ$74:AZ$81,'RAW data extract'!$C$74:$C$81,VLOOKUP('Market shares starting point Fe'!$D87,Nomenclature!$F$1:$G$8,2,FALSE))-'Market shares starting point Fe'!BB87)+BB87)</f>
        <v>9.9276599341383099E-5</v>
      </c>
      <c r="BD87" s="7">
        <f>IF(SUMIFS('Eurostat market shares'!$Z$2:$Z$185,'Eurostat market shares'!$C$2:$C$185,'Market shares starting point Fe'!$C87,'Eurostat market shares'!$D$2:$D$185,'Market shares starting point Fe'!$D87)=0,(SUMIFS('RAW data extract'!BA$74:BA$81,'RAW data extract'!$C$74:$C$81,VLOOKUP('Market shares starting point Fe'!$D87,Nomenclature!$F$1:$G$8,2,FALSE))-'Market shares starting point Fe'!BC87)+BC87,$Z87/SUMIFS('Eurostat market shares'!$Z$2:$Z$185,'Eurostat market shares'!$C$2:$C$185,'Market shares starting point Fe'!$C87,'Eurostat market shares'!$D$2:$D$185,'Market shares starting point Fe'!$D87)*(SUMIFS('RAW data extract'!BA$74:BA$81,'RAW data extract'!$C$74:$C$81,VLOOKUP('Market shares starting point Fe'!$D87,Nomenclature!$F$1:$G$8,2,FALSE))-'Market shares starting point Fe'!BC87)+BC87)</f>
        <v>1.053592419088396E-4</v>
      </c>
      <c r="BE87" s="7">
        <f>IF(SUMIFS('Eurostat market shares'!$Z$2:$Z$185,'Eurostat market shares'!$C$2:$C$185,'Market shares starting point Fe'!$C87,'Eurostat market shares'!$D$2:$D$185,'Market shares starting point Fe'!$D87)=0,(SUMIFS('RAW data extract'!BB$74:BB$81,'RAW data extract'!$C$74:$C$81,VLOOKUP('Market shares starting point Fe'!$D87,Nomenclature!$F$1:$G$8,2,FALSE))-'Market shares starting point Fe'!BD87)+BD87,$Z87/SUMIFS('Eurostat market shares'!$Z$2:$Z$185,'Eurostat market shares'!$C$2:$C$185,'Market shares starting point Fe'!$C87,'Eurostat market shares'!$D$2:$D$185,'Market shares starting point Fe'!$D87)*(SUMIFS('RAW data extract'!BB$74:BB$81,'RAW data extract'!$C$74:$C$81,VLOOKUP('Market shares starting point Fe'!$D87,Nomenclature!$F$1:$G$8,2,FALSE))-'Market shares starting point Fe'!BD87)+BD87)</f>
        <v>1.1223743783746689E-4</v>
      </c>
      <c r="BF87" s="7">
        <f>IF(SUMIFS('Eurostat market shares'!$Z$2:$Z$185,'Eurostat market shares'!$C$2:$C$185,'Market shares starting point Fe'!$C87,'Eurostat market shares'!$D$2:$D$185,'Market shares starting point Fe'!$D87)=0,(SUMIFS('RAW data extract'!BC$74:BC$81,'RAW data extract'!$C$74:$C$81,VLOOKUP('Market shares starting point Fe'!$D87,Nomenclature!$F$1:$G$8,2,FALSE))-'Market shares starting point Fe'!BE87)+BE87,$Z87/SUMIFS('Eurostat market shares'!$Z$2:$Z$185,'Eurostat market shares'!$C$2:$C$185,'Market shares starting point Fe'!$C87,'Eurostat market shares'!$D$2:$D$185,'Market shares starting point Fe'!$D87)*(SUMIFS('RAW data extract'!BC$74:BC$81,'RAW data extract'!$C$74:$C$81,VLOOKUP('Market shares starting point Fe'!$D87,Nomenclature!$F$1:$G$8,2,FALSE))-'Market shares starting point Fe'!BE87)+BE87)</f>
        <v>1.1994345012950137E-4</v>
      </c>
      <c r="BG87" s="7">
        <f>IF(SUMIFS('Eurostat market shares'!$Z$2:$Z$185,'Eurostat market shares'!$C$2:$C$185,'Market shares starting point Fe'!$C87,'Eurostat market shares'!$D$2:$D$185,'Market shares starting point Fe'!$D87)=0,(SUMIFS('RAW data extract'!BD$74:BD$81,'RAW data extract'!$C$74:$C$81,VLOOKUP('Market shares starting point Fe'!$D87,Nomenclature!$F$1:$G$8,2,FALSE))-'Market shares starting point Fe'!BF87)+BF87,$Z87/SUMIFS('Eurostat market shares'!$Z$2:$Z$185,'Eurostat market shares'!$C$2:$C$185,'Market shares starting point Fe'!$C87,'Eurostat market shares'!$D$2:$D$185,'Market shares starting point Fe'!$D87)*(SUMIFS('RAW data extract'!BD$74:BD$81,'RAW data extract'!$C$74:$C$81,VLOOKUP('Market shares starting point Fe'!$D87,Nomenclature!$F$1:$G$8,2,FALSE))-'Market shares starting point Fe'!BF87)+BF87)</f>
        <v>1.286164202993178E-4</v>
      </c>
      <c r="BH87" s="7">
        <f>IF(SUMIFS('Eurostat market shares'!$Z$2:$Z$185,'Eurostat market shares'!$C$2:$C$185,'Market shares starting point Fe'!$C87,'Eurostat market shares'!$D$2:$D$185,'Market shares starting point Fe'!$D87)=0,(SUMIFS('RAW data extract'!BE$74:BE$81,'RAW data extract'!$C$74:$C$81,VLOOKUP('Market shares starting point Fe'!$D87,Nomenclature!$F$1:$G$8,2,FALSE))-'Market shares starting point Fe'!BG87)+BG87,$Z87/SUMIFS('Eurostat market shares'!$Z$2:$Z$185,'Eurostat market shares'!$C$2:$C$185,'Market shares starting point Fe'!$C87,'Eurostat market shares'!$D$2:$D$185,'Market shares starting point Fe'!$D87)*(SUMIFS('RAW data extract'!BE$74:BE$81,'RAW data extract'!$C$74:$C$81,VLOOKUP('Market shares starting point Fe'!$D87,Nomenclature!$F$1:$G$8,2,FALSE))-'Market shares starting point Fe'!BG87)+BG87)</f>
        <v>1.3847148359464765E-4</v>
      </c>
    </row>
    <row r="88" spans="1:60" hidden="1" x14ac:dyDescent="0.3">
      <c r="A88" t="s">
        <v>9</v>
      </c>
      <c r="B88" t="s">
        <v>10</v>
      </c>
      <c r="C88" t="s">
        <v>10</v>
      </c>
      <c r="D88" t="s">
        <v>22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 s="6">
        <f>IFERROR(SUMIFS('intermediary sheet'!J$2:J$185,'intermediary sheet'!$C$2:$C$185,'Market shares starting point Fe'!$C88,'intermediary sheet'!$D$2:$D$185,'Market shares starting point Fe'!$D88)/SUMIFS('intermediary sheet'!J$2:J$185,'intermediary sheet'!$C$2:$C$185,'Market shares starting point Fe'!$C88,'intermediary sheet'!$D$2:$D$185,"total"),0)</f>
        <v>0.9859817942925202</v>
      </c>
      <c r="K88" s="6">
        <f>IFERROR(SUMIFS('intermediary sheet'!K$2:K$185,'intermediary sheet'!$C$2:$C$185,'Market shares starting point Fe'!$C88,'intermediary sheet'!$D$2:$D$185,'Market shares starting point Fe'!$D88)/SUMIFS('intermediary sheet'!K$2:K$185,'intermediary sheet'!$C$2:$C$185,'Market shares starting point Fe'!$C88,'intermediary sheet'!$D$2:$D$185,"total"),0)</f>
        <v>0.98549506151844224</v>
      </c>
      <c r="L88" s="6">
        <f>IFERROR(SUMIFS('intermediary sheet'!L$2:L$185,'intermediary sheet'!$C$2:$C$185,'Market shares starting point Fe'!$C88,'intermediary sheet'!$D$2:$D$185,'Market shares starting point Fe'!$D88)/SUMIFS('intermediary sheet'!L$2:L$185,'intermediary sheet'!$C$2:$C$185,'Market shares starting point Fe'!$C88,'intermediary sheet'!$D$2:$D$185,"total"),0)</f>
        <v>0.98613431244548089</v>
      </c>
      <c r="M88" s="6">
        <f>IFERROR(SUMIFS('intermediary sheet'!M$2:M$185,'intermediary sheet'!$C$2:$C$185,'Market shares starting point Fe'!$C88,'intermediary sheet'!$D$2:$D$185,'Market shares starting point Fe'!$D88)/SUMIFS('intermediary sheet'!M$2:M$185,'intermediary sheet'!$C$2:$C$185,'Market shares starting point Fe'!$C88,'intermediary sheet'!$D$2:$D$185,"total"),0)</f>
        <v>0.9864539677232107</v>
      </c>
      <c r="N88" s="6">
        <f>IFERROR(SUMIFS('intermediary sheet'!N$2:N$185,'intermediary sheet'!$C$2:$C$185,'Market shares starting point Fe'!$C88,'intermediary sheet'!$D$2:$D$185,'Market shares starting point Fe'!$D88)/SUMIFS('intermediary sheet'!N$2:N$185,'intermediary sheet'!$C$2:$C$185,'Market shares starting point Fe'!$C88,'intermediary sheet'!$D$2:$D$185,"total"),0)</f>
        <v>0.99327666991563146</v>
      </c>
      <c r="O88" s="6">
        <f>IFERROR(SUMIFS('intermediary sheet'!O$2:O$185,'intermediary sheet'!$C$2:$C$185,'Market shares starting point Fe'!$C88,'intermediary sheet'!$D$2:$D$185,'Market shares starting point Fe'!$D88)/SUMIFS('intermediary sheet'!O$2:O$185,'intermediary sheet'!$C$2:$C$185,'Market shares starting point Fe'!$C88,'intermediary sheet'!$D$2:$D$185,"total"),0)</f>
        <v>0.99242234480223313</v>
      </c>
      <c r="P88" s="6">
        <f>IFERROR(SUMIFS('intermediary sheet'!P$2:P$185,'intermediary sheet'!$C$2:$C$185,'Market shares starting point Fe'!$C88,'intermediary sheet'!$D$2:$D$185,'Market shares starting point Fe'!$D88)/SUMIFS('intermediary sheet'!P$2:P$185,'intermediary sheet'!$C$2:$C$185,'Market shares starting point Fe'!$C88,'intermediary sheet'!$D$2:$D$185,"total"),0)</f>
        <v>0.99042728597015772</v>
      </c>
      <c r="Q88" s="6">
        <f>IFERROR(SUMIFS('intermediary sheet'!Q$2:Q$185,'intermediary sheet'!$C$2:$C$185,'Market shares starting point Fe'!$C88,'intermediary sheet'!$D$2:$D$185,'Market shares starting point Fe'!$D88)/SUMIFS('intermediary sheet'!Q$2:Q$185,'intermediary sheet'!$C$2:$C$185,'Market shares starting point Fe'!$C88,'intermediary sheet'!$D$2:$D$185,"total"),0)</f>
        <v>0.98757016982246637</v>
      </c>
      <c r="R88" s="6">
        <f>IFERROR(SUMIFS('intermediary sheet'!R$2:R$185,'intermediary sheet'!$C$2:$C$185,'Market shares starting point Fe'!$C88,'intermediary sheet'!$D$2:$D$185,'Market shares starting point Fe'!$D88)/SUMIFS('intermediary sheet'!R$2:R$185,'intermediary sheet'!$C$2:$C$185,'Market shares starting point Fe'!$C88,'intermediary sheet'!$D$2:$D$185,"total"),0)</f>
        <v>0.97883628055678706</v>
      </c>
      <c r="S88" s="6">
        <f>IFERROR(SUMIFS('intermediary sheet'!S$2:S$185,'intermediary sheet'!$C$2:$C$185,'Market shares starting point Fe'!$C88,'intermediary sheet'!$D$2:$D$185,'Market shares starting point Fe'!$D88)/SUMIFS('intermediary sheet'!S$2:S$185,'intermediary sheet'!$C$2:$C$185,'Market shares starting point Fe'!$C88,'intermediary sheet'!$D$2:$D$185,"total"),0)</f>
        <v>0.9742506968042457</v>
      </c>
      <c r="T88" s="6">
        <f>IFERROR(SUMIFS('intermediary sheet'!T$2:T$185,'intermediary sheet'!$C$2:$C$185,'Market shares starting point Fe'!$C88,'intermediary sheet'!$D$2:$D$185,'Market shares starting point Fe'!$D88)/SUMIFS('intermediary sheet'!T$2:T$185,'intermediary sheet'!$C$2:$C$185,'Market shares starting point Fe'!$C88,'intermediary sheet'!$D$2:$D$185,"total"),0)</f>
        <v>0.9705429615056036</v>
      </c>
      <c r="U88" s="6">
        <f>IFERROR(SUMIFS('intermediary sheet'!U$2:U$185,'intermediary sheet'!$C$2:$C$185,'Market shares starting point Fe'!$C88,'intermediary sheet'!$D$2:$D$185,'Market shares starting point Fe'!$D88)/SUMIFS('intermediary sheet'!U$2:U$185,'intermediary sheet'!$C$2:$C$185,'Market shares starting point Fe'!$C88,'intermediary sheet'!$D$2:$D$185,"total"),0)</f>
        <v>0.97203293223559217</v>
      </c>
      <c r="V88" s="6">
        <f>IFERROR(SUMIFS('intermediary sheet'!V$2:V$185,'intermediary sheet'!$C$2:$C$185,'Market shares starting point Fe'!$C88,'intermediary sheet'!$D$2:$D$185,'Market shares starting point Fe'!$D88)/SUMIFS('intermediary sheet'!V$2:V$185,'intermediary sheet'!$C$2:$C$185,'Market shares starting point Fe'!$C88,'intermediary sheet'!$D$2:$D$185,"total"),0)</f>
        <v>0.97457768890585861</v>
      </c>
      <c r="W88" s="6">
        <f>IFERROR(SUMIFS('intermediary sheet'!W$2:W$185,'intermediary sheet'!$C$2:$C$185,'Market shares starting point Fe'!$C88,'intermediary sheet'!$D$2:$D$185,'Market shares starting point Fe'!$D88)/SUMIFS('intermediary sheet'!W$2:W$185,'intermediary sheet'!$C$2:$C$185,'Market shares starting point Fe'!$C88,'intermediary sheet'!$D$2:$D$185,"total"),0)</f>
        <v>0.97210133726506709</v>
      </c>
      <c r="X88" s="6">
        <f>IFERROR(SUMIFS('intermediary sheet'!X$2:X$185,'intermediary sheet'!$C$2:$C$185,'Market shares starting point Fe'!$C88,'intermediary sheet'!$D$2:$D$185,'Market shares starting point Fe'!$D88)/SUMIFS('intermediary sheet'!X$2:X$185,'intermediary sheet'!$C$2:$C$185,'Market shares starting point Fe'!$C88,'intermediary sheet'!$D$2:$D$185,"total"),0)</f>
        <v>0.96936582080727962</v>
      </c>
      <c r="Y88" s="6">
        <f>IFERROR(SUMIFS('intermediary sheet'!Y$2:Y$185,'intermediary sheet'!$C$2:$C$185,'Market shares starting point Fe'!$C88,'intermediary sheet'!$D$2:$D$185,'Market shares starting point Fe'!$D88)/SUMIFS('intermediary sheet'!Y$2:Y$185,'intermediary sheet'!$C$2:$C$185,'Market shares starting point Fe'!$C88,'intermediary sheet'!$D$2:$D$185,"total"),0)</f>
        <v>0.97423687589199792</v>
      </c>
      <c r="Z88" s="6">
        <f>IFERROR(SUMIFS('intermediary sheet'!Z$2:Z$185,'intermediary sheet'!$C$2:$C$185,'Market shares starting point Fe'!$C88,'intermediary sheet'!$D$2:$D$185,'Market shares starting point Fe'!$D88)/SUMIFS('intermediary sheet'!Z$2:Z$185,'intermediary sheet'!$C$2:$C$185,'Market shares starting point Fe'!$C88,'intermediary sheet'!$D$2:$D$185,"total"),0)</f>
        <v>0.97418109921864604</v>
      </c>
      <c r="AA88" s="7">
        <f>IF(SUMIFS('Eurostat market shares'!$Z$2:$Z$185,'Eurostat market shares'!$C$2:$C$185,'Market shares starting point Fe'!$C88,'Eurostat market shares'!$D$2:$D$185,'Market shares starting point Fe'!$D88)=0,(SUMIFS('RAW data extract'!X$74:X$81,'RAW data extract'!$C$74:$C$81,VLOOKUP('Market shares starting point Fe'!$D88,Nomenclature!$F$1:$G$8,2,FALSE))-'Market shares starting point Fe'!Z88)+Z88,$Z88/SUMIFS('Eurostat market shares'!$Z$2:$Z$185,'Eurostat market shares'!$C$2:$C$185,'Market shares starting point Fe'!$C88,'Eurostat market shares'!$D$2:$D$185,'Market shares starting point Fe'!$D88)*(SUMIFS('RAW data extract'!X$74:X$81,'RAW data extract'!$C$74:$C$81,VLOOKUP('Market shares starting point Fe'!$D88,Nomenclature!$F$1:$G$8,2,FALSE))-'Market shares starting point Fe'!Z88)+Z88)</f>
        <v>0.93524532854898357</v>
      </c>
      <c r="AB88" s="7">
        <f>IF(SUMIFS('Eurostat market shares'!$Z$2:$Z$185,'Eurostat market shares'!$C$2:$C$185,'Market shares starting point Fe'!$C88,'Eurostat market shares'!$D$2:$D$185,'Market shares starting point Fe'!$D88)=0,(SUMIFS('RAW data extract'!Y$74:Y$81,'RAW data extract'!$C$74:$C$81,VLOOKUP('Market shares starting point Fe'!$D88,Nomenclature!$F$1:$G$8,2,FALSE))-'Market shares starting point Fe'!AA88)+AA88,$Z88/SUMIFS('Eurostat market shares'!$Z$2:$Z$185,'Eurostat market shares'!$C$2:$C$185,'Market shares starting point Fe'!$C88,'Eurostat market shares'!$D$2:$D$185,'Market shares starting point Fe'!$D88)*(SUMIFS('RAW data extract'!Y$74:Y$81,'RAW data extract'!$C$74:$C$81,VLOOKUP('Market shares starting point Fe'!$D88,Nomenclature!$F$1:$G$8,2,FALSE))-'Market shares starting point Fe'!AA88)+AA88)</f>
        <v>0.93449248644743588</v>
      </c>
      <c r="AC88" s="7">
        <f>IF(SUMIFS('Eurostat market shares'!$Z$2:$Z$185,'Eurostat market shares'!$C$2:$C$185,'Market shares starting point Fe'!$C88,'Eurostat market shares'!$D$2:$D$185,'Market shares starting point Fe'!$D88)=0,(SUMIFS('RAW data extract'!Z$74:Z$81,'RAW data extract'!$C$74:$C$81,VLOOKUP('Market shares starting point Fe'!$D88,Nomenclature!$F$1:$G$8,2,FALSE))-'Market shares starting point Fe'!AB88)+AB88,$Z88/SUMIFS('Eurostat market shares'!$Z$2:$Z$185,'Eurostat market shares'!$C$2:$C$185,'Market shares starting point Fe'!$C88,'Eurostat market shares'!$D$2:$D$185,'Market shares starting point Fe'!$D88)*(SUMIFS('RAW data extract'!Z$74:Z$81,'RAW data extract'!$C$74:$C$81,VLOOKUP('Market shares starting point Fe'!$D88,Nomenclature!$F$1:$G$8,2,FALSE))-'Market shares starting point Fe'!AB88)+AB88)</f>
        <v>0.93331700624007874</v>
      </c>
      <c r="AD88" s="7">
        <f>IF(SUMIFS('Eurostat market shares'!$Z$2:$Z$185,'Eurostat market shares'!$C$2:$C$185,'Market shares starting point Fe'!$C88,'Eurostat market shares'!$D$2:$D$185,'Market shares starting point Fe'!$D88)=0,(SUMIFS('RAW data extract'!AA$74:AA$81,'RAW data extract'!$C$74:$C$81,VLOOKUP('Market shares starting point Fe'!$D88,Nomenclature!$F$1:$G$8,2,FALSE))-'Market shares starting point Fe'!AC88)+AC88,$Z88/SUMIFS('Eurostat market shares'!$Z$2:$Z$185,'Eurostat market shares'!$C$2:$C$185,'Market shares starting point Fe'!$C88,'Eurostat market shares'!$D$2:$D$185,'Market shares starting point Fe'!$D88)*(SUMIFS('RAW data extract'!AA$74:AA$81,'RAW data extract'!$C$74:$C$81,VLOOKUP('Market shares starting point Fe'!$D88,Nomenclature!$F$1:$G$8,2,FALSE))-'Market shares starting point Fe'!AC88)+AC88)</f>
        <v>0.93202508908884707</v>
      </c>
      <c r="AE88" s="7">
        <f>IF(SUMIFS('Eurostat market shares'!$Z$2:$Z$185,'Eurostat market shares'!$C$2:$C$185,'Market shares starting point Fe'!$C88,'Eurostat market shares'!$D$2:$D$185,'Market shares starting point Fe'!$D88)=0,(SUMIFS('RAW data extract'!AB$74:AB$81,'RAW data extract'!$C$74:$C$81,VLOOKUP('Market shares starting point Fe'!$D88,Nomenclature!$F$1:$G$8,2,FALSE))-'Market shares starting point Fe'!AD88)+AD88,$Z88/SUMIFS('Eurostat market shares'!$Z$2:$Z$185,'Eurostat market shares'!$C$2:$C$185,'Market shares starting point Fe'!$C88,'Eurostat market shares'!$D$2:$D$185,'Market shares starting point Fe'!$D88)*(SUMIFS('RAW data extract'!AB$74:AB$81,'RAW data extract'!$C$74:$C$81,VLOOKUP('Market shares starting point Fe'!$D88,Nomenclature!$F$1:$G$8,2,FALSE))-'Market shares starting point Fe'!AD88)+AD88)</f>
        <v>0.93063700015356965</v>
      </c>
      <c r="AF88" s="7">
        <f>IF(SUMIFS('Eurostat market shares'!$Z$2:$Z$185,'Eurostat market shares'!$C$2:$C$185,'Market shares starting point Fe'!$C88,'Eurostat market shares'!$D$2:$D$185,'Market shares starting point Fe'!$D88)=0,(SUMIFS('RAW data extract'!AC$74:AC$81,'RAW data extract'!$C$74:$C$81,VLOOKUP('Market shares starting point Fe'!$D88,Nomenclature!$F$1:$G$8,2,FALSE))-'Market shares starting point Fe'!AE88)+AE88,$Z88/SUMIFS('Eurostat market shares'!$Z$2:$Z$185,'Eurostat market shares'!$C$2:$C$185,'Market shares starting point Fe'!$C88,'Eurostat market shares'!$D$2:$D$185,'Market shares starting point Fe'!$D88)*(SUMIFS('RAW data extract'!AC$74:AC$81,'RAW data extract'!$C$74:$C$81,VLOOKUP('Market shares starting point Fe'!$D88,Nomenclature!$F$1:$G$8,2,FALSE))-'Market shares starting point Fe'!AE88)+AE88)</f>
        <v>0.92906053459345161</v>
      </c>
      <c r="AG88" s="7">
        <f>IF(SUMIFS('Eurostat market shares'!$Z$2:$Z$185,'Eurostat market shares'!$C$2:$C$185,'Market shares starting point Fe'!$C88,'Eurostat market shares'!$D$2:$D$185,'Market shares starting point Fe'!$D88)=0,(SUMIFS('RAW data extract'!AD$74:AD$81,'RAW data extract'!$C$74:$C$81,VLOOKUP('Market shares starting point Fe'!$D88,Nomenclature!$F$1:$G$8,2,FALSE))-'Market shares starting point Fe'!AF88)+AF88,$Z88/SUMIFS('Eurostat market shares'!$Z$2:$Z$185,'Eurostat market shares'!$C$2:$C$185,'Market shares starting point Fe'!$C88,'Eurostat market shares'!$D$2:$D$185,'Market shares starting point Fe'!$D88)*(SUMIFS('RAW data extract'!AD$74:AD$81,'RAW data extract'!$C$74:$C$81,VLOOKUP('Market shares starting point Fe'!$D88,Nomenclature!$F$1:$G$8,2,FALSE))-'Market shares starting point Fe'!AF88)+AF88)</f>
        <v>0.92734681401782304</v>
      </c>
      <c r="AH88" s="7">
        <f>IF(SUMIFS('Eurostat market shares'!$Z$2:$Z$185,'Eurostat market shares'!$C$2:$C$185,'Market shares starting point Fe'!$C88,'Eurostat market shares'!$D$2:$D$185,'Market shares starting point Fe'!$D88)=0,(SUMIFS('RAW data extract'!AE$74:AE$81,'RAW data extract'!$C$74:$C$81,VLOOKUP('Market shares starting point Fe'!$D88,Nomenclature!$F$1:$G$8,2,FALSE))-'Market shares starting point Fe'!AG88)+AG88,$Z88/SUMIFS('Eurostat market shares'!$Z$2:$Z$185,'Eurostat market shares'!$C$2:$C$185,'Market shares starting point Fe'!$C88,'Eurostat market shares'!$D$2:$D$185,'Market shares starting point Fe'!$D88)*(SUMIFS('RAW data extract'!AE$74:AE$81,'RAW data extract'!$C$74:$C$81,VLOOKUP('Market shares starting point Fe'!$D88,Nomenclature!$F$1:$G$8,2,FALSE))-'Market shares starting point Fe'!AG88)+AG88)</f>
        <v>0.925290039026054</v>
      </c>
      <c r="AI88" s="7">
        <f>IF(SUMIFS('Eurostat market shares'!$Z$2:$Z$185,'Eurostat market shares'!$C$2:$C$185,'Market shares starting point Fe'!$C88,'Eurostat market shares'!$D$2:$D$185,'Market shares starting point Fe'!$D88)=0,(SUMIFS('RAW data extract'!AF$74:AF$81,'RAW data extract'!$C$74:$C$81,VLOOKUP('Market shares starting point Fe'!$D88,Nomenclature!$F$1:$G$8,2,FALSE))-'Market shares starting point Fe'!AH88)+AH88,$Z88/SUMIFS('Eurostat market shares'!$Z$2:$Z$185,'Eurostat market shares'!$C$2:$C$185,'Market shares starting point Fe'!$C88,'Eurostat market shares'!$D$2:$D$185,'Market shares starting point Fe'!$D88)*(SUMIFS('RAW data extract'!AF$74:AF$81,'RAW data extract'!$C$74:$C$81,VLOOKUP('Market shares starting point Fe'!$D88,Nomenclature!$F$1:$G$8,2,FALSE))-'Market shares starting point Fe'!AH88)+AH88)</f>
        <v>0.9229683667348737</v>
      </c>
      <c r="AJ88" s="7">
        <f>IF(SUMIFS('Eurostat market shares'!$Z$2:$Z$185,'Eurostat market shares'!$C$2:$C$185,'Market shares starting point Fe'!$C88,'Eurostat market shares'!$D$2:$D$185,'Market shares starting point Fe'!$D88)=0,(SUMIFS('RAW data extract'!AG$74:AG$81,'RAW data extract'!$C$74:$C$81,VLOOKUP('Market shares starting point Fe'!$D88,Nomenclature!$F$1:$G$8,2,FALSE))-'Market shares starting point Fe'!AI88)+AI88,$Z88/SUMIFS('Eurostat market shares'!$Z$2:$Z$185,'Eurostat market shares'!$C$2:$C$185,'Market shares starting point Fe'!$C88,'Eurostat market shares'!$D$2:$D$185,'Market shares starting point Fe'!$D88)*(SUMIFS('RAW data extract'!AG$74:AG$81,'RAW data extract'!$C$74:$C$81,VLOOKUP('Market shares starting point Fe'!$D88,Nomenclature!$F$1:$G$8,2,FALSE))-'Market shares starting point Fe'!AI88)+AI88)</f>
        <v>0.920270264775637</v>
      </c>
      <c r="AK88" s="7">
        <f>IF(SUMIFS('Eurostat market shares'!$Z$2:$Z$185,'Eurostat market shares'!$C$2:$C$185,'Market shares starting point Fe'!$C88,'Eurostat market shares'!$D$2:$D$185,'Market shares starting point Fe'!$D88)=0,(SUMIFS('RAW data extract'!AH$74:AH$81,'RAW data extract'!$C$74:$C$81,VLOOKUP('Market shares starting point Fe'!$D88,Nomenclature!$F$1:$G$8,2,FALSE))-'Market shares starting point Fe'!AJ88)+AJ88,$Z88/SUMIFS('Eurostat market shares'!$Z$2:$Z$185,'Eurostat market shares'!$C$2:$C$185,'Market shares starting point Fe'!$C88,'Eurostat market shares'!$D$2:$D$185,'Market shares starting point Fe'!$D88)*(SUMIFS('RAW data extract'!AH$74:AH$81,'RAW data extract'!$C$74:$C$81,VLOOKUP('Market shares starting point Fe'!$D88,Nomenclature!$F$1:$G$8,2,FALSE))-'Market shares starting point Fe'!AJ88)+AJ88)</f>
        <v>0.91685150038764629</v>
      </c>
      <c r="AL88" s="7">
        <f>IF(SUMIFS('Eurostat market shares'!$Z$2:$Z$185,'Eurostat market shares'!$C$2:$C$185,'Market shares starting point Fe'!$C88,'Eurostat market shares'!$D$2:$D$185,'Market shares starting point Fe'!$D88)=0,(SUMIFS('RAW data extract'!AI$74:AI$81,'RAW data extract'!$C$74:$C$81,VLOOKUP('Market shares starting point Fe'!$D88,Nomenclature!$F$1:$G$8,2,FALSE))-'Market shares starting point Fe'!AK88)+AK88,$Z88/SUMIFS('Eurostat market shares'!$Z$2:$Z$185,'Eurostat market shares'!$C$2:$C$185,'Market shares starting point Fe'!$C88,'Eurostat market shares'!$D$2:$D$185,'Market shares starting point Fe'!$D88)*(SUMIFS('RAW data extract'!AI$74:AI$81,'RAW data extract'!$C$74:$C$81,VLOOKUP('Market shares starting point Fe'!$D88,Nomenclature!$F$1:$G$8,2,FALSE))-'Market shares starting point Fe'!AK88)+AK88)</f>
        <v>0.9125228175487109</v>
      </c>
      <c r="AM88" s="7">
        <f>IF(SUMIFS('Eurostat market shares'!$Z$2:$Z$185,'Eurostat market shares'!$C$2:$C$185,'Market shares starting point Fe'!$C88,'Eurostat market shares'!$D$2:$D$185,'Market shares starting point Fe'!$D88)=0,(SUMIFS('RAW data extract'!AJ$74:AJ$81,'RAW data extract'!$C$74:$C$81,VLOOKUP('Market shares starting point Fe'!$D88,Nomenclature!$F$1:$G$8,2,FALSE))-'Market shares starting point Fe'!AL88)+AL88,$Z88/SUMIFS('Eurostat market shares'!$Z$2:$Z$185,'Eurostat market shares'!$C$2:$C$185,'Market shares starting point Fe'!$C88,'Eurostat market shares'!$D$2:$D$185,'Market shares starting point Fe'!$D88)*(SUMIFS('RAW data extract'!AJ$74:AJ$81,'RAW data extract'!$C$74:$C$81,VLOOKUP('Market shares starting point Fe'!$D88,Nomenclature!$F$1:$G$8,2,FALSE))-'Market shares starting point Fe'!AL88)+AL88)</f>
        <v>0.9070517177187355</v>
      </c>
      <c r="AN88" s="7">
        <f>IF(SUMIFS('Eurostat market shares'!$Z$2:$Z$185,'Eurostat market shares'!$C$2:$C$185,'Market shares starting point Fe'!$C88,'Eurostat market shares'!$D$2:$D$185,'Market shares starting point Fe'!$D88)=0,(SUMIFS('RAW data extract'!AK$74:AK$81,'RAW data extract'!$C$74:$C$81,VLOOKUP('Market shares starting point Fe'!$D88,Nomenclature!$F$1:$G$8,2,FALSE))-'Market shares starting point Fe'!AM88)+AM88,$Z88/SUMIFS('Eurostat market shares'!$Z$2:$Z$185,'Eurostat market shares'!$C$2:$C$185,'Market shares starting point Fe'!$C88,'Eurostat market shares'!$D$2:$D$185,'Market shares starting point Fe'!$D88)*(SUMIFS('RAW data extract'!AK$74:AK$81,'RAW data extract'!$C$74:$C$81,VLOOKUP('Market shares starting point Fe'!$D88,Nomenclature!$F$1:$G$8,2,FALSE))-'Market shares starting point Fe'!AM88)+AM88)</f>
        <v>0.89982096358759578</v>
      </c>
      <c r="AO88" s="7">
        <f>IF(SUMIFS('Eurostat market shares'!$Z$2:$Z$185,'Eurostat market shares'!$C$2:$C$185,'Market shares starting point Fe'!$C88,'Eurostat market shares'!$D$2:$D$185,'Market shares starting point Fe'!$D88)=0,(SUMIFS('RAW data extract'!AL$74:AL$81,'RAW data extract'!$C$74:$C$81,VLOOKUP('Market shares starting point Fe'!$D88,Nomenclature!$F$1:$G$8,2,FALSE))-'Market shares starting point Fe'!AN88)+AN88,$Z88/SUMIFS('Eurostat market shares'!$Z$2:$Z$185,'Eurostat market shares'!$C$2:$C$185,'Market shares starting point Fe'!$C88,'Eurostat market shares'!$D$2:$D$185,'Market shares starting point Fe'!$D88)*(SUMIFS('RAW data extract'!AL$74:AL$81,'RAW data extract'!$C$74:$C$81,VLOOKUP('Market shares starting point Fe'!$D88,Nomenclature!$F$1:$G$8,2,FALSE))-'Market shares starting point Fe'!AN88)+AN88)</f>
        <v>0.89160165235825717</v>
      </c>
      <c r="AP88" s="7">
        <f>IF(SUMIFS('Eurostat market shares'!$Z$2:$Z$185,'Eurostat market shares'!$C$2:$C$185,'Market shares starting point Fe'!$C88,'Eurostat market shares'!$D$2:$D$185,'Market shares starting point Fe'!$D88)=0,(SUMIFS('RAW data extract'!AM$74:AM$81,'RAW data extract'!$C$74:$C$81,VLOOKUP('Market shares starting point Fe'!$D88,Nomenclature!$F$1:$G$8,2,FALSE))-'Market shares starting point Fe'!AO88)+AO88,$Z88/SUMIFS('Eurostat market shares'!$Z$2:$Z$185,'Eurostat market shares'!$C$2:$C$185,'Market shares starting point Fe'!$C88,'Eurostat market shares'!$D$2:$D$185,'Market shares starting point Fe'!$D88)*(SUMIFS('RAW data extract'!AM$74:AM$81,'RAW data extract'!$C$74:$C$81,VLOOKUP('Market shares starting point Fe'!$D88,Nomenclature!$F$1:$G$8,2,FALSE))-'Market shares starting point Fe'!AO88)+AO88)</f>
        <v>0.88248661416599927</v>
      </c>
      <c r="AQ88" s="7">
        <f>IF(SUMIFS('Eurostat market shares'!$Z$2:$Z$185,'Eurostat market shares'!$C$2:$C$185,'Market shares starting point Fe'!$C88,'Eurostat market shares'!$D$2:$D$185,'Market shares starting point Fe'!$D88)=0,(SUMIFS('RAW data extract'!AN$74:AN$81,'RAW data extract'!$C$74:$C$81,VLOOKUP('Market shares starting point Fe'!$D88,Nomenclature!$F$1:$G$8,2,FALSE))-'Market shares starting point Fe'!AP88)+AP88,$Z88/SUMIFS('Eurostat market shares'!$Z$2:$Z$185,'Eurostat market shares'!$C$2:$C$185,'Market shares starting point Fe'!$C88,'Eurostat market shares'!$D$2:$D$185,'Market shares starting point Fe'!$D88)*(SUMIFS('RAW data extract'!AN$74:AN$81,'RAW data extract'!$C$74:$C$81,VLOOKUP('Market shares starting point Fe'!$D88,Nomenclature!$F$1:$G$8,2,FALSE))-'Market shares starting point Fe'!AP88)+AP88)</f>
        <v>0.87275386714118752</v>
      </c>
      <c r="AR88" s="7">
        <f>IF(SUMIFS('Eurostat market shares'!$Z$2:$Z$185,'Eurostat market shares'!$C$2:$C$185,'Market shares starting point Fe'!$C88,'Eurostat market shares'!$D$2:$D$185,'Market shares starting point Fe'!$D88)=0,(SUMIFS('RAW data extract'!AO$74:AO$81,'RAW data extract'!$C$74:$C$81,VLOOKUP('Market shares starting point Fe'!$D88,Nomenclature!$F$1:$G$8,2,FALSE))-'Market shares starting point Fe'!AQ88)+AQ88,$Z88/SUMIFS('Eurostat market shares'!$Z$2:$Z$185,'Eurostat market shares'!$C$2:$C$185,'Market shares starting point Fe'!$C88,'Eurostat market shares'!$D$2:$D$185,'Market shares starting point Fe'!$D88)*(SUMIFS('RAW data extract'!AO$74:AO$81,'RAW data extract'!$C$74:$C$81,VLOOKUP('Market shares starting point Fe'!$D88,Nomenclature!$F$1:$G$8,2,FALSE))-'Market shares starting point Fe'!AQ88)+AQ88)</f>
        <v>0.86228020646038006</v>
      </c>
      <c r="AS88" s="7">
        <f>IF(SUMIFS('Eurostat market shares'!$Z$2:$Z$185,'Eurostat market shares'!$C$2:$C$185,'Market shares starting point Fe'!$C88,'Eurostat market shares'!$D$2:$D$185,'Market shares starting point Fe'!$D88)=0,(SUMIFS('RAW data extract'!AP$74:AP$81,'RAW data extract'!$C$74:$C$81,VLOOKUP('Market shares starting point Fe'!$D88,Nomenclature!$F$1:$G$8,2,FALSE))-'Market shares starting point Fe'!AR88)+AR88,$Z88/SUMIFS('Eurostat market shares'!$Z$2:$Z$185,'Eurostat market shares'!$C$2:$C$185,'Market shares starting point Fe'!$C88,'Eurostat market shares'!$D$2:$D$185,'Market shares starting point Fe'!$D88)*(SUMIFS('RAW data extract'!AP$74:AP$81,'RAW data extract'!$C$74:$C$81,VLOOKUP('Market shares starting point Fe'!$D88,Nomenclature!$F$1:$G$8,2,FALSE))-'Market shares starting point Fe'!AR88)+AR88)</f>
        <v>0.85109169656080719</v>
      </c>
      <c r="AT88" s="7">
        <f>IF(SUMIFS('Eurostat market shares'!$Z$2:$Z$185,'Eurostat market shares'!$C$2:$C$185,'Market shares starting point Fe'!$C88,'Eurostat market shares'!$D$2:$D$185,'Market shares starting point Fe'!$D88)=0,(SUMIFS('RAW data extract'!AQ$74:AQ$81,'RAW data extract'!$C$74:$C$81,VLOOKUP('Market shares starting point Fe'!$D88,Nomenclature!$F$1:$G$8,2,FALSE))-'Market shares starting point Fe'!AS88)+AS88,$Z88/SUMIFS('Eurostat market shares'!$Z$2:$Z$185,'Eurostat market shares'!$C$2:$C$185,'Market shares starting point Fe'!$C88,'Eurostat market shares'!$D$2:$D$185,'Market shares starting point Fe'!$D88)*(SUMIFS('RAW data extract'!AQ$74:AQ$81,'RAW data extract'!$C$74:$C$81,VLOOKUP('Market shares starting point Fe'!$D88,Nomenclature!$F$1:$G$8,2,FALSE))-'Market shares starting point Fe'!AS88)+AS88)</f>
        <v>0.83925807253227835</v>
      </c>
      <c r="AU88" s="7">
        <f>IF(SUMIFS('Eurostat market shares'!$Z$2:$Z$185,'Eurostat market shares'!$C$2:$C$185,'Market shares starting point Fe'!$C88,'Eurostat market shares'!$D$2:$D$185,'Market shares starting point Fe'!$D88)=0,(SUMIFS('RAW data extract'!AR$74:AR$81,'RAW data extract'!$C$74:$C$81,VLOOKUP('Market shares starting point Fe'!$D88,Nomenclature!$F$1:$G$8,2,FALSE))-'Market shares starting point Fe'!AT88)+AT88,$Z88/SUMIFS('Eurostat market shares'!$Z$2:$Z$185,'Eurostat market shares'!$C$2:$C$185,'Market shares starting point Fe'!$C88,'Eurostat market shares'!$D$2:$D$185,'Market shares starting point Fe'!$D88)*(SUMIFS('RAW data extract'!AR$74:AR$81,'RAW data extract'!$C$74:$C$81,VLOOKUP('Market shares starting point Fe'!$D88,Nomenclature!$F$1:$G$8,2,FALSE))-'Market shares starting point Fe'!AT88)+AT88)</f>
        <v>0.82709282588319766</v>
      </c>
      <c r="AV88" s="7">
        <f>IF(SUMIFS('Eurostat market shares'!$Z$2:$Z$185,'Eurostat market shares'!$C$2:$C$185,'Market shares starting point Fe'!$C88,'Eurostat market shares'!$D$2:$D$185,'Market shares starting point Fe'!$D88)=0,(SUMIFS('RAW data extract'!AS$74:AS$81,'RAW data extract'!$C$74:$C$81,VLOOKUP('Market shares starting point Fe'!$D88,Nomenclature!$F$1:$G$8,2,FALSE))-'Market shares starting point Fe'!AU88)+AU88,$Z88/SUMIFS('Eurostat market shares'!$Z$2:$Z$185,'Eurostat market shares'!$C$2:$C$185,'Market shares starting point Fe'!$C88,'Eurostat market shares'!$D$2:$D$185,'Market shares starting point Fe'!$D88)*(SUMIFS('RAW data extract'!AS$74:AS$81,'RAW data extract'!$C$74:$C$81,VLOOKUP('Market shares starting point Fe'!$D88,Nomenclature!$F$1:$G$8,2,FALSE))-'Market shares starting point Fe'!AU88)+AU88)</f>
        <v>0.81419449017530987</v>
      </c>
      <c r="AW88" s="7">
        <f>IF(SUMIFS('Eurostat market shares'!$Z$2:$Z$185,'Eurostat market shares'!$C$2:$C$185,'Market shares starting point Fe'!$C88,'Eurostat market shares'!$D$2:$D$185,'Market shares starting point Fe'!$D88)=0,(SUMIFS('RAW data extract'!AT$74:AT$81,'RAW data extract'!$C$74:$C$81,VLOOKUP('Market shares starting point Fe'!$D88,Nomenclature!$F$1:$G$8,2,FALSE))-'Market shares starting point Fe'!AV88)+AV88,$Z88/SUMIFS('Eurostat market shares'!$Z$2:$Z$185,'Eurostat market shares'!$C$2:$C$185,'Market shares starting point Fe'!$C88,'Eurostat market shares'!$D$2:$D$185,'Market shares starting point Fe'!$D88)*(SUMIFS('RAW data extract'!AT$74:AT$81,'RAW data extract'!$C$74:$C$81,VLOOKUP('Market shares starting point Fe'!$D88,Nomenclature!$F$1:$G$8,2,FALSE))-'Market shares starting point Fe'!AV88)+AV88)</f>
        <v>0.80029852567048843</v>
      </c>
      <c r="AX88" s="7">
        <f>IF(SUMIFS('Eurostat market shares'!$Z$2:$Z$185,'Eurostat market shares'!$C$2:$C$185,'Market shares starting point Fe'!$C88,'Eurostat market shares'!$D$2:$D$185,'Market shares starting point Fe'!$D88)=0,(SUMIFS('RAW data extract'!AU$74:AU$81,'RAW data extract'!$C$74:$C$81,VLOOKUP('Market shares starting point Fe'!$D88,Nomenclature!$F$1:$G$8,2,FALSE))-'Market shares starting point Fe'!AW88)+AW88,$Z88/SUMIFS('Eurostat market shares'!$Z$2:$Z$185,'Eurostat market shares'!$C$2:$C$185,'Market shares starting point Fe'!$C88,'Eurostat market shares'!$D$2:$D$185,'Market shares starting point Fe'!$D88)*(SUMIFS('RAW data extract'!AU$74:AU$81,'RAW data extract'!$C$74:$C$81,VLOOKUP('Market shares starting point Fe'!$D88,Nomenclature!$F$1:$G$8,2,FALSE))-'Market shares starting point Fe'!AW88)+AW88)</f>
        <v>0.78702202235670793</v>
      </c>
      <c r="AY88" s="7">
        <f>IF(SUMIFS('Eurostat market shares'!$Z$2:$Z$185,'Eurostat market shares'!$C$2:$C$185,'Market shares starting point Fe'!$C88,'Eurostat market shares'!$D$2:$D$185,'Market shares starting point Fe'!$D88)=0,(SUMIFS('RAW data extract'!AV$74:AV$81,'RAW data extract'!$C$74:$C$81,VLOOKUP('Market shares starting point Fe'!$D88,Nomenclature!$F$1:$G$8,2,FALSE))-'Market shares starting point Fe'!AX88)+AX88,$Z88/SUMIFS('Eurostat market shares'!$Z$2:$Z$185,'Eurostat market shares'!$C$2:$C$185,'Market shares starting point Fe'!$C88,'Eurostat market shares'!$D$2:$D$185,'Market shares starting point Fe'!$D88)*(SUMIFS('RAW data extract'!AV$74:AV$81,'RAW data extract'!$C$74:$C$81,VLOOKUP('Market shares starting point Fe'!$D88,Nomenclature!$F$1:$G$8,2,FALSE))-'Market shares starting point Fe'!AX88)+AX88)</f>
        <v>0.76913270473631434</v>
      </c>
      <c r="AZ88" s="7">
        <f>IF(SUMIFS('Eurostat market shares'!$Z$2:$Z$185,'Eurostat market shares'!$C$2:$C$185,'Market shares starting point Fe'!$C88,'Eurostat market shares'!$D$2:$D$185,'Market shares starting point Fe'!$D88)=0,(SUMIFS('RAW data extract'!AW$74:AW$81,'RAW data extract'!$C$74:$C$81,VLOOKUP('Market shares starting point Fe'!$D88,Nomenclature!$F$1:$G$8,2,FALSE))-'Market shares starting point Fe'!AY88)+AY88,$Z88/SUMIFS('Eurostat market shares'!$Z$2:$Z$185,'Eurostat market shares'!$C$2:$C$185,'Market shares starting point Fe'!$C88,'Eurostat market shares'!$D$2:$D$185,'Market shares starting point Fe'!$D88)*(SUMIFS('RAW data extract'!AW$74:AW$81,'RAW data extract'!$C$74:$C$81,VLOOKUP('Market shares starting point Fe'!$D88,Nomenclature!$F$1:$G$8,2,FALSE))-'Market shares starting point Fe'!AY88)+AY88)</f>
        <v>0.75188809197650175</v>
      </c>
      <c r="BA88" s="7">
        <f>IF(SUMIFS('Eurostat market shares'!$Z$2:$Z$185,'Eurostat market shares'!$C$2:$C$185,'Market shares starting point Fe'!$C88,'Eurostat market shares'!$D$2:$D$185,'Market shares starting point Fe'!$D88)=0,(SUMIFS('RAW data extract'!AX$74:AX$81,'RAW data extract'!$C$74:$C$81,VLOOKUP('Market shares starting point Fe'!$D88,Nomenclature!$F$1:$G$8,2,FALSE))-'Market shares starting point Fe'!AZ88)+AZ88,$Z88/SUMIFS('Eurostat market shares'!$Z$2:$Z$185,'Eurostat market shares'!$C$2:$C$185,'Market shares starting point Fe'!$C88,'Eurostat market shares'!$D$2:$D$185,'Market shares starting point Fe'!$D88)*(SUMIFS('RAW data extract'!AX$74:AX$81,'RAW data extract'!$C$74:$C$81,VLOOKUP('Market shares starting point Fe'!$D88,Nomenclature!$F$1:$G$8,2,FALSE))-'Market shares starting point Fe'!AZ88)+AZ88)</f>
        <v>0.73273910625718097</v>
      </c>
      <c r="BB88" s="7">
        <f>IF(SUMIFS('Eurostat market shares'!$Z$2:$Z$185,'Eurostat market shares'!$C$2:$C$185,'Market shares starting point Fe'!$C88,'Eurostat market shares'!$D$2:$D$185,'Market shares starting point Fe'!$D88)=0,(SUMIFS('RAW data extract'!AY$74:AY$81,'RAW data extract'!$C$74:$C$81,VLOOKUP('Market shares starting point Fe'!$D88,Nomenclature!$F$1:$G$8,2,FALSE))-'Market shares starting point Fe'!BA88)+BA88,$Z88/SUMIFS('Eurostat market shares'!$Z$2:$Z$185,'Eurostat market shares'!$C$2:$C$185,'Market shares starting point Fe'!$C88,'Eurostat market shares'!$D$2:$D$185,'Market shares starting point Fe'!$D88)*(SUMIFS('RAW data extract'!AY$74:AY$81,'RAW data extract'!$C$74:$C$81,VLOOKUP('Market shares starting point Fe'!$D88,Nomenclature!$F$1:$G$8,2,FALSE))-'Market shares starting point Fe'!BA88)+BA88)</f>
        <v>0.71162920981455213</v>
      </c>
      <c r="BC88" s="7">
        <f>IF(SUMIFS('Eurostat market shares'!$Z$2:$Z$185,'Eurostat market shares'!$C$2:$C$185,'Market shares starting point Fe'!$C88,'Eurostat market shares'!$D$2:$D$185,'Market shares starting point Fe'!$D88)=0,(SUMIFS('RAW data extract'!AZ$74:AZ$81,'RAW data extract'!$C$74:$C$81,VLOOKUP('Market shares starting point Fe'!$D88,Nomenclature!$F$1:$G$8,2,FALSE))-'Market shares starting point Fe'!BB88)+BB88,$Z88/SUMIFS('Eurostat market shares'!$Z$2:$Z$185,'Eurostat market shares'!$C$2:$C$185,'Market shares starting point Fe'!$C88,'Eurostat market shares'!$D$2:$D$185,'Market shares starting point Fe'!$D88)*(SUMIFS('RAW data extract'!AZ$74:AZ$81,'RAW data extract'!$C$74:$C$81,VLOOKUP('Market shares starting point Fe'!$D88,Nomenclature!$F$1:$G$8,2,FALSE))-'Market shares starting point Fe'!BB88)+BB88)</f>
        <v>0.68824575176071623</v>
      </c>
      <c r="BD88" s="7">
        <f>IF(SUMIFS('Eurostat market shares'!$Z$2:$Z$185,'Eurostat market shares'!$C$2:$C$185,'Market shares starting point Fe'!$C88,'Eurostat market shares'!$D$2:$D$185,'Market shares starting point Fe'!$D88)=0,(SUMIFS('RAW data extract'!BA$74:BA$81,'RAW data extract'!$C$74:$C$81,VLOOKUP('Market shares starting point Fe'!$D88,Nomenclature!$F$1:$G$8,2,FALSE))-'Market shares starting point Fe'!BC88)+BC88,$Z88/SUMIFS('Eurostat market shares'!$Z$2:$Z$185,'Eurostat market shares'!$C$2:$C$185,'Market shares starting point Fe'!$C88,'Eurostat market shares'!$D$2:$D$185,'Market shares starting point Fe'!$D88)*(SUMIFS('RAW data extract'!BA$74:BA$81,'RAW data extract'!$C$74:$C$81,VLOOKUP('Market shares starting point Fe'!$D88,Nomenclature!$F$1:$G$8,2,FALSE))-'Market shares starting point Fe'!BC88)+BC88)</f>
        <v>0.66261958962623013</v>
      </c>
      <c r="BE88" s="7">
        <f>IF(SUMIFS('Eurostat market shares'!$Z$2:$Z$185,'Eurostat market shares'!$C$2:$C$185,'Market shares starting point Fe'!$C88,'Eurostat market shares'!$D$2:$D$185,'Market shares starting point Fe'!$D88)=0,(SUMIFS('RAW data extract'!BB$74:BB$81,'RAW data extract'!$C$74:$C$81,VLOOKUP('Market shares starting point Fe'!$D88,Nomenclature!$F$1:$G$8,2,FALSE))-'Market shares starting point Fe'!BD88)+BD88,$Z88/SUMIFS('Eurostat market shares'!$Z$2:$Z$185,'Eurostat market shares'!$C$2:$C$185,'Market shares starting point Fe'!$C88,'Eurostat market shares'!$D$2:$D$185,'Market shares starting point Fe'!$D88)*(SUMIFS('RAW data extract'!BB$74:BB$81,'RAW data extract'!$C$74:$C$81,VLOOKUP('Market shares starting point Fe'!$D88,Nomenclature!$F$1:$G$8,2,FALSE))-'Market shares starting point Fe'!BD88)+BD88)</f>
        <v>0.63386152081682989</v>
      </c>
      <c r="BF88" s="7">
        <f>IF(SUMIFS('Eurostat market shares'!$Z$2:$Z$185,'Eurostat market shares'!$C$2:$C$185,'Market shares starting point Fe'!$C88,'Eurostat market shares'!$D$2:$D$185,'Market shares starting point Fe'!$D88)=0,(SUMIFS('RAW data extract'!BC$74:BC$81,'RAW data extract'!$C$74:$C$81,VLOOKUP('Market shares starting point Fe'!$D88,Nomenclature!$F$1:$G$8,2,FALSE))-'Market shares starting point Fe'!BE88)+BE88,$Z88/SUMIFS('Eurostat market shares'!$Z$2:$Z$185,'Eurostat market shares'!$C$2:$C$185,'Market shares starting point Fe'!$C88,'Eurostat market shares'!$D$2:$D$185,'Market shares starting point Fe'!$D88)*(SUMIFS('RAW data extract'!BC$74:BC$81,'RAW data extract'!$C$74:$C$81,VLOOKUP('Market shares starting point Fe'!$D88,Nomenclature!$F$1:$G$8,2,FALSE))-'Market shares starting point Fe'!BE88)+BE88)</f>
        <v>0.60163005403862202</v>
      </c>
      <c r="BG88" s="7">
        <f>IF(SUMIFS('Eurostat market shares'!$Z$2:$Z$185,'Eurostat market shares'!$C$2:$C$185,'Market shares starting point Fe'!$C88,'Eurostat market shares'!$D$2:$D$185,'Market shares starting point Fe'!$D88)=0,(SUMIFS('RAW data extract'!BD$74:BD$81,'RAW data extract'!$C$74:$C$81,VLOOKUP('Market shares starting point Fe'!$D88,Nomenclature!$F$1:$G$8,2,FALSE))-'Market shares starting point Fe'!BF88)+BF88,$Z88/SUMIFS('Eurostat market shares'!$Z$2:$Z$185,'Eurostat market shares'!$C$2:$C$185,'Market shares starting point Fe'!$C88,'Eurostat market shares'!$D$2:$D$185,'Market shares starting point Fe'!$D88)*(SUMIFS('RAW data extract'!BD$74:BD$81,'RAW data extract'!$C$74:$C$81,VLOOKUP('Market shares starting point Fe'!$D88,Nomenclature!$F$1:$G$8,2,FALSE))-'Market shares starting point Fe'!BF88)+BF88)</f>
        <v>0.56529754551050027</v>
      </c>
      <c r="BH88" s="7">
        <f>IF(SUMIFS('Eurostat market shares'!$Z$2:$Z$185,'Eurostat market shares'!$C$2:$C$185,'Market shares starting point Fe'!$C88,'Eurostat market shares'!$D$2:$D$185,'Market shares starting point Fe'!$D88)=0,(SUMIFS('RAW data extract'!BE$74:BE$81,'RAW data extract'!$C$74:$C$81,VLOOKUP('Market shares starting point Fe'!$D88,Nomenclature!$F$1:$G$8,2,FALSE))-'Market shares starting point Fe'!BG88)+BG88,$Z88/SUMIFS('Eurostat market shares'!$Z$2:$Z$185,'Eurostat market shares'!$C$2:$C$185,'Market shares starting point Fe'!$C88,'Eurostat market shares'!$D$2:$D$185,'Market shares starting point Fe'!$D88)*(SUMIFS('RAW data extract'!BE$74:BE$81,'RAW data extract'!$C$74:$C$81,VLOOKUP('Market shares starting point Fe'!$D88,Nomenclature!$F$1:$G$8,2,FALSE))-'Market shares starting point Fe'!BG88)+BG88)</f>
        <v>0.52399357406771274</v>
      </c>
    </row>
    <row r="89" spans="1:60" hidden="1" x14ac:dyDescent="0.3">
      <c r="A89" s="2" t="s">
        <v>9</v>
      </c>
      <c r="B89" s="2" t="s">
        <v>10</v>
      </c>
      <c r="C89" s="2" t="s">
        <v>10</v>
      </c>
      <c r="D89" s="2" t="s">
        <v>44</v>
      </c>
      <c r="E89" s="2" t="s">
        <v>13</v>
      </c>
      <c r="F89" s="2" t="s">
        <v>14</v>
      </c>
      <c r="G89" s="2" t="s">
        <v>14</v>
      </c>
      <c r="H89" s="2" t="s">
        <v>15</v>
      </c>
      <c r="I89" s="2" t="s">
        <v>16</v>
      </c>
      <c r="J89" s="6">
        <f>1-SUM(J83:J88)</f>
        <v>1.8905199874463818E-6</v>
      </c>
      <c r="K89" s="6">
        <f t="shared" ref="K89" si="446">1-SUM(K83:K88)</f>
        <v>0</v>
      </c>
      <c r="L89" s="6">
        <f t="shared" ref="L89" si="447">1-SUM(L83:L88)</f>
        <v>1.9004505967812335E-6</v>
      </c>
      <c r="M89" s="6">
        <f t="shared" ref="M89" si="448">1-SUM(M83:M88)</f>
        <v>1.8785234056073463E-6</v>
      </c>
      <c r="N89" s="6">
        <f t="shared" ref="N89" si="449">1-SUM(N83:N88)</f>
        <v>0</v>
      </c>
      <c r="O89" s="6">
        <f t="shared" ref="O89" si="450">1-SUM(O83:O88)</f>
        <v>0</v>
      </c>
      <c r="P89" s="6">
        <f t="shared" ref="P89" si="451">1-SUM(P83:P88)</f>
        <v>0</v>
      </c>
      <c r="Q89" s="6">
        <f t="shared" ref="Q89" si="452">1-SUM(Q83:Q88)</f>
        <v>0</v>
      </c>
      <c r="R89" s="6">
        <f t="shared" ref="R89" si="453">1-SUM(R83:R88)</f>
        <v>1.8395236368595747E-6</v>
      </c>
      <c r="S89" s="6">
        <f t="shared" ref="S89" si="454">1-SUM(S83:S88)</f>
        <v>0</v>
      </c>
      <c r="T89" s="6">
        <f t="shared" ref="T89" si="455">1-SUM(T83:T88)</f>
        <v>-1.9460288362971312E-6</v>
      </c>
      <c r="U89" s="6">
        <f t="shared" ref="U89" si="456">1-SUM(U83:U88)</f>
        <v>-1.9486529936330044E-6</v>
      </c>
      <c r="V89" s="6">
        <f t="shared" ref="V89" si="457">1-SUM(V83:V88)</f>
        <v>1.9681281329120281E-6</v>
      </c>
      <c r="W89" s="6">
        <f t="shared" ref="W89" si="458">1-SUM(W83:W88)</f>
        <v>-1.9817206091676809E-6</v>
      </c>
      <c r="X89" s="6">
        <f t="shared" ref="X89" si="459">1-SUM(X83:X88)</f>
        <v>0</v>
      </c>
      <c r="Y89" s="6">
        <f t="shared" ref="Y89" si="460">1-SUM(Y83:Y88)</f>
        <v>0</v>
      </c>
      <c r="Z89" s="6">
        <f t="shared" ref="Z89" si="461">1-SUM(Z83:Z88)</f>
        <v>-1.9011045417904882E-6</v>
      </c>
      <c r="AA89" s="7">
        <f>IF(SUMIFS('Eurostat market shares'!$Z$2:$Z$185,'Eurostat market shares'!$C$2:$C$185,'Market shares starting point Fe'!$C89,'Eurostat market shares'!$D$2:$D$185,'Market shares starting point Fe'!$D89)=0,(SUMIFS('RAW data extract'!X$74:X$81,'RAW data extract'!$C$74:$C$81,VLOOKUP('Market shares starting point Fe'!$D89,Nomenclature!$F$1:$G$8,2,FALSE))-'Market shares starting point Fe'!Z89)+Z89,$Z89/SUMIFS('Eurostat market shares'!$Z$2:$Z$185,'Eurostat market shares'!$C$2:$C$185,'Market shares starting point Fe'!$C89,'Eurostat market shares'!$D$2:$D$185,'Market shares starting point Fe'!$D89)*(SUMIFS('RAW data extract'!X$74:X$81,'RAW data extract'!$C$74:$C$81,VLOOKUP('Market shares starting point Fe'!$D89,Nomenclature!$F$1:$G$8,2,FALSE))-'Market shares starting point Fe'!Z89)+Z89)</f>
        <v>1.0276613981721808E-3</v>
      </c>
      <c r="AB89" s="7">
        <f>IF(SUMIFS('Eurostat market shares'!$Z$2:$Z$185,'Eurostat market shares'!$C$2:$C$185,'Market shares starting point Fe'!$C89,'Eurostat market shares'!$D$2:$D$185,'Market shares starting point Fe'!$D89)=0,(SUMIFS('RAW data extract'!Y$74:Y$81,'RAW data extract'!$C$74:$C$81,VLOOKUP('Market shares starting point Fe'!$D89,Nomenclature!$F$1:$G$8,2,FALSE))-'Market shares starting point Fe'!AA89)+AA89,$Z89/SUMIFS('Eurostat market shares'!$Z$2:$Z$185,'Eurostat market shares'!$C$2:$C$185,'Market shares starting point Fe'!$C89,'Eurostat market shares'!$D$2:$D$185,'Market shares starting point Fe'!$D89)*(SUMIFS('RAW data extract'!Y$74:Y$81,'RAW data extract'!$C$74:$C$81,VLOOKUP('Market shares starting point Fe'!$D89,Nomenclature!$F$1:$G$8,2,FALSE))-'Market shares starting point Fe'!AA89)+AA89)</f>
        <v>1.0389435716427644E-3</v>
      </c>
      <c r="AC89" s="7">
        <f>IF(SUMIFS('Eurostat market shares'!$Z$2:$Z$185,'Eurostat market shares'!$C$2:$C$185,'Market shares starting point Fe'!$C89,'Eurostat market shares'!$D$2:$D$185,'Market shares starting point Fe'!$D89)=0,(SUMIFS('RAW data extract'!Z$74:Z$81,'RAW data extract'!$C$74:$C$81,VLOOKUP('Market shares starting point Fe'!$D89,Nomenclature!$F$1:$G$8,2,FALSE))-'Market shares starting point Fe'!AB89)+AB89,$Z89/SUMIFS('Eurostat market shares'!$Z$2:$Z$185,'Eurostat market shares'!$C$2:$C$185,'Market shares starting point Fe'!$C89,'Eurostat market shares'!$D$2:$D$185,'Market shares starting point Fe'!$D89)*(SUMIFS('RAW data extract'!Z$74:Z$81,'RAW data extract'!$C$74:$C$81,VLOOKUP('Market shares starting point Fe'!$D89,Nomenclature!$F$1:$G$8,2,FALSE))-'Market shares starting point Fe'!AB89)+AB89)</f>
        <v>1.0579582146478287E-3</v>
      </c>
      <c r="AD89" s="7">
        <f>IF(SUMIFS('Eurostat market shares'!$Z$2:$Z$185,'Eurostat market shares'!$C$2:$C$185,'Market shares starting point Fe'!$C89,'Eurostat market shares'!$D$2:$D$185,'Market shares starting point Fe'!$D89)=0,(SUMIFS('RAW data extract'!AA$74:AA$81,'RAW data extract'!$C$74:$C$81,VLOOKUP('Market shares starting point Fe'!$D89,Nomenclature!$F$1:$G$8,2,FALSE))-'Market shares starting point Fe'!AC89)+AC89,$Z89/SUMIFS('Eurostat market shares'!$Z$2:$Z$185,'Eurostat market shares'!$C$2:$C$185,'Market shares starting point Fe'!$C89,'Eurostat market shares'!$D$2:$D$185,'Market shares starting point Fe'!$D89)*(SUMIFS('RAW data extract'!AA$74:AA$81,'RAW data extract'!$C$74:$C$81,VLOOKUP('Market shares starting point Fe'!$D89,Nomenclature!$F$1:$G$8,2,FALSE))-'Market shares starting point Fe'!AC89)+AC89)</f>
        <v>1.0918108716969316E-3</v>
      </c>
      <c r="AE89" s="7">
        <f>IF(SUMIFS('Eurostat market shares'!$Z$2:$Z$185,'Eurostat market shares'!$C$2:$C$185,'Market shares starting point Fe'!$C89,'Eurostat market shares'!$D$2:$D$185,'Market shares starting point Fe'!$D89)=0,(SUMIFS('RAW data extract'!AB$74:AB$81,'RAW data extract'!$C$74:$C$81,VLOOKUP('Market shares starting point Fe'!$D89,Nomenclature!$F$1:$G$8,2,FALSE))-'Market shares starting point Fe'!AD89)+AD89,$Z89/SUMIFS('Eurostat market shares'!$Z$2:$Z$185,'Eurostat market shares'!$C$2:$C$185,'Market shares starting point Fe'!$C89,'Eurostat market shares'!$D$2:$D$185,'Market shares starting point Fe'!$D89)*(SUMIFS('RAW data extract'!AB$74:AB$81,'RAW data extract'!$C$74:$C$81,VLOOKUP('Market shares starting point Fe'!$D89,Nomenclature!$F$1:$G$8,2,FALSE))-'Market shares starting point Fe'!AD89)+AD89)</f>
        <v>1.1047632222943586E-3</v>
      </c>
      <c r="AF89" s="7">
        <f>IF(SUMIFS('Eurostat market shares'!$Z$2:$Z$185,'Eurostat market shares'!$C$2:$C$185,'Market shares starting point Fe'!$C89,'Eurostat market shares'!$D$2:$D$185,'Market shares starting point Fe'!$D89)=0,(SUMIFS('RAW data extract'!AC$74:AC$81,'RAW data extract'!$C$74:$C$81,VLOOKUP('Market shares starting point Fe'!$D89,Nomenclature!$F$1:$G$8,2,FALSE))-'Market shares starting point Fe'!AE89)+AE89,$Z89/SUMIFS('Eurostat market shares'!$Z$2:$Z$185,'Eurostat market shares'!$C$2:$C$185,'Market shares starting point Fe'!$C89,'Eurostat market shares'!$D$2:$D$185,'Market shares starting point Fe'!$D89)*(SUMIFS('RAW data extract'!AC$74:AC$81,'RAW data extract'!$C$74:$C$81,VLOOKUP('Market shares starting point Fe'!$D89,Nomenclature!$F$1:$G$8,2,FALSE))-'Market shares starting point Fe'!AE89)+AE89)</f>
        <v>1.1198286141097071E-3</v>
      </c>
      <c r="AG89" s="7">
        <f>IF(SUMIFS('Eurostat market shares'!$Z$2:$Z$185,'Eurostat market shares'!$C$2:$C$185,'Market shares starting point Fe'!$C89,'Eurostat market shares'!$D$2:$D$185,'Market shares starting point Fe'!$D89)=0,(SUMIFS('RAW data extract'!AD$74:AD$81,'RAW data extract'!$C$74:$C$81,VLOOKUP('Market shares starting point Fe'!$D89,Nomenclature!$F$1:$G$8,2,FALSE))-'Market shares starting point Fe'!AF89)+AF89,$Z89/SUMIFS('Eurostat market shares'!$Z$2:$Z$185,'Eurostat market shares'!$C$2:$C$185,'Market shares starting point Fe'!$C89,'Eurostat market shares'!$D$2:$D$185,'Market shares starting point Fe'!$D89)*(SUMIFS('RAW data extract'!AD$74:AD$81,'RAW data extract'!$C$74:$C$81,VLOOKUP('Market shares starting point Fe'!$D89,Nomenclature!$F$1:$G$8,2,FALSE))-'Market shares starting point Fe'!AF89)+AF89)</f>
        <v>1.1369397967602194E-3</v>
      </c>
      <c r="AH89" s="7">
        <f>IF(SUMIFS('Eurostat market shares'!$Z$2:$Z$185,'Eurostat market shares'!$C$2:$C$185,'Market shares starting point Fe'!$C89,'Eurostat market shares'!$D$2:$D$185,'Market shares starting point Fe'!$D89)=0,(SUMIFS('RAW data extract'!AE$74:AE$81,'RAW data extract'!$C$74:$C$81,VLOOKUP('Market shares starting point Fe'!$D89,Nomenclature!$F$1:$G$8,2,FALSE))-'Market shares starting point Fe'!AG89)+AG89,$Z89/SUMIFS('Eurostat market shares'!$Z$2:$Z$185,'Eurostat market shares'!$C$2:$C$185,'Market shares starting point Fe'!$C89,'Eurostat market shares'!$D$2:$D$185,'Market shares starting point Fe'!$D89)*(SUMIFS('RAW data extract'!AE$74:AE$81,'RAW data extract'!$C$74:$C$81,VLOOKUP('Market shares starting point Fe'!$D89,Nomenclature!$F$1:$G$8,2,FALSE))-'Market shares starting point Fe'!AG89)+AG89)</f>
        <v>1.1573620931676655E-3</v>
      </c>
      <c r="AI89" s="7">
        <f>IF(SUMIFS('Eurostat market shares'!$Z$2:$Z$185,'Eurostat market shares'!$C$2:$C$185,'Market shares starting point Fe'!$C89,'Eurostat market shares'!$D$2:$D$185,'Market shares starting point Fe'!$D89)=0,(SUMIFS('RAW data extract'!AF$74:AF$81,'RAW data extract'!$C$74:$C$81,VLOOKUP('Market shares starting point Fe'!$D89,Nomenclature!$F$1:$G$8,2,FALSE))-'Market shares starting point Fe'!AH89)+AH89,$Z89/SUMIFS('Eurostat market shares'!$Z$2:$Z$185,'Eurostat market shares'!$C$2:$C$185,'Market shares starting point Fe'!$C89,'Eurostat market shares'!$D$2:$D$185,'Market shares starting point Fe'!$D89)*(SUMIFS('RAW data extract'!AF$74:AF$81,'RAW data extract'!$C$74:$C$81,VLOOKUP('Market shares starting point Fe'!$D89,Nomenclature!$F$1:$G$8,2,FALSE))-'Market shares starting point Fe'!AH89)+AH89)</f>
        <v>1.1798006925014368E-3</v>
      </c>
      <c r="AJ89" s="7">
        <f>IF(SUMIFS('Eurostat market shares'!$Z$2:$Z$185,'Eurostat market shares'!$C$2:$C$185,'Market shares starting point Fe'!$C89,'Eurostat market shares'!$D$2:$D$185,'Market shares starting point Fe'!$D89)=0,(SUMIFS('RAW data extract'!AG$74:AG$81,'RAW data extract'!$C$74:$C$81,VLOOKUP('Market shares starting point Fe'!$D89,Nomenclature!$F$1:$G$8,2,FALSE))-'Market shares starting point Fe'!AI89)+AI89,$Z89/SUMIFS('Eurostat market shares'!$Z$2:$Z$185,'Eurostat market shares'!$C$2:$C$185,'Market shares starting point Fe'!$C89,'Eurostat market shares'!$D$2:$D$185,'Market shares starting point Fe'!$D89)*(SUMIFS('RAW data extract'!AG$74:AG$81,'RAW data extract'!$C$74:$C$81,VLOOKUP('Market shares starting point Fe'!$D89,Nomenclature!$F$1:$G$8,2,FALSE))-'Market shares starting point Fe'!AI89)+AI89)</f>
        <v>1.2044940601735241E-3</v>
      </c>
      <c r="AK89" s="7">
        <f>IF(SUMIFS('Eurostat market shares'!$Z$2:$Z$185,'Eurostat market shares'!$C$2:$C$185,'Market shares starting point Fe'!$C89,'Eurostat market shares'!$D$2:$D$185,'Market shares starting point Fe'!$D89)=0,(SUMIFS('RAW data extract'!AH$74:AH$81,'RAW data extract'!$C$74:$C$81,VLOOKUP('Market shares starting point Fe'!$D89,Nomenclature!$F$1:$G$8,2,FALSE))-'Market shares starting point Fe'!AJ89)+AJ89,$Z89/SUMIFS('Eurostat market shares'!$Z$2:$Z$185,'Eurostat market shares'!$C$2:$C$185,'Market shares starting point Fe'!$C89,'Eurostat market shares'!$D$2:$D$185,'Market shares starting point Fe'!$D89)*(SUMIFS('RAW data extract'!AH$74:AH$81,'RAW data extract'!$C$74:$C$81,VLOOKUP('Market shares starting point Fe'!$D89,Nomenclature!$F$1:$G$8,2,FALSE))-'Market shares starting point Fe'!AJ89)+AJ89)</f>
        <v>1.2336119238165659E-3</v>
      </c>
      <c r="AL89" s="7">
        <f>IF(SUMIFS('Eurostat market shares'!$Z$2:$Z$185,'Eurostat market shares'!$C$2:$C$185,'Market shares starting point Fe'!$C89,'Eurostat market shares'!$D$2:$D$185,'Market shares starting point Fe'!$D89)=0,(SUMIFS('RAW data extract'!AI$74:AI$81,'RAW data extract'!$C$74:$C$81,VLOOKUP('Market shares starting point Fe'!$D89,Nomenclature!$F$1:$G$8,2,FALSE))-'Market shares starting point Fe'!AK89)+AK89,$Z89/SUMIFS('Eurostat market shares'!$Z$2:$Z$185,'Eurostat market shares'!$C$2:$C$185,'Market shares starting point Fe'!$C89,'Eurostat market shares'!$D$2:$D$185,'Market shares starting point Fe'!$D89)*(SUMIFS('RAW data extract'!AI$74:AI$81,'RAW data extract'!$C$74:$C$81,VLOOKUP('Market shares starting point Fe'!$D89,Nomenclature!$F$1:$G$8,2,FALSE))-'Market shares starting point Fe'!AK89)+AK89)</f>
        <v>1.268465559516849E-3</v>
      </c>
      <c r="AM89" s="7">
        <f>IF(SUMIFS('Eurostat market shares'!$Z$2:$Z$185,'Eurostat market shares'!$C$2:$C$185,'Market shares starting point Fe'!$C89,'Eurostat market shares'!$D$2:$D$185,'Market shares starting point Fe'!$D89)=0,(SUMIFS('RAW data extract'!AJ$74:AJ$81,'RAW data extract'!$C$74:$C$81,VLOOKUP('Market shares starting point Fe'!$D89,Nomenclature!$F$1:$G$8,2,FALSE))-'Market shares starting point Fe'!AL89)+AL89,$Z89/SUMIFS('Eurostat market shares'!$Z$2:$Z$185,'Eurostat market shares'!$C$2:$C$185,'Market shares starting point Fe'!$C89,'Eurostat market shares'!$D$2:$D$185,'Market shares starting point Fe'!$D89)*(SUMIFS('RAW data extract'!AJ$74:AJ$81,'RAW data extract'!$C$74:$C$81,VLOOKUP('Market shares starting point Fe'!$D89,Nomenclature!$F$1:$G$8,2,FALSE))-'Market shares starting point Fe'!AL89)+AL89)</f>
        <v>1.3109464826405865E-3</v>
      </c>
      <c r="AN89" s="7">
        <f>IF(SUMIFS('Eurostat market shares'!$Z$2:$Z$185,'Eurostat market shares'!$C$2:$C$185,'Market shares starting point Fe'!$C89,'Eurostat market shares'!$D$2:$D$185,'Market shares starting point Fe'!$D89)=0,(SUMIFS('RAW data extract'!AK$74:AK$81,'RAW data extract'!$C$74:$C$81,VLOOKUP('Market shares starting point Fe'!$D89,Nomenclature!$F$1:$G$8,2,FALSE))-'Market shares starting point Fe'!AM89)+AM89,$Z89/SUMIFS('Eurostat market shares'!$Z$2:$Z$185,'Eurostat market shares'!$C$2:$C$185,'Market shares starting point Fe'!$C89,'Eurostat market shares'!$D$2:$D$185,'Market shares starting point Fe'!$D89)*(SUMIFS('RAW data extract'!AK$74:AK$81,'RAW data extract'!$C$74:$C$81,VLOOKUP('Market shares starting point Fe'!$D89,Nomenclature!$F$1:$G$8,2,FALSE))-'Market shares starting point Fe'!AM89)+AM89)</f>
        <v>1.3643967276903124E-3</v>
      </c>
      <c r="AO89" s="7">
        <f>IF(SUMIFS('Eurostat market shares'!$Z$2:$Z$185,'Eurostat market shares'!$C$2:$C$185,'Market shares starting point Fe'!$C89,'Eurostat market shares'!$D$2:$D$185,'Market shares starting point Fe'!$D89)=0,(SUMIFS('RAW data extract'!AL$74:AL$81,'RAW data extract'!$C$74:$C$81,VLOOKUP('Market shares starting point Fe'!$D89,Nomenclature!$F$1:$G$8,2,FALSE))-'Market shares starting point Fe'!AN89)+AN89,$Z89/SUMIFS('Eurostat market shares'!$Z$2:$Z$185,'Eurostat market shares'!$C$2:$C$185,'Market shares starting point Fe'!$C89,'Eurostat market shares'!$D$2:$D$185,'Market shares starting point Fe'!$D89)*(SUMIFS('RAW data extract'!AL$74:AL$81,'RAW data extract'!$C$74:$C$81,VLOOKUP('Market shares starting point Fe'!$D89,Nomenclature!$F$1:$G$8,2,FALSE))-'Market shares starting point Fe'!AN89)+AN89)</f>
        <v>1.4271798005425584E-3</v>
      </c>
      <c r="AP89" s="7">
        <f>IF(SUMIFS('Eurostat market shares'!$Z$2:$Z$185,'Eurostat market shares'!$C$2:$C$185,'Market shares starting point Fe'!$C89,'Eurostat market shares'!$D$2:$D$185,'Market shares starting point Fe'!$D89)=0,(SUMIFS('RAW data extract'!AM$74:AM$81,'RAW data extract'!$C$74:$C$81,VLOOKUP('Market shares starting point Fe'!$D89,Nomenclature!$F$1:$G$8,2,FALSE))-'Market shares starting point Fe'!AO89)+AO89,$Z89/SUMIFS('Eurostat market shares'!$Z$2:$Z$185,'Eurostat market shares'!$C$2:$C$185,'Market shares starting point Fe'!$C89,'Eurostat market shares'!$D$2:$D$185,'Market shares starting point Fe'!$D89)*(SUMIFS('RAW data extract'!AM$74:AM$81,'RAW data extract'!$C$74:$C$81,VLOOKUP('Market shares starting point Fe'!$D89,Nomenclature!$F$1:$G$8,2,FALSE))-'Market shares starting point Fe'!AO89)+AO89)</f>
        <v>1.5003741575477807E-3</v>
      </c>
      <c r="AQ89" s="7">
        <f>IF(SUMIFS('Eurostat market shares'!$Z$2:$Z$185,'Eurostat market shares'!$C$2:$C$185,'Market shares starting point Fe'!$C89,'Eurostat market shares'!$D$2:$D$185,'Market shares starting point Fe'!$D89)=0,(SUMIFS('RAW data extract'!AN$74:AN$81,'RAW data extract'!$C$74:$C$81,VLOOKUP('Market shares starting point Fe'!$D89,Nomenclature!$F$1:$G$8,2,FALSE))-'Market shares starting point Fe'!AP89)+AP89,$Z89/SUMIFS('Eurostat market shares'!$Z$2:$Z$185,'Eurostat market shares'!$C$2:$C$185,'Market shares starting point Fe'!$C89,'Eurostat market shares'!$D$2:$D$185,'Market shares starting point Fe'!$D89)*(SUMIFS('RAW data extract'!AN$74:AN$81,'RAW data extract'!$C$74:$C$81,VLOOKUP('Market shares starting point Fe'!$D89,Nomenclature!$F$1:$G$8,2,FALSE))-'Market shares starting point Fe'!AP89)+AP89)</f>
        <v>1.5829916365067375E-3</v>
      </c>
      <c r="AR89" s="7">
        <f>IF(SUMIFS('Eurostat market shares'!$Z$2:$Z$185,'Eurostat market shares'!$C$2:$C$185,'Market shares starting point Fe'!$C89,'Eurostat market shares'!$D$2:$D$185,'Market shares starting point Fe'!$D89)=0,(SUMIFS('RAW data extract'!AO$74:AO$81,'RAW data extract'!$C$74:$C$81,VLOOKUP('Market shares starting point Fe'!$D89,Nomenclature!$F$1:$G$8,2,FALSE))-'Market shares starting point Fe'!AQ89)+AQ89,$Z89/SUMIFS('Eurostat market shares'!$Z$2:$Z$185,'Eurostat market shares'!$C$2:$C$185,'Market shares starting point Fe'!$C89,'Eurostat market shares'!$D$2:$D$185,'Market shares starting point Fe'!$D89)*(SUMIFS('RAW data extract'!AO$74:AO$81,'RAW data extract'!$C$74:$C$81,VLOOKUP('Market shares starting point Fe'!$D89,Nomenclature!$F$1:$G$8,2,FALSE))-'Market shares starting point Fe'!AQ89)+AQ89)</f>
        <v>1.6761214113994709E-3</v>
      </c>
      <c r="AS89" s="7">
        <f>IF(SUMIFS('Eurostat market shares'!$Z$2:$Z$185,'Eurostat market shares'!$C$2:$C$185,'Market shares starting point Fe'!$C89,'Eurostat market shares'!$D$2:$D$185,'Market shares starting point Fe'!$D89)=0,(SUMIFS('RAW data extract'!AP$74:AP$81,'RAW data extract'!$C$74:$C$81,VLOOKUP('Market shares starting point Fe'!$D89,Nomenclature!$F$1:$G$8,2,FALSE))-'Market shares starting point Fe'!AR89)+AR89,$Z89/SUMIFS('Eurostat market shares'!$Z$2:$Z$185,'Eurostat market shares'!$C$2:$C$185,'Market shares starting point Fe'!$C89,'Eurostat market shares'!$D$2:$D$185,'Market shares starting point Fe'!$D89)*(SUMIFS('RAW data extract'!AP$74:AP$81,'RAW data extract'!$C$74:$C$81,VLOOKUP('Market shares starting point Fe'!$D89,Nomenclature!$F$1:$G$8,2,FALSE))-'Market shares starting point Fe'!AR89)+AR89)</f>
        <v>1.7810369068512488E-3</v>
      </c>
      <c r="AT89" s="7">
        <f>IF(SUMIFS('Eurostat market shares'!$Z$2:$Z$185,'Eurostat market shares'!$C$2:$C$185,'Market shares starting point Fe'!$C89,'Eurostat market shares'!$D$2:$D$185,'Market shares starting point Fe'!$D89)=0,(SUMIFS('RAW data extract'!AQ$74:AQ$81,'RAW data extract'!$C$74:$C$81,VLOOKUP('Market shares starting point Fe'!$D89,Nomenclature!$F$1:$G$8,2,FALSE))-'Market shares starting point Fe'!AS89)+AS89,$Z89/SUMIFS('Eurostat market shares'!$Z$2:$Z$185,'Eurostat market shares'!$C$2:$C$185,'Market shares starting point Fe'!$C89,'Eurostat market shares'!$D$2:$D$185,'Market shares starting point Fe'!$D89)*(SUMIFS('RAW data extract'!AQ$74:AQ$81,'RAW data extract'!$C$74:$C$81,VLOOKUP('Market shares starting point Fe'!$D89,Nomenclature!$F$1:$G$8,2,FALSE))-'Market shares starting point Fe'!AS89)+AS89)</f>
        <v>1.9017989984994575E-3</v>
      </c>
      <c r="AU89" s="7">
        <f>IF(SUMIFS('Eurostat market shares'!$Z$2:$Z$185,'Eurostat market shares'!$C$2:$C$185,'Market shares starting point Fe'!$C89,'Eurostat market shares'!$D$2:$D$185,'Market shares starting point Fe'!$D89)=0,(SUMIFS('RAW data extract'!AR$74:AR$81,'RAW data extract'!$C$74:$C$81,VLOOKUP('Market shares starting point Fe'!$D89,Nomenclature!$F$1:$G$8,2,FALSE))-'Market shares starting point Fe'!AT89)+AT89,$Z89/SUMIFS('Eurostat market shares'!$Z$2:$Z$185,'Eurostat market shares'!$C$2:$C$185,'Market shares starting point Fe'!$C89,'Eurostat market shares'!$D$2:$D$185,'Market shares starting point Fe'!$D89)*(SUMIFS('RAW data extract'!AR$74:AR$81,'RAW data extract'!$C$74:$C$81,VLOOKUP('Market shares starting point Fe'!$D89,Nomenclature!$F$1:$G$8,2,FALSE))-'Market shares starting point Fe'!AT89)+AT89)</f>
        <v>2.0369226609876778E-3</v>
      </c>
      <c r="AV89" s="7">
        <f>IF(SUMIFS('Eurostat market shares'!$Z$2:$Z$185,'Eurostat market shares'!$C$2:$C$185,'Market shares starting point Fe'!$C89,'Eurostat market shares'!$D$2:$D$185,'Market shares starting point Fe'!$D89)=0,(SUMIFS('RAW data extract'!AS$74:AS$81,'RAW data extract'!$C$74:$C$81,VLOOKUP('Market shares starting point Fe'!$D89,Nomenclature!$F$1:$G$8,2,FALSE))-'Market shares starting point Fe'!AU89)+AU89,$Z89/SUMIFS('Eurostat market shares'!$Z$2:$Z$185,'Eurostat market shares'!$C$2:$C$185,'Market shares starting point Fe'!$C89,'Eurostat market shares'!$D$2:$D$185,'Market shares starting point Fe'!$D89)*(SUMIFS('RAW data extract'!AS$74:AS$81,'RAW data extract'!$C$74:$C$81,VLOOKUP('Market shares starting point Fe'!$D89,Nomenclature!$F$1:$G$8,2,FALSE))-'Market shares starting point Fe'!AU89)+AU89)</f>
        <v>2.1971128177983327E-3</v>
      </c>
      <c r="AW89" s="7">
        <f>IF(SUMIFS('Eurostat market shares'!$Z$2:$Z$185,'Eurostat market shares'!$C$2:$C$185,'Market shares starting point Fe'!$C89,'Eurostat market shares'!$D$2:$D$185,'Market shares starting point Fe'!$D89)=0,(SUMIFS('RAW data extract'!AT$74:AT$81,'RAW data extract'!$C$74:$C$81,VLOOKUP('Market shares starting point Fe'!$D89,Nomenclature!$F$1:$G$8,2,FALSE))-'Market shares starting point Fe'!AV89)+AV89,$Z89/SUMIFS('Eurostat market shares'!$Z$2:$Z$185,'Eurostat market shares'!$C$2:$C$185,'Market shares starting point Fe'!$C89,'Eurostat market shares'!$D$2:$D$185,'Market shares starting point Fe'!$D89)*(SUMIFS('RAW data extract'!AT$74:AT$81,'RAW data extract'!$C$74:$C$81,VLOOKUP('Market shares starting point Fe'!$D89,Nomenclature!$F$1:$G$8,2,FALSE))-'Market shares starting point Fe'!AV89)+AV89)</f>
        <v>2.3889626204798035E-3</v>
      </c>
      <c r="AX89" s="7">
        <f>IF(SUMIFS('Eurostat market shares'!$Z$2:$Z$185,'Eurostat market shares'!$C$2:$C$185,'Market shares starting point Fe'!$C89,'Eurostat market shares'!$D$2:$D$185,'Market shares starting point Fe'!$D89)=0,(SUMIFS('RAW data extract'!AU$74:AU$81,'RAW data extract'!$C$74:$C$81,VLOOKUP('Market shares starting point Fe'!$D89,Nomenclature!$F$1:$G$8,2,FALSE))-'Market shares starting point Fe'!AW89)+AW89,$Z89/SUMIFS('Eurostat market shares'!$Z$2:$Z$185,'Eurostat market shares'!$C$2:$C$185,'Market shares starting point Fe'!$C89,'Eurostat market shares'!$D$2:$D$185,'Market shares starting point Fe'!$D89)*(SUMIFS('RAW data extract'!AU$74:AU$81,'RAW data extract'!$C$74:$C$81,VLOOKUP('Market shares starting point Fe'!$D89,Nomenclature!$F$1:$G$8,2,FALSE))-'Market shares starting point Fe'!AW89)+AW89)</f>
        <v>2.6221717132054179E-3</v>
      </c>
      <c r="AY89" s="7">
        <f>IF(SUMIFS('Eurostat market shares'!$Z$2:$Z$185,'Eurostat market shares'!$C$2:$C$185,'Market shares starting point Fe'!$C89,'Eurostat market shares'!$D$2:$D$185,'Market shares starting point Fe'!$D89)=0,(SUMIFS('RAW data extract'!AV$74:AV$81,'RAW data extract'!$C$74:$C$81,VLOOKUP('Market shares starting point Fe'!$D89,Nomenclature!$F$1:$G$8,2,FALSE))-'Market shares starting point Fe'!AX89)+AX89,$Z89/SUMIFS('Eurostat market shares'!$Z$2:$Z$185,'Eurostat market shares'!$C$2:$C$185,'Market shares starting point Fe'!$C89,'Eurostat market shares'!$D$2:$D$185,'Market shares starting point Fe'!$D89)*(SUMIFS('RAW data extract'!AV$74:AV$81,'RAW data extract'!$C$74:$C$81,VLOOKUP('Market shares starting point Fe'!$D89,Nomenclature!$F$1:$G$8,2,FALSE))-'Market shares starting point Fe'!AX89)+AX89)</f>
        <v>2.8148257461133256E-3</v>
      </c>
      <c r="AZ89" s="7">
        <f>IF(SUMIFS('Eurostat market shares'!$Z$2:$Z$185,'Eurostat market shares'!$C$2:$C$185,'Market shares starting point Fe'!$C89,'Eurostat market shares'!$D$2:$D$185,'Market shares starting point Fe'!$D89)=0,(SUMIFS('RAW data extract'!AW$74:AW$81,'RAW data extract'!$C$74:$C$81,VLOOKUP('Market shares starting point Fe'!$D89,Nomenclature!$F$1:$G$8,2,FALSE))-'Market shares starting point Fe'!AY89)+AY89,$Z89/SUMIFS('Eurostat market shares'!$Z$2:$Z$185,'Eurostat market shares'!$C$2:$C$185,'Market shares starting point Fe'!$C89,'Eurostat market shares'!$D$2:$D$185,'Market shares starting point Fe'!$D89)*(SUMIFS('RAW data extract'!AW$74:AW$81,'RAW data extract'!$C$74:$C$81,VLOOKUP('Market shares starting point Fe'!$D89,Nomenclature!$F$1:$G$8,2,FALSE))-'Market shares starting point Fe'!AY89)+AY89)</f>
        <v>3.0652488740514506E-3</v>
      </c>
      <c r="BA89" s="7">
        <f>IF(SUMIFS('Eurostat market shares'!$Z$2:$Z$185,'Eurostat market shares'!$C$2:$C$185,'Market shares starting point Fe'!$C89,'Eurostat market shares'!$D$2:$D$185,'Market shares starting point Fe'!$D89)=0,(SUMIFS('RAW data extract'!AX$74:AX$81,'RAW data extract'!$C$74:$C$81,VLOOKUP('Market shares starting point Fe'!$D89,Nomenclature!$F$1:$G$8,2,FALSE))-'Market shares starting point Fe'!AZ89)+AZ89,$Z89/SUMIFS('Eurostat market shares'!$Z$2:$Z$185,'Eurostat market shares'!$C$2:$C$185,'Market shares starting point Fe'!$C89,'Eurostat market shares'!$D$2:$D$185,'Market shares starting point Fe'!$D89)*(SUMIFS('RAW data extract'!AX$74:AX$81,'RAW data extract'!$C$74:$C$81,VLOOKUP('Market shares starting point Fe'!$D89,Nomenclature!$F$1:$G$8,2,FALSE))-'Market shares starting point Fe'!AZ89)+AZ89)</f>
        <v>3.334783432032285E-3</v>
      </c>
      <c r="BB89" s="7">
        <f>IF(SUMIFS('Eurostat market shares'!$Z$2:$Z$185,'Eurostat market shares'!$C$2:$C$185,'Market shares starting point Fe'!$C89,'Eurostat market shares'!$D$2:$D$185,'Market shares starting point Fe'!$D89)=0,(SUMIFS('RAW data extract'!AY$74:AY$81,'RAW data extract'!$C$74:$C$81,VLOOKUP('Market shares starting point Fe'!$D89,Nomenclature!$F$1:$G$8,2,FALSE))-'Market shares starting point Fe'!BA89)+BA89,$Z89/SUMIFS('Eurostat market shares'!$Z$2:$Z$185,'Eurostat market shares'!$C$2:$C$185,'Market shares starting point Fe'!$C89,'Eurostat market shares'!$D$2:$D$185,'Market shares starting point Fe'!$D89)*(SUMIFS('RAW data extract'!AY$74:AY$81,'RAW data extract'!$C$74:$C$81,VLOOKUP('Market shares starting point Fe'!$D89,Nomenclature!$F$1:$G$8,2,FALSE))-'Market shares starting point Fe'!BA89)+BA89)</f>
        <v>3.6237132253118015E-3</v>
      </c>
      <c r="BC89" s="7">
        <f>IF(SUMIFS('Eurostat market shares'!$Z$2:$Z$185,'Eurostat market shares'!$C$2:$C$185,'Market shares starting point Fe'!$C89,'Eurostat market shares'!$D$2:$D$185,'Market shares starting point Fe'!$D89)=0,(SUMIFS('RAW data extract'!AZ$74:AZ$81,'RAW data extract'!$C$74:$C$81,VLOOKUP('Market shares starting point Fe'!$D89,Nomenclature!$F$1:$G$8,2,FALSE))-'Market shares starting point Fe'!BB89)+BB89,$Z89/SUMIFS('Eurostat market shares'!$Z$2:$Z$185,'Eurostat market shares'!$C$2:$C$185,'Market shares starting point Fe'!$C89,'Eurostat market shares'!$D$2:$D$185,'Market shares starting point Fe'!$D89)*(SUMIFS('RAW data extract'!AZ$74:AZ$81,'RAW data extract'!$C$74:$C$81,VLOOKUP('Market shares starting point Fe'!$D89,Nomenclature!$F$1:$G$8,2,FALSE))-'Market shares starting point Fe'!BB89)+BB89)</f>
        <v>3.93874778335757E-3</v>
      </c>
      <c r="BD89" s="7">
        <f>IF(SUMIFS('Eurostat market shares'!$Z$2:$Z$185,'Eurostat market shares'!$C$2:$C$185,'Market shares starting point Fe'!$C89,'Eurostat market shares'!$D$2:$D$185,'Market shares starting point Fe'!$D89)=0,(SUMIFS('RAW data extract'!BA$74:BA$81,'RAW data extract'!$C$74:$C$81,VLOOKUP('Market shares starting point Fe'!$D89,Nomenclature!$F$1:$G$8,2,FALSE))-'Market shares starting point Fe'!BC89)+BC89,$Z89/SUMIFS('Eurostat market shares'!$Z$2:$Z$185,'Eurostat market shares'!$C$2:$C$185,'Market shares starting point Fe'!$C89,'Eurostat market shares'!$D$2:$D$185,'Market shares starting point Fe'!$D89)*(SUMIFS('RAW data extract'!BA$74:BA$81,'RAW data extract'!$C$74:$C$81,VLOOKUP('Market shares starting point Fe'!$D89,Nomenclature!$F$1:$G$8,2,FALSE))-'Market shares starting point Fe'!BC89)+BC89)</f>
        <v>4.300220416896405E-3</v>
      </c>
      <c r="BE89" s="7">
        <f>IF(SUMIFS('Eurostat market shares'!$Z$2:$Z$185,'Eurostat market shares'!$C$2:$C$185,'Market shares starting point Fe'!$C89,'Eurostat market shares'!$D$2:$D$185,'Market shares starting point Fe'!$D89)=0,(SUMIFS('RAW data extract'!BB$74:BB$81,'RAW data extract'!$C$74:$C$81,VLOOKUP('Market shares starting point Fe'!$D89,Nomenclature!$F$1:$G$8,2,FALSE))-'Market shares starting point Fe'!BD89)+BD89,$Z89/SUMIFS('Eurostat market shares'!$Z$2:$Z$185,'Eurostat market shares'!$C$2:$C$185,'Market shares starting point Fe'!$C89,'Eurostat market shares'!$D$2:$D$185,'Market shares starting point Fe'!$D89)*(SUMIFS('RAW data extract'!BB$74:BB$81,'RAW data extract'!$C$74:$C$81,VLOOKUP('Market shares starting point Fe'!$D89,Nomenclature!$F$1:$G$8,2,FALSE))-'Market shares starting point Fe'!BD89)+BD89)</f>
        <v>4.6939839380802061E-3</v>
      </c>
      <c r="BF89" s="7">
        <f>IF(SUMIFS('Eurostat market shares'!$Z$2:$Z$185,'Eurostat market shares'!$C$2:$C$185,'Market shares starting point Fe'!$C89,'Eurostat market shares'!$D$2:$D$185,'Market shares starting point Fe'!$D89)=0,(SUMIFS('RAW data extract'!BC$74:BC$81,'RAW data extract'!$C$74:$C$81,VLOOKUP('Market shares starting point Fe'!$D89,Nomenclature!$F$1:$G$8,2,FALSE))-'Market shares starting point Fe'!BE89)+BE89,$Z89/SUMIFS('Eurostat market shares'!$Z$2:$Z$185,'Eurostat market shares'!$C$2:$C$185,'Market shares starting point Fe'!$C89,'Eurostat market shares'!$D$2:$D$185,'Market shares starting point Fe'!$D89)*(SUMIFS('RAW data extract'!BC$74:BC$81,'RAW data extract'!$C$74:$C$81,VLOOKUP('Market shares starting point Fe'!$D89,Nomenclature!$F$1:$G$8,2,FALSE))-'Market shares starting point Fe'!BE89)+BE89)</f>
        <v>5.1362652244870237E-3</v>
      </c>
      <c r="BG89" s="7">
        <f>IF(SUMIFS('Eurostat market shares'!$Z$2:$Z$185,'Eurostat market shares'!$C$2:$C$185,'Market shares starting point Fe'!$C89,'Eurostat market shares'!$D$2:$D$185,'Market shares starting point Fe'!$D89)=0,(SUMIFS('RAW data extract'!BD$74:BD$81,'RAW data extract'!$C$74:$C$81,VLOOKUP('Market shares starting point Fe'!$D89,Nomenclature!$F$1:$G$8,2,FALSE))-'Market shares starting point Fe'!BF89)+BF89,$Z89/SUMIFS('Eurostat market shares'!$Z$2:$Z$185,'Eurostat market shares'!$C$2:$C$185,'Market shares starting point Fe'!$C89,'Eurostat market shares'!$D$2:$D$185,'Market shares starting point Fe'!$D89)*(SUMIFS('RAW data extract'!BD$74:BD$81,'RAW data extract'!$C$74:$C$81,VLOOKUP('Market shares starting point Fe'!$D89,Nomenclature!$F$1:$G$8,2,FALSE))-'Market shares starting point Fe'!BF89)+BF89)</f>
        <v>5.6378151138611644E-3</v>
      </c>
      <c r="BH89" s="7">
        <f>IF(SUMIFS('Eurostat market shares'!$Z$2:$Z$185,'Eurostat market shares'!$C$2:$C$185,'Market shares starting point Fe'!$C89,'Eurostat market shares'!$D$2:$D$185,'Market shares starting point Fe'!$D89)=0,(SUMIFS('RAW data extract'!BE$74:BE$81,'RAW data extract'!$C$74:$C$81,VLOOKUP('Market shares starting point Fe'!$D89,Nomenclature!$F$1:$G$8,2,FALSE))-'Market shares starting point Fe'!BG89)+BG89,$Z89/SUMIFS('Eurostat market shares'!$Z$2:$Z$185,'Eurostat market shares'!$C$2:$C$185,'Market shares starting point Fe'!$C89,'Eurostat market shares'!$D$2:$D$185,'Market shares starting point Fe'!$D89)*(SUMIFS('RAW data extract'!BE$74:BE$81,'RAW data extract'!$C$74:$C$81,VLOOKUP('Market shares starting point Fe'!$D89,Nomenclature!$F$1:$G$8,2,FALSE))-'Market shares starting point Fe'!BG89)+BG89)</f>
        <v>6.2088712169205505E-3</v>
      </c>
    </row>
    <row r="90" spans="1:60" hidden="1" x14ac:dyDescent="0.3">
      <c r="A90" t="s">
        <v>9</v>
      </c>
      <c r="B90" t="s">
        <v>10</v>
      </c>
      <c r="C90" t="s">
        <v>30</v>
      </c>
      <c r="D90" t="s">
        <v>12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 s="6">
        <f>IFERROR(SUMIFS('intermediary sheet'!J$2:J$185,'intermediary sheet'!$C$2:$C$185,'Market shares starting point Fe'!$C90,'intermediary sheet'!$D$2:$D$185,'Market shares starting point Fe'!$D90)/SUMIFS('intermediary sheet'!J$2:J$185,'intermediary sheet'!$C$2:$C$185,'Market shares starting point Fe'!$C90,'intermediary sheet'!$D$2:$D$185,"total"),0)</f>
        <v>1</v>
      </c>
      <c r="K90" s="6">
        <f>IFERROR(SUMIFS('intermediary sheet'!K$2:K$185,'intermediary sheet'!$C$2:$C$185,'Market shares starting point Fe'!$C90,'intermediary sheet'!$D$2:$D$185,'Market shares starting point Fe'!$D90)/SUMIFS('intermediary sheet'!K$2:K$185,'intermediary sheet'!$C$2:$C$185,'Market shares starting point Fe'!$C90,'intermediary sheet'!$D$2:$D$185,"total"),0)</f>
        <v>1</v>
      </c>
      <c r="L90" s="6">
        <f>IFERROR(SUMIFS('intermediary sheet'!L$2:L$185,'intermediary sheet'!$C$2:$C$185,'Market shares starting point Fe'!$C90,'intermediary sheet'!$D$2:$D$185,'Market shares starting point Fe'!$D90)/SUMIFS('intermediary sheet'!L$2:L$185,'intermediary sheet'!$C$2:$C$185,'Market shares starting point Fe'!$C90,'intermediary sheet'!$D$2:$D$185,"total"),0)</f>
        <v>1</v>
      </c>
      <c r="M90" s="6">
        <f>IFERROR(SUMIFS('intermediary sheet'!M$2:M$185,'intermediary sheet'!$C$2:$C$185,'Market shares starting point Fe'!$C90,'intermediary sheet'!$D$2:$D$185,'Market shares starting point Fe'!$D90)/SUMIFS('intermediary sheet'!M$2:M$185,'intermediary sheet'!$C$2:$C$185,'Market shares starting point Fe'!$C90,'intermediary sheet'!$D$2:$D$185,"total"),0)</f>
        <v>1</v>
      </c>
      <c r="N90" s="6">
        <f>IFERROR(SUMIFS('intermediary sheet'!N$2:N$185,'intermediary sheet'!$C$2:$C$185,'Market shares starting point Fe'!$C90,'intermediary sheet'!$D$2:$D$185,'Market shares starting point Fe'!$D90)/SUMIFS('intermediary sheet'!N$2:N$185,'intermediary sheet'!$C$2:$C$185,'Market shares starting point Fe'!$C90,'intermediary sheet'!$D$2:$D$185,"total"),0)</f>
        <v>1</v>
      </c>
      <c r="O90" s="6">
        <f>IFERROR(SUMIFS('intermediary sheet'!O$2:O$185,'intermediary sheet'!$C$2:$C$185,'Market shares starting point Fe'!$C90,'intermediary sheet'!$D$2:$D$185,'Market shares starting point Fe'!$D90)/SUMIFS('intermediary sheet'!O$2:O$185,'intermediary sheet'!$C$2:$C$185,'Market shares starting point Fe'!$C90,'intermediary sheet'!$D$2:$D$185,"total"),0)</f>
        <v>1</v>
      </c>
      <c r="P90" s="6">
        <f>IFERROR(SUMIFS('intermediary sheet'!P$2:P$185,'intermediary sheet'!$C$2:$C$185,'Market shares starting point Fe'!$C90,'intermediary sheet'!$D$2:$D$185,'Market shares starting point Fe'!$D90)/SUMIFS('intermediary sheet'!P$2:P$185,'intermediary sheet'!$C$2:$C$185,'Market shares starting point Fe'!$C90,'intermediary sheet'!$D$2:$D$185,"total"),0)</f>
        <v>1</v>
      </c>
      <c r="Q90" s="6">
        <f>IFERROR(SUMIFS('intermediary sheet'!Q$2:Q$185,'intermediary sheet'!$C$2:$C$185,'Market shares starting point Fe'!$C90,'intermediary sheet'!$D$2:$D$185,'Market shares starting point Fe'!$D90)/SUMIFS('intermediary sheet'!Q$2:Q$185,'intermediary sheet'!$C$2:$C$185,'Market shares starting point Fe'!$C90,'intermediary sheet'!$D$2:$D$185,"total"),0)</f>
        <v>1</v>
      </c>
      <c r="R90" s="6">
        <f>IFERROR(SUMIFS('intermediary sheet'!R$2:R$185,'intermediary sheet'!$C$2:$C$185,'Market shares starting point Fe'!$C90,'intermediary sheet'!$D$2:$D$185,'Market shares starting point Fe'!$D90)/SUMIFS('intermediary sheet'!R$2:R$185,'intermediary sheet'!$C$2:$C$185,'Market shares starting point Fe'!$C90,'intermediary sheet'!$D$2:$D$185,"total"),0)</f>
        <v>1</v>
      </c>
      <c r="S90" s="6">
        <f>IFERROR(SUMIFS('intermediary sheet'!S$2:S$185,'intermediary sheet'!$C$2:$C$185,'Market shares starting point Fe'!$C90,'intermediary sheet'!$D$2:$D$185,'Market shares starting point Fe'!$D90)/SUMIFS('intermediary sheet'!S$2:S$185,'intermediary sheet'!$C$2:$C$185,'Market shares starting point Fe'!$C90,'intermediary sheet'!$D$2:$D$185,"total"),0)</f>
        <v>1</v>
      </c>
      <c r="T90" s="6">
        <f>IFERROR(SUMIFS('intermediary sheet'!T$2:T$185,'intermediary sheet'!$C$2:$C$185,'Market shares starting point Fe'!$C90,'intermediary sheet'!$D$2:$D$185,'Market shares starting point Fe'!$D90)/SUMIFS('intermediary sheet'!T$2:T$185,'intermediary sheet'!$C$2:$C$185,'Market shares starting point Fe'!$C90,'intermediary sheet'!$D$2:$D$185,"total"),0)</f>
        <v>1</v>
      </c>
      <c r="U90" s="6">
        <f>IFERROR(SUMIFS('intermediary sheet'!U$2:U$185,'intermediary sheet'!$C$2:$C$185,'Market shares starting point Fe'!$C90,'intermediary sheet'!$D$2:$D$185,'Market shares starting point Fe'!$D90)/SUMIFS('intermediary sheet'!U$2:U$185,'intermediary sheet'!$C$2:$C$185,'Market shares starting point Fe'!$C90,'intermediary sheet'!$D$2:$D$185,"total"),0)</f>
        <v>1</v>
      </c>
      <c r="V90" s="6">
        <f>IFERROR(SUMIFS('intermediary sheet'!V$2:V$185,'intermediary sheet'!$C$2:$C$185,'Market shares starting point Fe'!$C90,'intermediary sheet'!$D$2:$D$185,'Market shares starting point Fe'!$D90)/SUMIFS('intermediary sheet'!V$2:V$185,'intermediary sheet'!$C$2:$C$185,'Market shares starting point Fe'!$C90,'intermediary sheet'!$D$2:$D$185,"total"),0)</f>
        <v>1</v>
      </c>
      <c r="W90" s="6">
        <f>IFERROR(SUMIFS('intermediary sheet'!W$2:W$185,'intermediary sheet'!$C$2:$C$185,'Market shares starting point Fe'!$C90,'intermediary sheet'!$D$2:$D$185,'Market shares starting point Fe'!$D90)/SUMIFS('intermediary sheet'!W$2:W$185,'intermediary sheet'!$C$2:$C$185,'Market shares starting point Fe'!$C90,'intermediary sheet'!$D$2:$D$185,"total"),0)</f>
        <v>1</v>
      </c>
      <c r="X90" s="6">
        <f>IFERROR(SUMIFS('intermediary sheet'!X$2:X$185,'intermediary sheet'!$C$2:$C$185,'Market shares starting point Fe'!$C90,'intermediary sheet'!$D$2:$D$185,'Market shares starting point Fe'!$D90)/SUMIFS('intermediary sheet'!X$2:X$185,'intermediary sheet'!$C$2:$C$185,'Market shares starting point Fe'!$C90,'intermediary sheet'!$D$2:$D$185,"total"),0)</f>
        <v>1</v>
      </c>
      <c r="Y90" s="6">
        <f>IFERROR(SUMIFS('intermediary sheet'!Y$2:Y$185,'intermediary sheet'!$C$2:$C$185,'Market shares starting point Fe'!$C90,'intermediary sheet'!$D$2:$D$185,'Market shares starting point Fe'!$D90)/SUMIFS('intermediary sheet'!Y$2:Y$185,'intermediary sheet'!$C$2:$C$185,'Market shares starting point Fe'!$C90,'intermediary sheet'!$D$2:$D$185,"total"),0)</f>
        <v>1</v>
      </c>
      <c r="Z90" s="6">
        <f>IFERROR(SUMIFS('intermediary sheet'!Z$2:Z$185,'intermediary sheet'!$C$2:$C$185,'Market shares starting point Fe'!$C90,'intermediary sheet'!$D$2:$D$185,'Market shares starting point Fe'!$D90)/SUMIFS('intermediary sheet'!Z$2:Z$185,'intermediary sheet'!$C$2:$C$185,'Market shares starting point Fe'!$C90,'intermediary sheet'!$D$2:$D$185,"total"),0)</f>
        <v>1</v>
      </c>
      <c r="AA90" s="7">
        <f>IF(SUMIFS('Eurostat market shares'!$Z$2:$Z$185,'Eurostat market shares'!$C$2:$C$185,'Market shares starting point Fe'!$C90,'Eurostat market shares'!$D$2:$D$185,'Market shares starting point Fe'!$D90)=0,(SUMIFS('RAW data extract'!X$74:X$81,'RAW data extract'!$C$74:$C$81,VLOOKUP('Market shares starting point Fe'!$D90,Nomenclature!$F$1:$G$8,2,FALSE))-'Market shares starting point Fe'!Z90)+Z90,$Z90/SUMIFS('Eurostat market shares'!$Z$2:$Z$185,'Eurostat market shares'!$C$2:$C$185,'Market shares starting point Fe'!$C90,'Eurostat market shares'!$D$2:$D$185,'Market shares starting point Fe'!$D90)*(SUMIFS('RAW data extract'!X$74:X$81,'RAW data extract'!$C$74:$C$81,VLOOKUP('Market shares starting point Fe'!$D90,Nomenclature!$F$1:$G$8,2,FALSE))-'Market shares starting point Fe'!Z90)+Z90)</f>
        <v>1</v>
      </c>
      <c r="AB90" s="7">
        <f>IF(SUMIFS('Eurostat market shares'!$Z$2:$Z$185,'Eurostat market shares'!$C$2:$C$185,'Market shares starting point Fe'!$C90,'Eurostat market shares'!$D$2:$D$185,'Market shares starting point Fe'!$D90)=0,(SUMIFS('RAW data extract'!Y$74:Y$81,'RAW data extract'!$C$74:$C$81,VLOOKUP('Market shares starting point Fe'!$D90,Nomenclature!$F$1:$G$8,2,FALSE))-'Market shares starting point Fe'!AA90)+AA90,$Z90/SUMIFS('Eurostat market shares'!$Z$2:$Z$185,'Eurostat market shares'!$C$2:$C$185,'Market shares starting point Fe'!$C90,'Eurostat market shares'!$D$2:$D$185,'Market shares starting point Fe'!$D90)*(SUMIFS('RAW data extract'!Y$74:Y$81,'RAW data extract'!$C$74:$C$81,VLOOKUP('Market shares starting point Fe'!$D90,Nomenclature!$F$1:$G$8,2,FALSE))-'Market shares starting point Fe'!AA90)+AA90)</f>
        <v>1</v>
      </c>
      <c r="AC90" s="7">
        <f>IF(SUMIFS('Eurostat market shares'!$Z$2:$Z$185,'Eurostat market shares'!$C$2:$C$185,'Market shares starting point Fe'!$C90,'Eurostat market shares'!$D$2:$D$185,'Market shares starting point Fe'!$D90)=0,(SUMIFS('RAW data extract'!Z$74:Z$81,'RAW data extract'!$C$74:$C$81,VLOOKUP('Market shares starting point Fe'!$D90,Nomenclature!$F$1:$G$8,2,FALSE))-'Market shares starting point Fe'!AB90)+AB90,$Z90/SUMIFS('Eurostat market shares'!$Z$2:$Z$185,'Eurostat market shares'!$C$2:$C$185,'Market shares starting point Fe'!$C90,'Eurostat market shares'!$D$2:$D$185,'Market shares starting point Fe'!$D90)*(SUMIFS('RAW data extract'!Z$74:Z$81,'RAW data extract'!$C$74:$C$81,VLOOKUP('Market shares starting point Fe'!$D90,Nomenclature!$F$1:$G$8,2,FALSE))-'Market shares starting point Fe'!AB90)+AB90)</f>
        <v>1</v>
      </c>
      <c r="AD90" s="7">
        <f>IF(SUMIFS('Eurostat market shares'!$Z$2:$Z$185,'Eurostat market shares'!$C$2:$C$185,'Market shares starting point Fe'!$C90,'Eurostat market shares'!$D$2:$D$185,'Market shares starting point Fe'!$D90)=0,(SUMIFS('RAW data extract'!AA$74:AA$81,'RAW data extract'!$C$74:$C$81,VLOOKUP('Market shares starting point Fe'!$D90,Nomenclature!$F$1:$G$8,2,FALSE))-'Market shares starting point Fe'!AC90)+AC90,$Z90/SUMIFS('Eurostat market shares'!$Z$2:$Z$185,'Eurostat market shares'!$C$2:$C$185,'Market shares starting point Fe'!$C90,'Eurostat market shares'!$D$2:$D$185,'Market shares starting point Fe'!$D90)*(SUMIFS('RAW data extract'!AA$74:AA$81,'RAW data extract'!$C$74:$C$81,VLOOKUP('Market shares starting point Fe'!$D90,Nomenclature!$F$1:$G$8,2,FALSE))-'Market shares starting point Fe'!AC90)+AC90)</f>
        <v>1</v>
      </c>
      <c r="AE90" s="7">
        <f>IF(SUMIFS('Eurostat market shares'!$Z$2:$Z$185,'Eurostat market shares'!$C$2:$C$185,'Market shares starting point Fe'!$C90,'Eurostat market shares'!$D$2:$D$185,'Market shares starting point Fe'!$D90)=0,(SUMIFS('RAW data extract'!AB$74:AB$81,'RAW data extract'!$C$74:$C$81,VLOOKUP('Market shares starting point Fe'!$D90,Nomenclature!$F$1:$G$8,2,FALSE))-'Market shares starting point Fe'!AD90)+AD90,$Z90/SUMIFS('Eurostat market shares'!$Z$2:$Z$185,'Eurostat market shares'!$C$2:$C$185,'Market shares starting point Fe'!$C90,'Eurostat market shares'!$D$2:$D$185,'Market shares starting point Fe'!$D90)*(SUMIFS('RAW data extract'!AB$74:AB$81,'RAW data extract'!$C$74:$C$81,VLOOKUP('Market shares starting point Fe'!$D90,Nomenclature!$F$1:$G$8,2,FALSE))-'Market shares starting point Fe'!AD90)+AD90)</f>
        <v>1</v>
      </c>
      <c r="AF90" s="7">
        <f>IF(SUMIFS('Eurostat market shares'!$Z$2:$Z$185,'Eurostat market shares'!$C$2:$C$185,'Market shares starting point Fe'!$C90,'Eurostat market shares'!$D$2:$D$185,'Market shares starting point Fe'!$D90)=0,(SUMIFS('RAW data extract'!AC$74:AC$81,'RAW data extract'!$C$74:$C$81,VLOOKUP('Market shares starting point Fe'!$D90,Nomenclature!$F$1:$G$8,2,FALSE))-'Market shares starting point Fe'!AE90)+AE90,$Z90/SUMIFS('Eurostat market shares'!$Z$2:$Z$185,'Eurostat market shares'!$C$2:$C$185,'Market shares starting point Fe'!$C90,'Eurostat market shares'!$D$2:$D$185,'Market shares starting point Fe'!$D90)*(SUMIFS('RAW data extract'!AC$74:AC$81,'RAW data extract'!$C$74:$C$81,VLOOKUP('Market shares starting point Fe'!$D90,Nomenclature!$F$1:$G$8,2,FALSE))-'Market shares starting point Fe'!AE90)+AE90)</f>
        <v>1</v>
      </c>
      <c r="AG90" s="7">
        <f>IF(SUMIFS('Eurostat market shares'!$Z$2:$Z$185,'Eurostat market shares'!$C$2:$C$185,'Market shares starting point Fe'!$C90,'Eurostat market shares'!$D$2:$D$185,'Market shares starting point Fe'!$D90)=0,(SUMIFS('RAW data extract'!AD$74:AD$81,'RAW data extract'!$C$74:$C$81,VLOOKUP('Market shares starting point Fe'!$D90,Nomenclature!$F$1:$G$8,2,FALSE))-'Market shares starting point Fe'!AF90)+AF90,$Z90/SUMIFS('Eurostat market shares'!$Z$2:$Z$185,'Eurostat market shares'!$C$2:$C$185,'Market shares starting point Fe'!$C90,'Eurostat market shares'!$D$2:$D$185,'Market shares starting point Fe'!$D90)*(SUMIFS('RAW data extract'!AD$74:AD$81,'RAW data extract'!$C$74:$C$81,VLOOKUP('Market shares starting point Fe'!$D90,Nomenclature!$F$1:$G$8,2,FALSE))-'Market shares starting point Fe'!AF90)+AF90)</f>
        <v>1</v>
      </c>
      <c r="AH90" s="7">
        <f>IF(SUMIFS('Eurostat market shares'!$Z$2:$Z$185,'Eurostat market shares'!$C$2:$C$185,'Market shares starting point Fe'!$C90,'Eurostat market shares'!$D$2:$D$185,'Market shares starting point Fe'!$D90)=0,(SUMIFS('RAW data extract'!AE$74:AE$81,'RAW data extract'!$C$74:$C$81,VLOOKUP('Market shares starting point Fe'!$D90,Nomenclature!$F$1:$G$8,2,FALSE))-'Market shares starting point Fe'!AG90)+AG90,$Z90/SUMIFS('Eurostat market shares'!$Z$2:$Z$185,'Eurostat market shares'!$C$2:$C$185,'Market shares starting point Fe'!$C90,'Eurostat market shares'!$D$2:$D$185,'Market shares starting point Fe'!$D90)*(SUMIFS('RAW data extract'!AE$74:AE$81,'RAW data extract'!$C$74:$C$81,VLOOKUP('Market shares starting point Fe'!$D90,Nomenclature!$F$1:$G$8,2,FALSE))-'Market shares starting point Fe'!AG90)+AG90)</f>
        <v>1</v>
      </c>
      <c r="AI90" s="7">
        <f>IF(SUMIFS('Eurostat market shares'!$Z$2:$Z$185,'Eurostat market shares'!$C$2:$C$185,'Market shares starting point Fe'!$C90,'Eurostat market shares'!$D$2:$D$185,'Market shares starting point Fe'!$D90)=0,(SUMIFS('RAW data extract'!AF$74:AF$81,'RAW data extract'!$C$74:$C$81,VLOOKUP('Market shares starting point Fe'!$D90,Nomenclature!$F$1:$G$8,2,FALSE))-'Market shares starting point Fe'!AH90)+AH90,$Z90/SUMIFS('Eurostat market shares'!$Z$2:$Z$185,'Eurostat market shares'!$C$2:$C$185,'Market shares starting point Fe'!$C90,'Eurostat market shares'!$D$2:$D$185,'Market shares starting point Fe'!$D90)*(SUMIFS('RAW data extract'!AF$74:AF$81,'RAW data extract'!$C$74:$C$81,VLOOKUP('Market shares starting point Fe'!$D90,Nomenclature!$F$1:$G$8,2,FALSE))-'Market shares starting point Fe'!AH90)+AH90)</f>
        <v>1</v>
      </c>
      <c r="AJ90" s="7">
        <f>IF(SUMIFS('Eurostat market shares'!$Z$2:$Z$185,'Eurostat market shares'!$C$2:$C$185,'Market shares starting point Fe'!$C90,'Eurostat market shares'!$D$2:$D$185,'Market shares starting point Fe'!$D90)=0,(SUMIFS('RAW data extract'!AG$74:AG$81,'RAW data extract'!$C$74:$C$81,VLOOKUP('Market shares starting point Fe'!$D90,Nomenclature!$F$1:$G$8,2,FALSE))-'Market shares starting point Fe'!AI90)+AI90,$Z90/SUMIFS('Eurostat market shares'!$Z$2:$Z$185,'Eurostat market shares'!$C$2:$C$185,'Market shares starting point Fe'!$C90,'Eurostat market shares'!$D$2:$D$185,'Market shares starting point Fe'!$D90)*(SUMIFS('RAW data extract'!AG$74:AG$81,'RAW data extract'!$C$74:$C$81,VLOOKUP('Market shares starting point Fe'!$D90,Nomenclature!$F$1:$G$8,2,FALSE))-'Market shares starting point Fe'!AI90)+AI90)</f>
        <v>1</v>
      </c>
      <c r="AK90" s="7">
        <f>IF(SUMIFS('Eurostat market shares'!$Z$2:$Z$185,'Eurostat market shares'!$C$2:$C$185,'Market shares starting point Fe'!$C90,'Eurostat market shares'!$D$2:$D$185,'Market shares starting point Fe'!$D90)=0,(SUMIFS('RAW data extract'!AH$74:AH$81,'RAW data extract'!$C$74:$C$81,VLOOKUP('Market shares starting point Fe'!$D90,Nomenclature!$F$1:$G$8,2,FALSE))-'Market shares starting point Fe'!AJ90)+AJ90,$Z90/SUMIFS('Eurostat market shares'!$Z$2:$Z$185,'Eurostat market shares'!$C$2:$C$185,'Market shares starting point Fe'!$C90,'Eurostat market shares'!$D$2:$D$185,'Market shares starting point Fe'!$D90)*(SUMIFS('RAW data extract'!AH$74:AH$81,'RAW data extract'!$C$74:$C$81,VLOOKUP('Market shares starting point Fe'!$D90,Nomenclature!$F$1:$G$8,2,FALSE))-'Market shares starting point Fe'!AJ90)+AJ90)</f>
        <v>1</v>
      </c>
      <c r="AL90" s="7">
        <f>IF(SUMIFS('Eurostat market shares'!$Z$2:$Z$185,'Eurostat market shares'!$C$2:$C$185,'Market shares starting point Fe'!$C90,'Eurostat market shares'!$D$2:$D$185,'Market shares starting point Fe'!$D90)=0,(SUMIFS('RAW data extract'!AI$74:AI$81,'RAW data extract'!$C$74:$C$81,VLOOKUP('Market shares starting point Fe'!$D90,Nomenclature!$F$1:$G$8,2,FALSE))-'Market shares starting point Fe'!AK90)+AK90,$Z90/SUMIFS('Eurostat market shares'!$Z$2:$Z$185,'Eurostat market shares'!$C$2:$C$185,'Market shares starting point Fe'!$C90,'Eurostat market shares'!$D$2:$D$185,'Market shares starting point Fe'!$D90)*(SUMIFS('RAW data extract'!AI$74:AI$81,'RAW data extract'!$C$74:$C$81,VLOOKUP('Market shares starting point Fe'!$D90,Nomenclature!$F$1:$G$8,2,FALSE))-'Market shares starting point Fe'!AK90)+AK90)</f>
        <v>1</v>
      </c>
      <c r="AM90" s="7">
        <f>IF(SUMIFS('Eurostat market shares'!$Z$2:$Z$185,'Eurostat market shares'!$C$2:$C$185,'Market shares starting point Fe'!$C90,'Eurostat market shares'!$D$2:$D$185,'Market shares starting point Fe'!$D90)=0,(SUMIFS('RAW data extract'!AJ$74:AJ$81,'RAW data extract'!$C$74:$C$81,VLOOKUP('Market shares starting point Fe'!$D90,Nomenclature!$F$1:$G$8,2,FALSE))-'Market shares starting point Fe'!AL90)+AL90,$Z90/SUMIFS('Eurostat market shares'!$Z$2:$Z$185,'Eurostat market shares'!$C$2:$C$185,'Market shares starting point Fe'!$C90,'Eurostat market shares'!$D$2:$D$185,'Market shares starting point Fe'!$D90)*(SUMIFS('RAW data extract'!AJ$74:AJ$81,'RAW data extract'!$C$74:$C$81,VLOOKUP('Market shares starting point Fe'!$D90,Nomenclature!$F$1:$G$8,2,FALSE))-'Market shares starting point Fe'!AL90)+AL90)</f>
        <v>1</v>
      </c>
      <c r="AN90" s="7">
        <f>IF(SUMIFS('Eurostat market shares'!$Z$2:$Z$185,'Eurostat market shares'!$C$2:$C$185,'Market shares starting point Fe'!$C90,'Eurostat market shares'!$D$2:$D$185,'Market shares starting point Fe'!$D90)=0,(SUMIFS('RAW data extract'!AK$74:AK$81,'RAW data extract'!$C$74:$C$81,VLOOKUP('Market shares starting point Fe'!$D90,Nomenclature!$F$1:$G$8,2,FALSE))-'Market shares starting point Fe'!AM90)+AM90,$Z90/SUMIFS('Eurostat market shares'!$Z$2:$Z$185,'Eurostat market shares'!$C$2:$C$185,'Market shares starting point Fe'!$C90,'Eurostat market shares'!$D$2:$D$185,'Market shares starting point Fe'!$D90)*(SUMIFS('RAW data extract'!AK$74:AK$81,'RAW data extract'!$C$74:$C$81,VLOOKUP('Market shares starting point Fe'!$D90,Nomenclature!$F$1:$G$8,2,FALSE))-'Market shares starting point Fe'!AM90)+AM90)</f>
        <v>1</v>
      </c>
      <c r="AO90" s="7">
        <f>IF(SUMIFS('Eurostat market shares'!$Z$2:$Z$185,'Eurostat market shares'!$C$2:$C$185,'Market shares starting point Fe'!$C90,'Eurostat market shares'!$D$2:$D$185,'Market shares starting point Fe'!$D90)=0,(SUMIFS('RAW data extract'!AL$74:AL$81,'RAW data extract'!$C$74:$C$81,VLOOKUP('Market shares starting point Fe'!$D90,Nomenclature!$F$1:$G$8,2,FALSE))-'Market shares starting point Fe'!AN90)+AN90,$Z90/SUMIFS('Eurostat market shares'!$Z$2:$Z$185,'Eurostat market shares'!$C$2:$C$185,'Market shares starting point Fe'!$C90,'Eurostat market shares'!$D$2:$D$185,'Market shares starting point Fe'!$D90)*(SUMIFS('RAW data extract'!AL$74:AL$81,'RAW data extract'!$C$74:$C$81,VLOOKUP('Market shares starting point Fe'!$D90,Nomenclature!$F$1:$G$8,2,FALSE))-'Market shares starting point Fe'!AN90)+AN90)</f>
        <v>1</v>
      </c>
      <c r="AP90" s="7">
        <f>IF(SUMIFS('Eurostat market shares'!$Z$2:$Z$185,'Eurostat market shares'!$C$2:$C$185,'Market shares starting point Fe'!$C90,'Eurostat market shares'!$D$2:$D$185,'Market shares starting point Fe'!$D90)=0,(SUMIFS('RAW data extract'!AM$74:AM$81,'RAW data extract'!$C$74:$C$81,VLOOKUP('Market shares starting point Fe'!$D90,Nomenclature!$F$1:$G$8,2,FALSE))-'Market shares starting point Fe'!AO90)+AO90,$Z90/SUMIFS('Eurostat market shares'!$Z$2:$Z$185,'Eurostat market shares'!$C$2:$C$185,'Market shares starting point Fe'!$C90,'Eurostat market shares'!$D$2:$D$185,'Market shares starting point Fe'!$D90)*(SUMIFS('RAW data extract'!AM$74:AM$81,'RAW data extract'!$C$74:$C$81,VLOOKUP('Market shares starting point Fe'!$D90,Nomenclature!$F$1:$G$8,2,FALSE))-'Market shares starting point Fe'!AO90)+AO90)</f>
        <v>1</v>
      </c>
      <c r="AQ90" s="7">
        <f>IF(SUMIFS('Eurostat market shares'!$Z$2:$Z$185,'Eurostat market shares'!$C$2:$C$185,'Market shares starting point Fe'!$C90,'Eurostat market shares'!$D$2:$D$185,'Market shares starting point Fe'!$D90)=0,(SUMIFS('RAW data extract'!AN$74:AN$81,'RAW data extract'!$C$74:$C$81,VLOOKUP('Market shares starting point Fe'!$D90,Nomenclature!$F$1:$G$8,2,FALSE))-'Market shares starting point Fe'!AP90)+AP90,$Z90/SUMIFS('Eurostat market shares'!$Z$2:$Z$185,'Eurostat market shares'!$C$2:$C$185,'Market shares starting point Fe'!$C90,'Eurostat market shares'!$D$2:$D$185,'Market shares starting point Fe'!$D90)*(SUMIFS('RAW data extract'!AN$74:AN$81,'RAW data extract'!$C$74:$C$81,VLOOKUP('Market shares starting point Fe'!$D90,Nomenclature!$F$1:$G$8,2,FALSE))-'Market shares starting point Fe'!AP90)+AP90)</f>
        <v>1</v>
      </c>
      <c r="AR90" s="7">
        <f>IF(SUMIFS('Eurostat market shares'!$Z$2:$Z$185,'Eurostat market shares'!$C$2:$C$185,'Market shares starting point Fe'!$C90,'Eurostat market shares'!$D$2:$D$185,'Market shares starting point Fe'!$D90)=0,(SUMIFS('RAW data extract'!AO$74:AO$81,'RAW data extract'!$C$74:$C$81,VLOOKUP('Market shares starting point Fe'!$D90,Nomenclature!$F$1:$G$8,2,FALSE))-'Market shares starting point Fe'!AQ90)+AQ90,$Z90/SUMIFS('Eurostat market shares'!$Z$2:$Z$185,'Eurostat market shares'!$C$2:$C$185,'Market shares starting point Fe'!$C90,'Eurostat market shares'!$D$2:$D$185,'Market shares starting point Fe'!$D90)*(SUMIFS('RAW data extract'!AO$74:AO$81,'RAW data extract'!$C$74:$C$81,VLOOKUP('Market shares starting point Fe'!$D90,Nomenclature!$F$1:$G$8,2,FALSE))-'Market shares starting point Fe'!AQ90)+AQ90)</f>
        <v>1</v>
      </c>
      <c r="AS90" s="7">
        <f>IF(SUMIFS('Eurostat market shares'!$Z$2:$Z$185,'Eurostat market shares'!$C$2:$C$185,'Market shares starting point Fe'!$C90,'Eurostat market shares'!$D$2:$D$185,'Market shares starting point Fe'!$D90)=0,(SUMIFS('RAW data extract'!AP$74:AP$81,'RAW data extract'!$C$74:$C$81,VLOOKUP('Market shares starting point Fe'!$D90,Nomenclature!$F$1:$G$8,2,FALSE))-'Market shares starting point Fe'!AR90)+AR90,$Z90/SUMIFS('Eurostat market shares'!$Z$2:$Z$185,'Eurostat market shares'!$C$2:$C$185,'Market shares starting point Fe'!$C90,'Eurostat market shares'!$D$2:$D$185,'Market shares starting point Fe'!$D90)*(SUMIFS('RAW data extract'!AP$74:AP$81,'RAW data extract'!$C$74:$C$81,VLOOKUP('Market shares starting point Fe'!$D90,Nomenclature!$F$1:$G$8,2,FALSE))-'Market shares starting point Fe'!AR90)+AR90)</f>
        <v>1</v>
      </c>
      <c r="AT90" s="7">
        <f>IF(SUMIFS('Eurostat market shares'!$Z$2:$Z$185,'Eurostat market shares'!$C$2:$C$185,'Market shares starting point Fe'!$C90,'Eurostat market shares'!$D$2:$D$185,'Market shares starting point Fe'!$D90)=0,(SUMIFS('RAW data extract'!AQ$74:AQ$81,'RAW data extract'!$C$74:$C$81,VLOOKUP('Market shares starting point Fe'!$D90,Nomenclature!$F$1:$G$8,2,FALSE))-'Market shares starting point Fe'!AS90)+AS90,$Z90/SUMIFS('Eurostat market shares'!$Z$2:$Z$185,'Eurostat market shares'!$C$2:$C$185,'Market shares starting point Fe'!$C90,'Eurostat market shares'!$D$2:$D$185,'Market shares starting point Fe'!$D90)*(SUMIFS('RAW data extract'!AQ$74:AQ$81,'RAW data extract'!$C$74:$C$81,VLOOKUP('Market shares starting point Fe'!$D90,Nomenclature!$F$1:$G$8,2,FALSE))-'Market shares starting point Fe'!AS90)+AS90)</f>
        <v>1</v>
      </c>
      <c r="AU90" s="7">
        <f>IF(SUMIFS('Eurostat market shares'!$Z$2:$Z$185,'Eurostat market shares'!$C$2:$C$185,'Market shares starting point Fe'!$C90,'Eurostat market shares'!$D$2:$D$185,'Market shares starting point Fe'!$D90)=0,(SUMIFS('RAW data extract'!AR$74:AR$81,'RAW data extract'!$C$74:$C$81,VLOOKUP('Market shares starting point Fe'!$D90,Nomenclature!$F$1:$G$8,2,FALSE))-'Market shares starting point Fe'!AT90)+AT90,$Z90/SUMIFS('Eurostat market shares'!$Z$2:$Z$185,'Eurostat market shares'!$C$2:$C$185,'Market shares starting point Fe'!$C90,'Eurostat market shares'!$D$2:$D$185,'Market shares starting point Fe'!$D90)*(SUMIFS('RAW data extract'!AR$74:AR$81,'RAW data extract'!$C$74:$C$81,VLOOKUP('Market shares starting point Fe'!$D90,Nomenclature!$F$1:$G$8,2,FALSE))-'Market shares starting point Fe'!AT90)+AT90)</f>
        <v>1</v>
      </c>
      <c r="AV90" s="7">
        <f>IF(SUMIFS('Eurostat market shares'!$Z$2:$Z$185,'Eurostat market shares'!$C$2:$C$185,'Market shares starting point Fe'!$C90,'Eurostat market shares'!$D$2:$D$185,'Market shares starting point Fe'!$D90)=0,(SUMIFS('RAW data extract'!AS$74:AS$81,'RAW data extract'!$C$74:$C$81,VLOOKUP('Market shares starting point Fe'!$D90,Nomenclature!$F$1:$G$8,2,FALSE))-'Market shares starting point Fe'!AU90)+AU90,$Z90/SUMIFS('Eurostat market shares'!$Z$2:$Z$185,'Eurostat market shares'!$C$2:$C$185,'Market shares starting point Fe'!$C90,'Eurostat market shares'!$D$2:$D$185,'Market shares starting point Fe'!$D90)*(SUMIFS('RAW data extract'!AS$74:AS$81,'RAW data extract'!$C$74:$C$81,VLOOKUP('Market shares starting point Fe'!$D90,Nomenclature!$F$1:$G$8,2,FALSE))-'Market shares starting point Fe'!AU90)+AU90)</f>
        <v>1</v>
      </c>
      <c r="AW90" s="7">
        <f>IF(SUMIFS('Eurostat market shares'!$Z$2:$Z$185,'Eurostat market shares'!$C$2:$C$185,'Market shares starting point Fe'!$C90,'Eurostat market shares'!$D$2:$D$185,'Market shares starting point Fe'!$D90)=0,(SUMIFS('RAW data extract'!AT$74:AT$81,'RAW data extract'!$C$74:$C$81,VLOOKUP('Market shares starting point Fe'!$D90,Nomenclature!$F$1:$G$8,2,FALSE))-'Market shares starting point Fe'!AV90)+AV90,$Z90/SUMIFS('Eurostat market shares'!$Z$2:$Z$185,'Eurostat market shares'!$C$2:$C$185,'Market shares starting point Fe'!$C90,'Eurostat market shares'!$D$2:$D$185,'Market shares starting point Fe'!$D90)*(SUMIFS('RAW data extract'!AT$74:AT$81,'RAW data extract'!$C$74:$C$81,VLOOKUP('Market shares starting point Fe'!$D90,Nomenclature!$F$1:$G$8,2,FALSE))-'Market shares starting point Fe'!AV90)+AV90)</f>
        <v>1</v>
      </c>
      <c r="AX90" s="7">
        <f>IF(SUMIFS('Eurostat market shares'!$Z$2:$Z$185,'Eurostat market shares'!$C$2:$C$185,'Market shares starting point Fe'!$C90,'Eurostat market shares'!$D$2:$D$185,'Market shares starting point Fe'!$D90)=0,(SUMIFS('RAW data extract'!AU$74:AU$81,'RAW data extract'!$C$74:$C$81,VLOOKUP('Market shares starting point Fe'!$D90,Nomenclature!$F$1:$G$8,2,FALSE))-'Market shares starting point Fe'!AW90)+AW90,$Z90/SUMIFS('Eurostat market shares'!$Z$2:$Z$185,'Eurostat market shares'!$C$2:$C$185,'Market shares starting point Fe'!$C90,'Eurostat market shares'!$D$2:$D$185,'Market shares starting point Fe'!$D90)*(SUMIFS('RAW data extract'!AU$74:AU$81,'RAW data extract'!$C$74:$C$81,VLOOKUP('Market shares starting point Fe'!$D90,Nomenclature!$F$1:$G$8,2,FALSE))-'Market shares starting point Fe'!AW90)+AW90)</f>
        <v>1</v>
      </c>
      <c r="AY90" s="7">
        <f>IF(SUMIFS('Eurostat market shares'!$Z$2:$Z$185,'Eurostat market shares'!$C$2:$C$185,'Market shares starting point Fe'!$C90,'Eurostat market shares'!$D$2:$D$185,'Market shares starting point Fe'!$D90)=0,(SUMIFS('RAW data extract'!AV$74:AV$81,'RAW data extract'!$C$74:$C$81,VLOOKUP('Market shares starting point Fe'!$D90,Nomenclature!$F$1:$G$8,2,FALSE))-'Market shares starting point Fe'!AX90)+AX90,$Z90/SUMIFS('Eurostat market shares'!$Z$2:$Z$185,'Eurostat market shares'!$C$2:$C$185,'Market shares starting point Fe'!$C90,'Eurostat market shares'!$D$2:$D$185,'Market shares starting point Fe'!$D90)*(SUMIFS('RAW data extract'!AV$74:AV$81,'RAW data extract'!$C$74:$C$81,VLOOKUP('Market shares starting point Fe'!$D90,Nomenclature!$F$1:$G$8,2,FALSE))-'Market shares starting point Fe'!AX90)+AX90)</f>
        <v>1</v>
      </c>
      <c r="AZ90" s="7">
        <f>IF(SUMIFS('Eurostat market shares'!$Z$2:$Z$185,'Eurostat market shares'!$C$2:$C$185,'Market shares starting point Fe'!$C90,'Eurostat market shares'!$D$2:$D$185,'Market shares starting point Fe'!$D90)=0,(SUMIFS('RAW data extract'!AW$74:AW$81,'RAW data extract'!$C$74:$C$81,VLOOKUP('Market shares starting point Fe'!$D90,Nomenclature!$F$1:$G$8,2,FALSE))-'Market shares starting point Fe'!AY90)+AY90,$Z90/SUMIFS('Eurostat market shares'!$Z$2:$Z$185,'Eurostat market shares'!$C$2:$C$185,'Market shares starting point Fe'!$C90,'Eurostat market shares'!$D$2:$D$185,'Market shares starting point Fe'!$D90)*(SUMIFS('RAW data extract'!AW$74:AW$81,'RAW data extract'!$C$74:$C$81,VLOOKUP('Market shares starting point Fe'!$D90,Nomenclature!$F$1:$G$8,2,FALSE))-'Market shares starting point Fe'!AY90)+AY90)</f>
        <v>1</v>
      </c>
      <c r="BA90" s="7">
        <f>IF(SUMIFS('Eurostat market shares'!$Z$2:$Z$185,'Eurostat market shares'!$C$2:$C$185,'Market shares starting point Fe'!$C90,'Eurostat market shares'!$D$2:$D$185,'Market shares starting point Fe'!$D90)=0,(SUMIFS('RAW data extract'!AX$74:AX$81,'RAW data extract'!$C$74:$C$81,VLOOKUP('Market shares starting point Fe'!$D90,Nomenclature!$F$1:$G$8,2,FALSE))-'Market shares starting point Fe'!AZ90)+AZ90,$Z90/SUMIFS('Eurostat market shares'!$Z$2:$Z$185,'Eurostat market shares'!$C$2:$C$185,'Market shares starting point Fe'!$C90,'Eurostat market shares'!$D$2:$D$185,'Market shares starting point Fe'!$D90)*(SUMIFS('RAW data extract'!AX$74:AX$81,'RAW data extract'!$C$74:$C$81,VLOOKUP('Market shares starting point Fe'!$D90,Nomenclature!$F$1:$G$8,2,FALSE))-'Market shares starting point Fe'!AZ90)+AZ90)</f>
        <v>1</v>
      </c>
      <c r="BB90" s="7">
        <f>IF(SUMIFS('Eurostat market shares'!$Z$2:$Z$185,'Eurostat market shares'!$C$2:$C$185,'Market shares starting point Fe'!$C90,'Eurostat market shares'!$D$2:$D$185,'Market shares starting point Fe'!$D90)=0,(SUMIFS('RAW data extract'!AY$74:AY$81,'RAW data extract'!$C$74:$C$81,VLOOKUP('Market shares starting point Fe'!$D90,Nomenclature!$F$1:$G$8,2,FALSE))-'Market shares starting point Fe'!BA90)+BA90,$Z90/SUMIFS('Eurostat market shares'!$Z$2:$Z$185,'Eurostat market shares'!$C$2:$C$185,'Market shares starting point Fe'!$C90,'Eurostat market shares'!$D$2:$D$185,'Market shares starting point Fe'!$D90)*(SUMIFS('RAW data extract'!AY$74:AY$81,'RAW data extract'!$C$74:$C$81,VLOOKUP('Market shares starting point Fe'!$D90,Nomenclature!$F$1:$G$8,2,FALSE))-'Market shares starting point Fe'!BA90)+BA90)</f>
        <v>1</v>
      </c>
      <c r="BC90" s="7">
        <f>IF(SUMIFS('Eurostat market shares'!$Z$2:$Z$185,'Eurostat market shares'!$C$2:$C$185,'Market shares starting point Fe'!$C90,'Eurostat market shares'!$D$2:$D$185,'Market shares starting point Fe'!$D90)=0,(SUMIFS('RAW data extract'!AZ$74:AZ$81,'RAW data extract'!$C$74:$C$81,VLOOKUP('Market shares starting point Fe'!$D90,Nomenclature!$F$1:$G$8,2,FALSE))-'Market shares starting point Fe'!BB90)+BB90,$Z90/SUMIFS('Eurostat market shares'!$Z$2:$Z$185,'Eurostat market shares'!$C$2:$C$185,'Market shares starting point Fe'!$C90,'Eurostat market shares'!$D$2:$D$185,'Market shares starting point Fe'!$D90)*(SUMIFS('RAW data extract'!AZ$74:AZ$81,'RAW data extract'!$C$74:$C$81,VLOOKUP('Market shares starting point Fe'!$D90,Nomenclature!$F$1:$G$8,2,FALSE))-'Market shares starting point Fe'!BB90)+BB90)</f>
        <v>1</v>
      </c>
      <c r="BD90" s="7">
        <f>IF(SUMIFS('Eurostat market shares'!$Z$2:$Z$185,'Eurostat market shares'!$C$2:$C$185,'Market shares starting point Fe'!$C90,'Eurostat market shares'!$D$2:$D$185,'Market shares starting point Fe'!$D90)=0,(SUMIFS('RAW data extract'!BA$74:BA$81,'RAW data extract'!$C$74:$C$81,VLOOKUP('Market shares starting point Fe'!$D90,Nomenclature!$F$1:$G$8,2,FALSE))-'Market shares starting point Fe'!BC90)+BC90,$Z90/SUMIFS('Eurostat market shares'!$Z$2:$Z$185,'Eurostat market shares'!$C$2:$C$185,'Market shares starting point Fe'!$C90,'Eurostat market shares'!$D$2:$D$185,'Market shares starting point Fe'!$D90)*(SUMIFS('RAW data extract'!BA$74:BA$81,'RAW data extract'!$C$74:$C$81,VLOOKUP('Market shares starting point Fe'!$D90,Nomenclature!$F$1:$G$8,2,FALSE))-'Market shares starting point Fe'!BC90)+BC90)</f>
        <v>1</v>
      </c>
      <c r="BE90" s="7">
        <f>IF(SUMIFS('Eurostat market shares'!$Z$2:$Z$185,'Eurostat market shares'!$C$2:$C$185,'Market shares starting point Fe'!$C90,'Eurostat market shares'!$D$2:$D$185,'Market shares starting point Fe'!$D90)=0,(SUMIFS('RAW data extract'!BB$74:BB$81,'RAW data extract'!$C$74:$C$81,VLOOKUP('Market shares starting point Fe'!$D90,Nomenclature!$F$1:$G$8,2,FALSE))-'Market shares starting point Fe'!BD90)+BD90,$Z90/SUMIFS('Eurostat market shares'!$Z$2:$Z$185,'Eurostat market shares'!$C$2:$C$185,'Market shares starting point Fe'!$C90,'Eurostat market shares'!$D$2:$D$185,'Market shares starting point Fe'!$D90)*(SUMIFS('RAW data extract'!BB$74:BB$81,'RAW data extract'!$C$74:$C$81,VLOOKUP('Market shares starting point Fe'!$D90,Nomenclature!$F$1:$G$8,2,FALSE))-'Market shares starting point Fe'!BD90)+BD90)</f>
        <v>1</v>
      </c>
      <c r="BF90" s="7">
        <f>IF(SUMIFS('Eurostat market shares'!$Z$2:$Z$185,'Eurostat market shares'!$C$2:$C$185,'Market shares starting point Fe'!$C90,'Eurostat market shares'!$D$2:$D$185,'Market shares starting point Fe'!$D90)=0,(SUMIFS('RAW data extract'!BC$74:BC$81,'RAW data extract'!$C$74:$C$81,VLOOKUP('Market shares starting point Fe'!$D90,Nomenclature!$F$1:$G$8,2,FALSE))-'Market shares starting point Fe'!BE90)+BE90,$Z90/SUMIFS('Eurostat market shares'!$Z$2:$Z$185,'Eurostat market shares'!$C$2:$C$185,'Market shares starting point Fe'!$C90,'Eurostat market shares'!$D$2:$D$185,'Market shares starting point Fe'!$D90)*(SUMIFS('RAW data extract'!BC$74:BC$81,'RAW data extract'!$C$74:$C$81,VLOOKUP('Market shares starting point Fe'!$D90,Nomenclature!$F$1:$G$8,2,FALSE))-'Market shares starting point Fe'!BE90)+BE90)</f>
        <v>1</v>
      </c>
      <c r="BG90" s="7">
        <f>IF(SUMIFS('Eurostat market shares'!$Z$2:$Z$185,'Eurostat market shares'!$C$2:$C$185,'Market shares starting point Fe'!$C90,'Eurostat market shares'!$D$2:$D$185,'Market shares starting point Fe'!$D90)=0,(SUMIFS('RAW data extract'!BD$74:BD$81,'RAW data extract'!$C$74:$C$81,VLOOKUP('Market shares starting point Fe'!$D90,Nomenclature!$F$1:$G$8,2,FALSE))-'Market shares starting point Fe'!BF90)+BF90,$Z90/SUMIFS('Eurostat market shares'!$Z$2:$Z$185,'Eurostat market shares'!$C$2:$C$185,'Market shares starting point Fe'!$C90,'Eurostat market shares'!$D$2:$D$185,'Market shares starting point Fe'!$D90)*(SUMIFS('RAW data extract'!BD$74:BD$81,'RAW data extract'!$C$74:$C$81,VLOOKUP('Market shares starting point Fe'!$D90,Nomenclature!$F$1:$G$8,2,FALSE))-'Market shares starting point Fe'!BF90)+BF90)</f>
        <v>1</v>
      </c>
      <c r="BH90" s="7">
        <f>IF(SUMIFS('Eurostat market shares'!$Z$2:$Z$185,'Eurostat market shares'!$C$2:$C$185,'Market shares starting point Fe'!$C90,'Eurostat market shares'!$D$2:$D$185,'Market shares starting point Fe'!$D90)=0,(SUMIFS('RAW data extract'!BE$74:BE$81,'RAW data extract'!$C$74:$C$81,VLOOKUP('Market shares starting point Fe'!$D90,Nomenclature!$F$1:$G$8,2,FALSE))-'Market shares starting point Fe'!BG90)+BG90,$Z90/SUMIFS('Eurostat market shares'!$Z$2:$Z$185,'Eurostat market shares'!$C$2:$C$185,'Market shares starting point Fe'!$C90,'Eurostat market shares'!$D$2:$D$185,'Market shares starting point Fe'!$D90)*(SUMIFS('RAW data extract'!BE$74:BE$81,'RAW data extract'!$C$74:$C$81,VLOOKUP('Market shares starting point Fe'!$D90,Nomenclature!$F$1:$G$8,2,FALSE))-'Market shares starting point Fe'!BG90)+BG90)</f>
        <v>1</v>
      </c>
    </row>
    <row r="91" spans="1:60" hidden="1" x14ac:dyDescent="0.3">
      <c r="A91" t="s">
        <v>9</v>
      </c>
      <c r="B91" t="s">
        <v>10</v>
      </c>
      <c r="C91" t="s">
        <v>30</v>
      </c>
      <c r="D91" t="s">
        <v>17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 s="6">
        <f>IFERROR(SUMIFS('intermediary sheet'!J$2:J$185,'intermediary sheet'!$C$2:$C$185,'Market shares starting point Fe'!$C91,'intermediary sheet'!$D$2:$D$185,'Market shares starting point Fe'!$D91)/SUMIFS('intermediary sheet'!J$2:J$185,'intermediary sheet'!$C$2:$C$185,'Market shares starting point Fe'!$C91,'intermediary sheet'!$D$2:$D$185,"total"),0)</f>
        <v>0</v>
      </c>
      <c r="K91" s="6">
        <f>IFERROR(SUMIFS('intermediary sheet'!K$2:K$185,'intermediary sheet'!$C$2:$C$185,'Market shares starting point Fe'!$C91,'intermediary sheet'!$D$2:$D$185,'Market shares starting point Fe'!$D91)/SUMIFS('intermediary sheet'!K$2:K$185,'intermediary sheet'!$C$2:$C$185,'Market shares starting point Fe'!$C91,'intermediary sheet'!$D$2:$D$185,"total"),0)</f>
        <v>9.3730751720628807E-4</v>
      </c>
      <c r="L91" s="6">
        <f>IFERROR(SUMIFS('intermediary sheet'!L$2:L$185,'intermediary sheet'!$C$2:$C$185,'Market shares starting point Fe'!$C91,'intermediary sheet'!$D$2:$D$185,'Market shares starting point Fe'!$D91)/SUMIFS('intermediary sheet'!L$2:L$185,'intermediary sheet'!$C$2:$C$185,'Market shares starting point Fe'!$C91,'intermediary sheet'!$D$2:$D$185,"total"),0)</f>
        <v>1.5852466379560886E-3</v>
      </c>
      <c r="M91" s="6">
        <f>IFERROR(SUMIFS('intermediary sheet'!M$2:M$185,'intermediary sheet'!$C$2:$C$185,'Market shares starting point Fe'!$C91,'intermediary sheet'!$D$2:$D$185,'Market shares starting point Fe'!$D91)/SUMIFS('intermediary sheet'!M$2:M$185,'intermediary sheet'!$C$2:$C$185,'Market shares starting point Fe'!$C91,'intermediary sheet'!$D$2:$D$185,"total"),0)</f>
        <v>1.5413381847584394E-3</v>
      </c>
      <c r="N91" s="6">
        <f>IFERROR(SUMIFS('intermediary sheet'!N$2:N$185,'intermediary sheet'!$C$2:$C$185,'Market shares starting point Fe'!$C91,'intermediary sheet'!$D$2:$D$185,'Market shares starting point Fe'!$D91)/SUMIFS('intermediary sheet'!N$2:N$185,'intermediary sheet'!$C$2:$C$185,'Market shares starting point Fe'!$C91,'intermediary sheet'!$D$2:$D$185,"total"),0)</f>
        <v>1.4240427955817523E-3</v>
      </c>
      <c r="O91" s="6">
        <f>IFERROR(SUMIFS('intermediary sheet'!O$2:O$185,'intermediary sheet'!$C$2:$C$185,'Market shares starting point Fe'!$C91,'intermediary sheet'!$D$2:$D$185,'Market shares starting point Fe'!$D91)/SUMIFS('intermediary sheet'!O$2:O$185,'intermediary sheet'!$C$2:$C$185,'Market shares starting point Fe'!$C91,'intermediary sheet'!$D$2:$D$185,"total"),0)</f>
        <v>1.6488348233914699E-3</v>
      </c>
      <c r="P91" s="6">
        <f>IFERROR(SUMIFS('intermediary sheet'!P$2:P$185,'intermediary sheet'!$C$2:$C$185,'Market shares starting point Fe'!$C91,'intermediary sheet'!$D$2:$D$185,'Market shares starting point Fe'!$D91)/SUMIFS('intermediary sheet'!P$2:P$185,'intermediary sheet'!$C$2:$C$185,'Market shares starting point Fe'!$C91,'intermediary sheet'!$D$2:$D$185,"total"),0)</f>
        <v>1.6835213655228855E-3</v>
      </c>
      <c r="Q91" s="6">
        <f>IFERROR(SUMIFS('intermediary sheet'!Q$2:Q$185,'intermediary sheet'!$C$2:$C$185,'Market shares starting point Fe'!$C91,'intermediary sheet'!$D$2:$D$185,'Market shares starting point Fe'!$D91)/SUMIFS('intermediary sheet'!Q$2:Q$185,'intermediary sheet'!$C$2:$C$185,'Market shares starting point Fe'!$C91,'intermediary sheet'!$D$2:$D$185,"total"),0)</f>
        <v>1.9837446297198951E-3</v>
      </c>
      <c r="R91" s="6">
        <f>IFERROR(SUMIFS('intermediary sheet'!R$2:R$185,'intermediary sheet'!$C$2:$C$185,'Market shares starting point Fe'!$C91,'intermediary sheet'!$D$2:$D$185,'Market shares starting point Fe'!$D91)/SUMIFS('intermediary sheet'!R$2:R$185,'intermediary sheet'!$C$2:$C$185,'Market shares starting point Fe'!$C91,'intermediary sheet'!$D$2:$D$185,"total"),0)</f>
        <v>2.4364210135511414E-3</v>
      </c>
      <c r="S91" s="6">
        <f>IFERROR(SUMIFS('intermediary sheet'!S$2:S$185,'intermediary sheet'!$C$2:$C$185,'Market shares starting point Fe'!$C91,'intermediary sheet'!$D$2:$D$185,'Market shares starting point Fe'!$D91)/SUMIFS('intermediary sheet'!S$2:S$185,'intermediary sheet'!$C$2:$C$185,'Market shares starting point Fe'!$C91,'intermediary sheet'!$D$2:$D$185,"total"),0)</f>
        <v>1.6402168127654488E-3</v>
      </c>
      <c r="T91" s="6">
        <f>IFERROR(SUMIFS('intermediary sheet'!T$2:T$185,'intermediary sheet'!$C$2:$C$185,'Market shares starting point Fe'!$C91,'intermediary sheet'!$D$2:$D$185,'Market shares starting point Fe'!$D91)/SUMIFS('intermediary sheet'!T$2:T$185,'intermediary sheet'!$C$2:$C$185,'Market shares starting point Fe'!$C91,'intermediary sheet'!$D$2:$D$185,"total"),0)</f>
        <v>1.7773528474418377E-3</v>
      </c>
      <c r="U91" s="6">
        <f>IFERROR(SUMIFS('intermediary sheet'!U$2:U$185,'intermediary sheet'!$C$2:$C$185,'Market shares starting point Fe'!$C91,'intermediary sheet'!$D$2:$D$185,'Market shares starting point Fe'!$D91)/SUMIFS('intermediary sheet'!U$2:U$185,'intermediary sheet'!$C$2:$C$185,'Market shares starting point Fe'!$C91,'intermediary sheet'!$D$2:$D$185,"total"),0)</f>
        <v>2.0015044865939499E-3</v>
      </c>
      <c r="V91" s="6">
        <f>IFERROR(SUMIFS('intermediary sheet'!V$2:V$185,'intermediary sheet'!$C$2:$C$185,'Market shares starting point Fe'!$C91,'intermediary sheet'!$D$2:$D$185,'Market shares starting point Fe'!$D91)/SUMIFS('intermediary sheet'!V$2:V$185,'intermediary sheet'!$C$2:$C$185,'Market shares starting point Fe'!$C91,'intermediary sheet'!$D$2:$D$185,"total"),0)</f>
        <v>2.3432643106498971E-3</v>
      </c>
      <c r="W91" s="6">
        <f>IFERROR(SUMIFS('intermediary sheet'!W$2:W$185,'intermediary sheet'!$C$2:$C$185,'Market shares starting point Fe'!$C91,'intermediary sheet'!$D$2:$D$185,'Market shares starting point Fe'!$D91)/SUMIFS('intermediary sheet'!W$2:W$185,'intermediary sheet'!$C$2:$C$185,'Market shares starting point Fe'!$C91,'intermediary sheet'!$D$2:$D$185,"total"),0)</f>
        <v>2.1329088738559492E-3</v>
      </c>
      <c r="X91" s="6">
        <f>IFERROR(SUMIFS('intermediary sheet'!X$2:X$185,'intermediary sheet'!$C$2:$C$185,'Market shares starting point Fe'!$C91,'intermediary sheet'!$D$2:$D$185,'Market shares starting point Fe'!$D91)/SUMIFS('intermediary sheet'!X$2:X$185,'intermediary sheet'!$C$2:$C$185,'Market shares starting point Fe'!$C91,'intermediary sheet'!$D$2:$D$185,"total"),0)</f>
        <v>2.151878995789802E-3</v>
      </c>
      <c r="Y91" s="6">
        <f>IFERROR(SUMIFS('intermediary sheet'!Y$2:Y$185,'intermediary sheet'!$C$2:$C$185,'Market shares starting point Fe'!$C91,'intermediary sheet'!$D$2:$D$185,'Market shares starting point Fe'!$D91)/SUMIFS('intermediary sheet'!Y$2:Y$185,'intermediary sheet'!$C$2:$C$185,'Market shares starting point Fe'!$C91,'intermediary sheet'!$D$2:$D$185,"total"),0)</f>
        <v>2.2958446731842302E-3</v>
      </c>
      <c r="Z91" s="6">
        <f>IFERROR(SUMIFS('intermediary sheet'!Z$2:Z$185,'intermediary sheet'!$C$2:$C$185,'Market shares starting point Fe'!$C91,'intermediary sheet'!$D$2:$D$185,'Market shares starting point Fe'!$D91)/SUMIFS('intermediary sheet'!Z$2:Z$185,'intermediary sheet'!$C$2:$C$185,'Market shares starting point Fe'!$C91,'intermediary sheet'!$D$2:$D$185,"total"),0)</f>
        <v>2.7988509980113427E-3</v>
      </c>
      <c r="AA91" s="7">
        <f>IF(SUMIFS('Eurostat market shares'!$Z$2:$Z$185,'Eurostat market shares'!$C$2:$C$185,'Market shares starting point Fe'!$C91,'Eurostat market shares'!$D$2:$D$185,'Market shares starting point Fe'!$D91)=0,(SUMIFS('RAW data extract'!X$74:X$81,'RAW data extract'!$C$74:$C$81,VLOOKUP('Market shares starting point Fe'!$D91,Nomenclature!$F$1:$G$8,2,FALSE))-'Market shares starting point Fe'!Z91)+Z91,$Z91/SUMIFS('Eurostat market shares'!$Z$2:$Z$185,'Eurostat market shares'!$C$2:$C$185,'Market shares starting point Fe'!$C91,'Eurostat market shares'!$D$2:$D$185,'Market shares starting point Fe'!$D91)*(SUMIFS('RAW data extract'!X$74:X$81,'RAW data extract'!$C$74:$C$81,VLOOKUP('Market shares starting point Fe'!$D91,Nomenclature!$F$1:$G$8,2,FALSE))-'Market shares starting point Fe'!Z91)+Z91)</f>
        <v>7.2155963477870365E-3</v>
      </c>
      <c r="AB91" s="7">
        <f>IF(SUMIFS('Eurostat market shares'!$Z$2:$Z$185,'Eurostat market shares'!$C$2:$C$185,'Market shares starting point Fe'!$C91,'Eurostat market shares'!$D$2:$D$185,'Market shares starting point Fe'!$D91)=0,(SUMIFS('RAW data extract'!Y$74:Y$81,'RAW data extract'!$C$74:$C$81,VLOOKUP('Market shares starting point Fe'!$D91,Nomenclature!$F$1:$G$8,2,FALSE))-'Market shares starting point Fe'!AA91)+AA91,$Z91/SUMIFS('Eurostat market shares'!$Z$2:$Z$185,'Eurostat market shares'!$C$2:$C$185,'Market shares starting point Fe'!$C91,'Eurostat market shares'!$D$2:$D$185,'Market shares starting point Fe'!$D91)*(SUMIFS('RAW data extract'!Y$74:Y$81,'RAW data extract'!$C$74:$C$81,VLOOKUP('Market shares starting point Fe'!$D91,Nomenclature!$F$1:$G$8,2,FALSE))-'Market shares starting point Fe'!AA91)+AA91)</f>
        <v>7.890569534690391E-3</v>
      </c>
      <c r="AC91" s="7">
        <f>IF(SUMIFS('Eurostat market shares'!$Z$2:$Z$185,'Eurostat market shares'!$C$2:$C$185,'Market shares starting point Fe'!$C91,'Eurostat market shares'!$D$2:$D$185,'Market shares starting point Fe'!$D91)=0,(SUMIFS('RAW data extract'!Z$74:Z$81,'RAW data extract'!$C$74:$C$81,VLOOKUP('Market shares starting point Fe'!$D91,Nomenclature!$F$1:$G$8,2,FALSE))-'Market shares starting point Fe'!AB91)+AB91,$Z91/SUMIFS('Eurostat market shares'!$Z$2:$Z$185,'Eurostat market shares'!$C$2:$C$185,'Market shares starting point Fe'!$C91,'Eurostat market shares'!$D$2:$D$185,'Market shares starting point Fe'!$D91)*(SUMIFS('RAW data extract'!Z$74:Z$81,'RAW data extract'!$C$74:$C$81,VLOOKUP('Market shares starting point Fe'!$D91,Nomenclature!$F$1:$G$8,2,FALSE))-'Market shares starting point Fe'!AB91)+AB91)</f>
        <v>8.7395521497155917E-3</v>
      </c>
      <c r="AD91" s="7">
        <f>IF(SUMIFS('Eurostat market shares'!$Z$2:$Z$185,'Eurostat market shares'!$C$2:$C$185,'Market shares starting point Fe'!$C91,'Eurostat market shares'!$D$2:$D$185,'Market shares starting point Fe'!$D91)=0,(SUMIFS('RAW data extract'!AA$74:AA$81,'RAW data extract'!$C$74:$C$81,VLOOKUP('Market shares starting point Fe'!$D91,Nomenclature!$F$1:$G$8,2,FALSE))-'Market shares starting point Fe'!AC91)+AC91,$Z91/SUMIFS('Eurostat market shares'!$Z$2:$Z$185,'Eurostat market shares'!$C$2:$C$185,'Market shares starting point Fe'!$C91,'Eurostat market shares'!$D$2:$D$185,'Market shares starting point Fe'!$D91)*(SUMIFS('RAW data extract'!AA$74:AA$81,'RAW data extract'!$C$74:$C$81,VLOOKUP('Market shares starting point Fe'!$D91,Nomenclature!$F$1:$G$8,2,FALSE))-'Market shares starting point Fe'!AC91)+AC91)</f>
        <v>9.4668349705161938E-3</v>
      </c>
      <c r="AE91" s="7">
        <f>IF(SUMIFS('Eurostat market shares'!$Z$2:$Z$185,'Eurostat market shares'!$C$2:$C$185,'Market shares starting point Fe'!$C91,'Eurostat market shares'!$D$2:$D$185,'Market shares starting point Fe'!$D91)=0,(SUMIFS('RAW data extract'!AB$74:AB$81,'RAW data extract'!$C$74:$C$81,VLOOKUP('Market shares starting point Fe'!$D91,Nomenclature!$F$1:$G$8,2,FALSE))-'Market shares starting point Fe'!AD91)+AD91,$Z91/SUMIFS('Eurostat market shares'!$Z$2:$Z$185,'Eurostat market shares'!$C$2:$C$185,'Market shares starting point Fe'!$C91,'Eurostat market shares'!$D$2:$D$185,'Market shares starting point Fe'!$D91)*(SUMIFS('RAW data extract'!AB$74:AB$81,'RAW data extract'!$C$74:$C$81,VLOOKUP('Market shares starting point Fe'!$D91,Nomenclature!$F$1:$G$8,2,FALSE))-'Market shares starting point Fe'!AD91)+AD91)</f>
        <v>1.0192339301006553E-2</v>
      </c>
      <c r="AF91" s="7">
        <f>IF(SUMIFS('Eurostat market shares'!$Z$2:$Z$185,'Eurostat market shares'!$C$2:$C$185,'Market shares starting point Fe'!$C91,'Eurostat market shares'!$D$2:$D$185,'Market shares starting point Fe'!$D91)=0,(SUMIFS('RAW data extract'!AC$74:AC$81,'RAW data extract'!$C$74:$C$81,VLOOKUP('Market shares starting point Fe'!$D91,Nomenclature!$F$1:$G$8,2,FALSE))-'Market shares starting point Fe'!AE91)+AE91,$Z91/SUMIFS('Eurostat market shares'!$Z$2:$Z$185,'Eurostat market shares'!$C$2:$C$185,'Market shares starting point Fe'!$C91,'Eurostat market shares'!$D$2:$D$185,'Market shares starting point Fe'!$D91)*(SUMIFS('RAW data extract'!AC$74:AC$81,'RAW data extract'!$C$74:$C$81,VLOOKUP('Market shares starting point Fe'!$D91,Nomenclature!$F$1:$G$8,2,FALSE))-'Market shares starting point Fe'!AE91)+AE91)</f>
        <v>1.0932966743926948E-2</v>
      </c>
      <c r="AG91" s="7">
        <f>IF(SUMIFS('Eurostat market shares'!$Z$2:$Z$185,'Eurostat market shares'!$C$2:$C$185,'Market shares starting point Fe'!$C91,'Eurostat market shares'!$D$2:$D$185,'Market shares starting point Fe'!$D91)=0,(SUMIFS('RAW data extract'!AD$74:AD$81,'RAW data extract'!$C$74:$C$81,VLOOKUP('Market shares starting point Fe'!$D91,Nomenclature!$F$1:$G$8,2,FALSE))-'Market shares starting point Fe'!AF91)+AF91,$Z91/SUMIFS('Eurostat market shares'!$Z$2:$Z$185,'Eurostat market shares'!$C$2:$C$185,'Market shares starting point Fe'!$C91,'Eurostat market shares'!$D$2:$D$185,'Market shares starting point Fe'!$D91)*(SUMIFS('RAW data extract'!AD$74:AD$81,'RAW data extract'!$C$74:$C$81,VLOOKUP('Market shares starting point Fe'!$D91,Nomenclature!$F$1:$G$8,2,FALSE))-'Market shares starting point Fe'!AF91)+AF91)</f>
        <v>1.1632729077874658E-2</v>
      </c>
      <c r="AH91" s="7">
        <f>IF(SUMIFS('Eurostat market shares'!$Z$2:$Z$185,'Eurostat market shares'!$C$2:$C$185,'Market shares starting point Fe'!$C91,'Eurostat market shares'!$D$2:$D$185,'Market shares starting point Fe'!$D91)=0,(SUMIFS('RAW data extract'!AE$74:AE$81,'RAW data extract'!$C$74:$C$81,VLOOKUP('Market shares starting point Fe'!$D91,Nomenclature!$F$1:$G$8,2,FALSE))-'Market shares starting point Fe'!AG91)+AG91,$Z91/SUMIFS('Eurostat market shares'!$Z$2:$Z$185,'Eurostat market shares'!$C$2:$C$185,'Market shares starting point Fe'!$C91,'Eurostat market shares'!$D$2:$D$185,'Market shares starting point Fe'!$D91)*(SUMIFS('RAW data extract'!AE$74:AE$81,'RAW data extract'!$C$74:$C$81,VLOOKUP('Market shares starting point Fe'!$D91,Nomenclature!$F$1:$G$8,2,FALSE))-'Market shares starting point Fe'!AG91)+AG91)</f>
        <v>1.2403548283621474E-2</v>
      </c>
      <c r="AI91" s="7">
        <f>IF(SUMIFS('Eurostat market shares'!$Z$2:$Z$185,'Eurostat market shares'!$C$2:$C$185,'Market shares starting point Fe'!$C91,'Eurostat market shares'!$D$2:$D$185,'Market shares starting point Fe'!$D91)=0,(SUMIFS('RAW data extract'!AF$74:AF$81,'RAW data extract'!$C$74:$C$81,VLOOKUP('Market shares starting point Fe'!$D91,Nomenclature!$F$1:$G$8,2,FALSE))-'Market shares starting point Fe'!AH91)+AH91,$Z91/SUMIFS('Eurostat market shares'!$Z$2:$Z$185,'Eurostat market shares'!$C$2:$C$185,'Market shares starting point Fe'!$C91,'Eurostat market shares'!$D$2:$D$185,'Market shares starting point Fe'!$D91)*(SUMIFS('RAW data extract'!AF$74:AF$81,'RAW data extract'!$C$74:$C$81,VLOOKUP('Market shares starting point Fe'!$D91,Nomenclature!$F$1:$G$8,2,FALSE))-'Market shares starting point Fe'!AH91)+AH91)</f>
        <v>1.3192387051305671E-2</v>
      </c>
      <c r="AJ91" s="7">
        <f>IF(SUMIFS('Eurostat market shares'!$Z$2:$Z$185,'Eurostat market shares'!$C$2:$C$185,'Market shares starting point Fe'!$C91,'Eurostat market shares'!$D$2:$D$185,'Market shares starting point Fe'!$D91)=0,(SUMIFS('RAW data extract'!AG$74:AG$81,'RAW data extract'!$C$74:$C$81,VLOOKUP('Market shares starting point Fe'!$D91,Nomenclature!$F$1:$G$8,2,FALSE))-'Market shares starting point Fe'!AI91)+AI91,$Z91/SUMIFS('Eurostat market shares'!$Z$2:$Z$185,'Eurostat market shares'!$C$2:$C$185,'Market shares starting point Fe'!$C91,'Eurostat market shares'!$D$2:$D$185,'Market shares starting point Fe'!$D91)*(SUMIFS('RAW data extract'!AG$74:AG$81,'RAW data extract'!$C$74:$C$81,VLOOKUP('Market shares starting point Fe'!$D91,Nomenclature!$F$1:$G$8,2,FALSE))-'Market shares starting point Fe'!AI91)+AI91)</f>
        <v>1.4040730380408782E-2</v>
      </c>
      <c r="AK91" s="7">
        <f>IF(SUMIFS('Eurostat market shares'!$Z$2:$Z$185,'Eurostat market shares'!$C$2:$C$185,'Market shares starting point Fe'!$C91,'Eurostat market shares'!$D$2:$D$185,'Market shares starting point Fe'!$D91)=0,(SUMIFS('RAW data extract'!AH$74:AH$81,'RAW data extract'!$C$74:$C$81,VLOOKUP('Market shares starting point Fe'!$D91,Nomenclature!$F$1:$G$8,2,FALSE))-'Market shares starting point Fe'!AJ91)+AJ91,$Z91/SUMIFS('Eurostat market shares'!$Z$2:$Z$185,'Eurostat market shares'!$C$2:$C$185,'Market shares starting point Fe'!$C91,'Eurostat market shares'!$D$2:$D$185,'Market shares starting point Fe'!$D91)*(SUMIFS('RAW data extract'!AH$74:AH$81,'RAW data extract'!$C$74:$C$81,VLOOKUP('Market shares starting point Fe'!$D91,Nomenclature!$F$1:$G$8,2,FALSE))-'Market shares starting point Fe'!AJ91)+AJ91)</f>
        <v>1.5033369462781436E-2</v>
      </c>
      <c r="AL91" s="7">
        <f>IF(SUMIFS('Eurostat market shares'!$Z$2:$Z$185,'Eurostat market shares'!$C$2:$C$185,'Market shares starting point Fe'!$C91,'Eurostat market shares'!$D$2:$D$185,'Market shares starting point Fe'!$D91)=0,(SUMIFS('RAW data extract'!AI$74:AI$81,'RAW data extract'!$C$74:$C$81,VLOOKUP('Market shares starting point Fe'!$D91,Nomenclature!$F$1:$G$8,2,FALSE))-'Market shares starting point Fe'!AK91)+AK91,$Z91/SUMIFS('Eurostat market shares'!$Z$2:$Z$185,'Eurostat market shares'!$C$2:$C$185,'Market shares starting point Fe'!$C91,'Eurostat market shares'!$D$2:$D$185,'Market shares starting point Fe'!$D91)*(SUMIFS('RAW data extract'!AI$74:AI$81,'RAW data extract'!$C$74:$C$81,VLOOKUP('Market shares starting point Fe'!$D91,Nomenclature!$F$1:$G$8,2,FALSE))-'Market shares starting point Fe'!AK91)+AK91)</f>
        <v>1.6119232985887754E-2</v>
      </c>
      <c r="AM91" s="7">
        <f>IF(SUMIFS('Eurostat market shares'!$Z$2:$Z$185,'Eurostat market shares'!$C$2:$C$185,'Market shares starting point Fe'!$C91,'Eurostat market shares'!$D$2:$D$185,'Market shares starting point Fe'!$D91)=0,(SUMIFS('RAW data extract'!AJ$74:AJ$81,'RAW data extract'!$C$74:$C$81,VLOOKUP('Market shares starting point Fe'!$D91,Nomenclature!$F$1:$G$8,2,FALSE))-'Market shares starting point Fe'!AL91)+AL91,$Z91/SUMIFS('Eurostat market shares'!$Z$2:$Z$185,'Eurostat market shares'!$C$2:$C$185,'Market shares starting point Fe'!$C91,'Eurostat market shares'!$D$2:$D$185,'Market shares starting point Fe'!$D91)*(SUMIFS('RAW data extract'!AJ$74:AJ$81,'RAW data extract'!$C$74:$C$81,VLOOKUP('Market shares starting point Fe'!$D91,Nomenclature!$F$1:$G$8,2,FALSE))-'Market shares starting point Fe'!AL91)+AL91)</f>
        <v>1.7354203128125446E-2</v>
      </c>
      <c r="AN91" s="7">
        <f>IF(SUMIFS('Eurostat market shares'!$Z$2:$Z$185,'Eurostat market shares'!$C$2:$C$185,'Market shares starting point Fe'!$C91,'Eurostat market shares'!$D$2:$D$185,'Market shares starting point Fe'!$D91)=0,(SUMIFS('RAW data extract'!AK$74:AK$81,'RAW data extract'!$C$74:$C$81,VLOOKUP('Market shares starting point Fe'!$D91,Nomenclature!$F$1:$G$8,2,FALSE))-'Market shares starting point Fe'!AM91)+AM91,$Z91/SUMIFS('Eurostat market shares'!$Z$2:$Z$185,'Eurostat market shares'!$C$2:$C$185,'Market shares starting point Fe'!$C91,'Eurostat market shares'!$D$2:$D$185,'Market shares starting point Fe'!$D91)*(SUMIFS('RAW data extract'!AK$74:AK$81,'RAW data extract'!$C$74:$C$81,VLOOKUP('Market shares starting point Fe'!$D91,Nomenclature!$F$1:$G$8,2,FALSE))-'Market shares starting point Fe'!AM91)+AM91)</f>
        <v>1.8827414576133131E-2</v>
      </c>
      <c r="AO91" s="7">
        <f>IF(SUMIFS('Eurostat market shares'!$Z$2:$Z$185,'Eurostat market shares'!$C$2:$C$185,'Market shares starting point Fe'!$C91,'Eurostat market shares'!$D$2:$D$185,'Market shares starting point Fe'!$D91)=0,(SUMIFS('RAW data extract'!AL$74:AL$81,'RAW data extract'!$C$74:$C$81,VLOOKUP('Market shares starting point Fe'!$D91,Nomenclature!$F$1:$G$8,2,FALSE))-'Market shares starting point Fe'!AN91)+AN91,$Z91/SUMIFS('Eurostat market shares'!$Z$2:$Z$185,'Eurostat market shares'!$C$2:$C$185,'Market shares starting point Fe'!$C91,'Eurostat market shares'!$D$2:$D$185,'Market shares starting point Fe'!$D91)*(SUMIFS('RAW data extract'!AL$74:AL$81,'RAW data extract'!$C$74:$C$81,VLOOKUP('Market shares starting point Fe'!$D91,Nomenclature!$F$1:$G$8,2,FALSE))-'Market shares starting point Fe'!AN91)+AN91)</f>
        <v>2.049290191040452E-2</v>
      </c>
      <c r="AP91" s="7">
        <f>IF(SUMIFS('Eurostat market shares'!$Z$2:$Z$185,'Eurostat market shares'!$C$2:$C$185,'Market shares starting point Fe'!$C91,'Eurostat market shares'!$D$2:$D$185,'Market shares starting point Fe'!$D91)=0,(SUMIFS('RAW data extract'!AM$74:AM$81,'RAW data extract'!$C$74:$C$81,VLOOKUP('Market shares starting point Fe'!$D91,Nomenclature!$F$1:$G$8,2,FALSE))-'Market shares starting point Fe'!AO91)+AO91,$Z91/SUMIFS('Eurostat market shares'!$Z$2:$Z$185,'Eurostat market shares'!$C$2:$C$185,'Market shares starting point Fe'!$C91,'Eurostat market shares'!$D$2:$D$185,'Market shares starting point Fe'!$D91)*(SUMIFS('RAW data extract'!AM$74:AM$81,'RAW data extract'!$C$74:$C$81,VLOOKUP('Market shares starting point Fe'!$D91,Nomenclature!$F$1:$G$8,2,FALSE))-'Market shares starting point Fe'!AO91)+AO91)</f>
        <v>2.2380289907512292E-2</v>
      </c>
      <c r="AQ91" s="7">
        <f>IF(SUMIFS('Eurostat market shares'!$Z$2:$Z$185,'Eurostat market shares'!$C$2:$C$185,'Market shares starting point Fe'!$C91,'Eurostat market shares'!$D$2:$D$185,'Market shares starting point Fe'!$D91)=0,(SUMIFS('RAW data extract'!AN$74:AN$81,'RAW data extract'!$C$74:$C$81,VLOOKUP('Market shares starting point Fe'!$D91,Nomenclature!$F$1:$G$8,2,FALSE))-'Market shares starting point Fe'!AP91)+AP91,$Z91/SUMIFS('Eurostat market shares'!$Z$2:$Z$185,'Eurostat market shares'!$C$2:$C$185,'Market shares starting point Fe'!$C91,'Eurostat market shares'!$D$2:$D$185,'Market shares starting point Fe'!$D91)*(SUMIFS('RAW data extract'!AN$74:AN$81,'RAW data extract'!$C$74:$C$81,VLOOKUP('Market shares starting point Fe'!$D91,Nomenclature!$F$1:$G$8,2,FALSE))-'Market shares starting point Fe'!AP91)+AP91)</f>
        <v>2.4483705521278869E-2</v>
      </c>
      <c r="AR91" s="7">
        <f>IF(SUMIFS('Eurostat market shares'!$Z$2:$Z$185,'Eurostat market shares'!$C$2:$C$185,'Market shares starting point Fe'!$C91,'Eurostat market shares'!$D$2:$D$185,'Market shares starting point Fe'!$D91)=0,(SUMIFS('RAW data extract'!AO$74:AO$81,'RAW data extract'!$C$74:$C$81,VLOOKUP('Market shares starting point Fe'!$D91,Nomenclature!$F$1:$G$8,2,FALSE))-'Market shares starting point Fe'!AQ91)+AQ91,$Z91/SUMIFS('Eurostat market shares'!$Z$2:$Z$185,'Eurostat market shares'!$C$2:$C$185,'Market shares starting point Fe'!$C91,'Eurostat market shares'!$D$2:$D$185,'Market shares starting point Fe'!$D91)*(SUMIFS('RAW data extract'!AO$74:AO$81,'RAW data extract'!$C$74:$C$81,VLOOKUP('Market shares starting point Fe'!$D91,Nomenclature!$F$1:$G$8,2,FALSE))-'Market shares starting point Fe'!AQ91)+AQ91)</f>
        <v>2.6674996866603823E-2</v>
      </c>
      <c r="AS91" s="7">
        <f>IF(SUMIFS('Eurostat market shares'!$Z$2:$Z$185,'Eurostat market shares'!$C$2:$C$185,'Market shares starting point Fe'!$C91,'Eurostat market shares'!$D$2:$D$185,'Market shares starting point Fe'!$D91)=0,(SUMIFS('RAW data extract'!AP$74:AP$81,'RAW data extract'!$C$74:$C$81,VLOOKUP('Market shares starting point Fe'!$D91,Nomenclature!$F$1:$G$8,2,FALSE))-'Market shares starting point Fe'!AR91)+AR91,$Z91/SUMIFS('Eurostat market shares'!$Z$2:$Z$185,'Eurostat market shares'!$C$2:$C$185,'Market shares starting point Fe'!$C91,'Eurostat market shares'!$D$2:$D$185,'Market shares starting point Fe'!$D91)*(SUMIFS('RAW data extract'!AP$74:AP$81,'RAW data extract'!$C$74:$C$81,VLOOKUP('Market shares starting point Fe'!$D91,Nomenclature!$F$1:$G$8,2,FALSE))-'Market shares starting point Fe'!AR91)+AR91)</f>
        <v>2.8981523520557759E-2</v>
      </c>
      <c r="AT91" s="7">
        <f>IF(SUMIFS('Eurostat market shares'!$Z$2:$Z$185,'Eurostat market shares'!$C$2:$C$185,'Market shares starting point Fe'!$C91,'Eurostat market shares'!$D$2:$D$185,'Market shares starting point Fe'!$D91)=0,(SUMIFS('RAW data extract'!AQ$74:AQ$81,'RAW data extract'!$C$74:$C$81,VLOOKUP('Market shares starting point Fe'!$D91,Nomenclature!$F$1:$G$8,2,FALSE))-'Market shares starting point Fe'!AS91)+AS91,$Z91/SUMIFS('Eurostat market shares'!$Z$2:$Z$185,'Eurostat market shares'!$C$2:$C$185,'Market shares starting point Fe'!$C91,'Eurostat market shares'!$D$2:$D$185,'Market shares starting point Fe'!$D91)*(SUMIFS('RAW data extract'!AQ$74:AQ$81,'RAW data extract'!$C$74:$C$81,VLOOKUP('Market shares starting point Fe'!$D91,Nomenclature!$F$1:$G$8,2,FALSE))-'Market shares starting point Fe'!AS91)+AS91)</f>
        <v>3.1471723504043404E-2</v>
      </c>
      <c r="AU91" s="7">
        <f>IF(SUMIFS('Eurostat market shares'!$Z$2:$Z$185,'Eurostat market shares'!$C$2:$C$185,'Market shares starting point Fe'!$C91,'Eurostat market shares'!$D$2:$D$185,'Market shares starting point Fe'!$D91)=0,(SUMIFS('RAW data extract'!AR$74:AR$81,'RAW data extract'!$C$74:$C$81,VLOOKUP('Market shares starting point Fe'!$D91,Nomenclature!$F$1:$G$8,2,FALSE))-'Market shares starting point Fe'!AT91)+AT91,$Z91/SUMIFS('Eurostat market shares'!$Z$2:$Z$185,'Eurostat market shares'!$C$2:$C$185,'Market shares starting point Fe'!$C91,'Eurostat market shares'!$D$2:$D$185,'Market shares starting point Fe'!$D91)*(SUMIFS('RAW data extract'!AR$74:AR$81,'RAW data extract'!$C$74:$C$81,VLOOKUP('Market shares starting point Fe'!$D91,Nomenclature!$F$1:$G$8,2,FALSE))-'Market shares starting point Fe'!AT91)+AT91)</f>
        <v>3.4052766275412157E-2</v>
      </c>
      <c r="AV91" s="7">
        <f>IF(SUMIFS('Eurostat market shares'!$Z$2:$Z$185,'Eurostat market shares'!$C$2:$C$185,'Market shares starting point Fe'!$C91,'Eurostat market shares'!$D$2:$D$185,'Market shares starting point Fe'!$D91)=0,(SUMIFS('RAW data extract'!AS$74:AS$81,'RAW data extract'!$C$74:$C$81,VLOOKUP('Market shares starting point Fe'!$D91,Nomenclature!$F$1:$G$8,2,FALSE))-'Market shares starting point Fe'!AU91)+AU91,$Z91/SUMIFS('Eurostat market shares'!$Z$2:$Z$185,'Eurostat market shares'!$C$2:$C$185,'Market shares starting point Fe'!$C91,'Eurostat market shares'!$D$2:$D$185,'Market shares starting point Fe'!$D91)*(SUMIFS('RAW data extract'!AS$74:AS$81,'RAW data extract'!$C$74:$C$81,VLOOKUP('Market shares starting point Fe'!$D91,Nomenclature!$F$1:$G$8,2,FALSE))-'Market shares starting point Fe'!AU91)+AU91)</f>
        <v>3.6778270543804337E-2</v>
      </c>
      <c r="AW91" s="7">
        <f>IF(SUMIFS('Eurostat market shares'!$Z$2:$Z$185,'Eurostat market shares'!$C$2:$C$185,'Market shares starting point Fe'!$C91,'Eurostat market shares'!$D$2:$D$185,'Market shares starting point Fe'!$D91)=0,(SUMIFS('RAW data extract'!AT$74:AT$81,'RAW data extract'!$C$74:$C$81,VLOOKUP('Market shares starting point Fe'!$D91,Nomenclature!$F$1:$G$8,2,FALSE))-'Market shares starting point Fe'!AV91)+AV91,$Z91/SUMIFS('Eurostat market shares'!$Z$2:$Z$185,'Eurostat market shares'!$C$2:$C$185,'Market shares starting point Fe'!$C91,'Eurostat market shares'!$D$2:$D$185,'Market shares starting point Fe'!$D91)*(SUMIFS('RAW data extract'!AT$74:AT$81,'RAW data extract'!$C$74:$C$81,VLOOKUP('Market shares starting point Fe'!$D91,Nomenclature!$F$1:$G$8,2,FALSE))-'Market shares starting point Fe'!AV91)+AV91)</f>
        <v>3.9681390293189546E-2</v>
      </c>
      <c r="AX91" s="7">
        <f>IF(SUMIFS('Eurostat market shares'!$Z$2:$Z$185,'Eurostat market shares'!$C$2:$C$185,'Market shares starting point Fe'!$C91,'Eurostat market shares'!$D$2:$D$185,'Market shares starting point Fe'!$D91)=0,(SUMIFS('RAW data extract'!AU$74:AU$81,'RAW data extract'!$C$74:$C$81,VLOOKUP('Market shares starting point Fe'!$D91,Nomenclature!$F$1:$G$8,2,FALSE))-'Market shares starting point Fe'!AW91)+AW91,$Z91/SUMIFS('Eurostat market shares'!$Z$2:$Z$185,'Eurostat market shares'!$C$2:$C$185,'Market shares starting point Fe'!$C91,'Eurostat market shares'!$D$2:$D$185,'Market shares starting point Fe'!$D91)*(SUMIFS('RAW data extract'!AU$74:AU$81,'RAW data extract'!$C$74:$C$81,VLOOKUP('Market shares starting point Fe'!$D91,Nomenclature!$F$1:$G$8,2,FALSE))-'Market shares starting point Fe'!AW91)+AW91)</f>
        <v>4.2824369563487202E-2</v>
      </c>
      <c r="AY91" s="7">
        <f>IF(SUMIFS('Eurostat market shares'!$Z$2:$Z$185,'Eurostat market shares'!$C$2:$C$185,'Market shares starting point Fe'!$C91,'Eurostat market shares'!$D$2:$D$185,'Market shares starting point Fe'!$D91)=0,(SUMIFS('RAW data extract'!AV$74:AV$81,'RAW data extract'!$C$74:$C$81,VLOOKUP('Market shares starting point Fe'!$D91,Nomenclature!$F$1:$G$8,2,FALSE))-'Market shares starting point Fe'!AX91)+AX91,$Z91/SUMIFS('Eurostat market shares'!$Z$2:$Z$185,'Eurostat market shares'!$C$2:$C$185,'Market shares starting point Fe'!$C91,'Eurostat market shares'!$D$2:$D$185,'Market shares starting point Fe'!$D91)*(SUMIFS('RAW data extract'!AV$74:AV$81,'RAW data extract'!$C$74:$C$81,VLOOKUP('Market shares starting point Fe'!$D91,Nomenclature!$F$1:$G$8,2,FALSE))-'Market shares starting point Fe'!AX91)+AX91)</f>
        <v>4.6241290612107071E-2</v>
      </c>
      <c r="AZ91" s="7">
        <f>IF(SUMIFS('Eurostat market shares'!$Z$2:$Z$185,'Eurostat market shares'!$C$2:$C$185,'Market shares starting point Fe'!$C91,'Eurostat market shares'!$D$2:$D$185,'Market shares starting point Fe'!$D91)=0,(SUMIFS('RAW data extract'!AW$74:AW$81,'RAW data extract'!$C$74:$C$81,VLOOKUP('Market shares starting point Fe'!$D91,Nomenclature!$F$1:$G$8,2,FALSE))-'Market shares starting point Fe'!AY91)+AY91,$Z91/SUMIFS('Eurostat market shares'!$Z$2:$Z$185,'Eurostat market shares'!$C$2:$C$185,'Market shares starting point Fe'!$C91,'Eurostat market shares'!$D$2:$D$185,'Market shares starting point Fe'!$D91)*(SUMIFS('RAW data extract'!AW$74:AW$81,'RAW data extract'!$C$74:$C$81,VLOOKUP('Market shares starting point Fe'!$D91,Nomenclature!$F$1:$G$8,2,FALSE))-'Market shares starting point Fe'!AY91)+AY91)</f>
        <v>4.9947291639282E-2</v>
      </c>
      <c r="BA91" s="7">
        <f>IF(SUMIFS('Eurostat market shares'!$Z$2:$Z$185,'Eurostat market shares'!$C$2:$C$185,'Market shares starting point Fe'!$C91,'Eurostat market shares'!$D$2:$D$185,'Market shares starting point Fe'!$D91)=0,(SUMIFS('RAW data extract'!AX$74:AX$81,'RAW data extract'!$C$74:$C$81,VLOOKUP('Market shares starting point Fe'!$D91,Nomenclature!$F$1:$G$8,2,FALSE))-'Market shares starting point Fe'!AZ91)+AZ91,$Z91/SUMIFS('Eurostat market shares'!$Z$2:$Z$185,'Eurostat market shares'!$C$2:$C$185,'Market shares starting point Fe'!$C91,'Eurostat market shares'!$D$2:$D$185,'Market shares starting point Fe'!$D91)*(SUMIFS('RAW data extract'!AX$74:AX$81,'RAW data extract'!$C$74:$C$81,VLOOKUP('Market shares starting point Fe'!$D91,Nomenclature!$F$1:$G$8,2,FALSE))-'Market shares starting point Fe'!AZ91)+AZ91)</f>
        <v>5.39952980802074E-2</v>
      </c>
      <c r="BB91" s="7">
        <f>IF(SUMIFS('Eurostat market shares'!$Z$2:$Z$185,'Eurostat market shares'!$C$2:$C$185,'Market shares starting point Fe'!$C91,'Eurostat market shares'!$D$2:$D$185,'Market shares starting point Fe'!$D91)=0,(SUMIFS('RAW data extract'!AY$74:AY$81,'RAW data extract'!$C$74:$C$81,VLOOKUP('Market shares starting point Fe'!$D91,Nomenclature!$F$1:$G$8,2,FALSE))-'Market shares starting point Fe'!BA91)+BA91,$Z91/SUMIFS('Eurostat market shares'!$Z$2:$Z$185,'Eurostat market shares'!$C$2:$C$185,'Market shares starting point Fe'!$C91,'Eurostat market shares'!$D$2:$D$185,'Market shares starting point Fe'!$D91)*(SUMIFS('RAW data extract'!AY$74:AY$81,'RAW data extract'!$C$74:$C$81,VLOOKUP('Market shares starting point Fe'!$D91,Nomenclature!$F$1:$G$8,2,FALSE))-'Market shares starting point Fe'!BA91)+BA91)</f>
        <v>5.8458049131457968E-2</v>
      </c>
      <c r="BC91" s="7">
        <f>IF(SUMIFS('Eurostat market shares'!$Z$2:$Z$185,'Eurostat market shares'!$C$2:$C$185,'Market shares starting point Fe'!$C91,'Eurostat market shares'!$D$2:$D$185,'Market shares starting point Fe'!$D91)=0,(SUMIFS('RAW data extract'!AZ$74:AZ$81,'RAW data extract'!$C$74:$C$81,VLOOKUP('Market shares starting point Fe'!$D91,Nomenclature!$F$1:$G$8,2,FALSE))-'Market shares starting point Fe'!BB91)+BB91,$Z91/SUMIFS('Eurostat market shares'!$Z$2:$Z$185,'Eurostat market shares'!$C$2:$C$185,'Market shares starting point Fe'!$C91,'Eurostat market shares'!$D$2:$D$185,'Market shares starting point Fe'!$D91)*(SUMIFS('RAW data extract'!AZ$74:AZ$81,'RAW data extract'!$C$74:$C$81,VLOOKUP('Market shares starting point Fe'!$D91,Nomenclature!$F$1:$G$8,2,FALSE))-'Market shares starting point Fe'!BB91)+BB91)</f>
        <v>6.3401371092002445E-2</v>
      </c>
      <c r="BD91" s="7">
        <f>IF(SUMIFS('Eurostat market shares'!$Z$2:$Z$185,'Eurostat market shares'!$C$2:$C$185,'Market shares starting point Fe'!$C91,'Eurostat market shares'!$D$2:$D$185,'Market shares starting point Fe'!$D91)=0,(SUMIFS('RAW data extract'!BA$74:BA$81,'RAW data extract'!$C$74:$C$81,VLOOKUP('Market shares starting point Fe'!$D91,Nomenclature!$F$1:$G$8,2,FALSE))-'Market shares starting point Fe'!BC91)+BC91,$Z91/SUMIFS('Eurostat market shares'!$Z$2:$Z$185,'Eurostat market shares'!$C$2:$C$185,'Market shares starting point Fe'!$C91,'Eurostat market shares'!$D$2:$D$185,'Market shares starting point Fe'!$D91)*(SUMIFS('RAW data extract'!BA$74:BA$81,'RAW data extract'!$C$74:$C$81,VLOOKUP('Market shares starting point Fe'!$D91,Nomenclature!$F$1:$G$8,2,FALSE))-'Market shares starting point Fe'!BC91)+BC91)</f>
        <v>6.8817306464138597E-2</v>
      </c>
      <c r="BE91" s="7">
        <f>IF(SUMIFS('Eurostat market shares'!$Z$2:$Z$185,'Eurostat market shares'!$C$2:$C$185,'Market shares starting point Fe'!$C91,'Eurostat market shares'!$D$2:$D$185,'Market shares starting point Fe'!$D91)=0,(SUMIFS('RAW data extract'!BB$74:BB$81,'RAW data extract'!$C$74:$C$81,VLOOKUP('Market shares starting point Fe'!$D91,Nomenclature!$F$1:$G$8,2,FALSE))-'Market shares starting point Fe'!BD91)+BD91,$Z91/SUMIFS('Eurostat market shares'!$Z$2:$Z$185,'Eurostat market shares'!$C$2:$C$185,'Market shares starting point Fe'!$C91,'Eurostat market shares'!$D$2:$D$185,'Market shares starting point Fe'!$D91)*(SUMIFS('RAW data extract'!BB$74:BB$81,'RAW data extract'!$C$74:$C$81,VLOOKUP('Market shares starting point Fe'!$D91,Nomenclature!$F$1:$G$8,2,FALSE))-'Market shares starting point Fe'!BD91)+BD91)</f>
        <v>7.4897037211166584E-2</v>
      </c>
      <c r="BF91" s="7">
        <f>IF(SUMIFS('Eurostat market shares'!$Z$2:$Z$185,'Eurostat market shares'!$C$2:$C$185,'Market shares starting point Fe'!$C91,'Eurostat market shares'!$D$2:$D$185,'Market shares starting point Fe'!$D91)=0,(SUMIFS('RAW data extract'!BC$74:BC$81,'RAW data extract'!$C$74:$C$81,VLOOKUP('Market shares starting point Fe'!$D91,Nomenclature!$F$1:$G$8,2,FALSE))-'Market shares starting point Fe'!BE91)+BE91,$Z91/SUMIFS('Eurostat market shares'!$Z$2:$Z$185,'Eurostat market shares'!$C$2:$C$185,'Market shares starting point Fe'!$C91,'Eurostat market shares'!$D$2:$D$185,'Market shares starting point Fe'!$D91)*(SUMIFS('RAW data extract'!BC$74:BC$81,'RAW data extract'!$C$74:$C$81,VLOOKUP('Market shares starting point Fe'!$D91,Nomenclature!$F$1:$G$8,2,FALSE))-'Market shares starting point Fe'!BE91)+BE91)</f>
        <v>8.1710240282487634E-2</v>
      </c>
      <c r="BG91" s="7">
        <f>IF(SUMIFS('Eurostat market shares'!$Z$2:$Z$185,'Eurostat market shares'!$C$2:$C$185,'Market shares starting point Fe'!$C91,'Eurostat market shares'!$D$2:$D$185,'Market shares starting point Fe'!$D91)=0,(SUMIFS('RAW data extract'!BD$74:BD$81,'RAW data extract'!$C$74:$C$81,VLOOKUP('Market shares starting point Fe'!$D91,Nomenclature!$F$1:$G$8,2,FALSE))-'Market shares starting point Fe'!BF91)+BF91,$Z91/SUMIFS('Eurostat market shares'!$Z$2:$Z$185,'Eurostat market shares'!$C$2:$C$185,'Market shares starting point Fe'!$C91,'Eurostat market shares'!$D$2:$D$185,'Market shares starting point Fe'!$D91)*(SUMIFS('RAW data extract'!BD$74:BD$81,'RAW data extract'!$C$74:$C$81,VLOOKUP('Market shares starting point Fe'!$D91,Nomenclature!$F$1:$G$8,2,FALSE))-'Market shares starting point Fe'!BF91)+BF91)</f>
        <v>8.939021685558271E-2</v>
      </c>
      <c r="BH91" s="7">
        <f>IF(SUMIFS('Eurostat market shares'!$Z$2:$Z$185,'Eurostat market shares'!$C$2:$C$185,'Market shares starting point Fe'!$C91,'Eurostat market shares'!$D$2:$D$185,'Market shares starting point Fe'!$D91)=0,(SUMIFS('RAW data extract'!BE$74:BE$81,'RAW data extract'!$C$74:$C$81,VLOOKUP('Market shares starting point Fe'!$D91,Nomenclature!$F$1:$G$8,2,FALSE))-'Market shares starting point Fe'!BG91)+BG91,$Z91/SUMIFS('Eurostat market shares'!$Z$2:$Z$185,'Eurostat market shares'!$C$2:$C$185,'Market shares starting point Fe'!$C91,'Eurostat market shares'!$D$2:$D$185,'Market shares starting point Fe'!$D91)*(SUMIFS('RAW data extract'!BE$74:BE$81,'RAW data extract'!$C$74:$C$81,VLOOKUP('Market shares starting point Fe'!$D91,Nomenclature!$F$1:$G$8,2,FALSE))-'Market shares starting point Fe'!BG91)+BG91)</f>
        <v>9.8121167187869188E-2</v>
      </c>
    </row>
    <row r="92" spans="1:60" hidden="1" x14ac:dyDescent="0.3">
      <c r="A92" t="s">
        <v>9</v>
      </c>
      <c r="B92" t="s">
        <v>10</v>
      </c>
      <c r="C92" t="s">
        <v>30</v>
      </c>
      <c r="D92" t="s">
        <v>18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 s="6">
        <f>IFERROR(SUMIFS('intermediary sheet'!J$2:J$185,'intermediary sheet'!$C$2:$C$185,'Market shares starting point Fe'!$C92,'intermediary sheet'!$D$2:$D$185,'Market shares starting point Fe'!$D92)/SUMIFS('intermediary sheet'!J$2:J$185,'intermediary sheet'!$C$2:$C$185,'Market shares starting point Fe'!$C92,'intermediary sheet'!$D$2:$D$185,"total"),0)</f>
        <v>0</v>
      </c>
      <c r="K92" s="6">
        <f>IFERROR(SUMIFS('intermediary sheet'!K$2:K$185,'intermediary sheet'!$C$2:$C$185,'Market shares starting point Fe'!$C92,'intermediary sheet'!$D$2:$D$185,'Market shares starting point Fe'!$D92)/SUMIFS('intermediary sheet'!K$2:K$185,'intermediary sheet'!$C$2:$C$185,'Market shares starting point Fe'!$C92,'intermediary sheet'!$D$2:$D$185,"total"),0)</f>
        <v>0</v>
      </c>
      <c r="L92" s="6">
        <f>IFERROR(SUMIFS('intermediary sheet'!L$2:L$185,'intermediary sheet'!$C$2:$C$185,'Market shares starting point Fe'!$C92,'intermediary sheet'!$D$2:$D$185,'Market shares starting point Fe'!$D92)/SUMIFS('intermediary sheet'!L$2:L$185,'intermediary sheet'!$C$2:$C$185,'Market shares starting point Fe'!$C92,'intermediary sheet'!$D$2:$D$185,"total"),0)</f>
        <v>0</v>
      </c>
      <c r="M92" s="6">
        <f>IFERROR(SUMIFS('intermediary sheet'!M$2:M$185,'intermediary sheet'!$C$2:$C$185,'Market shares starting point Fe'!$C92,'intermediary sheet'!$D$2:$D$185,'Market shares starting point Fe'!$D92)/SUMIFS('intermediary sheet'!M$2:M$185,'intermediary sheet'!$C$2:$C$185,'Market shares starting point Fe'!$C92,'intermediary sheet'!$D$2:$D$185,"total"),0)</f>
        <v>0</v>
      </c>
      <c r="N92" s="6">
        <f>IFERROR(SUMIFS('intermediary sheet'!N$2:N$185,'intermediary sheet'!$C$2:$C$185,'Market shares starting point Fe'!$C92,'intermediary sheet'!$D$2:$D$185,'Market shares starting point Fe'!$D92)/SUMIFS('intermediary sheet'!N$2:N$185,'intermediary sheet'!$C$2:$C$185,'Market shares starting point Fe'!$C92,'intermediary sheet'!$D$2:$D$185,"total"),0)</f>
        <v>0</v>
      </c>
      <c r="O92" s="6">
        <f>IFERROR(SUMIFS('intermediary sheet'!O$2:O$185,'intermediary sheet'!$C$2:$C$185,'Market shares starting point Fe'!$C92,'intermediary sheet'!$D$2:$D$185,'Market shares starting point Fe'!$D92)/SUMIFS('intermediary sheet'!O$2:O$185,'intermediary sheet'!$C$2:$C$185,'Market shares starting point Fe'!$C92,'intermediary sheet'!$D$2:$D$185,"total"),0)</f>
        <v>0</v>
      </c>
      <c r="P92" s="6">
        <f>IFERROR(SUMIFS('intermediary sheet'!P$2:P$185,'intermediary sheet'!$C$2:$C$185,'Market shares starting point Fe'!$C92,'intermediary sheet'!$D$2:$D$185,'Market shares starting point Fe'!$D92)/SUMIFS('intermediary sheet'!P$2:P$185,'intermediary sheet'!$C$2:$C$185,'Market shares starting point Fe'!$C92,'intermediary sheet'!$D$2:$D$185,"total"),0)</f>
        <v>0</v>
      </c>
      <c r="Q92" s="6">
        <f>IFERROR(SUMIFS('intermediary sheet'!Q$2:Q$185,'intermediary sheet'!$C$2:$C$185,'Market shares starting point Fe'!$C92,'intermediary sheet'!$D$2:$D$185,'Market shares starting point Fe'!$D92)/SUMIFS('intermediary sheet'!Q$2:Q$185,'intermediary sheet'!$C$2:$C$185,'Market shares starting point Fe'!$C92,'intermediary sheet'!$D$2:$D$185,"total"),0)</f>
        <v>0</v>
      </c>
      <c r="R92" s="6">
        <f>IFERROR(SUMIFS('intermediary sheet'!R$2:R$185,'intermediary sheet'!$C$2:$C$185,'Market shares starting point Fe'!$C92,'intermediary sheet'!$D$2:$D$185,'Market shares starting point Fe'!$D92)/SUMIFS('intermediary sheet'!R$2:R$185,'intermediary sheet'!$C$2:$C$185,'Market shares starting point Fe'!$C92,'intermediary sheet'!$D$2:$D$185,"total"),0)</f>
        <v>0</v>
      </c>
      <c r="S92" s="6">
        <f>IFERROR(SUMIFS('intermediary sheet'!S$2:S$185,'intermediary sheet'!$C$2:$C$185,'Market shares starting point Fe'!$C92,'intermediary sheet'!$D$2:$D$185,'Market shares starting point Fe'!$D92)/SUMIFS('intermediary sheet'!S$2:S$185,'intermediary sheet'!$C$2:$C$185,'Market shares starting point Fe'!$C92,'intermediary sheet'!$D$2:$D$185,"total"),0)</f>
        <v>0</v>
      </c>
      <c r="T92" s="6">
        <f>IFERROR(SUMIFS('intermediary sheet'!T$2:T$185,'intermediary sheet'!$C$2:$C$185,'Market shares starting point Fe'!$C92,'intermediary sheet'!$D$2:$D$185,'Market shares starting point Fe'!$D92)/SUMIFS('intermediary sheet'!T$2:T$185,'intermediary sheet'!$C$2:$C$185,'Market shares starting point Fe'!$C92,'intermediary sheet'!$D$2:$D$185,"total"),0)</f>
        <v>0</v>
      </c>
      <c r="U92" s="6">
        <f>IFERROR(SUMIFS('intermediary sheet'!U$2:U$185,'intermediary sheet'!$C$2:$C$185,'Market shares starting point Fe'!$C92,'intermediary sheet'!$D$2:$D$185,'Market shares starting point Fe'!$D92)/SUMIFS('intermediary sheet'!U$2:U$185,'intermediary sheet'!$C$2:$C$185,'Market shares starting point Fe'!$C92,'intermediary sheet'!$D$2:$D$185,"total"),0)</f>
        <v>0</v>
      </c>
      <c r="V92" s="6">
        <f>IFERROR(SUMIFS('intermediary sheet'!V$2:V$185,'intermediary sheet'!$C$2:$C$185,'Market shares starting point Fe'!$C92,'intermediary sheet'!$D$2:$D$185,'Market shares starting point Fe'!$D92)/SUMIFS('intermediary sheet'!V$2:V$185,'intermediary sheet'!$C$2:$C$185,'Market shares starting point Fe'!$C92,'intermediary sheet'!$D$2:$D$185,"total"),0)</f>
        <v>0</v>
      </c>
      <c r="W92" s="6">
        <f>IFERROR(SUMIFS('intermediary sheet'!W$2:W$185,'intermediary sheet'!$C$2:$C$185,'Market shares starting point Fe'!$C92,'intermediary sheet'!$D$2:$D$185,'Market shares starting point Fe'!$D92)/SUMIFS('intermediary sheet'!W$2:W$185,'intermediary sheet'!$C$2:$C$185,'Market shares starting point Fe'!$C92,'intermediary sheet'!$D$2:$D$185,"total"),0)</f>
        <v>0</v>
      </c>
      <c r="X92" s="6">
        <f>IFERROR(SUMIFS('intermediary sheet'!X$2:X$185,'intermediary sheet'!$C$2:$C$185,'Market shares starting point Fe'!$C92,'intermediary sheet'!$D$2:$D$185,'Market shares starting point Fe'!$D92)/SUMIFS('intermediary sheet'!X$2:X$185,'intermediary sheet'!$C$2:$C$185,'Market shares starting point Fe'!$C92,'intermediary sheet'!$D$2:$D$185,"total"),0)</f>
        <v>0</v>
      </c>
      <c r="Y92" s="6">
        <f>IFERROR(SUMIFS('intermediary sheet'!Y$2:Y$185,'intermediary sheet'!$C$2:$C$185,'Market shares starting point Fe'!$C92,'intermediary sheet'!$D$2:$D$185,'Market shares starting point Fe'!$D92)/SUMIFS('intermediary sheet'!Y$2:Y$185,'intermediary sheet'!$C$2:$C$185,'Market shares starting point Fe'!$C92,'intermediary sheet'!$D$2:$D$185,"total"),0)</f>
        <v>0</v>
      </c>
      <c r="Z92" s="6">
        <f>IFERROR(SUMIFS('intermediary sheet'!Z$2:Z$185,'intermediary sheet'!$C$2:$C$185,'Market shares starting point Fe'!$C92,'intermediary sheet'!$D$2:$D$185,'Market shares starting point Fe'!$D92)/SUMIFS('intermediary sheet'!Z$2:Z$185,'intermediary sheet'!$C$2:$C$185,'Market shares starting point Fe'!$C92,'intermediary sheet'!$D$2:$D$185,"total"),0)</f>
        <v>0</v>
      </c>
      <c r="AA92" s="7">
        <f>IF(SUMIFS('Eurostat market shares'!$Z$2:$Z$185,'Eurostat market shares'!$C$2:$C$185,'Market shares starting point Fe'!$C92,'Eurostat market shares'!$D$2:$D$185,'Market shares starting point Fe'!$D92)=0,(SUMIFS('RAW data extract'!X$74:X$81,'RAW data extract'!$C$74:$C$81,VLOOKUP('Market shares starting point Fe'!$D92,Nomenclature!$F$1:$G$8,2,FALSE))-'Market shares starting point Fe'!Z92)+Z92,$Z92/SUMIFS('Eurostat market shares'!$Z$2:$Z$185,'Eurostat market shares'!$C$2:$C$185,'Market shares starting point Fe'!$C92,'Eurostat market shares'!$D$2:$D$185,'Market shares starting point Fe'!$D92)*(SUMIFS('RAW data extract'!X$74:X$81,'RAW data extract'!$C$74:$C$81,VLOOKUP('Market shares starting point Fe'!$D92,Nomenclature!$F$1:$G$8,2,FALSE))-'Market shares starting point Fe'!Z92)+Z92)</f>
        <v>0</v>
      </c>
      <c r="AB92" s="7">
        <f>IF(SUMIFS('Eurostat market shares'!$Z$2:$Z$185,'Eurostat market shares'!$C$2:$C$185,'Market shares starting point Fe'!$C92,'Eurostat market shares'!$D$2:$D$185,'Market shares starting point Fe'!$D92)=0,(SUMIFS('RAW data extract'!Y$74:Y$81,'RAW data extract'!$C$74:$C$81,VLOOKUP('Market shares starting point Fe'!$D92,Nomenclature!$F$1:$G$8,2,FALSE))-'Market shares starting point Fe'!AA92)+AA92,$Z92/SUMIFS('Eurostat market shares'!$Z$2:$Z$185,'Eurostat market shares'!$C$2:$C$185,'Market shares starting point Fe'!$C92,'Eurostat market shares'!$D$2:$D$185,'Market shares starting point Fe'!$D92)*(SUMIFS('RAW data extract'!Y$74:Y$81,'RAW data extract'!$C$74:$C$81,VLOOKUP('Market shares starting point Fe'!$D92,Nomenclature!$F$1:$G$8,2,FALSE))-'Market shares starting point Fe'!AA92)+AA92)</f>
        <v>0</v>
      </c>
      <c r="AC92" s="7">
        <f>IF(SUMIFS('Eurostat market shares'!$Z$2:$Z$185,'Eurostat market shares'!$C$2:$C$185,'Market shares starting point Fe'!$C92,'Eurostat market shares'!$D$2:$D$185,'Market shares starting point Fe'!$D92)=0,(SUMIFS('RAW data extract'!Z$74:Z$81,'RAW data extract'!$C$74:$C$81,VLOOKUP('Market shares starting point Fe'!$D92,Nomenclature!$F$1:$G$8,2,FALSE))-'Market shares starting point Fe'!AB92)+AB92,$Z92/SUMIFS('Eurostat market shares'!$Z$2:$Z$185,'Eurostat market shares'!$C$2:$C$185,'Market shares starting point Fe'!$C92,'Eurostat market shares'!$D$2:$D$185,'Market shares starting point Fe'!$D92)*(SUMIFS('RAW data extract'!Z$74:Z$81,'RAW data extract'!$C$74:$C$81,VLOOKUP('Market shares starting point Fe'!$D92,Nomenclature!$F$1:$G$8,2,FALSE))-'Market shares starting point Fe'!AB92)+AB92)</f>
        <v>0</v>
      </c>
      <c r="AD92" s="7">
        <f>IF(SUMIFS('Eurostat market shares'!$Z$2:$Z$185,'Eurostat market shares'!$C$2:$C$185,'Market shares starting point Fe'!$C92,'Eurostat market shares'!$D$2:$D$185,'Market shares starting point Fe'!$D92)=0,(SUMIFS('RAW data extract'!AA$74:AA$81,'RAW data extract'!$C$74:$C$81,VLOOKUP('Market shares starting point Fe'!$D92,Nomenclature!$F$1:$G$8,2,FALSE))-'Market shares starting point Fe'!AC92)+AC92,$Z92/SUMIFS('Eurostat market shares'!$Z$2:$Z$185,'Eurostat market shares'!$C$2:$C$185,'Market shares starting point Fe'!$C92,'Eurostat market shares'!$D$2:$D$185,'Market shares starting point Fe'!$D92)*(SUMIFS('RAW data extract'!AA$74:AA$81,'RAW data extract'!$C$74:$C$81,VLOOKUP('Market shares starting point Fe'!$D92,Nomenclature!$F$1:$G$8,2,FALSE))-'Market shares starting point Fe'!AC92)+AC92)</f>
        <v>0</v>
      </c>
      <c r="AE92" s="7">
        <f>IF(SUMIFS('Eurostat market shares'!$Z$2:$Z$185,'Eurostat market shares'!$C$2:$C$185,'Market shares starting point Fe'!$C92,'Eurostat market shares'!$D$2:$D$185,'Market shares starting point Fe'!$D92)=0,(SUMIFS('RAW data extract'!AB$74:AB$81,'RAW data extract'!$C$74:$C$81,VLOOKUP('Market shares starting point Fe'!$D92,Nomenclature!$F$1:$G$8,2,FALSE))-'Market shares starting point Fe'!AD92)+AD92,$Z92/SUMIFS('Eurostat market shares'!$Z$2:$Z$185,'Eurostat market shares'!$C$2:$C$185,'Market shares starting point Fe'!$C92,'Eurostat market shares'!$D$2:$D$185,'Market shares starting point Fe'!$D92)*(SUMIFS('RAW data extract'!AB$74:AB$81,'RAW data extract'!$C$74:$C$81,VLOOKUP('Market shares starting point Fe'!$D92,Nomenclature!$F$1:$G$8,2,FALSE))-'Market shares starting point Fe'!AD92)+AD92)</f>
        <v>0</v>
      </c>
      <c r="AF92" s="7">
        <f>IF(SUMIFS('Eurostat market shares'!$Z$2:$Z$185,'Eurostat market shares'!$C$2:$C$185,'Market shares starting point Fe'!$C92,'Eurostat market shares'!$D$2:$D$185,'Market shares starting point Fe'!$D92)=0,(SUMIFS('RAW data extract'!AC$74:AC$81,'RAW data extract'!$C$74:$C$81,VLOOKUP('Market shares starting point Fe'!$D92,Nomenclature!$F$1:$G$8,2,FALSE))-'Market shares starting point Fe'!AE92)+AE92,$Z92/SUMIFS('Eurostat market shares'!$Z$2:$Z$185,'Eurostat market shares'!$C$2:$C$185,'Market shares starting point Fe'!$C92,'Eurostat market shares'!$D$2:$D$185,'Market shares starting point Fe'!$D92)*(SUMIFS('RAW data extract'!AC$74:AC$81,'RAW data extract'!$C$74:$C$81,VLOOKUP('Market shares starting point Fe'!$D92,Nomenclature!$F$1:$G$8,2,FALSE))-'Market shares starting point Fe'!AE92)+AE92)</f>
        <v>0</v>
      </c>
      <c r="AG92" s="7">
        <f>IF(SUMIFS('Eurostat market shares'!$Z$2:$Z$185,'Eurostat market shares'!$C$2:$C$185,'Market shares starting point Fe'!$C92,'Eurostat market shares'!$D$2:$D$185,'Market shares starting point Fe'!$D92)=0,(SUMIFS('RAW data extract'!AD$74:AD$81,'RAW data extract'!$C$74:$C$81,VLOOKUP('Market shares starting point Fe'!$D92,Nomenclature!$F$1:$G$8,2,FALSE))-'Market shares starting point Fe'!AF92)+AF92,$Z92/SUMIFS('Eurostat market shares'!$Z$2:$Z$185,'Eurostat market shares'!$C$2:$C$185,'Market shares starting point Fe'!$C92,'Eurostat market shares'!$D$2:$D$185,'Market shares starting point Fe'!$D92)*(SUMIFS('RAW data extract'!AD$74:AD$81,'RAW data extract'!$C$74:$C$81,VLOOKUP('Market shares starting point Fe'!$D92,Nomenclature!$F$1:$G$8,2,FALSE))-'Market shares starting point Fe'!AF92)+AF92)</f>
        <v>0</v>
      </c>
      <c r="AH92" s="7">
        <f>IF(SUMIFS('Eurostat market shares'!$Z$2:$Z$185,'Eurostat market shares'!$C$2:$C$185,'Market shares starting point Fe'!$C92,'Eurostat market shares'!$D$2:$D$185,'Market shares starting point Fe'!$D92)=0,(SUMIFS('RAW data extract'!AE$74:AE$81,'RAW data extract'!$C$74:$C$81,VLOOKUP('Market shares starting point Fe'!$D92,Nomenclature!$F$1:$G$8,2,FALSE))-'Market shares starting point Fe'!AG92)+AG92,$Z92/SUMIFS('Eurostat market shares'!$Z$2:$Z$185,'Eurostat market shares'!$C$2:$C$185,'Market shares starting point Fe'!$C92,'Eurostat market shares'!$D$2:$D$185,'Market shares starting point Fe'!$D92)*(SUMIFS('RAW data extract'!AE$74:AE$81,'RAW data extract'!$C$74:$C$81,VLOOKUP('Market shares starting point Fe'!$D92,Nomenclature!$F$1:$G$8,2,FALSE))-'Market shares starting point Fe'!AG92)+AG92)</f>
        <v>0</v>
      </c>
      <c r="AI92" s="7">
        <f>IF(SUMIFS('Eurostat market shares'!$Z$2:$Z$185,'Eurostat market shares'!$C$2:$C$185,'Market shares starting point Fe'!$C92,'Eurostat market shares'!$D$2:$D$185,'Market shares starting point Fe'!$D92)=0,(SUMIFS('RAW data extract'!AF$74:AF$81,'RAW data extract'!$C$74:$C$81,VLOOKUP('Market shares starting point Fe'!$D92,Nomenclature!$F$1:$G$8,2,FALSE))-'Market shares starting point Fe'!AH92)+AH92,$Z92/SUMIFS('Eurostat market shares'!$Z$2:$Z$185,'Eurostat market shares'!$C$2:$C$185,'Market shares starting point Fe'!$C92,'Eurostat market shares'!$D$2:$D$185,'Market shares starting point Fe'!$D92)*(SUMIFS('RAW data extract'!AF$74:AF$81,'RAW data extract'!$C$74:$C$81,VLOOKUP('Market shares starting point Fe'!$D92,Nomenclature!$F$1:$G$8,2,FALSE))-'Market shares starting point Fe'!AH92)+AH92)</f>
        <v>0</v>
      </c>
      <c r="AJ92" s="7">
        <f>IF(SUMIFS('Eurostat market shares'!$Z$2:$Z$185,'Eurostat market shares'!$C$2:$C$185,'Market shares starting point Fe'!$C92,'Eurostat market shares'!$D$2:$D$185,'Market shares starting point Fe'!$D92)=0,(SUMIFS('RAW data extract'!AG$74:AG$81,'RAW data extract'!$C$74:$C$81,VLOOKUP('Market shares starting point Fe'!$D92,Nomenclature!$F$1:$G$8,2,FALSE))-'Market shares starting point Fe'!AI92)+AI92,$Z92/SUMIFS('Eurostat market shares'!$Z$2:$Z$185,'Eurostat market shares'!$C$2:$C$185,'Market shares starting point Fe'!$C92,'Eurostat market shares'!$D$2:$D$185,'Market shares starting point Fe'!$D92)*(SUMIFS('RAW data extract'!AG$74:AG$81,'RAW data extract'!$C$74:$C$81,VLOOKUP('Market shares starting point Fe'!$D92,Nomenclature!$F$1:$G$8,2,FALSE))-'Market shares starting point Fe'!AI92)+AI92)</f>
        <v>0</v>
      </c>
      <c r="AK92" s="7">
        <f>IF(SUMIFS('Eurostat market shares'!$Z$2:$Z$185,'Eurostat market shares'!$C$2:$C$185,'Market shares starting point Fe'!$C92,'Eurostat market shares'!$D$2:$D$185,'Market shares starting point Fe'!$D92)=0,(SUMIFS('RAW data extract'!AH$74:AH$81,'RAW data extract'!$C$74:$C$81,VLOOKUP('Market shares starting point Fe'!$D92,Nomenclature!$F$1:$G$8,2,FALSE))-'Market shares starting point Fe'!AJ92)+AJ92,$Z92/SUMIFS('Eurostat market shares'!$Z$2:$Z$185,'Eurostat market shares'!$C$2:$C$185,'Market shares starting point Fe'!$C92,'Eurostat market shares'!$D$2:$D$185,'Market shares starting point Fe'!$D92)*(SUMIFS('RAW data extract'!AH$74:AH$81,'RAW data extract'!$C$74:$C$81,VLOOKUP('Market shares starting point Fe'!$D92,Nomenclature!$F$1:$G$8,2,FALSE))-'Market shares starting point Fe'!AJ92)+AJ92)</f>
        <v>0</v>
      </c>
      <c r="AL92" s="7">
        <f>IF(SUMIFS('Eurostat market shares'!$Z$2:$Z$185,'Eurostat market shares'!$C$2:$C$185,'Market shares starting point Fe'!$C92,'Eurostat market shares'!$D$2:$D$185,'Market shares starting point Fe'!$D92)=0,(SUMIFS('RAW data extract'!AI$74:AI$81,'RAW data extract'!$C$74:$C$81,VLOOKUP('Market shares starting point Fe'!$D92,Nomenclature!$F$1:$G$8,2,FALSE))-'Market shares starting point Fe'!AK92)+AK92,$Z92/SUMIFS('Eurostat market shares'!$Z$2:$Z$185,'Eurostat market shares'!$C$2:$C$185,'Market shares starting point Fe'!$C92,'Eurostat market shares'!$D$2:$D$185,'Market shares starting point Fe'!$D92)*(SUMIFS('RAW data extract'!AI$74:AI$81,'RAW data extract'!$C$74:$C$81,VLOOKUP('Market shares starting point Fe'!$D92,Nomenclature!$F$1:$G$8,2,FALSE))-'Market shares starting point Fe'!AK92)+AK92)</f>
        <v>0</v>
      </c>
      <c r="AM92" s="7">
        <f>IF(SUMIFS('Eurostat market shares'!$Z$2:$Z$185,'Eurostat market shares'!$C$2:$C$185,'Market shares starting point Fe'!$C92,'Eurostat market shares'!$D$2:$D$185,'Market shares starting point Fe'!$D92)=0,(SUMIFS('RAW data extract'!AJ$74:AJ$81,'RAW data extract'!$C$74:$C$81,VLOOKUP('Market shares starting point Fe'!$D92,Nomenclature!$F$1:$G$8,2,FALSE))-'Market shares starting point Fe'!AL92)+AL92,$Z92/SUMIFS('Eurostat market shares'!$Z$2:$Z$185,'Eurostat market shares'!$C$2:$C$185,'Market shares starting point Fe'!$C92,'Eurostat market shares'!$D$2:$D$185,'Market shares starting point Fe'!$D92)*(SUMIFS('RAW data extract'!AJ$74:AJ$81,'RAW data extract'!$C$74:$C$81,VLOOKUP('Market shares starting point Fe'!$D92,Nomenclature!$F$1:$G$8,2,FALSE))-'Market shares starting point Fe'!AL92)+AL92)</f>
        <v>0</v>
      </c>
      <c r="AN92" s="7">
        <f>IF(SUMIFS('Eurostat market shares'!$Z$2:$Z$185,'Eurostat market shares'!$C$2:$C$185,'Market shares starting point Fe'!$C92,'Eurostat market shares'!$D$2:$D$185,'Market shares starting point Fe'!$D92)=0,(SUMIFS('RAW data extract'!AK$74:AK$81,'RAW data extract'!$C$74:$C$81,VLOOKUP('Market shares starting point Fe'!$D92,Nomenclature!$F$1:$G$8,2,FALSE))-'Market shares starting point Fe'!AM92)+AM92,$Z92/SUMIFS('Eurostat market shares'!$Z$2:$Z$185,'Eurostat market shares'!$C$2:$C$185,'Market shares starting point Fe'!$C92,'Eurostat market shares'!$D$2:$D$185,'Market shares starting point Fe'!$D92)*(SUMIFS('RAW data extract'!AK$74:AK$81,'RAW data extract'!$C$74:$C$81,VLOOKUP('Market shares starting point Fe'!$D92,Nomenclature!$F$1:$G$8,2,FALSE))-'Market shares starting point Fe'!AM92)+AM92)</f>
        <v>0</v>
      </c>
      <c r="AO92" s="7">
        <f>IF(SUMIFS('Eurostat market shares'!$Z$2:$Z$185,'Eurostat market shares'!$C$2:$C$185,'Market shares starting point Fe'!$C92,'Eurostat market shares'!$D$2:$D$185,'Market shares starting point Fe'!$D92)=0,(SUMIFS('RAW data extract'!AL$74:AL$81,'RAW data extract'!$C$74:$C$81,VLOOKUP('Market shares starting point Fe'!$D92,Nomenclature!$F$1:$G$8,2,FALSE))-'Market shares starting point Fe'!AN92)+AN92,$Z92/SUMIFS('Eurostat market shares'!$Z$2:$Z$185,'Eurostat market shares'!$C$2:$C$185,'Market shares starting point Fe'!$C92,'Eurostat market shares'!$D$2:$D$185,'Market shares starting point Fe'!$D92)*(SUMIFS('RAW data extract'!AL$74:AL$81,'RAW data extract'!$C$74:$C$81,VLOOKUP('Market shares starting point Fe'!$D92,Nomenclature!$F$1:$G$8,2,FALSE))-'Market shares starting point Fe'!AN92)+AN92)</f>
        <v>0</v>
      </c>
      <c r="AP92" s="7">
        <f>IF(SUMIFS('Eurostat market shares'!$Z$2:$Z$185,'Eurostat market shares'!$C$2:$C$185,'Market shares starting point Fe'!$C92,'Eurostat market shares'!$D$2:$D$185,'Market shares starting point Fe'!$D92)=0,(SUMIFS('RAW data extract'!AM$74:AM$81,'RAW data extract'!$C$74:$C$81,VLOOKUP('Market shares starting point Fe'!$D92,Nomenclature!$F$1:$G$8,2,FALSE))-'Market shares starting point Fe'!AO92)+AO92,$Z92/SUMIFS('Eurostat market shares'!$Z$2:$Z$185,'Eurostat market shares'!$C$2:$C$185,'Market shares starting point Fe'!$C92,'Eurostat market shares'!$D$2:$D$185,'Market shares starting point Fe'!$D92)*(SUMIFS('RAW data extract'!AM$74:AM$81,'RAW data extract'!$C$74:$C$81,VLOOKUP('Market shares starting point Fe'!$D92,Nomenclature!$F$1:$G$8,2,FALSE))-'Market shares starting point Fe'!AO92)+AO92)</f>
        <v>0</v>
      </c>
      <c r="AQ92" s="7">
        <f>IF(SUMIFS('Eurostat market shares'!$Z$2:$Z$185,'Eurostat market shares'!$C$2:$C$185,'Market shares starting point Fe'!$C92,'Eurostat market shares'!$D$2:$D$185,'Market shares starting point Fe'!$D92)=0,(SUMIFS('RAW data extract'!AN$74:AN$81,'RAW data extract'!$C$74:$C$81,VLOOKUP('Market shares starting point Fe'!$D92,Nomenclature!$F$1:$G$8,2,FALSE))-'Market shares starting point Fe'!AP92)+AP92,$Z92/SUMIFS('Eurostat market shares'!$Z$2:$Z$185,'Eurostat market shares'!$C$2:$C$185,'Market shares starting point Fe'!$C92,'Eurostat market shares'!$D$2:$D$185,'Market shares starting point Fe'!$D92)*(SUMIFS('RAW data extract'!AN$74:AN$81,'RAW data extract'!$C$74:$C$81,VLOOKUP('Market shares starting point Fe'!$D92,Nomenclature!$F$1:$G$8,2,FALSE))-'Market shares starting point Fe'!AP92)+AP92)</f>
        <v>0</v>
      </c>
      <c r="AR92" s="7">
        <f>IF(SUMIFS('Eurostat market shares'!$Z$2:$Z$185,'Eurostat market shares'!$C$2:$C$185,'Market shares starting point Fe'!$C92,'Eurostat market shares'!$D$2:$D$185,'Market shares starting point Fe'!$D92)=0,(SUMIFS('RAW data extract'!AO$74:AO$81,'RAW data extract'!$C$74:$C$81,VLOOKUP('Market shares starting point Fe'!$D92,Nomenclature!$F$1:$G$8,2,FALSE))-'Market shares starting point Fe'!AQ92)+AQ92,$Z92/SUMIFS('Eurostat market shares'!$Z$2:$Z$185,'Eurostat market shares'!$C$2:$C$185,'Market shares starting point Fe'!$C92,'Eurostat market shares'!$D$2:$D$185,'Market shares starting point Fe'!$D92)*(SUMIFS('RAW data extract'!AO$74:AO$81,'RAW data extract'!$C$74:$C$81,VLOOKUP('Market shares starting point Fe'!$D92,Nomenclature!$F$1:$G$8,2,FALSE))-'Market shares starting point Fe'!AQ92)+AQ92)</f>
        <v>0</v>
      </c>
      <c r="AS92" s="7">
        <f>IF(SUMIFS('Eurostat market shares'!$Z$2:$Z$185,'Eurostat market shares'!$C$2:$C$185,'Market shares starting point Fe'!$C92,'Eurostat market shares'!$D$2:$D$185,'Market shares starting point Fe'!$D92)=0,(SUMIFS('RAW data extract'!AP$74:AP$81,'RAW data extract'!$C$74:$C$81,VLOOKUP('Market shares starting point Fe'!$D92,Nomenclature!$F$1:$G$8,2,FALSE))-'Market shares starting point Fe'!AR92)+AR92,$Z92/SUMIFS('Eurostat market shares'!$Z$2:$Z$185,'Eurostat market shares'!$C$2:$C$185,'Market shares starting point Fe'!$C92,'Eurostat market shares'!$D$2:$D$185,'Market shares starting point Fe'!$D92)*(SUMIFS('RAW data extract'!AP$74:AP$81,'RAW data extract'!$C$74:$C$81,VLOOKUP('Market shares starting point Fe'!$D92,Nomenclature!$F$1:$G$8,2,FALSE))-'Market shares starting point Fe'!AR92)+AR92)</f>
        <v>0</v>
      </c>
      <c r="AT92" s="7">
        <f>IF(SUMIFS('Eurostat market shares'!$Z$2:$Z$185,'Eurostat market shares'!$C$2:$C$185,'Market shares starting point Fe'!$C92,'Eurostat market shares'!$D$2:$D$185,'Market shares starting point Fe'!$D92)=0,(SUMIFS('RAW data extract'!AQ$74:AQ$81,'RAW data extract'!$C$74:$C$81,VLOOKUP('Market shares starting point Fe'!$D92,Nomenclature!$F$1:$G$8,2,FALSE))-'Market shares starting point Fe'!AS92)+AS92,$Z92/SUMIFS('Eurostat market shares'!$Z$2:$Z$185,'Eurostat market shares'!$C$2:$C$185,'Market shares starting point Fe'!$C92,'Eurostat market shares'!$D$2:$D$185,'Market shares starting point Fe'!$D92)*(SUMIFS('RAW data extract'!AQ$74:AQ$81,'RAW data extract'!$C$74:$C$81,VLOOKUP('Market shares starting point Fe'!$D92,Nomenclature!$F$1:$G$8,2,FALSE))-'Market shares starting point Fe'!AS92)+AS92)</f>
        <v>0</v>
      </c>
      <c r="AU92" s="7">
        <f>IF(SUMIFS('Eurostat market shares'!$Z$2:$Z$185,'Eurostat market shares'!$C$2:$C$185,'Market shares starting point Fe'!$C92,'Eurostat market shares'!$D$2:$D$185,'Market shares starting point Fe'!$D92)=0,(SUMIFS('RAW data extract'!AR$74:AR$81,'RAW data extract'!$C$74:$C$81,VLOOKUP('Market shares starting point Fe'!$D92,Nomenclature!$F$1:$G$8,2,FALSE))-'Market shares starting point Fe'!AT92)+AT92,$Z92/SUMIFS('Eurostat market shares'!$Z$2:$Z$185,'Eurostat market shares'!$C$2:$C$185,'Market shares starting point Fe'!$C92,'Eurostat market shares'!$D$2:$D$185,'Market shares starting point Fe'!$D92)*(SUMIFS('RAW data extract'!AR$74:AR$81,'RAW data extract'!$C$74:$C$81,VLOOKUP('Market shares starting point Fe'!$D92,Nomenclature!$F$1:$G$8,2,FALSE))-'Market shares starting point Fe'!AT92)+AT92)</f>
        <v>0</v>
      </c>
      <c r="AV92" s="7">
        <f>IF(SUMIFS('Eurostat market shares'!$Z$2:$Z$185,'Eurostat market shares'!$C$2:$C$185,'Market shares starting point Fe'!$C92,'Eurostat market shares'!$D$2:$D$185,'Market shares starting point Fe'!$D92)=0,(SUMIFS('RAW data extract'!AS$74:AS$81,'RAW data extract'!$C$74:$C$81,VLOOKUP('Market shares starting point Fe'!$D92,Nomenclature!$F$1:$G$8,2,FALSE))-'Market shares starting point Fe'!AU92)+AU92,$Z92/SUMIFS('Eurostat market shares'!$Z$2:$Z$185,'Eurostat market shares'!$C$2:$C$185,'Market shares starting point Fe'!$C92,'Eurostat market shares'!$D$2:$D$185,'Market shares starting point Fe'!$D92)*(SUMIFS('RAW data extract'!AS$74:AS$81,'RAW data extract'!$C$74:$C$81,VLOOKUP('Market shares starting point Fe'!$D92,Nomenclature!$F$1:$G$8,2,FALSE))-'Market shares starting point Fe'!AU92)+AU92)</f>
        <v>0</v>
      </c>
      <c r="AW92" s="7">
        <f>IF(SUMIFS('Eurostat market shares'!$Z$2:$Z$185,'Eurostat market shares'!$C$2:$C$185,'Market shares starting point Fe'!$C92,'Eurostat market shares'!$D$2:$D$185,'Market shares starting point Fe'!$D92)=0,(SUMIFS('RAW data extract'!AT$74:AT$81,'RAW data extract'!$C$74:$C$81,VLOOKUP('Market shares starting point Fe'!$D92,Nomenclature!$F$1:$G$8,2,FALSE))-'Market shares starting point Fe'!AV92)+AV92,$Z92/SUMIFS('Eurostat market shares'!$Z$2:$Z$185,'Eurostat market shares'!$C$2:$C$185,'Market shares starting point Fe'!$C92,'Eurostat market shares'!$D$2:$D$185,'Market shares starting point Fe'!$D92)*(SUMIFS('RAW data extract'!AT$74:AT$81,'RAW data extract'!$C$74:$C$81,VLOOKUP('Market shares starting point Fe'!$D92,Nomenclature!$F$1:$G$8,2,FALSE))-'Market shares starting point Fe'!AV92)+AV92)</f>
        <v>0</v>
      </c>
      <c r="AX92" s="7">
        <f>IF(SUMIFS('Eurostat market shares'!$Z$2:$Z$185,'Eurostat market shares'!$C$2:$C$185,'Market shares starting point Fe'!$C92,'Eurostat market shares'!$D$2:$D$185,'Market shares starting point Fe'!$D92)=0,(SUMIFS('RAW data extract'!AU$74:AU$81,'RAW data extract'!$C$74:$C$81,VLOOKUP('Market shares starting point Fe'!$D92,Nomenclature!$F$1:$G$8,2,FALSE))-'Market shares starting point Fe'!AW92)+AW92,$Z92/SUMIFS('Eurostat market shares'!$Z$2:$Z$185,'Eurostat market shares'!$C$2:$C$185,'Market shares starting point Fe'!$C92,'Eurostat market shares'!$D$2:$D$185,'Market shares starting point Fe'!$D92)*(SUMIFS('RAW data extract'!AU$74:AU$81,'RAW data extract'!$C$74:$C$81,VLOOKUP('Market shares starting point Fe'!$D92,Nomenclature!$F$1:$G$8,2,FALSE))-'Market shares starting point Fe'!AW92)+AW92)</f>
        <v>0</v>
      </c>
      <c r="AY92" s="7">
        <f>IF(SUMIFS('Eurostat market shares'!$Z$2:$Z$185,'Eurostat market shares'!$C$2:$C$185,'Market shares starting point Fe'!$C92,'Eurostat market shares'!$D$2:$D$185,'Market shares starting point Fe'!$D92)=0,(SUMIFS('RAW data extract'!AV$74:AV$81,'RAW data extract'!$C$74:$C$81,VLOOKUP('Market shares starting point Fe'!$D92,Nomenclature!$F$1:$G$8,2,FALSE))-'Market shares starting point Fe'!AX92)+AX92,$Z92/SUMIFS('Eurostat market shares'!$Z$2:$Z$185,'Eurostat market shares'!$C$2:$C$185,'Market shares starting point Fe'!$C92,'Eurostat market shares'!$D$2:$D$185,'Market shares starting point Fe'!$D92)*(SUMIFS('RAW data extract'!AV$74:AV$81,'RAW data extract'!$C$74:$C$81,VLOOKUP('Market shares starting point Fe'!$D92,Nomenclature!$F$1:$G$8,2,FALSE))-'Market shares starting point Fe'!AX92)+AX92)</f>
        <v>0</v>
      </c>
      <c r="AZ92" s="7">
        <f>IF(SUMIFS('Eurostat market shares'!$Z$2:$Z$185,'Eurostat market shares'!$C$2:$C$185,'Market shares starting point Fe'!$C92,'Eurostat market shares'!$D$2:$D$185,'Market shares starting point Fe'!$D92)=0,(SUMIFS('RAW data extract'!AW$74:AW$81,'RAW data extract'!$C$74:$C$81,VLOOKUP('Market shares starting point Fe'!$D92,Nomenclature!$F$1:$G$8,2,FALSE))-'Market shares starting point Fe'!AY92)+AY92,$Z92/SUMIFS('Eurostat market shares'!$Z$2:$Z$185,'Eurostat market shares'!$C$2:$C$185,'Market shares starting point Fe'!$C92,'Eurostat market shares'!$D$2:$D$185,'Market shares starting point Fe'!$D92)*(SUMIFS('RAW data extract'!AW$74:AW$81,'RAW data extract'!$C$74:$C$81,VLOOKUP('Market shares starting point Fe'!$D92,Nomenclature!$F$1:$G$8,2,FALSE))-'Market shares starting point Fe'!AY92)+AY92)</f>
        <v>0</v>
      </c>
      <c r="BA92" s="7">
        <f>IF(SUMIFS('Eurostat market shares'!$Z$2:$Z$185,'Eurostat market shares'!$C$2:$C$185,'Market shares starting point Fe'!$C92,'Eurostat market shares'!$D$2:$D$185,'Market shares starting point Fe'!$D92)=0,(SUMIFS('RAW data extract'!AX$74:AX$81,'RAW data extract'!$C$74:$C$81,VLOOKUP('Market shares starting point Fe'!$D92,Nomenclature!$F$1:$G$8,2,FALSE))-'Market shares starting point Fe'!AZ92)+AZ92,$Z92/SUMIFS('Eurostat market shares'!$Z$2:$Z$185,'Eurostat market shares'!$C$2:$C$185,'Market shares starting point Fe'!$C92,'Eurostat market shares'!$D$2:$D$185,'Market shares starting point Fe'!$D92)*(SUMIFS('RAW data extract'!AX$74:AX$81,'RAW data extract'!$C$74:$C$81,VLOOKUP('Market shares starting point Fe'!$D92,Nomenclature!$F$1:$G$8,2,FALSE))-'Market shares starting point Fe'!AZ92)+AZ92)</f>
        <v>0</v>
      </c>
      <c r="BB92" s="7">
        <f>IF(SUMIFS('Eurostat market shares'!$Z$2:$Z$185,'Eurostat market shares'!$C$2:$C$185,'Market shares starting point Fe'!$C92,'Eurostat market shares'!$D$2:$D$185,'Market shares starting point Fe'!$D92)=0,(SUMIFS('RAW data extract'!AY$74:AY$81,'RAW data extract'!$C$74:$C$81,VLOOKUP('Market shares starting point Fe'!$D92,Nomenclature!$F$1:$G$8,2,FALSE))-'Market shares starting point Fe'!BA92)+BA92,$Z92/SUMIFS('Eurostat market shares'!$Z$2:$Z$185,'Eurostat market shares'!$C$2:$C$185,'Market shares starting point Fe'!$C92,'Eurostat market shares'!$D$2:$D$185,'Market shares starting point Fe'!$D92)*(SUMIFS('RAW data extract'!AY$74:AY$81,'RAW data extract'!$C$74:$C$81,VLOOKUP('Market shares starting point Fe'!$D92,Nomenclature!$F$1:$G$8,2,FALSE))-'Market shares starting point Fe'!BA92)+BA92)</f>
        <v>0</v>
      </c>
      <c r="BC92" s="7">
        <f>IF(SUMIFS('Eurostat market shares'!$Z$2:$Z$185,'Eurostat market shares'!$C$2:$C$185,'Market shares starting point Fe'!$C92,'Eurostat market shares'!$D$2:$D$185,'Market shares starting point Fe'!$D92)=0,(SUMIFS('RAW data extract'!AZ$74:AZ$81,'RAW data extract'!$C$74:$C$81,VLOOKUP('Market shares starting point Fe'!$D92,Nomenclature!$F$1:$G$8,2,FALSE))-'Market shares starting point Fe'!BB92)+BB92,$Z92/SUMIFS('Eurostat market shares'!$Z$2:$Z$185,'Eurostat market shares'!$C$2:$C$185,'Market shares starting point Fe'!$C92,'Eurostat market shares'!$D$2:$D$185,'Market shares starting point Fe'!$D92)*(SUMIFS('RAW data extract'!AZ$74:AZ$81,'RAW data extract'!$C$74:$C$81,VLOOKUP('Market shares starting point Fe'!$D92,Nomenclature!$F$1:$G$8,2,FALSE))-'Market shares starting point Fe'!BB92)+BB92)</f>
        <v>0</v>
      </c>
      <c r="BD92" s="7">
        <f>IF(SUMIFS('Eurostat market shares'!$Z$2:$Z$185,'Eurostat market shares'!$C$2:$C$185,'Market shares starting point Fe'!$C92,'Eurostat market shares'!$D$2:$D$185,'Market shares starting point Fe'!$D92)=0,(SUMIFS('RAW data extract'!BA$74:BA$81,'RAW data extract'!$C$74:$C$81,VLOOKUP('Market shares starting point Fe'!$D92,Nomenclature!$F$1:$G$8,2,FALSE))-'Market shares starting point Fe'!BC92)+BC92,$Z92/SUMIFS('Eurostat market shares'!$Z$2:$Z$185,'Eurostat market shares'!$C$2:$C$185,'Market shares starting point Fe'!$C92,'Eurostat market shares'!$D$2:$D$185,'Market shares starting point Fe'!$D92)*(SUMIFS('RAW data extract'!BA$74:BA$81,'RAW data extract'!$C$74:$C$81,VLOOKUP('Market shares starting point Fe'!$D92,Nomenclature!$F$1:$G$8,2,FALSE))-'Market shares starting point Fe'!BC92)+BC92)</f>
        <v>0</v>
      </c>
      <c r="BE92" s="7">
        <f>IF(SUMIFS('Eurostat market shares'!$Z$2:$Z$185,'Eurostat market shares'!$C$2:$C$185,'Market shares starting point Fe'!$C92,'Eurostat market shares'!$D$2:$D$185,'Market shares starting point Fe'!$D92)=0,(SUMIFS('RAW data extract'!BB$74:BB$81,'RAW data extract'!$C$74:$C$81,VLOOKUP('Market shares starting point Fe'!$D92,Nomenclature!$F$1:$G$8,2,FALSE))-'Market shares starting point Fe'!BD92)+BD92,$Z92/SUMIFS('Eurostat market shares'!$Z$2:$Z$185,'Eurostat market shares'!$C$2:$C$185,'Market shares starting point Fe'!$C92,'Eurostat market shares'!$D$2:$D$185,'Market shares starting point Fe'!$D92)*(SUMIFS('RAW data extract'!BB$74:BB$81,'RAW data extract'!$C$74:$C$81,VLOOKUP('Market shares starting point Fe'!$D92,Nomenclature!$F$1:$G$8,2,FALSE))-'Market shares starting point Fe'!BD92)+BD92)</f>
        <v>0</v>
      </c>
      <c r="BF92" s="7">
        <f>IF(SUMIFS('Eurostat market shares'!$Z$2:$Z$185,'Eurostat market shares'!$C$2:$C$185,'Market shares starting point Fe'!$C92,'Eurostat market shares'!$D$2:$D$185,'Market shares starting point Fe'!$D92)=0,(SUMIFS('RAW data extract'!BC$74:BC$81,'RAW data extract'!$C$74:$C$81,VLOOKUP('Market shares starting point Fe'!$D92,Nomenclature!$F$1:$G$8,2,FALSE))-'Market shares starting point Fe'!BE92)+BE92,$Z92/SUMIFS('Eurostat market shares'!$Z$2:$Z$185,'Eurostat market shares'!$C$2:$C$185,'Market shares starting point Fe'!$C92,'Eurostat market shares'!$D$2:$D$185,'Market shares starting point Fe'!$D92)*(SUMIFS('RAW data extract'!BC$74:BC$81,'RAW data extract'!$C$74:$C$81,VLOOKUP('Market shares starting point Fe'!$D92,Nomenclature!$F$1:$G$8,2,FALSE))-'Market shares starting point Fe'!BE92)+BE92)</f>
        <v>0</v>
      </c>
      <c r="BG92" s="7">
        <f>IF(SUMIFS('Eurostat market shares'!$Z$2:$Z$185,'Eurostat market shares'!$C$2:$C$185,'Market shares starting point Fe'!$C92,'Eurostat market shares'!$D$2:$D$185,'Market shares starting point Fe'!$D92)=0,(SUMIFS('RAW data extract'!BD$74:BD$81,'RAW data extract'!$C$74:$C$81,VLOOKUP('Market shares starting point Fe'!$D92,Nomenclature!$F$1:$G$8,2,FALSE))-'Market shares starting point Fe'!BF92)+BF92,$Z92/SUMIFS('Eurostat market shares'!$Z$2:$Z$185,'Eurostat market shares'!$C$2:$C$185,'Market shares starting point Fe'!$C92,'Eurostat market shares'!$D$2:$D$185,'Market shares starting point Fe'!$D92)*(SUMIFS('RAW data extract'!BD$74:BD$81,'RAW data extract'!$C$74:$C$81,VLOOKUP('Market shares starting point Fe'!$D92,Nomenclature!$F$1:$G$8,2,FALSE))-'Market shares starting point Fe'!BF92)+BF92)</f>
        <v>0</v>
      </c>
      <c r="BH92" s="7">
        <f>IF(SUMIFS('Eurostat market shares'!$Z$2:$Z$185,'Eurostat market shares'!$C$2:$C$185,'Market shares starting point Fe'!$C92,'Eurostat market shares'!$D$2:$D$185,'Market shares starting point Fe'!$D92)=0,(SUMIFS('RAW data extract'!BE$74:BE$81,'RAW data extract'!$C$74:$C$81,VLOOKUP('Market shares starting point Fe'!$D92,Nomenclature!$F$1:$G$8,2,FALSE))-'Market shares starting point Fe'!BG92)+BG92,$Z92/SUMIFS('Eurostat market shares'!$Z$2:$Z$185,'Eurostat market shares'!$C$2:$C$185,'Market shares starting point Fe'!$C92,'Eurostat market shares'!$D$2:$D$185,'Market shares starting point Fe'!$D92)*(SUMIFS('RAW data extract'!BE$74:BE$81,'RAW data extract'!$C$74:$C$81,VLOOKUP('Market shares starting point Fe'!$D92,Nomenclature!$F$1:$G$8,2,FALSE))-'Market shares starting point Fe'!BG92)+BG92)</f>
        <v>0</v>
      </c>
    </row>
    <row r="93" spans="1:60" x14ac:dyDescent="0.3">
      <c r="A93" t="s">
        <v>9</v>
      </c>
      <c r="B93" t="s">
        <v>10</v>
      </c>
      <c r="C93" t="s">
        <v>30</v>
      </c>
      <c r="D93" t="s">
        <v>19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 s="6">
        <f>IFERROR(SUMIFS('intermediary sheet'!J$2:J$185,'intermediary sheet'!$C$2:$C$185,'Market shares starting point Fe'!$C93,'intermediary sheet'!$D$2:$D$185,'Market shares starting point Fe'!$D93)/SUMIFS('intermediary sheet'!J$2:J$185,'intermediary sheet'!$C$2:$C$185,'Market shares starting point Fe'!$C93,'intermediary sheet'!$D$2:$D$185,"total"),0)</f>
        <v>2.6722212325106546E-3</v>
      </c>
      <c r="K93" s="6">
        <f>IFERROR(SUMIFS('intermediary sheet'!K$2:K$185,'intermediary sheet'!$C$2:$C$185,'Market shares starting point Fe'!$C93,'intermediary sheet'!$D$2:$D$185,'Market shares starting point Fe'!$D93)/SUMIFS('intermediary sheet'!K$2:K$185,'intermediary sheet'!$C$2:$C$185,'Market shares starting point Fe'!$C93,'intermediary sheet'!$D$2:$D$185,"total"),0)</f>
        <v>2.4637797595136713E-3</v>
      </c>
      <c r="L93" s="6">
        <f>IFERROR(SUMIFS('intermediary sheet'!L$2:L$185,'intermediary sheet'!$C$2:$C$185,'Market shares starting point Fe'!$C93,'intermediary sheet'!$D$2:$D$185,'Market shares starting point Fe'!$D93)/SUMIFS('intermediary sheet'!L$2:L$185,'intermediary sheet'!$C$2:$C$185,'Market shares starting point Fe'!$C93,'intermediary sheet'!$D$2:$D$185,"total"),0)</f>
        <v>2.5231842320801081E-3</v>
      </c>
      <c r="M93" s="6">
        <f>IFERROR(SUMIFS('intermediary sheet'!M$2:M$185,'intermediary sheet'!$C$2:$C$185,'Market shares starting point Fe'!$C93,'intermediary sheet'!$D$2:$D$185,'Market shares starting point Fe'!$D93)/SUMIFS('intermediary sheet'!M$2:M$185,'intermediary sheet'!$C$2:$C$185,'Market shares starting point Fe'!$C93,'intermediary sheet'!$D$2:$D$185,"total"),0)</f>
        <v>2.5773195876288659E-3</v>
      </c>
      <c r="N93" s="6">
        <f>IFERROR(SUMIFS('intermediary sheet'!N$2:N$185,'intermediary sheet'!$C$2:$C$185,'Market shares starting point Fe'!$C93,'intermediary sheet'!$D$2:$D$185,'Market shares starting point Fe'!$D93)/SUMIFS('intermediary sheet'!N$2:N$185,'intermediary sheet'!$C$2:$C$185,'Market shares starting point Fe'!$C93,'intermediary sheet'!$D$2:$D$185,"total"),0)</f>
        <v>2.5385110703848631E-3</v>
      </c>
      <c r="O93" s="6">
        <f>IFERROR(SUMIFS('intermediary sheet'!O$2:O$185,'intermediary sheet'!$C$2:$C$185,'Market shares starting point Fe'!$C93,'intermediary sheet'!$D$2:$D$185,'Market shares starting point Fe'!$D93)/SUMIFS('intermediary sheet'!O$2:O$185,'intermediary sheet'!$C$2:$C$185,'Market shares starting point Fe'!$C93,'intermediary sheet'!$D$2:$D$185,"total"),0)</f>
        <v>2.0885241096291955E-3</v>
      </c>
      <c r="P93" s="6">
        <f>IFERROR(SUMIFS('intermediary sheet'!P$2:P$185,'intermediary sheet'!$C$2:$C$185,'Market shares starting point Fe'!$C93,'intermediary sheet'!$D$2:$D$185,'Market shares starting point Fe'!$D93)/SUMIFS('intermediary sheet'!P$2:P$185,'intermediary sheet'!$C$2:$C$185,'Market shares starting point Fe'!$C93,'intermediary sheet'!$D$2:$D$185,"total"),0)</f>
        <v>2.186239551060969E-3</v>
      </c>
      <c r="Q93" s="6">
        <f>IFERROR(SUMIFS('intermediary sheet'!Q$2:Q$185,'intermediary sheet'!$C$2:$C$185,'Market shares starting point Fe'!$C93,'intermediary sheet'!$D$2:$D$185,'Market shares starting point Fe'!$D93)/SUMIFS('intermediary sheet'!Q$2:Q$185,'intermediary sheet'!$C$2:$C$185,'Market shares starting point Fe'!$C93,'intermediary sheet'!$D$2:$D$185,"total"),0)</f>
        <v>2.4485076572542705E-3</v>
      </c>
      <c r="R93" s="6">
        <f>IFERROR(SUMIFS('intermediary sheet'!R$2:R$185,'intermediary sheet'!$C$2:$C$185,'Market shares starting point Fe'!$C93,'intermediary sheet'!$D$2:$D$185,'Market shares starting point Fe'!$D93)/SUMIFS('intermediary sheet'!R$2:R$185,'intermediary sheet'!$C$2:$C$185,'Market shares starting point Fe'!$C93,'intermediary sheet'!$D$2:$D$185,"total"),0)</f>
        <v>2.3900129942454056E-3</v>
      </c>
      <c r="S93" s="6">
        <f>IFERROR(SUMIFS('intermediary sheet'!S$2:S$185,'intermediary sheet'!$C$2:$C$185,'Market shares starting point Fe'!$C93,'intermediary sheet'!$D$2:$D$185,'Market shares starting point Fe'!$D93)/SUMIFS('intermediary sheet'!S$2:S$185,'intermediary sheet'!$C$2:$C$185,'Market shares starting point Fe'!$C93,'intermediary sheet'!$D$2:$D$185,"total"),0)</f>
        <v>2.1616102366908896E-3</v>
      </c>
      <c r="T93" s="6">
        <f>IFERROR(SUMIFS('intermediary sheet'!T$2:T$185,'intermediary sheet'!$C$2:$C$185,'Market shares starting point Fe'!$C93,'intermediary sheet'!$D$2:$D$185,'Market shares starting point Fe'!$D93)/SUMIFS('intermediary sheet'!T$2:T$185,'intermediary sheet'!$C$2:$C$185,'Market shares starting point Fe'!$C93,'intermediary sheet'!$D$2:$D$185,"total"),0)</f>
        <v>1.9244441175749552E-3</v>
      </c>
      <c r="U93" s="6">
        <f>IFERROR(SUMIFS('intermediary sheet'!U$2:U$185,'intermediary sheet'!$C$2:$C$185,'Market shares starting point Fe'!$C93,'intermediary sheet'!$D$2:$D$185,'Market shares starting point Fe'!$D93)/SUMIFS('intermediary sheet'!U$2:U$185,'intermediary sheet'!$C$2:$C$185,'Market shares starting point Fe'!$C93,'intermediary sheet'!$D$2:$D$185,"total"),0)</f>
        <v>2.1224007307506314E-3</v>
      </c>
      <c r="V93" s="6">
        <f>IFERROR(SUMIFS('intermediary sheet'!V$2:V$185,'intermediary sheet'!$C$2:$C$185,'Market shares starting point Fe'!$C93,'intermediary sheet'!$D$2:$D$185,'Market shares starting point Fe'!$D93)/SUMIFS('intermediary sheet'!V$2:V$185,'intermediary sheet'!$C$2:$C$185,'Market shares starting point Fe'!$C93,'intermediary sheet'!$D$2:$D$185,"total"),0)</f>
        <v>2.5983134873192736E-3</v>
      </c>
      <c r="W93" s="6">
        <f>IFERROR(SUMIFS('intermediary sheet'!W$2:W$185,'intermediary sheet'!$C$2:$C$185,'Market shares starting point Fe'!$C93,'intermediary sheet'!$D$2:$D$185,'Market shares starting point Fe'!$D93)/SUMIFS('intermediary sheet'!W$2:W$185,'intermediary sheet'!$C$2:$C$185,'Market shares starting point Fe'!$C93,'intermediary sheet'!$D$2:$D$185,"total"),0)</f>
        <v>3.6609629924393154E-3</v>
      </c>
      <c r="X93" s="6">
        <f>IFERROR(SUMIFS('intermediary sheet'!X$2:X$185,'intermediary sheet'!$C$2:$C$185,'Market shares starting point Fe'!$C93,'intermediary sheet'!$D$2:$D$185,'Market shares starting point Fe'!$D93)/SUMIFS('intermediary sheet'!X$2:X$185,'intermediary sheet'!$C$2:$C$185,'Market shares starting point Fe'!$C93,'intermediary sheet'!$D$2:$D$185,"total"),0)</f>
        <v>4.6000311866521131E-3</v>
      </c>
      <c r="Y93" s="6">
        <f>IFERROR(SUMIFS('intermediary sheet'!Y$2:Y$185,'intermediary sheet'!$C$2:$C$185,'Market shares starting point Fe'!$C93,'intermediary sheet'!$D$2:$D$185,'Market shares starting point Fe'!$D93)/SUMIFS('intermediary sheet'!Y$2:Y$185,'intermediary sheet'!$C$2:$C$185,'Market shares starting point Fe'!$C93,'intermediary sheet'!$D$2:$D$185,"total"),0)</f>
        <v>5.0782259658512102E-3</v>
      </c>
      <c r="Z93" s="6">
        <f>IFERROR(SUMIFS('intermediary sheet'!Z$2:Z$185,'intermediary sheet'!$C$2:$C$185,'Market shares starting point Fe'!$C93,'intermediary sheet'!$D$2:$D$185,'Market shares starting point Fe'!$D93)/SUMIFS('intermediary sheet'!Z$2:Z$185,'intermediary sheet'!$C$2:$C$185,'Market shares starting point Fe'!$C93,'intermediary sheet'!$D$2:$D$185,"total"),0)</f>
        <v>4.1688149075642632E-3</v>
      </c>
      <c r="AA93" s="7">
        <f>IF(SUMIFS('Eurostat market shares'!$Z$2:$Z$185,'Eurostat market shares'!$C$2:$C$185,'Market shares starting point Fe'!$C93,'Eurostat market shares'!$D$2:$D$185,'Market shares starting point Fe'!$D93)=0,(SUMIFS('RAW data extract'!X$74:X$81,'RAW data extract'!$C$74:$C$81,VLOOKUP('Market shares starting point Fe'!$D93,Nomenclature!$F$1:$G$8,2,FALSE))-'Market shares starting point Fe'!Z93)+Z93,$Z93/SUMIFS('Eurostat market shares'!$Z$2:$Z$185,'Eurostat market shares'!$C$2:$C$185,'Market shares starting point Fe'!$C93,'Eurostat market shares'!$D$2:$D$185,'Market shares starting point Fe'!$D93)*(SUMIFS('RAW data extract'!X$74:X$81,'RAW data extract'!$C$74:$C$81,VLOOKUP('Market shares starting point Fe'!$D93,Nomenclature!$F$1:$G$8,2,FALSE))-'Market shares starting point Fe'!Z93)+Z93)</f>
        <v>1.7160031987682844E-2</v>
      </c>
      <c r="AB93" s="7">
        <f>IF(SUMIFS('Eurostat market shares'!$Z$2:$Z$185,'Eurostat market shares'!$C$2:$C$185,'Market shares starting point Fe'!$C93,'Eurostat market shares'!$D$2:$D$185,'Market shares starting point Fe'!$D93)=0,(SUMIFS('RAW data extract'!Y$74:Y$81,'RAW data extract'!$C$74:$C$81,VLOOKUP('Market shares starting point Fe'!$D93,Nomenclature!$F$1:$G$8,2,FALSE))-'Market shares starting point Fe'!AA93)+AA93,$Z93/SUMIFS('Eurostat market shares'!$Z$2:$Z$185,'Eurostat market shares'!$C$2:$C$185,'Market shares starting point Fe'!$C93,'Eurostat market shares'!$D$2:$D$185,'Market shares starting point Fe'!$D93)*(SUMIFS('RAW data extract'!Y$74:Y$81,'RAW data extract'!$C$74:$C$81,VLOOKUP('Market shares starting point Fe'!$D93,Nomenclature!$F$1:$G$8,2,FALSE))-'Market shares starting point Fe'!AA93)+AA93)</f>
        <v>1.7920268381387026E-2</v>
      </c>
      <c r="AC93" s="7">
        <f>IF(SUMIFS('Eurostat market shares'!$Z$2:$Z$185,'Eurostat market shares'!$C$2:$C$185,'Market shares starting point Fe'!$C93,'Eurostat market shares'!$D$2:$D$185,'Market shares starting point Fe'!$D93)=0,(SUMIFS('RAW data extract'!Z$74:Z$81,'RAW data extract'!$C$74:$C$81,VLOOKUP('Market shares starting point Fe'!$D93,Nomenclature!$F$1:$G$8,2,FALSE))-'Market shares starting point Fe'!AB93)+AB93,$Z93/SUMIFS('Eurostat market shares'!$Z$2:$Z$185,'Eurostat market shares'!$C$2:$C$185,'Market shares starting point Fe'!$C93,'Eurostat market shares'!$D$2:$D$185,'Market shares starting point Fe'!$D93)*(SUMIFS('RAW data extract'!Z$74:Z$81,'RAW data extract'!$C$74:$C$81,VLOOKUP('Market shares starting point Fe'!$D93,Nomenclature!$F$1:$G$8,2,FALSE))-'Market shares starting point Fe'!AB93)+AB93)</f>
        <v>1.8867382119504561E-2</v>
      </c>
      <c r="AD93" s="7">
        <f>IF(SUMIFS('Eurostat market shares'!$Z$2:$Z$185,'Eurostat market shares'!$C$2:$C$185,'Market shares starting point Fe'!$C93,'Eurostat market shares'!$D$2:$D$185,'Market shares starting point Fe'!$D93)=0,(SUMIFS('RAW data extract'!AA$74:AA$81,'RAW data extract'!$C$74:$C$81,VLOOKUP('Market shares starting point Fe'!$D93,Nomenclature!$F$1:$G$8,2,FALSE))-'Market shares starting point Fe'!AC93)+AC93,$Z93/SUMIFS('Eurostat market shares'!$Z$2:$Z$185,'Eurostat market shares'!$C$2:$C$185,'Market shares starting point Fe'!$C93,'Eurostat market shares'!$D$2:$D$185,'Market shares starting point Fe'!$D93)*(SUMIFS('RAW data extract'!AA$74:AA$81,'RAW data extract'!$C$74:$C$81,VLOOKUP('Market shares starting point Fe'!$D93,Nomenclature!$F$1:$G$8,2,FALSE))-'Market shares starting point Fe'!AC93)+AC93)</f>
        <v>1.9986701613539905E-2</v>
      </c>
      <c r="AE93" s="7">
        <f t="shared" ref="AE93" si="462">1-AE91-AE92-AE94-AE95-AE96-AE97</f>
        <v>2.1168391148337129E-2</v>
      </c>
      <c r="AF93" s="7">
        <f t="shared" ref="AF93" si="463">1-AF91-AF92-AF94-AF95-AF96-AF97</f>
        <v>2.248773798764141E-2</v>
      </c>
      <c r="AG93" s="7">
        <f t="shared" ref="AG93" si="464">1-AG91-AG92-AG94-AG95-AG96-AG97</f>
        <v>2.3953490315343436E-2</v>
      </c>
      <c r="AH93" s="7">
        <f t="shared" ref="AH93" si="465">1-AH91-AH92-AH94-AH95-AH96-AH97</f>
        <v>2.5685252804574978E-2</v>
      </c>
      <c r="AI93" s="7">
        <f t="shared" ref="AI93" si="466">1-AI91-AI92-AI94-AI95-AI96-AI97</f>
        <v>2.7651448282760688E-2</v>
      </c>
      <c r="AJ93" s="7">
        <f t="shared" ref="AJ93" si="467">1-AJ91-AJ92-AJ94-AJ95-AJ96-AJ97</f>
        <v>2.9930520845230967E-2</v>
      </c>
      <c r="AK93" s="7">
        <f t="shared" ref="AK93" si="468">1-AK91-AK92-AK94-AK95-AK96-AK97</f>
        <v>3.2788171742399543E-2</v>
      </c>
      <c r="AL93" s="7">
        <f t="shared" ref="AL93" si="469">1-AL91-AL92-AL94-AL95-AL96-AL97</f>
        <v>3.6471104137524218E-2</v>
      </c>
      <c r="AM93" s="7">
        <f t="shared" ref="AM93" si="470">1-AM91-AM92-AM94-AM95-AM96-AM97</f>
        <v>4.1165570585900133E-2</v>
      </c>
      <c r="AN93" s="7">
        <f t="shared" ref="AN93" si="471">1-AN91-AN92-AN94-AN95-AN96-AN97</f>
        <v>4.7404568367631711E-2</v>
      </c>
      <c r="AO93" s="7">
        <f t="shared" ref="AO93" si="472">1-AO91-AO92-AO94-AO95-AO96-AO97</f>
        <v>5.445411174981437E-2</v>
      </c>
      <c r="AP93" s="7">
        <f t="shared" ref="AP93" si="473">1-AP91-AP92-AP94-AP95-AP96-AP97</f>
        <v>6.2204643876357268E-2</v>
      </c>
      <c r="AQ93" s="7">
        <f t="shared" ref="AQ93" si="474">1-AQ91-AQ92-AQ94-AQ95-AQ96-AQ97</f>
        <v>7.0366068229635453E-2</v>
      </c>
      <c r="AR93" s="7">
        <f t="shared" ref="AR93" si="475">1-AR91-AR92-AR94-AR95-AR96-AR97</f>
        <v>7.9179727378445391E-2</v>
      </c>
      <c r="AS93" s="7">
        <f t="shared" ref="AS93" si="476">1-AS91-AS92-AS94-AS95-AS96-AS97</f>
        <v>8.8616414775793545E-2</v>
      </c>
      <c r="AT93" s="7">
        <f t="shared" ref="AT93" si="477">1-AT91-AT92-AT94-AT95-AT96-AT97</f>
        <v>9.8515456656107447E-2</v>
      </c>
      <c r="AU93" s="7">
        <f t="shared" ref="AU93" si="478">1-AU91-AU92-AU94-AU95-AU96-AU97</f>
        <v>0.10863601351292804</v>
      </c>
      <c r="AV93" s="7">
        <f t="shared" ref="AV93" si="479">1-AV91-AV92-AV94-AV95-AV96-AV97</f>
        <v>0.1193474940017889</v>
      </c>
      <c r="AW93" s="7">
        <f t="shared" ref="AW93" si="480">1-AW91-AW92-AW94-AW95-AW96-AW97</f>
        <v>0.13088343302202379</v>
      </c>
      <c r="AX93" s="7">
        <f t="shared" ref="AX93" si="481">1-AX91-AX92-AX94-AX95-AX96-AX97</f>
        <v>0.14149374348764401</v>
      </c>
      <c r="AY93" s="7">
        <f t="shared" ref="AY93" si="482">1-AY91-AY92-AY94-AY95-AY96-AY97</f>
        <v>0.15671967021671376</v>
      </c>
      <c r="AZ93" s="7">
        <f t="shared" ref="AZ93" si="483">1-AZ91-AZ92-AZ94-AZ95-AZ96-AZ97</f>
        <v>0.17092313088712263</v>
      </c>
      <c r="BA93" s="7">
        <f t="shared" ref="BA93" si="484">1-BA91-BA92-BA94-BA95-BA96-BA97</f>
        <v>0.18676870776108914</v>
      </c>
      <c r="BB93" s="7">
        <f t="shared" ref="BB93" si="485">1-BB91-BB92-BB94-BB95-BB96-BB97</f>
        <v>0.20425091264828626</v>
      </c>
      <c r="BC93" s="7">
        <f t="shared" ref="BC93" si="486">1-BC91-BC92-BC94-BC95-BC96-BC97</f>
        <v>0.22362499093767807</v>
      </c>
      <c r="BD93" s="7">
        <f t="shared" ref="BD93" si="487">1-BD91-BD92-BD94-BD95-BD96-BD97</f>
        <v>0.24483023608511575</v>
      </c>
      <c r="BE93" s="7">
        <f t="shared" ref="BE93" si="488">1-BE91-BE92-BE94-BE95-BE96-BE97</f>
        <v>0.26864603458608449</v>
      </c>
      <c r="BF93" s="7">
        <f t="shared" ref="BF93" si="489">1-BF91-BF92-BF94-BF95-BF96-BF97</f>
        <v>0.29533744772170228</v>
      </c>
      <c r="BG93" s="7">
        <f t="shared" ref="BG93" si="490">1-BG91-BG92-BG94-BG95-BG96-BG97</f>
        <v>0.32541991818524296</v>
      </c>
      <c r="BH93" s="7">
        <f t="shared" ref="BH93" si="491">1-BH91-BH92-BH94-BH95-BH96-BH97</f>
        <v>0.35961695544730893</v>
      </c>
    </row>
    <row r="94" spans="1:60" hidden="1" x14ac:dyDescent="0.3">
      <c r="A94" t="s">
        <v>9</v>
      </c>
      <c r="B94" t="s">
        <v>10</v>
      </c>
      <c r="C94" t="s">
        <v>30</v>
      </c>
      <c r="D94" t="s">
        <v>20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 s="6">
        <f>IFERROR(SUMIFS('intermediary sheet'!J$2:J$185,'intermediary sheet'!$C$2:$C$185,'Market shares starting point Fe'!$C94,'intermediary sheet'!$D$2:$D$185,'Market shares starting point Fe'!$D94)/SUMIFS('intermediary sheet'!J$2:J$185,'intermediary sheet'!$C$2:$C$185,'Market shares starting point Fe'!$C94,'intermediary sheet'!$D$2:$D$185,"total"),0)</f>
        <v>0</v>
      </c>
      <c r="K94" s="6">
        <f>IFERROR(SUMIFS('intermediary sheet'!K$2:K$185,'intermediary sheet'!$C$2:$C$185,'Market shares starting point Fe'!$C94,'intermediary sheet'!$D$2:$D$185,'Market shares starting point Fe'!$D94)/SUMIFS('intermediary sheet'!K$2:K$185,'intermediary sheet'!$C$2:$C$185,'Market shares starting point Fe'!$C94,'intermediary sheet'!$D$2:$D$185,"total"),0)</f>
        <v>0</v>
      </c>
      <c r="L94" s="6">
        <f>IFERROR(SUMIFS('intermediary sheet'!L$2:L$185,'intermediary sheet'!$C$2:$C$185,'Market shares starting point Fe'!$C94,'intermediary sheet'!$D$2:$D$185,'Market shares starting point Fe'!$D94)/SUMIFS('intermediary sheet'!L$2:L$185,'intermediary sheet'!$C$2:$C$185,'Market shares starting point Fe'!$C94,'intermediary sheet'!$D$2:$D$185,"total"),0)</f>
        <v>0</v>
      </c>
      <c r="M94" s="6">
        <f>IFERROR(SUMIFS('intermediary sheet'!M$2:M$185,'intermediary sheet'!$C$2:$C$185,'Market shares starting point Fe'!$C94,'intermediary sheet'!$D$2:$D$185,'Market shares starting point Fe'!$D94)/SUMIFS('intermediary sheet'!M$2:M$185,'intermediary sheet'!$C$2:$C$185,'Market shares starting point Fe'!$C94,'intermediary sheet'!$D$2:$D$185,"total"),0)</f>
        <v>0</v>
      </c>
      <c r="N94" s="6">
        <f>IFERROR(SUMIFS('intermediary sheet'!N$2:N$185,'intermediary sheet'!$C$2:$C$185,'Market shares starting point Fe'!$C94,'intermediary sheet'!$D$2:$D$185,'Market shares starting point Fe'!$D94)/SUMIFS('intermediary sheet'!N$2:N$185,'intermediary sheet'!$C$2:$C$185,'Market shares starting point Fe'!$C94,'intermediary sheet'!$D$2:$D$185,"total"),0)</f>
        <v>0</v>
      </c>
      <c r="O94" s="6">
        <f>IFERROR(SUMIFS('intermediary sheet'!O$2:O$185,'intermediary sheet'!$C$2:$C$185,'Market shares starting point Fe'!$C94,'intermediary sheet'!$D$2:$D$185,'Market shares starting point Fe'!$D94)/SUMIFS('intermediary sheet'!O$2:O$185,'intermediary sheet'!$C$2:$C$185,'Market shares starting point Fe'!$C94,'intermediary sheet'!$D$2:$D$185,"total"),0)</f>
        <v>0</v>
      </c>
      <c r="P94" s="6">
        <f>IFERROR(SUMIFS('intermediary sheet'!P$2:P$185,'intermediary sheet'!$C$2:$C$185,'Market shares starting point Fe'!$C94,'intermediary sheet'!$D$2:$D$185,'Market shares starting point Fe'!$D94)/SUMIFS('intermediary sheet'!P$2:P$185,'intermediary sheet'!$C$2:$C$185,'Market shares starting point Fe'!$C94,'intermediary sheet'!$D$2:$D$185,"total"),0)</f>
        <v>5.237622026071199E-3</v>
      </c>
      <c r="Q94" s="6">
        <f>IFERROR(SUMIFS('intermediary sheet'!Q$2:Q$185,'intermediary sheet'!$C$2:$C$185,'Market shares starting point Fe'!$C94,'intermediary sheet'!$D$2:$D$185,'Market shares starting point Fe'!$D94)/SUMIFS('intermediary sheet'!Q$2:Q$185,'intermediary sheet'!$C$2:$C$185,'Market shares starting point Fe'!$C94,'intermediary sheet'!$D$2:$D$185,"total"),0)</f>
        <v>9.3632746522779049E-3</v>
      </c>
      <c r="R94" s="6">
        <f>IFERROR(SUMIFS('intermediary sheet'!R$2:R$185,'intermediary sheet'!$C$2:$C$185,'Market shares starting point Fe'!$C94,'intermediary sheet'!$D$2:$D$185,'Market shares starting point Fe'!$D94)/SUMIFS('intermediary sheet'!R$2:R$185,'intermediary sheet'!$C$2:$C$185,'Market shares starting point Fe'!$C94,'intermediary sheet'!$D$2:$D$185,"total"),0)</f>
        <v>7.750139224057916E-3</v>
      </c>
      <c r="S94" s="6">
        <f>IFERROR(SUMIFS('intermediary sheet'!S$2:S$185,'intermediary sheet'!$C$2:$C$185,'Market shares starting point Fe'!$C94,'intermediary sheet'!$D$2:$D$185,'Market shares starting point Fe'!$D94)/SUMIFS('intermediary sheet'!S$2:S$185,'intermediary sheet'!$C$2:$C$185,'Market shares starting point Fe'!$C94,'intermediary sheet'!$D$2:$D$185,"total"),0)</f>
        <v>8.2119464268256906E-3</v>
      </c>
      <c r="T94" s="6">
        <f>IFERROR(SUMIFS('intermediary sheet'!T$2:T$185,'intermediary sheet'!$C$2:$C$185,'Market shares starting point Fe'!$C94,'intermediary sheet'!$D$2:$D$185,'Market shares starting point Fe'!$D94)/SUMIFS('intermediary sheet'!T$2:T$185,'intermediary sheet'!$C$2:$C$185,'Market shares starting point Fe'!$C94,'intermediary sheet'!$D$2:$D$185,"total"),0)</f>
        <v>1.5187173641244393E-2</v>
      </c>
      <c r="U94" s="6">
        <f>IFERROR(SUMIFS('intermediary sheet'!U$2:U$185,'intermediary sheet'!$C$2:$C$185,'Market shares starting point Fe'!$C94,'intermediary sheet'!$D$2:$D$185,'Market shares starting point Fe'!$D94)/SUMIFS('intermediary sheet'!U$2:U$185,'intermediary sheet'!$C$2:$C$185,'Market shares starting point Fe'!$C94,'intermediary sheet'!$D$2:$D$185,"total"),0)</f>
        <v>1.3809037665896513E-2</v>
      </c>
      <c r="V94" s="6">
        <f>IFERROR(SUMIFS('intermediary sheet'!V$2:V$185,'intermediary sheet'!$C$2:$C$185,'Market shares starting point Fe'!$C94,'intermediary sheet'!$D$2:$D$185,'Market shares starting point Fe'!$D94)/SUMIFS('intermediary sheet'!V$2:V$185,'intermediary sheet'!$C$2:$C$185,'Market shares starting point Fe'!$C94,'intermediary sheet'!$D$2:$D$185,"total"),0)</f>
        <v>1.6386909601007443E-2</v>
      </c>
      <c r="W94" s="6">
        <f>IFERROR(SUMIFS('intermediary sheet'!W$2:W$185,'intermediary sheet'!$C$2:$C$185,'Market shares starting point Fe'!$C94,'intermediary sheet'!$D$2:$D$185,'Market shares starting point Fe'!$D94)/SUMIFS('intermediary sheet'!W$2:W$185,'intermediary sheet'!$C$2:$C$185,'Market shares starting point Fe'!$C94,'intermediary sheet'!$D$2:$D$185,"total"),0)</f>
        <v>1.9307600477516913E-2</v>
      </c>
      <c r="X94" s="6">
        <f>IFERROR(SUMIFS('intermediary sheet'!X$2:X$185,'intermediary sheet'!$C$2:$C$185,'Market shares starting point Fe'!$C94,'intermediary sheet'!$D$2:$D$185,'Market shares starting point Fe'!$D94)/SUMIFS('intermediary sheet'!X$2:X$185,'intermediary sheet'!$C$2:$C$185,'Market shares starting point Fe'!$C94,'intermediary sheet'!$D$2:$D$185,"total"),0)</f>
        <v>2.0973023545922346E-2</v>
      </c>
      <c r="Y94" s="6">
        <f>IFERROR(SUMIFS('intermediary sheet'!Y$2:Y$185,'intermediary sheet'!$C$2:$C$185,'Market shares starting point Fe'!$C94,'intermediary sheet'!$D$2:$D$185,'Market shares starting point Fe'!$D94)/SUMIFS('intermediary sheet'!Y$2:Y$185,'intermediary sheet'!$C$2:$C$185,'Market shares starting point Fe'!$C94,'intermediary sheet'!$D$2:$D$185,"total"),0)</f>
        <v>2.1514041142752884E-2</v>
      </c>
      <c r="Z94" s="6">
        <f>IFERROR(SUMIFS('intermediary sheet'!Z$2:Z$185,'intermediary sheet'!$C$2:$C$185,'Market shares starting point Fe'!$C94,'intermediary sheet'!$D$2:$D$185,'Market shares starting point Fe'!$D94)/SUMIFS('intermediary sheet'!Z$2:Z$185,'intermediary sheet'!$C$2:$C$185,'Market shares starting point Fe'!$C94,'intermediary sheet'!$D$2:$D$185,"total"),0)</f>
        <v>2.200780732120498E-2</v>
      </c>
      <c r="AA94" s="7">
        <f>IF(SUMIFS('Eurostat market shares'!$Z$2:$Z$185,'Eurostat market shares'!$C$2:$C$185,'Market shares starting point Fe'!$C94,'Eurostat market shares'!$D$2:$D$185,'Market shares starting point Fe'!$D94)=0,(SUMIFS('RAW data extract'!X$74:X$81,'RAW data extract'!$C$74:$C$81,VLOOKUP('Market shares starting point Fe'!$D94,Nomenclature!$F$1:$G$8,2,FALSE))-'Market shares starting point Fe'!Z94)+Z94,$Z94/SUMIFS('Eurostat market shares'!$Z$2:$Z$185,'Eurostat market shares'!$C$2:$C$185,'Market shares starting point Fe'!$C94,'Eurostat market shares'!$D$2:$D$185,'Market shares starting point Fe'!$D94)*(SUMIFS('RAW data extract'!X$74:X$81,'RAW data extract'!$C$74:$C$81,VLOOKUP('Market shares starting point Fe'!$D94,Nomenclature!$F$1:$G$8,2,FALSE))-'Market shares starting point Fe'!Z94)+Z94)</f>
        <v>3.9319930082435152E-2</v>
      </c>
      <c r="AB94" s="7">
        <f>IF(SUMIFS('Eurostat market shares'!$Z$2:$Z$185,'Eurostat market shares'!$C$2:$C$185,'Market shares starting point Fe'!$C94,'Eurostat market shares'!$D$2:$D$185,'Market shares starting point Fe'!$D94)=0,(SUMIFS('RAW data extract'!Y$74:Y$81,'RAW data extract'!$C$74:$C$81,VLOOKUP('Market shares starting point Fe'!$D94,Nomenclature!$F$1:$G$8,2,FALSE))-'Market shares starting point Fe'!AA94)+AA94,$Z94/SUMIFS('Eurostat market shares'!$Z$2:$Z$185,'Eurostat market shares'!$C$2:$C$185,'Market shares starting point Fe'!$C94,'Eurostat market shares'!$D$2:$D$185,'Market shares starting point Fe'!$D94)*(SUMIFS('RAW data extract'!Y$74:Y$81,'RAW data extract'!$C$74:$C$81,VLOOKUP('Market shares starting point Fe'!$D94,Nomenclature!$F$1:$G$8,2,FALSE))-'Market shares starting point Fe'!AA94)+AA94)</f>
        <v>3.8625394402092041E-2</v>
      </c>
      <c r="AC94" s="7">
        <f>IF(SUMIFS('Eurostat market shares'!$Z$2:$Z$185,'Eurostat market shares'!$C$2:$C$185,'Market shares starting point Fe'!$C94,'Eurostat market shares'!$D$2:$D$185,'Market shares starting point Fe'!$D94)=0,(SUMIFS('RAW data extract'!Z$74:Z$81,'RAW data extract'!$C$74:$C$81,VLOOKUP('Market shares starting point Fe'!$D94,Nomenclature!$F$1:$G$8,2,FALSE))-'Market shares starting point Fe'!AB94)+AB94,$Z94/SUMIFS('Eurostat market shares'!$Z$2:$Z$185,'Eurostat market shares'!$C$2:$C$185,'Market shares starting point Fe'!$C94,'Eurostat market shares'!$D$2:$D$185,'Market shares starting point Fe'!$D94)*(SUMIFS('RAW data extract'!Z$74:Z$81,'RAW data extract'!$C$74:$C$81,VLOOKUP('Market shares starting point Fe'!$D94,Nomenclature!$F$1:$G$8,2,FALSE))-'Market shares starting point Fe'!AB94)+AB94)</f>
        <v>3.7984688002641952E-2</v>
      </c>
      <c r="AD94" s="7">
        <f>IF(SUMIFS('Eurostat market shares'!$Z$2:$Z$185,'Eurostat market shares'!$C$2:$C$185,'Market shares starting point Fe'!$C94,'Eurostat market shares'!$D$2:$D$185,'Market shares starting point Fe'!$D94)=0,(SUMIFS('RAW data extract'!AA$74:AA$81,'RAW data extract'!$C$74:$C$81,VLOOKUP('Market shares starting point Fe'!$D94,Nomenclature!$F$1:$G$8,2,FALSE))-'Market shares starting point Fe'!AC94)+AC94,$Z94/SUMIFS('Eurostat market shares'!$Z$2:$Z$185,'Eurostat market shares'!$C$2:$C$185,'Market shares starting point Fe'!$C94,'Eurostat market shares'!$D$2:$D$185,'Market shares starting point Fe'!$D94)*(SUMIFS('RAW data extract'!AA$74:AA$81,'RAW data extract'!$C$74:$C$81,VLOOKUP('Market shares starting point Fe'!$D94,Nomenclature!$F$1:$G$8,2,FALSE))-'Market shares starting point Fe'!AC94)+AC94)</f>
        <v>3.7394934764585233E-2</v>
      </c>
      <c r="AE94" s="7">
        <f>IF(SUMIFS('Eurostat market shares'!$Z$2:$Z$185,'Eurostat market shares'!$C$2:$C$185,'Market shares starting point Fe'!$C94,'Eurostat market shares'!$D$2:$D$185,'Market shares starting point Fe'!$D94)=0,(SUMIFS('RAW data extract'!AB$74:AB$81,'RAW data extract'!$C$74:$C$81,VLOOKUP('Market shares starting point Fe'!$D94,Nomenclature!$F$1:$G$8,2,FALSE))-'Market shares starting point Fe'!AD94)+AD94,$Z94/SUMIFS('Eurostat market shares'!$Z$2:$Z$185,'Eurostat market shares'!$C$2:$C$185,'Market shares starting point Fe'!$C94,'Eurostat market shares'!$D$2:$D$185,'Market shares starting point Fe'!$D94)*(SUMIFS('RAW data extract'!AB$74:AB$81,'RAW data extract'!$C$74:$C$81,VLOOKUP('Market shares starting point Fe'!$D94,Nomenclature!$F$1:$G$8,2,FALSE))-'Market shares starting point Fe'!AD94)+AD94)</f>
        <v>3.6861742471406563E-2</v>
      </c>
      <c r="AF94" s="7">
        <f>IF(SUMIFS('Eurostat market shares'!$Z$2:$Z$185,'Eurostat market shares'!$C$2:$C$185,'Market shares starting point Fe'!$C94,'Eurostat market shares'!$D$2:$D$185,'Market shares starting point Fe'!$D94)=0,(SUMIFS('RAW data extract'!AC$74:AC$81,'RAW data extract'!$C$74:$C$81,VLOOKUP('Market shares starting point Fe'!$D94,Nomenclature!$F$1:$G$8,2,FALSE))-'Market shares starting point Fe'!AE94)+AE94,$Z94/SUMIFS('Eurostat market shares'!$Z$2:$Z$185,'Eurostat market shares'!$C$2:$C$185,'Market shares starting point Fe'!$C94,'Eurostat market shares'!$D$2:$D$185,'Market shares starting point Fe'!$D94)*(SUMIFS('RAW data extract'!AC$74:AC$81,'RAW data extract'!$C$74:$C$81,VLOOKUP('Market shares starting point Fe'!$D94,Nomenclature!$F$1:$G$8,2,FALSE))-'Market shares starting point Fe'!AE94)+AE94)</f>
        <v>3.6362084416650627E-2</v>
      </c>
      <c r="AG94" s="7">
        <f>IF(SUMIFS('Eurostat market shares'!$Z$2:$Z$185,'Eurostat market shares'!$C$2:$C$185,'Market shares starting point Fe'!$C94,'Eurostat market shares'!$D$2:$D$185,'Market shares starting point Fe'!$D94)=0,(SUMIFS('RAW data extract'!AD$74:AD$81,'RAW data extract'!$C$74:$C$81,VLOOKUP('Market shares starting point Fe'!$D94,Nomenclature!$F$1:$G$8,2,FALSE))-'Market shares starting point Fe'!AF94)+AF94,$Z94/SUMIFS('Eurostat market shares'!$Z$2:$Z$185,'Eurostat market shares'!$C$2:$C$185,'Market shares starting point Fe'!$C94,'Eurostat market shares'!$D$2:$D$185,'Market shares starting point Fe'!$D94)*(SUMIFS('RAW data extract'!AD$74:AD$81,'RAW data extract'!$C$74:$C$81,VLOOKUP('Market shares starting point Fe'!$D94,Nomenclature!$F$1:$G$8,2,FALSE))-'Market shares starting point Fe'!AF94)+AF94)</f>
        <v>3.5892138907732116E-2</v>
      </c>
      <c r="AH94" s="7">
        <f>IF(SUMIFS('Eurostat market shares'!$Z$2:$Z$185,'Eurostat market shares'!$C$2:$C$185,'Market shares starting point Fe'!$C94,'Eurostat market shares'!$D$2:$D$185,'Market shares starting point Fe'!$D94)=0,(SUMIFS('RAW data extract'!AE$74:AE$81,'RAW data extract'!$C$74:$C$81,VLOOKUP('Market shares starting point Fe'!$D94,Nomenclature!$F$1:$G$8,2,FALSE))-'Market shares starting point Fe'!AG94)+AG94,$Z94/SUMIFS('Eurostat market shares'!$Z$2:$Z$185,'Eurostat market shares'!$C$2:$C$185,'Market shares starting point Fe'!$C94,'Eurostat market shares'!$D$2:$D$185,'Market shares starting point Fe'!$D94)*(SUMIFS('RAW data extract'!AE$74:AE$81,'RAW data extract'!$C$74:$C$81,VLOOKUP('Market shares starting point Fe'!$D94,Nomenclature!$F$1:$G$8,2,FALSE))-'Market shares starting point Fe'!AG94)+AG94)</f>
        <v>3.5424830398900535E-2</v>
      </c>
      <c r="AI94" s="7">
        <f>IF(SUMIFS('Eurostat market shares'!$Z$2:$Z$185,'Eurostat market shares'!$C$2:$C$185,'Market shares starting point Fe'!$C94,'Eurostat market shares'!$D$2:$D$185,'Market shares starting point Fe'!$D94)=0,(SUMIFS('RAW data extract'!AF$74:AF$81,'RAW data extract'!$C$74:$C$81,VLOOKUP('Market shares starting point Fe'!$D94,Nomenclature!$F$1:$G$8,2,FALSE))-'Market shares starting point Fe'!AH94)+AH94,$Z94/SUMIFS('Eurostat market shares'!$Z$2:$Z$185,'Eurostat market shares'!$C$2:$C$185,'Market shares starting point Fe'!$C94,'Eurostat market shares'!$D$2:$D$185,'Market shares starting point Fe'!$D94)*(SUMIFS('RAW data extract'!AF$74:AF$81,'RAW data extract'!$C$74:$C$81,VLOOKUP('Market shares starting point Fe'!$D94,Nomenclature!$F$1:$G$8,2,FALSE))-'Market shares starting point Fe'!AH94)+AH94)</f>
        <v>3.4967944163720059E-2</v>
      </c>
      <c r="AJ94" s="7">
        <f>IF(SUMIFS('Eurostat market shares'!$Z$2:$Z$185,'Eurostat market shares'!$C$2:$C$185,'Market shares starting point Fe'!$C94,'Eurostat market shares'!$D$2:$D$185,'Market shares starting point Fe'!$D94)=0,(SUMIFS('RAW data extract'!AG$74:AG$81,'RAW data extract'!$C$74:$C$81,VLOOKUP('Market shares starting point Fe'!$D94,Nomenclature!$F$1:$G$8,2,FALSE))-'Market shares starting point Fe'!AI94)+AI94,$Z94/SUMIFS('Eurostat market shares'!$Z$2:$Z$185,'Eurostat market shares'!$C$2:$C$185,'Market shares starting point Fe'!$C94,'Eurostat market shares'!$D$2:$D$185,'Market shares starting point Fe'!$D94)*(SUMIFS('RAW data extract'!AG$74:AG$81,'RAW data extract'!$C$74:$C$81,VLOOKUP('Market shares starting point Fe'!$D94,Nomenclature!$F$1:$G$8,2,FALSE))-'Market shares starting point Fe'!AI94)+AI94)</f>
        <v>3.4512792740558365E-2</v>
      </c>
      <c r="AK94" s="7">
        <f>IF(SUMIFS('Eurostat market shares'!$Z$2:$Z$185,'Eurostat market shares'!$C$2:$C$185,'Market shares starting point Fe'!$C94,'Eurostat market shares'!$D$2:$D$185,'Market shares starting point Fe'!$D94)=0,(SUMIFS('RAW data extract'!AH$74:AH$81,'RAW data extract'!$C$74:$C$81,VLOOKUP('Market shares starting point Fe'!$D94,Nomenclature!$F$1:$G$8,2,FALSE))-'Market shares starting point Fe'!AJ94)+AJ94,$Z94/SUMIFS('Eurostat market shares'!$Z$2:$Z$185,'Eurostat market shares'!$C$2:$C$185,'Market shares starting point Fe'!$C94,'Eurostat market shares'!$D$2:$D$185,'Market shares starting point Fe'!$D94)*(SUMIFS('RAW data extract'!AH$74:AH$81,'RAW data extract'!$C$74:$C$81,VLOOKUP('Market shares starting point Fe'!$D94,Nomenclature!$F$1:$G$8,2,FALSE))-'Market shares starting point Fe'!AJ94)+AJ94)</f>
        <v>3.405087619776296E-2</v>
      </c>
      <c r="AL94" s="7">
        <f>IF(SUMIFS('Eurostat market shares'!$Z$2:$Z$185,'Eurostat market shares'!$C$2:$C$185,'Market shares starting point Fe'!$C94,'Eurostat market shares'!$D$2:$D$185,'Market shares starting point Fe'!$D94)=0,(SUMIFS('RAW data extract'!AI$74:AI$81,'RAW data extract'!$C$74:$C$81,VLOOKUP('Market shares starting point Fe'!$D94,Nomenclature!$F$1:$G$8,2,FALSE))-'Market shares starting point Fe'!AK94)+AK94,$Z94/SUMIFS('Eurostat market shares'!$Z$2:$Z$185,'Eurostat market shares'!$C$2:$C$185,'Market shares starting point Fe'!$C94,'Eurostat market shares'!$D$2:$D$185,'Market shares starting point Fe'!$D94)*(SUMIFS('RAW data extract'!AI$74:AI$81,'RAW data extract'!$C$74:$C$81,VLOOKUP('Market shares starting point Fe'!$D94,Nomenclature!$F$1:$G$8,2,FALSE))-'Market shares starting point Fe'!AK94)+AK94)</f>
        <v>3.3574473740367934E-2</v>
      </c>
      <c r="AM94" s="7">
        <f>IF(SUMIFS('Eurostat market shares'!$Z$2:$Z$185,'Eurostat market shares'!$C$2:$C$185,'Market shares starting point Fe'!$C94,'Eurostat market shares'!$D$2:$D$185,'Market shares starting point Fe'!$D94)=0,(SUMIFS('RAW data extract'!AJ$74:AJ$81,'RAW data extract'!$C$74:$C$81,VLOOKUP('Market shares starting point Fe'!$D94,Nomenclature!$F$1:$G$8,2,FALSE))-'Market shares starting point Fe'!AL94)+AL94,$Z94/SUMIFS('Eurostat market shares'!$Z$2:$Z$185,'Eurostat market shares'!$C$2:$C$185,'Market shares starting point Fe'!$C94,'Eurostat market shares'!$D$2:$D$185,'Market shares starting point Fe'!$D94)*(SUMIFS('RAW data extract'!AJ$74:AJ$81,'RAW data extract'!$C$74:$C$81,VLOOKUP('Market shares starting point Fe'!$D94,Nomenclature!$F$1:$G$8,2,FALSE))-'Market shares starting point Fe'!AL94)+AL94)</f>
        <v>3.3072029260569361E-2</v>
      </c>
      <c r="AN94" s="7">
        <f>IF(SUMIFS('Eurostat market shares'!$Z$2:$Z$185,'Eurostat market shares'!$C$2:$C$185,'Market shares starting point Fe'!$C94,'Eurostat market shares'!$D$2:$D$185,'Market shares starting point Fe'!$D94)=0,(SUMIFS('RAW data extract'!AK$74:AK$81,'RAW data extract'!$C$74:$C$81,VLOOKUP('Market shares starting point Fe'!$D94,Nomenclature!$F$1:$G$8,2,FALSE))-'Market shares starting point Fe'!AM94)+AM94,$Z94/SUMIFS('Eurostat market shares'!$Z$2:$Z$185,'Eurostat market shares'!$C$2:$C$185,'Market shares starting point Fe'!$C94,'Eurostat market shares'!$D$2:$D$185,'Market shares starting point Fe'!$D94)*(SUMIFS('RAW data extract'!AK$74:AK$81,'RAW data extract'!$C$74:$C$81,VLOOKUP('Market shares starting point Fe'!$D94,Nomenclature!$F$1:$G$8,2,FALSE))-'Market shares starting point Fe'!AM94)+AM94)</f>
        <v>3.2535206199983589E-2</v>
      </c>
      <c r="AO94" s="7">
        <f>IF(SUMIFS('Eurostat market shares'!$Z$2:$Z$185,'Eurostat market shares'!$C$2:$C$185,'Market shares starting point Fe'!$C94,'Eurostat market shares'!$D$2:$D$185,'Market shares starting point Fe'!$D94)=0,(SUMIFS('RAW data extract'!AL$74:AL$81,'RAW data extract'!$C$74:$C$81,VLOOKUP('Market shares starting point Fe'!$D94,Nomenclature!$F$1:$G$8,2,FALSE))-'Market shares starting point Fe'!AN94)+AN94,$Z94/SUMIFS('Eurostat market shares'!$Z$2:$Z$185,'Eurostat market shares'!$C$2:$C$185,'Market shares starting point Fe'!$C94,'Eurostat market shares'!$D$2:$D$185,'Market shares starting point Fe'!$D94)*(SUMIFS('RAW data extract'!AL$74:AL$81,'RAW data extract'!$C$74:$C$81,VLOOKUP('Market shares starting point Fe'!$D94,Nomenclature!$F$1:$G$8,2,FALSE))-'Market shares starting point Fe'!AN94)+AN94)</f>
        <v>3.1974565430853183E-2</v>
      </c>
      <c r="AP94" s="7">
        <f>IF(SUMIFS('Eurostat market shares'!$Z$2:$Z$185,'Eurostat market shares'!$C$2:$C$185,'Market shares starting point Fe'!$C94,'Eurostat market shares'!$D$2:$D$185,'Market shares starting point Fe'!$D94)=0,(SUMIFS('RAW data extract'!AM$74:AM$81,'RAW data extract'!$C$74:$C$81,VLOOKUP('Market shares starting point Fe'!$D94,Nomenclature!$F$1:$G$8,2,FALSE))-'Market shares starting point Fe'!AO94)+AO94,$Z94/SUMIFS('Eurostat market shares'!$Z$2:$Z$185,'Eurostat market shares'!$C$2:$C$185,'Market shares starting point Fe'!$C94,'Eurostat market shares'!$D$2:$D$185,'Market shares starting point Fe'!$D94)*(SUMIFS('RAW data extract'!AM$74:AM$81,'RAW data extract'!$C$74:$C$81,VLOOKUP('Market shares starting point Fe'!$D94,Nomenclature!$F$1:$G$8,2,FALSE))-'Market shares starting point Fe'!AO94)+AO94)</f>
        <v>3.1376122585766317E-2</v>
      </c>
      <c r="AQ94" s="7">
        <f>IF(SUMIFS('Eurostat market shares'!$Z$2:$Z$185,'Eurostat market shares'!$C$2:$C$185,'Market shares starting point Fe'!$C94,'Eurostat market shares'!$D$2:$D$185,'Market shares starting point Fe'!$D94)=0,(SUMIFS('RAW data extract'!AN$74:AN$81,'RAW data extract'!$C$74:$C$81,VLOOKUP('Market shares starting point Fe'!$D94,Nomenclature!$F$1:$G$8,2,FALSE))-'Market shares starting point Fe'!AP94)+AP94,$Z94/SUMIFS('Eurostat market shares'!$Z$2:$Z$185,'Eurostat market shares'!$C$2:$C$185,'Market shares starting point Fe'!$C94,'Eurostat market shares'!$D$2:$D$185,'Market shares starting point Fe'!$D94)*(SUMIFS('RAW data extract'!AN$74:AN$81,'RAW data extract'!$C$74:$C$81,VLOOKUP('Market shares starting point Fe'!$D94,Nomenclature!$F$1:$G$8,2,FALSE))-'Market shares starting point Fe'!AP94)+AP94)</f>
        <v>3.0758873610600885E-2</v>
      </c>
      <c r="AR94" s="7">
        <f>IF(SUMIFS('Eurostat market shares'!$Z$2:$Z$185,'Eurostat market shares'!$C$2:$C$185,'Market shares starting point Fe'!$C94,'Eurostat market shares'!$D$2:$D$185,'Market shares starting point Fe'!$D94)=0,(SUMIFS('RAW data extract'!AO$74:AO$81,'RAW data extract'!$C$74:$C$81,VLOOKUP('Market shares starting point Fe'!$D94,Nomenclature!$F$1:$G$8,2,FALSE))-'Market shares starting point Fe'!AQ94)+AQ94,$Z94/SUMIFS('Eurostat market shares'!$Z$2:$Z$185,'Eurostat market shares'!$C$2:$C$185,'Market shares starting point Fe'!$C94,'Eurostat market shares'!$D$2:$D$185,'Market shares starting point Fe'!$D94)*(SUMIFS('RAW data extract'!AO$74:AO$81,'RAW data extract'!$C$74:$C$81,VLOOKUP('Market shares starting point Fe'!$D94,Nomenclature!$F$1:$G$8,2,FALSE))-'Market shares starting point Fe'!AQ94)+AQ94)</f>
        <v>3.0131756974951004E-2</v>
      </c>
      <c r="AS94" s="7">
        <f>IF(SUMIFS('Eurostat market shares'!$Z$2:$Z$185,'Eurostat market shares'!$C$2:$C$185,'Market shares starting point Fe'!$C94,'Eurostat market shares'!$D$2:$D$185,'Market shares starting point Fe'!$D94)=0,(SUMIFS('RAW data extract'!AP$74:AP$81,'RAW data extract'!$C$74:$C$81,VLOOKUP('Market shares starting point Fe'!$D94,Nomenclature!$F$1:$G$8,2,FALSE))-'Market shares starting point Fe'!AR94)+AR94,$Z94/SUMIFS('Eurostat market shares'!$Z$2:$Z$185,'Eurostat market shares'!$C$2:$C$185,'Market shares starting point Fe'!$C94,'Eurostat market shares'!$D$2:$D$185,'Market shares starting point Fe'!$D94)*(SUMIFS('RAW data extract'!AP$74:AP$81,'RAW data extract'!$C$74:$C$81,VLOOKUP('Market shares starting point Fe'!$D94,Nomenclature!$F$1:$G$8,2,FALSE))-'Market shares starting point Fe'!AR94)+AR94)</f>
        <v>2.9469294986471151E-2</v>
      </c>
      <c r="AT94" s="7">
        <f>IF(SUMIFS('Eurostat market shares'!$Z$2:$Z$185,'Eurostat market shares'!$C$2:$C$185,'Market shares starting point Fe'!$C94,'Eurostat market shares'!$D$2:$D$185,'Market shares starting point Fe'!$D94)=0,(SUMIFS('RAW data extract'!AQ$74:AQ$81,'RAW data extract'!$C$74:$C$81,VLOOKUP('Market shares starting point Fe'!$D94,Nomenclature!$F$1:$G$8,2,FALSE))-'Market shares starting point Fe'!AS94)+AS94,$Z94/SUMIFS('Eurostat market shares'!$Z$2:$Z$185,'Eurostat market shares'!$C$2:$C$185,'Market shares starting point Fe'!$C94,'Eurostat market shares'!$D$2:$D$185,'Market shares starting point Fe'!$D94)*(SUMIFS('RAW data extract'!AQ$74:AQ$81,'RAW data extract'!$C$74:$C$81,VLOOKUP('Market shares starting point Fe'!$D94,Nomenclature!$F$1:$G$8,2,FALSE))-'Market shares starting point Fe'!AS94)+AS94)</f>
        <v>2.878992632452141E-2</v>
      </c>
      <c r="AU94" s="7">
        <f>IF(SUMIFS('Eurostat market shares'!$Z$2:$Z$185,'Eurostat market shares'!$C$2:$C$185,'Market shares starting point Fe'!$C94,'Eurostat market shares'!$D$2:$D$185,'Market shares starting point Fe'!$D94)=0,(SUMIFS('RAW data extract'!AR$74:AR$81,'RAW data extract'!$C$74:$C$81,VLOOKUP('Market shares starting point Fe'!$D94,Nomenclature!$F$1:$G$8,2,FALSE))-'Market shares starting point Fe'!AT94)+AT94,$Z94/SUMIFS('Eurostat market shares'!$Z$2:$Z$185,'Eurostat market shares'!$C$2:$C$185,'Market shares starting point Fe'!$C94,'Eurostat market shares'!$D$2:$D$185,'Market shares starting point Fe'!$D94)*(SUMIFS('RAW data extract'!AR$74:AR$81,'RAW data extract'!$C$74:$C$81,VLOOKUP('Market shares starting point Fe'!$D94,Nomenclature!$F$1:$G$8,2,FALSE))-'Market shares starting point Fe'!AT94)+AT94)</f>
        <v>2.8115409997323565E-2</v>
      </c>
      <c r="AV94" s="7">
        <f>IF(SUMIFS('Eurostat market shares'!$Z$2:$Z$185,'Eurostat market shares'!$C$2:$C$185,'Market shares starting point Fe'!$C94,'Eurostat market shares'!$D$2:$D$185,'Market shares starting point Fe'!$D94)=0,(SUMIFS('RAW data extract'!AS$74:AS$81,'RAW data extract'!$C$74:$C$81,VLOOKUP('Market shares starting point Fe'!$D94,Nomenclature!$F$1:$G$8,2,FALSE))-'Market shares starting point Fe'!AU94)+AU94,$Z94/SUMIFS('Eurostat market shares'!$Z$2:$Z$185,'Eurostat market shares'!$C$2:$C$185,'Market shares starting point Fe'!$C94,'Eurostat market shares'!$D$2:$D$185,'Market shares starting point Fe'!$D94)*(SUMIFS('RAW data extract'!AS$74:AS$81,'RAW data extract'!$C$74:$C$81,VLOOKUP('Market shares starting point Fe'!$D94,Nomenclature!$F$1:$G$8,2,FALSE))-'Market shares starting point Fe'!AU94)+AU94)</f>
        <v>2.7413408001102178E-2</v>
      </c>
      <c r="AW94" s="7">
        <f>IF(SUMIFS('Eurostat market shares'!$Z$2:$Z$185,'Eurostat market shares'!$C$2:$C$185,'Market shares starting point Fe'!$C94,'Eurostat market shares'!$D$2:$D$185,'Market shares starting point Fe'!$D94)=0,(SUMIFS('RAW data extract'!AT$74:AT$81,'RAW data extract'!$C$74:$C$81,VLOOKUP('Market shares starting point Fe'!$D94,Nomenclature!$F$1:$G$8,2,FALSE))-'Market shares starting point Fe'!AV94)+AV94,$Z94/SUMIFS('Eurostat market shares'!$Z$2:$Z$185,'Eurostat market shares'!$C$2:$C$185,'Market shares starting point Fe'!$C94,'Eurostat market shares'!$D$2:$D$185,'Market shares starting point Fe'!$D94)*(SUMIFS('RAW data extract'!AT$74:AT$81,'RAW data extract'!$C$74:$C$81,VLOOKUP('Market shares starting point Fe'!$D94,Nomenclature!$F$1:$G$8,2,FALSE))-'Market shares starting point Fe'!AV94)+AV94)</f>
        <v>2.6675194485455574E-2</v>
      </c>
      <c r="AX94" s="7">
        <f>IF(SUMIFS('Eurostat market shares'!$Z$2:$Z$185,'Eurostat market shares'!$C$2:$C$185,'Market shares starting point Fe'!$C94,'Eurostat market shares'!$D$2:$D$185,'Market shares starting point Fe'!$D94)=0,(SUMIFS('RAW data extract'!AU$74:AU$81,'RAW data extract'!$C$74:$C$81,VLOOKUP('Market shares starting point Fe'!$D94,Nomenclature!$F$1:$G$8,2,FALSE))-'Market shares starting point Fe'!AW94)+AW94,$Z94/SUMIFS('Eurostat market shares'!$Z$2:$Z$185,'Eurostat market shares'!$C$2:$C$185,'Market shares starting point Fe'!$C94,'Eurostat market shares'!$D$2:$D$185,'Market shares starting point Fe'!$D94)*(SUMIFS('RAW data extract'!AU$74:AU$81,'RAW data extract'!$C$74:$C$81,VLOOKUP('Market shares starting point Fe'!$D94,Nomenclature!$F$1:$G$8,2,FALSE))-'Market shares starting point Fe'!AW94)+AW94)</f>
        <v>2.5961732701462927E-2</v>
      </c>
      <c r="AY94" s="7">
        <f>IF(SUMIFS('Eurostat market shares'!$Z$2:$Z$185,'Eurostat market shares'!$C$2:$C$185,'Market shares starting point Fe'!$C94,'Eurostat market shares'!$D$2:$D$185,'Market shares starting point Fe'!$D94)=0,(SUMIFS('RAW data extract'!AV$74:AV$81,'RAW data extract'!$C$74:$C$81,VLOOKUP('Market shares starting point Fe'!$D94,Nomenclature!$F$1:$G$8,2,FALSE))-'Market shares starting point Fe'!AX94)+AX94,$Z94/SUMIFS('Eurostat market shares'!$Z$2:$Z$185,'Eurostat market shares'!$C$2:$C$185,'Market shares starting point Fe'!$C94,'Eurostat market shares'!$D$2:$D$185,'Market shares starting point Fe'!$D94)*(SUMIFS('RAW data extract'!AV$74:AV$81,'RAW data extract'!$C$74:$C$81,VLOOKUP('Market shares starting point Fe'!$D94,Nomenclature!$F$1:$G$8,2,FALSE))-'Market shares starting point Fe'!AX94)+AX94)</f>
        <v>2.5011607202097323E-2</v>
      </c>
      <c r="AZ94" s="7">
        <f>IF(SUMIFS('Eurostat market shares'!$Z$2:$Z$185,'Eurostat market shares'!$C$2:$C$185,'Market shares starting point Fe'!$C94,'Eurostat market shares'!$D$2:$D$185,'Market shares starting point Fe'!$D94)=0,(SUMIFS('RAW data extract'!AW$74:AW$81,'RAW data extract'!$C$74:$C$81,VLOOKUP('Market shares starting point Fe'!$D94,Nomenclature!$F$1:$G$8,2,FALSE))-'Market shares starting point Fe'!AY94)+AY94,$Z94/SUMIFS('Eurostat market shares'!$Z$2:$Z$185,'Eurostat market shares'!$C$2:$C$185,'Market shares starting point Fe'!$C94,'Eurostat market shares'!$D$2:$D$185,'Market shares starting point Fe'!$D94)*(SUMIFS('RAW data extract'!AW$74:AW$81,'RAW data extract'!$C$74:$C$81,VLOOKUP('Market shares starting point Fe'!$D94,Nomenclature!$F$1:$G$8,2,FALSE))-'Market shares starting point Fe'!AY94)+AY94)</f>
        <v>2.4092173084509141E-2</v>
      </c>
      <c r="BA94" s="7">
        <f>IF(SUMIFS('Eurostat market shares'!$Z$2:$Z$185,'Eurostat market shares'!$C$2:$C$185,'Market shares starting point Fe'!$C94,'Eurostat market shares'!$D$2:$D$185,'Market shares starting point Fe'!$D94)=0,(SUMIFS('RAW data extract'!AX$74:AX$81,'RAW data extract'!$C$74:$C$81,VLOOKUP('Market shares starting point Fe'!$D94,Nomenclature!$F$1:$G$8,2,FALSE))-'Market shares starting point Fe'!AZ94)+AZ94,$Z94/SUMIFS('Eurostat market shares'!$Z$2:$Z$185,'Eurostat market shares'!$C$2:$C$185,'Market shares starting point Fe'!$C94,'Eurostat market shares'!$D$2:$D$185,'Market shares starting point Fe'!$D94)*(SUMIFS('RAW data extract'!AX$74:AX$81,'RAW data extract'!$C$74:$C$81,VLOOKUP('Market shares starting point Fe'!$D94,Nomenclature!$F$1:$G$8,2,FALSE))-'Market shares starting point Fe'!AZ94)+AZ94)</f>
        <v>2.307349448163876E-2</v>
      </c>
      <c r="BB94" s="7">
        <f>IF(SUMIFS('Eurostat market shares'!$Z$2:$Z$185,'Eurostat market shares'!$C$2:$C$185,'Market shares starting point Fe'!$C94,'Eurostat market shares'!$D$2:$D$185,'Market shares starting point Fe'!$D94)=0,(SUMIFS('RAW data extract'!AY$74:AY$81,'RAW data extract'!$C$74:$C$81,VLOOKUP('Market shares starting point Fe'!$D94,Nomenclature!$F$1:$G$8,2,FALSE))-'Market shares starting point Fe'!BA94)+BA94,$Z94/SUMIFS('Eurostat market shares'!$Z$2:$Z$185,'Eurostat market shares'!$C$2:$C$185,'Market shares starting point Fe'!$C94,'Eurostat market shares'!$D$2:$D$185,'Market shares starting point Fe'!$D94)*(SUMIFS('RAW data extract'!AY$74:AY$81,'RAW data extract'!$C$74:$C$81,VLOOKUP('Market shares starting point Fe'!$D94,Nomenclature!$F$1:$G$8,2,FALSE))-'Market shares starting point Fe'!BA94)+BA94)</f>
        <v>2.1944456187427953E-2</v>
      </c>
      <c r="BC94" s="7">
        <f>IF(SUMIFS('Eurostat market shares'!$Z$2:$Z$185,'Eurostat market shares'!$C$2:$C$185,'Market shares starting point Fe'!$C94,'Eurostat market shares'!$D$2:$D$185,'Market shares starting point Fe'!$D94)=0,(SUMIFS('RAW data extract'!AZ$74:AZ$81,'RAW data extract'!$C$74:$C$81,VLOOKUP('Market shares starting point Fe'!$D94,Nomenclature!$F$1:$G$8,2,FALSE))-'Market shares starting point Fe'!BB94)+BB94,$Z94/SUMIFS('Eurostat market shares'!$Z$2:$Z$185,'Eurostat market shares'!$C$2:$C$185,'Market shares starting point Fe'!$C94,'Eurostat market shares'!$D$2:$D$185,'Market shares starting point Fe'!$D94)*(SUMIFS('RAW data extract'!AZ$74:AZ$81,'RAW data extract'!$C$74:$C$81,VLOOKUP('Market shares starting point Fe'!$D94,Nomenclature!$F$1:$G$8,2,FALSE))-'Market shares starting point Fe'!BB94)+BB94)</f>
        <v>2.0689861826904216E-2</v>
      </c>
      <c r="BD94" s="7">
        <f>IF(SUMIFS('Eurostat market shares'!$Z$2:$Z$185,'Eurostat market shares'!$C$2:$C$185,'Market shares starting point Fe'!$C94,'Eurostat market shares'!$D$2:$D$185,'Market shares starting point Fe'!$D94)=0,(SUMIFS('RAW data extract'!BA$74:BA$81,'RAW data extract'!$C$74:$C$81,VLOOKUP('Market shares starting point Fe'!$D94,Nomenclature!$F$1:$G$8,2,FALSE))-'Market shares starting point Fe'!BC94)+BC94,$Z94/SUMIFS('Eurostat market shares'!$Z$2:$Z$185,'Eurostat market shares'!$C$2:$C$185,'Market shares starting point Fe'!$C94,'Eurostat market shares'!$D$2:$D$185,'Market shares starting point Fe'!$D94)*(SUMIFS('RAW data extract'!BA$74:BA$81,'RAW data extract'!$C$74:$C$81,VLOOKUP('Market shares starting point Fe'!$D94,Nomenclature!$F$1:$G$8,2,FALSE))-'Market shares starting point Fe'!BC94)+BC94)</f>
        <v>1.9327288165710312E-2</v>
      </c>
      <c r="BE94" s="7">
        <f>IF(SUMIFS('Eurostat market shares'!$Z$2:$Z$185,'Eurostat market shares'!$C$2:$C$185,'Market shares starting point Fe'!$C94,'Eurostat market shares'!$D$2:$D$185,'Market shares starting point Fe'!$D94)=0,(SUMIFS('RAW data extract'!BB$74:BB$81,'RAW data extract'!$C$74:$C$81,VLOOKUP('Market shares starting point Fe'!$D94,Nomenclature!$F$1:$G$8,2,FALSE))-'Market shares starting point Fe'!BD94)+BD94,$Z94/SUMIFS('Eurostat market shares'!$Z$2:$Z$185,'Eurostat market shares'!$C$2:$C$185,'Market shares starting point Fe'!$C94,'Eurostat market shares'!$D$2:$D$185,'Market shares starting point Fe'!$D94)*(SUMIFS('RAW data extract'!BB$74:BB$81,'RAW data extract'!$C$74:$C$81,VLOOKUP('Market shares starting point Fe'!$D94,Nomenclature!$F$1:$G$8,2,FALSE))-'Market shares starting point Fe'!BD94)+BD94)</f>
        <v>1.778918601000138E-2</v>
      </c>
      <c r="BF94" s="7">
        <f>IF(SUMIFS('Eurostat market shares'!$Z$2:$Z$185,'Eurostat market shares'!$C$2:$C$185,'Market shares starting point Fe'!$C94,'Eurostat market shares'!$D$2:$D$185,'Market shares starting point Fe'!$D94)=0,(SUMIFS('RAW data extract'!BC$74:BC$81,'RAW data extract'!$C$74:$C$81,VLOOKUP('Market shares starting point Fe'!$D94,Nomenclature!$F$1:$G$8,2,FALSE))-'Market shares starting point Fe'!BE94)+BE94,$Z94/SUMIFS('Eurostat market shares'!$Z$2:$Z$185,'Eurostat market shares'!$C$2:$C$185,'Market shares starting point Fe'!$C94,'Eurostat market shares'!$D$2:$D$185,'Market shares starting point Fe'!$D94)*(SUMIFS('RAW data extract'!BC$74:BC$81,'RAW data extract'!$C$74:$C$81,VLOOKUP('Market shares starting point Fe'!$D94,Nomenclature!$F$1:$G$8,2,FALSE))-'Market shares starting point Fe'!BE94)+BE94)</f>
        <v>1.6066049282571458E-2</v>
      </c>
      <c r="BG94" s="7">
        <f>IF(SUMIFS('Eurostat market shares'!$Z$2:$Z$185,'Eurostat market shares'!$C$2:$C$185,'Market shares starting point Fe'!$C94,'Eurostat market shares'!$D$2:$D$185,'Market shares starting point Fe'!$D94)=0,(SUMIFS('RAW data extract'!BD$74:BD$81,'RAW data extract'!$C$74:$C$81,VLOOKUP('Market shares starting point Fe'!$D94,Nomenclature!$F$1:$G$8,2,FALSE))-'Market shares starting point Fe'!BF94)+BF94,$Z94/SUMIFS('Eurostat market shares'!$Z$2:$Z$185,'Eurostat market shares'!$C$2:$C$185,'Market shares starting point Fe'!$C94,'Eurostat market shares'!$D$2:$D$185,'Market shares starting point Fe'!$D94)*(SUMIFS('RAW data extract'!BD$74:BD$81,'RAW data extract'!$C$74:$C$81,VLOOKUP('Market shares starting point Fe'!$D94,Nomenclature!$F$1:$G$8,2,FALSE))-'Market shares starting point Fe'!BF94)+BF94)</f>
        <v>1.4125887914513678E-2</v>
      </c>
      <c r="BH94" s="7">
        <f>IF(SUMIFS('Eurostat market shares'!$Z$2:$Z$185,'Eurostat market shares'!$C$2:$C$185,'Market shares starting point Fe'!$C94,'Eurostat market shares'!$D$2:$D$185,'Market shares starting point Fe'!$D94)=0,(SUMIFS('RAW data extract'!BE$74:BE$81,'RAW data extract'!$C$74:$C$81,VLOOKUP('Market shares starting point Fe'!$D94,Nomenclature!$F$1:$G$8,2,FALSE))-'Market shares starting point Fe'!BG94)+BG94,$Z94/SUMIFS('Eurostat market shares'!$Z$2:$Z$185,'Eurostat market shares'!$C$2:$C$185,'Market shares starting point Fe'!$C94,'Eurostat market shares'!$D$2:$D$185,'Market shares starting point Fe'!$D94)*(SUMIFS('RAW data extract'!BE$74:BE$81,'RAW data extract'!$C$74:$C$81,VLOOKUP('Market shares starting point Fe'!$D94,Nomenclature!$F$1:$G$8,2,FALSE))-'Market shares starting point Fe'!BG94)+BG94)</f>
        <v>1.1920960596593901E-2</v>
      </c>
    </row>
    <row r="95" spans="1:60" hidden="1" x14ac:dyDescent="0.3">
      <c r="A95" t="s">
        <v>9</v>
      </c>
      <c r="B95" t="s">
        <v>10</v>
      </c>
      <c r="C95" t="s">
        <v>30</v>
      </c>
      <c r="D95" t="s">
        <v>21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 s="6">
        <f>IFERROR(SUMIFS('intermediary sheet'!J$2:J$185,'intermediary sheet'!$C$2:$C$185,'Market shares starting point Fe'!$C95,'intermediary sheet'!$D$2:$D$185,'Market shares starting point Fe'!$D95)/SUMIFS('intermediary sheet'!J$2:J$185,'intermediary sheet'!$C$2:$C$185,'Market shares starting point Fe'!$C95,'intermediary sheet'!$D$2:$D$185,"total"),0)</f>
        <v>0</v>
      </c>
      <c r="K95" s="6">
        <f>IFERROR(SUMIFS('intermediary sheet'!K$2:K$185,'intermediary sheet'!$C$2:$C$185,'Market shares starting point Fe'!$C95,'intermediary sheet'!$D$2:$D$185,'Market shares starting point Fe'!$D95)/SUMIFS('intermediary sheet'!K$2:K$185,'intermediary sheet'!$C$2:$C$185,'Market shares starting point Fe'!$C95,'intermediary sheet'!$D$2:$D$185,"total"),0)</f>
        <v>0</v>
      </c>
      <c r="L95" s="6">
        <f>IFERROR(SUMIFS('intermediary sheet'!L$2:L$185,'intermediary sheet'!$C$2:$C$185,'Market shares starting point Fe'!$C95,'intermediary sheet'!$D$2:$D$185,'Market shares starting point Fe'!$D95)/SUMIFS('intermediary sheet'!L$2:L$185,'intermediary sheet'!$C$2:$C$185,'Market shares starting point Fe'!$C95,'intermediary sheet'!$D$2:$D$185,"total"),0)</f>
        <v>0</v>
      </c>
      <c r="M95" s="6">
        <f>IFERROR(SUMIFS('intermediary sheet'!M$2:M$185,'intermediary sheet'!$C$2:$C$185,'Market shares starting point Fe'!$C95,'intermediary sheet'!$D$2:$D$185,'Market shares starting point Fe'!$D95)/SUMIFS('intermediary sheet'!M$2:M$185,'intermediary sheet'!$C$2:$C$185,'Market shares starting point Fe'!$C95,'intermediary sheet'!$D$2:$D$185,"total"),0)</f>
        <v>0</v>
      </c>
      <c r="N95" s="6">
        <f>IFERROR(SUMIFS('intermediary sheet'!N$2:N$185,'intermediary sheet'!$C$2:$C$185,'Market shares starting point Fe'!$C95,'intermediary sheet'!$D$2:$D$185,'Market shares starting point Fe'!$D95)/SUMIFS('intermediary sheet'!N$2:N$185,'intermediary sheet'!$C$2:$C$185,'Market shares starting point Fe'!$C95,'intermediary sheet'!$D$2:$D$185,"total"),0)</f>
        <v>0</v>
      </c>
      <c r="O95" s="6">
        <f>IFERROR(SUMIFS('intermediary sheet'!O$2:O$185,'intermediary sheet'!$C$2:$C$185,'Market shares starting point Fe'!$C95,'intermediary sheet'!$D$2:$D$185,'Market shares starting point Fe'!$D95)/SUMIFS('intermediary sheet'!O$2:O$185,'intermediary sheet'!$C$2:$C$185,'Market shares starting point Fe'!$C95,'intermediary sheet'!$D$2:$D$185,"total"),0)</f>
        <v>0</v>
      </c>
      <c r="P95" s="6">
        <f>IFERROR(SUMIFS('intermediary sheet'!P$2:P$185,'intermediary sheet'!$C$2:$C$185,'Market shares starting point Fe'!$C95,'intermediary sheet'!$D$2:$D$185,'Market shares starting point Fe'!$D95)/SUMIFS('intermediary sheet'!P$2:P$185,'intermediary sheet'!$C$2:$C$185,'Market shares starting point Fe'!$C95,'intermediary sheet'!$D$2:$D$185,"total"),0)</f>
        <v>0</v>
      </c>
      <c r="Q95" s="6">
        <f>IFERROR(SUMIFS('intermediary sheet'!Q$2:Q$185,'intermediary sheet'!$C$2:$C$185,'Market shares starting point Fe'!$C95,'intermediary sheet'!$D$2:$D$185,'Market shares starting point Fe'!$D95)/SUMIFS('intermediary sheet'!Q$2:Q$185,'intermediary sheet'!$C$2:$C$185,'Market shares starting point Fe'!$C95,'intermediary sheet'!$D$2:$D$185,"total"),0)</f>
        <v>0</v>
      </c>
      <c r="R95" s="6">
        <f>IFERROR(SUMIFS('intermediary sheet'!R$2:R$185,'intermediary sheet'!$C$2:$C$185,'Market shares starting point Fe'!$C95,'intermediary sheet'!$D$2:$D$185,'Market shares starting point Fe'!$D95)/SUMIFS('intermediary sheet'!R$2:R$185,'intermediary sheet'!$C$2:$C$185,'Market shares starting point Fe'!$C95,'intermediary sheet'!$D$2:$D$185,"total"),0)</f>
        <v>0</v>
      </c>
      <c r="S95" s="6">
        <f>IFERROR(SUMIFS('intermediary sheet'!S$2:S$185,'intermediary sheet'!$C$2:$C$185,'Market shares starting point Fe'!$C95,'intermediary sheet'!$D$2:$D$185,'Market shares starting point Fe'!$D95)/SUMIFS('intermediary sheet'!S$2:S$185,'intermediary sheet'!$C$2:$C$185,'Market shares starting point Fe'!$C95,'intermediary sheet'!$D$2:$D$185,"total"),0)</f>
        <v>0</v>
      </c>
      <c r="T95" s="6">
        <f>IFERROR(SUMIFS('intermediary sheet'!T$2:T$185,'intermediary sheet'!$C$2:$C$185,'Market shares starting point Fe'!$C95,'intermediary sheet'!$D$2:$D$185,'Market shares starting point Fe'!$D95)/SUMIFS('intermediary sheet'!T$2:T$185,'intermediary sheet'!$C$2:$C$185,'Market shares starting point Fe'!$C95,'intermediary sheet'!$D$2:$D$185,"total"),0)</f>
        <v>0</v>
      </c>
      <c r="U95" s="6">
        <f>IFERROR(SUMIFS('intermediary sheet'!U$2:U$185,'intermediary sheet'!$C$2:$C$185,'Market shares starting point Fe'!$C95,'intermediary sheet'!$D$2:$D$185,'Market shares starting point Fe'!$D95)/SUMIFS('intermediary sheet'!U$2:U$185,'intermediary sheet'!$C$2:$C$185,'Market shares starting point Fe'!$C95,'intermediary sheet'!$D$2:$D$185,"total"),0)</f>
        <v>0</v>
      </c>
      <c r="V95" s="6">
        <f>IFERROR(SUMIFS('intermediary sheet'!V$2:V$185,'intermediary sheet'!$C$2:$C$185,'Market shares starting point Fe'!$C95,'intermediary sheet'!$D$2:$D$185,'Market shares starting point Fe'!$D95)/SUMIFS('intermediary sheet'!V$2:V$185,'intermediary sheet'!$C$2:$C$185,'Market shares starting point Fe'!$C95,'intermediary sheet'!$D$2:$D$185,"total"),0)</f>
        <v>0</v>
      </c>
      <c r="W95" s="6">
        <f>IFERROR(SUMIFS('intermediary sheet'!W$2:W$185,'intermediary sheet'!$C$2:$C$185,'Market shares starting point Fe'!$C95,'intermediary sheet'!$D$2:$D$185,'Market shares starting point Fe'!$D95)/SUMIFS('intermediary sheet'!W$2:W$185,'intermediary sheet'!$C$2:$C$185,'Market shares starting point Fe'!$C95,'intermediary sheet'!$D$2:$D$185,"total"),0)</f>
        <v>0</v>
      </c>
      <c r="X95" s="6">
        <f>IFERROR(SUMIFS('intermediary sheet'!X$2:X$185,'intermediary sheet'!$C$2:$C$185,'Market shares starting point Fe'!$C95,'intermediary sheet'!$D$2:$D$185,'Market shares starting point Fe'!$D95)/SUMIFS('intermediary sheet'!X$2:X$185,'intermediary sheet'!$C$2:$C$185,'Market shares starting point Fe'!$C95,'intermediary sheet'!$D$2:$D$185,"total"),0)</f>
        <v>0</v>
      </c>
      <c r="Y95" s="6">
        <f>IFERROR(SUMIFS('intermediary sheet'!Y$2:Y$185,'intermediary sheet'!$C$2:$C$185,'Market shares starting point Fe'!$C95,'intermediary sheet'!$D$2:$D$185,'Market shares starting point Fe'!$D95)/SUMIFS('intermediary sheet'!Y$2:Y$185,'intermediary sheet'!$C$2:$C$185,'Market shares starting point Fe'!$C95,'intermediary sheet'!$D$2:$D$185,"total"),0)</f>
        <v>0</v>
      </c>
      <c r="Z95" s="6">
        <f>IFERROR(SUMIFS('intermediary sheet'!Z$2:Z$185,'intermediary sheet'!$C$2:$C$185,'Market shares starting point Fe'!$C95,'intermediary sheet'!$D$2:$D$185,'Market shares starting point Fe'!$D95)/SUMIFS('intermediary sheet'!Z$2:Z$185,'intermediary sheet'!$C$2:$C$185,'Market shares starting point Fe'!$C95,'intermediary sheet'!$D$2:$D$185,"total"),0)</f>
        <v>0</v>
      </c>
      <c r="AA95" s="7">
        <f>IF(SUMIFS('Eurostat market shares'!$Z$2:$Z$185,'Eurostat market shares'!$C$2:$C$185,'Market shares starting point Fe'!$C95,'Eurostat market shares'!$D$2:$D$185,'Market shares starting point Fe'!$D95)=0,(SUMIFS('RAW data extract'!X$74:X$81,'RAW data extract'!$C$74:$C$81,VLOOKUP('Market shares starting point Fe'!$D95,Nomenclature!$F$1:$G$8,2,FALSE))-'Market shares starting point Fe'!Z95)+Z95,$Z95/SUMIFS('Eurostat market shares'!$Z$2:$Z$185,'Eurostat market shares'!$C$2:$C$185,'Market shares starting point Fe'!$C95,'Eurostat market shares'!$D$2:$D$185,'Market shares starting point Fe'!$D95)*(SUMIFS('RAW data extract'!X$74:X$81,'RAW data extract'!$C$74:$C$81,VLOOKUP('Market shares starting point Fe'!$D95,Nomenclature!$F$1:$G$8,2,FALSE))-'Market shares starting point Fe'!Z95)+Z95)</f>
        <v>3.1451634939410661E-5</v>
      </c>
      <c r="AB95" s="7">
        <f>IF(SUMIFS('Eurostat market shares'!$Z$2:$Z$185,'Eurostat market shares'!$C$2:$C$185,'Market shares starting point Fe'!$C95,'Eurostat market shares'!$D$2:$D$185,'Market shares starting point Fe'!$D95)=0,(SUMIFS('RAW data extract'!Y$74:Y$81,'RAW data extract'!$C$74:$C$81,VLOOKUP('Market shares starting point Fe'!$D95,Nomenclature!$F$1:$G$8,2,FALSE))-'Market shares starting point Fe'!AA95)+AA95,$Z95/SUMIFS('Eurostat market shares'!$Z$2:$Z$185,'Eurostat market shares'!$C$2:$C$185,'Market shares starting point Fe'!$C95,'Eurostat market shares'!$D$2:$D$185,'Market shares starting point Fe'!$D95)*(SUMIFS('RAW data extract'!Y$74:Y$81,'RAW data extract'!$C$74:$C$81,VLOOKUP('Market shares starting point Fe'!$D95,Nomenclature!$F$1:$G$8,2,FALSE))-'Market shares starting point Fe'!AA95)+AA95)</f>
        <v>3.2337662751868216E-5</v>
      </c>
      <c r="AC95" s="7">
        <f>IF(SUMIFS('Eurostat market shares'!$Z$2:$Z$185,'Eurostat market shares'!$C$2:$C$185,'Market shares starting point Fe'!$C95,'Eurostat market shares'!$D$2:$D$185,'Market shares starting point Fe'!$D95)=0,(SUMIFS('RAW data extract'!Z$74:Z$81,'RAW data extract'!$C$74:$C$81,VLOOKUP('Market shares starting point Fe'!$D95,Nomenclature!$F$1:$G$8,2,FALSE))-'Market shares starting point Fe'!AB95)+AB95,$Z95/SUMIFS('Eurostat market shares'!$Z$2:$Z$185,'Eurostat market shares'!$C$2:$C$185,'Market shares starting point Fe'!$C95,'Eurostat market shares'!$D$2:$D$185,'Market shares starting point Fe'!$D95)*(SUMIFS('RAW data extract'!Z$74:Z$81,'RAW data extract'!$C$74:$C$81,VLOOKUP('Market shares starting point Fe'!$D95,Nomenclature!$F$1:$G$8,2,FALSE))-'Market shares starting point Fe'!AB95)+AB95)</f>
        <v>3.3413273411202505E-5</v>
      </c>
      <c r="AD95" s="7">
        <f>IF(SUMIFS('Eurostat market shares'!$Z$2:$Z$185,'Eurostat market shares'!$C$2:$C$185,'Market shares starting point Fe'!$C95,'Eurostat market shares'!$D$2:$D$185,'Market shares starting point Fe'!$D95)=0,(SUMIFS('RAW data extract'!AA$74:AA$81,'RAW data extract'!$C$74:$C$81,VLOOKUP('Market shares starting point Fe'!$D95,Nomenclature!$F$1:$G$8,2,FALSE))-'Market shares starting point Fe'!AC95)+AC95,$Z95/SUMIFS('Eurostat market shares'!$Z$2:$Z$185,'Eurostat market shares'!$C$2:$C$185,'Market shares starting point Fe'!$C95,'Eurostat market shares'!$D$2:$D$185,'Market shares starting point Fe'!$D95)*(SUMIFS('RAW data extract'!AA$74:AA$81,'RAW data extract'!$C$74:$C$81,VLOOKUP('Market shares starting point Fe'!$D95,Nomenclature!$F$1:$G$8,2,FALSE))-'Market shares starting point Fe'!AC95)+AC95)</f>
        <v>3.4628690814887669E-5</v>
      </c>
      <c r="AE95" s="7">
        <f>IF(SUMIFS('Eurostat market shares'!$Z$2:$Z$185,'Eurostat market shares'!$C$2:$C$185,'Market shares starting point Fe'!$C95,'Eurostat market shares'!$D$2:$D$185,'Market shares starting point Fe'!$D95)=0,(SUMIFS('RAW data extract'!AB$74:AB$81,'RAW data extract'!$C$74:$C$81,VLOOKUP('Market shares starting point Fe'!$D95,Nomenclature!$F$1:$G$8,2,FALSE))-'Market shares starting point Fe'!AD95)+AD95,$Z95/SUMIFS('Eurostat market shares'!$Z$2:$Z$185,'Eurostat market shares'!$C$2:$C$185,'Market shares starting point Fe'!$C95,'Eurostat market shares'!$D$2:$D$185,'Market shares starting point Fe'!$D95)*(SUMIFS('RAW data extract'!AB$74:AB$81,'RAW data extract'!$C$74:$C$81,VLOOKUP('Market shares starting point Fe'!$D95,Nomenclature!$F$1:$G$8,2,FALSE))-'Market shares starting point Fe'!AD95)+AD95)</f>
        <v>3.5763703385667795E-5</v>
      </c>
      <c r="AF95" s="7">
        <f>IF(SUMIFS('Eurostat market shares'!$Z$2:$Z$185,'Eurostat market shares'!$C$2:$C$185,'Market shares starting point Fe'!$C95,'Eurostat market shares'!$D$2:$D$185,'Market shares starting point Fe'!$D95)=0,(SUMIFS('RAW data extract'!AC$74:AC$81,'RAW data extract'!$C$74:$C$81,VLOOKUP('Market shares starting point Fe'!$D95,Nomenclature!$F$1:$G$8,2,FALSE))-'Market shares starting point Fe'!AE95)+AE95,$Z95/SUMIFS('Eurostat market shares'!$Z$2:$Z$185,'Eurostat market shares'!$C$2:$C$185,'Market shares starting point Fe'!$C95,'Eurostat market shares'!$D$2:$D$185,'Market shares starting point Fe'!$D95)*(SUMIFS('RAW data extract'!AC$74:AC$81,'RAW data extract'!$C$74:$C$81,VLOOKUP('Market shares starting point Fe'!$D95,Nomenclature!$F$1:$G$8,2,FALSE))-'Market shares starting point Fe'!AE95)+AE95)</f>
        <v>3.6847644219590408E-5</v>
      </c>
      <c r="AG95" s="7">
        <f>IF(SUMIFS('Eurostat market shares'!$Z$2:$Z$185,'Eurostat market shares'!$C$2:$C$185,'Market shares starting point Fe'!$C95,'Eurostat market shares'!$D$2:$D$185,'Market shares starting point Fe'!$D95)=0,(SUMIFS('RAW data extract'!AD$74:AD$81,'RAW data extract'!$C$74:$C$81,VLOOKUP('Market shares starting point Fe'!$D95,Nomenclature!$F$1:$G$8,2,FALSE))-'Market shares starting point Fe'!AF95)+AF95,$Z95/SUMIFS('Eurostat market shares'!$Z$2:$Z$185,'Eurostat market shares'!$C$2:$C$185,'Market shares starting point Fe'!$C95,'Eurostat market shares'!$D$2:$D$185,'Market shares starting point Fe'!$D95)*(SUMIFS('RAW data extract'!AD$74:AD$81,'RAW data extract'!$C$74:$C$81,VLOOKUP('Market shares starting point Fe'!$D95,Nomenclature!$F$1:$G$8,2,FALSE))-'Market shares starting point Fe'!AF95)+AF95)</f>
        <v>3.7887884466593821E-5</v>
      </c>
      <c r="AH95" s="7">
        <f>IF(SUMIFS('Eurostat market shares'!$Z$2:$Z$185,'Eurostat market shares'!$C$2:$C$185,'Market shares starting point Fe'!$C95,'Eurostat market shares'!$D$2:$D$185,'Market shares starting point Fe'!$D95)=0,(SUMIFS('RAW data extract'!AE$74:AE$81,'RAW data extract'!$C$74:$C$81,VLOOKUP('Market shares starting point Fe'!$D95,Nomenclature!$F$1:$G$8,2,FALSE))-'Market shares starting point Fe'!AG95)+AG95,$Z95/SUMIFS('Eurostat market shares'!$Z$2:$Z$185,'Eurostat market shares'!$C$2:$C$185,'Market shares starting point Fe'!$C95,'Eurostat market shares'!$D$2:$D$185,'Market shares starting point Fe'!$D95)*(SUMIFS('RAW data extract'!AE$74:AE$81,'RAW data extract'!$C$74:$C$81,VLOOKUP('Market shares starting point Fe'!$D95,Nomenclature!$F$1:$G$8,2,FALSE))-'Market shares starting point Fe'!AG95)+AG95)</f>
        <v>3.8967393681361905E-5</v>
      </c>
      <c r="AI95" s="7">
        <f>IF(SUMIFS('Eurostat market shares'!$Z$2:$Z$185,'Eurostat market shares'!$C$2:$C$185,'Market shares starting point Fe'!$C95,'Eurostat market shares'!$D$2:$D$185,'Market shares starting point Fe'!$D95)=0,(SUMIFS('RAW data extract'!AF$74:AF$81,'RAW data extract'!$C$74:$C$81,VLOOKUP('Market shares starting point Fe'!$D95,Nomenclature!$F$1:$G$8,2,FALSE))-'Market shares starting point Fe'!AH95)+AH95,$Z95/SUMIFS('Eurostat market shares'!$Z$2:$Z$185,'Eurostat market shares'!$C$2:$C$185,'Market shares starting point Fe'!$C95,'Eurostat market shares'!$D$2:$D$185,'Market shares starting point Fe'!$D95)*(SUMIFS('RAW data extract'!AF$74:AF$81,'RAW data extract'!$C$74:$C$81,VLOOKUP('Market shares starting point Fe'!$D95,Nomenclature!$F$1:$G$8,2,FALSE))-'Market shares starting point Fe'!AH95)+AH95)</f>
        <v>4.0053074838500534E-5</v>
      </c>
      <c r="AJ95" s="7">
        <f>IF(SUMIFS('Eurostat market shares'!$Z$2:$Z$185,'Eurostat market shares'!$C$2:$C$185,'Market shares starting point Fe'!$C95,'Eurostat market shares'!$D$2:$D$185,'Market shares starting point Fe'!$D95)=0,(SUMIFS('RAW data extract'!AG$74:AG$81,'RAW data extract'!$C$74:$C$81,VLOOKUP('Market shares starting point Fe'!$D95,Nomenclature!$F$1:$G$8,2,FALSE))-'Market shares starting point Fe'!AI95)+AI95,$Z95/SUMIFS('Eurostat market shares'!$Z$2:$Z$185,'Eurostat market shares'!$C$2:$C$185,'Market shares starting point Fe'!$C95,'Eurostat market shares'!$D$2:$D$185,'Market shares starting point Fe'!$D95)*(SUMIFS('RAW data extract'!AG$74:AG$81,'RAW data extract'!$C$74:$C$81,VLOOKUP('Market shares starting point Fe'!$D95,Nomenclature!$F$1:$G$8,2,FALSE))-'Market shares starting point Fe'!AI95)+AI95)</f>
        <v>4.1197197991297726E-5</v>
      </c>
      <c r="AK95" s="7">
        <f>IF(SUMIFS('Eurostat market shares'!$Z$2:$Z$185,'Eurostat market shares'!$C$2:$C$185,'Market shares starting point Fe'!$C95,'Eurostat market shares'!$D$2:$D$185,'Market shares starting point Fe'!$D95)=0,(SUMIFS('RAW data extract'!AH$74:AH$81,'RAW data extract'!$C$74:$C$81,VLOOKUP('Market shares starting point Fe'!$D95,Nomenclature!$F$1:$G$8,2,FALSE))-'Market shares starting point Fe'!AJ95)+AJ95,$Z95/SUMIFS('Eurostat market shares'!$Z$2:$Z$185,'Eurostat market shares'!$C$2:$C$185,'Market shares starting point Fe'!$C95,'Eurostat market shares'!$D$2:$D$185,'Market shares starting point Fe'!$D95)*(SUMIFS('RAW data extract'!AH$74:AH$81,'RAW data extract'!$C$74:$C$81,VLOOKUP('Market shares starting point Fe'!$D95,Nomenclature!$F$1:$G$8,2,FALSE))-'Market shares starting point Fe'!AJ95)+AJ95)</f>
        <v>4.2470285593250626E-5</v>
      </c>
      <c r="AL95" s="7">
        <f>IF(SUMIFS('Eurostat market shares'!$Z$2:$Z$185,'Eurostat market shares'!$C$2:$C$185,'Market shares starting point Fe'!$C95,'Eurostat market shares'!$D$2:$D$185,'Market shares starting point Fe'!$D95)=0,(SUMIFS('RAW data extract'!AI$74:AI$81,'RAW data extract'!$C$74:$C$81,VLOOKUP('Market shares starting point Fe'!$D95,Nomenclature!$F$1:$G$8,2,FALSE))-'Market shares starting point Fe'!AK95)+AK95,$Z95/SUMIFS('Eurostat market shares'!$Z$2:$Z$185,'Eurostat market shares'!$C$2:$C$185,'Market shares starting point Fe'!$C95,'Eurostat market shares'!$D$2:$D$185,'Market shares starting point Fe'!$D95)*(SUMIFS('RAW data extract'!AI$74:AI$81,'RAW data extract'!$C$74:$C$81,VLOOKUP('Market shares starting point Fe'!$D95,Nomenclature!$F$1:$G$8,2,FALSE))-'Market shares starting point Fe'!AK95)+AK95)</f>
        <v>4.3906027992304353E-5</v>
      </c>
      <c r="AM95" s="7">
        <f>IF(SUMIFS('Eurostat market shares'!$Z$2:$Z$185,'Eurostat market shares'!$C$2:$C$185,'Market shares starting point Fe'!$C95,'Eurostat market shares'!$D$2:$D$185,'Market shares starting point Fe'!$D95)=0,(SUMIFS('RAW data extract'!AJ$74:AJ$81,'RAW data extract'!$C$74:$C$81,VLOOKUP('Market shares starting point Fe'!$D95,Nomenclature!$F$1:$G$8,2,FALSE))-'Market shares starting point Fe'!AL95)+AL95,$Z95/SUMIFS('Eurostat market shares'!$Z$2:$Z$185,'Eurostat market shares'!$C$2:$C$185,'Market shares starting point Fe'!$C95,'Eurostat market shares'!$D$2:$D$185,'Market shares starting point Fe'!$D95)*(SUMIFS('RAW data extract'!AJ$74:AJ$81,'RAW data extract'!$C$74:$C$81,VLOOKUP('Market shares starting point Fe'!$D95,Nomenclature!$F$1:$G$8,2,FALSE))-'Market shares starting point Fe'!AL95)+AL95)</f>
        <v>4.5532824028946061E-5</v>
      </c>
      <c r="AN95" s="7">
        <f>IF(SUMIFS('Eurostat market shares'!$Z$2:$Z$185,'Eurostat market shares'!$C$2:$C$185,'Market shares starting point Fe'!$C95,'Eurostat market shares'!$D$2:$D$185,'Market shares starting point Fe'!$D95)=0,(SUMIFS('RAW data extract'!AK$74:AK$81,'RAW data extract'!$C$74:$C$81,VLOOKUP('Market shares starting point Fe'!$D95,Nomenclature!$F$1:$G$8,2,FALSE))-'Market shares starting point Fe'!AM95)+AM95,$Z95/SUMIFS('Eurostat market shares'!$Z$2:$Z$185,'Eurostat market shares'!$C$2:$C$185,'Market shares starting point Fe'!$C95,'Eurostat market shares'!$D$2:$D$185,'Market shares starting point Fe'!$D95)*(SUMIFS('RAW data extract'!AK$74:AK$81,'RAW data extract'!$C$74:$C$81,VLOOKUP('Market shares starting point Fe'!$D95,Nomenclature!$F$1:$G$8,2,FALSE))-'Market shares starting point Fe'!AM95)+AM95)</f>
        <v>4.7450540965442324E-5</v>
      </c>
      <c r="AO95" s="7">
        <f>IF(SUMIFS('Eurostat market shares'!$Z$2:$Z$185,'Eurostat market shares'!$C$2:$C$185,'Market shares starting point Fe'!$C95,'Eurostat market shares'!$D$2:$D$185,'Market shares starting point Fe'!$D95)=0,(SUMIFS('RAW data extract'!AL$74:AL$81,'RAW data extract'!$C$74:$C$81,VLOOKUP('Market shares starting point Fe'!$D95,Nomenclature!$F$1:$G$8,2,FALSE))-'Market shares starting point Fe'!AN95)+AN95,$Z95/SUMIFS('Eurostat market shares'!$Z$2:$Z$185,'Eurostat market shares'!$C$2:$C$185,'Market shares starting point Fe'!$C95,'Eurostat market shares'!$D$2:$D$185,'Market shares starting point Fe'!$D95)*(SUMIFS('RAW data extract'!AL$74:AL$81,'RAW data extract'!$C$74:$C$81,VLOOKUP('Market shares starting point Fe'!$D95,Nomenclature!$F$1:$G$8,2,FALSE))-'Market shares starting point Fe'!AN95)+AN95)</f>
        <v>4.9588750128145506E-5</v>
      </c>
      <c r="AP95" s="7">
        <f>IF(SUMIFS('Eurostat market shares'!$Z$2:$Z$185,'Eurostat market shares'!$C$2:$C$185,'Market shares starting point Fe'!$C95,'Eurostat market shares'!$D$2:$D$185,'Market shares starting point Fe'!$D95)=0,(SUMIFS('RAW data extract'!AM$74:AM$81,'RAW data extract'!$C$74:$C$81,VLOOKUP('Market shares starting point Fe'!$D95,Nomenclature!$F$1:$G$8,2,FALSE))-'Market shares starting point Fe'!AO95)+AO95,$Z95/SUMIFS('Eurostat market shares'!$Z$2:$Z$185,'Eurostat market shares'!$C$2:$C$185,'Market shares starting point Fe'!$C95,'Eurostat market shares'!$D$2:$D$185,'Market shares starting point Fe'!$D95)*(SUMIFS('RAW data extract'!AM$74:AM$81,'RAW data extract'!$C$74:$C$81,VLOOKUP('Market shares starting point Fe'!$D95,Nomenclature!$F$1:$G$8,2,FALSE))-'Market shares starting point Fe'!AO95)+AO95)</f>
        <v>5.1955306817065874E-5</v>
      </c>
      <c r="AQ95" s="7">
        <f>IF(SUMIFS('Eurostat market shares'!$Z$2:$Z$185,'Eurostat market shares'!$C$2:$C$185,'Market shares starting point Fe'!$C95,'Eurostat market shares'!$D$2:$D$185,'Market shares starting point Fe'!$D95)=0,(SUMIFS('RAW data extract'!AN$74:AN$81,'RAW data extract'!$C$74:$C$81,VLOOKUP('Market shares starting point Fe'!$D95,Nomenclature!$F$1:$G$8,2,FALSE))-'Market shares starting point Fe'!AP95)+AP95,$Z95/SUMIFS('Eurostat market shares'!$Z$2:$Z$185,'Eurostat market shares'!$C$2:$C$185,'Market shares starting point Fe'!$C95,'Eurostat market shares'!$D$2:$D$185,'Market shares starting point Fe'!$D95)*(SUMIFS('RAW data extract'!AN$74:AN$81,'RAW data extract'!$C$74:$C$81,VLOOKUP('Market shares starting point Fe'!$D95,Nomenclature!$F$1:$G$8,2,FALSE))-'Market shares starting point Fe'!AP95)+AP95)</f>
        <v>5.4493860790469999E-5</v>
      </c>
      <c r="AR95" s="7">
        <f>IF(SUMIFS('Eurostat market shares'!$Z$2:$Z$185,'Eurostat market shares'!$C$2:$C$185,'Market shares starting point Fe'!$C95,'Eurostat market shares'!$D$2:$D$185,'Market shares starting point Fe'!$D95)=0,(SUMIFS('RAW data extract'!AO$74:AO$81,'RAW data extract'!$C$74:$C$81,VLOOKUP('Market shares starting point Fe'!$D95,Nomenclature!$F$1:$G$8,2,FALSE))-'Market shares starting point Fe'!AQ95)+AQ95,$Z95/SUMIFS('Eurostat market shares'!$Z$2:$Z$185,'Eurostat market shares'!$C$2:$C$185,'Market shares starting point Fe'!$C95,'Eurostat market shares'!$D$2:$D$185,'Market shares starting point Fe'!$D95)*(SUMIFS('RAW data extract'!AO$74:AO$81,'RAW data extract'!$C$74:$C$81,VLOOKUP('Market shares starting point Fe'!$D95,Nomenclature!$F$1:$G$8,2,FALSE))-'Market shares starting point Fe'!AQ95)+AQ95)</f>
        <v>5.7190908220331345E-5</v>
      </c>
      <c r="AS95" s="7">
        <f>IF(SUMIFS('Eurostat market shares'!$Z$2:$Z$185,'Eurostat market shares'!$C$2:$C$185,'Market shares starting point Fe'!$C95,'Eurostat market shares'!$D$2:$D$185,'Market shares starting point Fe'!$D95)=0,(SUMIFS('RAW data extract'!AP$74:AP$81,'RAW data extract'!$C$74:$C$81,VLOOKUP('Market shares starting point Fe'!$D95,Nomenclature!$F$1:$G$8,2,FALSE))-'Market shares starting point Fe'!AR95)+AR95,$Z95/SUMIFS('Eurostat market shares'!$Z$2:$Z$185,'Eurostat market shares'!$C$2:$C$185,'Market shares starting point Fe'!$C95,'Eurostat market shares'!$D$2:$D$185,'Market shares starting point Fe'!$D95)*(SUMIFS('RAW data extract'!AP$74:AP$81,'RAW data extract'!$C$74:$C$81,VLOOKUP('Market shares starting point Fe'!$D95,Nomenclature!$F$1:$G$8,2,FALSE))-'Market shares starting point Fe'!AR95)+AR95)</f>
        <v>6.0033249519162987E-5</v>
      </c>
      <c r="AT95" s="7">
        <f>IF(SUMIFS('Eurostat market shares'!$Z$2:$Z$185,'Eurostat market shares'!$C$2:$C$185,'Market shares starting point Fe'!$C95,'Eurostat market shares'!$D$2:$D$185,'Market shares starting point Fe'!$D95)=0,(SUMIFS('RAW data extract'!AQ$74:AQ$81,'RAW data extract'!$C$74:$C$81,VLOOKUP('Market shares starting point Fe'!$D95,Nomenclature!$F$1:$G$8,2,FALSE))-'Market shares starting point Fe'!AS95)+AS95,$Z95/SUMIFS('Eurostat market shares'!$Z$2:$Z$185,'Eurostat market shares'!$C$2:$C$185,'Market shares starting point Fe'!$C95,'Eurostat market shares'!$D$2:$D$185,'Market shares starting point Fe'!$D95)*(SUMIFS('RAW data extract'!AQ$74:AQ$81,'RAW data extract'!$C$74:$C$81,VLOOKUP('Market shares starting point Fe'!$D95,Nomenclature!$F$1:$G$8,2,FALSE))-'Market shares starting point Fe'!AS95)+AS95)</f>
        <v>6.3021984549952367E-5</v>
      </c>
      <c r="AU95" s="7">
        <f>IF(SUMIFS('Eurostat market shares'!$Z$2:$Z$185,'Eurostat market shares'!$C$2:$C$185,'Market shares starting point Fe'!$C95,'Eurostat market shares'!$D$2:$D$185,'Market shares starting point Fe'!$D95)=0,(SUMIFS('RAW data extract'!AR$74:AR$81,'RAW data extract'!$C$74:$C$81,VLOOKUP('Market shares starting point Fe'!$D95,Nomenclature!$F$1:$G$8,2,FALSE))-'Market shares starting point Fe'!AT95)+AT95,$Z95/SUMIFS('Eurostat market shares'!$Z$2:$Z$185,'Eurostat market shares'!$C$2:$C$185,'Market shares starting point Fe'!$C95,'Eurostat market shares'!$D$2:$D$185,'Market shares starting point Fe'!$D95)*(SUMIFS('RAW data extract'!AR$74:AR$81,'RAW data extract'!$C$74:$C$81,VLOOKUP('Market shares starting point Fe'!$D95,Nomenclature!$F$1:$G$8,2,FALSE))-'Market shares starting point Fe'!AT95)+AT95)</f>
        <v>6.6061670150832237E-5</v>
      </c>
      <c r="AV95" s="7">
        <f>IF(SUMIFS('Eurostat market shares'!$Z$2:$Z$185,'Eurostat market shares'!$C$2:$C$185,'Market shares starting point Fe'!$C95,'Eurostat market shares'!$D$2:$D$185,'Market shares starting point Fe'!$D95)=0,(SUMIFS('RAW data extract'!AS$74:AS$81,'RAW data extract'!$C$74:$C$81,VLOOKUP('Market shares starting point Fe'!$D95,Nomenclature!$F$1:$G$8,2,FALSE))-'Market shares starting point Fe'!AU95)+AU95,$Z95/SUMIFS('Eurostat market shares'!$Z$2:$Z$185,'Eurostat market shares'!$C$2:$C$185,'Market shares starting point Fe'!$C95,'Eurostat market shares'!$D$2:$D$185,'Market shares starting point Fe'!$D95)*(SUMIFS('RAW data extract'!AS$74:AS$81,'RAW data extract'!$C$74:$C$81,VLOOKUP('Market shares starting point Fe'!$D95,Nomenclature!$F$1:$G$8,2,FALSE))-'Market shares starting point Fe'!AU95)+AU95)</f>
        <v>6.9224460196423571E-5</v>
      </c>
      <c r="AW95" s="7">
        <f>IF(SUMIFS('Eurostat market shares'!$Z$2:$Z$185,'Eurostat market shares'!$C$2:$C$185,'Market shares starting point Fe'!$C95,'Eurostat market shares'!$D$2:$D$185,'Market shares starting point Fe'!$D95)=0,(SUMIFS('RAW data extract'!AT$74:AT$81,'RAW data extract'!$C$74:$C$81,VLOOKUP('Market shares starting point Fe'!$D95,Nomenclature!$F$1:$G$8,2,FALSE))-'Market shares starting point Fe'!AV95)+AV95,$Z95/SUMIFS('Eurostat market shares'!$Z$2:$Z$185,'Eurostat market shares'!$C$2:$C$185,'Market shares starting point Fe'!$C95,'Eurostat market shares'!$D$2:$D$185,'Market shares starting point Fe'!$D95)*(SUMIFS('RAW data extract'!AT$74:AT$81,'RAW data extract'!$C$74:$C$81,VLOOKUP('Market shares starting point Fe'!$D95,Nomenclature!$F$1:$G$8,2,FALSE))-'Market shares starting point Fe'!AV95)+AV95)</f>
        <v>7.249390836290166E-5</v>
      </c>
      <c r="AX95" s="7">
        <f>IF(SUMIFS('Eurostat market shares'!$Z$2:$Z$185,'Eurostat market shares'!$C$2:$C$185,'Market shares starting point Fe'!$C95,'Eurostat market shares'!$D$2:$D$185,'Market shares starting point Fe'!$D95)=0,(SUMIFS('RAW data extract'!AU$74:AU$81,'RAW data extract'!$C$74:$C$81,VLOOKUP('Market shares starting point Fe'!$D95,Nomenclature!$F$1:$G$8,2,FALSE))-'Market shares starting point Fe'!AW95)+AW95,$Z95/SUMIFS('Eurostat market shares'!$Z$2:$Z$185,'Eurostat market shares'!$C$2:$C$185,'Market shares starting point Fe'!$C95,'Eurostat market shares'!$D$2:$D$185,'Market shares starting point Fe'!$D95)*(SUMIFS('RAW data extract'!AU$74:AU$81,'RAW data extract'!$C$74:$C$81,VLOOKUP('Market shares starting point Fe'!$D95,Nomenclature!$F$1:$G$8,2,FALSE))-'Market shares starting point Fe'!AW95)+AW95)</f>
        <v>7.5960177492498033E-5</v>
      </c>
      <c r="AY95" s="7">
        <f>IF(SUMIFS('Eurostat market shares'!$Z$2:$Z$185,'Eurostat market shares'!$C$2:$C$185,'Market shares starting point Fe'!$C95,'Eurostat market shares'!$D$2:$D$185,'Market shares starting point Fe'!$D95)=0,(SUMIFS('RAW data extract'!AV$74:AV$81,'RAW data extract'!$C$74:$C$81,VLOOKUP('Market shares starting point Fe'!$D95,Nomenclature!$F$1:$G$8,2,FALSE))-'Market shares starting point Fe'!AX95)+AX95,$Z95/SUMIFS('Eurostat market shares'!$Z$2:$Z$185,'Eurostat market shares'!$C$2:$C$185,'Market shares starting point Fe'!$C95,'Eurostat market shares'!$D$2:$D$185,'Market shares starting point Fe'!$D95)*(SUMIFS('RAW data extract'!AV$74:AV$81,'RAW data extract'!$C$74:$C$81,VLOOKUP('Market shares starting point Fe'!$D95,Nomenclature!$F$1:$G$8,2,FALSE))-'Market shares starting point Fe'!AX95)+AX95)</f>
        <v>7.9901486654215481E-5</v>
      </c>
      <c r="AZ95" s="7">
        <f>IF(SUMIFS('Eurostat market shares'!$Z$2:$Z$185,'Eurostat market shares'!$C$2:$C$185,'Market shares starting point Fe'!$C95,'Eurostat market shares'!$D$2:$D$185,'Market shares starting point Fe'!$D95)=0,(SUMIFS('RAW data extract'!AW$74:AW$81,'RAW data extract'!$C$74:$C$81,VLOOKUP('Market shares starting point Fe'!$D95,Nomenclature!$F$1:$G$8,2,FALSE))-'Market shares starting point Fe'!AY95)+AY95,$Z95/SUMIFS('Eurostat market shares'!$Z$2:$Z$185,'Eurostat market shares'!$C$2:$C$185,'Market shares starting point Fe'!$C95,'Eurostat market shares'!$D$2:$D$185,'Market shares starting point Fe'!$D95)*(SUMIFS('RAW data extract'!AW$74:AW$81,'RAW data extract'!$C$74:$C$81,VLOOKUP('Market shares starting point Fe'!$D95,Nomenclature!$F$1:$G$8,2,FALSE))-'Market shares starting point Fe'!AY95)+AY95)</f>
        <v>8.4063538533015611E-5</v>
      </c>
      <c r="BA95" s="7">
        <f>IF(SUMIFS('Eurostat market shares'!$Z$2:$Z$185,'Eurostat market shares'!$C$2:$C$185,'Market shares starting point Fe'!$C95,'Eurostat market shares'!$D$2:$D$185,'Market shares starting point Fe'!$D95)=0,(SUMIFS('RAW data extract'!AX$74:AX$81,'RAW data extract'!$C$74:$C$81,VLOOKUP('Market shares starting point Fe'!$D95,Nomenclature!$F$1:$G$8,2,FALSE))-'Market shares starting point Fe'!AZ95)+AZ95,$Z95/SUMIFS('Eurostat market shares'!$Z$2:$Z$185,'Eurostat market shares'!$C$2:$C$185,'Market shares starting point Fe'!$C95,'Eurostat market shares'!$D$2:$D$185,'Market shares starting point Fe'!$D95)*(SUMIFS('RAW data extract'!AX$74:AX$81,'RAW data extract'!$C$74:$C$81,VLOOKUP('Market shares starting point Fe'!$D95,Nomenclature!$F$1:$G$8,2,FALSE))-'Market shares starting point Fe'!AZ95)+AZ95)</f>
        <v>8.8609987851437781E-5</v>
      </c>
      <c r="BB95" s="7">
        <f>IF(SUMIFS('Eurostat market shares'!$Z$2:$Z$185,'Eurostat market shares'!$C$2:$C$185,'Market shares starting point Fe'!$C95,'Eurostat market shares'!$D$2:$D$185,'Market shares starting point Fe'!$D95)=0,(SUMIFS('RAW data extract'!AY$74:AY$81,'RAW data extract'!$C$74:$C$81,VLOOKUP('Market shares starting point Fe'!$D95,Nomenclature!$F$1:$G$8,2,FALSE))-'Market shares starting point Fe'!BA95)+BA95,$Z95/SUMIFS('Eurostat market shares'!$Z$2:$Z$185,'Eurostat market shares'!$C$2:$C$185,'Market shares starting point Fe'!$C95,'Eurostat market shares'!$D$2:$D$185,'Market shares starting point Fe'!$D95)*(SUMIFS('RAW data extract'!AY$74:AY$81,'RAW data extract'!$C$74:$C$81,VLOOKUP('Market shares starting point Fe'!$D95,Nomenclature!$F$1:$G$8,2,FALSE))-'Market shares starting point Fe'!BA95)+BA95)</f>
        <v>9.3658992963984897E-5</v>
      </c>
      <c r="BC95" s="7">
        <f>IF(SUMIFS('Eurostat market shares'!$Z$2:$Z$185,'Eurostat market shares'!$C$2:$C$185,'Market shares starting point Fe'!$C95,'Eurostat market shares'!$D$2:$D$185,'Market shares starting point Fe'!$D95)=0,(SUMIFS('RAW data extract'!AZ$74:AZ$81,'RAW data extract'!$C$74:$C$81,VLOOKUP('Market shares starting point Fe'!$D95,Nomenclature!$F$1:$G$8,2,FALSE))-'Market shares starting point Fe'!BB95)+BB95,$Z95/SUMIFS('Eurostat market shares'!$Z$2:$Z$185,'Eurostat market shares'!$C$2:$C$185,'Market shares starting point Fe'!$C95,'Eurostat market shares'!$D$2:$D$185,'Market shares starting point Fe'!$D95)*(SUMIFS('RAW data extract'!AZ$74:AZ$81,'RAW data extract'!$C$74:$C$81,VLOOKUP('Market shares starting point Fe'!$D95,Nomenclature!$F$1:$G$8,2,FALSE))-'Market shares starting point Fe'!BB95)+BB95)</f>
        <v>9.9276599341383099E-5</v>
      </c>
      <c r="BD95" s="7">
        <f>IF(SUMIFS('Eurostat market shares'!$Z$2:$Z$185,'Eurostat market shares'!$C$2:$C$185,'Market shares starting point Fe'!$C95,'Eurostat market shares'!$D$2:$D$185,'Market shares starting point Fe'!$D95)=0,(SUMIFS('RAW data extract'!BA$74:BA$81,'RAW data extract'!$C$74:$C$81,VLOOKUP('Market shares starting point Fe'!$D95,Nomenclature!$F$1:$G$8,2,FALSE))-'Market shares starting point Fe'!BC95)+BC95,$Z95/SUMIFS('Eurostat market shares'!$Z$2:$Z$185,'Eurostat market shares'!$C$2:$C$185,'Market shares starting point Fe'!$C95,'Eurostat market shares'!$D$2:$D$185,'Market shares starting point Fe'!$D95)*(SUMIFS('RAW data extract'!BA$74:BA$81,'RAW data extract'!$C$74:$C$81,VLOOKUP('Market shares starting point Fe'!$D95,Nomenclature!$F$1:$G$8,2,FALSE))-'Market shares starting point Fe'!BC95)+BC95)</f>
        <v>1.053592419088396E-4</v>
      </c>
      <c r="BE95" s="7">
        <f>IF(SUMIFS('Eurostat market shares'!$Z$2:$Z$185,'Eurostat market shares'!$C$2:$C$185,'Market shares starting point Fe'!$C95,'Eurostat market shares'!$D$2:$D$185,'Market shares starting point Fe'!$D95)=0,(SUMIFS('RAW data extract'!BB$74:BB$81,'RAW data extract'!$C$74:$C$81,VLOOKUP('Market shares starting point Fe'!$D95,Nomenclature!$F$1:$G$8,2,FALSE))-'Market shares starting point Fe'!BD95)+BD95,$Z95/SUMIFS('Eurostat market shares'!$Z$2:$Z$185,'Eurostat market shares'!$C$2:$C$185,'Market shares starting point Fe'!$C95,'Eurostat market shares'!$D$2:$D$185,'Market shares starting point Fe'!$D95)*(SUMIFS('RAW data extract'!BB$74:BB$81,'RAW data extract'!$C$74:$C$81,VLOOKUP('Market shares starting point Fe'!$D95,Nomenclature!$F$1:$G$8,2,FALSE))-'Market shares starting point Fe'!BD95)+BD95)</f>
        <v>1.1223743783746689E-4</v>
      </c>
      <c r="BF95" s="7">
        <f>IF(SUMIFS('Eurostat market shares'!$Z$2:$Z$185,'Eurostat market shares'!$C$2:$C$185,'Market shares starting point Fe'!$C95,'Eurostat market shares'!$D$2:$D$185,'Market shares starting point Fe'!$D95)=0,(SUMIFS('RAW data extract'!BC$74:BC$81,'RAW data extract'!$C$74:$C$81,VLOOKUP('Market shares starting point Fe'!$D95,Nomenclature!$F$1:$G$8,2,FALSE))-'Market shares starting point Fe'!BE95)+BE95,$Z95/SUMIFS('Eurostat market shares'!$Z$2:$Z$185,'Eurostat market shares'!$C$2:$C$185,'Market shares starting point Fe'!$C95,'Eurostat market shares'!$D$2:$D$185,'Market shares starting point Fe'!$D95)*(SUMIFS('RAW data extract'!BC$74:BC$81,'RAW data extract'!$C$74:$C$81,VLOOKUP('Market shares starting point Fe'!$D95,Nomenclature!$F$1:$G$8,2,FALSE))-'Market shares starting point Fe'!BE95)+BE95)</f>
        <v>1.1994345012950137E-4</v>
      </c>
      <c r="BG95" s="7">
        <f>IF(SUMIFS('Eurostat market shares'!$Z$2:$Z$185,'Eurostat market shares'!$C$2:$C$185,'Market shares starting point Fe'!$C95,'Eurostat market shares'!$D$2:$D$185,'Market shares starting point Fe'!$D95)=0,(SUMIFS('RAW data extract'!BD$74:BD$81,'RAW data extract'!$C$74:$C$81,VLOOKUP('Market shares starting point Fe'!$D95,Nomenclature!$F$1:$G$8,2,FALSE))-'Market shares starting point Fe'!BF95)+BF95,$Z95/SUMIFS('Eurostat market shares'!$Z$2:$Z$185,'Eurostat market shares'!$C$2:$C$185,'Market shares starting point Fe'!$C95,'Eurostat market shares'!$D$2:$D$185,'Market shares starting point Fe'!$D95)*(SUMIFS('RAW data extract'!BD$74:BD$81,'RAW data extract'!$C$74:$C$81,VLOOKUP('Market shares starting point Fe'!$D95,Nomenclature!$F$1:$G$8,2,FALSE))-'Market shares starting point Fe'!BF95)+BF95)</f>
        <v>1.286164202993178E-4</v>
      </c>
      <c r="BH95" s="7">
        <f>IF(SUMIFS('Eurostat market shares'!$Z$2:$Z$185,'Eurostat market shares'!$C$2:$C$185,'Market shares starting point Fe'!$C95,'Eurostat market shares'!$D$2:$D$185,'Market shares starting point Fe'!$D95)=0,(SUMIFS('RAW data extract'!BE$74:BE$81,'RAW data extract'!$C$74:$C$81,VLOOKUP('Market shares starting point Fe'!$D95,Nomenclature!$F$1:$G$8,2,FALSE))-'Market shares starting point Fe'!BG95)+BG95,$Z95/SUMIFS('Eurostat market shares'!$Z$2:$Z$185,'Eurostat market shares'!$C$2:$C$185,'Market shares starting point Fe'!$C95,'Eurostat market shares'!$D$2:$D$185,'Market shares starting point Fe'!$D95)*(SUMIFS('RAW data extract'!BE$74:BE$81,'RAW data extract'!$C$74:$C$81,VLOOKUP('Market shares starting point Fe'!$D95,Nomenclature!$F$1:$G$8,2,FALSE))-'Market shares starting point Fe'!BG95)+BG95)</f>
        <v>1.3847148359464765E-4</v>
      </c>
    </row>
    <row r="96" spans="1:60" hidden="1" x14ac:dyDescent="0.3">
      <c r="A96" t="s">
        <v>9</v>
      </c>
      <c r="B96" t="s">
        <v>10</v>
      </c>
      <c r="C96" t="s">
        <v>30</v>
      </c>
      <c r="D96" t="s">
        <v>22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 s="6">
        <f>IFERROR(SUMIFS('intermediary sheet'!J$2:J$185,'intermediary sheet'!$C$2:$C$185,'Market shares starting point Fe'!$C96,'intermediary sheet'!$D$2:$D$185,'Market shares starting point Fe'!$D96)/SUMIFS('intermediary sheet'!J$2:J$185,'intermediary sheet'!$C$2:$C$185,'Market shares starting point Fe'!$C96,'intermediary sheet'!$D$2:$D$185,"total"),0)</f>
        <v>0.99732777876748935</v>
      </c>
      <c r="K96" s="6">
        <f>IFERROR(SUMIFS('intermediary sheet'!K$2:K$185,'intermediary sheet'!$C$2:$C$185,'Market shares starting point Fe'!$C96,'intermediary sheet'!$D$2:$D$185,'Market shares starting point Fe'!$D96)/SUMIFS('intermediary sheet'!K$2:K$185,'intermediary sheet'!$C$2:$C$185,'Market shares starting point Fe'!$C96,'intermediary sheet'!$D$2:$D$185,"total"),0)</f>
        <v>0.99659891272328005</v>
      </c>
      <c r="L96" s="6">
        <f>IFERROR(SUMIFS('intermediary sheet'!L$2:L$185,'intermediary sheet'!$C$2:$C$185,'Market shares starting point Fe'!$C96,'intermediary sheet'!$D$2:$D$185,'Market shares starting point Fe'!$D96)/SUMIFS('intermediary sheet'!L$2:L$185,'intermediary sheet'!$C$2:$C$185,'Market shares starting point Fe'!$C96,'intermediary sheet'!$D$2:$D$185,"total"),0)</f>
        <v>0.99590477951861345</v>
      </c>
      <c r="M96" s="6">
        <f>IFERROR(SUMIFS('intermediary sheet'!M$2:M$185,'intermediary sheet'!$C$2:$C$185,'Market shares starting point Fe'!$C96,'intermediary sheet'!$D$2:$D$185,'Market shares starting point Fe'!$D96)/SUMIFS('intermediary sheet'!M$2:M$185,'intermediary sheet'!$C$2:$C$185,'Market shares starting point Fe'!$C96,'intermediary sheet'!$D$2:$D$185,"total"),0)</f>
        <v>0.99588134222761271</v>
      </c>
      <c r="N96" s="6">
        <f>IFERROR(SUMIFS('intermediary sheet'!N$2:N$185,'intermediary sheet'!$C$2:$C$185,'Market shares starting point Fe'!$C96,'intermediary sheet'!$D$2:$D$185,'Market shares starting point Fe'!$D96)/SUMIFS('intermediary sheet'!N$2:N$185,'intermediary sheet'!$C$2:$C$185,'Market shares starting point Fe'!$C96,'intermediary sheet'!$D$2:$D$185,"total"),0)</f>
        <v>0.99603744613403333</v>
      </c>
      <c r="O96" s="6">
        <f>IFERROR(SUMIFS('intermediary sheet'!O$2:O$185,'intermediary sheet'!$C$2:$C$185,'Market shares starting point Fe'!$C96,'intermediary sheet'!$D$2:$D$185,'Market shares starting point Fe'!$D96)/SUMIFS('intermediary sheet'!O$2:O$185,'intermediary sheet'!$C$2:$C$185,'Market shares starting point Fe'!$C96,'intermediary sheet'!$D$2:$D$185,"total"),0)</f>
        <v>0.99625042747569481</v>
      </c>
      <c r="P96" s="6">
        <f>IFERROR(SUMIFS('intermediary sheet'!P$2:P$185,'intermediary sheet'!$C$2:$C$185,'Market shares starting point Fe'!$C96,'intermediary sheet'!$D$2:$D$185,'Market shares starting point Fe'!$D96)/SUMIFS('intermediary sheet'!P$2:P$185,'intermediary sheet'!$C$2:$C$185,'Market shares starting point Fe'!$C96,'intermediary sheet'!$D$2:$D$185,"total"),0)</f>
        <v>0.99089261705734499</v>
      </c>
      <c r="Q96" s="6">
        <f>IFERROR(SUMIFS('intermediary sheet'!Q$2:Q$185,'intermediary sheet'!$C$2:$C$185,'Market shares starting point Fe'!$C96,'intermediary sheet'!$D$2:$D$185,'Market shares starting point Fe'!$D96)/SUMIFS('intermediary sheet'!Q$2:Q$185,'intermediary sheet'!$C$2:$C$185,'Market shares starting point Fe'!$C96,'intermediary sheet'!$D$2:$D$185,"total"),0)</f>
        <v>0.98620447306074788</v>
      </c>
      <c r="R96" s="6">
        <f>IFERROR(SUMIFS('intermediary sheet'!R$2:R$185,'intermediary sheet'!$C$2:$C$185,'Market shares starting point Fe'!$C96,'intermediary sheet'!$D$2:$D$185,'Market shares starting point Fe'!$D96)/SUMIFS('intermediary sheet'!R$2:R$185,'intermediary sheet'!$C$2:$C$185,'Market shares starting point Fe'!$C96,'intermediary sheet'!$D$2:$D$185,"total"),0)</f>
        <v>0.98742342676814532</v>
      </c>
      <c r="S96" s="6">
        <f>IFERROR(SUMIFS('intermediary sheet'!S$2:S$185,'intermediary sheet'!$C$2:$C$185,'Market shares starting point Fe'!$C96,'intermediary sheet'!$D$2:$D$185,'Market shares starting point Fe'!$D96)/SUMIFS('intermediary sheet'!S$2:S$185,'intermediary sheet'!$C$2:$C$185,'Market shares starting point Fe'!$C96,'intermediary sheet'!$D$2:$D$185,"total"),0)</f>
        <v>0.98798622652371793</v>
      </c>
      <c r="T96" s="6">
        <f>IFERROR(SUMIFS('intermediary sheet'!T$2:T$185,'intermediary sheet'!$C$2:$C$185,'Market shares starting point Fe'!$C96,'intermediary sheet'!$D$2:$D$185,'Market shares starting point Fe'!$D96)/SUMIFS('intermediary sheet'!T$2:T$185,'intermediary sheet'!$C$2:$C$185,'Market shares starting point Fe'!$C96,'intermediary sheet'!$D$2:$D$185,"total"),0)</f>
        <v>0.9810987717878944</v>
      </c>
      <c r="U96" s="6">
        <f>IFERROR(SUMIFS('intermediary sheet'!U$2:U$185,'intermediary sheet'!$C$2:$C$185,'Market shares starting point Fe'!$C96,'intermediary sheet'!$D$2:$D$185,'Market shares starting point Fe'!$D96)/SUMIFS('intermediary sheet'!U$2:U$185,'intermediary sheet'!$C$2:$C$185,'Market shares starting point Fe'!$C96,'intermediary sheet'!$D$2:$D$185,"total"),0)</f>
        <v>0.9820536242007416</v>
      </c>
      <c r="V96" s="6">
        <f>IFERROR(SUMIFS('intermediary sheet'!V$2:V$185,'intermediary sheet'!$C$2:$C$185,'Market shares starting point Fe'!$C96,'intermediary sheet'!$D$2:$D$185,'Market shares starting point Fe'!$D96)/SUMIFS('intermediary sheet'!V$2:V$185,'intermediary sheet'!$C$2:$C$185,'Market shares starting point Fe'!$C96,'intermediary sheet'!$D$2:$D$185,"total"),0)</f>
        <v>0.97867151260102336</v>
      </c>
      <c r="W96" s="6">
        <f>IFERROR(SUMIFS('intermediary sheet'!W$2:W$185,'intermediary sheet'!$C$2:$C$185,'Market shares starting point Fe'!$C96,'intermediary sheet'!$D$2:$D$185,'Market shares starting point Fe'!$D96)/SUMIFS('intermediary sheet'!W$2:W$185,'intermediary sheet'!$C$2:$C$185,'Market shares starting point Fe'!$C96,'intermediary sheet'!$D$2:$D$185,"total"),0)</f>
        <v>0.9748985276561879</v>
      </c>
      <c r="X96" s="6">
        <f>IFERROR(SUMIFS('intermediary sheet'!X$2:X$185,'intermediary sheet'!$C$2:$C$185,'Market shares starting point Fe'!$C96,'intermediary sheet'!$D$2:$D$185,'Market shares starting point Fe'!$D96)/SUMIFS('intermediary sheet'!X$2:X$185,'intermediary sheet'!$C$2:$C$185,'Market shares starting point Fe'!$C96,'intermediary sheet'!$D$2:$D$185,"total"),0)</f>
        <v>0.97227506627163574</v>
      </c>
      <c r="Y96" s="6">
        <f>IFERROR(SUMIFS('intermediary sheet'!Y$2:Y$185,'intermediary sheet'!$C$2:$C$185,'Market shares starting point Fe'!$C96,'intermediary sheet'!$D$2:$D$185,'Market shares starting point Fe'!$D96)/SUMIFS('intermediary sheet'!Y$2:Y$185,'intermediary sheet'!$C$2:$C$185,'Market shares starting point Fe'!$C96,'intermediary sheet'!$D$2:$D$185,"total"),0)</f>
        <v>0.97111188821821171</v>
      </c>
      <c r="Z96" s="6">
        <f>IFERROR(SUMIFS('intermediary sheet'!Z$2:Z$185,'intermediary sheet'!$C$2:$C$185,'Market shares starting point Fe'!$C96,'intermediary sheet'!$D$2:$D$185,'Market shares starting point Fe'!$D96)/SUMIFS('intermediary sheet'!Z$2:Z$185,'intermediary sheet'!$C$2:$C$185,'Market shares starting point Fe'!$C96,'intermediary sheet'!$D$2:$D$185,"total"),0)</f>
        <v>0.97102452677321949</v>
      </c>
      <c r="AA96" s="7">
        <f>IF(SUMIFS('Eurostat market shares'!$Z$2:$Z$185,'Eurostat market shares'!$C$2:$C$185,'Market shares starting point Fe'!$C96,'Eurostat market shares'!$D$2:$D$185,'Market shares starting point Fe'!$D96)=0,(SUMIFS('RAW data extract'!X$74:X$81,'RAW data extract'!$C$74:$C$81,VLOOKUP('Market shares starting point Fe'!$D96,Nomenclature!$F$1:$G$8,2,FALSE))-'Market shares starting point Fe'!Z96)+Z96,$Z96/SUMIFS('Eurostat market shares'!$Z$2:$Z$185,'Eurostat market shares'!$C$2:$C$185,'Market shares starting point Fe'!$C96,'Eurostat market shares'!$D$2:$D$185,'Market shares starting point Fe'!$D96)*(SUMIFS('RAW data extract'!X$74:X$81,'RAW data extract'!$C$74:$C$81,VLOOKUP('Market shares starting point Fe'!$D96,Nomenclature!$F$1:$G$8,2,FALSE))-'Market shares starting point Fe'!Z96)+Z96)</f>
        <v>0.93524532854898357</v>
      </c>
      <c r="AB96" s="7">
        <f>IF(SUMIFS('Eurostat market shares'!$Z$2:$Z$185,'Eurostat market shares'!$C$2:$C$185,'Market shares starting point Fe'!$C96,'Eurostat market shares'!$D$2:$D$185,'Market shares starting point Fe'!$D96)=0,(SUMIFS('RAW data extract'!Y$74:Y$81,'RAW data extract'!$C$74:$C$81,VLOOKUP('Market shares starting point Fe'!$D96,Nomenclature!$F$1:$G$8,2,FALSE))-'Market shares starting point Fe'!AA96)+AA96,$Z96/SUMIFS('Eurostat market shares'!$Z$2:$Z$185,'Eurostat market shares'!$C$2:$C$185,'Market shares starting point Fe'!$C96,'Eurostat market shares'!$D$2:$D$185,'Market shares starting point Fe'!$D96)*(SUMIFS('RAW data extract'!Y$74:Y$81,'RAW data extract'!$C$74:$C$81,VLOOKUP('Market shares starting point Fe'!$D96,Nomenclature!$F$1:$G$8,2,FALSE))-'Market shares starting point Fe'!AA96)+AA96)</f>
        <v>0.93449248644743588</v>
      </c>
      <c r="AC96" s="7">
        <f>IF(SUMIFS('Eurostat market shares'!$Z$2:$Z$185,'Eurostat market shares'!$C$2:$C$185,'Market shares starting point Fe'!$C96,'Eurostat market shares'!$D$2:$D$185,'Market shares starting point Fe'!$D96)=0,(SUMIFS('RAW data extract'!Z$74:Z$81,'RAW data extract'!$C$74:$C$81,VLOOKUP('Market shares starting point Fe'!$D96,Nomenclature!$F$1:$G$8,2,FALSE))-'Market shares starting point Fe'!AB96)+AB96,$Z96/SUMIFS('Eurostat market shares'!$Z$2:$Z$185,'Eurostat market shares'!$C$2:$C$185,'Market shares starting point Fe'!$C96,'Eurostat market shares'!$D$2:$D$185,'Market shares starting point Fe'!$D96)*(SUMIFS('RAW data extract'!Z$74:Z$81,'RAW data extract'!$C$74:$C$81,VLOOKUP('Market shares starting point Fe'!$D96,Nomenclature!$F$1:$G$8,2,FALSE))-'Market shares starting point Fe'!AB96)+AB96)</f>
        <v>0.93331700624007874</v>
      </c>
      <c r="AD96" s="7">
        <f>IF(SUMIFS('Eurostat market shares'!$Z$2:$Z$185,'Eurostat market shares'!$C$2:$C$185,'Market shares starting point Fe'!$C96,'Eurostat market shares'!$D$2:$D$185,'Market shares starting point Fe'!$D96)=0,(SUMIFS('RAW data extract'!AA$74:AA$81,'RAW data extract'!$C$74:$C$81,VLOOKUP('Market shares starting point Fe'!$D96,Nomenclature!$F$1:$G$8,2,FALSE))-'Market shares starting point Fe'!AC96)+AC96,$Z96/SUMIFS('Eurostat market shares'!$Z$2:$Z$185,'Eurostat market shares'!$C$2:$C$185,'Market shares starting point Fe'!$C96,'Eurostat market shares'!$D$2:$D$185,'Market shares starting point Fe'!$D96)*(SUMIFS('RAW data extract'!AA$74:AA$81,'RAW data extract'!$C$74:$C$81,VLOOKUP('Market shares starting point Fe'!$D96,Nomenclature!$F$1:$G$8,2,FALSE))-'Market shares starting point Fe'!AC96)+AC96)</f>
        <v>0.93202508908884707</v>
      </c>
      <c r="AE96" s="7">
        <f>IF(SUMIFS('Eurostat market shares'!$Z$2:$Z$185,'Eurostat market shares'!$C$2:$C$185,'Market shares starting point Fe'!$C96,'Eurostat market shares'!$D$2:$D$185,'Market shares starting point Fe'!$D96)=0,(SUMIFS('RAW data extract'!AB$74:AB$81,'RAW data extract'!$C$74:$C$81,VLOOKUP('Market shares starting point Fe'!$D96,Nomenclature!$F$1:$G$8,2,FALSE))-'Market shares starting point Fe'!AD96)+AD96,$Z96/SUMIFS('Eurostat market shares'!$Z$2:$Z$185,'Eurostat market shares'!$C$2:$C$185,'Market shares starting point Fe'!$C96,'Eurostat market shares'!$D$2:$D$185,'Market shares starting point Fe'!$D96)*(SUMIFS('RAW data extract'!AB$74:AB$81,'RAW data extract'!$C$74:$C$81,VLOOKUP('Market shares starting point Fe'!$D96,Nomenclature!$F$1:$G$8,2,FALSE))-'Market shares starting point Fe'!AD96)+AD96)</f>
        <v>0.93063700015356965</v>
      </c>
      <c r="AF96" s="7">
        <f>IF(SUMIFS('Eurostat market shares'!$Z$2:$Z$185,'Eurostat market shares'!$C$2:$C$185,'Market shares starting point Fe'!$C96,'Eurostat market shares'!$D$2:$D$185,'Market shares starting point Fe'!$D96)=0,(SUMIFS('RAW data extract'!AC$74:AC$81,'RAW data extract'!$C$74:$C$81,VLOOKUP('Market shares starting point Fe'!$D96,Nomenclature!$F$1:$G$8,2,FALSE))-'Market shares starting point Fe'!AE96)+AE96,$Z96/SUMIFS('Eurostat market shares'!$Z$2:$Z$185,'Eurostat market shares'!$C$2:$C$185,'Market shares starting point Fe'!$C96,'Eurostat market shares'!$D$2:$D$185,'Market shares starting point Fe'!$D96)*(SUMIFS('RAW data extract'!AC$74:AC$81,'RAW data extract'!$C$74:$C$81,VLOOKUP('Market shares starting point Fe'!$D96,Nomenclature!$F$1:$G$8,2,FALSE))-'Market shares starting point Fe'!AE96)+AE96)</f>
        <v>0.92906053459345161</v>
      </c>
      <c r="AG96" s="7">
        <f>IF(SUMIFS('Eurostat market shares'!$Z$2:$Z$185,'Eurostat market shares'!$C$2:$C$185,'Market shares starting point Fe'!$C96,'Eurostat market shares'!$D$2:$D$185,'Market shares starting point Fe'!$D96)=0,(SUMIFS('RAW data extract'!AD$74:AD$81,'RAW data extract'!$C$74:$C$81,VLOOKUP('Market shares starting point Fe'!$D96,Nomenclature!$F$1:$G$8,2,FALSE))-'Market shares starting point Fe'!AF96)+AF96,$Z96/SUMIFS('Eurostat market shares'!$Z$2:$Z$185,'Eurostat market shares'!$C$2:$C$185,'Market shares starting point Fe'!$C96,'Eurostat market shares'!$D$2:$D$185,'Market shares starting point Fe'!$D96)*(SUMIFS('RAW data extract'!AD$74:AD$81,'RAW data extract'!$C$74:$C$81,VLOOKUP('Market shares starting point Fe'!$D96,Nomenclature!$F$1:$G$8,2,FALSE))-'Market shares starting point Fe'!AF96)+AF96)</f>
        <v>0.92734681401782304</v>
      </c>
      <c r="AH96" s="7">
        <f>IF(SUMIFS('Eurostat market shares'!$Z$2:$Z$185,'Eurostat market shares'!$C$2:$C$185,'Market shares starting point Fe'!$C96,'Eurostat market shares'!$D$2:$D$185,'Market shares starting point Fe'!$D96)=0,(SUMIFS('RAW data extract'!AE$74:AE$81,'RAW data extract'!$C$74:$C$81,VLOOKUP('Market shares starting point Fe'!$D96,Nomenclature!$F$1:$G$8,2,FALSE))-'Market shares starting point Fe'!AG96)+AG96,$Z96/SUMIFS('Eurostat market shares'!$Z$2:$Z$185,'Eurostat market shares'!$C$2:$C$185,'Market shares starting point Fe'!$C96,'Eurostat market shares'!$D$2:$D$185,'Market shares starting point Fe'!$D96)*(SUMIFS('RAW data extract'!AE$74:AE$81,'RAW data extract'!$C$74:$C$81,VLOOKUP('Market shares starting point Fe'!$D96,Nomenclature!$F$1:$G$8,2,FALSE))-'Market shares starting point Fe'!AG96)+AG96)</f>
        <v>0.925290039026054</v>
      </c>
      <c r="AI96" s="7">
        <f>IF(SUMIFS('Eurostat market shares'!$Z$2:$Z$185,'Eurostat market shares'!$C$2:$C$185,'Market shares starting point Fe'!$C96,'Eurostat market shares'!$D$2:$D$185,'Market shares starting point Fe'!$D96)=0,(SUMIFS('RAW data extract'!AF$74:AF$81,'RAW data extract'!$C$74:$C$81,VLOOKUP('Market shares starting point Fe'!$D96,Nomenclature!$F$1:$G$8,2,FALSE))-'Market shares starting point Fe'!AH96)+AH96,$Z96/SUMIFS('Eurostat market shares'!$Z$2:$Z$185,'Eurostat market shares'!$C$2:$C$185,'Market shares starting point Fe'!$C96,'Eurostat market shares'!$D$2:$D$185,'Market shares starting point Fe'!$D96)*(SUMIFS('RAW data extract'!AF$74:AF$81,'RAW data extract'!$C$74:$C$81,VLOOKUP('Market shares starting point Fe'!$D96,Nomenclature!$F$1:$G$8,2,FALSE))-'Market shares starting point Fe'!AH96)+AH96)</f>
        <v>0.9229683667348737</v>
      </c>
      <c r="AJ96" s="7">
        <f>IF(SUMIFS('Eurostat market shares'!$Z$2:$Z$185,'Eurostat market shares'!$C$2:$C$185,'Market shares starting point Fe'!$C96,'Eurostat market shares'!$D$2:$D$185,'Market shares starting point Fe'!$D96)=0,(SUMIFS('RAW data extract'!AG$74:AG$81,'RAW data extract'!$C$74:$C$81,VLOOKUP('Market shares starting point Fe'!$D96,Nomenclature!$F$1:$G$8,2,FALSE))-'Market shares starting point Fe'!AI96)+AI96,$Z96/SUMIFS('Eurostat market shares'!$Z$2:$Z$185,'Eurostat market shares'!$C$2:$C$185,'Market shares starting point Fe'!$C96,'Eurostat market shares'!$D$2:$D$185,'Market shares starting point Fe'!$D96)*(SUMIFS('RAW data extract'!AG$74:AG$81,'RAW data extract'!$C$74:$C$81,VLOOKUP('Market shares starting point Fe'!$D96,Nomenclature!$F$1:$G$8,2,FALSE))-'Market shares starting point Fe'!AI96)+AI96)</f>
        <v>0.920270264775637</v>
      </c>
      <c r="AK96" s="7">
        <f>IF(SUMIFS('Eurostat market shares'!$Z$2:$Z$185,'Eurostat market shares'!$C$2:$C$185,'Market shares starting point Fe'!$C96,'Eurostat market shares'!$D$2:$D$185,'Market shares starting point Fe'!$D96)=0,(SUMIFS('RAW data extract'!AH$74:AH$81,'RAW data extract'!$C$74:$C$81,VLOOKUP('Market shares starting point Fe'!$D96,Nomenclature!$F$1:$G$8,2,FALSE))-'Market shares starting point Fe'!AJ96)+AJ96,$Z96/SUMIFS('Eurostat market shares'!$Z$2:$Z$185,'Eurostat market shares'!$C$2:$C$185,'Market shares starting point Fe'!$C96,'Eurostat market shares'!$D$2:$D$185,'Market shares starting point Fe'!$D96)*(SUMIFS('RAW data extract'!AH$74:AH$81,'RAW data extract'!$C$74:$C$81,VLOOKUP('Market shares starting point Fe'!$D96,Nomenclature!$F$1:$G$8,2,FALSE))-'Market shares starting point Fe'!AJ96)+AJ96)</f>
        <v>0.91685150038764629</v>
      </c>
      <c r="AL96" s="7">
        <f>IF(SUMIFS('Eurostat market shares'!$Z$2:$Z$185,'Eurostat market shares'!$C$2:$C$185,'Market shares starting point Fe'!$C96,'Eurostat market shares'!$D$2:$D$185,'Market shares starting point Fe'!$D96)=0,(SUMIFS('RAW data extract'!AI$74:AI$81,'RAW data extract'!$C$74:$C$81,VLOOKUP('Market shares starting point Fe'!$D96,Nomenclature!$F$1:$G$8,2,FALSE))-'Market shares starting point Fe'!AK96)+AK96,$Z96/SUMIFS('Eurostat market shares'!$Z$2:$Z$185,'Eurostat market shares'!$C$2:$C$185,'Market shares starting point Fe'!$C96,'Eurostat market shares'!$D$2:$D$185,'Market shares starting point Fe'!$D96)*(SUMIFS('RAW data extract'!AI$74:AI$81,'RAW data extract'!$C$74:$C$81,VLOOKUP('Market shares starting point Fe'!$D96,Nomenclature!$F$1:$G$8,2,FALSE))-'Market shares starting point Fe'!AK96)+AK96)</f>
        <v>0.9125228175487109</v>
      </c>
      <c r="AM96" s="7">
        <f>IF(SUMIFS('Eurostat market shares'!$Z$2:$Z$185,'Eurostat market shares'!$C$2:$C$185,'Market shares starting point Fe'!$C96,'Eurostat market shares'!$D$2:$D$185,'Market shares starting point Fe'!$D96)=0,(SUMIFS('RAW data extract'!AJ$74:AJ$81,'RAW data extract'!$C$74:$C$81,VLOOKUP('Market shares starting point Fe'!$D96,Nomenclature!$F$1:$G$8,2,FALSE))-'Market shares starting point Fe'!AL96)+AL96,$Z96/SUMIFS('Eurostat market shares'!$Z$2:$Z$185,'Eurostat market shares'!$C$2:$C$185,'Market shares starting point Fe'!$C96,'Eurostat market shares'!$D$2:$D$185,'Market shares starting point Fe'!$D96)*(SUMIFS('RAW data extract'!AJ$74:AJ$81,'RAW data extract'!$C$74:$C$81,VLOOKUP('Market shares starting point Fe'!$D96,Nomenclature!$F$1:$G$8,2,FALSE))-'Market shares starting point Fe'!AL96)+AL96)</f>
        <v>0.9070517177187355</v>
      </c>
      <c r="AN96" s="7">
        <f>IF(SUMIFS('Eurostat market shares'!$Z$2:$Z$185,'Eurostat market shares'!$C$2:$C$185,'Market shares starting point Fe'!$C96,'Eurostat market shares'!$D$2:$D$185,'Market shares starting point Fe'!$D96)=0,(SUMIFS('RAW data extract'!AK$74:AK$81,'RAW data extract'!$C$74:$C$81,VLOOKUP('Market shares starting point Fe'!$D96,Nomenclature!$F$1:$G$8,2,FALSE))-'Market shares starting point Fe'!AM96)+AM96,$Z96/SUMIFS('Eurostat market shares'!$Z$2:$Z$185,'Eurostat market shares'!$C$2:$C$185,'Market shares starting point Fe'!$C96,'Eurostat market shares'!$D$2:$D$185,'Market shares starting point Fe'!$D96)*(SUMIFS('RAW data extract'!AK$74:AK$81,'RAW data extract'!$C$74:$C$81,VLOOKUP('Market shares starting point Fe'!$D96,Nomenclature!$F$1:$G$8,2,FALSE))-'Market shares starting point Fe'!AM96)+AM96)</f>
        <v>0.89982096358759578</v>
      </c>
      <c r="AO96" s="7">
        <f>IF(SUMIFS('Eurostat market shares'!$Z$2:$Z$185,'Eurostat market shares'!$C$2:$C$185,'Market shares starting point Fe'!$C96,'Eurostat market shares'!$D$2:$D$185,'Market shares starting point Fe'!$D96)=0,(SUMIFS('RAW data extract'!AL$74:AL$81,'RAW data extract'!$C$74:$C$81,VLOOKUP('Market shares starting point Fe'!$D96,Nomenclature!$F$1:$G$8,2,FALSE))-'Market shares starting point Fe'!AN96)+AN96,$Z96/SUMIFS('Eurostat market shares'!$Z$2:$Z$185,'Eurostat market shares'!$C$2:$C$185,'Market shares starting point Fe'!$C96,'Eurostat market shares'!$D$2:$D$185,'Market shares starting point Fe'!$D96)*(SUMIFS('RAW data extract'!AL$74:AL$81,'RAW data extract'!$C$74:$C$81,VLOOKUP('Market shares starting point Fe'!$D96,Nomenclature!$F$1:$G$8,2,FALSE))-'Market shares starting point Fe'!AN96)+AN96)</f>
        <v>0.89160165235825717</v>
      </c>
      <c r="AP96" s="7">
        <f>IF(SUMIFS('Eurostat market shares'!$Z$2:$Z$185,'Eurostat market shares'!$C$2:$C$185,'Market shares starting point Fe'!$C96,'Eurostat market shares'!$D$2:$D$185,'Market shares starting point Fe'!$D96)=0,(SUMIFS('RAW data extract'!AM$74:AM$81,'RAW data extract'!$C$74:$C$81,VLOOKUP('Market shares starting point Fe'!$D96,Nomenclature!$F$1:$G$8,2,FALSE))-'Market shares starting point Fe'!AO96)+AO96,$Z96/SUMIFS('Eurostat market shares'!$Z$2:$Z$185,'Eurostat market shares'!$C$2:$C$185,'Market shares starting point Fe'!$C96,'Eurostat market shares'!$D$2:$D$185,'Market shares starting point Fe'!$D96)*(SUMIFS('RAW data extract'!AM$74:AM$81,'RAW data extract'!$C$74:$C$81,VLOOKUP('Market shares starting point Fe'!$D96,Nomenclature!$F$1:$G$8,2,FALSE))-'Market shares starting point Fe'!AO96)+AO96)</f>
        <v>0.88248661416599927</v>
      </c>
      <c r="AQ96" s="7">
        <f>IF(SUMIFS('Eurostat market shares'!$Z$2:$Z$185,'Eurostat market shares'!$C$2:$C$185,'Market shares starting point Fe'!$C96,'Eurostat market shares'!$D$2:$D$185,'Market shares starting point Fe'!$D96)=0,(SUMIFS('RAW data extract'!AN$74:AN$81,'RAW data extract'!$C$74:$C$81,VLOOKUP('Market shares starting point Fe'!$D96,Nomenclature!$F$1:$G$8,2,FALSE))-'Market shares starting point Fe'!AP96)+AP96,$Z96/SUMIFS('Eurostat market shares'!$Z$2:$Z$185,'Eurostat market shares'!$C$2:$C$185,'Market shares starting point Fe'!$C96,'Eurostat market shares'!$D$2:$D$185,'Market shares starting point Fe'!$D96)*(SUMIFS('RAW data extract'!AN$74:AN$81,'RAW data extract'!$C$74:$C$81,VLOOKUP('Market shares starting point Fe'!$D96,Nomenclature!$F$1:$G$8,2,FALSE))-'Market shares starting point Fe'!AP96)+AP96)</f>
        <v>0.87275386714118752</v>
      </c>
      <c r="AR96" s="7">
        <f>IF(SUMIFS('Eurostat market shares'!$Z$2:$Z$185,'Eurostat market shares'!$C$2:$C$185,'Market shares starting point Fe'!$C96,'Eurostat market shares'!$D$2:$D$185,'Market shares starting point Fe'!$D96)=0,(SUMIFS('RAW data extract'!AO$74:AO$81,'RAW data extract'!$C$74:$C$81,VLOOKUP('Market shares starting point Fe'!$D96,Nomenclature!$F$1:$G$8,2,FALSE))-'Market shares starting point Fe'!AQ96)+AQ96,$Z96/SUMIFS('Eurostat market shares'!$Z$2:$Z$185,'Eurostat market shares'!$C$2:$C$185,'Market shares starting point Fe'!$C96,'Eurostat market shares'!$D$2:$D$185,'Market shares starting point Fe'!$D96)*(SUMIFS('RAW data extract'!AO$74:AO$81,'RAW data extract'!$C$74:$C$81,VLOOKUP('Market shares starting point Fe'!$D96,Nomenclature!$F$1:$G$8,2,FALSE))-'Market shares starting point Fe'!AQ96)+AQ96)</f>
        <v>0.86228020646038006</v>
      </c>
      <c r="AS96" s="7">
        <f>IF(SUMIFS('Eurostat market shares'!$Z$2:$Z$185,'Eurostat market shares'!$C$2:$C$185,'Market shares starting point Fe'!$C96,'Eurostat market shares'!$D$2:$D$185,'Market shares starting point Fe'!$D96)=0,(SUMIFS('RAW data extract'!AP$74:AP$81,'RAW data extract'!$C$74:$C$81,VLOOKUP('Market shares starting point Fe'!$D96,Nomenclature!$F$1:$G$8,2,FALSE))-'Market shares starting point Fe'!AR96)+AR96,$Z96/SUMIFS('Eurostat market shares'!$Z$2:$Z$185,'Eurostat market shares'!$C$2:$C$185,'Market shares starting point Fe'!$C96,'Eurostat market shares'!$D$2:$D$185,'Market shares starting point Fe'!$D96)*(SUMIFS('RAW data extract'!AP$74:AP$81,'RAW data extract'!$C$74:$C$81,VLOOKUP('Market shares starting point Fe'!$D96,Nomenclature!$F$1:$G$8,2,FALSE))-'Market shares starting point Fe'!AR96)+AR96)</f>
        <v>0.85109169656080719</v>
      </c>
      <c r="AT96" s="7">
        <f>IF(SUMIFS('Eurostat market shares'!$Z$2:$Z$185,'Eurostat market shares'!$C$2:$C$185,'Market shares starting point Fe'!$C96,'Eurostat market shares'!$D$2:$D$185,'Market shares starting point Fe'!$D96)=0,(SUMIFS('RAW data extract'!AQ$74:AQ$81,'RAW data extract'!$C$74:$C$81,VLOOKUP('Market shares starting point Fe'!$D96,Nomenclature!$F$1:$G$8,2,FALSE))-'Market shares starting point Fe'!AS96)+AS96,$Z96/SUMIFS('Eurostat market shares'!$Z$2:$Z$185,'Eurostat market shares'!$C$2:$C$185,'Market shares starting point Fe'!$C96,'Eurostat market shares'!$D$2:$D$185,'Market shares starting point Fe'!$D96)*(SUMIFS('RAW data extract'!AQ$74:AQ$81,'RAW data extract'!$C$74:$C$81,VLOOKUP('Market shares starting point Fe'!$D96,Nomenclature!$F$1:$G$8,2,FALSE))-'Market shares starting point Fe'!AS96)+AS96)</f>
        <v>0.83925807253227835</v>
      </c>
      <c r="AU96" s="7">
        <f>IF(SUMIFS('Eurostat market shares'!$Z$2:$Z$185,'Eurostat market shares'!$C$2:$C$185,'Market shares starting point Fe'!$C96,'Eurostat market shares'!$D$2:$D$185,'Market shares starting point Fe'!$D96)=0,(SUMIFS('RAW data extract'!AR$74:AR$81,'RAW data extract'!$C$74:$C$81,VLOOKUP('Market shares starting point Fe'!$D96,Nomenclature!$F$1:$G$8,2,FALSE))-'Market shares starting point Fe'!AT96)+AT96,$Z96/SUMIFS('Eurostat market shares'!$Z$2:$Z$185,'Eurostat market shares'!$C$2:$C$185,'Market shares starting point Fe'!$C96,'Eurostat market shares'!$D$2:$D$185,'Market shares starting point Fe'!$D96)*(SUMIFS('RAW data extract'!AR$74:AR$81,'RAW data extract'!$C$74:$C$81,VLOOKUP('Market shares starting point Fe'!$D96,Nomenclature!$F$1:$G$8,2,FALSE))-'Market shares starting point Fe'!AT96)+AT96)</f>
        <v>0.82709282588319766</v>
      </c>
      <c r="AV96" s="7">
        <f>IF(SUMIFS('Eurostat market shares'!$Z$2:$Z$185,'Eurostat market shares'!$C$2:$C$185,'Market shares starting point Fe'!$C96,'Eurostat market shares'!$D$2:$D$185,'Market shares starting point Fe'!$D96)=0,(SUMIFS('RAW data extract'!AS$74:AS$81,'RAW data extract'!$C$74:$C$81,VLOOKUP('Market shares starting point Fe'!$D96,Nomenclature!$F$1:$G$8,2,FALSE))-'Market shares starting point Fe'!AU96)+AU96,$Z96/SUMIFS('Eurostat market shares'!$Z$2:$Z$185,'Eurostat market shares'!$C$2:$C$185,'Market shares starting point Fe'!$C96,'Eurostat market shares'!$D$2:$D$185,'Market shares starting point Fe'!$D96)*(SUMIFS('RAW data extract'!AS$74:AS$81,'RAW data extract'!$C$74:$C$81,VLOOKUP('Market shares starting point Fe'!$D96,Nomenclature!$F$1:$G$8,2,FALSE))-'Market shares starting point Fe'!AU96)+AU96)</f>
        <v>0.81419449017530987</v>
      </c>
      <c r="AW96" s="7">
        <f>IF(SUMIFS('Eurostat market shares'!$Z$2:$Z$185,'Eurostat market shares'!$C$2:$C$185,'Market shares starting point Fe'!$C96,'Eurostat market shares'!$D$2:$D$185,'Market shares starting point Fe'!$D96)=0,(SUMIFS('RAW data extract'!AT$74:AT$81,'RAW data extract'!$C$74:$C$81,VLOOKUP('Market shares starting point Fe'!$D96,Nomenclature!$F$1:$G$8,2,FALSE))-'Market shares starting point Fe'!AV96)+AV96,$Z96/SUMIFS('Eurostat market shares'!$Z$2:$Z$185,'Eurostat market shares'!$C$2:$C$185,'Market shares starting point Fe'!$C96,'Eurostat market shares'!$D$2:$D$185,'Market shares starting point Fe'!$D96)*(SUMIFS('RAW data extract'!AT$74:AT$81,'RAW data extract'!$C$74:$C$81,VLOOKUP('Market shares starting point Fe'!$D96,Nomenclature!$F$1:$G$8,2,FALSE))-'Market shares starting point Fe'!AV96)+AV96)</f>
        <v>0.80029852567048843</v>
      </c>
      <c r="AX96" s="7">
        <f>IF(SUMIFS('Eurostat market shares'!$Z$2:$Z$185,'Eurostat market shares'!$C$2:$C$185,'Market shares starting point Fe'!$C96,'Eurostat market shares'!$D$2:$D$185,'Market shares starting point Fe'!$D96)=0,(SUMIFS('RAW data extract'!AU$74:AU$81,'RAW data extract'!$C$74:$C$81,VLOOKUP('Market shares starting point Fe'!$D96,Nomenclature!$F$1:$G$8,2,FALSE))-'Market shares starting point Fe'!AW96)+AW96,$Z96/SUMIFS('Eurostat market shares'!$Z$2:$Z$185,'Eurostat market shares'!$C$2:$C$185,'Market shares starting point Fe'!$C96,'Eurostat market shares'!$D$2:$D$185,'Market shares starting point Fe'!$D96)*(SUMIFS('RAW data extract'!AU$74:AU$81,'RAW data extract'!$C$74:$C$81,VLOOKUP('Market shares starting point Fe'!$D96,Nomenclature!$F$1:$G$8,2,FALSE))-'Market shares starting point Fe'!AW96)+AW96)</f>
        <v>0.78702202235670793</v>
      </c>
      <c r="AY96" s="7">
        <f>IF(SUMIFS('Eurostat market shares'!$Z$2:$Z$185,'Eurostat market shares'!$C$2:$C$185,'Market shares starting point Fe'!$C96,'Eurostat market shares'!$D$2:$D$185,'Market shares starting point Fe'!$D96)=0,(SUMIFS('RAW data extract'!AV$74:AV$81,'RAW data extract'!$C$74:$C$81,VLOOKUP('Market shares starting point Fe'!$D96,Nomenclature!$F$1:$G$8,2,FALSE))-'Market shares starting point Fe'!AX96)+AX96,$Z96/SUMIFS('Eurostat market shares'!$Z$2:$Z$185,'Eurostat market shares'!$C$2:$C$185,'Market shares starting point Fe'!$C96,'Eurostat market shares'!$D$2:$D$185,'Market shares starting point Fe'!$D96)*(SUMIFS('RAW data extract'!AV$74:AV$81,'RAW data extract'!$C$74:$C$81,VLOOKUP('Market shares starting point Fe'!$D96,Nomenclature!$F$1:$G$8,2,FALSE))-'Market shares starting point Fe'!AX96)+AX96)</f>
        <v>0.76913270473631434</v>
      </c>
      <c r="AZ96" s="7">
        <f>IF(SUMIFS('Eurostat market shares'!$Z$2:$Z$185,'Eurostat market shares'!$C$2:$C$185,'Market shares starting point Fe'!$C96,'Eurostat market shares'!$D$2:$D$185,'Market shares starting point Fe'!$D96)=0,(SUMIFS('RAW data extract'!AW$74:AW$81,'RAW data extract'!$C$74:$C$81,VLOOKUP('Market shares starting point Fe'!$D96,Nomenclature!$F$1:$G$8,2,FALSE))-'Market shares starting point Fe'!AY96)+AY96,$Z96/SUMIFS('Eurostat market shares'!$Z$2:$Z$185,'Eurostat market shares'!$C$2:$C$185,'Market shares starting point Fe'!$C96,'Eurostat market shares'!$D$2:$D$185,'Market shares starting point Fe'!$D96)*(SUMIFS('RAW data extract'!AW$74:AW$81,'RAW data extract'!$C$74:$C$81,VLOOKUP('Market shares starting point Fe'!$D96,Nomenclature!$F$1:$G$8,2,FALSE))-'Market shares starting point Fe'!AY96)+AY96)</f>
        <v>0.75188809197650175</v>
      </c>
      <c r="BA96" s="7">
        <f>IF(SUMIFS('Eurostat market shares'!$Z$2:$Z$185,'Eurostat market shares'!$C$2:$C$185,'Market shares starting point Fe'!$C96,'Eurostat market shares'!$D$2:$D$185,'Market shares starting point Fe'!$D96)=0,(SUMIFS('RAW data extract'!AX$74:AX$81,'RAW data extract'!$C$74:$C$81,VLOOKUP('Market shares starting point Fe'!$D96,Nomenclature!$F$1:$G$8,2,FALSE))-'Market shares starting point Fe'!AZ96)+AZ96,$Z96/SUMIFS('Eurostat market shares'!$Z$2:$Z$185,'Eurostat market shares'!$C$2:$C$185,'Market shares starting point Fe'!$C96,'Eurostat market shares'!$D$2:$D$185,'Market shares starting point Fe'!$D96)*(SUMIFS('RAW data extract'!AX$74:AX$81,'RAW data extract'!$C$74:$C$81,VLOOKUP('Market shares starting point Fe'!$D96,Nomenclature!$F$1:$G$8,2,FALSE))-'Market shares starting point Fe'!AZ96)+AZ96)</f>
        <v>0.73273910625718097</v>
      </c>
      <c r="BB96" s="7">
        <f>IF(SUMIFS('Eurostat market shares'!$Z$2:$Z$185,'Eurostat market shares'!$C$2:$C$185,'Market shares starting point Fe'!$C96,'Eurostat market shares'!$D$2:$D$185,'Market shares starting point Fe'!$D96)=0,(SUMIFS('RAW data extract'!AY$74:AY$81,'RAW data extract'!$C$74:$C$81,VLOOKUP('Market shares starting point Fe'!$D96,Nomenclature!$F$1:$G$8,2,FALSE))-'Market shares starting point Fe'!BA96)+BA96,$Z96/SUMIFS('Eurostat market shares'!$Z$2:$Z$185,'Eurostat market shares'!$C$2:$C$185,'Market shares starting point Fe'!$C96,'Eurostat market shares'!$D$2:$D$185,'Market shares starting point Fe'!$D96)*(SUMIFS('RAW data extract'!AY$74:AY$81,'RAW data extract'!$C$74:$C$81,VLOOKUP('Market shares starting point Fe'!$D96,Nomenclature!$F$1:$G$8,2,FALSE))-'Market shares starting point Fe'!BA96)+BA96)</f>
        <v>0.71162920981455213</v>
      </c>
      <c r="BC96" s="7">
        <f>IF(SUMIFS('Eurostat market shares'!$Z$2:$Z$185,'Eurostat market shares'!$C$2:$C$185,'Market shares starting point Fe'!$C96,'Eurostat market shares'!$D$2:$D$185,'Market shares starting point Fe'!$D96)=0,(SUMIFS('RAW data extract'!AZ$74:AZ$81,'RAW data extract'!$C$74:$C$81,VLOOKUP('Market shares starting point Fe'!$D96,Nomenclature!$F$1:$G$8,2,FALSE))-'Market shares starting point Fe'!BB96)+BB96,$Z96/SUMIFS('Eurostat market shares'!$Z$2:$Z$185,'Eurostat market shares'!$C$2:$C$185,'Market shares starting point Fe'!$C96,'Eurostat market shares'!$D$2:$D$185,'Market shares starting point Fe'!$D96)*(SUMIFS('RAW data extract'!AZ$74:AZ$81,'RAW data extract'!$C$74:$C$81,VLOOKUP('Market shares starting point Fe'!$D96,Nomenclature!$F$1:$G$8,2,FALSE))-'Market shares starting point Fe'!BB96)+BB96)</f>
        <v>0.68824575176071623</v>
      </c>
      <c r="BD96" s="7">
        <f>IF(SUMIFS('Eurostat market shares'!$Z$2:$Z$185,'Eurostat market shares'!$C$2:$C$185,'Market shares starting point Fe'!$C96,'Eurostat market shares'!$D$2:$D$185,'Market shares starting point Fe'!$D96)=0,(SUMIFS('RAW data extract'!BA$74:BA$81,'RAW data extract'!$C$74:$C$81,VLOOKUP('Market shares starting point Fe'!$D96,Nomenclature!$F$1:$G$8,2,FALSE))-'Market shares starting point Fe'!BC96)+BC96,$Z96/SUMIFS('Eurostat market shares'!$Z$2:$Z$185,'Eurostat market shares'!$C$2:$C$185,'Market shares starting point Fe'!$C96,'Eurostat market shares'!$D$2:$D$185,'Market shares starting point Fe'!$D96)*(SUMIFS('RAW data extract'!BA$74:BA$81,'RAW data extract'!$C$74:$C$81,VLOOKUP('Market shares starting point Fe'!$D96,Nomenclature!$F$1:$G$8,2,FALSE))-'Market shares starting point Fe'!BC96)+BC96)</f>
        <v>0.66261958962623013</v>
      </c>
      <c r="BE96" s="7">
        <f>IF(SUMIFS('Eurostat market shares'!$Z$2:$Z$185,'Eurostat market shares'!$C$2:$C$185,'Market shares starting point Fe'!$C96,'Eurostat market shares'!$D$2:$D$185,'Market shares starting point Fe'!$D96)=0,(SUMIFS('RAW data extract'!BB$74:BB$81,'RAW data extract'!$C$74:$C$81,VLOOKUP('Market shares starting point Fe'!$D96,Nomenclature!$F$1:$G$8,2,FALSE))-'Market shares starting point Fe'!BD96)+BD96,$Z96/SUMIFS('Eurostat market shares'!$Z$2:$Z$185,'Eurostat market shares'!$C$2:$C$185,'Market shares starting point Fe'!$C96,'Eurostat market shares'!$D$2:$D$185,'Market shares starting point Fe'!$D96)*(SUMIFS('RAW data extract'!BB$74:BB$81,'RAW data extract'!$C$74:$C$81,VLOOKUP('Market shares starting point Fe'!$D96,Nomenclature!$F$1:$G$8,2,FALSE))-'Market shares starting point Fe'!BD96)+BD96)</f>
        <v>0.63386152081682989</v>
      </c>
      <c r="BF96" s="7">
        <f>IF(SUMIFS('Eurostat market shares'!$Z$2:$Z$185,'Eurostat market shares'!$C$2:$C$185,'Market shares starting point Fe'!$C96,'Eurostat market shares'!$D$2:$D$185,'Market shares starting point Fe'!$D96)=0,(SUMIFS('RAW data extract'!BC$74:BC$81,'RAW data extract'!$C$74:$C$81,VLOOKUP('Market shares starting point Fe'!$D96,Nomenclature!$F$1:$G$8,2,FALSE))-'Market shares starting point Fe'!BE96)+BE96,$Z96/SUMIFS('Eurostat market shares'!$Z$2:$Z$185,'Eurostat market shares'!$C$2:$C$185,'Market shares starting point Fe'!$C96,'Eurostat market shares'!$D$2:$D$185,'Market shares starting point Fe'!$D96)*(SUMIFS('RAW data extract'!BC$74:BC$81,'RAW data extract'!$C$74:$C$81,VLOOKUP('Market shares starting point Fe'!$D96,Nomenclature!$F$1:$G$8,2,FALSE))-'Market shares starting point Fe'!BE96)+BE96)</f>
        <v>0.60163005403862202</v>
      </c>
      <c r="BG96" s="7">
        <f>IF(SUMIFS('Eurostat market shares'!$Z$2:$Z$185,'Eurostat market shares'!$C$2:$C$185,'Market shares starting point Fe'!$C96,'Eurostat market shares'!$D$2:$D$185,'Market shares starting point Fe'!$D96)=0,(SUMIFS('RAW data extract'!BD$74:BD$81,'RAW data extract'!$C$74:$C$81,VLOOKUP('Market shares starting point Fe'!$D96,Nomenclature!$F$1:$G$8,2,FALSE))-'Market shares starting point Fe'!BF96)+BF96,$Z96/SUMIFS('Eurostat market shares'!$Z$2:$Z$185,'Eurostat market shares'!$C$2:$C$185,'Market shares starting point Fe'!$C96,'Eurostat market shares'!$D$2:$D$185,'Market shares starting point Fe'!$D96)*(SUMIFS('RAW data extract'!BD$74:BD$81,'RAW data extract'!$C$74:$C$81,VLOOKUP('Market shares starting point Fe'!$D96,Nomenclature!$F$1:$G$8,2,FALSE))-'Market shares starting point Fe'!BF96)+BF96)</f>
        <v>0.56529754551050027</v>
      </c>
      <c r="BH96" s="7">
        <f>IF(SUMIFS('Eurostat market shares'!$Z$2:$Z$185,'Eurostat market shares'!$C$2:$C$185,'Market shares starting point Fe'!$C96,'Eurostat market shares'!$D$2:$D$185,'Market shares starting point Fe'!$D96)=0,(SUMIFS('RAW data extract'!BE$74:BE$81,'RAW data extract'!$C$74:$C$81,VLOOKUP('Market shares starting point Fe'!$D96,Nomenclature!$F$1:$G$8,2,FALSE))-'Market shares starting point Fe'!BG96)+BG96,$Z96/SUMIFS('Eurostat market shares'!$Z$2:$Z$185,'Eurostat market shares'!$C$2:$C$185,'Market shares starting point Fe'!$C96,'Eurostat market shares'!$D$2:$D$185,'Market shares starting point Fe'!$D96)*(SUMIFS('RAW data extract'!BE$74:BE$81,'RAW data extract'!$C$74:$C$81,VLOOKUP('Market shares starting point Fe'!$D96,Nomenclature!$F$1:$G$8,2,FALSE))-'Market shares starting point Fe'!BG96)+BG96)</f>
        <v>0.52399357406771274</v>
      </c>
    </row>
    <row r="97" spans="1:60" hidden="1" x14ac:dyDescent="0.3">
      <c r="A97" s="2" t="s">
        <v>9</v>
      </c>
      <c r="B97" s="2" t="s">
        <v>10</v>
      </c>
      <c r="C97" s="2" t="s">
        <v>30</v>
      </c>
      <c r="D97" s="2" t="s">
        <v>44</v>
      </c>
      <c r="E97" s="2" t="s">
        <v>13</v>
      </c>
      <c r="F97" s="2" t="s">
        <v>14</v>
      </c>
      <c r="G97" s="2" t="s">
        <v>14</v>
      </c>
      <c r="H97" s="2" t="s">
        <v>15</v>
      </c>
      <c r="I97" s="2" t="s">
        <v>16</v>
      </c>
      <c r="J97" s="6">
        <f>1-SUM(J91:J96)</f>
        <v>0</v>
      </c>
      <c r="K97" s="6">
        <f t="shared" ref="K97" si="492">1-SUM(K91:K96)</f>
        <v>0</v>
      </c>
      <c r="L97" s="6">
        <f t="shared" ref="L97" si="493">1-SUM(L91:L96)</f>
        <v>-1.3210388649653737E-5</v>
      </c>
      <c r="M97" s="6">
        <f t="shared" ref="M97" si="494">1-SUM(M91:M96)</f>
        <v>0</v>
      </c>
      <c r="N97" s="6">
        <f t="shared" ref="N97" si="495">1-SUM(N91:N96)</f>
        <v>0</v>
      </c>
      <c r="O97" s="6">
        <f t="shared" ref="O97" si="496">1-SUM(O91:O96)</f>
        <v>1.221359128456001E-5</v>
      </c>
      <c r="P97" s="6">
        <f t="shared" ref="P97" si="497">1-SUM(P91:P96)</f>
        <v>0</v>
      </c>
      <c r="Q97" s="6">
        <f t="shared" ref="Q97" si="498">1-SUM(Q91:Q96)</f>
        <v>0</v>
      </c>
      <c r="R97" s="6">
        <f t="shared" ref="R97" si="499">1-SUM(R91:R96)</f>
        <v>0</v>
      </c>
      <c r="S97" s="6">
        <f t="shared" ref="S97" si="500">1-SUM(S91:S96)</f>
        <v>0</v>
      </c>
      <c r="T97" s="6">
        <f t="shared" ref="T97" si="501">1-SUM(T91:T96)</f>
        <v>1.2257605844445685E-5</v>
      </c>
      <c r="U97" s="6">
        <f t="shared" ref="U97" si="502">1-SUM(U91:U96)</f>
        <v>1.3432916017297458E-5</v>
      </c>
      <c r="V97" s="6">
        <f t="shared" ref="V97" si="503">1-SUM(V91:V96)</f>
        <v>0</v>
      </c>
      <c r="W97" s="6">
        <f t="shared" ref="W97" si="504">1-SUM(W91:W96)</f>
        <v>0</v>
      </c>
      <c r="X97" s="6">
        <f t="shared" ref="X97" si="505">1-SUM(X91:X96)</f>
        <v>0</v>
      </c>
      <c r="Y97" s="6">
        <f t="shared" ref="Y97" si="506">1-SUM(Y91:Y96)</f>
        <v>0</v>
      </c>
      <c r="Z97" s="6">
        <f t="shared" ref="Z97" si="507">1-SUM(Z91:Z96)</f>
        <v>0</v>
      </c>
      <c r="AA97" s="7">
        <f>IF(SUMIFS('Eurostat market shares'!$Z$2:$Z$185,'Eurostat market shares'!$C$2:$C$185,'Market shares starting point Fe'!$C97,'Eurostat market shares'!$D$2:$D$185,'Market shares starting point Fe'!$D97)=0,(SUMIFS('RAW data extract'!X$74:X$81,'RAW data extract'!$C$74:$C$81,VLOOKUP('Market shares starting point Fe'!$D97,Nomenclature!$F$1:$G$8,2,FALSE))-'Market shares starting point Fe'!Z97)+Z97,$Z97/SUMIFS('Eurostat market shares'!$Z$2:$Z$185,'Eurostat market shares'!$C$2:$C$185,'Market shares starting point Fe'!$C97,'Eurostat market shares'!$D$2:$D$185,'Market shares starting point Fe'!$D97)*(SUMIFS('RAW data extract'!X$74:X$81,'RAW data extract'!$C$74:$C$81,VLOOKUP('Market shares starting point Fe'!$D97,Nomenclature!$F$1:$G$8,2,FALSE))-'Market shares starting point Fe'!Z97)+Z97)</f>
        <v>1.0276613981721808E-3</v>
      </c>
      <c r="AB97" s="7">
        <f>IF(SUMIFS('Eurostat market shares'!$Z$2:$Z$185,'Eurostat market shares'!$C$2:$C$185,'Market shares starting point Fe'!$C97,'Eurostat market shares'!$D$2:$D$185,'Market shares starting point Fe'!$D97)=0,(SUMIFS('RAW data extract'!Y$74:Y$81,'RAW data extract'!$C$74:$C$81,VLOOKUP('Market shares starting point Fe'!$D97,Nomenclature!$F$1:$G$8,2,FALSE))-'Market shares starting point Fe'!AA97)+AA97,$Z97/SUMIFS('Eurostat market shares'!$Z$2:$Z$185,'Eurostat market shares'!$C$2:$C$185,'Market shares starting point Fe'!$C97,'Eurostat market shares'!$D$2:$D$185,'Market shares starting point Fe'!$D97)*(SUMIFS('RAW data extract'!Y$74:Y$81,'RAW data extract'!$C$74:$C$81,VLOOKUP('Market shares starting point Fe'!$D97,Nomenclature!$F$1:$G$8,2,FALSE))-'Market shares starting point Fe'!AA97)+AA97)</f>
        <v>1.0389435716427644E-3</v>
      </c>
      <c r="AC97" s="7">
        <f>IF(SUMIFS('Eurostat market shares'!$Z$2:$Z$185,'Eurostat market shares'!$C$2:$C$185,'Market shares starting point Fe'!$C97,'Eurostat market shares'!$D$2:$D$185,'Market shares starting point Fe'!$D97)=0,(SUMIFS('RAW data extract'!Z$74:Z$81,'RAW data extract'!$C$74:$C$81,VLOOKUP('Market shares starting point Fe'!$D97,Nomenclature!$F$1:$G$8,2,FALSE))-'Market shares starting point Fe'!AB97)+AB97,$Z97/SUMIFS('Eurostat market shares'!$Z$2:$Z$185,'Eurostat market shares'!$C$2:$C$185,'Market shares starting point Fe'!$C97,'Eurostat market shares'!$D$2:$D$185,'Market shares starting point Fe'!$D97)*(SUMIFS('RAW data extract'!Z$74:Z$81,'RAW data extract'!$C$74:$C$81,VLOOKUP('Market shares starting point Fe'!$D97,Nomenclature!$F$1:$G$8,2,FALSE))-'Market shares starting point Fe'!AB97)+AB97)</f>
        <v>1.0579582146478287E-3</v>
      </c>
      <c r="AD97" s="7">
        <f>IF(SUMIFS('Eurostat market shares'!$Z$2:$Z$185,'Eurostat market shares'!$C$2:$C$185,'Market shares starting point Fe'!$C97,'Eurostat market shares'!$D$2:$D$185,'Market shares starting point Fe'!$D97)=0,(SUMIFS('RAW data extract'!AA$74:AA$81,'RAW data extract'!$C$74:$C$81,VLOOKUP('Market shares starting point Fe'!$D97,Nomenclature!$F$1:$G$8,2,FALSE))-'Market shares starting point Fe'!AC97)+AC97,$Z97/SUMIFS('Eurostat market shares'!$Z$2:$Z$185,'Eurostat market shares'!$C$2:$C$185,'Market shares starting point Fe'!$C97,'Eurostat market shares'!$D$2:$D$185,'Market shares starting point Fe'!$D97)*(SUMIFS('RAW data extract'!AA$74:AA$81,'RAW data extract'!$C$74:$C$81,VLOOKUP('Market shares starting point Fe'!$D97,Nomenclature!$F$1:$G$8,2,FALSE))-'Market shares starting point Fe'!AC97)+AC97)</f>
        <v>1.0918108716969316E-3</v>
      </c>
      <c r="AE97" s="7">
        <f>IF(SUMIFS('Eurostat market shares'!$Z$2:$Z$185,'Eurostat market shares'!$C$2:$C$185,'Market shares starting point Fe'!$C97,'Eurostat market shares'!$D$2:$D$185,'Market shares starting point Fe'!$D97)=0,(SUMIFS('RAW data extract'!AB$74:AB$81,'RAW data extract'!$C$74:$C$81,VLOOKUP('Market shares starting point Fe'!$D97,Nomenclature!$F$1:$G$8,2,FALSE))-'Market shares starting point Fe'!AD97)+AD97,$Z97/SUMIFS('Eurostat market shares'!$Z$2:$Z$185,'Eurostat market shares'!$C$2:$C$185,'Market shares starting point Fe'!$C97,'Eurostat market shares'!$D$2:$D$185,'Market shares starting point Fe'!$D97)*(SUMIFS('RAW data extract'!AB$74:AB$81,'RAW data extract'!$C$74:$C$81,VLOOKUP('Market shares starting point Fe'!$D97,Nomenclature!$F$1:$G$8,2,FALSE))-'Market shares starting point Fe'!AD97)+AD97)</f>
        <v>1.1047632222943586E-3</v>
      </c>
      <c r="AF97" s="7">
        <f>IF(SUMIFS('Eurostat market shares'!$Z$2:$Z$185,'Eurostat market shares'!$C$2:$C$185,'Market shares starting point Fe'!$C97,'Eurostat market shares'!$D$2:$D$185,'Market shares starting point Fe'!$D97)=0,(SUMIFS('RAW data extract'!AC$74:AC$81,'RAW data extract'!$C$74:$C$81,VLOOKUP('Market shares starting point Fe'!$D97,Nomenclature!$F$1:$G$8,2,FALSE))-'Market shares starting point Fe'!AE97)+AE97,$Z97/SUMIFS('Eurostat market shares'!$Z$2:$Z$185,'Eurostat market shares'!$C$2:$C$185,'Market shares starting point Fe'!$C97,'Eurostat market shares'!$D$2:$D$185,'Market shares starting point Fe'!$D97)*(SUMIFS('RAW data extract'!AC$74:AC$81,'RAW data extract'!$C$74:$C$81,VLOOKUP('Market shares starting point Fe'!$D97,Nomenclature!$F$1:$G$8,2,FALSE))-'Market shares starting point Fe'!AE97)+AE97)</f>
        <v>1.1198286141097071E-3</v>
      </c>
      <c r="AG97" s="7">
        <f>IF(SUMIFS('Eurostat market shares'!$Z$2:$Z$185,'Eurostat market shares'!$C$2:$C$185,'Market shares starting point Fe'!$C97,'Eurostat market shares'!$D$2:$D$185,'Market shares starting point Fe'!$D97)=0,(SUMIFS('RAW data extract'!AD$74:AD$81,'RAW data extract'!$C$74:$C$81,VLOOKUP('Market shares starting point Fe'!$D97,Nomenclature!$F$1:$G$8,2,FALSE))-'Market shares starting point Fe'!AF97)+AF97,$Z97/SUMIFS('Eurostat market shares'!$Z$2:$Z$185,'Eurostat market shares'!$C$2:$C$185,'Market shares starting point Fe'!$C97,'Eurostat market shares'!$D$2:$D$185,'Market shares starting point Fe'!$D97)*(SUMIFS('RAW data extract'!AD$74:AD$81,'RAW data extract'!$C$74:$C$81,VLOOKUP('Market shares starting point Fe'!$D97,Nomenclature!$F$1:$G$8,2,FALSE))-'Market shares starting point Fe'!AF97)+AF97)</f>
        <v>1.1369397967602194E-3</v>
      </c>
      <c r="AH97" s="7">
        <f>IF(SUMIFS('Eurostat market shares'!$Z$2:$Z$185,'Eurostat market shares'!$C$2:$C$185,'Market shares starting point Fe'!$C97,'Eurostat market shares'!$D$2:$D$185,'Market shares starting point Fe'!$D97)=0,(SUMIFS('RAW data extract'!AE$74:AE$81,'RAW data extract'!$C$74:$C$81,VLOOKUP('Market shares starting point Fe'!$D97,Nomenclature!$F$1:$G$8,2,FALSE))-'Market shares starting point Fe'!AG97)+AG97,$Z97/SUMIFS('Eurostat market shares'!$Z$2:$Z$185,'Eurostat market shares'!$C$2:$C$185,'Market shares starting point Fe'!$C97,'Eurostat market shares'!$D$2:$D$185,'Market shares starting point Fe'!$D97)*(SUMIFS('RAW data extract'!AE$74:AE$81,'RAW data extract'!$C$74:$C$81,VLOOKUP('Market shares starting point Fe'!$D97,Nomenclature!$F$1:$G$8,2,FALSE))-'Market shares starting point Fe'!AG97)+AG97)</f>
        <v>1.1573620931676655E-3</v>
      </c>
      <c r="AI97" s="7">
        <f>IF(SUMIFS('Eurostat market shares'!$Z$2:$Z$185,'Eurostat market shares'!$C$2:$C$185,'Market shares starting point Fe'!$C97,'Eurostat market shares'!$D$2:$D$185,'Market shares starting point Fe'!$D97)=0,(SUMIFS('RAW data extract'!AF$74:AF$81,'RAW data extract'!$C$74:$C$81,VLOOKUP('Market shares starting point Fe'!$D97,Nomenclature!$F$1:$G$8,2,FALSE))-'Market shares starting point Fe'!AH97)+AH97,$Z97/SUMIFS('Eurostat market shares'!$Z$2:$Z$185,'Eurostat market shares'!$C$2:$C$185,'Market shares starting point Fe'!$C97,'Eurostat market shares'!$D$2:$D$185,'Market shares starting point Fe'!$D97)*(SUMIFS('RAW data extract'!AF$74:AF$81,'RAW data extract'!$C$74:$C$81,VLOOKUP('Market shares starting point Fe'!$D97,Nomenclature!$F$1:$G$8,2,FALSE))-'Market shares starting point Fe'!AH97)+AH97)</f>
        <v>1.1798006925014368E-3</v>
      </c>
      <c r="AJ97" s="7">
        <f>IF(SUMIFS('Eurostat market shares'!$Z$2:$Z$185,'Eurostat market shares'!$C$2:$C$185,'Market shares starting point Fe'!$C97,'Eurostat market shares'!$D$2:$D$185,'Market shares starting point Fe'!$D97)=0,(SUMIFS('RAW data extract'!AG$74:AG$81,'RAW data extract'!$C$74:$C$81,VLOOKUP('Market shares starting point Fe'!$D97,Nomenclature!$F$1:$G$8,2,FALSE))-'Market shares starting point Fe'!AI97)+AI97,$Z97/SUMIFS('Eurostat market shares'!$Z$2:$Z$185,'Eurostat market shares'!$C$2:$C$185,'Market shares starting point Fe'!$C97,'Eurostat market shares'!$D$2:$D$185,'Market shares starting point Fe'!$D97)*(SUMIFS('RAW data extract'!AG$74:AG$81,'RAW data extract'!$C$74:$C$81,VLOOKUP('Market shares starting point Fe'!$D97,Nomenclature!$F$1:$G$8,2,FALSE))-'Market shares starting point Fe'!AI97)+AI97)</f>
        <v>1.2044940601735241E-3</v>
      </c>
      <c r="AK97" s="7">
        <f>IF(SUMIFS('Eurostat market shares'!$Z$2:$Z$185,'Eurostat market shares'!$C$2:$C$185,'Market shares starting point Fe'!$C97,'Eurostat market shares'!$D$2:$D$185,'Market shares starting point Fe'!$D97)=0,(SUMIFS('RAW data extract'!AH$74:AH$81,'RAW data extract'!$C$74:$C$81,VLOOKUP('Market shares starting point Fe'!$D97,Nomenclature!$F$1:$G$8,2,FALSE))-'Market shares starting point Fe'!AJ97)+AJ97,$Z97/SUMIFS('Eurostat market shares'!$Z$2:$Z$185,'Eurostat market shares'!$C$2:$C$185,'Market shares starting point Fe'!$C97,'Eurostat market shares'!$D$2:$D$185,'Market shares starting point Fe'!$D97)*(SUMIFS('RAW data extract'!AH$74:AH$81,'RAW data extract'!$C$74:$C$81,VLOOKUP('Market shares starting point Fe'!$D97,Nomenclature!$F$1:$G$8,2,FALSE))-'Market shares starting point Fe'!AJ97)+AJ97)</f>
        <v>1.2336119238165659E-3</v>
      </c>
      <c r="AL97" s="7">
        <f>IF(SUMIFS('Eurostat market shares'!$Z$2:$Z$185,'Eurostat market shares'!$C$2:$C$185,'Market shares starting point Fe'!$C97,'Eurostat market shares'!$D$2:$D$185,'Market shares starting point Fe'!$D97)=0,(SUMIFS('RAW data extract'!AI$74:AI$81,'RAW data extract'!$C$74:$C$81,VLOOKUP('Market shares starting point Fe'!$D97,Nomenclature!$F$1:$G$8,2,FALSE))-'Market shares starting point Fe'!AK97)+AK97,$Z97/SUMIFS('Eurostat market shares'!$Z$2:$Z$185,'Eurostat market shares'!$C$2:$C$185,'Market shares starting point Fe'!$C97,'Eurostat market shares'!$D$2:$D$185,'Market shares starting point Fe'!$D97)*(SUMIFS('RAW data extract'!AI$74:AI$81,'RAW data extract'!$C$74:$C$81,VLOOKUP('Market shares starting point Fe'!$D97,Nomenclature!$F$1:$G$8,2,FALSE))-'Market shares starting point Fe'!AK97)+AK97)</f>
        <v>1.268465559516849E-3</v>
      </c>
      <c r="AM97" s="7">
        <f>IF(SUMIFS('Eurostat market shares'!$Z$2:$Z$185,'Eurostat market shares'!$C$2:$C$185,'Market shares starting point Fe'!$C97,'Eurostat market shares'!$D$2:$D$185,'Market shares starting point Fe'!$D97)=0,(SUMIFS('RAW data extract'!AJ$74:AJ$81,'RAW data extract'!$C$74:$C$81,VLOOKUP('Market shares starting point Fe'!$D97,Nomenclature!$F$1:$G$8,2,FALSE))-'Market shares starting point Fe'!AL97)+AL97,$Z97/SUMIFS('Eurostat market shares'!$Z$2:$Z$185,'Eurostat market shares'!$C$2:$C$185,'Market shares starting point Fe'!$C97,'Eurostat market shares'!$D$2:$D$185,'Market shares starting point Fe'!$D97)*(SUMIFS('RAW data extract'!AJ$74:AJ$81,'RAW data extract'!$C$74:$C$81,VLOOKUP('Market shares starting point Fe'!$D97,Nomenclature!$F$1:$G$8,2,FALSE))-'Market shares starting point Fe'!AL97)+AL97)</f>
        <v>1.3109464826405865E-3</v>
      </c>
      <c r="AN97" s="7">
        <f>IF(SUMIFS('Eurostat market shares'!$Z$2:$Z$185,'Eurostat market shares'!$C$2:$C$185,'Market shares starting point Fe'!$C97,'Eurostat market shares'!$D$2:$D$185,'Market shares starting point Fe'!$D97)=0,(SUMIFS('RAW data extract'!AK$74:AK$81,'RAW data extract'!$C$74:$C$81,VLOOKUP('Market shares starting point Fe'!$D97,Nomenclature!$F$1:$G$8,2,FALSE))-'Market shares starting point Fe'!AM97)+AM97,$Z97/SUMIFS('Eurostat market shares'!$Z$2:$Z$185,'Eurostat market shares'!$C$2:$C$185,'Market shares starting point Fe'!$C97,'Eurostat market shares'!$D$2:$D$185,'Market shares starting point Fe'!$D97)*(SUMIFS('RAW data extract'!AK$74:AK$81,'RAW data extract'!$C$74:$C$81,VLOOKUP('Market shares starting point Fe'!$D97,Nomenclature!$F$1:$G$8,2,FALSE))-'Market shares starting point Fe'!AM97)+AM97)</f>
        <v>1.3643967276903124E-3</v>
      </c>
      <c r="AO97" s="7">
        <f>IF(SUMIFS('Eurostat market shares'!$Z$2:$Z$185,'Eurostat market shares'!$C$2:$C$185,'Market shares starting point Fe'!$C97,'Eurostat market shares'!$D$2:$D$185,'Market shares starting point Fe'!$D97)=0,(SUMIFS('RAW data extract'!AL$74:AL$81,'RAW data extract'!$C$74:$C$81,VLOOKUP('Market shares starting point Fe'!$D97,Nomenclature!$F$1:$G$8,2,FALSE))-'Market shares starting point Fe'!AN97)+AN97,$Z97/SUMIFS('Eurostat market shares'!$Z$2:$Z$185,'Eurostat market shares'!$C$2:$C$185,'Market shares starting point Fe'!$C97,'Eurostat market shares'!$D$2:$D$185,'Market shares starting point Fe'!$D97)*(SUMIFS('RAW data extract'!AL$74:AL$81,'RAW data extract'!$C$74:$C$81,VLOOKUP('Market shares starting point Fe'!$D97,Nomenclature!$F$1:$G$8,2,FALSE))-'Market shares starting point Fe'!AN97)+AN97)</f>
        <v>1.4271798005425584E-3</v>
      </c>
      <c r="AP97" s="7">
        <f>IF(SUMIFS('Eurostat market shares'!$Z$2:$Z$185,'Eurostat market shares'!$C$2:$C$185,'Market shares starting point Fe'!$C97,'Eurostat market shares'!$D$2:$D$185,'Market shares starting point Fe'!$D97)=0,(SUMIFS('RAW data extract'!AM$74:AM$81,'RAW data extract'!$C$74:$C$81,VLOOKUP('Market shares starting point Fe'!$D97,Nomenclature!$F$1:$G$8,2,FALSE))-'Market shares starting point Fe'!AO97)+AO97,$Z97/SUMIFS('Eurostat market shares'!$Z$2:$Z$185,'Eurostat market shares'!$C$2:$C$185,'Market shares starting point Fe'!$C97,'Eurostat market shares'!$D$2:$D$185,'Market shares starting point Fe'!$D97)*(SUMIFS('RAW data extract'!AM$74:AM$81,'RAW data extract'!$C$74:$C$81,VLOOKUP('Market shares starting point Fe'!$D97,Nomenclature!$F$1:$G$8,2,FALSE))-'Market shares starting point Fe'!AO97)+AO97)</f>
        <v>1.5003741575477807E-3</v>
      </c>
      <c r="AQ97" s="7">
        <f>IF(SUMIFS('Eurostat market shares'!$Z$2:$Z$185,'Eurostat market shares'!$C$2:$C$185,'Market shares starting point Fe'!$C97,'Eurostat market shares'!$D$2:$D$185,'Market shares starting point Fe'!$D97)=0,(SUMIFS('RAW data extract'!AN$74:AN$81,'RAW data extract'!$C$74:$C$81,VLOOKUP('Market shares starting point Fe'!$D97,Nomenclature!$F$1:$G$8,2,FALSE))-'Market shares starting point Fe'!AP97)+AP97,$Z97/SUMIFS('Eurostat market shares'!$Z$2:$Z$185,'Eurostat market shares'!$C$2:$C$185,'Market shares starting point Fe'!$C97,'Eurostat market shares'!$D$2:$D$185,'Market shares starting point Fe'!$D97)*(SUMIFS('RAW data extract'!AN$74:AN$81,'RAW data extract'!$C$74:$C$81,VLOOKUP('Market shares starting point Fe'!$D97,Nomenclature!$F$1:$G$8,2,FALSE))-'Market shares starting point Fe'!AP97)+AP97)</f>
        <v>1.5829916365067375E-3</v>
      </c>
      <c r="AR97" s="7">
        <f>IF(SUMIFS('Eurostat market shares'!$Z$2:$Z$185,'Eurostat market shares'!$C$2:$C$185,'Market shares starting point Fe'!$C97,'Eurostat market shares'!$D$2:$D$185,'Market shares starting point Fe'!$D97)=0,(SUMIFS('RAW data extract'!AO$74:AO$81,'RAW data extract'!$C$74:$C$81,VLOOKUP('Market shares starting point Fe'!$D97,Nomenclature!$F$1:$G$8,2,FALSE))-'Market shares starting point Fe'!AQ97)+AQ97,$Z97/SUMIFS('Eurostat market shares'!$Z$2:$Z$185,'Eurostat market shares'!$C$2:$C$185,'Market shares starting point Fe'!$C97,'Eurostat market shares'!$D$2:$D$185,'Market shares starting point Fe'!$D97)*(SUMIFS('RAW data extract'!AO$74:AO$81,'RAW data extract'!$C$74:$C$81,VLOOKUP('Market shares starting point Fe'!$D97,Nomenclature!$F$1:$G$8,2,FALSE))-'Market shares starting point Fe'!AQ97)+AQ97)</f>
        <v>1.6761214113994709E-3</v>
      </c>
      <c r="AS97" s="7">
        <f>IF(SUMIFS('Eurostat market shares'!$Z$2:$Z$185,'Eurostat market shares'!$C$2:$C$185,'Market shares starting point Fe'!$C97,'Eurostat market shares'!$D$2:$D$185,'Market shares starting point Fe'!$D97)=0,(SUMIFS('RAW data extract'!AP$74:AP$81,'RAW data extract'!$C$74:$C$81,VLOOKUP('Market shares starting point Fe'!$D97,Nomenclature!$F$1:$G$8,2,FALSE))-'Market shares starting point Fe'!AR97)+AR97,$Z97/SUMIFS('Eurostat market shares'!$Z$2:$Z$185,'Eurostat market shares'!$C$2:$C$185,'Market shares starting point Fe'!$C97,'Eurostat market shares'!$D$2:$D$185,'Market shares starting point Fe'!$D97)*(SUMIFS('RAW data extract'!AP$74:AP$81,'RAW data extract'!$C$74:$C$81,VLOOKUP('Market shares starting point Fe'!$D97,Nomenclature!$F$1:$G$8,2,FALSE))-'Market shares starting point Fe'!AR97)+AR97)</f>
        <v>1.7810369068512488E-3</v>
      </c>
      <c r="AT97" s="7">
        <f>IF(SUMIFS('Eurostat market shares'!$Z$2:$Z$185,'Eurostat market shares'!$C$2:$C$185,'Market shares starting point Fe'!$C97,'Eurostat market shares'!$D$2:$D$185,'Market shares starting point Fe'!$D97)=0,(SUMIFS('RAW data extract'!AQ$74:AQ$81,'RAW data extract'!$C$74:$C$81,VLOOKUP('Market shares starting point Fe'!$D97,Nomenclature!$F$1:$G$8,2,FALSE))-'Market shares starting point Fe'!AS97)+AS97,$Z97/SUMIFS('Eurostat market shares'!$Z$2:$Z$185,'Eurostat market shares'!$C$2:$C$185,'Market shares starting point Fe'!$C97,'Eurostat market shares'!$D$2:$D$185,'Market shares starting point Fe'!$D97)*(SUMIFS('RAW data extract'!AQ$74:AQ$81,'RAW data extract'!$C$74:$C$81,VLOOKUP('Market shares starting point Fe'!$D97,Nomenclature!$F$1:$G$8,2,FALSE))-'Market shares starting point Fe'!AS97)+AS97)</f>
        <v>1.9017989984994575E-3</v>
      </c>
      <c r="AU97" s="7">
        <f>IF(SUMIFS('Eurostat market shares'!$Z$2:$Z$185,'Eurostat market shares'!$C$2:$C$185,'Market shares starting point Fe'!$C97,'Eurostat market shares'!$D$2:$D$185,'Market shares starting point Fe'!$D97)=0,(SUMIFS('RAW data extract'!AR$74:AR$81,'RAW data extract'!$C$74:$C$81,VLOOKUP('Market shares starting point Fe'!$D97,Nomenclature!$F$1:$G$8,2,FALSE))-'Market shares starting point Fe'!AT97)+AT97,$Z97/SUMIFS('Eurostat market shares'!$Z$2:$Z$185,'Eurostat market shares'!$C$2:$C$185,'Market shares starting point Fe'!$C97,'Eurostat market shares'!$D$2:$D$185,'Market shares starting point Fe'!$D97)*(SUMIFS('RAW data extract'!AR$74:AR$81,'RAW data extract'!$C$74:$C$81,VLOOKUP('Market shares starting point Fe'!$D97,Nomenclature!$F$1:$G$8,2,FALSE))-'Market shares starting point Fe'!AT97)+AT97)</f>
        <v>2.0369226609876778E-3</v>
      </c>
      <c r="AV97" s="7">
        <f>IF(SUMIFS('Eurostat market shares'!$Z$2:$Z$185,'Eurostat market shares'!$C$2:$C$185,'Market shares starting point Fe'!$C97,'Eurostat market shares'!$D$2:$D$185,'Market shares starting point Fe'!$D97)=0,(SUMIFS('RAW data extract'!AS$74:AS$81,'RAW data extract'!$C$74:$C$81,VLOOKUP('Market shares starting point Fe'!$D97,Nomenclature!$F$1:$G$8,2,FALSE))-'Market shares starting point Fe'!AU97)+AU97,$Z97/SUMIFS('Eurostat market shares'!$Z$2:$Z$185,'Eurostat market shares'!$C$2:$C$185,'Market shares starting point Fe'!$C97,'Eurostat market shares'!$D$2:$D$185,'Market shares starting point Fe'!$D97)*(SUMIFS('RAW data extract'!AS$74:AS$81,'RAW data extract'!$C$74:$C$81,VLOOKUP('Market shares starting point Fe'!$D97,Nomenclature!$F$1:$G$8,2,FALSE))-'Market shares starting point Fe'!AU97)+AU97)</f>
        <v>2.1971128177983327E-3</v>
      </c>
      <c r="AW97" s="7">
        <f>IF(SUMIFS('Eurostat market shares'!$Z$2:$Z$185,'Eurostat market shares'!$C$2:$C$185,'Market shares starting point Fe'!$C97,'Eurostat market shares'!$D$2:$D$185,'Market shares starting point Fe'!$D97)=0,(SUMIFS('RAW data extract'!AT$74:AT$81,'RAW data extract'!$C$74:$C$81,VLOOKUP('Market shares starting point Fe'!$D97,Nomenclature!$F$1:$G$8,2,FALSE))-'Market shares starting point Fe'!AV97)+AV97,$Z97/SUMIFS('Eurostat market shares'!$Z$2:$Z$185,'Eurostat market shares'!$C$2:$C$185,'Market shares starting point Fe'!$C97,'Eurostat market shares'!$D$2:$D$185,'Market shares starting point Fe'!$D97)*(SUMIFS('RAW data extract'!AT$74:AT$81,'RAW data extract'!$C$74:$C$81,VLOOKUP('Market shares starting point Fe'!$D97,Nomenclature!$F$1:$G$8,2,FALSE))-'Market shares starting point Fe'!AV97)+AV97)</f>
        <v>2.3889626204798035E-3</v>
      </c>
      <c r="AX97" s="7">
        <f>IF(SUMIFS('Eurostat market shares'!$Z$2:$Z$185,'Eurostat market shares'!$C$2:$C$185,'Market shares starting point Fe'!$C97,'Eurostat market shares'!$D$2:$D$185,'Market shares starting point Fe'!$D97)=0,(SUMIFS('RAW data extract'!AU$74:AU$81,'RAW data extract'!$C$74:$C$81,VLOOKUP('Market shares starting point Fe'!$D97,Nomenclature!$F$1:$G$8,2,FALSE))-'Market shares starting point Fe'!AW97)+AW97,$Z97/SUMIFS('Eurostat market shares'!$Z$2:$Z$185,'Eurostat market shares'!$C$2:$C$185,'Market shares starting point Fe'!$C97,'Eurostat market shares'!$D$2:$D$185,'Market shares starting point Fe'!$D97)*(SUMIFS('RAW data extract'!AU$74:AU$81,'RAW data extract'!$C$74:$C$81,VLOOKUP('Market shares starting point Fe'!$D97,Nomenclature!$F$1:$G$8,2,FALSE))-'Market shares starting point Fe'!AW97)+AW97)</f>
        <v>2.6221717132054179E-3</v>
      </c>
      <c r="AY97" s="7">
        <f>IF(SUMIFS('Eurostat market shares'!$Z$2:$Z$185,'Eurostat market shares'!$C$2:$C$185,'Market shares starting point Fe'!$C97,'Eurostat market shares'!$D$2:$D$185,'Market shares starting point Fe'!$D97)=0,(SUMIFS('RAW data extract'!AV$74:AV$81,'RAW data extract'!$C$74:$C$81,VLOOKUP('Market shares starting point Fe'!$D97,Nomenclature!$F$1:$G$8,2,FALSE))-'Market shares starting point Fe'!AX97)+AX97,$Z97/SUMIFS('Eurostat market shares'!$Z$2:$Z$185,'Eurostat market shares'!$C$2:$C$185,'Market shares starting point Fe'!$C97,'Eurostat market shares'!$D$2:$D$185,'Market shares starting point Fe'!$D97)*(SUMIFS('RAW data extract'!AV$74:AV$81,'RAW data extract'!$C$74:$C$81,VLOOKUP('Market shares starting point Fe'!$D97,Nomenclature!$F$1:$G$8,2,FALSE))-'Market shares starting point Fe'!AX97)+AX97)</f>
        <v>2.8148257461133256E-3</v>
      </c>
      <c r="AZ97" s="7">
        <f>IF(SUMIFS('Eurostat market shares'!$Z$2:$Z$185,'Eurostat market shares'!$C$2:$C$185,'Market shares starting point Fe'!$C97,'Eurostat market shares'!$D$2:$D$185,'Market shares starting point Fe'!$D97)=0,(SUMIFS('RAW data extract'!AW$74:AW$81,'RAW data extract'!$C$74:$C$81,VLOOKUP('Market shares starting point Fe'!$D97,Nomenclature!$F$1:$G$8,2,FALSE))-'Market shares starting point Fe'!AY97)+AY97,$Z97/SUMIFS('Eurostat market shares'!$Z$2:$Z$185,'Eurostat market shares'!$C$2:$C$185,'Market shares starting point Fe'!$C97,'Eurostat market shares'!$D$2:$D$185,'Market shares starting point Fe'!$D97)*(SUMIFS('RAW data extract'!AW$74:AW$81,'RAW data extract'!$C$74:$C$81,VLOOKUP('Market shares starting point Fe'!$D97,Nomenclature!$F$1:$G$8,2,FALSE))-'Market shares starting point Fe'!AY97)+AY97)</f>
        <v>3.0652488740514506E-3</v>
      </c>
      <c r="BA97" s="7">
        <f>IF(SUMIFS('Eurostat market shares'!$Z$2:$Z$185,'Eurostat market shares'!$C$2:$C$185,'Market shares starting point Fe'!$C97,'Eurostat market shares'!$D$2:$D$185,'Market shares starting point Fe'!$D97)=0,(SUMIFS('RAW data extract'!AX$74:AX$81,'RAW data extract'!$C$74:$C$81,VLOOKUP('Market shares starting point Fe'!$D97,Nomenclature!$F$1:$G$8,2,FALSE))-'Market shares starting point Fe'!AZ97)+AZ97,$Z97/SUMIFS('Eurostat market shares'!$Z$2:$Z$185,'Eurostat market shares'!$C$2:$C$185,'Market shares starting point Fe'!$C97,'Eurostat market shares'!$D$2:$D$185,'Market shares starting point Fe'!$D97)*(SUMIFS('RAW data extract'!AX$74:AX$81,'RAW data extract'!$C$74:$C$81,VLOOKUP('Market shares starting point Fe'!$D97,Nomenclature!$F$1:$G$8,2,FALSE))-'Market shares starting point Fe'!AZ97)+AZ97)</f>
        <v>3.334783432032285E-3</v>
      </c>
      <c r="BB97" s="7">
        <f>IF(SUMIFS('Eurostat market shares'!$Z$2:$Z$185,'Eurostat market shares'!$C$2:$C$185,'Market shares starting point Fe'!$C97,'Eurostat market shares'!$D$2:$D$185,'Market shares starting point Fe'!$D97)=0,(SUMIFS('RAW data extract'!AY$74:AY$81,'RAW data extract'!$C$74:$C$81,VLOOKUP('Market shares starting point Fe'!$D97,Nomenclature!$F$1:$G$8,2,FALSE))-'Market shares starting point Fe'!BA97)+BA97,$Z97/SUMIFS('Eurostat market shares'!$Z$2:$Z$185,'Eurostat market shares'!$C$2:$C$185,'Market shares starting point Fe'!$C97,'Eurostat market shares'!$D$2:$D$185,'Market shares starting point Fe'!$D97)*(SUMIFS('RAW data extract'!AY$74:AY$81,'RAW data extract'!$C$74:$C$81,VLOOKUP('Market shares starting point Fe'!$D97,Nomenclature!$F$1:$G$8,2,FALSE))-'Market shares starting point Fe'!BA97)+BA97)</f>
        <v>3.6237132253118015E-3</v>
      </c>
      <c r="BC97" s="7">
        <f>IF(SUMIFS('Eurostat market shares'!$Z$2:$Z$185,'Eurostat market shares'!$C$2:$C$185,'Market shares starting point Fe'!$C97,'Eurostat market shares'!$D$2:$D$185,'Market shares starting point Fe'!$D97)=0,(SUMIFS('RAW data extract'!AZ$74:AZ$81,'RAW data extract'!$C$74:$C$81,VLOOKUP('Market shares starting point Fe'!$D97,Nomenclature!$F$1:$G$8,2,FALSE))-'Market shares starting point Fe'!BB97)+BB97,$Z97/SUMIFS('Eurostat market shares'!$Z$2:$Z$185,'Eurostat market shares'!$C$2:$C$185,'Market shares starting point Fe'!$C97,'Eurostat market shares'!$D$2:$D$185,'Market shares starting point Fe'!$D97)*(SUMIFS('RAW data extract'!AZ$74:AZ$81,'RAW data extract'!$C$74:$C$81,VLOOKUP('Market shares starting point Fe'!$D97,Nomenclature!$F$1:$G$8,2,FALSE))-'Market shares starting point Fe'!BB97)+BB97)</f>
        <v>3.93874778335757E-3</v>
      </c>
      <c r="BD97" s="7">
        <f>IF(SUMIFS('Eurostat market shares'!$Z$2:$Z$185,'Eurostat market shares'!$C$2:$C$185,'Market shares starting point Fe'!$C97,'Eurostat market shares'!$D$2:$D$185,'Market shares starting point Fe'!$D97)=0,(SUMIFS('RAW data extract'!BA$74:BA$81,'RAW data extract'!$C$74:$C$81,VLOOKUP('Market shares starting point Fe'!$D97,Nomenclature!$F$1:$G$8,2,FALSE))-'Market shares starting point Fe'!BC97)+BC97,$Z97/SUMIFS('Eurostat market shares'!$Z$2:$Z$185,'Eurostat market shares'!$C$2:$C$185,'Market shares starting point Fe'!$C97,'Eurostat market shares'!$D$2:$D$185,'Market shares starting point Fe'!$D97)*(SUMIFS('RAW data extract'!BA$74:BA$81,'RAW data extract'!$C$74:$C$81,VLOOKUP('Market shares starting point Fe'!$D97,Nomenclature!$F$1:$G$8,2,FALSE))-'Market shares starting point Fe'!BC97)+BC97)</f>
        <v>4.300220416896405E-3</v>
      </c>
      <c r="BE97" s="7">
        <f>IF(SUMIFS('Eurostat market shares'!$Z$2:$Z$185,'Eurostat market shares'!$C$2:$C$185,'Market shares starting point Fe'!$C97,'Eurostat market shares'!$D$2:$D$185,'Market shares starting point Fe'!$D97)=0,(SUMIFS('RAW data extract'!BB$74:BB$81,'RAW data extract'!$C$74:$C$81,VLOOKUP('Market shares starting point Fe'!$D97,Nomenclature!$F$1:$G$8,2,FALSE))-'Market shares starting point Fe'!BD97)+BD97,$Z97/SUMIFS('Eurostat market shares'!$Z$2:$Z$185,'Eurostat market shares'!$C$2:$C$185,'Market shares starting point Fe'!$C97,'Eurostat market shares'!$D$2:$D$185,'Market shares starting point Fe'!$D97)*(SUMIFS('RAW data extract'!BB$74:BB$81,'RAW data extract'!$C$74:$C$81,VLOOKUP('Market shares starting point Fe'!$D97,Nomenclature!$F$1:$G$8,2,FALSE))-'Market shares starting point Fe'!BD97)+BD97)</f>
        <v>4.6939839380802061E-3</v>
      </c>
      <c r="BF97" s="7">
        <f>IF(SUMIFS('Eurostat market shares'!$Z$2:$Z$185,'Eurostat market shares'!$C$2:$C$185,'Market shares starting point Fe'!$C97,'Eurostat market shares'!$D$2:$D$185,'Market shares starting point Fe'!$D97)=0,(SUMIFS('RAW data extract'!BC$74:BC$81,'RAW data extract'!$C$74:$C$81,VLOOKUP('Market shares starting point Fe'!$D97,Nomenclature!$F$1:$G$8,2,FALSE))-'Market shares starting point Fe'!BE97)+BE97,$Z97/SUMIFS('Eurostat market shares'!$Z$2:$Z$185,'Eurostat market shares'!$C$2:$C$185,'Market shares starting point Fe'!$C97,'Eurostat market shares'!$D$2:$D$185,'Market shares starting point Fe'!$D97)*(SUMIFS('RAW data extract'!BC$74:BC$81,'RAW data extract'!$C$74:$C$81,VLOOKUP('Market shares starting point Fe'!$D97,Nomenclature!$F$1:$G$8,2,FALSE))-'Market shares starting point Fe'!BE97)+BE97)</f>
        <v>5.1362652244870237E-3</v>
      </c>
      <c r="BG97" s="7">
        <f>IF(SUMIFS('Eurostat market shares'!$Z$2:$Z$185,'Eurostat market shares'!$C$2:$C$185,'Market shares starting point Fe'!$C97,'Eurostat market shares'!$D$2:$D$185,'Market shares starting point Fe'!$D97)=0,(SUMIFS('RAW data extract'!BD$74:BD$81,'RAW data extract'!$C$74:$C$81,VLOOKUP('Market shares starting point Fe'!$D97,Nomenclature!$F$1:$G$8,2,FALSE))-'Market shares starting point Fe'!BF97)+BF97,$Z97/SUMIFS('Eurostat market shares'!$Z$2:$Z$185,'Eurostat market shares'!$C$2:$C$185,'Market shares starting point Fe'!$C97,'Eurostat market shares'!$D$2:$D$185,'Market shares starting point Fe'!$D97)*(SUMIFS('RAW data extract'!BD$74:BD$81,'RAW data extract'!$C$74:$C$81,VLOOKUP('Market shares starting point Fe'!$D97,Nomenclature!$F$1:$G$8,2,FALSE))-'Market shares starting point Fe'!BF97)+BF97)</f>
        <v>5.6378151138611644E-3</v>
      </c>
      <c r="BH97" s="7">
        <f>IF(SUMIFS('Eurostat market shares'!$Z$2:$Z$185,'Eurostat market shares'!$C$2:$C$185,'Market shares starting point Fe'!$C97,'Eurostat market shares'!$D$2:$D$185,'Market shares starting point Fe'!$D97)=0,(SUMIFS('RAW data extract'!BE$74:BE$81,'RAW data extract'!$C$74:$C$81,VLOOKUP('Market shares starting point Fe'!$D97,Nomenclature!$F$1:$G$8,2,FALSE))-'Market shares starting point Fe'!BG97)+BG97,$Z97/SUMIFS('Eurostat market shares'!$Z$2:$Z$185,'Eurostat market shares'!$C$2:$C$185,'Market shares starting point Fe'!$C97,'Eurostat market shares'!$D$2:$D$185,'Market shares starting point Fe'!$D97)*(SUMIFS('RAW data extract'!BE$74:BE$81,'RAW data extract'!$C$74:$C$81,VLOOKUP('Market shares starting point Fe'!$D97,Nomenclature!$F$1:$G$8,2,FALSE))-'Market shares starting point Fe'!BG97)+BG97)</f>
        <v>6.2088712169205505E-3</v>
      </c>
    </row>
    <row r="98" spans="1:60" hidden="1" x14ac:dyDescent="0.3">
      <c r="A98" t="s">
        <v>9</v>
      </c>
      <c r="B98" t="s">
        <v>10</v>
      </c>
      <c r="C98" t="s">
        <v>31</v>
      </c>
      <c r="D98" t="s">
        <v>12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 s="6">
        <f>IFERROR(SUMIFS('intermediary sheet'!J$2:J$185,'intermediary sheet'!$C$2:$C$185,'Market shares starting point Fe'!$C98,'intermediary sheet'!$D$2:$D$185,'Market shares starting point Fe'!$D98)/SUMIFS('intermediary sheet'!J$2:J$185,'intermediary sheet'!$C$2:$C$185,'Market shares starting point Fe'!$C98,'intermediary sheet'!$D$2:$D$185,"total"),0)</f>
        <v>1</v>
      </c>
      <c r="K98" s="6">
        <f>IFERROR(SUMIFS('intermediary sheet'!K$2:K$185,'intermediary sheet'!$C$2:$C$185,'Market shares starting point Fe'!$C98,'intermediary sheet'!$D$2:$D$185,'Market shares starting point Fe'!$D98)/SUMIFS('intermediary sheet'!K$2:K$185,'intermediary sheet'!$C$2:$C$185,'Market shares starting point Fe'!$C98,'intermediary sheet'!$D$2:$D$185,"total"),0)</f>
        <v>1</v>
      </c>
      <c r="L98" s="6">
        <f>IFERROR(SUMIFS('intermediary sheet'!L$2:L$185,'intermediary sheet'!$C$2:$C$185,'Market shares starting point Fe'!$C98,'intermediary sheet'!$D$2:$D$185,'Market shares starting point Fe'!$D98)/SUMIFS('intermediary sheet'!L$2:L$185,'intermediary sheet'!$C$2:$C$185,'Market shares starting point Fe'!$C98,'intermediary sheet'!$D$2:$D$185,"total"),0)</f>
        <v>1</v>
      </c>
      <c r="M98" s="6">
        <f>IFERROR(SUMIFS('intermediary sheet'!M$2:M$185,'intermediary sheet'!$C$2:$C$185,'Market shares starting point Fe'!$C98,'intermediary sheet'!$D$2:$D$185,'Market shares starting point Fe'!$D98)/SUMIFS('intermediary sheet'!M$2:M$185,'intermediary sheet'!$C$2:$C$185,'Market shares starting point Fe'!$C98,'intermediary sheet'!$D$2:$D$185,"total"),0)</f>
        <v>1</v>
      </c>
      <c r="N98" s="6">
        <f>IFERROR(SUMIFS('intermediary sheet'!N$2:N$185,'intermediary sheet'!$C$2:$C$185,'Market shares starting point Fe'!$C98,'intermediary sheet'!$D$2:$D$185,'Market shares starting point Fe'!$D98)/SUMIFS('intermediary sheet'!N$2:N$185,'intermediary sheet'!$C$2:$C$185,'Market shares starting point Fe'!$C98,'intermediary sheet'!$D$2:$D$185,"total"),0)</f>
        <v>1</v>
      </c>
      <c r="O98" s="6">
        <f>IFERROR(SUMIFS('intermediary sheet'!O$2:O$185,'intermediary sheet'!$C$2:$C$185,'Market shares starting point Fe'!$C98,'intermediary sheet'!$D$2:$D$185,'Market shares starting point Fe'!$D98)/SUMIFS('intermediary sheet'!O$2:O$185,'intermediary sheet'!$C$2:$C$185,'Market shares starting point Fe'!$C98,'intermediary sheet'!$D$2:$D$185,"total"),0)</f>
        <v>1</v>
      </c>
      <c r="P98" s="6">
        <f>IFERROR(SUMIFS('intermediary sheet'!P$2:P$185,'intermediary sheet'!$C$2:$C$185,'Market shares starting point Fe'!$C98,'intermediary sheet'!$D$2:$D$185,'Market shares starting point Fe'!$D98)/SUMIFS('intermediary sheet'!P$2:P$185,'intermediary sheet'!$C$2:$C$185,'Market shares starting point Fe'!$C98,'intermediary sheet'!$D$2:$D$185,"total"),0)</f>
        <v>1</v>
      </c>
      <c r="Q98" s="6">
        <f>IFERROR(SUMIFS('intermediary sheet'!Q$2:Q$185,'intermediary sheet'!$C$2:$C$185,'Market shares starting point Fe'!$C98,'intermediary sheet'!$D$2:$D$185,'Market shares starting point Fe'!$D98)/SUMIFS('intermediary sheet'!Q$2:Q$185,'intermediary sheet'!$C$2:$C$185,'Market shares starting point Fe'!$C98,'intermediary sheet'!$D$2:$D$185,"total"),0)</f>
        <v>1</v>
      </c>
      <c r="R98" s="6">
        <f>IFERROR(SUMIFS('intermediary sheet'!R$2:R$185,'intermediary sheet'!$C$2:$C$185,'Market shares starting point Fe'!$C98,'intermediary sheet'!$D$2:$D$185,'Market shares starting point Fe'!$D98)/SUMIFS('intermediary sheet'!R$2:R$185,'intermediary sheet'!$C$2:$C$185,'Market shares starting point Fe'!$C98,'intermediary sheet'!$D$2:$D$185,"total"),0)</f>
        <v>1</v>
      </c>
      <c r="S98" s="6">
        <f>IFERROR(SUMIFS('intermediary sheet'!S$2:S$185,'intermediary sheet'!$C$2:$C$185,'Market shares starting point Fe'!$C98,'intermediary sheet'!$D$2:$D$185,'Market shares starting point Fe'!$D98)/SUMIFS('intermediary sheet'!S$2:S$185,'intermediary sheet'!$C$2:$C$185,'Market shares starting point Fe'!$C98,'intermediary sheet'!$D$2:$D$185,"total"),0)</f>
        <v>1</v>
      </c>
      <c r="T98" s="6">
        <f>IFERROR(SUMIFS('intermediary sheet'!T$2:T$185,'intermediary sheet'!$C$2:$C$185,'Market shares starting point Fe'!$C98,'intermediary sheet'!$D$2:$D$185,'Market shares starting point Fe'!$D98)/SUMIFS('intermediary sheet'!T$2:T$185,'intermediary sheet'!$C$2:$C$185,'Market shares starting point Fe'!$C98,'intermediary sheet'!$D$2:$D$185,"total"),0)</f>
        <v>1</v>
      </c>
      <c r="U98" s="6">
        <f>IFERROR(SUMIFS('intermediary sheet'!U$2:U$185,'intermediary sheet'!$C$2:$C$185,'Market shares starting point Fe'!$C98,'intermediary sheet'!$D$2:$D$185,'Market shares starting point Fe'!$D98)/SUMIFS('intermediary sheet'!U$2:U$185,'intermediary sheet'!$C$2:$C$185,'Market shares starting point Fe'!$C98,'intermediary sheet'!$D$2:$D$185,"total"),0)</f>
        <v>1</v>
      </c>
      <c r="V98" s="6">
        <f>IFERROR(SUMIFS('intermediary sheet'!V$2:V$185,'intermediary sheet'!$C$2:$C$185,'Market shares starting point Fe'!$C98,'intermediary sheet'!$D$2:$D$185,'Market shares starting point Fe'!$D98)/SUMIFS('intermediary sheet'!V$2:V$185,'intermediary sheet'!$C$2:$C$185,'Market shares starting point Fe'!$C98,'intermediary sheet'!$D$2:$D$185,"total"),0)</f>
        <v>1</v>
      </c>
      <c r="W98" s="6">
        <f>IFERROR(SUMIFS('intermediary sheet'!W$2:W$185,'intermediary sheet'!$C$2:$C$185,'Market shares starting point Fe'!$C98,'intermediary sheet'!$D$2:$D$185,'Market shares starting point Fe'!$D98)/SUMIFS('intermediary sheet'!W$2:W$185,'intermediary sheet'!$C$2:$C$185,'Market shares starting point Fe'!$C98,'intermediary sheet'!$D$2:$D$185,"total"),0)</f>
        <v>1</v>
      </c>
      <c r="X98" s="6">
        <f>IFERROR(SUMIFS('intermediary sheet'!X$2:X$185,'intermediary sheet'!$C$2:$C$185,'Market shares starting point Fe'!$C98,'intermediary sheet'!$D$2:$D$185,'Market shares starting point Fe'!$D98)/SUMIFS('intermediary sheet'!X$2:X$185,'intermediary sheet'!$C$2:$C$185,'Market shares starting point Fe'!$C98,'intermediary sheet'!$D$2:$D$185,"total"),0)</f>
        <v>1</v>
      </c>
      <c r="Y98" s="6">
        <f>IFERROR(SUMIFS('intermediary sheet'!Y$2:Y$185,'intermediary sheet'!$C$2:$C$185,'Market shares starting point Fe'!$C98,'intermediary sheet'!$D$2:$D$185,'Market shares starting point Fe'!$D98)/SUMIFS('intermediary sheet'!Y$2:Y$185,'intermediary sheet'!$C$2:$C$185,'Market shares starting point Fe'!$C98,'intermediary sheet'!$D$2:$D$185,"total"),0)</f>
        <v>1</v>
      </c>
      <c r="Z98" s="6">
        <f>IFERROR(SUMIFS('intermediary sheet'!Z$2:Z$185,'intermediary sheet'!$C$2:$C$185,'Market shares starting point Fe'!$C98,'intermediary sheet'!$D$2:$D$185,'Market shares starting point Fe'!$D98)/SUMIFS('intermediary sheet'!Z$2:Z$185,'intermediary sheet'!$C$2:$C$185,'Market shares starting point Fe'!$C98,'intermediary sheet'!$D$2:$D$185,"total"),0)</f>
        <v>1</v>
      </c>
      <c r="AA98" s="7">
        <f>IF(SUMIFS('Eurostat market shares'!$Z$2:$Z$185,'Eurostat market shares'!$C$2:$C$185,'Market shares starting point Fe'!$C98,'Eurostat market shares'!$D$2:$D$185,'Market shares starting point Fe'!$D98)=0,(SUMIFS('RAW data extract'!X$74:X$81,'RAW data extract'!$C$74:$C$81,VLOOKUP('Market shares starting point Fe'!$D98,Nomenclature!$F$1:$G$8,2,FALSE))-'Market shares starting point Fe'!Z98)+Z98,$Z98/SUMIFS('Eurostat market shares'!$Z$2:$Z$185,'Eurostat market shares'!$C$2:$C$185,'Market shares starting point Fe'!$C98,'Eurostat market shares'!$D$2:$D$185,'Market shares starting point Fe'!$D98)*(SUMIFS('RAW data extract'!X$74:X$81,'RAW data extract'!$C$74:$C$81,VLOOKUP('Market shares starting point Fe'!$D98,Nomenclature!$F$1:$G$8,2,FALSE))-'Market shares starting point Fe'!Z98)+Z98)</f>
        <v>1</v>
      </c>
      <c r="AB98" s="7">
        <f>IF(SUMIFS('Eurostat market shares'!$Z$2:$Z$185,'Eurostat market shares'!$C$2:$C$185,'Market shares starting point Fe'!$C98,'Eurostat market shares'!$D$2:$D$185,'Market shares starting point Fe'!$D98)=0,(SUMIFS('RAW data extract'!Y$74:Y$81,'RAW data extract'!$C$74:$C$81,VLOOKUP('Market shares starting point Fe'!$D98,Nomenclature!$F$1:$G$8,2,FALSE))-'Market shares starting point Fe'!AA98)+AA98,$Z98/SUMIFS('Eurostat market shares'!$Z$2:$Z$185,'Eurostat market shares'!$C$2:$C$185,'Market shares starting point Fe'!$C98,'Eurostat market shares'!$D$2:$D$185,'Market shares starting point Fe'!$D98)*(SUMIFS('RAW data extract'!Y$74:Y$81,'RAW data extract'!$C$74:$C$81,VLOOKUP('Market shares starting point Fe'!$D98,Nomenclature!$F$1:$G$8,2,FALSE))-'Market shares starting point Fe'!AA98)+AA98)</f>
        <v>1</v>
      </c>
      <c r="AC98" s="7">
        <f>IF(SUMIFS('Eurostat market shares'!$Z$2:$Z$185,'Eurostat market shares'!$C$2:$C$185,'Market shares starting point Fe'!$C98,'Eurostat market shares'!$D$2:$D$185,'Market shares starting point Fe'!$D98)=0,(SUMIFS('RAW data extract'!Z$74:Z$81,'RAW data extract'!$C$74:$C$81,VLOOKUP('Market shares starting point Fe'!$D98,Nomenclature!$F$1:$G$8,2,FALSE))-'Market shares starting point Fe'!AB98)+AB98,$Z98/SUMIFS('Eurostat market shares'!$Z$2:$Z$185,'Eurostat market shares'!$C$2:$C$185,'Market shares starting point Fe'!$C98,'Eurostat market shares'!$D$2:$D$185,'Market shares starting point Fe'!$D98)*(SUMIFS('RAW data extract'!Z$74:Z$81,'RAW data extract'!$C$74:$C$81,VLOOKUP('Market shares starting point Fe'!$D98,Nomenclature!$F$1:$G$8,2,FALSE))-'Market shares starting point Fe'!AB98)+AB98)</f>
        <v>1</v>
      </c>
      <c r="AD98" s="7">
        <f>IF(SUMIFS('Eurostat market shares'!$Z$2:$Z$185,'Eurostat market shares'!$C$2:$C$185,'Market shares starting point Fe'!$C98,'Eurostat market shares'!$D$2:$D$185,'Market shares starting point Fe'!$D98)=0,(SUMIFS('RAW data extract'!AA$74:AA$81,'RAW data extract'!$C$74:$C$81,VLOOKUP('Market shares starting point Fe'!$D98,Nomenclature!$F$1:$G$8,2,FALSE))-'Market shares starting point Fe'!AC98)+AC98,$Z98/SUMIFS('Eurostat market shares'!$Z$2:$Z$185,'Eurostat market shares'!$C$2:$C$185,'Market shares starting point Fe'!$C98,'Eurostat market shares'!$D$2:$D$185,'Market shares starting point Fe'!$D98)*(SUMIFS('RAW data extract'!AA$74:AA$81,'RAW data extract'!$C$74:$C$81,VLOOKUP('Market shares starting point Fe'!$D98,Nomenclature!$F$1:$G$8,2,FALSE))-'Market shares starting point Fe'!AC98)+AC98)</f>
        <v>1</v>
      </c>
      <c r="AE98" s="7">
        <f>IF(SUMIFS('Eurostat market shares'!$Z$2:$Z$185,'Eurostat market shares'!$C$2:$C$185,'Market shares starting point Fe'!$C98,'Eurostat market shares'!$D$2:$D$185,'Market shares starting point Fe'!$D98)=0,(SUMIFS('RAW data extract'!AB$74:AB$81,'RAW data extract'!$C$74:$C$81,VLOOKUP('Market shares starting point Fe'!$D98,Nomenclature!$F$1:$G$8,2,FALSE))-'Market shares starting point Fe'!AD98)+AD98,$Z98/SUMIFS('Eurostat market shares'!$Z$2:$Z$185,'Eurostat market shares'!$C$2:$C$185,'Market shares starting point Fe'!$C98,'Eurostat market shares'!$D$2:$D$185,'Market shares starting point Fe'!$D98)*(SUMIFS('RAW data extract'!AB$74:AB$81,'RAW data extract'!$C$74:$C$81,VLOOKUP('Market shares starting point Fe'!$D98,Nomenclature!$F$1:$G$8,2,FALSE))-'Market shares starting point Fe'!AD98)+AD98)</f>
        <v>1</v>
      </c>
      <c r="AF98" s="7">
        <f>IF(SUMIFS('Eurostat market shares'!$Z$2:$Z$185,'Eurostat market shares'!$C$2:$C$185,'Market shares starting point Fe'!$C98,'Eurostat market shares'!$D$2:$D$185,'Market shares starting point Fe'!$D98)=0,(SUMIFS('RAW data extract'!AC$74:AC$81,'RAW data extract'!$C$74:$C$81,VLOOKUP('Market shares starting point Fe'!$D98,Nomenclature!$F$1:$G$8,2,FALSE))-'Market shares starting point Fe'!AE98)+AE98,$Z98/SUMIFS('Eurostat market shares'!$Z$2:$Z$185,'Eurostat market shares'!$C$2:$C$185,'Market shares starting point Fe'!$C98,'Eurostat market shares'!$D$2:$D$185,'Market shares starting point Fe'!$D98)*(SUMIFS('RAW data extract'!AC$74:AC$81,'RAW data extract'!$C$74:$C$81,VLOOKUP('Market shares starting point Fe'!$D98,Nomenclature!$F$1:$G$8,2,FALSE))-'Market shares starting point Fe'!AE98)+AE98)</f>
        <v>1</v>
      </c>
      <c r="AG98" s="7">
        <f>IF(SUMIFS('Eurostat market shares'!$Z$2:$Z$185,'Eurostat market shares'!$C$2:$C$185,'Market shares starting point Fe'!$C98,'Eurostat market shares'!$D$2:$D$185,'Market shares starting point Fe'!$D98)=0,(SUMIFS('RAW data extract'!AD$74:AD$81,'RAW data extract'!$C$74:$C$81,VLOOKUP('Market shares starting point Fe'!$D98,Nomenclature!$F$1:$G$8,2,FALSE))-'Market shares starting point Fe'!AF98)+AF98,$Z98/SUMIFS('Eurostat market shares'!$Z$2:$Z$185,'Eurostat market shares'!$C$2:$C$185,'Market shares starting point Fe'!$C98,'Eurostat market shares'!$D$2:$D$185,'Market shares starting point Fe'!$D98)*(SUMIFS('RAW data extract'!AD$74:AD$81,'RAW data extract'!$C$74:$C$81,VLOOKUP('Market shares starting point Fe'!$D98,Nomenclature!$F$1:$G$8,2,FALSE))-'Market shares starting point Fe'!AF98)+AF98)</f>
        <v>1</v>
      </c>
      <c r="AH98" s="7">
        <f>IF(SUMIFS('Eurostat market shares'!$Z$2:$Z$185,'Eurostat market shares'!$C$2:$C$185,'Market shares starting point Fe'!$C98,'Eurostat market shares'!$D$2:$D$185,'Market shares starting point Fe'!$D98)=0,(SUMIFS('RAW data extract'!AE$74:AE$81,'RAW data extract'!$C$74:$C$81,VLOOKUP('Market shares starting point Fe'!$D98,Nomenclature!$F$1:$G$8,2,FALSE))-'Market shares starting point Fe'!AG98)+AG98,$Z98/SUMIFS('Eurostat market shares'!$Z$2:$Z$185,'Eurostat market shares'!$C$2:$C$185,'Market shares starting point Fe'!$C98,'Eurostat market shares'!$D$2:$D$185,'Market shares starting point Fe'!$D98)*(SUMIFS('RAW data extract'!AE$74:AE$81,'RAW data extract'!$C$74:$C$81,VLOOKUP('Market shares starting point Fe'!$D98,Nomenclature!$F$1:$G$8,2,FALSE))-'Market shares starting point Fe'!AG98)+AG98)</f>
        <v>1</v>
      </c>
      <c r="AI98" s="7">
        <f>IF(SUMIFS('Eurostat market shares'!$Z$2:$Z$185,'Eurostat market shares'!$C$2:$C$185,'Market shares starting point Fe'!$C98,'Eurostat market shares'!$D$2:$D$185,'Market shares starting point Fe'!$D98)=0,(SUMIFS('RAW data extract'!AF$74:AF$81,'RAW data extract'!$C$74:$C$81,VLOOKUP('Market shares starting point Fe'!$D98,Nomenclature!$F$1:$G$8,2,FALSE))-'Market shares starting point Fe'!AH98)+AH98,$Z98/SUMIFS('Eurostat market shares'!$Z$2:$Z$185,'Eurostat market shares'!$C$2:$C$185,'Market shares starting point Fe'!$C98,'Eurostat market shares'!$D$2:$D$185,'Market shares starting point Fe'!$D98)*(SUMIFS('RAW data extract'!AF$74:AF$81,'RAW data extract'!$C$74:$C$81,VLOOKUP('Market shares starting point Fe'!$D98,Nomenclature!$F$1:$G$8,2,FALSE))-'Market shares starting point Fe'!AH98)+AH98)</f>
        <v>1</v>
      </c>
      <c r="AJ98" s="7">
        <f>IF(SUMIFS('Eurostat market shares'!$Z$2:$Z$185,'Eurostat market shares'!$C$2:$C$185,'Market shares starting point Fe'!$C98,'Eurostat market shares'!$D$2:$D$185,'Market shares starting point Fe'!$D98)=0,(SUMIFS('RAW data extract'!AG$74:AG$81,'RAW data extract'!$C$74:$C$81,VLOOKUP('Market shares starting point Fe'!$D98,Nomenclature!$F$1:$G$8,2,FALSE))-'Market shares starting point Fe'!AI98)+AI98,$Z98/SUMIFS('Eurostat market shares'!$Z$2:$Z$185,'Eurostat market shares'!$C$2:$C$185,'Market shares starting point Fe'!$C98,'Eurostat market shares'!$D$2:$D$185,'Market shares starting point Fe'!$D98)*(SUMIFS('RAW data extract'!AG$74:AG$81,'RAW data extract'!$C$74:$C$81,VLOOKUP('Market shares starting point Fe'!$D98,Nomenclature!$F$1:$G$8,2,FALSE))-'Market shares starting point Fe'!AI98)+AI98)</f>
        <v>1</v>
      </c>
      <c r="AK98" s="7">
        <f>IF(SUMIFS('Eurostat market shares'!$Z$2:$Z$185,'Eurostat market shares'!$C$2:$C$185,'Market shares starting point Fe'!$C98,'Eurostat market shares'!$D$2:$D$185,'Market shares starting point Fe'!$D98)=0,(SUMIFS('RAW data extract'!AH$74:AH$81,'RAW data extract'!$C$74:$C$81,VLOOKUP('Market shares starting point Fe'!$D98,Nomenclature!$F$1:$G$8,2,FALSE))-'Market shares starting point Fe'!AJ98)+AJ98,$Z98/SUMIFS('Eurostat market shares'!$Z$2:$Z$185,'Eurostat market shares'!$C$2:$C$185,'Market shares starting point Fe'!$C98,'Eurostat market shares'!$D$2:$D$185,'Market shares starting point Fe'!$D98)*(SUMIFS('RAW data extract'!AH$74:AH$81,'RAW data extract'!$C$74:$C$81,VLOOKUP('Market shares starting point Fe'!$D98,Nomenclature!$F$1:$G$8,2,FALSE))-'Market shares starting point Fe'!AJ98)+AJ98)</f>
        <v>1</v>
      </c>
      <c r="AL98" s="7">
        <f>IF(SUMIFS('Eurostat market shares'!$Z$2:$Z$185,'Eurostat market shares'!$C$2:$C$185,'Market shares starting point Fe'!$C98,'Eurostat market shares'!$D$2:$D$185,'Market shares starting point Fe'!$D98)=0,(SUMIFS('RAW data extract'!AI$74:AI$81,'RAW data extract'!$C$74:$C$81,VLOOKUP('Market shares starting point Fe'!$D98,Nomenclature!$F$1:$G$8,2,FALSE))-'Market shares starting point Fe'!AK98)+AK98,$Z98/SUMIFS('Eurostat market shares'!$Z$2:$Z$185,'Eurostat market shares'!$C$2:$C$185,'Market shares starting point Fe'!$C98,'Eurostat market shares'!$D$2:$D$185,'Market shares starting point Fe'!$D98)*(SUMIFS('RAW data extract'!AI$74:AI$81,'RAW data extract'!$C$74:$C$81,VLOOKUP('Market shares starting point Fe'!$D98,Nomenclature!$F$1:$G$8,2,FALSE))-'Market shares starting point Fe'!AK98)+AK98)</f>
        <v>1</v>
      </c>
      <c r="AM98" s="7">
        <f>IF(SUMIFS('Eurostat market shares'!$Z$2:$Z$185,'Eurostat market shares'!$C$2:$C$185,'Market shares starting point Fe'!$C98,'Eurostat market shares'!$D$2:$D$185,'Market shares starting point Fe'!$D98)=0,(SUMIFS('RAW data extract'!AJ$74:AJ$81,'RAW data extract'!$C$74:$C$81,VLOOKUP('Market shares starting point Fe'!$D98,Nomenclature!$F$1:$G$8,2,FALSE))-'Market shares starting point Fe'!AL98)+AL98,$Z98/SUMIFS('Eurostat market shares'!$Z$2:$Z$185,'Eurostat market shares'!$C$2:$C$185,'Market shares starting point Fe'!$C98,'Eurostat market shares'!$D$2:$D$185,'Market shares starting point Fe'!$D98)*(SUMIFS('RAW data extract'!AJ$74:AJ$81,'RAW data extract'!$C$74:$C$81,VLOOKUP('Market shares starting point Fe'!$D98,Nomenclature!$F$1:$G$8,2,FALSE))-'Market shares starting point Fe'!AL98)+AL98)</f>
        <v>1</v>
      </c>
      <c r="AN98" s="7">
        <f>IF(SUMIFS('Eurostat market shares'!$Z$2:$Z$185,'Eurostat market shares'!$C$2:$C$185,'Market shares starting point Fe'!$C98,'Eurostat market shares'!$D$2:$D$185,'Market shares starting point Fe'!$D98)=0,(SUMIFS('RAW data extract'!AK$74:AK$81,'RAW data extract'!$C$74:$C$81,VLOOKUP('Market shares starting point Fe'!$D98,Nomenclature!$F$1:$G$8,2,FALSE))-'Market shares starting point Fe'!AM98)+AM98,$Z98/SUMIFS('Eurostat market shares'!$Z$2:$Z$185,'Eurostat market shares'!$C$2:$C$185,'Market shares starting point Fe'!$C98,'Eurostat market shares'!$D$2:$D$185,'Market shares starting point Fe'!$D98)*(SUMIFS('RAW data extract'!AK$74:AK$81,'RAW data extract'!$C$74:$C$81,VLOOKUP('Market shares starting point Fe'!$D98,Nomenclature!$F$1:$G$8,2,FALSE))-'Market shares starting point Fe'!AM98)+AM98)</f>
        <v>1</v>
      </c>
      <c r="AO98" s="7">
        <f>IF(SUMIFS('Eurostat market shares'!$Z$2:$Z$185,'Eurostat market shares'!$C$2:$C$185,'Market shares starting point Fe'!$C98,'Eurostat market shares'!$D$2:$D$185,'Market shares starting point Fe'!$D98)=0,(SUMIFS('RAW data extract'!AL$74:AL$81,'RAW data extract'!$C$74:$C$81,VLOOKUP('Market shares starting point Fe'!$D98,Nomenclature!$F$1:$G$8,2,FALSE))-'Market shares starting point Fe'!AN98)+AN98,$Z98/SUMIFS('Eurostat market shares'!$Z$2:$Z$185,'Eurostat market shares'!$C$2:$C$185,'Market shares starting point Fe'!$C98,'Eurostat market shares'!$D$2:$D$185,'Market shares starting point Fe'!$D98)*(SUMIFS('RAW data extract'!AL$74:AL$81,'RAW data extract'!$C$74:$C$81,VLOOKUP('Market shares starting point Fe'!$D98,Nomenclature!$F$1:$G$8,2,FALSE))-'Market shares starting point Fe'!AN98)+AN98)</f>
        <v>1</v>
      </c>
      <c r="AP98" s="7">
        <f>IF(SUMIFS('Eurostat market shares'!$Z$2:$Z$185,'Eurostat market shares'!$C$2:$C$185,'Market shares starting point Fe'!$C98,'Eurostat market shares'!$D$2:$D$185,'Market shares starting point Fe'!$D98)=0,(SUMIFS('RAW data extract'!AM$74:AM$81,'RAW data extract'!$C$74:$C$81,VLOOKUP('Market shares starting point Fe'!$D98,Nomenclature!$F$1:$G$8,2,FALSE))-'Market shares starting point Fe'!AO98)+AO98,$Z98/SUMIFS('Eurostat market shares'!$Z$2:$Z$185,'Eurostat market shares'!$C$2:$C$185,'Market shares starting point Fe'!$C98,'Eurostat market shares'!$D$2:$D$185,'Market shares starting point Fe'!$D98)*(SUMIFS('RAW data extract'!AM$74:AM$81,'RAW data extract'!$C$74:$C$81,VLOOKUP('Market shares starting point Fe'!$D98,Nomenclature!$F$1:$G$8,2,FALSE))-'Market shares starting point Fe'!AO98)+AO98)</f>
        <v>1</v>
      </c>
      <c r="AQ98" s="7">
        <f>IF(SUMIFS('Eurostat market shares'!$Z$2:$Z$185,'Eurostat market shares'!$C$2:$C$185,'Market shares starting point Fe'!$C98,'Eurostat market shares'!$D$2:$D$185,'Market shares starting point Fe'!$D98)=0,(SUMIFS('RAW data extract'!AN$74:AN$81,'RAW data extract'!$C$74:$C$81,VLOOKUP('Market shares starting point Fe'!$D98,Nomenclature!$F$1:$G$8,2,FALSE))-'Market shares starting point Fe'!AP98)+AP98,$Z98/SUMIFS('Eurostat market shares'!$Z$2:$Z$185,'Eurostat market shares'!$C$2:$C$185,'Market shares starting point Fe'!$C98,'Eurostat market shares'!$D$2:$D$185,'Market shares starting point Fe'!$D98)*(SUMIFS('RAW data extract'!AN$74:AN$81,'RAW data extract'!$C$74:$C$81,VLOOKUP('Market shares starting point Fe'!$D98,Nomenclature!$F$1:$G$8,2,FALSE))-'Market shares starting point Fe'!AP98)+AP98)</f>
        <v>1</v>
      </c>
      <c r="AR98" s="7">
        <f>IF(SUMIFS('Eurostat market shares'!$Z$2:$Z$185,'Eurostat market shares'!$C$2:$C$185,'Market shares starting point Fe'!$C98,'Eurostat market shares'!$D$2:$D$185,'Market shares starting point Fe'!$D98)=0,(SUMIFS('RAW data extract'!AO$74:AO$81,'RAW data extract'!$C$74:$C$81,VLOOKUP('Market shares starting point Fe'!$D98,Nomenclature!$F$1:$G$8,2,FALSE))-'Market shares starting point Fe'!AQ98)+AQ98,$Z98/SUMIFS('Eurostat market shares'!$Z$2:$Z$185,'Eurostat market shares'!$C$2:$C$185,'Market shares starting point Fe'!$C98,'Eurostat market shares'!$D$2:$D$185,'Market shares starting point Fe'!$D98)*(SUMIFS('RAW data extract'!AO$74:AO$81,'RAW data extract'!$C$74:$C$81,VLOOKUP('Market shares starting point Fe'!$D98,Nomenclature!$F$1:$G$8,2,FALSE))-'Market shares starting point Fe'!AQ98)+AQ98)</f>
        <v>1</v>
      </c>
      <c r="AS98" s="7">
        <f>IF(SUMIFS('Eurostat market shares'!$Z$2:$Z$185,'Eurostat market shares'!$C$2:$C$185,'Market shares starting point Fe'!$C98,'Eurostat market shares'!$D$2:$D$185,'Market shares starting point Fe'!$D98)=0,(SUMIFS('RAW data extract'!AP$74:AP$81,'RAW data extract'!$C$74:$C$81,VLOOKUP('Market shares starting point Fe'!$D98,Nomenclature!$F$1:$G$8,2,FALSE))-'Market shares starting point Fe'!AR98)+AR98,$Z98/SUMIFS('Eurostat market shares'!$Z$2:$Z$185,'Eurostat market shares'!$C$2:$C$185,'Market shares starting point Fe'!$C98,'Eurostat market shares'!$D$2:$D$185,'Market shares starting point Fe'!$D98)*(SUMIFS('RAW data extract'!AP$74:AP$81,'RAW data extract'!$C$74:$C$81,VLOOKUP('Market shares starting point Fe'!$D98,Nomenclature!$F$1:$G$8,2,FALSE))-'Market shares starting point Fe'!AR98)+AR98)</f>
        <v>1</v>
      </c>
      <c r="AT98" s="7">
        <f>IF(SUMIFS('Eurostat market shares'!$Z$2:$Z$185,'Eurostat market shares'!$C$2:$C$185,'Market shares starting point Fe'!$C98,'Eurostat market shares'!$D$2:$D$185,'Market shares starting point Fe'!$D98)=0,(SUMIFS('RAW data extract'!AQ$74:AQ$81,'RAW data extract'!$C$74:$C$81,VLOOKUP('Market shares starting point Fe'!$D98,Nomenclature!$F$1:$G$8,2,FALSE))-'Market shares starting point Fe'!AS98)+AS98,$Z98/SUMIFS('Eurostat market shares'!$Z$2:$Z$185,'Eurostat market shares'!$C$2:$C$185,'Market shares starting point Fe'!$C98,'Eurostat market shares'!$D$2:$D$185,'Market shares starting point Fe'!$D98)*(SUMIFS('RAW data extract'!AQ$74:AQ$81,'RAW data extract'!$C$74:$C$81,VLOOKUP('Market shares starting point Fe'!$D98,Nomenclature!$F$1:$G$8,2,FALSE))-'Market shares starting point Fe'!AS98)+AS98)</f>
        <v>1</v>
      </c>
      <c r="AU98" s="7">
        <f>IF(SUMIFS('Eurostat market shares'!$Z$2:$Z$185,'Eurostat market shares'!$C$2:$C$185,'Market shares starting point Fe'!$C98,'Eurostat market shares'!$D$2:$D$185,'Market shares starting point Fe'!$D98)=0,(SUMIFS('RAW data extract'!AR$74:AR$81,'RAW data extract'!$C$74:$C$81,VLOOKUP('Market shares starting point Fe'!$D98,Nomenclature!$F$1:$G$8,2,FALSE))-'Market shares starting point Fe'!AT98)+AT98,$Z98/SUMIFS('Eurostat market shares'!$Z$2:$Z$185,'Eurostat market shares'!$C$2:$C$185,'Market shares starting point Fe'!$C98,'Eurostat market shares'!$D$2:$D$185,'Market shares starting point Fe'!$D98)*(SUMIFS('RAW data extract'!AR$74:AR$81,'RAW data extract'!$C$74:$C$81,VLOOKUP('Market shares starting point Fe'!$D98,Nomenclature!$F$1:$G$8,2,FALSE))-'Market shares starting point Fe'!AT98)+AT98)</f>
        <v>1</v>
      </c>
      <c r="AV98" s="7">
        <f>IF(SUMIFS('Eurostat market shares'!$Z$2:$Z$185,'Eurostat market shares'!$C$2:$C$185,'Market shares starting point Fe'!$C98,'Eurostat market shares'!$D$2:$D$185,'Market shares starting point Fe'!$D98)=0,(SUMIFS('RAW data extract'!AS$74:AS$81,'RAW data extract'!$C$74:$C$81,VLOOKUP('Market shares starting point Fe'!$D98,Nomenclature!$F$1:$G$8,2,FALSE))-'Market shares starting point Fe'!AU98)+AU98,$Z98/SUMIFS('Eurostat market shares'!$Z$2:$Z$185,'Eurostat market shares'!$C$2:$C$185,'Market shares starting point Fe'!$C98,'Eurostat market shares'!$D$2:$D$185,'Market shares starting point Fe'!$D98)*(SUMIFS('RAW data extract'!AS$74:AS$81,'RAW data extract'!$C$74:$C$81,VLOOKUP('Market shares starting point Fe'!$D98,Nomenclature!$F$1:$G$8,2,FALSE))-'Market shares starting point Fe'!AU98)+AU98)</f>
        <v>1</v>
      </c>
      <c r="AW98" s="7">
        <f>IF(SUMIFS('Eurostat market shares'!$Z$2:$Z$185,'Eurostat market shares'!$C$2:$C$185,'Market shares starting point Fe'!$C98,'Eurostat market shares'!$D$2:$D$185,'Market shares starting point Fe'!$D98)=0,(SUMIFS('RAW data extract'!AT$74:AT$81,'RAW data extract'!$C$74:$C$81,VLOOKUP('Market shares starting point Fe'!$D98,Nomenclature!$F$1:$G$8,2,FALSE))-'Market shares starting point Fe'!AV98)+AV98,$Z98/SUMIFS('Eurostat market shares'!$Z$2:$Z$185,'Eurostat market shares'!$C$2:$C$185,'Market shares starting point Fe'!$C98,'Eurostat market shares'!$D$2:$D$185,'Market shares starting point Fe'!$D98)*(SUMIFS('RAW data extract'!AT$74:AT$81,'RAW data extract'!$C$74:$C$81,VLOOKUP('Market shares starting point Fe'!$D98,Nomenclature!$F$1:$G$8,2,FALSE))-'Market shares starting point Fe'!AV98)+AV98)</f>
        <v>1</v>
      </c>
      <c r="AX98" s="7">
        <f>IF(SUMIFS('Eurostat market shares'!$Z$2:$Z$185,'Eurostat market shares'!$C$2:$C$185,'Market shares starting point Fe'!$C98,'Eurostat market shares'!$D$2:$D$185,'Market shares starting point Fe'!$D98)=0,(SUMIFS('RAW data extract'!AU$74:AU$81,'RAW data extract'!$C$74:$C$81,VLOOKUP('Market shares starting point Fe'!$D98,Nomenclature!$F$1:$G$8,2,FALSE))-'Market shares starting point Fe'!AW98)+AW98,$Z98/SUMIFS('Eurostat market shares'!$Z$2:$Z$185,'Eurostat market shares'!$C$2:$C$185,'Market shares starting point Fe'!$C98,'Eurostat market shares'!$D$2:$D$185,'Market shares starting point Fe'!$D98)*(SUMIFS('RAW data extract'!AU$74:AU$81,'RAW data extract'!$C$74:$C$81,VLOOKUP('Market shares starting point Fe'!$D98,Nomenclature!$F$1:$G$8,2,FALSE))-'Market shares starting point Fe'!AW98)+AW98)</f>
        <v>1</v>
      </c>
      <c r="AY98" s="7">
        <f>IF(SUMIFS('Eurostat market shares'!$Z$2:$Z$185,'Eurostat market shares'!$C$2:$C$185,'Market shares starting point Fe'!$C98,'Eurostat market shares'!$D$2:$D$185,'Market shares starting point Fe'!$D98)=0,(SUMIFS('RAW data extract'!AV$74:AV$81,'RAW data extract'!$C$74:$C$81,VLOOKUP('Market shares starting point Fe'!$D98,Nomenclature!$F$1:$G$8,2,FALSE))-'Market shares starting point Fe'!AX98)+AX98,$Z98/SUMIFS('Eurostat market shares'!$Z$2:$Z$185,'Eurostat market shares'!$C$2:$C$185,'Market shares starting point Fe'!$C98,'Eurostat market shares'!$D$2:$D$185,'Market shares starting point Fe'!$D98)*(SUMIFS('RAW data extract'!AV$74:AV$81,'RAW data extract'!$C$74:$C$81,VLOOKUP('Market shares starting point Fe'!$D98,Nomenclature!$F$1:$G$8,2,FALSE))-'Market shares starting point Fe'!AX98)+AX98)</f>
        <v>1</v>
      </c>
      <c r="AZ98" s="7">
        <f>IF(SUMIFS('Eurostat market shares'!$Z$2:$Z$185,'Eurostat market shares'!$C$2:$C$185,'Market shares starting point Fe'!$C98,'Eurostat market shares'!$D$2:$D$185,'Market shares starting point Fe'!$D98)=0,(SUMIFS('RAW data extract'!AW$74:AW$81,'RAW data extract'!$C$74:$C$81,VLOOKUP('Market shares starting point Fe'!$D98,Nomenclature!$F$1:$G$8,2,FALSE))-'Market shares starting point Fe'!AY98)+AY98,$Z98/SUMIFS('Eurostat market shares'!$Z$2:$Z$185,'Eurostat market shares'!$C$2:$C$185,'Market shares starting point Fe'!$C98,'Eurostat market shares'!$D$2:$D$185,'Market shares starting point Fe'!$D98)*(SUMIFS('RAW data extract'!AW$74:AW$81,'RAW data extract'!$C$74:$C$81,VLOOKUP('Market shares starting point Fe'!$D98,Nomenclature!$F$1:$G$8,2,FALSE))-'Market shares starting point Fe'!AY98)+AY98)</f>
        <v>1</v>
      </c>
      <c r="BA98" s="7">
        <f>IF(SUMIFS('Eurostat market shares'!$Z$2:$Z$185,'Eurostat market shares'!$C$2:$C$185,'Market shares starting point Fe'!$C98,'Eurostat market shares'!$D$2:$D$185,'Market shares starting point Fe'!$D98)=0,(SUMIFS('RAW data extract'!AX$74:AX$81,'RAW data extract'!$C$74:$C$81,VLOOKUP('Market shares starting point Fe'!$D98,Nomenclature!$F$1:$G$8,2,FALSE))-'Market shares starting point Fe'!AZ98)+AZ98,$Z98/SUMIFS('Eurostat market shares'!$Z$2:$Z$185,'Eurostat market shares'!$C$2:$C$185,'Market shares starting point Fe'!$C98,'Eurostat market shares'!$D$2:$D$185,'Market shares starting point Fe'!$D98)*(SUMIFS('RAW data extract'!AX$74:AX$81,'RAW data extract'!$C$74:$C$81,VLOOKUP('Market shares starting point Fe'!$D98,Nomenclature!$F$1:$G$8,2,FALSE))-'Market shares starting point Fe'!AZ98)+AZ98)</f>
        <v>1</v>
      </c>
      <c r="BB98" s="7">
        <f>IF(SUMIFS('Eurostat market shares'!$Z$2:$Z$185,'Eurostat market shares'!$C$2:$C$185,'Market shares starting point Fe'!$C98,'Eurostat market shares'!$D$2:$D$185,'Market shares starting point Fe'!$D98)=0,(SUMIFS('RAW data extract'!AY$74:AY$81,'RAW data extract'!$C$74:$C$81,VLOOKUP('Market shares starting point Fe'!$D98,Nomenclature!$F$1:$G$8,2,FALSE))-'Market shares starting point Fe'!BA98)+BA98,$Z98/SUMIFS('Eurostat market shares'!$Z$2:$Z$185,'Eurostat market shares'!$C$2:$C$185,'Market shares starting point Fe'!$C98,'Eurostat market shares'!$D$2:$D$185,'Market shares starting point Fe'!$D98)*(SUMIFS('RAW data extract'!AY$74:AY$81,'RAW data extract'!$C$74:$C$81,VLOOKUP('Market shares starting point Fe'!$D98,Nomenclature!$F$1:$G$8,2,FALSE))-'Market shares starting point Fe'!BA98)+BA98)</f>
        <v>1</v>
      </c>
      <c r="BC98" s="7">
        <f>IF(SUMIFS('Eurostat market shares'!$Z$2:$Z$185,'Eurostat market shares'!$C$2:$C$185,'Market shares starting point Fe'!$C98,'Eurostat market shares'!$D$2:$D$185,'Market shares starting point Fe'!$D98)=0,(SUMIFS('RAW data extract'!AZ$74:AZ$81,'RAW data extract'!$C$74:$C$81,VLOOKUP('Market shares starting point Fe'!$D98,Nomenclature!$F$1:$G$8,2,FALSE))-'Market shares starting point Fe'!BB98)+BB98,$Z98/SUMIFS('Eurostat market shares'!$Z$2:$Z$185,'Eurostat market shares'!$C$2:$C$185,'Market shares starting point Fe'!$C98,'Eurostat market shares'!$D$2:$D$185,'Market shares starting point Fe'!$D98)*(SUMIFS('RAW data extract'!AZ$74:AZ$81,'RAW data extract'!$C$74:$C$81,VLOOKUP('Market shares starting point Fe'!$D98,Nomenclature!$F$1:$G$8,2,FALSE))-'Market shares starting point Fe'!BB98)+BB98)</f>
        <v>1</v>
      </c>
      <c r="BD98" s="7">
        <f>IF(SUMIFS('Eurostat market shares'!$Z$2:$Z$185,'Eurostat market shares'!$C$2:$C$185,'Market shares starting point Fe'!$C98,'Eurostat market shares'!$D$2:$D$185,'Market shares starting point Fe'!$D98)=0,(SUMIFS('RAW data extract'!BA$74:BA$81,'RAW data extract'!$C$74:$C$81,VLOOKUP('Market shares starting point Fe'!$D98,Nomenclature!$F$1:$G$8,2,FALSE))-'Market shares starting point Fe'!BC98)+BC98,$Z98/SUMIFS('Eurostat market shares'!$Z$2:$Z$185,'Eurostat market shares'!$C$2:$C$185,'Market shares starting point Fe'!$C98,'Eurostat market shares'!$D$2:$D$185,'Market shares starting point Fe'!$D98)*(SUMIFS('RAW data extract'!BA$74:BA$81,'RAW data extract'!$C$74:$C$81,VLOOKUP('Market shares starting point Fe'!$D98,Nomenclature!$F$1:$G$8,2,FALSE))-'Market shares starting point Fe'!BC98)+BC98)</f>
        <v>1</v>
      </c>
      <c r="BE98" s="7">
        <f>IF(SUMIFS('Eurostat market shares'!$Z$2:$Z$185,'Eurostat market shares'!$C$2:$C$185,'Market shares starting point Fe'!$C98,'Eurostat market shares'!$D$2:$D$185,'Market shares starting point Fe'!$D98)=0,(SUMIFS('RAW data extract'!BB$74:BB$81,'RAW data extract'!$C$74:$C$81,VLOOKUP('Market shares starting point Fe'!$D98,Nomenclature!$F$1:$G$8,2,FALSE))-'Market shares starting point Fe'!BD98)+BD98,$Z98/SUMIFS('Eurostat market shares'!$Z$2:$Z$185,'Eurostat market shares'!$C$2:$C$185,'Market shares starting point Fe'!$C98,'Eurostat market shares'!$D$2:$D$185,'Market shares starting point Fe'!$D98)*(SUMIFS('RAW data extract'!BB$74:BB$81,'RAW data extract'!$C$74:$C$81,VLOOKUP('Market shares starting point Fe'!$D98,Nomenclature!$F$1:$G$8,2,FALSE))-'Market shares starting point Fe'!BD98)+BD98)</f>
        <v>1</v>
      </c>
      <c r="BF98" s="7">
        <f>IF(SUMIFS('Eurostat market shares'!$Z$2:$Z$185,'Eurostat market shares'!$C$2:$C$185,'Market shares starting point Fe'!$C98,'Eurostat market shares'!$D$2:$D$185,'Market shares starting point Fe'!$D98)=0,(SUMIFS('RAW data extract'!BC$74:BC$81,'RAW data extract'!$C$74:$C$81,VLOOKUP('Market shares starting point Fe'!$D98,Nomenclature!$F$1:$G$8,2,FALSE))-'Market shares starting point Fe'!BE98)+BE98,$Z98/SUMIFS('Eurostat market shares'!$Z$2:$Z$185,'Eurostat market shares'!$C$2:$C$185,'Market shares starting point Fe'!$C98,'Eurostat market shares'!$D$2:$D$185,'Market shares starting point Fe'!$D98)*(SUMIFS('RAW data extract'!BC$74:BC$81,'RAW data extract'!$C$74:$C$81,VLOOKUP('Market shares starting point Fe'!$D98,Nomenclature!$F$1:$G$8,2,FALSE))-'Market shares starting point Fe'!BE98)+BE98)</f>
        <v>1</v>
      </c>
      <c r="BG98" s="7">
        <f>IF(SUMIFS('Eurostat market shares'!$Z$2:$Z$185,'Eurostat market shares'!$C$2:$C$185,'Market shares starting point Fe'!$C98,'Eurostat market shares'!$D$2:$D$185,'Market shares starting point Fe'!$D98)=0,(SUMIFS('RAW data extract'!BD$74:BD$81,'RAW data extract'!$C$74:$C$81,VLOOKUP('Market shares starting point Fe'!$D98,Nomenclature!$F$1:$G$8,2,FALSE))-'Market shares starting point Fe'!BF98)+BF98,$Z98/SUMIFS('Eurostat market shares'!$Z$2:$Z$185,'Eurostat market shares'!$C$2:$C$185,'Market shares starting point Fe'!$C98,'Eurostat market shares'!$D$2:$D$185,'Market shares starting point Fe'!$D98)*(SUMIFS('RAW data extract'!BD$74:BD$81,'RAW data extract'!$C$74:$C$81,VLOOKUP('Market shares starting point Fe'!$D98,Nomenclature!$F$1:$G$8,2,FALSE))-'Market shares starting point Fe'!BF98)+BF98)</f>
        <v>1</v>
      </c>
      <c r="BH98" s="7">
        <f>IF(SUMIFS('Eurostat market shares'!$Z$2:$Z$185,'Eurostat market shares'!$C$2:$C$185,'Market shares starting point Fe'!$C98,'Eurostat market shares'!$D$2:$D$185,'Market shares starting point Fe'!$D98)=0,(SUMIFS('RAW data extract'!BE$74:BE$81,'RAW data extract'!$C$74:$C$81,VLOOKUP('Market shares starting point Fe'!$D98,Nomenclature!$F$1:$G$8,2,FALSE))-'Market shares starting point Fe'!BG98)+BG98,$Z98/SUMIFS('Eurostat market shares'!$Z$2:$Z$185,'Eurostat market shares'!$C$2:$C$185,'Market shares starting point Fe'!$C98,'Eurostat market shares'!$D$2:$D$185,'Market shares starting point Fe'!$D98)*(SUMIFS('RAW data extract'!BE$74:BE$81,'RAW data extract'!$C$74:$C$81,VLOOKUP('Market shares starting point Fe'!$D98,Nomenclature!$F$1:$G$8,2,FALSE))-'Market shares starting point Fe'!BG98)+BG98)</f>
        <v>1</v>
      </c>
    </row>
    <row r="99" spans="1:60" hidden="1" x14ac:dyDescent="0.3">
      <c r="A99" t="s">
        <v>9</v>
      </c>
      <c r="B99" t="s">
        <v>10</v>
      </c>
      <c r="C99" t="s">
        <v>31</v>
      </c>
      <c r="D99" t="s">
        <v>17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 s="6">
        <f>IFERROR(SUMIFS('intermediary sheet'!J$2:J$185,'intermediary sheet'!$C$2:$C$185,'Market shares starting point Fe'!$C99,'intermediary sheet'!$D$2:$D$185,'Market shares starting point Fe'!$D99)/SUMIFS('intermediary sheet'!J$2:J$185,'intermediary sheet'!$C$2:$C$185,'Market shares starting point Fe'!$C99,'intermediary sheet'!$D$2:$D$185,"total"),0)</f>
        <v>5.1340903599903355E-4</v>
      </c>
      <c r="K99" s="6">
        <f>IFERROR(SUMIFS('intermediary sheet'!K$2:K$185,'intermediary sheet'!$C$2:$C$185,'Market shares starting point Fe'!$C99,'intermediary sheet'!$D$2:$D$185,'Market shares starting point Fe'!$D99)/SUMIFS('intermediary sheet'!K$2:K$185,'intermediary sheet'!$C$2:$C$185,'Market shares starting point Fe'!$C99,'intermediary sheet'!$D$2:$D$185,"total"),0)</f>
        <v>5.211349160393747E-4</v>
      </c>
      <c r="L99" s="6">
        <f>IFERROR(SUMIFS('intermediary sheet'!L$2:L$185,'intermediary sheet'!$C$2:$C$185,'Market shares starting point Fe'!$C99,'intermediary sheet'!$D$2:$D$185,'Market shares starting point Fe'!$D99)/SUMIFS('intermediary sheet'!L$2:L$185,'intermediary sheet'!$C$2:$C$185,'Market shares starting point Fe'!$C99,'intermediary sheet'!$D$2:$D$185,"total"),0)</f>
        <v>5.218203290214495E-4</v>
      </c>
      <c r="M99" s="6">
        <f>IFERROR(SUMIFS('intermediary sheet'!M$2:M$185,'intermediary sheet'!$C$2:$C$185,'Market shares starting point Fe'!$C99,'intermediary sheet'!$D$2:$D$185,'Market shares starting point Fe'!$D99)/SUMIFS('intermediary sheet'!M$2:M$185,'intermediary sheet'!$C$2:$C$185,'Market shares starting point Fe'!$C99,'intermediary sheet'!$D$2:$D$185,"total"),0)</f>
        <v>5.272871078302136E-4</v>
      </c>
      <c r="N99" s="6">
        <f>IFERROR(SUMIFS('intermediary sheet'!N$2:N$185,'intermediary sheet'!$C$2:$C$185,'Market shares starting point Fe'!$C99,'intermediary sheet'!$D$2:$D$185,'Market shares starting point Fe'!$D99)/SUMIFS('intermediary sheet'!N$2:N$185,'intermediary sheet'!$C$2:$C$185,'Market shares starting point Fe'!$C99,'intermediary sheet'!$D$2:$D$185,"total"),0)</f>
        <v>5.0284105194348062E-4</v>
      </c>
      <c r="O99" s="6">
        <f>IFERROR(SUMIFS('intermediary sheet'!O$2:O$185,'intermediary sheet'!$C$2:$C$185,'Market shares starting point Fe'!$C99,'intermediary sheet'!$D$2:$D$185,'Market shares starting point Fe'!$D99)/SUMIFS('intermediary sheet'!O$2:O$185,'intermediary sheet'!$C$2:$C$185,'Market shares starting point Fe'!$C99,'intermediary sheet'!$D$2:$D$185,"total"),0)</f>
        <v>6.2605792195144581E-4</v>
      </c>
      <c r="P99" s="6">
        <f>IFERROR(SUMIFS('intermediary sheet'!P$2:P$185,'intermediary sheet'!$C$2:$C$185,'Market shares starting point Fe'!$C99,'intermediary sheet'!$D$2:$D$185,'Market shares starting point Fe'!$D99)/SUMIFS('intermediary sheet'!P$2:P$185,'intermediary sheet'!$C$2:$C$185,'Market shares starting point Fe'!$C99,'intermediary sheet'!$D$2:$D$185,"total"),0)</f>
        <v>6.0878829387080635E-4</v>
      </c>
      <c r="Q99" s="6">
        <f>IFERROR(SUMIFS('intermediary sheet'!Q$2:Q$185,'intermediary sheet'!$C$2:$C$185,'Market shares starting point Fe'!$C99,'intermediary sheet'!$D$2:$D$185,'Market shares starting point Fe'!$D99)/SUMIFS('intermediary sheet'!Q$2:Q$185,'intermediary sheet'!$C$2:$C$185,'Market shares starting point Fe'!$C99,'intermediary sheet'!$D$2:$D$185,"total"),0)</f>
        <v>4.5031522065445815E-4</v>
      </c>
      <c r="R99" s="6">
        <f>IFERROR(SUMIFS('intermediary sheet'!R$2:R$185,'intermediary sheet'!$C$2:$C$185,'Market shares starting point Fe'!$C99,'intermediary sheet'!$D$2:$D$185,'Market shares starting point Fe'!$D99)/SUMIFS('intermediary sheet'!R$2:R$185,'intermediary sheet'!$C$2:$C$185,'Market shares starting point Fe'!$C99,'intermediary sheet'!$D$2:$D$185,"total"),0)</f>
        <v>3.3386891471735912E-4</v>
      </c>
      <c r="S99" s="6">
        <f>IFERROR(SUMIFS('intermediary sheet'!S$2:S$185,'intermediary sheet'!$C$2:$C$185,'Market shares starting point Fe'!$C99,'intermediary sheet'!$D$2:$D$185,'Market shares starting point Fe'!$D99)/SUMIFS('intermediary sheet'!S$2:S$185,'intermediary sheet'!$C$2:$C$185,'Market shares starting point Fe'!$C99,'intermediary sheet'!$D$2:$D$185,"total"),0)</f>
        <v>2.9582047922917633E-4</v>
      </c>
      <c r="T99" s="6">
        <f>IFERROR(SUMIFS('intermediary sheet'!T$2:T$185,'intermediary sheet'!$C$2:$C$185,'Market shares starting point Fe'!$C99,'intermediary sheet'!$D$2:$D$185,'Market shares starting point Fe'!$D99)/SUMIFS('intermediary sheet'!T$2:T$185,'intermediary sheet'!$C$2:$C$185,'Market shares starting point Fe'!$C99,'intermediary sheet'!$D$2:$D$185,"total"),0)</f>
        <v>6.5754439582320382E-3</v>
      </c>
      <c r="U99" s="6">
        <f>IFERROR(SUMIFS('intermediary sheet'!U$2:U$185,'intermediary sheet'!$C$2:$C$185,'Market shares starting point Fe'!$C99,'intermediary sheet'!$D$2:$D$185,'Market shares starting point Fe'!$D99)/SUMIFS('intermediary sheet'!U$2:U$185,'intermediary sheet'!$C$2:$C$185,'Market shares starting point Fe'!$C99,'intermediary sheet'!$D$2:$D$185,"total"),0)</f>
        <v>1.2531823911807599E-2</v>
      </c>
      <c r="V99" s="6">
        <f>IFERROR(SUMIFS('intermediary sheet'!V$2:V$185,'intermediary sheet'!$C$2:$C$185,'Market shares starting point Fe'!$C99,'intermediary sheet'!$D$2:$D$185,'Market shares starting point Fe'!$D99)/SUMIFS('intermediary sheet'!V$2:V$185,'intermediary sheet'!$C$2:$C$185,'Market shares starting point Fe'!$C99,'intermediary sheet'!$D$2:$D$185,"total"),0)</f>
        <v>1.4978749870426038E-2</v>
      </c>
      <c r="W99" s="6">
        <f>IFERROR(SUMIFS('intermediary sheet'!W$2:W$185,'intermediary sheet'!$C$2:$C$185,'Market shares starting point Fe'!$C99,'intermediary sheet'!$D$2:$D$185,'Market shares starting point Fe'!$D99)/SUMIFS('intermediary sheet'!W$2:W$185,'intermediary sheet'!$C$2:$C$185,'Market shares starting point Fe'!$C99,'intermediary sheet'!$D$2:$D$185,"total"),0)</f>
        <v>9.1925465838509305E-3</v>
      </c>
      <c r="X99" s="6">
        <f>IFERROR(SUMIFS('intermediary sheet'!X$2:X$185,'intermediary sheet'!$C$2:$C$185,'Market shares starting point Fe'!$C99,'intermediary sheet'!$D$2:$D$185,'Market shares starting point Fe'!$D99)/SUMIFS('intermediary sheet'!X$2:X$185,'intermediary sheet'!$C$2:$C$185,'Market shares starting point Fe'!$C99,'intermediary sheet'!$D$2:$D$185,"total"),0)</f>
        <v>9.8417408506429275E-3</v>
      </c>
      <c r="Y99" s="6">
        <f>IFERROR(SUMIFS('intermediary sheet'!Y$2:Y$185,'intermediary sheet'!$C$2:$C$185,'Market shares starting point Fe'!$C99,'intermediary sheet'!$D$2:$D$185,'Market shares starting point Fe'!$D99)/SUMIFS('intermediary sheet'!Y$2:Y$185,'intermediary sheet'!$C$2:$C$185,'Market shares starting point Fe'!$C99,'intermediary sheet'!$D$2:$D$185,"total"),0)</f>
        <v>7.5528007346189162E-3</v>
      </c>
      <c r="Z99" s="6">
        <f>IFERROR(SUMIFS('intermediary sheet'!Z$2:Z$185,'intermediary sheet'!$C$2:$C$185,'Market shares starting point Fe'!$C99,'intermediary sheet'!$D$2:$D$185,'Market shares starting point Fe'!$D99)/SUMIFS('intermediary sheet'!Z$2:Z$185,'intermediary sheet'!$C$2:$C$185,'Market shares starting point Fe'!$C99,'intermediary sheet'!$D$2:$D$185,"total"),0)</f>
        <v>1.0582477181533576E-2</v>
      </c>
      <c r="AA99" s="7">
        <f>IF(SUMIFS('Eurostat market shares'!$Z$2:$Z$185,'Eurostat market shares'!$C$2:$C$185,'Market shares starting point Fe'!$C99,'Eurostat market shares'!$D$2:$D$185,'Market shares starting point Fe'!$D99)=0,(SUMIFS('RAW data extract'!X$74:X$81,'RAW data extract'!$C$74:$C$81,VLOOKUP('Market shares starting point Fe'!$D99,Nomenclature!$F$1:$G$8,2,FALSE))-'Market shares starting point Fe'!Z99)+Z99,$Z99/SUMIFS('Eurostat market shares'!$Z$2:$Z$185,'Eurostat market shares'!$C$2:$C$185,'Market shares starting point Fe'!$C99,'Eurostat market shares'!$D$2:$D$185,'Market shares starting point Fe'!$D99)*(SUMIFS('RAW data extract'!X$74:X$81,'RAW data extract'!$C$74:$C$81,VLOOKUP('Market shares starting point Fe'!$D99,Nomenclature!$F$1:$G$8,2,FALSE))-'Market shares starting point Fe'!Z99)+Z99)</f>
        <v>7.2155963477870365E-3</v>
      </c>
      <c r="AB99" s="7">
        <f>IF(SUMIFS('Eurostat market shares'!$Z$2:$Z$185,'Eurostat market shares'!$C$2:$C$185,'Market shares starting point Fe'!$C99,'Eurostat market shares'!$D$2:$D$185,'Market shares starting point Fe'!$D99)=0,(SUMIFS('RAW data extract'!Y$74:Y$81,'RAW data extract'!$C$74:$C$81,VLOOKUP('Market shares starting point Fe'!$D99,Nomenclature!$F$1:$G$8,2,FALSE))-'Market shares starting point Fe'!AA99)+AA99,$Z99/SUMIFS('Eurostat market shares'!$Z$2:$Z$185,'Eurostat market shares'!$C$2:$C$185,'Market shares starting point Fe'!$C99,'Eurostat market shares'!$D$2:$D$185,'Market shares starting point Fe'!$D99)*(SUMIFS('RAW data extract'!Y$74:Y$81,'RAW data extract'!$C$74:$C$81,VLOOKUP('Market shares starting point Fe'!$D99,Nomenclature!$F$1:$G$8,2,FALSE))-'Market shares starting point Fe'!AA99)+AA99)</f>
        <v>7.890569534690391E-3</v>
      </c>
      <c r="AC99" s="7">
        <f>IF(SUMIFS('Eurostat market shares'!$Z$2:$Z$185,'Eurostat market shares'!$C$2:$C$185,'Market shares starting point Fe'!$C99,'Eurostat market shares'!$D$2:$D$185,'Market shares starting point Fe'!$D99)=0,(SUMIFS('RAW data extract'!Z$74:Z$81,'RAW data extract'!$C$74:$C$81,VLOOKUP('Market shares starting point Fe'!$D99,Nomenclature!$F$1:$G$8,2,FALSE))-'Market shares starting point Fe'!AB99)+AB99,$Z99/SUMIFS('Eurostat market shares'!$Z$2:$Z$185,'Eurostat market shares'!$C$2:$C$185,'Market shares starting point Fe'!$C99,'Eurostat market shares'!$D$2:$D$185,'Market shares starting point Fe'!$D99)*(SUMIFS('RAW data extract'!Z$74:Z$81,'RAW data extract'!$C$74:$C$81,VLOOKUP('Market shares starting point Fe'!$D99,Nomenclature!$F$1:$G$8,2,FALSE))-'Market shares starting point Fe'!AB99)+AB99)</f>
        <v>8.7395521497155917E-3</v>
      </c>
      <c r="AD99" s="7">
        <f>IF(SUMIFS('Eurostat market shares'!$Z$2:$Z$185,'Eurostat market shares'!$C$2:$C$185,'Market shares starting point Fe'!$C99,'Eurostat market shares'!$D$2:$D$185,'Market shares starting point Fe'!$D99)=0,(SUMIFS('RAW data extract'!AA$74:AA$81,'RAW data extract'!$C$74:$C$81,VLOOKUP('Market shares starting point Fe'!$D99,Nomenclature!$F$1:$G$8,2,FALSE))-'Market shares starting point Fe'!AC99)+AC99,$Z99/SUMIFS('Eurostat market shares'!$Z$2:$Z$185,'Eurostat market shares'!$C$2:$C$185,'Market shares starting point Fe'!$C99,'Eurostat market shares'!$D$2:$D$185,'Market shares starting point Fe'!$D99)*(SUMIFS('RAW data extract'!AA$74:AA$81,'RAW data extract'!$C$74:$C$81,VLOOKUP('Market shares starting point Fe'!$D99,Nomenclature!$F$1:$G$8,2,FALSE))-'Market shares starting point Fe'!AC99)+AC99)</f>
        <v>9.4668349705161938E-3</v>
      </c>
      <c r="AE99" s="7">
        <f>IF(SUMIFS('Eurostat market shares'!$Z$2:$Z$185,'Eurostat market shares'!$C$2:$C$185,'Market shares starting point Fe'!$C99,'Eurostat market shares'!$D$2:$D$185,'Market shares starting point Fe'!$D99)=0,(SUMIFS('RAW data extract'!AB$74:AB$81,'RAW data extract'!$C$74:$C$81,VLOOKUP('Market shares starting point Fe'!$D99,Nomenclature!$F$1:$G$8,2,FALSE))-'Market shares starting point Fe'!AD99)+AD99,$Z99/SUMIFS('Eurostat market shares'!$Z$2:$Z$185,'Eurostat market shares'!$C$2:$C$185,'Market shares starting point Fe'!$C99,'Eurostat market shares'!$D$2:$D$185,'Market shares starting point Fe'!$D99)*(SUMIFS('RAW data extract'!AB$74:AB$81,'RAW data extract'!$C$74:$C$81,VLOOKUP('Market shares starting point Fe'!$D99,Nomenclature!$F$1:$G$8,2,FALSE))-'Market shares starting point Fe'!AD99)+AD99)</f>
        <v>1.0192339301006553E-2</v>
      </c>
      <c r="AF99" s="7">
        <f>IF(SUMIFS('Eurostat market shares'!$Z$2:$Z$185,'Eurostat market shares'!$C$2:$C$185,'Market shares starting point Fe'!$C99,'Eurostat market shares'!$D$2:$D$185,'Market shares starting point Fe'!$D99)=0,(SUMIFS('RAW data extract'!AC$74:AC$81,'RAW data extract'!$C$74:$C$81,VLOOKUP('Market shares starting point Fe'!$D99,Nomenclature!$F$1:$G$8,2,FALSE))-'Market shares starting point Fe'!AE99)+AE99,$Z99/SUMIFS('Eurostat market shares'!$Z$2:$Z$185,'Eurostat market shares'!$C$2:$C$185,'Market shares starting point Fe'!$C99,'Eurostat market shares'!$D$2:$D$185,'Market shares starting point Fe'!$D99)*(SUMIFS('RAW data extract'!AC$74:AC$81,'RAW data extract'!$C$74:$C$81,VLOOKUP('Market shares starting point Fe'!$D99,Nomenclature!$F$1:$G$8,2,FALSE))-'Market shares starting point Fe'!AE99)+AE99)</f>
        <v>1.0932966743926948E-2</v>
      </c>
      <c r="AG99" s="7">
        <f>IF(SUMIFS('Eurostat market shares'!$Z$2:$Z$185,'Eurostat market shares'!$C$2:$C$185,'Market shares starting point Fe'!$C99,'Eurostat market shares'!$D$2:$D$185,'Market shares starting point Fe'!$D99)=0,(SUMIFS('RAW data extract'!AD$74:AD$81,'RAW data extract'!$C$74:$C$81,VLOOKUP('Market shares starting point Fe'!$D99,Nomenclature!$F$1:$G$8,2,FALSE))-'Market shares starting point Fe'!AF99)+AF99,$Z99/SUMIFS('Eurostat market shares'!$Z$2:$Z$185,'Eurostat market shares'!$C$2:$C$185,'Market shares starting point Fe'!$C99,'Eurostat market shares'!$D$2:$D$185,'Market shares starting point Fe'!$D99)*(SUMIFS('RAW data extract'!AD$74:AD$81,'RAW data extract'!$C$74:$C$81,VLOOKUP('Market shares starting point Fe'!$D99,Nomenclature!$F$1:$G$8,2,FALSE))-'Market shares starting point Fe'!AF99)+AF99)</f>
        <v>1.1632729077874658E-2</v>
      </c>
      <c r="AH99" s="7">
        <f>IF(SUMIFS('Eurostat market shares'!$Z$2:$Z$185,'Eurostat market shares'!$C$2:$C$185,'Market shares starting point Fe'!$C99,'Eurostat market shares'!$D$2:$D$185,'Market shares starting point Fe'!$D99)=0,(SUMIFS('RAW data extract'!AE$74:AE$81,'RAW data extract'!$C$74:$C$81,VLOOKUP('Market shares starting point Fe'!$D99,Nomenclature!$F$1:$G$8,2,FALSE))-'Market shares starting point Fe'!AG99)+AG99,$Z99/SUMIFS('Eurostat market shares'!$Z$2:$Z$185,'Eurostat market shares'!$C$2:$C$185,'Market shares starting point Fe'!$C99,'Eurostat market shares'!$D$2:$D$185,'Market shares starting point Fe'!$D99)*(SUMIFS('RAW data extract'!AE$74:AE$81,'RAW data extract'!$C$74:$C$81,VLOOKUP('Market shares starting point Fe'!$D99,Nomenclature!$F$1:$G$8,2,FALSE))-'Market shares starting point Fe'!AG99)+AG99)</f>
        <v>1.2403548283621474E-2</v>
      </c>
      <c r="AI99" s="7">
        <f>IF(SUMIFS('Eurostat market shares'!$Z$2:$Z$185,'Eurostat market shares'!$C$2:$C$185,'Market shares starting point Fe'!$C99,'Eurostat market shares'!$D$2:$D$185,'Market shares starting point Fe'!$D99)=0,(SUMIFS('RAW data extract'!AF$74:AF$81,'RAW data extract'!$C$74:$C$81,VLOOKUP('Market shares starting point Fe'!$D99,Nomenclature!$F$1:$G$8,2,FALSE))-'Market shares starting point Fe'!AH99)+AH99,$Z99/SUMIFS('Eurostat market shares'!$Z$2:$Z$185,'Eurostat market shares'!$C$2:$C$185,'Market shares starting point Fe'!$C99,'Eurostat market shares'!$D$2:$D$185,'Market shares starting point Fe'!$D99)*(SUMIFS('RAW data extract'!AF$74:AF$81,'RAW data extract'!$C$74:$C$81,VLOOKUP('Market shares starting point Fe'!$D99,Nomenclature!$F$1:$G$8,2,FALSE))-'Market shares starting point Fe'!AH99)+AH99)</f>
        <v>1.3192387051305671E-2</v>
      </c>
      <c r="AJ99" s="7">
        <f>IF(SUMIFS('Eurostat market shares'!$Z$2:$Z$185,'Eurostat market shares'!$C$2:$C$185,'Market shares starting point Fe'!$C99,'Eurostat market shares'!$D$2:$D$185,'Market shares starting point Fe'!$D99)=0,(SUMIFS('RAW data extract'!AG$74:AG$81,'RAW data extract'!$C$74:$C$81,VLOOKUP('Market shares starting point Fe'!$D99,Nomenclature!$F$1:$G$8,2,FALSE))-'Market shares starting point Fe'!AI99)+AI99,$Z99/SUMIFS('Eurostat market shares'!$Z$2:$Z$185,'Eurostat market shares'!$C$2:$C$185,'Market shares starting point Fe'!$C99,'Eurostat market shares'!$D$2:$D$185,'Market shares starting point Fe'!$D99)*(SUMIFS('RAW data extract'!AG$74:AG$81,'RAW data extract'!$C$74:$C$81,VLOOKUP('Market shares starting point Fe'!$D99,Nomenclature!$F$1:$G$8,2,FALSE))-'Market shares starting point Fe'!AI99)+AI99)</f>
        <v>1.4040730380408782E-2</v>
      </c>
      <c r="AK99" s="7">
        <f>IF(SUMIFS('Eurostat market shares'!$Z$2:$Z$185,'Eurostat market shares'!$C$2:$C$185,'Market shares starting point Fe'!$C99,'Eurostat market shares'!$D$2:$D$185,'Market shares starting point Fe'!$D99)=0,(SUMIFS('RAW data extract'!AH$74:AH$81,'RAW data extract'!$C$74:$C$81,VLOOKUP('Market shares starting point Fe'!$D99,Nomenclature!$F$1:$G$8,2,FALSE))-'Market shares starting point Fe'!AJ99)+AJ99,$Z99/SUMIFS('Eurostat market shares'!$Z$2:$Z$185,'Eurostat market shares'!$C$2:$C$185,'Market shares starting point Fe'!$C99,'Eurostat market shares'!$D$2:$D$185,'Market shares starting point Fe'!$D99)*(SUMIFS('RAW data extract'!AH$74:AH$81,'RAW data extract'!$C$74:$C$81,VLOOKUP('Market shares starting point Fe'!$D99,Nomenclature!$F$1:$G$8,2,FALSE))-'Market shares starting point Fe'!AJ99)+AJ99)</f>
        <v>1.5033369462781436E-2</v>
      </c>
      <c r="AL99" s="7">
        <f>IF(SUMIFS('Eurostat market shares'!$Z$2:$Z$185,'Eurostat market shares'!$C$2:$C$185,'Market shares starting point Fe'!$C99,'Eurostat market shares'!$D$2:$D$185,'Market shares starting point Fe'!$D99)=0,(SUMIFS('RAW data extract'!AI$74:AI$81,'RAW data extract'!$C$74:$C$81,VLOOKUP('Market shares starting point Fe'!$D99,Nomenclature!$F$1:$G$8,2,FALSE))-'Market shares starting point Fe'!AK99)+AK99,$Z99/SUMIFS('Eurostat market shares'!$Z$2:$Z$185,'Eurostat market shares'!$C$2:$C$185,'Market shares starting point Fe'!$C99,'Eurostat market shares'!$D$2:$D$185,'Market shares starting point Fe'!$D99)*(SUMIFS('RAW data extract'!AI$74:AI$81,'RAW data extract'!$C$74:$C$81,VLOOKUP('Market shares starting point Fe'!$D99,Nomenclature!$F$1:$G$8,2,FALSE))-'Market shares starting point Fe'!AK99)+AK99)</f>
        <v>1.6119232985887754E-2</v>
      </c>
      <c r="AM99" s="7">
        <f>IF(SUMIFS('Eurostat market shares'!$Z$2:$Z$185,'Eurostat market shares'!$C$2:$C$185,'Market shares starting point Fe'!$C99,'Eurostat market shares'!$D$2:$D$185,'Market shares starting point Fe'!$D99)=0,(SUMIFS('RAW data extract'!AJ$74:AJ$81,'RAW data extract'!$C$74:$C$81,VLOOKUP('Market shares starting point Fe'!$D99,Nomenclature!$F$1:$G$8,2,FALSE))-'Market shares starting point Fe'!AL99)+AL99,$Z99/SUMIFS('Eurostat market shares'!$Z$2:$Z$185,'Eurostat market shares'!$C$2:$C$185,'Market shares starting point Fe'!$C99,'Eurostat market shares'!$D$2:$D$185,'Market shares starting point Fe'!$D99)*(SUMIFS('RAW data extract'!AJ$74:AJ$81,'RAW data extract'!$C$74:$C$81,VLOOKUP('Market shares starting point Fe'!$D99,Nomenclature!$F$1:$G$8,2,FALSE))-'Market shares starting point Fe'!AL99)+AL99)</f>
        <v>1.7354203128125446E-2</v>
      </c>
      <c r="AN99" s="7">
        <f>IF(SUMIFS('Eurostat market shares'!$Z$2:$Z$185,'Eurostat market shares'!$C$2:$C$185,'Market shares starting point Fe'!$C99,'Eurostat market shares'!$D$2:$D$185,'Market shares starting point Fe'!$D99)=0,(SUMIFS('RAW data extract'!AK$74:AK$81,'RAW data extract'!$C$74:$C$81,VLOOKUP('Market shares starting point Fe'!$D99,Nomenclature!$F$1:$G$8,2,FALSE))-'Market shares starting point Fe'!AM99)+AM99,$Z99/SUMIFS('Eurostat market shares'!$Z$2:$Z$185,'Eurostat market shares'!$C$2:$C$185,'Market shares starting point Fe'!$C99,'Eurostat market shares'!$D$2:$D$185,'Market shares starting point Fe'!$D99)*(SUMIFS('RAW data extract'!AK$74:AK$81,'RAW data extract'!$C$74:$C$81,VLOOKUP('Market shares starting point Fe'!$D99,Nomenclature!$F$1:$G$8,2,FALSE))-'Market shares starting point Fe'!AM99)+AM99)</f>
        <v>1.8827414576133131E-2</v>
      </c>
      <c r="AO99" s="7">
        <f>IF(SUMIFS('Eurostat market shares'!$Z$2:$Z$185,'Eurostat market shares'!$C$2:$C$185,'Market shares starting point Fe'!$C99,'Eurostat market shares'!$D$2:$D$185,'Market shares starting point Fe'!$D99)=0,(SUMIFS('RAW data extract'!AL$74:AL$81,'RAW data extract'!$C$74:$C$81,VLOOKUP('Market shares starting point Fe'!$D99,Nomenclature!$F$1:$G$8,2,FALSE))-'Market shares starting point Fe'!AN99)+AN99,$Z99/SUMIFS('Eurostat market shares'!$Z$2:$Z$185,'Eurostat market shares'!$C$2:$C$185,'Market shares starting point Fe'!$C99,'Eurostat market shares'!$D$2:$D$185,'Market shares starting point Fe'!$D99)*(SUMIFS('RAW data extract'!AL$74:AL$81,'RAW data extract'!$C$74:$C$81,VLOOKUP('Market shares starting point Fe'!$D99,Nomenclature!$F$1:$G$8,2,FALSE))-'Market shares starting point Fe'!AN99)+AN99)</f>
        <v>2.049290191040452E-2</v>
      </c>
      <c r="AP99" s="7">
        <f>IF(SUMIFS('Eurostat market shares'!$Z$2:$Z$185,'Eurostat market shares'!$C$2:$C$185,'Market shares starting point Fe'!$C99,'Eurostat market shares'!$D$2:$D$185,'Market shares starting point Fe'!$D99)=0,(SUMIFS('RAW data extract'!AM$74:AM$81,'RAW data extract'!$C$74:$C$81,VLOOKUP('Market shares starting point Fe'!$D99,Nomenclature!$F$1:$G$8,2,FALSE))-'Market shares starting point Fe'!AO99)+AO99,$Z99/SUMIFS('Eurostat market shares'!$Z$2:$Z$185,'Eurostat market shares'!$C$2:$C$185,'Market shares starting point Fe'!$C99,'Eurostat market shares'!$D$2:$D$185,'Market shares starting point Fe'!$D99)*(SUMIFS('RAW data extract'!AM$74:AM$81,'RAW data extract'!$C$74:$C$81,VLOOKUP('Market shares starting point Fe'!$D99,Nomenclature!$F$1:$G$8,2,FALSE))-'Market shares starting point Fe'!AO99)+AO99)</f>
        <v>2.2380289907512292E-2</v>
      </c>
      <c r="AQ99" s="7">
        <f>IF(SUMIFS('Eurostat market shares'!$Z$2:$Z$185,'Eurostat market shares'!$C$2:$C$185,'Market shares starting point Fe'!$C99,'Eurostat market shares'!$D$2:$D$185,'Market shares starting point Fe'!$D99)=0,(SUMIFS('RAW data extract'!AN$74:AN$81,'RAW data extract'!$C$74:$C$81,VLOOKUP('Market shares starting point Fe'!$D99,Nomenclature!$F$1:$G$8,2,FALSE))-'Market shares starting point Fe'!AP99)+AP99,$Z99/SUMIFS('Eurostat market shares'!$Z$2:$Z$185,'Eurostat market shares'!$C$2:$C$185,'Market shares starting point Fe'!$C99,'Eurostat market shares'!$D$2:$D$185,'Market shares starting point Fe'!$D99)*(SUMIFS('RAW data extract'!AN$74:AN$81,'RAW data extract'!$C$74:$C$81,VLOOKUP('Market shares starting point Fe'!$D99,Nomenclature!$F$1:$G$8,2,FALSE))-'Market shares starting point Fe'!AP99)+AP99)</f>
        <v>2.4483705521278869E-2</v>
      </c>
      <c r="AR99" s="7">
        <f>IF(SUMIFS('Eurostat market shares'!$Z$2:$Z$185,'Eurostat market shares'!$C$2:$C$185,'Market shares starting point Fe'!$C99,'Eurostat market shares'!$D$2:$D$185,'Market shares starting point Fe'!$D99)=0,(SUMIFS('RAW data extract'!AO$74:AO$81,'RAW data extract'!$C$74:$C$81,VLOOKUP('Market shares starting point Fe'!$D99,Nomenclature!$F$1:$G$8,2,FALSE))-'Market shares starting point Fe'!AQ99)+AQ99,$Z99/SUMIFS('Eurostat market shares'!$Z$2:$Z$185,'Eurostat market shares'!$C$2:$C$185,'Market shares starting point Fe'!$C99,'Eurostat market shares'!$D$2:$D$185,'Market shares starting point Fe'!$D99)*(SUMIFS('RAW data extract'!AO$74:AO$81,'RAW data extract'!$C$74:$C$81,VLOOKUP('Market shares starting point Fe'!$D99,Nomenclature!$F$1:$G$8,2,FALSE))-'Market shares starting point Fe'!AQ99)+AQ99)</f>
        <v>2.6674996866603823E-2</v>
      </c>
      <c r="AS99" s="7">
        <f>IF(SUMIFS('Eurostat market shares'!$Z$2:$Z$185,'Eurostat market shares'!$C$2:$C$185,'Market shares starting point Fe'!$C99,'Eurostat market shares'!$D$2:$D$185,'Market shares starting point Fe'!$D99)=0,(SUMIFS('RAW data extract'!AP$74:AP$81,'RAW data extract'!$C$74:$C$81,VLOOKUP('Market shares starting point Fe'!$D99,Nomenclature!$F$1:$G$8,2,FALSE))-'Market shares starting point Fe'!AR99)+AR99,$Z99/SUMIFS('Eurostat market shares'!$Z$2:$Z$185,'Eurostat market shares'!$C$2:$C$185,'Market shares starting point Fe'!$C99,'Eurostat market shares'!$D$2:$D$185,'Market shares starting point Fe'!$D99)*(SUMIFS('RAW data extract'!AP$74:AP$81,'RAW data extract'!$C$74:$C$81,VLOOKUP('Market shares starting point Fe'!$D99,Nomenclature!$F$1:$G$8,2,FALSE))-'Market shares starting point Fe'!AR99)+AR99)</f>
        <v>2.8981523520557759E-2</v>
      </c>
      <c r="AT99" s="7">
        <f>IF(SUMIFS('Eurostat market shares'!$Z$2:$Z$185,'Eurostat market shares'!$C$2:$C$185,'Market shares starting point Fe'!$C99,'Eurostat market shares'!$D$2:$D$185,'Market shares starting point Fe'!$D99)=0,(SUMIFS('RAW data extract'!AQ$74:AQ$81,'RAW data extract'!$C$74:$C$81,VLOOKUP('Market shares starting point Fe'!$D99,Nomenclature!$F$1:$G$8,2,FALSE))-'Market shares starting point Fe'!AS99)+AS99,$Z99/SUMIFS('Eurostat market shares'!$Z$2:$Z$185,'Eurostat market shares'!$C$2:$C$185,'Market shares starting point Fe'!$C99,'Eurostat market shares'!$D$2:$D$185,'Market shares starting point Fe'!$D99)*(SUMIFS('RAW data extract'!AQ$74:AQ$81,'RAW data extract'!$C$74:$C$81,VLOOKUP('Market shares starting point Fe'!$D99,Nomenclature!$F$1:$G$8,2,FALSE))-'Market shares starting point Fe'!AS99)+AS99)</f>
        <v>3.1471723504043404E-2</v>
      </c>
      <c r="AU99" s="7">
        <f>IF(SUMIFS('Eurostat market shares'!$Z$2:$Z$185,'Eurostat market shares'!$C$2:$C$185,'Market shares starting point Fe'!$C99,'Eurostat market shares'!$D$2:$D$185,'Market shares starting point Fe'!$D99)=0,(SUMIFS('RAW data extract'!AR$74:AR$81,'RAW data extract'!$C$74:$C$81,VLOOKUP('Market shares starting point Fe'!$D99,Nomenclature!$F$1:$G$8,2,FALSE))-'Market shares starting point Fe'!AT99)+AT99,$Z99/SUMIFS('Eurostat market shares'!$Z$2:$Z$185,'Eurostat market shares'!$C$2:$C$185,'Market shares starting point Fe'!$C99,'Eurostat market shares'!$D$2:$D$185,'Market shares starting point Fe'!$D99)*(SUMIFS('RAW data extract'!AR$74:AR$81,'RAW data extract'!$C$74:$C$81,VLOOKUP('Market shares starting point Fe'!$D99,Nomenclature!$F$1:$G$8,2,FALSE))-'Market shares starting point Fe'!AT99)+AT99)</f>
        <v>3.4052766275412157E-2</v>
      </c>
      <c r="AV99" s="7">
        <f>IF(SUMIFS('Eurostat market shares'!$Z$2:$Z$185,'Eurostat market shares'!$C$2:$C$185,'Market shares starting point Fe'!$C99,'Eurostat market shares'!$D$2:$D$185,'Market shares starting point Fe'!$D99)=0,(SUMIFS('RAW data extract'!AS$74:AS$81,'RAW data extract'!$C$74:$C$81,VLOOKUP('Market shares starting point Fe'!$D99,Nomenclature!$F$1:$G$8,2,FALSE))-'Market shares starting point Fe'!AU99)+AU99,$Z99/SUMIFS('Eurostat market shares'!$Z$2:$Z$185,'Eurostat market shares'!$C$2:$C$185,'Market shares starting point Fe'!$C99,'Eurostat market shares'!$D$2:$D$185,'Market shares starting point Fe'!$D99)*(SUMIFS('RAW data extract'!AS$74:AS$81,'RAW data extract'!$C$74:$C$81,VLOOKUP('Market shares starting point Fe'!$D99,Nomenclature!$F$1:$G$8,2,FALSE))-'Market shares starting point Fe'!AU99)+AU99)</f>
        <v>3.6778270543804337E-2</v>
      </c>
      <c r="AW99" s="7">
        <f>IF(SUMIFS('Eurostat market shares'!$Z$2:$Z$185,'Eurostat market shares'!$C$2:$C$185,'Market shares starting point Fe'!$C99,'Eurostat market shares'!$D$2:$D$185,'Market shares starting point Fe'!$D99)=0,(SUMIFS('RAW data extract'!AT$74:AT$81,'RAW data extract'!$C$74:$C$81,VLOOKUP('Market shares starting point Fe'!$D99,Nomenclature!$F$1:$G$8,2,FALSE))-'Market shares starting point Fe'!AV99)+AV99,$Z99/SUMIFS('Eurostat market shares'!$Z$2:$Z$185,'Eurostat market shares'!$C$2:$C$185,'Market shares starting point Fe'!$C99,'Eurostat market shares'!$D$2:$D$185,'Market shares starting point Fe'!$D99)*(SUMIFS('RAW data extract'!AT$74:AT$81,'RAW data extract'!$C$74:$C$81,VLOOKUP('Market shares starting point Fe'!$D99,Nomenclature!$F$1:$G$8,2,FALSE))-'Market shares starting point Fe'!AV99)+AV99)</f>
        <v>3.9681390293189546E-2</v>
      </c>
      <c r="AX99" s="7">
        <f>IF(SUMIFS('Eurostat market shares'!$Z$2:$Z$185,'Eurostat market shares'!$C$2:$C$185,'Market shares starting point Fe'!$C99,'Eurostat market shares'!$D$2:$D$185,'Market shares starting point Fe'!$D99)=0,(SUMIFS('RAW data extract'!AU$74:AU$81,'RAW data extract'!$C$74:$C$81,VLOOKUP('Market shares starting point Fe'!$D99,Nomenclature!$F$1:$G$8,2,FALSE))-'Market shares starting point Fe'!AW99)+AW99,$Z99/SUMIFS('Eurostat market shares'!$Z$2:$Z$185,'Eurostat market shares'!$C$2:$C$185,'Market shares starting point Fe'!$C99,'Eurostat market shares'!$D$2:$D$185,'Market shares starting point Fe'!$D99)*(SUMIFS('RAW data extract'!AU$74:AU$81,'RAW data extract'!$C$74:$C$81,VLOOKUP('Market shares starting point Fe'!$D99,Nomenclature!$F$1:$G$8,2,FALSE))-'Market shares starting point Fe'!AW99)+AW99)</f>
        <v>4.2824369563487202E-2</v>
      </c>
      <c r="AY99" s="7">
        <f>IF(SUMIFS('Eurostat market shares'!$Z$2:$Z$185,'Eurostat market shares'!$C$2:$C$185,'Market shares starting point Fe'!$C99,'Eurostat market shares'!$D$2:$D$185,'Market shares starting point Fe'!$D99)=0,(SUMIFS('RAW data extract'!AV$74:AV$81,'RAW data extract'!$C$74:$C$81,VLOOKUP('Market shares starting point Fe'!$D99,Nomenclature!$F$1:$G$8,2,FALSE))-'Market shares starting point Fe'!AX99)+AX99,$Z99/SUMIFS('Eurostat market shares'!$Z$2:$Z$185,'Eurostat market shares'!$C$2:$C$185,'Market shares starting point Fe'!$C99,'Eurostat market shares'!$D$2:$D$185,'Market shares starting point Fe'!$D99)*(SUMIFS('RAW data extract'!AV$74:AV$81,'RAW data extract'!$C$74:$C$81,VLOOKUP('Market shares starting point Fe'!$D99,Nomenclature!$F$1:$G$8,2,FALSE))-'Market shares starting point Fe'!AX99)+AX99)</f>
        <v>4.6241290612107071E-2</v>
      </c>
      <c r="AZ99" s="7">
        <f>IF(SUMIFS('Eurostat market shares'!$Z$2:$Z$185,'Eurostat market shares'!$C$2:$C$185,'Market shares starting point Fe'!$C99,'Eurostat market shares'!$D$2:$D$185,'Market shares starting point Fe'!$D99)=0,(SUMIFS('RAW data extract'!AW$74:AW$81,'RAW data extract'!$C$74:$C$81,VLOOKUP('Market shares starting point Fe'!$D99,Nomenclature!$F$1:$G$8,2,FALSE))-'Market shares starting point Fe'!AY99)+AY99,$Z99/SUMIFS('Eurostat market shares'!$Z$2:$Z$185,'Eurostat market shares'!$C$2:$C$185,'Market shares starting point Fe'!$C99,'Eurostat market shares'!$D$2:$D$185,'Market shares starting point Fe'!$D99)*(SUMIFS('RAW data extract'!AW$74:AW$81,'RAW data extract'!$C$74:$C$81,VLOOKUP('Market shares starting point Fe'!$D99,Nomenclature!$F$1:$G$8,2,FALSE))-'Market shares starting point Fe'!AY99)+AY99)</f>
        <v>4.9947291639282E-2</v>
      </c>
      <c r="BA99" s="7">
        <f>IF(SUMIFS('Eurostat market shares'!$Z$2:$Z$185,'Eurostat market shares'!$C$2:$C$185,'Market shares starting point Fe'!$C99,'Eurostat market shares'!$D$2:$D$185,'Market shares starting point Fe'!$D99)=0,(SUMIFS('RAW data extract'!AX$74:AX$81,'RAW data extract'!$C$74:$C$81,VLOOKUP('Market shares starting point Fe'!$D99,Nomenclature!$F$1:$G$8,2,FALSE))-'Market shares starting point Fe'!AZ99)+AZ99,$Z99/SUMIFS('Eurostat market shares'!$Z$2:$Z$185,'Eurostat market shares'!$C$2:$C$185,'Market shares starting point Fe'!$C99,'Eurostat market shares'!$D$2:$D$185,'Market shares starting point Fe'!$D99)*(SUMIFS('RAW data extract'!AX$74:AX$81,'RAW data extract'!$C$74:$C$81,VLOOKUP('Market shares starting point Fe'!$D99,Nomenclature!$F$1:$G$8,2,FALSE))-'Market shares starting point Fe'!AZ99)+AZ99)</f>
        <v>5.39952980802074E-2</v>
      </c>
      <c r="BB99" s="7">
        <f>IF(SUMIFS('Eurostat market shares'!$Z$2:$Z$185,'Eurostat market shares'!$C$2:$C$185,'Market shares starting point Fe'!$C99,'Eurostat market shares'!$D$2:$D$185,'Market shares starting point Fe'!$D99)=0,(SUMIFS('RAW data extract'!AY$74:AY$81,'RAW data extract'!$C$74:$C$81,VLOOKUP('Market shares starting point Fe'!$D99,Nomenclature!$F$1:$G$8,2,FALSE))-'Market shares starting point Fe'!BA99)+BA99,$Z99/SUMIFS('Eurostat market shares'!$Z$2:$Z$185,'Eurostat market shares'!$C$2:$C$185,'Market shares starting point Fe'!$C99,'Eurostat market shares'!$D$2:$D$185,'Market shares starting point Fe'!$D99)*(SUMIFS('RAW data extract'!AY$74:AY$81,'RAW data extract'!$C$74:$C$81,VLOOKUP('Market shares starting point Fe'!$D99,Nomenclature!$F$1:$G$8,2,FALSE))-'Market shares starting point Fe'!BA99)+BA99)</f>
        <v>5.8458049131457968E-2</v>
      </c>
      <c r="BC99" s="7">
        <f>IF(SUMIFS('Eurostat market shares'!$Z$2:$Z$185,'Eurostat market shares'!$C$2:$C$185,'Market shares starting point Fe'!$C99,'Eurostat market shares'!$D$2:$D$185,'Market shares starting point Fe'!$D99)=0,(SUMIFS('RAW data extract'!AZ$74:AZ$81,'RAW data extract'!$C$74:$C$81,VLOOKUP('Market shares starting point Fe'!$D99,Nomenclature!$F$1:$G$8,2,FALSE))-'Market shares starting point Fe'!BB99)+BB99,$Z99/SUMIFS('Eurostat market shares'!$Z$2:$Z$185,'Eurostat market shares'!$C$2:$C$185,'Market shares starting point Fe'!$C99,'Eurostat market shares'!$D$2:$D$185,'Market shares starting point Fe'!$D99)*(SUMIFS('RAW data extract'!AZ$74:AZ$81,'RAW data extract'!$C$74:$C$81,VLOOKUP('Market shares starting point Fe'!$D99,Nomenclature!$F$1:$G$8,2,FALSE))-'Market shares starting point Fe'!BB99)+BB99)</f>
        <v>6.3401371092002445E-2</v>
      </c>
      <c r="BD99" s="7">
        <f>IF(SUMIFS('Eurostat market shares'!$Z$2:$Z$185,'Eurostat market shares'!$C$2:$C$185,'Market shares starting point Fe'!$C99,'Eurostat market shares'!$D$2:$D$185,'Market shares starting point Fe'!$D99)=0,(SUMIFS('RAW data extract'!BA$74:BA$81,'RAW data extract'!$C$74:$C$81,VLOOKUP('Market shares starting point Fe'!$D99,Nomenclature!$F$1:$G$8,2,FALSE))-'Market shares starting point Fe'!BC99)+BC99,$Z99/SUMIFS('Eurostat market shares'!$Z$2:$Z$185,'Eurostat market shares'!$C$2:$C$185,'Market shares starting point Fe'!$C99,'Eurostat market shares'!$D$2:$D$185,'Market shares starting point Fe'!$D99)*(SUMIFS('RAW data extract'!BA$74:BA$81,'RAW data extract'!$C$74:$C$81,VLOOKUP('Market shares starting point Fe'!$D99,Nomenclature!$F$1:$G$8,2,FALSE))-'Market shares starting point Fe'!BC99)+BC99)</f>
        <v>6.8817306464138597E-2</v>
      </c>
      <c r="BE99" s="7">
        <f>IF(SUMIFS('Eurostat market shares'!$Z$2:$Z$185,'Eurostat market shares'!$C$2:$C$185,'Market shares starting point Fe'!$C99,'Eurostat market shares'!$D$2:$D$185,'Market shares starting point Fe'!$D99)=0,(SUMIFS('RAW data extract'!BB$74:BB$81,'RAW data extract'!$C$74:$C$81,VLOOKUP('Market shares starting point Fe'!$D99,Nomenclature!$F$1:$G$8,2,FALSE))-'Market shares starting point Fe'!BD99)+BD99,$Z99/SUMIFS('Eurostat market shares'!$Z$2:$Z$185,'Eurostat market shares'!$C$2:$C$185,'Market shares starting point Fe'!$C99,'Eurostat market shares'!$D$2:$D$185,'Market shares starting point Fe'!$D99)*(SUMIFS('RAW data extract'!BB$74:BB$81,'RAW data extract'!$C$74:$C$81,VLOOKUP('Market shares starting point Fe'!$D99,Nomenclature!$F$1:$G$8,2,FALSE))-'Market shares starting point Fe'!BD99)+BD99)</f>
        <v>7.4897037211166584E-2</v>
      </c>
      <c r="BF99" s="7">
        <f>IF(SUMIFS('Eurostat market shares'!$Z$2:$Z$185,'Eurostat market shares'!$C$2:$C$185,'Market shares starting point Fe'!$C99,'Eurostat market shares'!$D$2:$D$185,'Market shares starting point Fe'!$D99)=0,(SUMIFS('RAW data extract'!BC$74:BC$81,'RAW data extract'!$C$74:$C$81,VLOOKUP('Market shares starting point Fe'!$D99,Nomenclature!$F$1:$G$8,2,FALSE))-'Market shares starting point Fe'!BE99)+BE99,$Z99/SUMIFS('Eurostat market shares'!$Z$2:$Z$185,'Eurostat market shares'!$C$2:$C$185,'Market shares starting point Fe'!$C99,'Eurostat market shares'!$D$2:$D$185,'Market shares starting point Fe'!$D99)*(SUMIFS('RAW data extract'!BC$74:BC$81,'RAW data extract'!$C$74:$C$81,VLOOKUP('Market shares starting point Fe'!$D99,Nomenclature!$F$1:$G$8,2,FALSE))-'Market shares starting point Fe'!BE99)+BE99)</f>
        <v>8.1710240282487634E-2</v>
      </c>
      <c r="BG99" s="7">
        <f>IF(SUMIFS('Eurostat market shares'!$Z$2:$Z$185,'Eurostat market shares'!$C$2:$C$185,'Market shares starting point Fe'!$C99,'Eurostat market shares'!$D$2:$D$185,'Market shares starting point Fe'!$D99)=0,(SUMIFS('RAW data extract'!BD$74:BD$81,'RAW data extract'!$C$74:$C$81,VLOOKUP('Market shares starting point Fe'!$D99,Nomenclature!$F$1:$G$8,2,FALSE))-'Market shares starting point Fe'!BF99)+BF99,$Z99/SUMIFS('Eurostat market shares'!$Z$2:$Z$185,'Eurostat market shares'!$C$2:$C$185,'Market shares starting point Fe'!$C99,'Eurostat market shares'!$D$2:$D$185,'Market shares starting point Fe'!$D99)*(SUMIFS('RAW data extract'!BD$74:BD$81,'RAW data extract'!$C$74:$C$81,VLOOKUP('Market shares starting point Fe'!$D99,Nomenclature!$F$1:$G$8,2,FALSE))-'Market shares starting point Fe'!BF99)+BF99)</f>
        <v>8.939021685558271E-2</v>
      </c>
      <c r="BH99" s="7">
        <f>IF(SUMIFS('Eurostat market shares'!$Z$2:$Z$185,'Eurostat market shares'!$C$2:$C$185,'Market shares starting point Fe'!$C99,'Eurostat market shares'!$D$2:$D$185,'Market shares starting point Fe'!$D99)=0,(SUMIFS('RAW data extract'!BE$74:BE$81,'RAW data extract'!$C$74:$C$81,VLOOKUP('Market shares starting point Fe'!$D99,Nomenclature!$F$1:$G$8,2,FALSE))-'Market shares starting point Fe'!BG99)+BG99,$Z99/SUMIFS('Eurostat market shares'!$Z$2:$Z$185,'Eurostat market shares'!$C$2:$C$185,'Market shares starting point Fe'!$C99,'Eurostat market shares'!$D$2:$D$185,'Market shares starting point Fe'!$D99)*(SUMIFS('RAW data extract'!BE$74:BE$81,'RAW data extract'!$C$74:$C$81,VLOOKUP('Market shares starting point Fe'!$D99,Nomenclature!$F$1:$G$8,2,FALSE))-'Market shares starting point Fe'!BG99)+BG99)</f>
        <v>9.8121167187869188E-2</v>
      </c>
    </row>
    <row r="100" spans="1:60" hidden="1" x14ac:dyDescent="0.3">
      <c r="A100" t="s">
        <v>9</v>
      </c>
      <c r="B100" t="s">
        <v>10</v>
      </c>
      <c r="C100" t="s">
        <v>31</v>
      </c>
      <c r="D100" t="s">
        <v>18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 s="6">
        <f>IFERROR(SUMIFS('intermediary sheet'!J$2:J$185,'intermediary sheet'!$C$2:$C$185,'Market shares starting point Fe'!$C100,'intermediary sheet'!$D$2:$D$185,'Market shares starting point Fe'!$D100)/SUMIFS('intermediary sheet'!J$2:J$185,'intermediary sheet'!$C$2:$C$185,'Market shares starting point Fe'!$C100,'intermediary sheet'!$D$2:$D$185,"total"),0)</f>
        <v>0</v>
      </c>
      <c r="K100" s="6">
        <f>IFERROR(SUMIFS('intermediary sheet'!K$2:K$185,'intermediary sheet'!$C$2:$C$185,'Market shares starting point Fe'!$C100,'intermediary sheet'!$D$2:$D$185,'Market shares starting point Fe'!$D100)/SUMIFS('intermediary sheet'!K$2:K$185,'intermediary sheet'!$C$2:$C$185,'Market shares starting point Fe'!$C100,'intermediary sheet'!$D$2:$D$185,"total"),0)</f>
        <v>0</v>
      </c>
      <c r="L100" s="6">
        <f>IFERROR(SUMIFS('intermediary sheet'!L$2:L$185,'intermediary sheet'!$C$2:$C$185,'Market shares starting point Fe'!$C100,'intermediary sheet'!$D$2:$D$185,'Market shares starting point Fe'!$D100)/SUMIFS('intermediary sheet'!L$2:L$185,'intermediary sheet'!$C$2:$C$185,'Market shares starting point Fe'!$C100,'intermediary sheet'!$D$2:$D$185,"total"),0)</f>
        <v>0</v>
      </c>
      <c r="M100" s="6">
        <f>IFERROR(SUMIFS('intermediary sheet'!M$2:M$185,'intermediary sheet'!$C$2:$C$185,'Market shares starting point Fe'!$C100,'intermediary sheet'!$D$2:$D$185,'Market shares starting point Fe'!$D100)/SUMIFS('intermediary sheet'!M$2:M$185,'intermediary sheet'!$C$2:$C$185,'Market shares starting point Fe'!$C100,'intermediary sheet'!$D$2:$D$185,"total"),0)</f>
        <v>0</v>
      </c>
      <c r="N100" s="6">
        <f>IFERROR(SUMIFS('intermediary sheet'!N$2:N$185,'intermediary sheet'!$C$2:$C$185,'Market shares starting point Fe'!$C100,'intermediary sheet'!$D$2:$D$185,'Market shares starting point Fe'!$D100)/SUMIFS('intermediary sheet'!N$2:N$185,'intermediary sheet'!$C$2:$C$185,'Market shares starting point Fe'!$C100,'intermediary sheet'!$D$2:$D$185,"total"),0)</f>
        <v>0</v>
      </c>
      <c r="O100" s="6">
        <f>IFERROR(SUMIFS('intermediary sheet'!O$2:O$185,'intermediary sheet'!$C$2:$C$185,'Market shares starting point Fe'!$C100,'intermediary sheet'!$D$2:$D$185,'Market shares starting point Fe'!$D100)/SUMIFS('intermediary sheet'!O$2:O$185,'intermediary sheet'!$C$2:$C$185,'Market shares starting point Fe'!$C100,'intermediary sheet'!$D$2:$D$185,"total"),0)</f>
        <v>0</v>
      </c>
      <c r="P100" s="6">
        <f>IFERROR(SUMIFS('intermediary sheet'!P$2:P$185,'intermediary sheet'!$C$2:$C$185,'Market shares starting point Fe'!$C100,'intermediary sheet'!$D$2:$D$185,'Market shares starting point Fe'!$D100)/SUMIFS('intermediary sheet'!P$2:P$185,'intermediary sheet'!$C$2:$C$185,'Market shares starting point Fe'!$C100,'intermediary sheet'!$D$2:$D$185,"total"),0)</f>
        <v>0</v>
      </c>
      <c r="Q100" s="6">
        <f>IFERROR(SUMIFS('intermediary sheet'!Q$2:Q$185,'intermediary sheet'!$C$2:$C$185,'Market shares starting point Fe'!$C100,'intermediary sheet'!$D$2:$D$185,'Market shares starting point Fe'!$D100)/SUMIFS('intermediary sheet'!Q$2:Q$185,'intermediary sheet'!$C$2:$C$185,'Market shares starting point Fe'!$C100,'intermediary sheet'!$D$2:$D$185,"total"),0)</f>
        <v>0</v>
      </c>
      <c r="R100" s="6">
        <f>IFERROR(SUMIFS('intermediary sheet'!R$2:R$185,'intermediary sheet'!$C$2:$C$185,'Market shares starting point Fe'!$C100,'intermediary sheet'!$D$2:$D$185,'Market shares starting point Fe'!$D100)/SUMIFS('intermediary sheet'!R$2:R$185,'intermediary sheet'!$C$2:$C$185,'Market shares starting point Fe'!$C100,'intermediary sheet'!$D$2:$D$185,"total"),0)</f>
        <v>0</v>
      </c>
      <c r="S100" s="6">
        <f>IFERROR(SUMIFS('intermediary sheet'!S$2:S$185,'intermediary sheet'!$C$2:$C$185,'Market shares starting point Fe'!$C100,'intermediary sheet'!$D$2:$D$185,'Market shares starting point Fe'!$D100)/SUMIFS('intermediary sheet'!S$2:S$185,'intermediary sheet'!$C$2:$C$185,'Market shares starting point Fe'!$C100,'intermediary sheet'!$D$2:$D$185,"total"),0)</f>
        <v>0</v>
      </c>
      <c r="T100" s="6">
        <f>IFERROR(SUMIFS('intermediary sheet'!T$2:T$185,'intermediary sheet'!$C$2:$C$185,'Market shares starting point Fe'!$C100,'intermediary sheet'!$D$2:$D$185,'Market shares starting point Fe'!$D100)/SUMIFS('intermediary sheet'!T$2:T$185,'intermediary sheet'!$C$2:$C$185,'Market shares starting point Fe'!$C100,'intermediary sheet'!$D$2:$D$185,"total"),0)</f>
        <v>0</v>
      </c>
      <c r="U100" s="6">
        <f>IFERROR(SUMIFS('intermediary sheet'!U$2:U$185,'intermediary sheet'!$C$2:$C$185,'Market shares starting point Fe'!$C100,'intermediary sheet'!$D$2:$D$185,'Market shares starting point Fe'!$D100)/SUMIFS('intermediary sheet'!U$2:U$185,'intermediary sheet'!$C$2:$C$185,'Market shares starting point Fe'!$C100,'intermediary sheet'!$D$2:$D$185,"total"),0)</f>
        <v>0</v>
      </c>
      <c r="V100" s="6">
        <f>IFERROR(SUMIFS('intermediary sheet'!V$2:V$185,'intermediary sheet'!$C$2:$C$185,'Market shares starting point Fe'!$C100,'intermediary sheet'!$D$2:$D$185,'Market shares starting point Fe'!$D100)/SUMIFS('intermediary sheet'!V$2:V$185,'intermediary sheet'!$C$2:$C$185,'Market shares starting point Fe'!$C100,'intermediary sheet'!$D$2:$D$185,"total"),0)</f>
        <v>0</v>
      </c>
      <c r="W100" s="6">
        <f>IFERROR(SUMIFS('intermediary sheet'!W$2:W$185,'intermediary sheet'!$C$2:$C$185,'Market shares starting point Fe'!$C100,'intermediary sheet'!$D$2:$D$185,'Market shares starting point Fe'!$D100)/SUMIFS('intermediary sheet'!W$2:W$185,'intermediary sheet'!$C$2:$C$185,'Market shares starting point Fe'!$C100,'intermediary sheet'!$D$2:$D$185,"total"),0)</f>
        <v>0</v>
      </c>
      <c r="X100" s="6">
        <f>IFERROR(SUMIFS('intermediary sheet'!X$2:X$185,'intermediary sheet'!$C$2:$C$185,'Market shares starting point Fe'!$C100,'intermediary sheet'!$D$2:$D$185,'Market shares starting point Fe'!$D100)/SUMIFS('intermediary sheet'!X$2:X$185,'intermediary sheet'!$C$2:$C$185,'Market shares starting point Fe'!$C100,'intermediary sheet'!$D$2:$D$185,"total"),0)</f>
        <v>0</v>
      </c>
      <c r="Y100" s="6">
        <f>IFERROR(SUMIFS('intermediary sheet'!Y$2:Y$185,'intermediary sheet'!$C$2:$C$185,'Market shares starting point Fe'!$C100,'intermediary sheet'!$D$2:$D$185,'Market shares starting point Fe'!$D100)/SUMIFS('intermediary sheet'!Y$2:Y$185,'intermediary sheet'!$C$2:$C$185,'Market shares starting point Fe'!$C100,'intermediary sheet'!$D$2:$D$185,"total"),0)</f>
        <v>0</v>
      </c>
      <c r="Z100" s="6">
        <f>IFERROR(SUMIFS('intermediary sheet'!Z$2:Z$185,'intermediary sheet'!$C$2:$C$185,'Market shares starting point Fe'!$C100,'intermediary sheet'!$D$2:$D$185,'Market shares starting point Fe'!$D100)/SUMIFS('intermediary sheet'!Z$2:Z$185,'intermediary sheet'!$C$2:$C$185,'Market shares starting point Fe'!$C100,'intermediary sheet'!$D$2:$D$185,"total"),0)</f>
        <v>0</v>
      </c>
      <c r="AA100" s="7">
        <f>IF(SUMIFS('Eurostat market shares'!$Z$2:$Z$185,'Eurostat market shares'!$C$2:$C$185,'Market shares starting point Fe'!$C100,'Eurostat market shares'!$D$2:$D$185,'Market shares starting point Fe'!$D100)=0,(SUMIFS('RAW data extract'!X$74:X$81,'RAW data extract'!$C$74:$C$81,VLOOKUP('Market shares starting point Fe'!$D100,Nomenclature!$F$1:$G$8,2,FALSE))-'Market shares starting point Fe'!Z100)+Z100,$Z100/SUMIFS('Eurostat market shares'!$Z$2:$Z$185,'Eurostat market shares'!$C$2:$C$185,'Market shares starting point Fe'!$C100,'Eurostat market shares'!$D$2:$D$185,'Market shares starting point Fe'!$D100)*(SUMIFS('RAW data extract'!X$74:X$81,'RAW data extract'!$C$74:$C$81,VLOOKUP('Market shares starting point Fe'!$D100,Nomenclature!$F$1:$G$8,2,FALSE))-'Market shares starting point Fe'!Z100)+Z100)</f>
        <v>0</v>
      </c>
      <c r="AB100" s="7">
        <f>IF(SUMIFS('Eurostat market shares'!$Z$2:$Z$185,'Eurostat market shares'!$C$2:$C$185,'Market shares starting point Fe'!$C100,'Eurostat market shares'!$D$2:$D$185,'Market shares starting point Fe'!$D100)=0,(SUMIFS('RAW data extract'!Y$74:Y$81,'RAW data extract'!$C$74:$C$81,VLOOKUP('Market shares starting point Fe'!$D100,Nomenclature!$F$1:$G$8,2,FALSE))-'Market shares starting point Fe'!AA100)+AA100,$Z100/SUMIFS('Eurostat market shares'!$Z$2:$Z$185,'Eurostat market shares'!$C$2:$C$185,'Market shares starting point Fe'!$C100,'Eurostat market shares'!$D$2:$D$185,'Market shares starting point Fe'!$D100)*(SUMIFS('RAW data extract'!Y$74:Y$81,'RAW data extract'!$C$74:$C$81,VLOOKUP('Market shares starting point Fe'!$D100,Nomenclature!$F$1:$G$8,2,FALSE))-'Market shares starting point Fe'!AA100)+AA100)</f>
        <v>0</v>
      </c>
      <c r="AC100" s="7">
        <f>IF(SUMIFS('Eurostat market shares'!$Z$2:$Z$185,'Eurostat market shares'!$C$2:$C$185,'Market shares starting point Fe'!$C100,'Eurostat market shares'!$D$2:$D$185,'Market shares starting point Fe'!$D100)=0,(SUMIFS('RAW data extract'!Z$74:Z$81,'RAW data extract'!$C$74:$C$81,VLOOKUP('Market shares starting point Fe'!$D100,Nomenclature!$F$1:$G$8,2,FALSE))-'Market shares starting point Fe'!AB100)+AB100,$Z100/SUMIFS('Eurostat market shares'!$Z$2:$Z$185,'Eurostat market shares'!$C$2:$C$185,'Market shares starting point Fe'!$C100,'Eurostat market shares'!$D$2:$D$185,'Market shares starting point Fe'!$D100)*(SUMIFS('RAW data extract'!Z$74:Z$81,'RAW data extract'!$C$74:$C$81,VLOOKUP('Market shares starting point Fe'!$D100,Nomenclature!$F$1:$G$8,2,FALSE))-'Market shares starting point Fe'!AB100)+AB100)</f>
        <v>0</v>
      </c>
      <c r="AD100" s="7">
        <f>IF(SUMIFS('Eurostat market shares'!$Z$2:$Z$185,'Eurostat market shares'!$C$2:$C$185,'Market shares starting point Fe'!$C100,'Eurostat market shares'!$D$2:$D$185,'Market shares starting point Fe'!$D100)=0,(SUMIFS('RAW data extract'!AA$74:AA$81,'RAW data extract'!$C$74:$C$81,VLOOKUP('Market shares starting point Fe'!$D100,Nomenclature!$F$1:$G$8,2,FALSE))-'Market shares starting point Fe'!AC100)+AC100,$Z100/SUMIFS('Eurostat market shares'!$Z$2:$Z$185,'Eurostat market shares'!$C$2:$C$185,'Market shares starting point Fe'!$C100,'Eurostat market shares'!$D$2:$D$185,'Market shares starting point Fe'!$D100)*(SUMIFS('RAW data extract'!AA$74:AA$81,'RAW data extract'!$C$74:$C$81,VLOOKUP('Market shares starting point Fe'!$D100,Nomenclature!$F$1:$G$8,2,FALSE))-'Market shares starting point Fe'!AC100)+AC100)</f>
        <v>0</v>
      </c>
      <c r="AE100" s="7">
        <f>IF(SUMIFS('Eurostat market shares'!$Z$2:$Z$185,'Eurostat market shares'!$C$2:$C$185,'Market shares starting point Fe'!$C100,'Eurostat market shares'!$D$2:$D$185,'Market shares starting point Fe'!$D100)=0,(SUMIFS('RAW data extract'!AB$74:AB$81,'RAW data extract'!$C$74:$C$81,VLOOKUP('Market shares starting point Fe'!$D100,Nomenclature!$F$1:$G$8,2,FALSE))-'Market shares starting point Fe'!AD100)+AD100,$Z100/SUMIFS('Eurostat market shares'!$Z$2:$Z$185,'Eurostat market shares'!$C$2:$C$185,'Market shares starting point Fe'!$C100,'Eurostat market shares'!$D$2:$D$185,'Market shares starting point Fe'!$D100)*(SUMIFS('RAW data extract'!AB$74:AB$81,'RAW data extract'!$C$74:$C$81,VLOOKUP('Market shares starting point Fe'!$D100,Nomenclature!$F$1:$G$8,2,FALSE))-'Market shares starting point Fe'!AD100)+AD100)</f>
        <v>0</v>
      </c>
      <c r="AF100" s="7">
        <f>IF(SUMIFS('Eurostat market shares'!$Z$2:$Z$185,'Eurostat market shares'!$C$2:$C$185,'Market shares starting point Fe'!$C100,'Eurostat market shares'!$D$2:$D$185,'Market shares starting point Fe'!$D100)=0,(SUMIFS('RAW data extract'!AC$74:AC$81,'RAW data extract'!$C$74:$C$81,VLOOKUP('Market shares starting point Fe'!$D100,Nomenclature!$F$1:$G$8,2,FALSE))-'Market shares starting point Fe'!AE100)+AE100,$Z100/SUMIFS('Eurostat market shares'!$Z$2:$Z$185,'Eurostat market shares'!$C$2:$C$185,'Market shares starting point Fe'!$C100,'Eurostat market shares'!$D$2:$D$185,'Market shares starting point Fe'!$D100)*(SUMIFS('RAW data extract'!AC$74:AC$81,'RAW data extract'!$C$74:$C$81,VLOOKUP('Market shares starting point Fe'!$D100,Nomenclature!$F$1:$G$8,2,FALSE))-'Market shares starting point Fe'!AE100)+AE100)</f>
        <v>0</v>
      </c>
      <c r="AG100" s="7">
        <f>IF(SUMIFS('Eurostat market shares'!$Z$2:$Z$185,'Eurostat market shares'!$C$2:$C$185,'Market shares starting point Fe'!$C100,'Eurostat market shares'!$D$2:$D$185,'Market shares starting point Fe'!$D100)=0,(SUMIFS('RAW data extract'!AD$74:AD$81,'RAW data extract'!$C$74:$C$81,VLOOKUP('Market shares starting point Fe'!$D100,Nomenclature!$F$1:$G$8,2,FALSE))-'Market shares starting point Fe'!AF100)+AF100,$Z100/SUMIFS('Eurostat market shares'!$Z$2:$Z$185,'Eurostat market shares'!$C$2:$C$185,'Market shares starting point Fe'!$C100,'Eurostat market shares'!$D$2:$D$185,'Market shares starting point Fe'!$D100)*(SUMIFS('RAW data extract'!AD$74:AD$81,'RAW data extract'!$C$74:$C$81,VLOOKUP('Market shares starting point Fe'!$D100,Nomenclature!$F$1:$G$8,2,FALSE))-'Market shares starting point Fe'!AF100)+AF100)</f>
        <v>0</v>
      </c>
      <c r="AH100" s="7">
        <f>IF(SUMIFS('Eurostat market shares'!$Z$2:$Z$185,'Eurostat market shares'!$C$2:$C$185,'Market shares starting point Fe'!$C100,'Eurostat market shares'!$D$2:$D$185,'Market shares starting point Fe'!$D100)=0,(SUMIFS('RAW data extract'!AE$74:AE$81,'RAW data extract'!$C$74:$C$81,VLOOKUP('Market shares starting point Fe'!$D100,Nomenclature!$F$1:$G$8,2,FALSE))-'Market shares starting point Fe'!AG100)+AG100,$Z100/SUMIFS('Eurostat market shares'!$Z$2:$Z$185,'Eurostat market shares'!$C$2:$C$185,'Market shares starting point Fe'!$C100,'Eurostat market shares'!$D$2:$D$185,'Market shares starting point Fe'!$D100)*(SUMIFS('RAW data extract'!AE$74:AE$81,'RAW data extract'!$C$74:$C$81,VLOOKUP('Market shares starting point Fe'!$D100,Nomenclature!$F$1:$G$8,2,FALSE))-'Market shares starting point Fe'!AG100)+AG100)</f>
        <v>0</v>
      </c>
      <c r="AI100" s="7">
        <f>IF(SUMIFS('Eurostat market shares'!$Z$2:$Z$185,'Eurostat market shares'!$C$2:$C$185,'Market shares starting point Fe'!$C100,'Eurostat market shares'!$D$2:$D$185,'Market shares starting point Fe'!$D100)=0,(SUMIFS('RAW data extract'!AF$74:AF$81,'RAW data extract'!$C$74:$C$81,VLOOKUP('Market shares starting point Fe'!$D100,Nomenclature!$F$1:$G$8,2,FALSE))-'Market shares starting point Fe'!AH100)+AH100,$Z100/SUMIFS('Eurostat market shares'!$Z$2:$Z$185,'Eurostat market shares'!$C$2:$C$185,'Market shares starting point Fe'!$C100,'Eurostat market shares'!$D$2:$D$185,'Market shares starting point Fe'!$D100)*(SUMIFS('RAW data extract'!AF$74:AF$81,'RAW data extract'!$C$74:$C$81,VLOOKUP('Market shares starting point Fe'!$D100,Nomenclature!$F$1:$G$8,2,FALSE))-'Market shares starting point Fe'!AH100)+AH100)</f>
        <v>0</v>
      </c>
      <c r="AJ100" s="7">
        <f>IF(SUMIFS('Eurostat market shares'!$Z$2:$Z$185,'Eurostat market shares'!$C$2:$C$185,'Market shares starting point Fe'!$C100,'Eurostat market shares'!$D$2:$D$185,'Market shares starting point Fe'!$D100)=0,(SUMIFS('RAW data extract'!AG$74:AG$81,'RAW data extract'!$C$74:$C$81,VLOOKUP('Market shares starting point Fe'!$D100,Nomenclature!$F$1:$G$8,2,FALSE))-'Market shares starting point Fe'!AI100)+AI100,$Z100/SUMIFS('Eurostat market shares'!$Z$2:$Z$185,'Eurostat market shares'!$C$2:$C$185,'Market shares starting point Fe'!$C100,'Eurostat market shares'!$D$2:$D$185,'Market shares starting point Fe'!$D100)*(SUMIFS('RAW data extract'!AG$74:AG$81,'RAW data extract'!$C$74:$C$81,VLOOKUP('Market shares starting point Fe'!$D100,Nomenclature!$F$1:$G$8,2,FALSE))-'Market shares starting point Fe'!AI100)+AI100)</f>
        <v>0</v>
      </c>
      <c r="AK100" s="7">
        <f>IF(SUMIFS('Eurostat market shares'!$Z$2:$Z$185,'Eurostat market shares'!$C$2:$C$185,'Market shares starting point Fe'!$C100,'Eurostat market shares'!$D$2:$D$185,'Market shares starting point Fe'!$D100)=0,(SUMIFS('RAW data extract'!AH$74:AH$81,'RAW data extract'!$C$74:$C$81,VLOOKUP('Market shares starting point Fe'!$D100,Nomenclature!$F$1:$G$8,2,FALSE))-'Market shares starting point Fe'!AJ100)+AJ100,$Z100/SUMIFS('Eurostat market shares'!$Z$2:$Z$185,'Eurostat market shares'!$C$2:$C$185,'Market shares starting point Fe'!$C100,'Eurostat market shares'!$D$2:$D$185,'Market shares starting point Fe'!$D100)*(SUMIFS('RAW data extract'!AH$74:AH$81,'RAW data extract'!$C$74:$C$81,VLOOKUP('Market shares starting point Fe'!$D100,Nomenclature!$F$1:$G$8,2,FALSE))-'Market shares starting point Fe'!AJ100)+AJ100)</f>
        <v>0</v>
      </c>
      <c r="AL100" s="7">
        <f>IF(SUMIFS('Eurostat market shares'!$Z$2:$Z$185,'Eurostat market shares'!$C$2:$C$185,'Market shares starting point Fe'!$C100,'Eurostat market shares'!$D$2:$D$185,'Market shares starting point Fe'!$D100)=0,(SUMIFS('RAW data extract'!AI$74:AI$81,'RAW data extract'!$C$74:$C$81,VLOOKUP('Market shares starting point Fe'!$D100,Nomenclature!$F$1:$G$8,2,FALSE))-'Market shares starting point Fe'!AK100)+AK100,$Z100/SUMIFS('Eurostat market shares'!$Z$2:$Z$185,'Eurostat market shares'!$C$2:$C$185,'Market shares starting point Fe'!$C100,'Eurostat market shares'!$D$2:$D$185,'Market shares starting point Fe'!$D100)*(SUMIFS('RAW data extract'!AI$74:AI$81,'RAW data extract'!$C$74:$C$81,VLOOKUP('Market shares starting point Fe'!$D100,Nomenclature!$F$1:$G$8,2,FALSE))-'Market shares starting point Fe'!AK100)+AK100)</f>
        <v>0</v>
      </c>
      <c r="AM100" s="7">
        <f>IF(SUMIFS('Eurostat market shares'!$Z$2:$Z$185,'Eurostat market shares'!$C$2:$C$185,'Market shares starting point Fe'!$C100,'Eurostat market shares'!$D$2:$D$185,'Market shares starting point Fe'!$D100)=0,(SUMIFS('RAW data extract'!AJ$74:AJ$81,'RAW data extract'!$C$74:$C$81,VLOOKUP('Market shares starting point Fe'!$D100,Nomenclature!$F$1:$G$8,2,FALSE))-'Market shares starting point Fe'!AL100)+AL100,$Z100/SUMIFS('Eurostat market shares'!$Z$2:$Z$185,'Eurostat market shares'!$C$2:$C$185,'Market shares starting point Fe'!$C100,'Eurostat market shares'!$D$2:$D$185,'Market shares starting point Fe'!$D100)*(SUMIFS('RAW data extract'!AJ$74:AJ$81,'RAW data extract'!$C$74:$C$81,VLOOKUP('Market shares starting point Fe'!$D100,Nomenclature!$F$1:$G$8,2,FALSE))-'Market shares starting point Fe'!AL100)+AL100)</f>
        <v>0</v>
      </c>
      <c r="AN100" s="7">
        <f>IF(SUMIFS('Eurostat market shares'!$Z$2:$Z$185,'Eurostat market shares'!$C$2:$C$185,'Market shares starting point Fe'!$C100,'Eurostat market shares'!$D$2:$D$185,'Market shares starting point Fe'!$D100)=0,(SUMIFS('RAW data extract'!AK$74:AK$81,'RAW data extract'!$C$74:$C$81,VLOOKUP('Market shares starting point Fe'!$D100,Nomenclature!$F$1:$G$8,2,FALSE))-'Market shares starting point Fe'!AM100)+AM100,$Z100/SUMIFS('Eurostat market shares'!$Z$2:$Z$185,'Eurostat market shares'!$C$2:$C$185,'Market shares starting point Fe'!$C100,'Eurostat market shares'!$D$2:$D$185,'Market shares starting point Fe'!$D100)*(SUMIFS('RAW data extract'!AK$74:AK$81,'RAW data extract'!$C$74:$C$81,VLOOKUP('Market shares starting point Fe'!$D100,Nomenclature!$F$1:$G$8,2,FALSE))-'Market shares starting point Fe'!AM100)+AM100)</f>
        <v>0</v>
      </c>
      <c r="AO100" s="7">
        <f>IF(SUMIFS('Eurostat market shares'!$Z$2:$Z$185,'Eurostat market shares'!$C$2:$C$185,'Market shares starting point Fe'!$C100,'Eurostat market shares'!$D$2:$D$185,'Market shares starting point Fe'!$D100)=0,(SUMIFS('RAW data extract'!AL$74:AL$81,'RAW data extract'!$C$74:$C$81,VLOOKUP('Market shares starting point Fe'!$D100,Nomenclature!$F$1:$G$8,2,FALSE))-'Market shares starting point Fe'!AN100)+AN100,$Z100/SUMIFS('Eurostat market shares'!$Z$2:$Z$185,'Eurostat market shares'!$C$2:$C$185,'Market shares starting point Fe'!$C100,'Eurostat market shares'!$D$2:$D$185,'Market shares starting point Fe'!$D100)*(SUMIFS('RAW data extract'!AL$74:AL$81,'RAW data extract'!$C$74:$C$81,VLOOKUP('Market shares starting point Fe'!$D100,Nomenclature!$F$1:$G$8,2,FALSE))-'Market shares starting point Fe'!AN100)+AN100)</f>
        <v>0</v>
      </c>
      <c r="AP100" s="7">
        <f>IF(SUMIFS('Eurostat market shares'!$Z$2:$Z$185,'Eurostat market shares'!$C$2:$C$185,'Market shares starting point Fe'!$C100,'Eurostat market shares'!$D$2:$D$185,'Market shares starting point Fe'!$D100)=0,(SUMIFS('RAW data extract'!AM$74:AM$81,'RAW data extract'!$C$74:$C$81,VLOOKUP('Market shares starting point Fe'!$D100,Nomenclature!$F$1:$G$8,2,FALSE))-'Market shares starting point Fe'!AO100)+AO100,$Z100/SUMIFS('Eurostat market shares'!$Z$2:$Z$185,'Eurostat market shares'!$C$2:$C$185,'Market shares starting point Fe'!$C100,'Eurostat market shares'!$D$2:$D$185,'Market shares starting point Fe'!$D100)*(SUMIFS('RAW data extract'!AM$74:AM$81,'RAW data extract'!$C$74:$C$81,VLOOKUP('Market shares starting point Fe'!$D100,Nomenclature!$F$1:$G$8,2,FALSE))-'Market shares starting point Fe'!AO100)+AO100)</f>
        <v>0</v>
      </c>
      <c r="AQ100" s="7">
        <f>IF(SUMIFS('Eurostat market shares'!$Z$2:$Z$185,'Eurostat market shares'!$C$2:$C$185,'Market shares starting point Fe'!$C100,'Eurostat market shares'!$D$2:$D$185,'Market shares starting point Fe'!$D100)=0,(SUMIFS('RAW data extract'!AN$74:AN$81,'RAW data extract'!$C$74:$C$81,VLOOKUP('Market shares starting point Fe'!$D100,Nomenclature!$F$1:$G$8,2,FALSE))-'Market shares starting point Fe'!AP100)+AP100,$Z100/SUMIFS('Eurostat market shares'!$Z$2:$Z$185,'Eurostat market shares'!$C$2:$C$185,'Market shares starting point Fe'!$C100,'Eurostat market shares'!$D$2:$D$185,'Market shares starting point Fe'!$D100)*(SUMIFS('RAW data extract'!AN$74:AN$81,'RAW data extract'!$C$74:$C$81,VLOOKUP('Market shares starting point Fe'!$D100,Nomenclature!$F$1:$G$8,2,FALSE))-'Market shares starting point Fe'!AP100)+AP100)</f>
        <v>0</v>
      </c>
      <c r="AR100" s="7">
        <f>IF(SUMIFS('Eurostat market shares'!$Z$2:$Z$185,'Eurostat market shares'!$C$2:$C$185,'Market shares starting point Fe'!$C100,'Eurostat market shares'!$D$2:$D$185,'Market shares starting point Fe'!$D100)=0,(SUMIFS('RAW data extract'!AO$74:AO$81,'RAW data extract'!$C$74:$C$81,VLOOKUP('Market shares starting point Fe'!$D100,Nomenclature!$F$1:$G$8,2,FALSE))-'Market shares starting point Fe'!AQ100)+AQ100,$Z100/SUMIFS('Eurostat market shares'!$Z$2:$Z$185,'Eurostat market shares'!$C$2:$C$185,'Market shares starting point Fe'!$C100,'Eurostat market shares'!$D$2:$D$185,'Market shares starting point Fe'!$D100)*(SUMIFS('RAW data extract'!AO$74:AO$81,'RAW data extract'!$C$74:$C$81,VLOOKUP('Market shares starting point Fe'!$D100,Nomenclature!$F$1:$G$8,2,FALSE))-'Market shares starting point Fe'!AQ100)+AQ100)</f>
        <v>0</v>
      </c>
      <c r="AS100" s="7">
        <f>IF(SUMIFS('Eurostat market shares'!$Z$2:$Z$185,'Eurostat market shares'!$C$2:$C$185,'Market shares starting point Fe'!$C100,'Eurostat market shares'!$D$2:$D$185,'Market shares starting point Fe'!$D100)=0,(SUMIFS('RAW data extract'!AP$74:AP$81,'RAW data extract'!$C$74:$C$81,VLOOKUP('Market shares starting point Fe'!$D100,Nomenclature!$F$1:$G$8,2,FALSE))-'Market shares starting point Fe'!AR100)+AR100,$Z100/SUMIFS('Eurostat market shares'!$Z$2:$Z$185,'Eurostat market shares'!$C$2:$C$185,'Market shares starting point Fe'!$C100,'Eurostat market shares'!$D$2:$D$185,'Market shares starting point Fe'!$D100)*(SUMIFS('RAW data extract'!AP$74:AP$81,'RAW data extract'!$C$74:$C$81,VLOOKUP('Market shares starting point Fe'!$D100,Nomenclature!$F$1:$G$8,2,FALSE))-'Market shares starting point Fe'!AR100)+AR100)</f>
        <v>0</v>
      </c>
      <c r="AT100" s="7">
        <f>IF(SUMIFS('Eurostat market shares'!$Z$2:$Z$185,'Eurostat market shares'!$C$2:$C$185,'Market shares starting point Fe'!$C100,'Eurostat market shares'!$D$2:$D$185,'Market shares starting point Fe'!$D100)=0,(SUMIFS('RAW data extract'!AQ$74:AQ$81,'RAW data extract'!$C$74:$C$81,VLOOKUP('Market shares starting point Fe'!$D100,Nomenclature!$F$1:$G$8,2,FALSE))-'Market shares starting point Fe'!AS100)+AS100,$Z100/SUMIFS('Eurostat market shares'!$Z$2:$Z$185,'Eurostat market shares'!$C$2:$C$185,'Market shares starting point Fe'!$C100,'Eurostat market shares'!$D$2:$D$185,'Market shares starting point Fe'!$D100)*(SUMIFS('RAW data extract'!AQ$74:AQ$81,'RAW data extract'!$C$74:$C$81,VLOOKUP('Market shares starting point Fe'!$D100,Nomenclature!$F$1:$G$8,2,FALSE))-'Market shares starting point Fe'!AS100)+AS100)</f>
        <v>0</v>
      </c>
      <c r="AU100" s="7">
        <f>IF(SUMIFS('Eurostat market shares'!$Z$2:$Z$185,'Eurostat market shares'!$C$2:$C$185,'Market shares starting point Fe'!$C100,'Eurostat market shares'!$D$2:$D$185,'Market shares starting point Fe'!$D100)=0,(SUMIFS('RAW data extract'!AR$74:AR$81,'RAW data extract'!$C$74:$C$81,VLOOKUP('Market shares starting point Fe'!$D100,Nomenclature!$F$1:$G$8,2,FALSE))-'Market shares starting point Fe'!AT100)+AT100,$Z100/SUMIFS('Eurostat market shares'!$Z$2:$Z$185,'Eurostat market shares'!$C$2:$C$185,'Market shares starting point Fe'!$C100,'Eurostat market shares'!$D$2:$D$185,'Market shares starting point Fe'!$D100)*(SUMIFS('RAW data extract'!AR$74:AR$81,'RAW data extract'!$C$74:$C$81,VLOOKUP('Market shares starting point Fe'!$D100,Nomenclature!$F$1:$G$8,2,FALSE))-'Market shares starting point Fe'!AT100)+AT100)</f>
        <v>0</v>
      </c>
      <c r="AV100" s="7">
        <f>IF(SUMIFS('Eurostat market shares'!$Z$2:$Z$185,'Eurostat market shares'!$C$2:$C$185,'Market shares starting point Fe'!$C100,'Eurostat market shares'!$D$2:$D$185,'Market shares starting point Fe'!$D100)=0,(SUMIFS('RAW data extract'!AS$74:AS$81,'RAW data extract'!$C$74:$C$81,VLOOKUP('Market shares starting point Fe'!$D100,Nomenclature!$F$1:$G$8,2,FALSE))-'Market shares starting point Fe'!AU100)+AU100,$Z100/SUMIFS('Eurostat market shares'!$Z$2:$Z$185,'Eurostat market shares'!$C$2:$C$185,'Market shares starting point Fe'!$C100,'Eurostat market shares'!$D$2:$D$185,'Market shares starting point Fe'!$D100)*(SUMIFS('RAW data extract'!AS$74:AS$81,'RAW data extract'!$C$74:$C$81,VLOOKUP('Market shares starting point Fe'!$D100,Nomenclature!$F$1:$G$8,2,FALSE))-'Market shares starting point Fe'!AU100)+AU100)</f>
        <v>0</v>
      </c>
      <c r="AW100" s="7">
        <f>IF(SUMIFS('Eurostat market shares'!$Z$2:$Z$185,'Eurostat market shares'!$C$2:$C$185,'Market shares starting point Fe'!$C100,'Eurostat market shares'!$D$2:$D$185,'Market shares starting point Fe'!$D100)=0,(SUMIFS('RAW data extract'!AT$74:AT$81,'RAW data extract'!$C$74:$C$81,VLOOKUP('Market shares starting point Fe'!$D100,Nomenclature!$F$1:$G$8,2,FALSE))-'Market shares starting point Fe'!AV100)+AV100,$Z100/SUMIFS('Eurostat market shares'!$Z$2:$Z$185,'Eurostat market shares'!$C$2:$C$185,'Market shares starting point Fe'!$C100,'Eurostat market shares'!$D$2:$D$185,'Market shares starting point Fe'!$D100)*(SUMIFS('RAW data extract'!AT$74:AT$81,'RAW data extract'!$C$74:$C$81,VLOOKUP('Market shares starting point Fe'!$D100,Nomenclature!$F$1:$G$8,2,FALSE))-'Market shares starting point Fe'!AV100)+AV100)</f>
        <v>0</v>
      </c>
      <c r="AX100" s="7">
        <f>IF(SUMIFS('Eurostat market shares'!$Z$2:$Z$185,'Eurostat market shares'!$C$2:$C$185,'Market shares starting point Fe'!$C100,'Eurostat market shares'!$D$2:$D$185,'Market shares starting point Fe'!$D100)=0,(SUMIFS('RAW data extract'!AU$74:AU$81,'RAW data extract'!$C$74:$C$81,VLOOKUP('Market shares starting point Fe'!$D100,Nomenclature!$F$1:$G$8,2,FALSE))-'Market shares starting point Fe'!AW100)+AW100,$Z100/SUMIFS('Eurostat market shares'!$Z$2:$Z$185,'Eurostat market shares'!$C$2:$C$185,'Market shares starting point Fe'!$C100,'Eurostat market shares'!$D$2:$D$185,'Market shares starting point Fe'!$D100)*(SUMIFS('RAW data extract'!AU$74:AU$81,'RAW data extract'!$C$74:$C$81,VLOOKUP('Market shares starting point Fe'!$D100,Nomenclature!$F$1:$G$8,2,FALSE))-'Market shares starting point Fe'!AW100)+AW100)</f>
        <v>0</v>
      </c>
      <c r="AY100" s="7">
        <f>IF(SUMIFS('Eurostat market shares'!$Z$2:$Z$185,'Eurostat market shares'!$C$2:$C$185,'Market shares starting point Fe'!$C100,'Eurostat market shares'!$D$2:$D$185,'Market shares starting point Fe'!$D100)=0,(SUMIFS('RAW data extract'!AV$74:AV$81,'RAW data extract'!$C$74:$C$81,VLOOKUP('Market shares starting point Fe'!$D100,Nomenclature!$F$1:$G$8,2,FALSE))-'Market shares starting point Fe'!AX100)+AX100,$Z100/SUMIFS('Eurostat market shares'!$Z$2:$Z$185,'Eurostat market shares'!$C$2:$C$185,'Market shares starting point Fe'!$C100,'Eurostat market shares'!$D$2:$D$185,'Market shares starting point Fe'!$D100)*(SUMIFS('RAW data extract'!AV$74:AV$81,'RAW data extract'!$C$74:$C$81,VLOOKUP('Market shares starting point Fe'!$D100,Nomenclature!$F$1:$G$8,2,FALSE))-'Market shares starting point Fe'!AX100)+AX100)</f>
        <v>0</v>
      </c>
      <c r="AZ100" s="7">
        <f>IF(SUMIFS('Eurostat market shares'!$Z$2:$Z$185,'Eurostat market shares'!$C$2:$C$185,'Market shares starting point Fe'!$C100,'Eurostat market shares'!$D$2:$D$185,'Market shares starting point Fe'!$D100)=0,(SUMIFS('RAW data extract'!AW$74:AW$81,'RAW data extract'!$C$74:$C$81,VLOOKUP('Market shares starting point Fe'!$D100,Nomenclature!$F$1:$G$8,2,FALSE))-'Market shares starting point Fe'!AY100)+AY100,$Z100/SUMIFS('Eurostat market shares'!$Z$2:$Z$185,'Eurostat market shares'!$C$2:$C$185,'Market shares starting point Fe'!$C100,'Eurostat market shares'!$D$2:$D$185,'Market shares starting point Fe'!$D100)*(SUMIFS('RAW data extract'!AW$74:AW$81,'RAW data extract'!$C$74:$C$81,VLOOKUP('Market shares starting point Fe'!$D100,Nomenclature!$F$1:$G$8,2,FALSE))-'Market shares starting point Fe'!AY100)+AY100)</f>
        <v>0</v>
      </c>
      <c r="BA100" s="7">
        <f>IF(SUMIFS('Eurostat market shares'!$Z$2:$Z$185,'Eurostat market shares'!$C$2:$C$185,'Market shares starting point Fe'!$C100,'Eurostat market shares'!$D$2:$D$185,'Market shares starting point Fe'!$D100)=0,(SUMIFS('RAW data extract'!AX$74:AX$81,'RAW data extract'!$C$74:$C$81,VLOOKUP('Market shares starting point Fe'!$D100,Nomenclature!$F$1:$G$8,2,FALSE))-'Market shares starting point Fe'!AZ100)+AZ100,$Z100/SUMIFS('Eurostat market shares'!$Z$2:$Z$185,'Eurostat market shares'!$C$2:$C$185,'Market shares starting point Fe'!$C100,'Eurostat market shares'!$D$2:$D$185,'Market shares starting point Fe'!$D100)*(SUMIFS('RAW data extract'!AX$74:AX$81,'RAW data extract'!$C$74:$C$81,VLOOKUP('Market shares starting point Fe'!$D100,Nomenclature!$F$1:$G$8,2,FALSE))-'Market shares starting point Fe'!AZ100)+AZ100)</f>
        <v>0</v>
      </c>
      <c r="BB100" s="7">
        <f>IF(SUMIFS('Eurostat market shares'!$Z$2:$Z$185,'Eurostat market shares'!$C$2:$C$185,'Market shares starting point Fe'!$C100,'Eurostat market shares'!$D$2:$D$185,'Market shares starting point Fe'!$D100)=0,(SUMIFS('RAW data extract'!AY$74:AY$81,'RAW data extract'!$C$74:$C$81,VLOOKUP('Market shares starting point Fe'!$D100,Nomenclature!$F$1:$G$8,2,FALSE))-'Market shares starting point Fe'!BA100)+BA100,$Z100/SUMIFS('Eurostat market shares'!$Z$2:$Z$185,'Eurostat market shares'!$C$2:$C$185,'Market shares starting point Fe'!$C100,'Eurostat market shares'!$D$2:$D$185,'Market shares starting point Fe'!$D100)*(SUMIFS('RAW data extract'!AY$74:AY$81,'RAW data extract'!$C$74:$C$81,VLOOKUP('Market shares starting point Fe'!$D100,Nomenclature!$F$1:$G$8,2,FALSE))-'Market shares starting point Fe'!BA100)+BA100)</f>
        <v>0</v>
      </c>
      <c r="BC100" s="7">
        <f>IF(SUMIFS('Eurostat market shares'!$Z$2:$Z$185,'Eurostat market shares'!$C$2:$C$185,'Market shares starting point Fe'!$C100,'Eurostat market shares'!$D$2:$D$185,'Market shares starting point Fe'!$D100)=0,(SUMIFS('RAW data extract'!AZ$74:AZ$81,'RAW data extract'!$C$74:$C$81,VLOOKUP('Market shares starting point Fe'!$D100,Nomenclature!$F$1:$G$8,2,FALSE))-'Market shares starting point Fe'!BB100)+BB100,$Z100/SUMIFS('Eurostat market shares'!$Z$2:$Z$185,'Eurostat market shares'!$C$2:$C$185,'Market shares starting point Fe'!$C100,'Eurostat market shares'!$D$2:$D$185,'Market shares starting point Fe'!$D100)*(SUMIFS('RAW data extract'!AZ$74:AZ$81,'RAW data extract'!$C$74:$C$81,VLOOKUP('Market shares starting point Fe'!$D100,Nomenclature!$F$1:$G$8,2,FALSE))-'Market shares starting point Fe'!BB100)+BB100)</f>
        <v>0</v>
      </c>
      <c r="BD100" s="7">
        <f>IF(SUMIFS('Eurostat market shares'!$Z$2:$Z$185,'Eurostat market shares'!$C$2:$C$185,'Market shares starting point Fe'!$C100,'Eurostat market shares'!$D$2:$D$185,'Market shares starting point Fe'!$D100)=0,(SUMIFS('RAW data extract'!BA$74:BA$81,'RAW data extract'!$C$74:$C$81,VLOOKUP('Market shares starting point Fe'!$D100,Nomenclature!$F$1:$G$8,2,FALSE))-'Market shares starting point Fe'!BC100)+BC100,$Z100/SUMIFS('Eurostat market shares'!$Z$2:$Z$185,'Eurostat market shares'!$C$2:$C$185,'Market shares starting point Fe'!$C100,'Eurostat market shares'!$D$2:$D$185,'Market shares starting point Fe'!$D100)*(SUMIFS('RAW data extract'!BA$74:BA$81,'RAW data extract'!$C$74:$C$81,VLOOKUP('Market shares starting point Fe'!$D100,Nomenclature!$F$1:$G$8,2,FALSE))-'Market shares starting point Fe'!BC100)+BC100)</f>
        <v>0</v>
      </c>
      <c r="BE100" s="7">
        <f>IF(SUMIFS('Eurostat market shares'!$Z$2:$Z$185,'Eurostat market shares'!$C$2:$C$185,'Market shares starting point Fe'!$C100,'Eurostat market shares'!$D$2:$D$185,'Market shares starting point Fe'!$D100)=0,(SUMIFS('RAW data extract'!BB$74:BB$81,'RAW data extract'!$C$74:$C$81,VLOOKUP('Market shares starting point Fe'!$D100,Nomenclature!$F$1:$G$8,2,FALSE))-'Market shares starting point Fe'!BD100)+BD100,$Z100/SUMIFS('Eurostat market shares'!$Z$2:$Z$185,'Eurostat market shares'!$C$2:$C$185,'Market shares starting point Fe'!$C100,'Eurostat market shares'!$D$2:$D$185,'Market shares starting point Fe'!$D100)*(SUMIFS('RAW data extract'!BB$74:BB$81,'RAW data extract'!$C$74:$C$81,VLOOKUP('Market shares starting point Fe'!$D100,Nomenclature!$F$1:$G$8,2,FALSE))-'Market shares starting point Fe'!BD100)+BD100)</f>
        <v>0</v>
      </c>
      <c r="BF100" s="7">
        <f>IF(SUMIFS('Eurostat market shares'!$Z$2:$Z$185,'Eurostat market shares'!$C$2:$C$185,'Market shares starting point Fe'!$C100,'Eurostat market shares'!$D$2:$D$185,'Market shares starting point Fe'!$D100)=0,(SUMIFS('RAW data extract'!BC$74:BC$81,'RAW data extract'!$C$74:$C$81,VLOOKUP('Market shares starting point Fe'!$D100,Nomenclature!$F$1:$G$8,2,FALSE))-'Market shares starting point Fe'!BE100)+BE100,$Z100/SUMIFS('Eurostat market shares'!$Z$2:$Z$185,'Eurostat market shares'!$C$2:$C$185,'Market shares starting point Fe'!$C100,'Eurostat market shares'!$D$2:$D$185,'Market shares starting point Fe'!$D100)*(SUMIFS('RAW data extract'!BC$74:BC$81,'RAW data extract'!$C$74:$C$81,VLOOKUP('Market shares starting point Fe'!$D100,Nomenclature!$F$1:$G$8,2,FALSE))-'Market shares starting point Fe'!BE100)+BE100)</f>
        <v>0</v>
      </c>
      <c r="BG100" s="7">
        <f>IF(SUMIFS('Eurostat market shares'!$Z$2:$Z$185,'Eurostat market shares'!$C$2:$C$185,'Market shares starting point Fe'!$C100,'Eurostat market shares'!$D$2:$D$185,'Market shares starting point Fe'!$D100)=0,(SUMIFS('RAW data extract'!BD$74:BD$81,'RAW data extract'!$C$74:$C$81,VLOOKUP('Market shares starting point Fe'!$D100,Nomenclature!$F$1:$G$8,2,FALSE))-'Market shares starting point Fe'!BF100)+BF100,$Z100/SUMIFS('Eurostat market shares'!$Z$2:$Z$185,'Eurostat market shares'!$C$2:$C$185,'Market shares starting point Fe'!$C100,'Eurostat market shares'!$D$2:$D$185,'Market shares starting point Fe'!$D100)*(SUMIFS('RAW data extract'!BD$74:BD$81,'RAW data extract'!$C$74:$C$81,VLOOKUP('Market shares starting point Fe'!$D100,Nomenclature!$F$1:$G$8,2,FALSE))-'Market shares starting point Fe'!BF100)+BF100)</f>
        <v>0</v>
      </c>
      <c r="BH100" s="7">
        <f>IF(SUMIFS('Eurostat market shares'!$Z$2:$Z$185,'Eurostat market shares'!$C$2:$C$185,'Market shares starting point Fe'!$C100,'Eurostat market shares'!$D$2:$D$185,'Market shares starting point Fe'!$D100)=0,(SUMIFS('RAW data extract'!BE$74:BE$81,'RAW data extract'!$C$74:$C$81,VLOOKUP('Market shares starting point Fe'!$D100,Nomenclature!$F$1:$G$8,2,FALSE))-'Market shares starting point Fe'!BG100)+BG100,$Z100/SUMIFS('Eurostat market shares'!$Z$2:$Z$185,'Eurostat market shares'!$C$2:$C$185,'Market shares starting point Fe'!$C100,'Eurostat market shares'!$D$2:$D$185,'Market shares starting point Fe'!$D100)*(SUMIFS('RAW data extract'!BE$74:BE$81,'RAW data extract'!$C$74:$C$81,VLOOKUP('Market shares starting point Fe'!$D100,Nomenclature!$F$1:$G$8,2,FALSE))-'Market shares starting point Fe'!BG100)+BG100)</f>
        <v>0</v>
      </c>
    </row>
    <row r="101" spans="1:60" x14ac:dyDescent="0.3">
      <c r="A101" t="s">
        <v>9</v>
      </c>
      <c r="B101" t="s">
        <v>10</v>
      </c>
      <c r="C101" t="s">
        <v>31</v>
      </c>
      <c r="D101" t="s">
        <v>19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 s="6">
        <f>IFERROR(SUMIFS('intermediary sheet'!J$2:J$185,'intermediary sheet'!$C$2:$C$185,'Market shares starting point Fe'!$C101,'intermediary sheet'!$D$2:$D$185,'Market shares starting point Fe'!$D101)/SUMIFS('intermediary sheet'!J$2:J$185,'intermediary sheet'!$C$2:$C$185,'Market shares starting point Fe'!$C101,'intermediary sheet'!$D$2:$D$185,"total"),0)</f>
        <v>2.6365064025126842E-2</v>
      </c>
      <c r="K101" s="6">
        <f>IFERROR(SUMIFS('intermediary sheet'!K$2:K$185,'intermediary sheet'!$C$2:$C$185,'Market shares starting point Fe'!$C101,'intermediary sheet'!$D$2:$D$185,'Market shares starting point Fe'!$D101)/SUMIFS('intermediary sheet'!K$2:K$185,'intermediary sheet'!$C$2:$C$185,'Market shares starting point Fe'!$C101,'intermediary sheet'!$D$2:$D$185,"total"),0)</f>
        <v>2.5680370584829186E-2</v>
      </c>
      <c r="L101" s="6">
        <f>IFERROR(SUMIFS('intermediary sheet'!L$2:L$185,'intermediary sheet'!$C$2:$C$185,'Market shares starting point Fe'!$C101,'intermediary sheet'!$D$2:$D$185,'Market shares starting point Fe'!$D101)/SUMIFS('intermediary sheet'!L$2:L$185,'intermediary sheet'!$C$2:$C$185,'Market shares starting point Fe'!$C101,'intermediary sheet'!$D$2:$D$185,"total"),0)</f>
        <v>2.3976270907143445E-2</v>
      </c>
      <c r="M101" s="6">
        <f>IFERROR(SUMIFS('intermediary sheet'!M$2:M$185,'intermediary sheet'!$C$2:$C$185,'Market shares starting point Fe'!$C101,'intermediary sheet'!$D$2:$D$185,'Market shares starting point Fe'!$D101)/SUMIFS('intermediary sheet'!M$2:M$185,'intermediary sheet'!$C$2:$C$185,'Market shares starting point Fe'!$C101,'intermediary sheet'!$D$2:$D$185,"total"),0)</f>
        <v>2.3701555496968101E-2</v>
      </c>
      <c r="N101" s="6">
        <f>IFERROR(SUMIFS('intermediary sheet'!N$2:N$185,'intermediary sheet'!$C$2:$C$185,'Market shares starting point Fe'!$C101,'intermediary sheet'!$D$2:$D$185,'Market shares starting point Fe'!$D101)/SUMIFS('intermediary sheet'!N$2:N$185,'intermediary sheet'!$C$2:$C$185,'Market shares starting point Fe'!$C101,'intermediary sheet'!$D$2:$D$185,"total"),0)</f>
        <v>2.363352944134359E-2</v>
      </c>
      <c r="O101" s="6">
        <f>IFERROR(SUMIFS('intermediary sheet'!O$2:O$185,'intermediary sheet'!$C$2:$C$185,'Market shares starting point Fe'!$C101,'intermediary sheet'!$D$2:$D$185,'Market shares starting point Fe'!$D101)/SUMIFS('intermediary sheet'!O$2:O$185,'intermediary sheet'!$C$2:$C$185,'Market shares starting point Fe'!$C101,'intermediary sheet'!$D$2:$D$185,"total"),0)</f>
        <v>2.1842465276972665E-2</v>
      </c>
      <c r="P101" s="6">
        <f>IFERROR(SUMIFS('intermediary sheet'!P$2:P$185,'intermediary sheet'!$C$2:$C$185,'Market shares starting point Fe'!$C101,'intermediary sheet'!$D$2:$D$185,'Market shares starting point Fe'!$D101)/SUMIFS('intermediary sheet'!P$2:P$185,'intermediary sheet'!$C$2:$C$185,'Market shares starting point Fe'!$C101,'intermediary sheet'!$D$2:$D$185,"total"),0)</f>
        <v>2.2416454677885764E-2</v>
      </c>
      <c r="Q101" s="6">
        <f>IFERROR(SUMIFS('intermediary sheet'!Q$2:Q$185,'intermediary sheet'!$C$2:$C$185,'Market shares starting point Fe'!$C101,'intermediary sheet'!$D$2:$D$185,'Market shares starting point Fe'!$D101)/SUMIFS('intermediary sheet'!Q$2:Q$185,'intermediary sheet'!$C$2:$C$185,'Market shares starting point Fe'!$C101,'intermediary sheet'!$D$2:$D$185,"total"),0)</f>
        <v>2.2537204614658832E-2</v>
      </c>
      <c r="R101" s="6">
        <f>IFERROR(SUMIFS('intermediary sheet'!R$2:R$185,'intermediary sheet'!$C$2:$C$185,'Market shares starting point Fe'!$C101,'intermediary sheet'!$D$2:$D$185,'Market shares starting point Fe'!$D101)/SUMIFS('intermediary sheet'!R$2:R$185,'intermediary sheet'!$C$2:$C$185,'Market shares starting point Fe'!$C101,'intermediary sheet'!$D$2:$D$185,"total"),0)</f>
        <v>2.1430210963420487E-2</v>
      </c>
      <c r="S101" s="6">
        <f>IFERROR(SUMIFS('intermediary sheet'!S$2:S$185,'intermediary sheet'!$C$2:$C$185,'Market shares starting point Fe'!$C101,'intermediary sheet'!$D$2:$D$185,'Market shares starting point Fe'!$D101)/SUMIFS('intermediary sheet'!S$2:S$185,'intermediary sheet'!$C$2:$C$185,'Market shares starting point Fe'!$C101,'intermediary sheet'!$D$2:$D$185,"total"),0)</f>
        <v>2.1827325360267082E-2</v>
      </c>
      <c r="T101" s="6">
        <f>IFERROR(SUMIFS('intermediary sheet'!T$2:T$185,'intermediary sheet'!$C$2:$C$185,'Market shares starting point Fe'!$C101,'intermediary sheet'!$D$2:$D$185,'Market shares starting point Fe'!$D101)/SUMIFS('intermediary sheet'!T$2:T$185,'intermediary sheet'!$C$2:$C$185,'Market shares starting point Fe'!$C101,'intermediary sheet'!$D$2:$D$185,"total"),0)</f>
        <v>2.201847607140376E-2</v>
      </c>
      <c r="U101" s="6">
        <f>IFERROR(SUMIFS('intermediary sheet'!U$2:U$185,'intermediary sheet'!$C$2:$C$185,'Market shares starting point Fe'!$C101,'intermediary sheet'!$D$2:$D$185,'Market shares starting point Fe'!$D101)/SUMIFS('intermediary sheet'!U$2:U$185,'intermediary sheet'!$C$2:$C$185,'Market shares starting point Fe'!$C101,'intermediary sheet'!$D$2:$D$185,"total"),0)</f>
        <v>2.372889734780137E-2</v>
      </c>
      <c r="V101" s="6">
        <f>IFERROR(SUMIFS('intermediary sheet'!V$2:V$185,'intermediary sheet'!$C$2:$C$185,'Market shares starting point Fe'!$C101,'intermediary sheet'!$D$2:$D$185,'Market shares starting point Fe'!$D101)/SUMIFS('intermediary sheet'!V$2:V$185,'intermediary sheet'!$C$2:$C$185,'Market shares starting point Fe'!$C101,'intermediary sheet'!$D$2:$D$185,"total"),0)</f>
        <v>2.1897999378044986E-2</v>
      </c>
      <c r="W101" s="6">
        <f>IFERROR(SUMIFS('intermediary sheet'!W$2:W$185,'intermediary sheet'!$C$2:$C$185,'Market shares starting point Fe'!$C101,'intermediary sheet'!$D$2:$D$185,'Market shares starting point Fe'!$D101)/SUMIFS('intermediary sheet'!W$2:W$185,'intermediary sheet'!$C$2:$C$185,'Market shares starting point Fe'!$C101,'intermediary sheet'!$D$2:$D$185,"total"),0)</f>
        <v>2.9123533471359559E-2</v>
      </c>
      <c r="X101" s="6">
        <f>IFERROR(SUMIFS('intermediary sheet'!X$2:X$185,'intermediary sheet'!$C$2:$C$185,'Market shares starting point Fe'!$C101,'intermediary sheet'!$D$2:$D$185,'Market shares starting point Fe'!$D101)/SUMIFS('intermediary sheet'!X$2:X$185,'intermediary sheet'!$C$2:$C$185,'Market shares starting point Fe'!$C101,'intermediary sheet'!$D$2:$D$185,"total"),0)</f>
        <v>2.4579624134520278E-2</v>
      </c>
      <c r="Y101" s="6">
        <f>IFERROR(SUMIFS('intermediary sheet'!Y$2:Y$185,'intermediary sheet'!$C$2:$C$185,'Market shares starting point Fe'!$C101,'intermediary sheet'!$D$2:$D$185,'Market shares starting point Fe'!$D101)/SUMIFS('intermediary sheet'!Y$2:Y$185,'intermediary sheet'!$C$2:$C$185,'Market shares starting point Fe'!$C101,'intermediary sheet'!$D$2:$D$185,"total"),0)</f>
        <v>2.3117539026629937E-2</v>
      </c>
      <c r="Z101" s="6">
        <f>IFERROR(SUMIFS('intermediary sheet'!Z$2:Z$185,'intermediary sheet'!$C$2:$C$185,'Market shares starting point Fe'!$C101,'intermediary sheet'!$D$2:$D$185,'Market shares starting point Fe'!$D101)/SUMIFS('intermediary sheet'!Z$2:Z$185,'intermediary sheet'!$C$2:$C$185,'Market shares starting point Fe'!$C101,'intermediary sheet'!$D$2:$D$185,"total"),0)</f>
        <v>2.2311389391066624E-2</v>
      </c>
      <c r="AA101" s="7">
        <f>IF(SUMIFS('Eurostat market shares'!$Z$2:$Z$185,'Eurostat market shares'!$C$2:$C$185,'Market shares starting point Fe'!$C101,'Eurostat market shares'!$D$2:$D$185,'Market shares starting point Fe'!$D101)=0,(SUMIFS('RAW data extract'!X$74:X$81,'RAW data extract'!$C$74:$C$81,VLOOKUP('Market shares starting point Fe'!$D101,Nomenclature!$F$1:$G$8,2,FALSE))-'Market shares starting point Fe'!Z101)+Z101,$Z101/SUMIFS('Eurostat market shares'!$Z$2:$Z$185,'Eurostat market shares'!$C$2:$C$185,'Market shares starting point Fe'!$C101,'Eurostat market shares'!$D$2:$D$185,'Market shares starting point Fe'!$D101)*(SUMIFS('RAW data extract'!X$74:X$81,'RAW data extract'!$C$74:$C$81,VLOOKUP('Market shares starting point Fe'!$D101,Nomenclature!$F$1:$G$8,2,FALSE))-'Market shares starting point Fe'!Z101)+Z101)</f>
        <v>1.7160031987682844E-2</v>
      </c>
      <c r="AB101" s="7">
        <f>IF(SUMIFS('Eurostat market shares'!$Z$2:$Z$185,'Eurostat market shares'!$C$2:$C$185,'Market shares starting point Fe'!$C101,'Eurostat market shares'!$D$2:$D$185,'Market shares starting point Fe'!$D101)=0,(SUMIFS('RAW data extract'!Y$74:Y$81,'RAW data extract'!$C$74:$C$81,VLOOKUP('Market shares starting point Fe'!$D101,Nomenclature!$F$1:$G$8,2,FALSE))-'Market shares starting point Fe'!AA101)+AA101,$Z101/SUMIFS('Eurostat market shares'!$Z$2:$Z$185,'Eurostat market shares'!$C$2:$C$185,'Market shares starting point Fe'!$C101,'Eurostat market shares'!$D$2:$D$185,'Market shares starting point Fe'!$D101)*(SUMIFS('RAW data extract'!Y$74:Y$81,'RAW data extract'!$C$74:$C$81,VLOOKUP('Market shares starting point Fe'!$D101,Nomenclature!$F$1:$G$8,2,FALSE))-'Market shares starting point Fe'!AA101)+AA101)</f>
        <v>1.7920268381387026E-2</v>
      </c>
      <c r="AC101" s="7">
        <f>IF(SUMIFS('Eurostat market shares'!$Z$2:$Z$185,'Eurostat market shares'!$C$2:$C$185,'Market shares starting point Fe'!$C101,'Eurostat market shares'!$D$2:$D$185,'Market shares starting point Fe'!$D101)=0,(SUMIFS('RAW data extract'!Z$74:Z$81,'RAW data extract'!$C$74:$C$81,VLOOKUP('Market shares starting point Fe'!$D101,Nomenclature!$F$1:$G$8,2,FALSE))-'Market shares starting point Fe'!AB101)+AB101,$Z101/SUMIFS('Eurostat market shares'!$Z$2:$Z$185,'Eurostat market shares'!$C$2:$C$185,'Market shares starting point Fe'!$C101,'Eurostat market shares'!$D$2:$D$185,'Market shares starting point Fe'!$D101)*(SUMIFS('RAW data extract'!Z$74:Z$81,'RAW data extract'!$C$74:$C$81,VLOOKUP('Market shares starting point Fe'!$D101,Nomenclature!$F$1:$G$8,2,FALSE))-'Market shares starting point Fe'!AB101)+AB101)</f>
        <v>1.8867382119504561E-2</v>
      </c>
      <c r="AD101" s="7">
        <f>IF(SUMIFS('Eurostat market shares'!$Z$2:$Z$185,'Eurostat market shares'!$C$2:$C$185,'Market shares starting point Fe'!$C101,'Eurostat market shares'!$D$2:$D$185,'Market shares starting point Fe'!$D101)=0,(SUMIFS('RAW data extract'!AA$74:AA$81,'RAW data extract'!$C$74:$C$81,VLOOKUP('Market shares starting point Fe'!$D101,Nomenclature!$F$1:$G$8,2,FALSE))-'Market shares starting point Fe'!AC101)+AC101,$Z101/SUMIFS('Eurostat market shares'!$Z$2:$Z$185,'Eurostat market shares'!$C$2:$C$185,'Market shares starting point Fe'!$C101,'Eurostat market shares'!$D$2:$D$185,'Market shares starting point Fe'!$D101)*(SUMIFS('RAW data extract'!AA$74:AA$81,'RAW data extract'!$C$74:$C$81,VLOOKUP('Market shares starting point Fe'!$D101,Nomenclature!$F$1:$G$8,2,FALSE))-'Market shares starting point Fe'!AC101)+AC101)</f>
        <v>1.9986701613539905E-2</v>
      </c>
      <c r="AE101" s="7">
        <f t="shared" ref="AE101" si="508">1-AE99-AE100-AE102-AE103-AE104-AE105</f>
        <v>2.1168391148337129E-2</v>
      </c>
      <c r="AF101" s="7">
        <f t="shared" ref="AF101" si="509">1-AF99-AF100-AF102-AF103-AF104-AF105</f>
        <v>2.248773798764141E-2</v>
      </c>
      <c r="AG101" s="7">
        <f t="shared" ref="AG101" si="510">1-AG99-AG100-AG102-AG103-AG104-AG105</f>
        <v>2.3953490315343436E-2</v>
      </c>
      <c r="AH101" s="7">
        <f t="shared" ref="AH101" si="511">1-AH99-AH100-AH102-AH103-AH104-AH105</f>
        <v>2.5685252804574978E-2</v>
      </c>
      <c r="AI101" s="7">
        <f t="shared" ref="AI101" si="512">1-AI99-AI100-AI102-AI103-AI104-AI105</f>
        <v>2.7651448282760688E-2</v>
      </c>
      <c r="AJ101" s="7">
        <f t="shared" ref="AJ101" si="513">1-AJ99-AJ100-AJ102-AJ103-AJ104-AJ105</f>
        <v>2.9930520845230967E-2</v>
      </c>
      <c r="AK101" s="7">
        <f t="shared" ref="AK101" si="514">1-AK99-AK100-AK102-AK103-AK104-AK105</f>
        <v>3.2788171742399543E-2</v>
      </c>
      <c r="AL101" s="7">
        <f t="shared" ref="AL101" si="515">1-AL99-AL100-AL102-AL103-AL104-AL105</f>
        <v>3.6471104137524218E-2</v>
      </c>
      <c r="AM101" s="7">
        <f t="shared" ref="AM101" si="516">1-AM99-AM100-AM102-AM103-AM104-AM105</f>
        <v>4.1165570585900133E-2</v>
      </c>
      <c r="AN101" s="7">
        <f t="shared" ref="AN101" si="517">1-AN99-AN100-AN102-AN103-AN104-AN105</f>
        <v>4.7404568367631711E-2</v>
      </c>
      <c r="AO101" s="7">
        <f t="shared" ref="AO101" si="518">1-AO99-AO100-AO102-AO103-AO104-AO105</f>
        <v>5.445411174981437E-2</v>
      </c>
      <c r="AP101" s="7">
        <f t="shared" ref="AP101" si="519">1-AP99-AP100-AP102-AP103-AP104-AP105</f>
        <v>6.2204643876357268E-2</v>
      </c>
      <c r="AQ101" s="7">
        <f t="shared" ref="AQ101" si="520">1-AQ99-AQ100-AQ102-AQ103-AQ104-AQ105</f>
        <v>7.0366068229635453E-2</v>
      </c>
      <c r="AR101" s="7">
        <f t="shared" ref="AR101" si="521">1-AR99-AR100-AR102-AR103-AR104-AR105</f>
        <v>7.9179727378445391E-2</v>
      </c>
      <c r="AS101" s="7">
        <f t="shared" ref="AS101" si="522">1-AS99-AS100-AS102-AS103-AS104-AS105</f>
        <v>8.8616414775793545E-2</v>
      </c>
      <c r="AT101" s="7">
        <f t="shared" ref="AT101" si="523">1-AT99-AT100-AT102-AT103-AT104-AT105</f>
        <v>9.8515456656107447E-2</v>
      </c>
      <c r="AU101" s="7">
        <f t="shared" ref="AU101" si="524">1-AU99-AU100-AU102-AU103-AU104-AU105</f>
        <v>0.10863601351292804</v>
      </c>
      <c r="AV101" s="7">
        <f t="shared" ref="AV101" si="525">1-AV99-AV100-AV102-AV103-AV104-AV105</f>
        <v>0.1193474940017889</v>
      </c>
      <c r="AW101" s="7">
        <f t="shared" ref="AW101" si="526">1-AW99-AW100-AW102-AW103-AW104-AW105</f>
        <v>0.13088343302202379</v>
      </c>
      <c r="AX101" s="7">
        <f t="shared" ref="AX101" si="527">1-AX99-AX100-AX102-AX103-AX104-AX105</f>
        <v>0.14149374348764401</v>
      </c>
      <c r="AY101" s="7">
        <f t="shared" ref="AY101" si="528">1-AY99-AY100-AY102-AY103-AY104-AY105</f>
        <v>0.15671967021671376</v>
      </c>
      <c r="AZ101" s="7">
        <f t="shared" ref="AZ101" si="529">1-AZ99-AZ100-AZ102-AZ103-AZ104-AZ105</f>
        <v>0.17092313088712263</v>
      </c>
      <c r="BA101" s="7">
        <f t="shared" ref="BA101" si="530">1-BA99-BA100-BA102-BA103-BA104-BA105</f>
        <v>0.18676870776108914</v>
      </c>
      <c r="BB101" s="7">
        <f t="shared" ref="BB101" si="531">1-BB99-BB100-BB102-BB103-BB104-BB105</f>
        <v>0.20425091264828626</v>
      </c>
      <c r="BC101" s="7">
        <f t="shared" ref="BC101" si="532">1-BC99-BC100-BC102-BC103-BC104-BC105</f>
        <v>0.22362499093767807</v>
      </c>
      <c r="BD101" s="7">
        <f t="shared" ref="BD101" si="533">1-BD99-BD100-BD102-BD103-BD104-BD105</f>
        <v>0.24483023608511575</v>
      </c>
      <c r="BE101" s="7">
        <f t="shared" ref="BE101" si="534">1-BE99-BE100-BE102-BE103-BE104-BE105</f>
        <v>0.26864603458608449</v>
      </c>
      <c r="BF101" s="7">
        <f t="shared" ref="BF101" si="535">1-BF99-BF100-BF102-BF103-BF104-BF105</f>
        <v>0.29533744772170228</v>
      </c>
      <c r="BG101" s="7">
        <f t="shared" ref="BG101" si="536">1-BG99-BG100-BG102-BG103-BG104-BG105</f>
        <v>0.32541991818524296</v>
      </c>
      <c r="BH101" s="7">
        <f t="shared" ref="BH101" si="537">1-BH99-BH100-BH102-BH103-BH104-BH105</f>
        <v>0.35961695544730893</v>
      </c>
    </row>
    <row r="102" spans="1:60" hidden="1" x14ac:dyDescent="0.3">
      <c r="A102" t="s">
        <v>9</v>
      </c>
      <c r="B102" t="s">
        <v>10</v>
      </c>
      <c r="C102" t="s">
        <v>31</v>
      </c>
      <c r="D102" t="s">
        <v>20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 s="6">
        <f>IFERROR(SUMIFS('intermediary sheet'!J$2:J$185,'intermediary sheet'!$C$2:$C$185,'Market shares starting point Fe'!$C102,'intermediary sheet'!$D$2:$D$185,'Market shares starting point Fe'!$D102)/SUMIFS('intermediary sheet'!J$2:J$185,'intermediary sheet'!$C$2:$C$185,'Market shares starting point Fe'!$C102,'intermediary sheet'!$D$2:$D$185,"total"),0)</f>
        <v>0</v>
      </c>
      <c r="K102" s="6">
        <f>IFERROR(SUMIFS('intermediary sheet'!K$2:K$185,'intermediary sheet'!$C$2:$C$185,'Market shares starting point Fe'!$C102,'intermediary sheet'!$D$2:$D$185,'Market shares starting point Fe'!$D102)/SUMIFS('intermediary sheet'!K$2:K$185,'intermediary sheet'!$C$2:$C$185,'Market shares starting point Fe'!$C102,'intermediary sheet'!$D$2:$D$185,"total"),0)</f>
        <v>0</v>
      </c>
      <c r="L102" s="6">
        <f>IFERROR(SUMIFS('intermediary sheet'!L$2:L$185,'intermediary sheet'!$C$2:$C$185,'Market shares starting point Fe'!$C102,'intermediary sheet'!$D$2:$D$185,'Market shares starting point Fe'!$D102)/SUMIFS('intermediary sheet'!L$2:L$185,'intermediary sheet'!$C$2:$C$185,'Market shares starting point Fe'!$C102,'intermediary sheet'!$D$2:$D$185,"total"),0)</f>
        <v>0</v>
      </c>
      <c r="M102" s="6">
        <f>IFERROR(SUMIFS('intermediary sheet'!M$2:M$185,'intermediary sheet'!$C$2:$C$185,'Market shares starting point Fe'!$C102,'intermediary sheet'!$D$2:$D$185,'Market shares starting point Fe'!$D102)/SUMIFS('intermediary sheet'!M$2:M$185,'intermediary sheet'!$C$2:$C$185,'Market shares starting point Fe'!$C102,'intermediary sheet'!$D$2:$D$185,"total"),0)</f>
        <v>0</v>
      </c>
      <c r="N102" s="6">
        <f>IFERROR(SUMIFS('intermediary sheet'!N$2:N$185,'intermediary sheet'!$C$2:$C$185,'Market shares starting point Fe'!$C102,'intermediary sheet'!$D$2:$D$185,'Market shares starting point Fe'!$D102)/SUMIFS('intermediary sheet'!N$2:N$185,'intermediary sheet'!$C$2:$C$185,'Market shares starting point Fe'!$C102,'intermediary sheet'!$D$2:$D$185,"total"),0)</f>
        <v>0</v>
      </c>
      <c r="O102" s="6">
        <f>IFERROR(SUMIFS('intermediary sheet'!O$2:O$185,'intermediary sheet'!$C$2:$C$185,'Market shares starting point Fe'!$C102,'intermediary sheet'!$D$2:$D$185,'Market shares starting point Fe'!$D102)/SUMIFS('intermediary sheet'!O$2:O$185,'intermediary sheet'!$C$2:$C$185,'Market shares starting point Fe'!$C102,'intermediary sheet'!$D$2:$D$185,"total"),0)</f>
        <v>6.0287059150879966E-4</v>
      </c>
      <c r="P102" s="6">
        <f>IFERROR(SUMIFS('intermediary sheet'!P$2:P$185,'intermediary sheet'!$C$2:$C$185,'Market shares starting point Fe'!$C102,'intermediary sheet'!$D$2:$D$185,'Market shares starting point Fe'!$D102)/SUMIFS('intermediary sheet'!P$2:P$185,'intermediary sheet'!$C$2:$C$185,'Market shares starting point Fe'!$C102,'intermediary sheet'!$D$2:$D$185,"total"),0)</f>
        <v>2.3699258582827822E-3</v>
      </c>
      <c r="Q102" s="6">
        <f>IFERROR(SUMIFS('intermediary sheet'!Q$2:Q$185,'intermediary sheet'!$C$2:$C$185,'Market shares starting point Fe'!$C102,'intermediary sheet'!$D$2:$D$185,'Market shares starting point Fe'!$D102)/SUMIFS('intermediary sheet'!Q$2:Q$185,'intermediary sheet'!$C$2:$C$185,'Market shares starting point Fe'!$C102,'intermediary sheet'!$D$2:$D$185,"total"),0)</f>
        <v>6.1328644336750022E-3</v>
      </c>
      <c r="R102" s="6">
        <f>IFERROR(SUMIFS('intermediary sheet'!R$2:R$185,'intermediary sheet'!$C$2:$C$185,'Market shares starting point Fe'!$C102,'intermediary sheet'!$D$2:$D$185,'Market shares starting point Fe'!$D102)/SUMIFS('intermediary sheet'!R$2:R$185,'intermediary sheet'!$C$2:$C$185,'Market shares starting point Fe'!$C102,'intermediary sheet'!$D$2:$D$185,"total"),0)</f>
        <v>3.4346764601548313E-2</v>
      </c>
      <c r="S102" s="6">
        <f>IFERROR(SUMIFS('intermediary sheet'!S$2:S$185,'intermediary sheet'!$C$2:$C$185,'Market shares starting point Fe'!$C102,'intermediary sheet'!$D$2:$D$185,'Market shares starting point Fe'!$D102)/SUMIFS('intermediary sheet'!S$2:S$185,'intermediary sheet'!$C$2:$C$185,'Market shares starting point Fe'!$C102,'intermediary sheet'!$D$2:$D$185,"total"),0)</f>
        <v>3.5730887884038366E-2</v>
      </c>
      <c r="T102" s="6">
        <f>IFERROR(SUMIFS('intermediary sheet'!T$2:T$185,'intermediary sheet'!$C$2:$C$185,'Market shares starting point Fe'!$C102,'intermediary sheet'!$D$2:$D$185,'Market shares starting point Fe'!$D102)/SUMIFS('intermediary sheet'!T$2:T$185,'intermediary sheet'!$C$2:$C$185,'Market shares starting point Fe'!$C102,'intermediary sheet'!$D$2:$D$185,"total"),0)</f>
        <v>4.0471394503484519E-2</v>
      </c>
      <c r="U102" s="6">
        <f>IFERROR(SUMIFS('intermediary sheet'!U$2:U$185,'intermediary sheet'!$C$2:$C$185,'Market shares starting point Fe'!$C102,'intermediary sheet'!$D$2:$D$185,'Market shares starting point Fe'!$D102)/SUMIFS('intermediary sheet'!U$2:U$185,'intermediary sheet'!$C$2:$C$185,'Market shares starting point Fe'!$C102,'intermediary sheet'!$D$2:$D$185,"total"),0)</f>
        <v>3.9399856637911859E-2</v>
      </c>
      <c r="V102" s="6">
        <f>IFERROR(SUMIFS('intermediary sheet'!V$2:V$185,'intermediary sheet'!$C$2:$C$185,'Market shares starting point Fe'!$C102,'intermediary sheet'!$D$2:$D$185,'Market shares starting point Fe'!$D102)/SUMIFS('intermediary sheet'!V$2:V$185,'intermediary sheet'!$C$2:$C$185,'Market shares starting point Fe'!$C102,'intermediary sheet'!$D$2:$D$185,"total"),0)</f>
        <v>3.9856950347258217E-2</v>
      </c>
      <c r="W102" s="6">
        <f>IFERROR(SUMIFS('intermediary sheet'!W$2:W$185,'intermediary sheet'!$C$2:$C$185,'Market shares starting point Fe'!$C102,'intermediary sheet'!$D$2:$D$185,'Market shares starting point Fe'!$D102)/SUMIFS('intermediary sheet'!W$2:W$185,'intermediary sheet'!$C$2:$C$185,'Market shares starting point Fe'!$C102,'intermediary sheet'!$D$2:$D$185,"total"),0)</f>
        <v>3.776397515527951E-2</v>
      </c>
      <c r="X102" s="6">
        <f>IFERROR(SUMIFS('intermediary sheet'!X$2:X$185,'intermediary sheet'!$C$2:$C$185,'Market shares starting point Fe'!$C102,'intermediary sheet'!$D$2:$D$185,'Market shares starting point Fe'!$D102)/SUMIFS('intermediary sheet'!X$2:X$185,'intermediary sheet'!$C$2:$C$185,'Market shares starting point Fe'!$C102,'intermediary sheet'!$D$2:$D$185,"total"),0)</f>
        <v>4.6587537091988131E-2</v>
      </c>
      <c r="Y102" s="6">
        <f>IFERROR(SUMIFS('intermediary sheet'!Y$2:Y$185,'intermediary sheet'!$C$2:$C$185,'Market shares starting point Fe'!$C102,'intermediary sheet'!$D$2:$D$185,'Market shares starting point Fe'!$D102)/SUMIFS('intermediary sheet'!Y$2:Y$185,'intermediary sheet'!$C$2:$C$185,'Market shares starting point Fe'!$C102,'intermediary sheet'!$D$2:$D$185,"total"),0)</f>
        <v>4.0197428833792466E-2</v>
      </c>
      <c r="Z102" s="6">
        <f>IFERROR(SUMIFS('intermediary sheet'!Z$2:Z$185,'intermediary sheet'!$C$2:$C$185,'Market shares starting point Fe'!$C102,'intermediary sheet'!$D$2:$D$185,'Market shares starting point Fe'!$D102)/SUMIFS('intermediary sheet'!Z$2:Z$185,'intermediary sheet'!$C$2:$C$185,'Market shares starting point Fe'!$C102,'intermediary sheet'!$D$2:$D$185,"total"),0)</f>
        <v>4.1249614180519423E-2</v>
      </c>
      <c r="AA102" s="7">
        <f>IF(SUMIFS('Eurostat market shares'!$Z$2:$Z$185,'Eurostat market shares'!$C$2:$C$185,'Market shares starting point Fe'!$C102,'Eurostat market shares'!$D$2:$D$185,'Market shares starting point Fe'!$D102)=0,(SUMIFS('RAW data extract'!X$74:X$81,'RAW data extract'!$C$74:$C$81,VLOOKUP('Market shares starting point Fe'!$D102,Nomenclature!$F$1:$G$8,2,FALSE))-'Market shares starting point Fe'!Z102)+Z102,$Z102/SUMIFS('Eurostat market shares'!$Z$2:$Z$185,'Eurostat market shares'!$C$2:$C$185,'Market shares starting point Fe'!$C102,'Eurostat market shares'!$D$2:$D$185,'Market shares starting point Fe'!$D102)*(SUMIFS('RAW data extract'!X$74:X$81,'RAW data extract'!$C$74:$C$81,VLOOKUP('Market shares starting point Fe'!$D102,Nomenclature!$F$1:$G$8,2,FALSE))-'Market shares starting point Fe'!Z102)+Z102)</f>
        <v>3.9319930082435152E-2</v>
      </c>
      <c r="AB102" s="7">
        <f>IF(SUMIFS('Eurostat market shares'!$Z$2:$Z$185,'Eurostat market shares'!$C$2:$C$185,'Market shares starting point Fe'!$C102,'Eurostat market shares'!$D$2:$D$185,'Market shares starting point Fe'!$D102)=0,(SUMIFS('RAW data extract'!Y$74:Y$81,'RAW data extract'!$C$74:$C$81,VLOOKUP('Market shares starting point Fe'!$D102,Nomenclature!$F$1:$G$8,2,FALSE))-'Market shares starting point Fe'!AA102)+AA102,$Z102/SUMIFS('Eurostat market shares'!$Z$2:$Z$185,'Eurostat market shares'!$C$2:$C$185,'Market shares starting point Fe'!$C102,'Eurostat market shares'!$D$2:$D$185,'Market shares starting point Fe'!$D102)*(SUMIFS('RAW data extract'!Y$74:Y$81,'RAW data extract'!$C$74:$C$81,VLOOKUP('Market shares starting point Fe'!$D102,Nomenclature!$F$1:$G$8,2,FALSE))-'Market shares starting point Fe'!AA102)+AA102)</f>
        <v>3.8625394402092041E-2</v>
      </c>
      <c r="AC102" s="7">
        <f>IF(SUMIFS('Eurostat market shares'!$Z$2:$Z$185,'Eurostat market shares'!$C$2:$C$185,'Market shares starting point Fe'!$C102,'Eurostat market shares'!$D$2:$D$185,'Market shares starting point Fe'!$D102)=0,(SUMIFS('RAW data extract'!Z$74:Z$81,'RAW data extract'!$C$74:$C$81,VLOOKUP('Market shares starting point Fe'!$D102,Nomenclature!$F$1:$G$8,2,FALSE))-'Market shares starting point Fe'!AB102)+AB102,$Z102/SUMIFS('Eurostat market shares'!$Z$2:$Z$185,'Eurostat market shares'!$C$2:$C$185,'Market shares starting point Fe'!$C102,'Eurostat market shares'!$D$2:$D$185,'Market shares starting point Fe'!$D102)*(SUMIFS('RAW data extract'!Z$74:Z$81,'RAW data extract'!$C$74:$C$81,VLOOKUP('Market shares starting point Fe'!$D102,Nomenclature!$F$1:$G$8,2,FALSE))-'Market shares starting point Fe'!AB102)+AB102)</f>
        <v>3.7984688002641952E-2</v>
      </c>
      <c r="AD102" s="7">
        <f>IF(SUMIFS('Eurostat market shares'!$Z$2:$Z$185,'Eurostat market shares'!$C$2:$C$185,'Market shares starting point Fe'!$C102,'Eurostat market shares'!$D$2:$D$185,'Market shares starting point Fe'!$D102)=0,(SUMIFS('RAW data extract'!AA$74:AA$81,'RAW data extract'!$C$74:$C$81,VLOOKUP('Market shares starting point Fe'!$D102,Nomenclature!$F$1:$G$8,2,FALSE))-'Market shares starting point Fe'!AC102)+AC102,$Z102/SUMIFS('Eurostat market shares'!$Z$2:$Z$185,'Eurostat market shares'!$C$2:$C$185,'Market shares starting point Fe'!$C102,'Eurostat market shares'!$D$2:$D$185,'Market shares starting point Fe'!$D102)*(SUMIFS('RAW data extract'!AA$74:AA$81,'RAW data extract'!$C$74:$C$81,VLOOKUP('Market shares starting point Fe'!$D102,Nomenclature!$F$1:$G$8,2,FALSE))-'Market shares starting point Fe'!AC102)+AC102)</f>
        <v>3.7394934764585233E-2</v>
      </c>
      <c r="AE102" s="7">
        <f>IF(SUMIFS('Eurostat market shares'!$Z$2:$Z$185,'Eurostat market shares'!$C$2:$C$185,'Market shares starting point Fe'!$C102,'Eurostat market shares'!$D$2:$D$185,'Market shares starting point Fe'!$D102)=0,(SUMIFS('RAW data extract'!AB$74:AB$81,'RAW data extract'!$C$74:$C$81,VLOOKUP('Market shares starting point Fe'!$D102,Nomenclature!$F$1:$G$8,2,FALSE))-'Market shares starting point Fe'!AD102)+AD102,$Z102/SUMIFS('Eurostat market shares'!$Z$2:$Z$185,'Eurostat market shares'!$C$2:$C$185,'Market shares starting point Fe'!$C102,'Eurostat market shares'!$D$2:$D$185,'Market shares starting point Fe'!$D102)*(SUMIFS('RAW data extract'!AB$74:AB$81,'RAW data extract'!$C$74:$C$81,VLOOKUP('Market shares starting point Fe'!$D102,Nomenclature!$F$1:$G$8,2,FALSE))-'Market shares starting point Fe'!AD102)+AD102)</f>
        <v>3.6861742471406563E-2</v>
      </c>
      <c r="AF102" s="7">
        <f>IF(SUMIFS('Eurostat market shares'!$Z$2:$Z$185,'Eurostat market shares'!$C$2:$C$185,'Market shares starting point Fe'!$C102,'Eurostat market shares'!$D$2:$D$185,'Market shares starting point Fe'!$D102)=0,(SUMIFS('RAW data extract'!AC$74:AC$81,'RAW data extract'!$C$74:$C$81,VLOOKUP('Market shares starting point Fe'!$D102,Nomenclature!$F$1:$G$8,2,FALSE))-'Market shares starting point Fe'!AE102)+AE102,$Z102/SUMIFS('Eurostat market shares'!$Z$2:$Z$185,'Eurostat market shares'!$C$2:$C$185,'Market shares starting point Fe'!$C102,'Eurostat market shares'!$D$2:$D$185,'Market shares starting point Fe'!$D102)*(SUMIFS('RAW data extract'!AC$74:AC$81,'RAW data extract'!$C$74:$C$81,VLOOKUP('Market shares starting point Fe'!$D102,Nomenclature!$F$1:$G$8,2,FALSE))-'Market shares starting point Fe'!AE102)+AE102)</f>
        <v>3.6362084416650627E-2</v>
      </c>
      <c r="AG102" s="7">
        <f>IF(SUMIFS('Eurostat market shares'!$Z$2:$Z$185,'Eurostat market shares'!$C$2:$C$185,'Market shares starting point Fe'!$C102,'Eurostat market shares'!$D$2:$D$185,'Market shares starting point Fe'!$D102)=0,(SUMIFS('RAW data extract'!AD$74:AD$81,'RAW data extract'!$C$74:$C$81,VLOOKUP('Market shares starting point Fe'!$D102,Nomenclature!$F$1:$G$8,2,FALSE))-'Market shares starting point Fe'!AF102)+AF102,$Z102/SUMIFS('Eurostat market shares'!$Z$2:$Z$185,'Eurostat market shares'!$C$2:$C$185,'Market shares starting point Fe'!$C102,'Eurostat market shares'!$D$2:$D$185,'Market shares starting point Fe'!$D102)*(SUMIFS('RAW data extract'!AD$74:AD$81,'RAW data extract'!$C$74:$C$81,VLOOKUP('Market shares starting point Fe'!$D102,Nomenclature!$F$1:$G$8,2,FALSE))-'Market shares starting point Fe'!AF102)+AF102)</f>
        <v>3.5892138907732116E-2</v>
      </c>
      <c r="AH102" s="7">
        <f>IF(SUMIFS('Eurostat market shares'!$Z$2:$Z$185,'Eurostat market shares'!$C$2:$C$185,'Market shares starting point Fe'!$C102,'Eurostat market shares'!$D$2:$D$185,'Market shares starting point Fe'!$D102)=0,(SUMIFS('RAW data extract'!AE$74:AE$81,'RAW data extract'!$C$74:$C$81,VLOOKUP('Market shares starting point Fe'!$D102,Nomenclature!$F$1:$G$8,2,FALSE))-'Market shares starting point Fe'!AG102)+AG102,$Z102/SUMIFS('Eurostat market shares'!$Z$2:$Z$185,'Eurostat market shares'!$C$2:$C$185,'Market shares starting point Fe'!$C102,'Eurostat market shares'!$D$2:$D$185,'Market shares starting point Fe'!$D102)*(SUMIFS('RAW data extract'!AE$74:AE$81,'RAW data extract'!$C$74:$C$81,VLOOKUP('Market shares starting point Fe'!$D102,Nomenclature!$F$1:$G$8,2,FALSE))-'Market shares starting point Fe'!AG102)+AG102)</f>
        <v>3.5424830398900535E-2</v>
      </c>
      <c r="AI102" s="7">
        <f>IF(SUMIFS('Eurostat market shares'!$Z$2:$Z$185,'Eurostat market shares'!$C$2:$C$185,'Market shares starting point Fe'!$C102,'Eurostat market shares'!$D$2:$D$185,'Market shares starting point Fe'!$D102)=0,(SUMIFS('RAW data extract'!AF$74:AF$81,'RAW data extract'!$C$74:$C$81,VLOOKUP('Market shares starting point Fe'!$D102,Nomenclature!$F$1:$G$8,2,FALSE))-'Market shares starting point Fe'!AH102)+AH102,$Z102/SUMIFS('Eurostat market shares'!$Z$2:$Z$185,'Eurostat market shares'!$C$2:$C$185,'Market shares starting point Fe'!$C102,'Eurostat market shares'!$D$2:$D$185,'Market shares starting point Fe'!$D102)*(SUMIFS('RAW data extract'!AF$74:AF$81,'RAW data extract'!$C$74:$C$81,VLOOKUP('Market shares starting point Fe'!$D102,Nomenclature!$F$1:$G$8,2,FALSE))-'Market shares starting point Fe'!AH102)+AH102)</f>
        <v>3.4967944163720059E-2</v>
      </c>
      <c r="AJ102" s="7">
        <f>IF(SUMIFS('Eurostat market shares'!$Z$2:$Z$185,'Eurostat market shares'!$C$2:$C$185,'Market shares starting point Fe'!$C102,'Eurostat market shares'!$D$2:$D$185,'Market shares starting point Fe'!$D102)=0,(SUMIFS('RAW data extract'!AG$74:AG$81,'RAW data extract'!$C$74:$C$81,VLOOKUP('Market shares starting point Fe'!$D102,Nomenclature!$F$1:$G$8,2,FALSE))-'Market shares starting point Fe'!AI102)+AI102,$Z102/SUMIFS('Eurostat market shares'!$Z$2:$Z$185,'Eurostat market shares'!$C$2:$C$185,'Market shares starting point Fe'!$C102,'Eurostat market shares'!$D$2:$D$185,'Market shares starting point Fe'!$D102)*(SUMIFS('RAW data extract'!AG$74:AG$81,'RAW data extract'!$C$74:$C$81,VLOOKUP('Market shares starting point Fe'!$D102,Nomenclature!$F$1:$G$8,2,FALSE))-'Market shares starting point Fe'!AI102)+AI102)</f>
        <v>3.4512792740558365E-2</v>
      </c>
      <c r="AK102" s="7">
        <f>IF(SUMIFS('Eurostat market shares'!$Z$2:$Z$185,'Eurostat market shares'!$C$2:$C$185,'Market shares starting point Fe'!$C102,'Eurostat market shares'!$D$2:$D$185,'Market shares starting point Fe'!$D102)=0,(SUMIFS('RAW data extract'!AH$74:AH$81,'RAW data extract'!$C$74:$C$81,VLOOKUP('Market shares starting point Fe'!$D102,Nomenclature!$F$1:$G$8,2,FALSE))-'Market shares starting point Fe'!AJ102)+AJ102,$Z102/SUMIFS('Eurostat market shares'!$Z$2:$Z$185,'Eurostat market shares'!$C$2:$C$185,'Market shares starting point Fe'!$C102,'Eurostat market shares'!$D$2:$D$185,'Market shares starting point Fe'!$D102)*(SUMIFS('RAW data extract'!AH$74:AH$81,'RAW data extract'!$C$74:$C$81,VLOOKUP('Market shares starting point Fe'!$D102,Nomenclature!$F$1:$G$8,2,FALSE))-'Market shares starting point Fe'!AJ102)+AJ102)</f>
        <v>3.405087619776296E-2</v>
      </c>
      <c r="AL102" s="7">
        <f>IF(SUMIFS('Eurostat market shares'!$Z$2:$Z$185,'Eurostat market shares'!$C$2:$C$185,'Market shares starting point Fe'!$C102,'Eurostat market shares'!$D$2:$D$185,'Market shares starting point Fe'!$D102)=0,(SUMIFS('RAW data extract'!AI$74:AI$81,'RAW data extract'!$C$74:$C$81,VLOOKUP('Market shares starting point Fe'!$D102,Nomenclature!$F$1:$G$8,2,FALSE))-'Market shares starting point Fe'!AK102)+AK102,$Z102/SUMIFS('Eurostat market shares'!$Z$2:$Z$185,'Eurostat market shares'!$C$2:$C$185,'Market shares starting point Fe'!$C102,'Eurostat market shares'!$D$2:$D$185,'Market shares starting point Fe'!$D102)*(SUMIFS('RAW data extract'!AI$74:AI$81,'RAW data extract'!$C$74:$C$81,VLOOKUP('Market shares starting point Fe'!$D102,Nomenclature!$F$1:$G$8,2,FALSE))-'Market shares starting point Fe'!AK102)+AK102)</f>
        <v>3.3574473740367934E-2</v>
      </c>
      <c r="AM102" s="7">
        <f>IF(SUMIFS('Eurostat market shares'!$Z$2:$Z$185,'Eurostat market shares'!$C$2:$C$185,'Market shares starting point Fe'!$C102,'Eurostat market shares'!$D$2:$D$185,'Market shares starting point Fe'!$D102)=0,(SUMIFS('RAW data extract'!AJ$74:AJ$81,'RAW data extract'!$C$74:$C$81,VLOOKUP('Market shares starting point Fe'!$D102,Nomenclature!$F$1:$G$8,2,FALSE))-'Market shares starting point Fe'!AL102)+AL102,$Z102/SUMIFS('Eurostat market shares'!$Z$2:$Z$185,'Eurostat market shares'!$C$2:$C$185,'Market shares starting point Fe'!$C102,'Eurostat market shares'!$D$2:$D$185,'Market shares starting point Fe'!$D102)*(SUMIFS('RAW data extract'!AJ$74:AJ$81,'RAW data extract'!$C$74:$C$81,VLOOKUP('Market shares starting point Fe'!$D102,Nomenclature!$F$1:$G$8,2,FALSE))-'Market shares starting point Fe'!AL102)+AL102)</f>
        <v>3.3072029260569361E-2</v>
      </c>
      <c r="AN102" s="7">
        <f>IF(SUMIFS('Eurostat market shares'!$Z$2:$Z$185,'Eurostat market shares'!$C$2:$C$185,'Market shares starting point Fe'!$C102,'Eurostat market shares'!$D$2:$D$185,'Market shares starting point Fe'!$D102)=0,(SUMIFS('RAW data extract'!AK$74:AK$81,'RAW data extract'!$C$74:$C$81,VLOOKUP('Market shares starting point Fe'!$D102,Nomenclature!$F$1:$G$8,2,FALSE))-'Market shares starting point Fe'!AM102)+AM102,$Z102/SUMIFS('Eurostat market shares'!$Z$2:$Z$185,'Eurostat market shares'!$C$2:$C$185,'Market shares starting point Fe'!$C102,'Eurostat market shares'!$D$2:$D$185,'Market shares starting point Fe'!$D102)*(SUMIFS('RAW data extract'!AK$74:AK$81,'RAW data extract'!$C$74:$C$81,VLOOKUP('Market shares starting point Fe'!$D102,Nomenclature!$F$1:$G$8,2,FALSE))-'Market shares starting point Fe'!AM102)+AM102)</f>
        <v>3.2535206199983589E-2</v>
      </c>
      <c r="AO102" s="7">
        <f>IF(SUMIFS('Eurostat market shares'!$Z$2:$Z$185,'Eurostat market shares'!$C$2:$C$185,'Market shares starting point Fe'!$C102,'Eurostat market shares'!$D$2:$D$185,'Market shares starting point Fe'!$D102)=0,(SUMIFS('RAW data extract'!AL$74:AL$81,'RAW data extract'!$C$74:$C$81,VLOOKUP('Market shares starting point Fe'!$D102,Nomenclature!$F$1:$G$8,2,FALSE))-'Market shares starting point Fe'!AN102)+AN102,$Z102/SUMIFS('Eurostat market shares'!$Z$2:$Z$185,'Eurostat market shares'!$C$2:$C$185,'Market shares starting point Fe'!$C102,'Eurostat market shares'!$D$2:$D$185,'Market shares starting point Fe'!$D102)*(SUMIFS('RAW data extract'!AL$74:AL$81,'RAW data extract'!$C$74:$C$81,VLOOKUP('Market shares starting point Fe'!$D102,Nomenclature!$F$1:$G$8,2,FALSE))-'Market shares starting point Fe'!AN102)+AN102)</f>
        <v>3.1974565430853183E-2</v>
      </c>
      <c r="AP102" s="7">
        <f>IF(SUMIFS('Eurostat market shares'!$Z$2:$Z$185,'Eurostat market shares'!$C$2:$C$185,'Market shares starting point Fe'!$C102,'Eurostat market shares'!$D$2:$D$185,'Market shares starting point Fe'!$D102)=0,(SUMIFS('RAW data extract'!AM$74:AM$81,'RAW data extract'!$C$74:$C$81,VLOOKUP('Market shares starting point Fe'!$D102,Nomenclature!$F$1:$G$8,2,FALSE))-'Market shares starting point Fe'!AO102)+AO102,$Z102/SUMIFS('Eurostat market shares'!$Z$2:$Z$185,'Eurostat market shares'!$C$2:$C$185,'Market shares starting point Fe'!$C102,'Eurostat market shares'!$D$2:$D$185,'Market shares starting point Fe'!$D102)*(SUMIFS('RAW data extract'!AM$74:AM$81,'RAW data extract'!$C$74:$C$81,VLOOKUP('Market shares starting point Fe'!$D102,Nomenclature!$F$1:$G$8,2,FALSE))-'Market shares starting point Fe'!AO102)+AO102)</f>
        <v>3.1376122585766317E-2</v>
      </c>
      <c r="AQ102" s="7">
        <f>IF(SUMIFS('Eurostat market shares'!$Z$2:$Z$185,'Eurostat market shares'!$C$2:$C$185,'Market shares starting point Fe'!$C102,'Eurostat market shares'!$D$2:$D$185,'Market shares starting point Fe'!$D102)=0,(SUMIFS('RAW data extract'!AN$74:AN$81,'RAW data extract'!$C$74:$C$81,VLOOKUP('Market shares starting point Fe'!$D102,Nomenclature!$F$1:$G$8,2,FALSE))-'Market shares starting point Fe'!AP102)+AP102,$Z102/SUMIFS('Eurostat market shares'!$Z$2:$Z$185,'Eurostat market shares'!$C$2:$C$185,'Market shares starting point Fe'!$C102,'Eurostat market shares'!$D$2:$D$185,'Market shares starting point Fe'!$D102)*(SUMIFS('RAW data extract'!AN$74:AN$81,'RAW data extract'!$C$74:$C$81,VLOOKUP('Market shares starting point Fe'!$D102,Nomenclature!$F$1:$G$8,2,FALSE))-'Market shares starting point Fe'!AP102)+AP102)</f>
        <v>3.0758873610600885E-2</v>
      </c>
      <c r="AR102" s="7">
        <f>IF(SUMIFS('Eurostat market shares'!$Z$2:$Z$185,'Eurostat market shares'!$C$2:$C$185,'Market shares starting point Fe'!$C102,'Eurostat market shares'!$D$2:$D$185,'Market shares starting point Fe'!$D102)=0,(SUMIFS('RAW data extract'!AO$74:AO$81,'RAW data extract'!$C$74:$C$81,VLOOKUP('Market shares starting point Fe'!$D102,Nomenclature!$F$1:$G$8,2,FALSE))-'Market shares starting point Fe'!AQ102)+AQ102,$Z102/SUMIFS('Eurostat market shares'!$Z$2:$Z$185,'Eurostat market shares'!$C$2:$C$185,'Market shares starting point Fe'!$C102,'Eurostat market shares'!$D$2:$D$185,'Market shares starting point Fe'!$D102)*(SUMIFS('RAW data extract'!AO$74:AO$81,'RAW data extract'!$C$74:$C$81,VLOOKUP('Market shares starting point Fe'!$D102,Nomenclature!$F$1:$G$8,2,FALSE))-'Market shares starting point Fe'!AQ102)+AQ102)</f>
        <v>3.0131756974951004E-2</v>
      </c>
      <c r="AS102" s="7">
        <f>IF(SUMIFS('Eurostat market shares'!$Z$2:$Z$185,'Eurostat market shares'!$C$2:$C$185,'Market shares starting point Fe'!$C102,'Eurostat market shares'!$D$2:$D$185,'Market shares starting point Fe'!$D102)=0,(SUMIFS('RAW data extract'!AP$74:AP$81,'RAW data extract'!$C$74:$C$81,VLOOKUP('Market shares starting point Fe'!$D102,Nomenclature!$F$1:$G$8,2,FALSE))-'Market shares starting point Fe'!AR102)+AR102,$Z102/SUMIFS('Eurostat market shares'!$Z$2:$Z$185,'Eurostat market shares'!$C$2:$C$185,'Market shares starting point Fe'!$C102,'Eurostat market shares'!$D$2:$D$185,'Market shares starting point Fe'!$D102)*(SUMIFS('RAW data extract'!AP$74:AP$81,'RAW data extract'!$C$74:$C$81,VLOOKUP('Market shares starting point Fe'!$D102,Nomenclature!$F$1:$G$8,2,FALSE))-'Market shares starting point Fe'!AR102)+AR102)</f>
        <v>2.9469294986471151E-2</v>
      </c>
      <c r="AT102" s="7">
        <f>IF(SUMIFS('Eurostat market shares'!$Z$2:$Z$185,'Eurostat market shares'!$C$2:$C$185,'Market shares starting point Fe'!$C102,'Eurostat market shares'!$D$2:$D$185,'Market shares starting point Fe'!$D102)=0,(SUMIFS('RAW data extract'!AQ$74:AQ$81,'RAW data extract'!$C$74:$C$81,VLOOKUP('Market shares starting point Fe'!$D102,Nomenclature!$F$1:$G$8,2,FALSE))-'Market shares starting point Fe'!AS102)+AS102,$Z102/SUMIFS('Eurostat market shares'!$Z$2:$Z$185,'Eurostat market shares'!$C$2:$C$185,'Market shares starting point Fe'!$C102,'Eurostat market shares'!$D$2:$D$185,'Market shares starting point Fe'!$D102)*(SUMIFS('RAW data extract'!AQ$74:AQ$81,'RAW data extract'!$C$74:$C$81,VLOOKUP('Market shares starting point Fe'!$D102,Nomenclature!$F$1:$G$8,2,FALSE))-'Market shares starting point Fe'!AS102)+AS102)</f>
        <v>2.878992632452141E-2</v>
      </c>
      <c r="AU102" s="7">
        <f>IF(SUMIFS('Eurostat market shares'!$Z$2:$Z$185,'Eurostat market shares'!$C$2:$C$185,'Market shares starting point Fe'!$C102,'Eurostat market shares'!$D$2:$D$185,'Market shares starting point Fe'!$D102)=0,(SUMIFS('RAW data extract'!AR$74:AR$81,'RAW data extract'!$C$74:$C$81,VLOOKUP('Market shares starting point Fe'!$D102,Nomenclature!$F$1:$G$8,2,FALSE))-'Market shares starting point Fe'!AT102)+AT102,$Z102/SUMIFS('Eurostat market shares'!$Z$2:$Z$185,'Eurostat market shares'!$C$2:$C$185,'Market shares starting point Fe'!$C102,'Eurostat market shares'!$D$2:$D$185,'Market shares starting point Fe'!$D102)*(SUMIFS('RAW data extract'!AR$74:AR$81,'RAW data extract'!$C$74:$C$81,VLOOKUP('Market shares starting point Fe'!$D102,Nomenclature!$F$1:$G$8,2,FALSE))-'Market shares starting point Fe'!AT102)+AT102)</f>
        <v>2.8115409997323565E-2</v>
      </c>
      <c r="AV102" s="7">
        <f>IF(SUMIFS('Eurostat market shares'!$Z$2:$Z$185,'Eurostat market shares'!$C$2:$C$185,'Market shares starting point Fe'!$C102,'Eurostat market shares'!$D$2:$D$185,'Market shares starting point Fe'!$D102)=0,(SUMIFS('RAW data extract'!AS$74:AS$81,'RAW data extract'!$C$74:$C$81,VLOOKUP('Market shares starting point Fe'!$D102,Nomenclature!$F$1:$G$8,2,FALSE))-'Market shares starting point Fe'!AU102)+AU102,$Z102/SUMIFS('Eurostat market shares'!$Z$2:$Z$185,'Eurostat market shares'!$C$2:$C$185,'Market shares starting point Fe'!$C102,'Eurostat market shares'!$D$2:$D$185,'Market shares starting point Fe'!$D102)*(SUMIFS('RAW data extract'!AS$74:AS$81,'RAW data extract'!$C$74:$C$81,VLOOKUP('Market shares starting point Fe'!$D102,Nomenclature!$F$1:$G$8,2,FALSE))-'Market shares starting point Fe'!AU102)+AU102)</f>
        <v>2.7413408001102178E-2</v>
      </c>
      <c r="AW102" s="7">
        <f>IF(SUMIFS('Eurostat market shares'!$Z$2:$Z$185,'Eurostat market shares'!$C$2:$C$185,'Market shares starting point Fe'!$C102,'Eurostat market shares'!$D$2:$D$185,'Market shares starting point Fe'!$D102)=0,(SUMIFS('RAW data extract'!AT$74:AT$81,'RAW data extract'!$C$74:$C$81,VLOOKUP('Market shares starting point Fe'!$D102,Nomenclature!$F$1:$G$8,2,FALSE))-'Market shares starting point Fe'!AV102)+AV102,$Z102/SUMIFS('Eurostat market shares'!$Z$2:$Z$185,'Eurostat market shares'!$C$2:$C$185,'Market shares starting point Fe'!$C102,'Eurostat market shares'!$D$2:$D$185,'Market shares starting point Fe'!$D102)*(SUMIFS('RAW data extract'!AT$74:AT$81,'RAW data extract'!$C$74:$C$81,VLOOKUP('Market shares starting point Fe'!$D102,Nomenclature!$F$1:$G$8,2,FALSE))-'Market shares starting point Fe'!AV102)+AV102)</f>
        <v>2.6675194485455574E-2</v>
      </c>
      <c r="AX102" s="7">
        <f>IF(SUMIFS('Eurostat market shares'!$Z$2:$Z$185,'Eurostat market shares'!$C$2:$C$185,'Market shares starting point Fe'!$C102,'Eurostat market shares'!$D$2:$D$185,'Market shares starting point Fe'!$D102)=0,(SUMIFS('RAW data extract'!AU$74:AU$81,'RAW data extract'!$C$74:$C$81,VLOOKUP('Market shares starting point Fe'!$D102,Nomenclature!$F$1:$G$8,2,FALSE))-'Market shares starting point Fe'!AW102)+AW102,$Z102/SUMIFS('Eurostat market shares'!$Z$2:$Z$185,'Eurostat market shares'!$C$2:$C$185,'Market shares starting point Fe'!$C102,'Eurostat market shares'!$D$2:$D$185,'Market shares starting point Fe'!$D102)*(SUMIFS('RAW data extract'!AU$74:AU$81,'RAW data extract'!$C$74:$C$81,VLOOKUP('Market shares starting point Fe'!$D102,Nomenclature!$F$1:$G$8,2,FALSE))-'Market shares starting point Fe'!AW102)+AW102)</f>
        <v>2.5961732701462927E-2</v>
      </c>
      <c r="AY102" s="7">
        <f>IF(SUMIFS('Eurostat market shares'!$Z$2:$Z$185,'Eurostat market shares'!$C$2:$C$185,'Market shares starting point Fe'!$C102,'Eurostat market shares'!$D$2:$D$185,'Market shares starting point Fe'!$D102)=0,(SUMIFS('RAW data extract'!AV$74:AV$81,'RAW data extract'!$C$74:$C$81,VLOOKUP('Market shares starting point Fe'!$D102,Nomenclature!$F$1:$G$8,2,FALSE))-'Market shares starting point Fe'!AX102)+AX102,$Z102/SUMIFS('Eurostat market shares'!$Z$2:$Z$185,'Eurostat market shares'!$C$2:$C$185,'Market shares starting point Fe'!$C102,'Eurostat market shares'!$D$2:$D$185,'Market shares starting point Fe'!$D102)*(SUMIFS('RAW data extract'!AV$74:AV$81,'RAW data extract'!$C$74:$C$81,VLOOKUP('Market shares starting point Fe'!$D102,Nomenclature!$F$1:$G$8,2,FALSE))-'Market shares starting point Fe'!AX102)+AX102)</f>
        <v>2.5011607202097323E-2</v>
      </c>
      <c r="AZ102" s="7">
        <f>IF(SUMIFS('Eurostat market shares'!$Z$2:$Z$185,'Eurostat market shares'!$C$2:$C$185,'Market shares starting point Fe'!$C102,'Eurostat market shares'!$D$2:$D$185,'Market shares starting point Fe'!$D102)=0,(SUMIFS('RAW data extract'!AW$74:AW$81,'RAW data extract'!$C$74:$C$81,VLOOKUP('Market shares starting point Fe'!$D102,Nomenclature!$F$1:$G$8,2,FALSE))-'Market shares starting point Fe'!AY102)+AY102,$Z102/SUMIFS('Eurostat market shares'!$Z$2:$Z$185,'Eurostat market shares'!$C$2:$C$185,'Market shares starting point Fe'!$C102,'Eurostat market shares'!$D$2:$D$185,'Market shares starting point Fe'!$D102)*(SUMIFS('RAW data extract'!AW$74:AW$81,'RAW data extract'!$C$74:$C$81,VLOOKUP('Market shares starting point Fe'!$D102,Nomenclature!$F$1:$G$8,2,FALSE))-'Market shares starting point Fe'!AY102)+AY102)</f>
        <v>2.4092173084509141E-2</v>
      </c>
      <c r="BA102" s="7">
        <f>IF(SUMIFS('Eurostat market shares'!$Z$2:$Z$185,'Eurostat market shares'!$C$2:$C$185,'Market shares starting point Fe'!$C102,'Eurostat market shares'!$D$2:$D$185,'Market shares starting point Fe'!$D102)=0,(SUMIFS('RAW data extract'!AX$74:AX$81,'RAW data extract'!$C$74:$C$81,VLOOKUP('Market shares starting point Fe'!$D102,Nomenclature!$F$1:$G$8,2,FALSE))-'Market shares starting point Fe'!AZ102)+AZ102,$Z102/SUMIFS('Eurostat market shares'!$Z$2:$Z$185,'Eurostat market shares'!$C$2:$C$185,'Market shares starting point Fe'!$C102,'Eurostat market shares'!$D$2:$D$185,'Market shares starting point Fe'!$D102)*(SUMIFS('RAW data extract'!AX$74:AX$81,'RAW data extract'!$C$74:$C$81,VLOOKUP('Market shares starting point Fe'!$D102,Nomenclature!$F$1:$G$8,2,FALSE))-'Market shares starting point Fe'!AZ102)+AZ102)</f>
        <v>2.307349448163876E-2</v>
      </c>
      <c r="BB102" s="7">
        <f>IF(SUMIFS('Eurostat market shares'!$Z$2:$Z$185,'Eurostat market shares'!$C$2:$C$185,'Market shares starting point Fe'!$C102,'Eurostat market shares'!$D$2:$D$185,'Market shares starting point Fe'!$D102)=0,(SUMIFS('RAW data extract'!AY$74:AY$81,'RAW data extract'!$C$74:$C$81,VLOOKUP('Market shares starting point Fe'!$D102,Nomenclature!$F$1:$G$8,2,FALSE))-'Market shares starting point Fe'!BA102)+BA102,$Z102/SUMIFS('Eurostat market shares'!$Z$2:$Z$185,'Eurostat market shares'!$C$2:$C$185,'Market shares starting point Fe'!$C102,'Eurostat market shares'!$D$2:$D$185,'Market shares starting point Fe'!$D102)*(SUMIFS('RAW data extract'!AY$74:AY$81,'RAW data extract'!$C$74:$C$81,VLOOKUP('Market shares starting point Fe'!$D102,Nomenclature!$F$1:$G$8,2,FALSE))-'Market shares starting point Fe'!BA102)+BA102)</f>
        <v>2.1944456187427953E-2</v>
      </c>
      <c r="BC102" s="7">
        <f>IF(SUMIFS('Eurostat market shares'!$Z$2:$Z$185,'Eurostat market shares'!$C$2:$C$185,'Market shares starting point Fe'!$C102,'Eurostat market shares'!$D$2:$D$185,'Market shares starting point Fe'!$D102)=0,(SUMIFS('RAW data extract'!AZ$74:AZ$81,'RAW data extract'!$C$74:$C$81,VLOOKUP('Market shares starting point Fe'!$D102,Nomenclature!$F$1:$G$8,2,FALSE))-'Market shares starting point Fe'!BB102)+BB102,$Z102/SUMIFS('Eurostat market shares'!$Z$2:$Z$185,'Eurostat market shares'!$C$2:$C$185,'Market shares starting point Fe'!$C102,'Eurostat market shares'!$D$2:$D$185,'Market shares starting point Fe'!$D102)*(SUMIFS('RAW data extract'!AZ$74:AZ$81,'RAW data extract'!$C$74:$C$81,VLOOKUP('Market shares starting point Fe'!$D102,Nomenclature!$F$1:$G$8,2,FALSE))-'Market shares starting point Fe'!BB102)+BB102)</f>
        <v>2.0689861826904216E-2</v>
      </c>
      <c r="BD102" s="7">
        <f>IF(SUMIFS('Eurostat market shares'!$Z$2:$Z$185,'Eurostat market shares'!$C$2:$C$185,'Market shares starting point Fe'!$C102,'Eurostat market shares'!$D$2:$D$185,'Market shares starting point Fe'!$D102)=0,(SUMIFS('RAW data extract'!BA$74:BA$81,'RAW data extract'!$C$74:$C$81,VLOOKUP('Market shares starting point Fe'!$D102,Nomenclature!$F$1:$G$8,2,FALSE))-'Market shares starting point Fe'!BC102)+BC102,$Z102/SUMIFS('Eurostat market shares'!$Z$2:$Z$185,'Eurostat market shares'!$C$2:$C$185,'Market shares starting point Fe'!$C102,'Eurostat market shares'!$D$2:$D$185,'Market shares starting point Fe'!$D102)*(SUMIFS('RAW data extract'!BA$74:BA$81,'RAW data extract'!$C$74:$C$81,VLOOKUP('Market shares starting point Fe'!$D102,Nomenclature!$F$1:$G$8,2,FALSE))-'Market shares starting point Fe'!BC102)+BC102)</f>
        <v>1.9327288165710312E-2</v>
      </c>
      <c r="BE102" s="7">
        <f>IF(SUMIFS('Eurostat market shares'!$Z$2:$Z$185,'Eurostat market shares'!$C$2:$C$185,'Market shares starting point Fe'!$C102,'Eurostat market shares'!$D$2:$D$185,'Market shares starting point Fe'!$D102)=0,(SUMIFS('RAW data extract'!BB$74:BB$81,'RAW data extract'!$C$74:$C$81,VLOOKUP('Market shares starting point Fe'!$D102,Nomenclature!$F$1:$G$8,2,FALSE))-'Market shares starting point Fe'!BD102)+BD102,$Z102/SUMIFS('Eurostat market shares'!$Z$2:$Z$185,'Eurostat market shares'!$C$2:$C$185,'Market shares starting point Fe'!$C102,'Eurostat market shares'!$D$2:$D$185,'Market shares starting point Fe'!$D102)*(SUMIFS('RAW data extract'!BB$74:BB$81,'RAW data extract'!$C$74:$C$81,VLOOKUP('Market shares starting point Fe'!$D102,Nomenclature!$F$1:$G$8,2,FALSE))-'Market shares starting point Fe'!BD102)+BD102)</f>
        <v>1.778918601000138E-2</v>
      </c>
      <c r="BF102" s="7">
        <f>IF(SUMIFS('Eurostat market shares'!$Z$2:$Z$185,'Eurostat market shares'!$C$2:$C$185,'Market shares starting point Fe'!$C102,'Eurostat market shares'!$D$2:$D$185,'Market shares starting point Fe'!$D102)=0,(SUMIFS('RAW data extract'!BC$74:BC$81,'RAW data extract'!$C$74:$C$81,VLOOKUP('Market shares starting point Fe'!$D102,Nomenclature!$F$1:$G$8,2,FALSE))-'Market shares starting point Fe'!BE102)+BE102,$Z102/SUMIFS('Eurostat market shares'!$Z$2:$Z$185,'Eurostat market shares'!$C$2:$C$185,'Market shares starting point Fe'!$C102,'Eurostat market shares'!$D$2:$D$185,'Market shares starting point Fe'!$D102)*(SUMIFS('RAW data extract'!BC$74:BC$81,'RAW data extract'!$C$74:$C$81,VLOOKUP('Market shares starting point Fe'!$D102,Nomenclature!$F$1:$G$8,2,FALSE))-'Market shares starting point Fe'!BE102)+BE102)</f>
        <v>1.6066049282571458E-2</v>
      </c>
      <c r="BG102" s="7">
        <f>IF(SUMIFS('Eurostat market shares'!$Z$2:$Z$185,'Eurostat market shares'!$C$2:$C$185,'Market shares starting point Fe'!$C102,'Eurostat market shares'!$D$2:$D$185,'Market shares starting point Fe'!$D102)=0,(SUMIFS('RAW data extract'!BD$74:BD$81,'RAW data extract'!$C$74:$C$81,VLOOKUP('Market shares starting point Fe'!$D102,Nomenclature!$F$1:$G$8,2,FALSE))-'Market shares starting point Fe'!BF102)+BF102,$Z102/SUMIFS('Eurostat market shares'!$Z$2:$Z$185,'Eurostat market shares'!$C$2:$C$185,'Market shares starting point Fe'!$C102,'Eurostat market shares'!$D$2:$D$185,'Market shares starting point Fe'!$D102)*(SUMIFS('RAW data extract'!BD$74:BD$81,'RAW data extract'!$C$74:$C$81,VLOOKUP('Market shares starting point Fe'!$D102,Nomenclature!$F$1:$G$8,2,FALSE))-'Market shares starting point Fe'!BF102)+BF102)</f>
        <v>1.4125887914513678E-2</v>
      </c>
      <c r="BH102" s="7">
        <f>IF(SUMIFS('Eurostat market shares'!$Z$2:$Z$185,'Eurostat market shares'!$C$2:$C$185,'Market shares starting point Fe'!$C102,'Eurostat market shares'!$D$2:$D$185,'Market shares starting point Fe'!$D102)=0,(SUMIFS('RAW data extract'!BE$74:BE$81,'RAW data extract'!$C$74:$C$81,VLOOKUP('Market shares starting point Fe'!$D102,Nomenclature!$F$1:$G$8,2,FALSE))-'Market shares starting point Fe'!BG102)+BG102,$Z102/SUMIFS('Eurostat market shares'!$Z$2:$Z$185,'Eurostat market shares'!$C$2:$C$185,'Market shares starting point Fe'!$C102,'Eurostat market shares'!$D$2:$D$185,'Market shares starting point Fe'!$D102)*(SUMIFS('RAW data extract'!BE$74:BE$81,'RAW data extract'!$C$74:$C$81,VLOOKUP('Market shares starting point Fe'!$D102,Nomenclature!$F$1:$G$8,2,FALSE))-'Market shares starting point Fe'!BG102)+BG102)</f>
        <v>1.1920960596593901E-2</v>
      </c>
    </row>
    <row r="103" spans="1:60" hidden="1" x14ac:dyDescent="0.3">
      <c r="A103" t="s">
        <v>9</v>
      </c>
      <c r="B103" t="s">
        <v>10</v>
      </c>
      <c r="C103" t="s">
        <v>31</v>
      </c>
      <c r="D103" t="s">
        <v>21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 s="6">
        <f>IFERROR(SUMIFS('intermediary sheet'!J$2:J$185,'intermediary sheet'!$C$2:$C$185,'Market shares starting point Fe'!$C103,'intermediary sheet'!$D$2:$D$185,'Market shares starting point Fe'!$D103)/SUMIFS('intermediary sheet'!J$2:J$185,'intermediary sheet'!$C$2:$C$185,'Market shares starting point Fe'!$C103,'intermediary sheet'!$D$2:$D$185,"total"),0)</f>
        <v>5.4360956752838856E-4</v>
      </c>
      <c r="K103" s="6">
        <f>IFERROR(SUMIFS('intermediary sheet'!K$2:K$185,'intermediary sheet'!$C$2:$C$185,'Market shares starting point Fe'!$C103,'intermediary sheet'!$D$2:$D$185,'Market shares starting point Fe'!$D103)/SUMIFS('intermediary sheet'!K$2:K$185,'intermediary sheet'!$C$2:$C$185,'Market shares starting point Fe'!$C103,'intermediary sheet'!$D$2:$D$185,"total"),0)</f>
        <v>1.795020266357846E-3</v>
      </c>
      <c r="L103" s="6">
        <f>IFERROR(SUMIFS('intermediary sheet'!L$2:L$185,'intermediary sheet'!$C$2:$C$185,'Market shares starting point Fe'!$C103,'intermediary sheet'!$D$2:$D$185,'Market shares starting point Fe'!$D103)/SUMIFS('intermediary sheet'!L$2:L$185,'intermediary sheet'!$C$2:$C$185,'Market shares starting point Fe'!$C103,'intermediary sheet'!$D$2:$D$185,"total"),0)</f>
        <v>1.8126390376534563E-3</v>
      </c>
      <c r="M103" s="6">
        <f>IFERROR(SUMIFS('intermediary sheet'!M$2:M$185,'intermediary sheet'!$C$2:$C$185,'Market shares starting point Fe'!$C103,'intermediary sheet'!$D$2:$D$185,'Market shares starting point Fe'!$D103)/SUMIFS('intermediary sheet'!M$2:M$185,'intermediary sheet'!$C$2:$C$185,'Market shares starting point Fe'!$C103,'intermediary sheet'!$D$2:$D$185,"total"),0)</f>
        <v>1.1863959926179805E-3</v>
      </c>
      <c r="N103" s="6">
        <f>IFERROR(SUMIFS('intermediary sheet'!N$2:N$185,'intermediary sheet'!$C$2:$C$185,'Market shares starting point Fe'!$C103,'intermediary sheet'!$D$2:$D$185,'Market shares starting point Fe'!$D103)/SUMIFS('intermediary sheet'!N$2:N$185,'intermediary sheet'!$C$2:$C$185,'Market shares starting point Fe'!$C103,'intermediary sheet'!$D$2:$D$185,"total"),0)</f>
        <v>1.1313923668728315E-3</v>
      </c>
      <c r="O103" s="6">
        <f>IFERROR(SUMIFS('intermediary sheet'!O$2:O$185,'intermediary sheet'!$C$2:$C$185,'Market shares starting point Fe'!$C103,'intermediary sheet'!$D$2:$D$185,'Market shares starting point Fe'!$D103)/SUMIFS('intermediary sheet'!O$2:O$185,'intermediary sheet'!$C$2:$C$185,'Market shares starting point Fe'!$C103,'intermediary sheet'!$D$2:$D$185,"total"),0)</f>
        <v>1.1361791916896609E-3</v>
      </c>
      <c r="P103" s="6">
        <f>IFERROR(SUMIFS('intermediary sheet'!P$2:P$185,'intermediary sheet'!$C$2:$C$185,'Market shares starting point Fe'!$C103,'intermediary sheet'!$D$2:$D$185,'Market shares starting point Fe'!$D103)/SUMIFS('intermediary sheet'!P$2:P$185,'intermediary sheet'!$C$2:$C$185,'Market shares starting point Fe'!$C103,'intermediary sheet'!$D$2:$D$185,"total"),0)</f>
        <v>0</v>
      </c>
      <c r="Q103" s="6">
        <f>IFERROR(SUMIFS('intermediary sheet'!Q$2:Q$185,'intermediary sheet'!$C$2:$C$185,'Market shares starting point Fe'!$C103,'intermediary sheet'!$D$2:$D$185,'Market shares starting point Fe'!$D103)/SUMIFS('intermediary sheet'!Q$2:Q$185,'intermediary sheet'!$C$2:$C$185,'Market shares starting point Fe'!$C103,'intermediary sheet'!$D$2:$D$185,"total"),0)</f>
        <v>0</v>
      </c>
      <c r="R103" s="6">
        <f>IFERROR(SUMIFS('intermediary sheet'!R$2:R$185,'intermediary sheet'!$C$2:$C$185,'Market shares starting point Fe'!$C103,'intermediary sheet'!$D$2:$D$185,'Market shares starting point Fe'!$D103)/SUMIFS('intermediary sheet'!R$2:R$185,'intermediary sheet'!$C$2:$C$185,'Market shares starting point Fe'!$C103,'intermediary sheet'!$D$2:$D$185,"total"),0)</f>
        <v>0</v>
      </c>
      <c r="S103" s="6">
        <f>IFERROR(SUMIFS('intermediary sheet'!S$2:S$185,'intermediary sheet'!$C$2:$C$185,'Market shares starting point Fe'!$C103,'intermediary sheet'!$D$2:$D$185,'Market shares starting point Fe'!$D103)/SUMIFS('intermediary sheet'!S$2:S$185,'intermediary sheet'!$C$2:$C$185,'Market shares starting point Fe'!$C103,'intermediary sheet'!$D$2:$D$185,"total"),0)</f>
        <v>0</v>
      </c>
      <c r="T103" s="6">
        <f>IFERROR(SUMIFS('intermediary sheet'!T$2:T$185,'intermediary sheet'!$C$2:$C$185,'Market shares starting point Fe'!$C103,'intermediary sheet'!$D$2:$D$185,'Market shares starting point Fe'!$D103)/SUMIFS('intermediary sheet'!T$2:T$185,'intermediary sheet'!$C$2:$C$185,'Market shares starting point Fe'!$C103,'intermediary sheet'!$D$2:$D$185,"total"),0)</f>
        <v>0</v>
      </c>
      <c r="U103" s="6">
        <f>IFERROR(SUMIFS('intermediary sheet'!U$2:U$185,'intermediary sheet'!$C$2:$C$185,'Market shares starting point Fe'!$C103,'intermediary sheet'!$D$2:$D$185,'Market shares starting point Fe'!$D103)/SUMIFS('intermediary sheet'!U$2:U$185,'intermediary sheet'!$C$2:$C$185,'Market shares starting point Fe'!$C103,'intermediary sheet'!$D$2:$D$185,"total"),0)</f>
        <v>0</v>
      </c>
      <c r="V103" s="6">
        <f>IFERROR(SUMIFS('intermediary sheet'!V$2:V$185,'intermediary sheet'!$C$2:$C$185,'Market shares starting point Fe'!$C103,'intermediary sheet'!$D$2:$D$185,'Market shares starting point Fe'!$D103)/SUMIFS('intermediary sheet'!V$2:V$185,'intermediary sheet'!$C$2:$C$185,'Market shares starting point Fe'!$C103,'intermediary sheet'!$D$2:$D$185,"total"),0)</f>
        <v>0</v>
      </c>
      <c r="W103" s="6">
        <f>IFERROR(SUMIFS('intermediary sheet'!W$2:W$185,'intermediary sheet'!$C$2:$C$185,'Market shares starting point Fe'!$C103,'intermediary sheet'!$D$2:$D$185,'Market shares starting point Fe'!$D103)/SUMIFS('intermediary sheet'!W$2:W$185,'intermediary sheet'!$C$2:$C$185,'Market shares starting point Fe'!$C103,'intermediary sheet'!$D$2:$D$185,"total"),0)</f>
        <v>0</v>
      </c>
      <c r="X103" s="6">
        <f>IFERROR(SUMIFS('intermediary sheet'!X$2:X$185,'intermediary sheet'!$C$2:$C$185,'Market shares starting point Fe'!$C103,'intermediary sheet'!$D$2:$D$185,'Market shares starting point Fe'!$D103)/SUMIFS('intermediary sheet'!X$2:X$185,'intermediary sheet'!$C$2:$C$185,'Market shares starting point Fe'!$C103,'intermediary sheet'!$D$2:$D$185,"total"),0)</f>
        <v>0</v>
      </c>
      <c r="Y103" s="6">
        <f>IFERROR(SUMIFS('intermediary sheet'!Y$2:Y$185,'intermediary sheet'!$C$2:$C$185,'Market shares starting point Fe'!$C103,'intermediary sheet'!$D$2:$D$185,'Market shares starting point Fe'!$D103)/SUMIFS('intermediary sheet'!Y$2:Y$185,'intermediary sheet'!$C$2:$C$185,'Market shares starting point Fe'!$C103,'intermediary sheet'!$D$2:$D$185,"total"),0)</f>
        <v>0</v>
      </c>
      <c r="Z103" s="6">
        <f>IFERROR(SUMIFS('intermediary sheet'!Z$2:Z$185,'intermediary sheet'!$C$2:$C$185,'Market shares starting point Fe'!$C103,'intermediary sheet'!$D$2:$D$185,'Market shares starting point Fe'!$D103)/SUMIFS('intermediary sheet'!Z$2:Z$185,'intermediary sheet'!$C$2:$C$185,'Market shares starting point Fe'!$C103,'intermediary sheet'!$D$2:$D$185,"total"),0)</f>
        <v>0</v>
      </c>
      <c r="AA103" s="7">
        <f>IF(SUMIFS('Eurostat market shares'!$Z$2:$Z$185,'Eurostat market shares'!$C$2:$C$185,'Market shares starting point Fe'!$C103,'Eurostat market shares'!$D$2:$D$185,'Market shares starting point Fe'!$D103)=0,(SUMIFS('RAW data extract'!X$74:X$81,'RAW data extract'!$C$74:$C$81,VLOOKUP('Market shares starting point Fe'!$D103,Nomenclature!$F$1:$G$8,2,FALSE))-'Market shares starting point Fe'!Z103)+Z103,$Z103/SUMIFS('Eurostat market shares'!$Z$2:$Z$185,'Eurostat market shares'!$C$2:$C$185,'Market shares starting point Fe'!$C103,'Eurostat market shares'!$D$2:$D$185,'Market shares starting point Fe'!$D103)*(SUMIFS('RAW data extract'!X$74:X$81,'RAW data extract'!$C$74:$C$81,VLOOKUP('Market shares starting point Fe'!$D103,Nomenclature!$F$1:$G$8,2,FALSE))-'Market shares starting point Fe'!Z103)+Z103)</f>
        <v>3.1451634939410661E-5</v>
      </c>
      <c r="AB103" s="7">
        <f>IF(SUMIFS('Eurostat market shares'!$Z$2:$Z$185,'Eurostat market shares'!$C$2:$C$185,'Market shares starting point Fe'!$C103,'Eurostat market shares'!$D$2:$D$185,'Market shares starting point Fe'!$D103)=0,(SUMIFS('RAW data extract'!Y$74:Y$81,'RAW data extract'!$C$74:$C$81,VLOOKUP('Market shares starting point Fe'!$D103,Nomenclature!$F$1:$G$8,2,FALSE))-'Market shares starting point Fe'!AA103)+AA103,$Z103/SUMIFS('Eurostat market shares'!$Z$2:$Z$185,'Eurostat market shares'!$C$2:$C$185,'Market shares starting point Fe'!$C103,'Eurostat market shares'!$D$2:$D$185,'Market shares starting point Fe'!$D103)*(SUMIFS('RAW data extract'!Y$74:Y$81,'RAW data extract'!$C$74:$C$81,VLOOKUP('Market shares starting point Fe'!$D103,Nomenclature!$F$1:$G$8,2,FALSE))-'Market shares starting point Fe'!AA103)+AA103)</f>
        <v>3.2337662751868216E-5</v>
      </c>
      <c r="AC103" s="7">
        <f>IF(SUMIFS('Eurostat market shares'!$Z$2:$Z$185,'Eurostat market shares'!$C$2:$C$185,'Market shares starting point Fe'!$C103,'Eurostat market shares'!$D$2:$D$185,'Market shares starting point Fe'!$D103)=0,(SUMIFS('RAW data extract'!Z$74:Z$81,'RAW data extract'!$C$74:$C$81,VLOOKUP('Market shares starting point Fe'!$D103,Nomenclature!$F$1:$G$8,2,FALSE))-'Market shares starting point Fe'!AB103)+AB103,$Z103/SUMIFS('Eurostat market shares'!$Z$2:$Z$185,'Eurostat market shares'!$C$2:$C$185,'Market shares starting point Fe'!$C103,'Eurostat market shares'!$D$2:$D$185,'Market shares starting point Fe'!$D103)*(SUMIFS('RAW data extract'!Z$74:Z$81,'RAW data extract'!$C$74:$C$81,VLOOKUP('Market shares starting point Fe'!$D103,Nomenclature!$F$1:$G$8,2,FALSE))-'Market shares starting point Fe'!AB103)+AB103)</f>
        <v>3.3413273411202505E-5</v>
      </c>
      <c r="AD103" s="7">
        <f>IF(SUMIFS('Eurostat market shares'!$Z$2:$Z$185,'Eurostat market shares'!$C$2:$C$185,'Market shares starting point Fe'!$C103,'Eurostat market shares'!$D$2:$D$185,'Market shares starting point Fe'!$D103)=0,(SUMIFS('RAW data extract'!AA$74:AA$81,'RAW data extract'!$C$74:$C$81,VLOOKUP('Market shares starting point Fe'!$D103,Nomenclature!$F$1:$G$8,2,FALSE))-'Market shares starting point Fe'!AC103)+AC103,$Z103/SUMIFS('Eurostat market shares'!$Z$2:$Z$185,'Eurostat market shares'!$C$2:$C$185,'Market shares starting point Fe'!$C103,'Eurostat market shares'!$D$2:$D$185,'Market shares starting point Fe'!$D103)*(SUMIFS('RAW data extract'!AA$74:AA$81,'RAW data extract'!$C$74:$C$81,VLOOKUP('Market shares starting point Fe'!$D103,Nomenclature!$F$1:$G$8,2,FALSE))-'Market shares starting point Fe'!AC103)+AC103)</f>
        <v>3.4628690814887669E-5</v>
      </c>
      <c r="AE103" s="7">
        <f>IF(SUMIFS('Eurostat market shares'!$Z$2:$Z$185,'Eurostat market shares'!$C$2:$C$185,'Market shares starting point Fe'!$C103,'Eurostat market shares'!$D$2:$D$185,'Market shares starting point Fe'!$D103)=0,(SUMIFS('RAW data extract'!AB$74:AB$81,'RAW data extract'!$C$74:$C$81,VLOOKUP('Market shares starting point Fe'!$D103,Nomenclature!$F$1:$G$8,2,FALSE))-'Market shares starting point Fe'!AD103)+AD103,$Z103/SUMIFS('Eurostat market shares'!$Z$2:$Z$185,'Eurostat market shares'!$C$2:$C$185,'Market shares starting point Fe'!$C103,'Eurostat market shares'!$D$2:$D$185,'Market shares starting point Fe'!$D103)*(SUMIFS('RAW data extract'!AB$74:AB$81,'RAW data extract'!$C$74:$C$81,VLOOKUP('Market shares starting point Fe'!$D103,Nomenclature!$F$1:$G$8,2,FALSE))-'Market shares starting point Fe'!AD103)+AD103)</f>
        <v>3.5763703385667795E-5</v>
      </c>
      <c r="AF103" s="7">
        <f>IF(SUMIFS('Eurostat market shares'!$Z$2:$Z$185,'Eurostat market shares'!$C$2:$C$185,'Market shares starting point Fe'!$C103,'Eurostat market shares'!$D$2:$D$185,'Market shares starting point Fe'!$D103)=0,(SUMIFS('RAW data extract'!AC$74:AC$81,'RAW data extract'!$C$74:$C$81,VLOOKUP('Market shares starting point Fe'!$D103,Nomenclature!$F$1:$G$8,2,FALSE))-'Market shares starting point Fe'!AE103)+AE103,$Z103/SUMIFS('Eurostat market shares'!$Z$2:$Z$185,'Eurostat market shares'!$C$2:$C$185,'Market shares starting point Fe'!$C103,'Eurostat market shares'!$D$2:$D$185,'Market shares starting point Fe'!$D103)*(SUMIFS('RAW data extract'!AC$74:AC$81,'RAW data extract'!$C$74:$C$81,VLOOKUP('Market shares starting point Fe'!$D103,Nomenclature!$F$1:$G$8,2,FALSE))-'Market shares starting point Fe'!AE103)+AE103)</f>
        <v>3.6847644219590408E-5</v>
      </c>
      <c r="AG103" s="7">
        <f>IF(SUMIFS('Eurostat market shares'!$Z$2:$Z$185,'Eurostat market shares'!$C$2:$C$185,'Market shares starting point Fe'!$C103,'Eurostat market shares'!$D$2:$D$185,'Market shares starting point Fe'!$D103)=0,(SUMIFS('RAW data extract'!AD$74:AD$81,'RAW data extract'!$C$74:$C$81,VLOOKUP('Market shares starting point Fe'!$D103,Nomenclature!$F$1:$G$8,2,FALSE))-'Market shares starting point Fe'!AF103)+AF103,$Z103/SUMIFS('Eurostat market shares'!$Z$2:$Z$185,'Eurostat market shares'!$C$2:$C$185,'Market shares starting point Fe'!$C103,'Eurostat market shares'!$D$2:$D$185,'Market shares starting point Fe'!$D103)*(SUMIFS('RAW data extract'!AD$74:AD$81,'RAW data extract'!$C$74:$C$81,VLOOKUP('Market shares starting point Fe'!$D103,Nomenclature!$F$1:$G$8,2,FALSE))-'Market shares starting point Fe'!AF103)+AF103)</f>
        <v>3.7887884466593821E-5</v>
      </c>
      <c r="AH103" s="7">
        <f>IF(SUMIFS('Eurostat market shares'!$Z$2:$Z$185,'Eurostat market shares'!$C$2:$C$185,'Market shares starting point Fe'!$C103,'Eurostat market shares'!$D$2:$D$185,'Market shares starting point Fe'!$D103)=0,(SUMIFS('RAW data extract'!AE$74:AE$81,'RAW data extract'!$C$74:$C$81,VLOOKUP('Market shares starting point Fe'!$D103,Nomenclature!$F$1:$G$8,2,FALSE))-'Market shares starting point Fe'!AG103)+AG103,$Z103/SUMIFS('Eurostat market shares'!$Z$2:$Z$185,'Eurostat market shares'!$C$2:$C$185,'Market shares starting point Fe'!$C103,'Eurostat market shares'!$D$2:$D$185,'Market shares starting point Fe'!$D103)*(SUMIFS('RAW data extract'!AE$74:AE$81,'RAW data extract'!$C$74:$C$81,VLOOKUP('Market shares starting point Fe'!$D103,Nomenclature!$F$1:$G$8,2,FALSE))-'Market shares starting point Fe'!AG103)+AG103)</f>
        <v>3.8967393681361905E-5</v>
      </c>
      <c r="AI103" s="7">
        <f>IF(SUMIFS('Eurostat market shares'!$Z$2:$Z$185,'Eurostat market shares'!$C$2:$C$185,'Market shares starting point Fe'!$C103,'Eurostat market shares'!$D$2:$D$185,'Market shares starting point Fe'!$D103)=0,(SUMIFS('RAW data extract'!AF$74:AF$81,'RAW data extract'!$C$74:$C$81,VLOOKUP('Market shares starting point Fe'!$D103,Nomenclature!$F$1:$G$8,2,FALSE))-'Market shares starting point Fe'!AH103)+AH103,$Z103/SUMIFS('Eurostat market shares'!$Z$2:$Z$185,'Eurostat market shares'!$C$2:$C$185,'Market shares starting point Fe'!$C103,'Eurostat market shares'!$D$2:$D$185,'Market shares starting point Fe'!$D103)*(SUMIFS('RAW data extract'!AF$74:AF$81,'RAW data extract'!$C$74:$C$81,VLOOKUP('Market shares starting point Fe'!$D103,Nomenclature!$F$1:$G$8,2,FALSE))-'Market shares starting point Fe'!AH103)+AH103)</f>
        <v>4.0053074838500534E-5</v>
      </c>
      <c r="AJ103" s="7">
        <f>IF(SUMIFS('Eurostat market shares'!$Z$2:$Z$185,'Eurostat market shares'!$C$2:$C$185,'Market shares starting point Fe'!$C103,'Eurostat market shares'!$D$2:$D$185,'Market shares starting point Fe'!$D103)=0,(SUMIFS('RAW data extract'!AG$74:AG$81,'RAW data extract'!$C$74:$C$81,VLOOKUP('Market shares starting point Fe'!$D103,Nomenclature!$F$1:$G$8,2,FALSE))-'Market shares starting point Fe'!AI103)+AI103,$Z103/SUMIFS('Eurostat market shares'!$Z$2:$Z$185,'Eurostat market shares'!$C$2:$C$185,'Market shares starting point Fe'!$C103,'Eurostat market shares'!$D$2:$D$185,'Market shares starting point Fe'!$D103)*(SUMIFS('RAW data extract'!AG$74:AG$81,'RAW data extract'!$C$74:$C$81,VLOOKUP('Market shares starting point Fe'!$D103,Nomenclature!$F$1:$G$8,2,FALSE))-'Market shares starting point Fe'!AI103)+AI103)</f>
        <v>4.1197197991297726E-5</v>
      </c>
      <c r="AK103" s="7">
        <f>IF(SUMIFS('Eurostat market shares'!$Z$2:$Z$185,'Eurostat market shares'!$C$2:$C$185,'Market shares starting point Fe'!$C103,'Eurostat market shares'!$D$2:$D$185,'Market shares starting point Fe'!$D103)=0,(SUMIFS('RAW data extract'!AH$74:AH$81,'RAW data extract'!$C$74:$C$81,VLOOKUP('Market shares starting point Fe'!$D103,Nomenclature!$F$1:$G$8,2,FALSE))-'Market shares starting point Fe'!AJ103)+AJ103,$Z103/SUMIFS('Eurostat market shares'!$Z$2:$Z$185,'Eurostat market shares'!$C$2:$C$185,'Market shares starting point Fe'!$C103,'Eurostat market shares'!$D$2:$D$185,'Market shares starting point Fe'!$D103)*(SUMIFS('RAW data extract'!AH$74:AH$81,'RAW data extract'!$C$74:$C$81,VLOOKUP('Market shares starting point Fe'!$D103,Nomenclature!$F$1:$G$8,2,FALSE))-'Market shares starting point Fe'!AJ103)+AJ103)</f>
        <v>4.2470285593250626E-5</v>
      </c>
      <c r="AL103" s="7">
        <f>IF(SUMIFS('Eurostat market shares'!$Z$2:$Z$185,'Eurostat market shares'!$C$2:$C$185,'Market shares starting point Fe'!$C103,'Eurostat market shares'!$D$2:$D$185,'Market shares starting point Fe'!$D103)=0,(SUMIFS('RAW data extract'!AI$74:AI$81,'RAW data extract'!$C$74:$C$81,VLOOKUP('Market shares starting point Fe'!$D103,Nomenclature!$F$1:$G$8,2,FALSE))-'Market shares starting point Fe'!AK103)+AK103,$Z103/SUMIFS('Eurostat market shares'!$Z$2:$Z$185,'Eurostat market shares'!$C$2:$C$185,'Market shares starting point Fe'!$C103,'Eurostat market shares'!$D$2:$D$185,'Market shares starting point Fe'!$D103)*(SUMIFS('RAW data extract'!AI$74:AI$81,'RAW data extract'!$C$74:$C$81,VLOOKUP('Market shares starting point Fe'!$D103,Nomenclature!$F$1:$G$8,2,FALSE))-'Market shares starting point Fe'!AK103)+AK103)</f>
        <v>4.3906027992304353E-5</v>
      </c>
      <c r="AM103" s="7">
        <f>IF(SUMIFS('Eurostat market shares'!$Z$2:$Z$185,'Eurostat market shares'!$C$2:$C$185,'Market shares starting point Fe'!$C103,'Eurostat market shares'!$D$2:$D$185,'Market shares starting point Fe'!$D103)=0,(SUMIFS('RAW data extract'!AJ$74:AJ$81,'RAW data extract'!$C$74:$C$81,VLOOKUP('Market shares starting point Fe'!$D103,Nomenclature!$F$1:$G$8,2,FALSE))-'Market shares starting point Fe'!AL103)+AL103,$Z103/SUMIFS('Eurostat market shares'!$Z$2:$Z$185,'Eurostat market shares'!$C$2:$C$185,'Market shares starting point Fe'!$C103,'Eurostat market shares'!$D$2:$D$185,'Market shares starting point Fe'!$D103)*(SUMIFS('RAW data extract'!AJ$74:AJ$81,'RAW data extract'!$C$74:$C$81,VLOOKUP('Market shares starting point Fe'!$D103,Nomenclature!$F$1:$G$8,2,FALSE))-'Market shares starting point Fe'!AL103)+AL103)</f>
        <v>4.5532824028946061E-5</v>
      </c>
      <c r="AN103" s="7">
        <f>IF(SUMIFS('Eurostat market shares'!$Z$2:$Z$185,'Eurostat market shares'!$C$2:$C$185,'Market shares starting point Fe'!$C103,'Eurostat market shares'!$D$2:$D$185,'Market shares starting point Fe'!$D103)=0,(SUMIFS('RAW data extract'!AK$74:AK$81,'RAW data extract'!$C$74:$C$81,VLOOKUP('Market shares starting point Fe'!$D103,Nomenclature!$F$1:$G$8,2,FALSE))-'Market shares starting point Fe'!AM103)+AM103,$Z103/SUMIFS('Eurostat market shares'!$Z$2:$Z$185,'Eurostat market shares'!$C$2:$C$185,'Market shares starting point Fe'!$C103,'Eurostat market shares'!$D$2:$D$185,'Market shares starting point Fe'!$D103)*(SUMIFS('RAW data extract'!AK$74:AK$81,'RAW data extract'!$C$74:$C$81,VLOOKUP('Market shares starting point Fe'!$D103,Nomenclature!$F$1:$G$8,2,FALSE))-'Market shares starting point Fe'!AM103)+AM103)</f>
        <v>4.7450540965442324E-5</v>
      </c>
      <c r="AO103" s="7">
        <f>IF(SUMIFS('Eurostat market shares'!$Z$2:$Z$185,'Eurostat market shares'!$C$2:$C$185,'Market shares starting point Fe'!$C103,'Eurostat market shares'!$D$2:$D$185,'Market shares starting point Fe'!$D103)=0,(SUMIFS('RAW data extract'!AL$74:AL$81,'RAW data extract'!$C$74:$C$81,VLOOKUP('Market shares starting point Fe'!$D103,Nomenclature!$F$1:$G$8,2,FALSE))-'Market shares starting point Fe'!AN103)+AN103,$Z103/SUMIFS('Eurostat market shares'!$Z$2:$Z$185,'Eurostat market shares'!$C$2:$C$185,'Market shares starting point Fe'!$C103,'Eurostat market shares'!$D$2:$D$185,'Market shares starting point Fe'!$D103)*(SUMIFS('RAW data extract'!AL$74:AL$81,'RAW data extract'!$C$74:$C$81,VLOOKUP('Market shares starting point Fe'!$D103,Nomenclature!$F$1:$G$8,2,FALSE))-'Market shares starting point Fe'!AN103)+AN103)</f>
        <v>4.9588750128145506E-5</v>
      </c>
      <c r="AP103" s="7">
        <f>IF(SUMIFS('Eurostat market shares'!$Z$2:$Z$185,'Eurostat market shares'!$C$2:$C$185,'Market shares starting point Fe'!$C103,'Eurostat market shares'!$D$2:$D$185,'Market shares starting point Fe'!$D103)=0,(SUMIFS('RAW data extract'!AM$74:AM$81,'RAW data extract'!$C$74:$C$81,VLOOKUP('Market shares starting point Fe'!$D103,Nomenclature!$F$1:$G$8,2,FALSE))-'Market shares starting point Fe'!AO103)+AO103,$Z103/SUMIFS('Eurostat market shares'!$Z$2:$Z$185,'Eurostat market shares'!$C$2:$C$185,'Market shares starting point Fe'!$C103,'Eurostat market shares'!$D$2:$D$185,'Market shares starting point Fe'!$D103)*(SUMIFS('RAW data extract'!AM$74:AM$81,'RAW data extract'!$C$74:$C$81,VLOOKUP('Market shares starting point Fe'!$D103,Nomenclature!$F$1:$G$8,2,FALSE))-'Market shares starting point Fe'!AO103)+AO103)</f>
        <v>5.1955306817065874E-5</v>
      </c>
      <c r="AQ103" s="7">
        <f>IF(SUMIFS('Eurostat market shares'!$Z$2:$Z$185,'Eurostat market shares'!$C$2:$C$185,'Market shares starting point Fe'!$C103,'Eurostat market shares'!$D$2:$D$185,'Market shares starting point Fe'!$D103)=0,(SUMIFS('RAW data extract'!AN$74:AN$81,'RAW data extract'!$C$74:$C$81,VLOOKUP('Market shares starting point Fe'!$D103,Nomenclature!$F$1:$G$8,2,FALSE))-'Market shares starting point Fe'!AP103)+AP103,$Z103/SUMIFS('Eurostat market shares'!$Z$2:$Z$185,'Eurostat market shares'!$C$2:$C$185,'Market shares starting point Fe'!$C103,'Eurostat market shares'!$D$2:$D$185,'Market shares starting point Fe'!$D103)*(SUMIFS('RAW data extract'!AN$74:AN$81,'RAW data extract'!$C$74:$C$81,VLOOKUP('Market shares starting point Fe'!$D103,Nomenclature!$F$1:$G$8,2,FALSE))-'Market shares starting point Fe'!AP103)+AP103)</f>
        <v>5.4493860790469999E-5</v>
      </c>
      <c r="AR103" s="7">
        <f>IF(SUMIFS('Eurostat market shares'!$Z$2:$Z$185,'Eurostat market shares'!$C$2:$C$185,'Market shares starting point Fe'!$C103,'Eurostat market shares'!$D$2:$D$185,'Market shares starting point Fe'!$D103)=0,(SUMIFS('RAW data extract'!AO$74:AO$81,'RAW data extract'!$C$74:$C$81,VLOOKUP('Market shares starting point Fe'!$D103,Nomenclature!$F$1:$G$8,2,FALSE))-'Market shares starting point Fe'!AQ103)+AQ103,$Z103/SUMIFS('Eurostat market shares'!$Z$2:$Z$185,'Eurostat market shares'!$C$2:$C$185,'Market shares starting point Fe'!$C103,'Eurostat market shares'!$D$2:$D$185,'Market shares starting point Fe'!$D103)*(SUMIFS('RAW data extract'!AO$74:AO$81,'RAW data extract'!$C$74:$C$81,VLOOKUP('Market shares starting point Fe'!$D103,Nomenclature!$F$1:$G$8,2,FALSE))-'Market shares starting point Fe'!AQ103)+AQ103)</f>
        <v>5.7190908220331345E-5</v>
      </c>
      <c r="AS103" s="7">
        <f>IF(SUMIFS('Eurostat market shares'!$Z$2:$Z$185,'Eurostat market shares'!$C$2:$C$185,'Market shares starting point Fe'!$C103,'Eurostat market shares'!$D$2:$D$185,'Market shares starting point Fe'!$D103)=0,(SUMIFS('RAW data extract'!AP$74:AP$81,'RAW data extract'!$C$74:$C$81,VLOOKUP('Market shares starting point Fe'!$D103,Nomenclature!$F$1:$G$8,2,FALSE))-'Market shares starting point Fe'!AR103)+AR103,$Z103/SUMIFS('Eurostat market shares'!$Z$2:$Z$185,'Eurostat market shares'!$C$2:$C$185,'Market shares starting point Fe'!$C103,'Eurostat market shares'!$D$2:$D$185,'Market shares starting point Fe'!$D103)*(SUMIFS('RAW data extract'!AP$74:AP$81,'RAW data extract'!$C$74:$C$81,VLOOKUP('Market shares starting point Fe'!$D103,Nomenclature!$F$1:$G$8,2,FALSE))-'Market shares starting point Fe'!AR103)+AR103)</f>
        <v>6.0033249519162987E-5</v>
      </c>
      <c r="AT103" s="7">
        <f>IF(SUMIFS('Eurostat market shares'!$Z$2:$Z$185,'Eurostat market shares'!$C$2:$C$185,'Market shares starting point Fe'!$C103,'Eurostat market shares'!$D$2:$D$185,'Market shares starting point Fe'!$D103)=0,(SUMIFS('RAW data extract'!AQ$74:AQ$81,'RAW data extract'!$C$74:$C$81,VLOOKUP('Market shares starting point Fe'!$D103,Nomenclature!$F$1:$G$8,2,FALSE))-'Market shares starting point Fe'!AS103)+AS103,$Z103/SUMIFS('Eurostat market shares'!$Z$2:$Z$185,'Eurostat market shares'!$C$2:$C$185,'Market shares starting point Fe'!$C103,'Eurostat market shares'!$D$2:$D$185,'Market shares starting point Fe'!$D103)*(SUMIFS('RAW data extract'!AQ$74:AQ$81,'RAW data extract'!$C$74:$C$81,VLOOKUP('Market shares starting point Fe'!$D103,Nomenclature!$F$1:$G$8,2,FALSE))-'Market shares starting point Fe'!AS103)+AS103)</f>
        <v>6.3021984549952367E-5</v>
      </c>
      <c r="AU103" s="7">
        <f>IF(SUMIFS('Eurostat market shares'!$Z$2:$Z$185,'Eurostat market shares'!$C$2:$C$185,'Market shares starting point Fe'!$C103,'Eurostat market shares'!$D$2:$D$185,'Market shares starting point Fe'!$D103)=0,(SUMIFS('RAW data extract'!AR$74:AR$81,'RAW data extract'!$C$74:$C$81,VLOOKUP('Market shares starting point Fe'!$D103,Nomenclature!$F$1:$G$8,2,FALSE))-'Market shares starting point Fe'!AT103)+AT103,$Z103/SUMIFS('Eurostat market shares'!$Z$2:$Z$185,'Eurostat market shares'!$C$2:$C$185,'Market shares starting point Fe'!$C103,'Eurostat market shares'!$D$2:$D$185,'Market shares starting point Fe'!$D103)*(SUMIFS('RAW data extract'!AR$74:AR$81,'RAW data extract'!$C$74:$C$81,VLOOKUP('Market shares starting point Fe'!$D103,Nomenclature!$F$1:$G$8,2,FALSE))-'Market shares starting point Fe'!AT103)+AT103)</f>
        <v>6.6061670150832237E-5</v>
      </c>
      <c r="AV103" s="7">
        <f>IF(SUMIFS('Eurostat market shares'!$Z$2:$Z$185,'Eurostat market shares'!$C$2:$C$185,'Market shares starting point Fe'!$C103,'Eurostat market shares'!$D$2:$D$185,'Market shares starting point Fe'!$D103)=0,(SUMIFS('RAW data extract'!AS$74:AS$81,'RAW data extract'!$C$74:$C$81,VLOOKUP('Market shares starting point Fe'!$D103,Nomenclature!$F$1:$G$8,2,FALSE))-'Market shares starting point Fe'!AU103)+AU103,$Z103/SUMIFS('Eurostat market shares'!$Z$2:$Z$185,'Eurostat market shares'!$C$2:$C$185,'Market shares starting point Fe'!$C103,'Eurostat market shares'!$D$2:$D$185,'Market shares starting point Fe'!$D103)*(SUMIFS('RAW data extract'!AS$74:AS$81,'RAW data extract'!$C$74:$C$81,VLOOKUP('Market shares starting point Fe'!$D103,Nomenclature!$F$1:$G$8,2,FALSE))-'Market shares starting point Fe'!AU103)+AU103)</f>
        <v>6.9224460196423571E-5</v>
      </c>
      <c r="AW103" s="7">
        <f>IF(SUMIFS('Eurostat market shares'!$Z$2:$Z$185,'Eurostat market shares'!$C$2:$C$185,'Market shares starting point Fe'!$C103,'Eurostat market shares'!$D$2:$D$185,'Market shares starting point Fe'!$D103)=0,(SUMIFS('RAW data extract'!AT$74:AT$81,'RAW data extract'!$C$74:$C$81,VLOOKUP('Market shares starting point Fe'!$D103,Nomenclature!$F$1:$G$8,2,FALSE))-'Market shares starting point Fe'!AV103)+AV103,$Z103/SUMIFS('Eurostat market shares'!$Z$2:$Z$185,'Eurostat market shares'!$C$2:$C$185,'Market shares starting point Fe'!$C103,'Eurostat market shares'!$D$2:$D$185,'Market shares starting point Fe'!$D103)*(SUMIFS('RAW data extract'!AT$74:AT$81,'RAW data extract'!$C$74:$C$81,VLOOKUP('Market shares starting point Fe'!$D103,Nomenclature!$F$1:$G$8,2,FALSE))-'Market shares starting point Fe'!AV103)+AV103)</f>
        <v>7.249390836290166E-5</v>
      </c>
      <c r="AX103" s="7">
        <f>IF(SUMIFS('Eurostat market shares'!$Z$2:$Z$185,'Eurostat market shares'!$C$2:$C$185,'Market shares starting point Fe'!$C103,'Eurostat market shares'!$D$2:$D$185,'Market shares starting point Fe'!$D103)=0,(SUMIFS('RAW data extract'!AU$74:AU$81,'RAW data extract'!$C$74:$C$81,VLOOKUP('Market shares starting point Fe'!$D103,Nomenclature!$F$1:$G$8,2,FALSE))-'Market shares starting point Fe'!AW103)+AW103,$Z103/SUMIFS('Eurostat market shares'!$Z$2:$Z$185,'Eurostat market shares'!$C$2:$C$185,'Market shares starting point Fe'!$C103,'Eurostat market shares'!$D$2:$D$185,'Market shares starting point Fe'!$D103)*(SUMIFS('RAW data extract'!AU$74:AU$81,'RAW data extract'!$C$74:$C$81,VLOOKUP('Market shares starting point Fe'!$D103,Nomenclature!$F$1:$G$8,2,FALSE))-'Market shares starting point Fe'!AW103)+AW103)</f>
        <v>7.5960177492498033E-5</v>
      </c>
      <c r="AY103" s="7">
        <f>IF(SUMIFS('Eurostat market shares'!$Z$2:$Z$185,'Eurostat market shares'!$C$2:$C$185,'Market shares starting point Fe'!$C103,'Eurostat market shares'!$D$2:$D$185,'Market shares starting point Fe'!$D103)=0,(SUMIFS('RAW data extract'!AV$74:AV$81,'RAW data extract'!$C$74:$C$81,VLOOKUP('Market shares starting point Fe'!$D103,Nomenclature!$F$1:$G$8,2,FALSE))-'Market shares starting point Fe'!AX103)+AX103,$Z103/SUMIFS('Eurostat market shares'!$Z$2:$Z$185,'Eurostat market shares'!$C$2:$C$185,'Market shares starting point Fe'!$C103,'Eurostat market shares'!$D$2:$D$185,'Market shares starting point Fe'!$D103)*(SUMIFS('RAW data extract'!AV$74:AV$81,'RAW data extract'!$C$74:$C$81,VLOOKUP('Market shares starting point Fe'!$D103,Nomenclature!$F$1:$G$8,2,FALSE))-'Market shares starting point Fe'!AX103)+AX103)</f>
        <v>7.9901486654215481E-5</v>
      </c>
      <c r="AZ103" s="7">
        <f>IF(SUMIFS('Eurostat market shares'!$Z$2:$Z$185,'Eurostat market shares'!$C$2:$C$185,'Market shares starting point Fe'!$C103,'Eurostat market shares'!$D$2:$D$185,'Market shares starting point Fe'!$D103)=0,(SUMIFS('RAW data extract'!AW$74:AW$81,'RAW data extract'!$C$74:$C$81,VLOOKUP('Market shares starting point Fe'!$D103,Nomenclature!$F$1:$G$8,2,FALSE))-'Market shares starting point Fe'!AY103)+AY103,$Z103/SUMIFS('Eurostat market shares'!$Z$2:$Z$185,'Eurostat market shares'!$C$2:$C$185,'Market shares starting point Fe'!$C103,'Eurostat market shares'!$D$2:$D$185,'Market shares starting point Fe'!$D103)*(SUMIFS('RAW data extract'!AW$74:AW$81,'RAW data extract'!$C$74:$C$81,VLOOKUP('Market shares starting point Fe'!$D103,Nomenclature!$F$1:$G$8,2,FALSE))-'Market shares starting point Fe'!AY103)+AY103)</f>
        <v>8.4063538533015611E-5</v>
      </c>
      <c r="BA103" s="7">
        <f>IF(SUMIFS('Eurostat market shares'!$Z$2:$Z$185,'Eurostat market shares'!$C$2:$C$185,'Market shares starting point Fe'!$C103,'Eurostat market shares'!$D$2:$D$185,'Market shares starting point Fe'!$D103)=0,(SUMIFS('RAW data extract'!AX$74:AX$81,'RAW data extract'!$C$74:$C$81,VLOOKUP('Market shares starting point Fe'!$D103,Nomenclature!$F$1:$G$8,2,FALSE))-'Market shares starting point Fe'!AZ103)+AZ103,$Z103/SUMIFS('Eurostat market shares'!$Z$2:$Z$185,'Eurostat market shares'!$C$2:$C$185,'Market shares starting point Fe'!$C103,'Eurostat market shares'!$D$2:$D$185,'Market shares starting point Fe'!$D103)*(SUMIFS('RAW data extract'!AX$74:AX$81,'RAW data extract'!$C$74:$C$81,VLOOKUP('Market shares starting point Fe'!$D103,Nomenclature!$F$1:$G$8,2,FALSE))-'Market shares starting point Fe'!AZ103)+AZ103)</f>
        <v>8.8609987851437781E-5</v>
      </c>
      <c r="BB103" s="7">
        <f>IF(SUMIFS('Eurostat market shares'!$Z$2:$Z$185,'Eurostat market shares'!$C$2:$C$185,'Market shares starting point Fe'!$C103,'Eurostat market shares'!$D$2:$D$185,'Market shares starting point Fe'!$D103)=0,(SUMIFS('RAW data extract'!AY$74:AY$81,'RAW data extract'!$C$74:$C$81,VLOOKUP('Market shares starting point Fe'!$D103,Nomenclature!$F$1:$G$8,2,FALSE))-'Market shares starting point Fe'!BA103)+BA103,$Z103/SUMIFS('Eurostat market shares'!$Z$2:$Z$185,'Eurostat market shares'!$C$2:$C$185,'Market shares starting point Fe'!$C103,'Eurostat market shares'!$D$2:$D$185,'Market shares starting point Fe'!$D103)*(SUMIFS('RAW data extract'!AY$74:AY$81,'RAW data extract'!$C$74:$C$81,VLOOKUP('Market shares starting point Fe'!$D103,Nomenclature!$F$1:$G$8,2,FALSE))-'Market shares starting point Fe'!BA103)+BA103)</f>
        <v>9.3658992963984897E-5</v>
      </c>
      <c r="BC103" s="7">
        <f>IF(SUMIFS('Eurostat market shares'!$Z$2:$Z$185,'Eurostat market shares'!$C$2:$C$185,'Market shares starting point Fe'!$C103,'Eurostat market shares'!$D$2:$D$185,'Market shares starting point Fe'!$D103)=0,(SUMIFS('RAW data extract'!AZ$74:AZ$81,'RAW data extract'!$C$74:$C$81,VLOOKUP('Market shares starting point Fe'!$D103,Nomenclature!$F$1:$G$8,2,FALSE))-'Market shares starting point Fe'!BB103)+BB103,$Z103/SUMIFS('Eurostat market shares'!$Z$2:$Z$185,'Eurostat market shares'!$C$2:$C$185,'Market shares starting point Fe'!$C103,'Eurostat market shares'!$D$2:$D$185,'Market shares starting point Fe'!$D103)*(SUMIFS('RAW data extract'!AZ$74:AZ$81,'RAW data extract'!$C$74:$C$81,VLOOKUP('Market shares starting point Fe'!$D103,Nomenclature!$F$1:$G$8,2,FALSE))-'Market shares starting point Fe'!BB103)+BB103)</f>
        <v>9.9276599341383099E-5</v>
      </c>
      <c r="BD103" s="7">
        <f>IF(SUMIFS('Eurostat market shares'!$Z$2:$Z$185,'Eurostat market shares'!$C$2:$C$185,'Market shares starting point Fe'!$C103,'Eurostat market shares'!$D$2:$D$185,'Market shares starting point Fe'!$D103)=0,(SUMIFS('RAW data extract'!BA$74:BA$81,'RAW data extract'!$C$74:$C$81,VLOOKUP('Market shares starting point Fe'!$D103,Nomenclature!$F$1:$G$8,2,FALSE))-'Market shares starting point Fe'!BC103)+BC103,$Z103/SUMIFS('Eurostat market shares'!$Z$2:$Z$185,'Eurostat market shares'!$C$2:$C$185,'Market shares starting point Fe'!$C103,'Eurostat market shares'!$D$2:$D$185,'Market shares starting point Fe'!$D103)*(SUMIFS('RAW data extract'!BA$74:BA$81,'RAW data extract'!$C$74:$C$81,VLOOKUP('Market shares starting point Fe'!$D103,Nomenclature!$F$1:$G$8,2,FALSE))-'Market shares starting point Fe'!BC103)+BC103)</f>
        <v>1.053592419088396E-4</v>
      </c>
      <c r="BE103" s="7">
        <f>IF(SUMIFS('Eurostat market shares'!$Z$2:$Z$185,'Eurostat market shares'!$C$2:$C$185,'Market shares starting point Fe'!$C103,'Eurostat market shares'!$D$2:$D$185,'Market shares starting point Fe'!$D103)=0,(SUMIFS('RAW data extract'!BB$74:BB$81,'RAW data extract'!$C$74:$C$81,VLOOKUP('Market shares starting point Fe'!$D103,Nomenclature!$F$1:$G$8,2,FALSE))-'Market shares starting point Fe'!BD103)+BD103,$Z103/SUMIFS('Eurostat market shares'!$Z$2:$Z$185,'Eurostat market shares'!$C$2:$C$185,'Market shares starting point Fe'!$C103,'Eurostat market shares'!$D$2:$D$185,'Market shares starting point Fe'!$D103)*(SUMIFS('RAW data extract'!BB$74:BB$81,'RAW data extract'!$C$74:$C$81,VLOOKUP('Market shares starting point Fe'!$D103,Nomenclature!$F$1:$G$8,2,FALSE))-'Market shares starting point Fe'!BD103)+BD103)</f>
        <v>1.1223743783746689E-4</v>
      </c>
      <c r="BF103" s="7">
        <f>IF(SUMIFS('Eurostat market shares'!$Z$2:$Z$185,'Eurostat market shares'!$C$2:$C$185,'Market shares starting point Fe'!$C103,'Eurostat market shares'!$D$2:$D$185,'Market shares starting point Fe'!$D103)=0,(SUMIFS('RAW data extract'!BC$74:BC$81,'RAW data extract'!$C$74:$C$81,VLOOKUP('Market shares starting point Fe'!$D103,Nomenclature!$F$1:$G$8,2,FALSE))-'Market shares starting point Fe'!BE103)+BE103,$Z103/SUMIFS('Eurostat market shares'!$Z$2:$Z$185,'Eurostat market shares'!$C$2:$C$185,'Market shares starting point Fe'!$C103,'Eurostat market shares'!$D$2:$D$185,'Market shares starting point Fe'!$D103)*(SUMIFS('RAW data extract'!BC$74:BC$81,'RAW data extract'!$C$74:$C$81,VLOOKUP('Market shares starting point Fe'!$D103,Nomenclature!$F$1:$G$8,2,FALSE))-'Market shares starting point Fe'!BE103)+BE103)</f>
        <v>1.1994345012950137E-4</v>
      </c>
      <c r="BG103" s="7">
        <f>IF(SUMIFS('Eurostat market shares'!$Z$2:$Z$185,'Eurostat market shares'!$C$2:$C$185,'Market shares starting point Fe'!$C103,'Eurostat market shares'!$D$2:$D$185,'Market shares starting point Fe'!$D103)=0,(SUMIFS('RAW data extract'!BD$74:BD$81,'RAW data extract'!$C$74:$C$81,VLOOKUP('Market shares starting point Fe'!$D103,Nomenclature!$F$1:$G$8,2,FALSE))-'Market shares starting point Fe'!BF103)+BF103,$Z103/SUMIFS('Eurostat market shares'!$Z$2:$Z$185,'Eurostat market shares'!$C$2:$C$185,'Market shares starting point Fe'!$C103,'Eurostat market shares'!$D$2:$D$185,'Market shares starting point Fe'!$D103)*(SUMIFS('RAW data extract'!BD$74:BD$81,'RAW data extract'!$C$74:$C$81,VLOOKUP('Market shares starting point Fe'!$D103,Nomenclature!$F$1:$G$8,2,FALSE))-'Market shares starting point Fe'!BF103)+BF103)</f>
        <v>1.286164202993178E-4</v>
      </c>
      <c r="BH103" s="7">
        <f>IF(SUMIFS('Eurostat market shares'!$Z$2:$Z$185,'Eurostat market shares'!$C$2:$C$185,'Market shares starting point Fe'!$C103,'Eurostat market shares'!$D$2:$D$185,'Market shares starting point Fe'!$D103)=0,(SUMIFS('RAW data extract'!BE$74:BE$81,'RAW data extract'!$C$74:$C$81,VLOOKUP('Market shares starting point Fe'!$D103,Nomenclature!$F$1:$G$8,2,FALSE))-'Market shares starting point Fe'!BG103)+BG103,$Z103/SUMIFS('Eurostat market shares'!$Z$2:$Z$185,'Eurostat market shares'!$C$2:$C$185,'Market shares starting point Fe'!$C103,'Eurostat market shares'!$D$2:$D$185,'Market shares starting point Fe'!$D103)*(SUMIFS('RAW data extract'!BE$74:BE$81,'RAW data extract'!$C$74:$C$81,VLOOKUP('Market shares starting point Fe'!$D103,Nomenclature!$F$1:$G$8,2,FALSE))-'Market shares starting point Fe'!BG103)+BG103)</f>
        <v>1.3847148359464765E-4</v>
      </c>
    </row>
    <row r="104" spans="1:60" hidden="1" x14ac:dyDescent="0.3">
      <c r="A104" t="s">
        <v>9</v>
      </c>
      <c r="B104" t="s">
        <v>10</v>
      </c>
      <c r="C104" t="s">
        <v>31</v>
      </c>
      <c r="D104" t="s">
        <v>22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 s="6">
        <f>IFERROR(SUMIFS('intermediary sheet'!J$2:J$185,'intermediary sheet'!$C$2:$C$185,'Market shares starting point Fe'!$C104,'intermediary sheet'!$D$2:$D$185,'Market shares starting point Fe'!$D104)/SUMIFS('intermediary sheet'!J$2:J$185,'intermediary sheet'!$C$2:$C$185,'Market shares starting point Fe'!$C104,'intermediary sheet'!$D$2:$D$185,"total"),0)</f>
        <v>0.9725779173713458</v>
      </c>
      <c r="K104" s="6">
        <f>IFERROR(SUMIFS('intermediary sheet'!K$2:K$185,'intermediary sheet'!$C$2:$C$185,'Market shares starting point Fe'!$C104,'intermediary sheet'!$D$2:$D$185,'Market shares starting point Fe'!$D104)/SUMIFS('intermediary sheet'!K$2:K$185,'intermediary sheet'!$C$2:$C$185,'Market shares starting point Fe'!$C104,'intermediary sheet'!$D$2:$D$185,"total"),0)</f>
        <v>0.97200347423277367</v>
      </c>
      <c r="L104" s="6">
        <f>IFERROR(SUMIFS('intermediary sheet'!L$2:L$185,'intermediary sheet'!$C$2:$C$185,'Market shares starting point Fe'!$C104,'intermediary sheet'!$D$2:$D$185,'Market shares starting point Fe'!$D104)/SUMIFS('intermediary sheet'!L$2:L$185,'intermediary sheet'!$C$2:$C$185,'Market shares starting point Fe'!$C104,'intermediary sheet'!$D$2:$D$185,"total"),0)</f>
        <v>0.97371673395402492</v>
      </c>
      <c r="M104" s="6">
        <f>IFERROR(SUMIFS('intermediary sheet'!M$2:M$185,'intermediary sheet'!$C$2:$C$185,'Market shares starting point Fe'!$C104,'intermediary sheet'!$D$2:$D$185,'Market shares starting point Fe'!$D104)/SUMIFS('intermediary sheet'!M$2:M$185,'intermediary sheet'!$C$2:$C$185,'Market shares starting point Fe'!$C104,'intermediary sheet'!$D$2:$D$185,"total"),0)</f>
        <v>0.97458476140258365</v>
      </c>
      <c r="N104" s="6">
        <f>IFERROR(SUMIFS('intermediary sheet'!N$2:N$185,'intermediary sheet'!$C$2:$C$185,'Market shares starting point Fe'!$C104,'intermediary sheet'!$D$2:$D$185,'Market shares starting point Fe'!$D104)/SUMIFS('intermediary sheet'!N$2:N$185,'intermediary sheet'!$C$2:$C$185,'Market shares starting point Fe'!$C104,'intermediary sheet'!$D$2:$D$185,"total"),0)</f>
        <v>0.97475737919243721</v>
      </c>
      <c r="O104" s="6">
        <f>IFERROR(SUMIFS('intermediary sheet'!O$2:O$185,'intermediary sheet'!$C$2:$C$185,'Market shares starting point Fe'!$C104,'intermediary sheet'!$D$2:$D$185,'Market shares starting point Fe'!$D104)/SUMIFS('intermediary sheet'!O$2:O$185,'intermediary sheet'!$C$2:$C$185,'Market shares starting point Fe'!$C104,'intermediary sheet'!$D$2:$D$185,"total"),0)</f>
        <v>0.9757924270178775</v>
      </c>
      <c r="P104" s="6">
        <f>IFERROR(SUMIFS('intermediary sheet'!P$2:P$185,'intermediary sheet'!$C$2:$C$185,'Market shares starting point Fe'!$C104,'intermediary sheet'!$D$2:$D$185,'Market shares starting point Fe'!$D104)/SUMIFS('intermediary sheet'!P$2:P$185,'intermediary sheet'!$C$2:$C$185,'Market shares starting point Fe'!$C104,'intermediary sheet'!$D$2:$D$185,"total"),0)</f>
        <v>0.97460483116996066</v>
      </c>
      <c r="Q104" s="6">
        <f>IFERROR(SUMIFS('intermediary sheet'!Q$2:Q$185,'intermediary sheet'!$C$2:$C$185,'Market shares starting point Fe'!$C104,'intermediary sheet'!$D$2:$D$185,'Market shares starting point Fe'!$D104)/SUMIFS('intermediary sheet'!Q$2:Q$185,'intermediary sheet'!$C$2:$C$185,'Market shares starting point Fe'!$C104,'intermediary sheet'!$D$2:$D$185,"total"),0)</f>
        <v>0.97085817214907588</v>
      </c>
      <c r="R104" s="6">
        <f>IFERROR(SUMIFS('intermediary sheet'!R$2:R$185,'intermediary sheet'!$C$2:$C$185,'Market shares starting point Fe'!$C104,'intermediary sheet'!$D$2:$D$185,'Market shares starting point Fe'!$D104)/SUMIFS('intermediary sheet'!R$2:R$185,'intermediary sheet'!$C$2:$C$185,'Market shares starting point Fe'!$C104,'intermediary sheet'!$D$2:$D$185,"total"),0)</f>
        <v>0.94388915552031372</v>
      </c>
      <c r="S104" s="6">
        <f>IFERROR(SUMIFS('intermediary sheet'!S$2:S$185,'intermediary sheet'!$C$2:$C$185,'Market shares starting point Fe'!$C104,'intermediary sheet'!$D$2:$D$185,'Market shares starting point Fe'!$D104)/SUMIFS('intermediary sheet'!S$2:S$185,'intermediary sheet'!$C$2:$C$185,'Market shares starting point Fe'!$C104,'intermediary sheet'!$D$2:$D$185,"total"),0)</f>
        <v>0.94216709631069584</v>
      </c>
      <c r="T104" s="6">
        <f>IFERROR(SUMIFS('intermediary sheet'!T$2:T$185,'intermediary sheet'!$C$2:$C$185,'Market shares starting point Fe'!$C104,'intermediary sheet'!$D$2:$D$185,'Market shares starting point Fe'!$D104)/SUMIFS('intermediary sheet'!T$2:T$185,'intermediary sheet'!$C$2:$C$185,'Market shares starting point Fe'!$C104,'intermediary sheet'!$D$2:$D$185,"total"),0)</f>
        <v>0.93093468546687963</v>
      </c>
      <c r="U104" s="6">
        <f>IFERROR(SUMIFS('intermediary sheet'!U$2:U$185,'intermediary sheet'!$C$2:$C$185,'Market shares starting point Fe'!$C104,'intermediary sheet'!$D$2:$D$185,'Market shares starting point Fe'!$D104)/SUMIFS('intermediary sheet'!U$2:U$185,'intermediary sheet'!$C$2:$C$185,'Market shares starting point Fe'!$C104,'intermediary sheet'!$D$2:$D$185,"total"),0)</f>
        <v>0.92431470450107522</v>
      </c>
      <c r="V104" s="6">
        <f>IFERROR(SUMIFS('intermediary sheet'!V$2:V$185,'intermediary sheet'!$C$2:$C$185,'Market shares starting point Fe'!$C104,'intermediary sheet'!$D$2:$D$185,'Market shares starting point Fe'!$D104)/SUMIFS('intermediary sheet'!V$2:V$185,'intermediary sheet'!$C$2:$C$185,'Market shares starting point Fe'!$C104,'intermediary sheet'!$D$2:$D$185,"total"),0)</f>
        <v>0.92324038561210731</v>
      </c>
      <c r="W104" s="6">
        <f>IFERROR(SUMIFS('intermediary sheet'!W$2:W$185,'intermediary sheet'!$C$2:$C$185,'Market shares starting point Fe'!$C104,'intermediary sheet'!$D$2:$D$185,'Market shares starting point Fe'!$D104)/SUMIFS('intermediary sheet'!W$2:W$185,'intermediary sheet'!$C$2:$C$185,'Market shares starting point Fe'!$C104,'intermediary sheet'!$D$2:$D$185,"total"),0)</f>
        <v>0.92391994478951001</v>
      </c>
      <c r="X104" s="6">
        <f>IFERROR(SUMIFS('intermediary sheet'!X$2:X$185,'intermediary sheet'!$C$2:$C$185,'Market shares starting point Fe'!$C104,'intermediary sheet'!$D$2:$D$185,'Market shares starting point Fe'!$D104)/SUMIFS('intermediary sheet'!X$2:X$185,'intermediary sheet'!$C$2:$C$185,'Market shares starting point Fe'!$C104,'intermediary sheet'!$D$2:$D$185,"total"),0)</f>
        <v>0.91899109792284872</v>
      </c>
      <c r="Y104" s="6">
        <f>IFERROR(SUMIFS('intermediary sheet'!Y$2:Y$185,'intermediary sheet'!$C$2:$C$185,'Market shares starting point Fe'!$C104,'intermediary sheet'!$D$2:$D$185,'Market shares starting point Fe'!$D104)/SUMIFS('intermediary sheet'!Y$2:Y$185,'intermediary sheet'!$C$2:$C$185,'Market shares starting point Fe'!$C104,'intermediary sheet'!$D$2:$D$185,"total"),0)</f>
        <v>0.92910927456381998</v>
      </c>
      <c r="Z104" s="6">
        <f>IFERROR(SUMIFS('intermediary sheet'!Z$2:Z$185,'intermediary sheet'!$C$2:$C$185,'Market shares starting point Fe'!$C104,'intermediary sheet'!$D$2:$D$185,'Market shares starting point Fe'!$D104)/SUMIFS('intermediary sheet'!Z$2:Z$185,'intermediary sheet'!$C$2:$C$185,'Market shares starting point Fe'!$C104,'intermediary sheet'!$D$2:$D$185,"total"),0)</f>
        <v>0.92583447241941874</v>
      </c>
      <c r="AA104" s="7">
        <f>IF(SUMIFS('Eurostat market shares'!$Z$2:$Z$185,'Eurostat market shares'!$C$2:$C$185,'Market shares starting point Fe'!$C104,'Eurostat market shares'!$D$2:$D$185,'Market shares starting point Fe'!$D104)=0,(SUMIFS('RAW data extract'!X$74:X$81,'RAW data extract'!$C$74:$C$81,VLOOKUP('Market shares starting point Fe'!$D104,Nomenclature!$F$1:$G$8,2,FALSE))-'Market shares starting point Fe'!Z104)+Z104,$Z104/SUMIFS('Eurostat market shares'!$Z$2:$Z$185,'Eurostat market shares'!$C$2:$C$185,'Market shares starting point Fe'!$C104,'Eurostat market shares'!$D$2:$D$185,'Market shares starting point Fe'!$D104)*(SUMIFS('RAW data extract'!X$74:X$81,'RAW data extract'!$C$74:$C$81,VLOOKUP('Market shares starting point Fe'!$D104,Nomenclature!$F$1:$G$8,2,FALSE))-'Market shares starting point Fe'!Z104)+Z104)</f>
        <v>0.93524532854898357</v>
      </c>
      <c r="AB104" s="7">
        <f>IF(SUMIFS('Eurostat market shares'!$Z$2:$Z$185,'Eurostat market shares'!$C$2:$C$185,'Market shares starting point Fe'!$C104,'Eurostat market shares'!$D$2:$D$185,'Market shares starting point Fe'!$D104)=0,(SUMIFS('RAW data extract'!Y$74:Y$81,'RAW data extract'!$C$74:$C$81,VLOOKUP('Market shares starting point Fe'!$D104,Nomenclature!$F$1:$G$8,2,FALSE))-'Market shares starting point Fe'!AA104)+AA104,$Z104/SUMIFS('Eurostat market shares'!$Z$2:$Z$185,'Eurostat market shares'!$C$2:$C$185,'Market shares starting point Fe'!$C104,'Eurostat market shares'!$D$2:$D$185,'Market shares starting point Fe'!$D104)*(SUMIFS('RAW data extract'!Y$74:Y$81,'RAW data extract'!$C$74:$C$81,VLOOKUP('Market shares starting point Fe'!$D104,Nomenclature!$F$1:$G$8,2,FALSE))-'Market shares starting point Fe'!AA104)+AA104)</f>
        <v>0.93449248644743588</v>
      </c>
      <c r="AC104" s="7">
        <f>IF(SUMIFS('Eurostat market shares'!$Z$2:$Z$185,'Eurostat market shares'!$C$2:$C$185,'Market shares starting point Fe'!$C104,'Eurostat market shares'!$D$2:$D$185,'Market shares starting point Fe'!$D104)=0,(SUMIFS('RAW data extract'!Z$74:Z$81,'RAW data extract'!$C$74:$C$81,VLOOKUP('Market shares starting point Fe'!$D104,Nomenclature!$F$1:$G$8,2,FALSE))-'Market shares starting point Fe'!AB104)+AB104,$Z104/SUMIFS('Eurostat market shares'!$Z$2:$Z$185,'Eurostat market shares'!$C$2:$C$185,'Market shares starting point Fe'!$C104,'Eurostat market shares'!$D$2:$D$185,'Market shares starting point Fe'!$D104)*(SUMIFS('RAW data extract'!Z$74:Z$81,'RAW data extract'!$C$74:$C$81,VLOOKUP('Market shares starting point Fe'!$D104,Nomenclature!$F$1:$G$8,2,FALSE))-'Market shares starting point Fe'!AB104)+AB104)</f>
        <v>0.93331700624007874</v>
      </c>
      <c r="AD104" s="7">
        <f>IF(SUMIFS('Eurostat market shares'!$Z$2:$Z$185,'Eurostat market shares'!$C$2:$C$185,'Market shares starting point Fe'!$C104,'Eurostat market shares'!$D$2:$D$185,'Market shares starting point Fe'!$D104)=0,(SUMIFS('RAW data extract'!AA$74:AA$81,'RAW data extract'!$C$74:$C$81,VLOOKUP('Market shares starting point Fe'!$D104,Nomenclature!$F$1:$G$8,2,FALSE))-'Market shares starting point Fe'!AC104)+AC104,$Z104/SUMIFS('Eurostat market shares'!$Z$2:$Z$185,'Eurostat market shares'!$C$2:$C$185,'Market shares starting point Fe'!$C104,'Eurostat market shares'!$D$2:$D$185,'Market shares starting point Fe'!$D104)*(SUMIFS('RAW data extract'!AA$74:AA$81,'RAW data extract'!$C$74:$C$81,VLOOKUP('Market shares starting point Fe'!$D104,Nomenclature!$F$1:$G$8,2,FALSE))-'Market shares starting point Fe'!AC104)+AC104)</f>
        <v>0.93202508908884707</v>
      </c>
      <c r="AE104" s="7">
        <f>IF(SUMIFS('Eurostat market shares'!$Z$2:$Z$185,'Eurostat market shares'!$C$2:$C$185,'Market shares starting point Fe'!$C104,'Eurostat market shares'!$D$2:$D$185,'Market shares starting point Fe'!$D104)=0,(SUMIFS('RAW data extract'!AB$74:AB$81,'RAW data extract'!$C$74:$C$81,VLOOKUP('Market shares starting point Fe'!$D104,Nomenclature!$F$1:$G$8,2,FALSE))-'Market shares starting point Fe'!AD104)+AD104,$Z104/SUMIFS('Eurostat market shares'!$Z$2:$Z$185,'Eurostat market shares'!$C$2:$C$185,'Market shares starting point Fe'!$C104,'Eurostat market shares'!$D$2:$D$185,'Market shares starting point Fe'!$D104)*(SUMIFS('RAW data extract'!AB$74:AB$81,'RAW data extract'!$C$74:$C$81,VLOOKUP('Market shares starting point Fe'!$D104,Nomenclature!$F$1:$G$8,2,FALSE))-'Market shares starting point Fe'!AD104)+AD104)</f>
        <v>0.93063700015356965</v>
      </c>
      <c r="AF104" s="7">
        <f>IF(SUMIFS('Eurostat market shares'!$Z$2:$Z$185,'Eurostat market shares'!$C$2:$C$185,'Market shares starting point Fe'!$C104,'Eurostat market shares'!$D$2:$D$185,'Market shares starting point Fe'!$D104)=0,(SUMIFS('RAW data extract'!AC$74:AC$81,'RAW data extract'!$C$74:$C$81,VLOOKUP('Market shares starting point Fe'!$D104,Nomenclature!$F$1:$G$8,2,FALSE))-'Market shares starting point Fe'!AE104)+AE104,$Z104/SUMIFS('Eurostat market shares'!$Z$2:$Z$185,'Eurostat market shares'!$C$2:$C$185,'Market shares starting point Fe'!$C104,'Eurostat market shares'!$D$2:$D$185,'Market shares starting point Fe'!$D104)*(SUMIFS('RAW data extract'!AC$74:AC$81,'RAW data extract'!$C$74:$C$81,VLOOKUP('Market shares starting point Fe'!$D104,Nomenclature!$F$1:$G$8,2,FALSE))-'Market shares starting point Fe'!AE104)+AE104)</f>
        <v>0.92906053459345161</v>
      </c>
      <c r="AG104" s="7">
        <f>IF(SUMIFS('Eurostat market shares'!$Z$2:$Z$185,'Eurostat market shares'!$C$2:$C$185,'Market shares starting point Fe'!$C104,'Eurostat market shares'!$D$2:$D$185,'Market shares starting point Fe'!$D104)=0,(SUMIFS('RAW data extract'!AD$74:AD$81,'RAW data extract'!$C$74:$C$81,VLOOKUP('Market shares starting point Fe'!$D104,Nomenclature!$F$1:$G$8,2,FALSE))-'Market shares starting point Fe'!AF104)+AF104,$Z104/SUMIFS('Eurostat market shares'!$Z$2:$Z$185,'Eurostat market shares'!$C$2:$C$185,'Market shares starting point Fe'!$C104,'Eurostat market shares'!$D$2:$D$185,'Market shares starting point Fe'!$D104)*(SUMIFS('RAW data extract'!AD$74:AD$81,'RAW data extract'!$C$74:$C$81,VLOOKUP('Market shares starting point Fe'!$D104,Nomenclature!$F$1:$G$8,2,FALSE))-'Market shares starting point Fe'!AF104)+AF104)</f>
        <v>0.92734681401782304</v>
      </c>
      <c r="AH104" s="7">
        <f>IF(SUMIFS('Eurostat market shares'!$Z$2:$Z$185,'Eurostat market shares'!$C$2:$C$185,'Market shares starting point Fe'!$C104,'Eurostat market shares'!$D$2:$D$185,'Market shares starting point Fe'!$D104)=0,(SUMIFS('RAW data extract'!AE$74:AE$81,'RAW data extract'!$C$74:$C$81,VLOOKUP('Market shares starting point Fe'!$D104,Nomenclature!$F$1:$G$8,2,FALSE))-'Market shares starting point Fe'!AG104)+AG104,$Z104/SUMIFS('Eurostat market shares'!$Z$2:$Z$185,'Eurostat market shares'!$C$2:$C$185,'Market shares starting point Fe'!$C104,'Eurostat market shares'!$D$2:$D$185,'Market shares starting point Fe'!$D104)*(SUMIFS('RAW data extract'!AE$74:AE$81,'RAW data extract'!$C$74:$C$81,VLOOKUP('Market shares starting point Fe'!$D104,Nomenclature!$F$1:$G$8,2,FALSE))-'Market shares starting point Fe'!AG104)+AG104)</f>
        <v>0.925290039026054</v>
      </c>
      <c r="AI104" s="7">
        <f>IF(SUMIFS('Eurostat market shares'!$Z$2:$Z$185,'Eurostat market shares'!$C$2:$C$185,'Market shares starting point Fe'!$C104,'Eurostat market shares'!$D$2:$D$185,'Market shares starting point Fe'!$D104)=0,(SUMIFS('RAW data extract'!AF$74:AF$81,'RAW data extract'!$C$74:$C$81,VLOOKUP('Market shares starting point Fe'!$D104,Nomenclature!$F$1:$G$8,2,FALSE))-'Market shares starting point Fe'!AH104)+AH104,$Z104/SUMIFS('Eurostat market shares'!$Z$2:$Z$185,'Eurostat market shares'!$C$2:$C$185,'Market shares starting point Fe'!$C104,'Eurostat market shares'!$D$2:$D$185,'Market shares starting point Fe'!$D104)*(SUMIFS('RAW data extract'!AF$74:AF$81,'RAW data extract'!$C$74:$C$81,VLOOKUP('Market shares starting point Fe'!$D104,Nomenclature!$F$1:$G$8,2,FALSE))-'Market shares starting point Fe'!AH104)+AH104)</f>
        <v>0.9229683667348737</v>
      </c>
      <c r="AJ104" s="7">
        <f>IF(SUMIFS('Eurostat market shares'!$Z$2:$Z$185,'Eurostat market shares'!$C$2:$C$185,'Market shares starting point Fe'!$C104,'Eurostat market shares'!$D$2:$D$185,'Market shares starting point Fe'!$D104)=0,(SUMIFS('RAW data extract'!AG$74:AG$81,'RAW data extract'!$C$74:$C$81,VLOOKUP('Market shares starting point Fe'!$D104,Nomenclature!$F$1:$G$8,2,FALSE))-'Market shares starting point Fe'!AI104)+AI104,$Z104/SUMIFS('Eurostat market shares'!$Z$2:$Z$185,'Eurostat market shares'!$C$2:$C$185,'Market shares starting point Fe'!$C104,'Eurostat market shares'!$D$2:$D$185,'Market shares starting point Fe'!$D104)*(SUMIFS('RAW data extract'!AG$74:AG$81,'RAW data extract'!$C$74:$C$81,VLOOKUP('Market shares starting point Fe'!$D104,Nomenclature!$F$1:$G$8,2,FALSE))-'Market shares starting point Fe'!AI104)+AI104)</f>
        <v>0.920270264775637</v>
      </c>
      <c r="AK104" s="7">
        <f>IF(SUMIFS('Eurostat market shares'!$Z$2:$Z$185,'Eurostat market shares'!$C$2:$C$185,'Market shares starting point Fe'!$C104,'Eurostat market shares'!$D$2:$D$185,'Market shares starting point Fe'!$D104)=0,(SUMIFS('RAW data extract'!AH$74:AH$81,'RAW data extract'!$C$74:$C$81,VLOOKUP('Market shares starting point Fe'!$D104,Nomenclature!$F$1:$G$8,2,FALSE))-'Market shares starting point Fe'!AJ104)+AJ104,$Z104/SUMIFS('Eurostat market shares'!$Z$2:$Z$185,'Eurostat market shares'!$C$2:$C$185,'Market shares starting point Fe'!$C104,'Eurostat market shares'!$D$2:$D$185,'Market shares starting point Fe'!$D104)*(SUMIFS('RAW data extract'!AH$74:AH$81,'RAW data extract'!$C$74:$C$81,VLOOKUP('Market shares starting point Fe'!$D104,Nomenclature!$F$1:$G$8,2,FALSE))-'Market shares starting point Fe'!AJ104)+AJ104)</f>
        <v>0.91685150038764629</v>
      </c>
      <c r="AL104" s="7">
        <f>IF(SUMIFS('Eurostat market shares'!$Z$2:$Z$185,'Eurostat market shares'!$C$2:$C$185,'Market shares starting point Fe'!$C104,'Eurostat market shares'!$D$2:$D$185,'Market shares starting point Fe'!$D104)=0,(SUMIFS('RAW data extract'!AI$74:AI$81,'RAW data extract'!$C$74:$C$81,VLOOKUP('Market shares starting point Fe'!$D104,Nomenclature!$F$1:$G$8,2,FALSE))-'Market shares starting point Fe'!AK104)+AK104,$Z104/SUMIFS('Eurostat market shares'!$Z$2:$Z$185,'Eurostat market shares'!$C$2:$C$185,'Market shares starting point Fe'!$C104,'Eurostat market shares'!$D$2:$D$185,'Market shares starting point Fe'!$D104)*(SUMIFS('RAW data extract'!AI$74:AI$81,'RAW data extract'!$C$74:$C$81,VLOOKUP('Market shares starting point Fe'!$D104,Nomenclature!$F$1:$G$8,2,FALSE))-'Market shares starting point Fe'!AK104)+AK104)</f>
        <v>0.9125228175487109</v>
      </c>
      <c r="AM104" s="7">
        <f>IF(SUMIFS('Eurostat market shares'!$Z$2:$Z$185,'Eurostat market shares'!$C$2:$C$185,'Market shares starting point Fe'!$C104,'Eurostat market shares'!$D$2:$D$185,'Market shares starting point Fe'!$D104)=0,(SUMIFS('RAW data extract'!AJ$74:AJ$81,'RAW data extract'!$C$74:$C$81,VLOOKUP('Market shares starting point Fe'!$D104,Nomenclature!$F$1:$G$8,2,FALSE))-'Market shares starting point Fe'!AL104)+AL104,$Z104/SUMIFS('Eurostat market shares'!$Z$2:$Z$185,'Eurostat market shares'!$C$2:$C$185,'Market shares starting point Fe'!$C104,'Eurostat market shares'!$D$2:$D$185,'Market shares starting point Fe'!$D104)*(SUMIFS('RAW data extract'!AJ$74:AJ$81,'RAW data extract'!$C$74:$C$81,VLOOKUP('Market shares starting point Fe'!$D104,Nomenclature!$F$1:$G$8,2,FALSE))-'Market shares starting point Fe'!AL104)+AL104)</f>
        <v>0.9070517177187355</v>
      </c>
      <c r="AN104" s="7">
        <f>IF(SUMIFS('Eurostat market shares'!$Z$2:$Z$185,'Eurostat market shares'!$C$2:$C$185,'Market shares starting point Fe'!$C104,'Eurostat market shares'!$D$2:$D$185,'Market shares starting point Fe'!$D104)=0,(SUMIFS('RAW data extract'!AK$74:AK$81,'RAW data extract'!$C$74:$C$81,VLOOKUP('Market shares starting point Fe'!$D104,Nomenclature!$F$1:$G$8,2,FALSE))-'Market shares starting point Fe'!AM104)+AM104,$Z104/SUMIFS('Eurostat market shares'!$Z$2:$Z$185,'Eurostat market shares'!$C$2:$C$185,'Market shares starting point Fe'!$C104,'Eurostat market shares'!$D$2:$D$185,'Market shares starting point Fe'!$D104)*(SUMIFS('RAW data extract'!AK$74:AK$81,'RAW data extract'!$C$74:$C$81,VLOOKUP('Market shares starting point Fe'!$D104,Nomenclature!$F$1:$G$8,2,FALSE))-'Market shares starting point Fe'!AM104)+AM104)</f>
        <v>0.89982096358759578</v>
      </c>
      <c r="AO104" s="7">
        <f>IF(SUMIFS('Eurostat market shares'!$Z$2:$Z$185,'Eurostat market shares'!$C$2:$C$185,'Market shares starting point Fe'!$C104,'Eurostat market shares'!$D$2:$D$185,'Market shares starting point Fe'!$D104)=0,(SUMIFS('RAW data extract'!AL$74:AL$81,'RAW data extract'!$C$74:$C$81,VLOOKUP('Market shares starting point Fe'!$D104,Nomenclature!$F$1:$G$8,2,FALSE))-'Market shares starting point Fe'!AN104)+AN104,$Z104/SUMIFS('Eurostat market shares'!$Z$2:$Z$185,'Eurostat market shares'!$C$2:$C$185,'Market shares starting point Fe'!$C104,'Eurostat market shares'!$D$2:$D$185,'Market shares starting point Fe'!$D104)*(SUMIFS('RAW data extract'!AL$74:AL$81,'RAW data extract'!$C$74:$C$81,VLOOKUP('Market shares starting point Fe'!$D104,Nomenclature!$F$1:$G$8,2,FALSE))-'Market shares starting point Fe'!AN104)+AN104)</f>
        <v>0.89160165235825717</v>
      </c>
      <c r="AP104" s="7">
        <f>IF(SUMIFS('Eurostat market shares'!$Z$2:$Z$185,'Eurostat market shares'!$C$2:$C$185,'Market shares starting point Fe'!$C104,'Eurostat market shares'!$D$2:$D$185,'Market shares starting point Fe'!$D104)=0,(SUMIFS('RAW data extract'!AM$74:AM$81,'RAW data extract'!$C$74:$C$81,VLOOKUP('Market shares starting point Fe'!$D104,Nomenclature!$F$1:$G$8,2,FALSE))-'Market shares starting point Fe'!AO104)+AO104,$Z104/SUMIFS('Eurostat market shares'!$Z$2:$Z$185,'Eurostat market shares'!$C$2:$C$185,'Market shares starting point Fe'!$C104,'Eurostat market shares'!$D$2:$D$185,'Market shares starting point Fe'!$D104)*(SUMIFS('RAW data extract'!AM$74:AM$81,'RAW data extract'!$C$74:$C$81,VLOOKUP('Market shares starting point Fe'!$D104,Nomenclature!$F$1:$G$8,2,FALSE))-'Market shares starting point Fe'!AO104)+AO104)</f>
        <v>0.88248661416599927</v>
      </c>
      <c r="AQ104" s="7">
        <f>IF(SUMIFS('Eurostat market shares'!$Z$2:$Z$185,'Eurostat market shares'!$C$2:$C$185,'Market shares starting point Fe'!$C104,'Eurostat market shares'!$D$2:$D$185,'Market shares starting point Fe'!$D104)=0,(SUMIFS('RAW data extract'!AN$74:AN$81,'RAW data extract'!$C$74:$C$81,VLOOKUP('Market shares starting point Fe'!$D104,Nomenclature!$F$1:$G$8,2,FALSE))-'Market shares starting point Fe'!AP104)+AP104,$Z104/SUMIFS('Eurostat market shares'!$Z$2:$Z$185,'Eurostat market shares'!$C$2:$C$185,'Market shares starting point Fe'!$C104,'Eurostat market shares'!$D$2:$D$185,'Market shares starting point Fe'!$D104)*(SUMIFS('RAW data extract'!AN$74:AN$81,'RAW data extract'!$C$74:$C$81,VLOOKUP('Market shares starting point Fe'!$D104,Nomenclature!$F$1:$G$8,2,FALSE))-'Market shares starting point Fe'!AP104)+AP104)</f>
        <v>0.87275386714118752</v>
      </c>
      <c r="AR104" s="7">
        <f>IF(SUMIFS('Eurostat market shares'!$Z$2:$Z$185,'Eurostat market shares'!$C$2:$C$185,'Market shares starting point Fe'!$C104,'Eurostat market shares'!$D$2:$D$185,'Market shares starting point Fe'!$D104)=0,(SUMIFS('RAW data extract'!AO$74:AO$81,'RAW data extract'!$C$74:$C$81,VLOOKUP('Market shares starting point Fe'!$D104,Nomenclature!$F$1:$G$8,2,FALSE))-'Market shares starting point Fe'!AQ104)+AQ104,$Z104/SUMIFS('Eurostat market shares'!$Z$2:$Z$185,'Eurostat market shares'!$C$2:$C$185,'Market shares starting point Fe'!$C104,'Eurostat market shares'!$D$2:$D$185,'Market shares starting point Fe'!$D104)*(SUMIFS('RAW data extract'!AO$74:AO$81,'RAW data extract'!$C$74:$C$81,VLOOKUP('Market shares starting point Fe'!$D104,Nomenclature!$F$1:$G$8,2,FALSE))-'Market shares starting point Fe'!AQ104)+AQ104)</f>
        <v>0.86228020646038006</v>
      </c>
      <c r="AS104" s="7">
        <f>IF(SUMIFS('Eurostat market shares'!$Z$2:$Z$185,'Eurostat market shares'!$C$2:$C$185,'Market shares starting point Fe'!$C104,'Eurostat market shares'!$D$2:$D$185,'Market shares starting point Fe'!$D104)=0,(SUMIFS('RAW data extract'!AP$74:AP$81,'RAW data extract'!$C$74:$C$81,VLOOKUP('Market shares starting point Fe'!$D104,Nomenclature!$F$1:$G$8,2,FALSE))-'Market shares starting point Fe'!AR104)+AR104,$Z104/SUMIFS('Eurostat market shares'!$Z$2:$Z$185,'Eurostat market shares'!$C$2:$C$185,'Market shares starting point Fe'!$C104,'Eurostat market shares'!$D$2:$D$185,'Market shares starting point Fe'!$D104)*(SUMIFS('RAW data extract'!AP$74:AP$81,'RAW data extract'!$C$74:$C$81,VLOOKUP('Market shares starting point Fe'!$D104,Nomenclature!$F$1:$G$8,2,FALSE))-'Market shares starting point Fe'!AR104)+AR104)</f>
        <v>0.85109169656080719</v>
      </c>
      <c r="AT104" s="7">
        <f>IF(SUMIFS('Eurostat market shares'!$Z$2:$Z$185,'Eurostat market shares'!$C$2:$C$185,'Market shares starting point Fe'!$C104,'Eurostat market shares'!$D$2:$D$185,'Market shares starting point Fe'!$D104)=0,(SUMIFS('RAW data extract'!AQ$74:AQ$81,'RAW data extract'!$C$74:$C$81,VLOOKUP('Market shares starting point Fe'!$D104,Nomenclature!$F$1:$G$8,2,FALSE))-'Market shares starting point Fe'!AS104)+AS104,$Z104/SUMIFS('Eurostat market shares'!$Z$2:$Z$185,'Eurostat market shares'!$C$2:$C$185,'Market shares starting point Fe'!$C104,'Eurostat market shares'!$D$2:$D$185,'Market shares starting point Fe'!$D104)*(SUMIFS('RAW data extract'!AQ$74:AQ$81,'RAW data extract'!$C$74:$C$81,VLOOKUP('Market shares starting point Fe'!$D104,Nomenclature!$F$1:$G$8,2,FALSE))-'Market shares starting point Fe'!AS104)+AS104)</f>
        <v>0.83925807253227835</v>
      </c>
      <c r="AU104" s="7">
        <f>IF(SUMIFS('Eurostat market shares'!$Z$2:$Z$185,'Eurostat market shares'!$C$2:$C$185,'Market shares starting point Fe'!$C104,'Eurostat market shares'!$D$2:$D$185,'Market shares starting point Fe'!$D104)=0,(SUMIFS('RAW data extract'!AR$74:AR$81,'RAW data extract'!$C$74:$C$81,VLOOKUP('Market shares starting point Fe'!$D104,Nomenclature!$F$1:$G$8,2,FALSE))-'Market shares starting point Fe'!AT104)+AT104,$Z104/SUMIFS('Eurostat market shares'!$Z$2:$Z$185,'Eurostat market shares'!$C$2:$C$185,'Market shares starting point Fe'!$C104,'Eurostat market shares'!$D$2:$D$185,'Market shares starting point Fe'!$D104)*(SUMIFS('RAW data extract'!AR$74:AR$81,'RAW data extract'!$C$74:$C$81,VLOOKUP('Market shares starting point Fe'!$D104,Nomenclature!$F$1:$G$8,2,FALSE))-'Market shares starting point Fe'!AT104)+AT104)</f>
        <v>0.82709282588319766</v>
      </c>
      <c r="AV104" s="7">
        <f>IF(SUMIFS('Eurostat market shares'!$Z$2:$Z$185,'Eurostat market shares'!$C$2:$C$185,'Market shares starting point Fe'!$C104,'Eurostat market shares'!$D$2:$D$185,'Market shares starting point Fe'!$D104)=0,(SUMIFS('RAW data extract'!AS$74:AS$81,'RAW data extract'!$C$74:$C$81,VLOOKUP('Market shares starting point Fe'!$D104,Nomenclature!$F$1:$G$8,2,FALSE))-'Market shares starting point Fe'!AU104)+AU104,$Z104/SUMIFS('Eurostat market shares'!$Z$2:$Z$185,'Eurostat market shares'!$C$2:$C$185,'Market shares starting point Fe'!$C104,'Eurostat market shares'!$D$2:$D$185,'Market shares starting point Fe'!$D104)*(SUMIFS('RAW data extract'!AS$74:AS$81,'RAW data extract'!$C$74:$C$81,VLOOKUP('Market shares starting point Fe'!$D104,Nomenclature!$F$1:$G$8,2,FALSE))-'Market shares starting point Fe'!AU104)+AU104)</f>
        <v>0.81419449017530987</v>
      </c>
      <c r="AW104" s="7">
        <f>IF(SUMIFS('Eurostat market shares'!$Z$2:$Z$185,'Eurostat market shares'!$C$2:$C$185,'Market shares starting point Fe'!$C104,'Eurostat market shares'!$D$2:$D$185,'Market shares starting point Fe'!$D104)=0,(SUMIFS('RAW data extract'!AT$74:AT$81,'RAW data extract'!$C$74:$C$81,VLOOKUP('Market shares starting point Fe'!$D104,Nomenclature!$F$1:$G$8,2,FALSE))-'Market shares starting point Fe'!AV104)+AV104,$Z104/SUMIFS('Eurostat market shares'!$Z$2:$Z$185,'Eurostat market shares'!$C$2:$C$185,'Market shares starting point Fe'!$C104,'Eurostat market shares'!$D$2:$D$185,'Market shares starting point Fe'!$D104)*(SUMIFS('RAW data extract'!AT$74:AT$81,'RAW data extract'!$C$74:$C$81,VLOOKUP('Market shares starting point Fe'!$D104,Nomenclature!$F$1:$G$8,2,FALSE))-'Market shares starting point Fe'!AV104)+AV104)</f>
        <v>0.80029852567048843</v>
      </c>
      <c r="AX104" s="7">
        <f>IF(SUMIFS('Eurostat market shares'!$Z$2:$Z$185,'Eurostat market shares'!$C$2:$C$185,'Market shares starting point Fe'!$C104,'Eurostat market shares'!$D$2:$D$185,'Market shares starting point Fe'!$D104)=0,(SUMIFS('RAW data extract'!AU$74:AU$81,'RAW data extract'!$C$74:$C$81,VLOOKUP('Market shares starting point Fe'!$D104,Nomenclature!$F$1:$G$8,2,FALSE))-'Market shares starting point Fe'!AW104)+AW104,$Z104/SUMIFS('Eurostat market shares'!$Z$2:$Z$185,'Eurostat market shares'!$C$2:$C$185,'Market shares starting point Fe'!$C104,'Eurostat market shares'!$D$2:$D$185,'Market shares starting point Fe'!$D104)*(SUMIFS('RAW data extract'!AU$74:AU$81,'RAW data extract'!$C$74:$C$81,VLOOKUP('Market shares starting point Fe'!$D104,Nomenclature!$F$1:$G$8,2,FALSE))-'Market shares starting point Fe'!AW104)+AW104)</f>
        <v>0.78702202235670793</v>
      </c>
      <c r="AY104" s="7">
        <f>IF(SUMIFS('Eurostat market shares'!$Z$2:$Z$185,'Eurostat market shares'!$C$2:$C$185,'Market shares starting point Fe'!$C104,'Eurostat market shares'!$D$2:$D$185,'Market shares starting point Fe'!$D104)=0,(SUMIFS('RAW data extract'!AV$74:AV$81,'RAW data extract'!$C$74:$C$81,VLOOKUP('Market shares starting point Fe'!$D104,Nomenclature!$F$1:$G$8,2,FALSE))-'Market shares starting point Fe'!AX104)+AX104,$Z104/SUMIFS('Eurostat market shares'!$Z$2:$Z$185,'Eurostat market shares'!$C$2:$C$185,'Market shares starting point Fe'!$C104,'Eurostat market shares'!$D$2:$D$185,'Market shares starting point Fe'!$D104)*(SUMIFS('RAW data extract'!AV$74:AV$81,'RAW data extract'!$C$74:$C$81,VLOOKUP('Market shares starting point Fe'!$D104,Nomenclature!$F$1:$G$8,2,FALSE))-'Market shares starting point Fe'!AX104)+AX104)</f>
        <v>0.76913270473631434</v>
      </c>
      <c r="AZ104" s="7">
        <f>IF(SUMIFS('Eurostat market shares'!$Z$2:$Z$185,'Eurostat market shares'!$C$2:$C$185,'Market shares starting point Fe'!$C104,'Eurostat market shares'!$D$2:$D$185,'Market shares starting point Fe'!$D104)=0,(SUMIFS('RAW data extract'!AW$74:AW$81,'RAW data extract'!$C$74:$C$81,VLOOKUP('Market shares starting point Fe'!$D104,Nomenclature!$F$1:$G$8,2,FALSE))-'Market shares starting point Fe'!AY104)+AY104,$Z104/SUMIFS('Eurostat market shares'!$Z$2:$Z$185,'Eurostat market shares'!$C$2:$C$185,'Market shares starting point Fe'!$C104,'Eurostat market shares'!$D$2:$D$185,'Market shares starting point Fe'!$D104)*(SUMIFS('RAW data extract'!AW$74:AW$81,'RAW data extract'!$C$74:$C$81,VLOOKUP('Market shares starting point Fe'!$D104,Nomenclature!$F$1:$G$8,2,FALSE))-'Market shares starting point Fe'!AY104)+AY104)</f>
        <v>0.75188809197650175</v>
      </c>
      <c r="BA104" s="7">
        <f>IF(SUMIFS('Eurostat market shares'!$Z$2:$Z$185,'Eurostat market shares'!$C$2:$C$185,'Market shares starting point Fe'!$C104,'Eurostat market shares'!$D$2:$D$185,'Market shares starting point Fe'!$D104)=0,(SUMIFS('RAW data extract'!AX$74:AX$81,'RAW data extract'!$C$74:$C$81,VLOOKUP('Market shares starting point Fe'!$D104,Nomenclature!$F$1:$G$8,2,FALSE))-'Market shares starting point Fe'!AZ104)+AZ104,$Z104/SUMIFS('Eurostat market shares'!$Z$2:$Z$185,'Eurostat market shares'!$C$2:$C$185,'Market shares starting point Fe'!$C104,'Eurostat market shares'!$D$2:$D$185,'Market shares starting point Fe'!$D104)*(SUMIFS('RAW data extract'!AX$74:AX$81,'RAW data extract'!$C$74:$C$81,VLOOKUP('Market shares starting point Fe'!$D104,Nomenclature!$F$1:$G$8,2,FALSE))-'Market shares starting point Fe'!AZ104)+AZ104)</f>
        <v>0.73273910625718097</v>
      </c>
      <c r="BB104" s="7">
        <f>IF(SUMIFS('Eurostat market shares'!$Z$2:$Z$185,'Eurostat market shares'!$C$2:$C$185,'Market shares starting point Fe'!$C104,'Eurostat market shares'!$D$2:$D$185,'Market shares starting point Fe'!$D104)=0,(SUMIFS('RAW data extract'!AY$74:AY$81,'RAW data extract'!$C$74:$C$81,VLOOKUP('Market shares starting point Fe'!$D104,Nomenclature!$F$1:$G$8,2,FALSE))-'Market shares starting point Fe'!BA104)+BA104,$Z104/SUMIFS('Eurostat market shares'!$Z$2:$Z$185,'Eurostat market shares'!$C$2:$C$185,'Market shares starting point Fe'!$C104,'Eurostat market shares'!$D$2:$D$185,'Market shares starting point Fe'!$D104)*(SUMIFS('RAW data extract'!AY$74:AY$81,'RAW data extract'!$C$74:$C$81,VLOOKUP('Market shares starting point Fe'!$D104,Nomenclature!$F$1:$G$8,2,FALSE))-'Market shares starting point Fe'!BA104)+BA104)</f>
        <v>0.71162920981455213</v>
      </c>
      <c r="BC104" s="7">
        <f>IF(SUMIFS('Eurostat market shares'!$Z$2:$Z$185,'Eurostat market shares'!$C$2:$C$185,'Market shares starting point Fe'!$C104,'Eurostat market shares'!$D$2:$D$185,'Market shares starting point Fe'!$D104)=0,(SUMIFS('RAW data extract'!AZ$74:AZ$81,'RAW data extract'!$C$74:$C$81,VLOOKUP('Market shares starting point Fe'!$D104,Nomenclature!$F$1:$G$8,2,FALSE))-'Market shares starting point Fe'!BB104)+BB104,$Z104/SUMIFS('Eurostat market shares'!$Z$2:$Z$185,'Eurostat market shares'!$C$2:$C$185,'Market shares starting point Fe'!$C104,'Eurostat market shares'!$D$2:$D$185,'Market shares starting point Fe'!$D104)*(SUMIFS('RAW data extract'!AZ$74:AZ$81,'RAW data extract'!$C$74:$C$81,VLOOKUP('Market shares starting point Fe'!$D104,Nomenclature!$F$1:$G$8,2,FALSE))-'Market shares starting point Fe'!BB104)+BB104)</f>
        <v>0.68824575176071623</v>
      </c>
      <c r="BD104" s="7">
        <f>IF(SUMIFS('Eurostat market shares'!$Z$2:$Z$185,'Eurostat market shares'!$C$2:$C$185,'Market shares starting point Fe'!$C104,'Eurostat market shares'!$D$2:$D$185,'Market shares starting point Fe'!$D104)=0,(SUMIFS('RAW data extract'!BA$74:BA$81,'RAW data extract'!$C$74:$C$81,VLOOKUP('Market shares starting point Fe'!$D104,Nomenclature!$F$1:$G$8,2,FALSE))-'Market shares starting point Fe'!BC104)+BC104,$Z104/SUMIFS('Eurostat market shares'!$Z$2:$Z$185,'Eurostat market shares'!$C$2:$C$185,'Market shares starting point Fe'!$C104,'Eurostat market shares'!$D$2:$D$185,'Market shares starting point Fe'!$D104)*(SUMIFS('RAW data extract'!BA$74:BA$81,'RAW data extract'!$C$74:$C$81,VLOOKUP('Market shares starting point Fe'!$D104,Nomenclature!$F$1:$G$8,2,FALSE))-'Market shares starting point Fe'!BC104)+BC104)</f>
        <v>0.66261958962623013</v>
      </c>
      <c r="BE104" s="7">
        <f>IF(SUMIFS('Eurostat market shares'!$Z$2:$Z$185,'Eurostat market shares'!$C$2:$C$185,'Market shares starting point Fe'!$C104,'Eurostat market shares'!$D$2:$D$185,'Market shares starting point Fe'!$D104)=0,(SUMIFS('RAW data extract'!BB$74:BB$81,'RAW data extract'!$C$74:$C$81,VLOOKUP('Market shares starting point Fe'!$D104,Nomenclature!$F$1:$G$8,2,FALSE))-'Market shares starting point Fe'!BD104)+BD104,$Z104/SUMIFS('Eurostat market shares'!$Z$2:$Z$185,'Eurostat market shares'!$C$2:$C$185,'Market shares starting point Fe'!$C104,'Eurostat market shares'!$D$2:$D$185,'Market shares starting point Fe'!$D104)*(SUMIFS('RAW data extract'!BB$74:BB$81,'RAW data extract'!$C$74:$C$81,VLOOKUP('Market shares starting point Fe'!$D104,Nomenclature!$F$1:$G$8,2,FALSE))-'Market shares starting point Fe'!BD104)+BD104)</f>
        <v>0.63386152081682989</v>
      </c>
      <c r="BF104" s="7">
        <f>IF(SUMIFS('Eurostat market shares'!$Z$2:$Z$185,'Eurostat market shares'!$C$2:$C$185,'Market shares starting point Fe'!$C104,'Eurostat market shares'!$D$2:$D$185,'Market shares starting point Fe'!$D104)=0,(SUMIFS('RAW data extract'!BC$74:BC$81,'RAW data extract'!$C$74:$C$81,VLOOKUP('Market shares starting point Fe'!$D104,Nomenclature!$F$1:$G$8,2,FALSE))-'Market shares starting point Fe'!BE104)+BE104,$Z104/SUMIFS('Eurostat market shares'!$Z$2:$Z$185,'Eurostat market shares'!$C$2:$C$185,'Market shares starting point Fe'!$C104,'Eurostat market shares'!$D$2:$D$185,'Market shares starting point Fe'!$D104)*(SUMIFS('RAW data extract'!BC$74:BC$81,'RAW data extract'!$C$74:$C$81,VLOOKUP('Market shares starting point Fe'!$D104,Nomenclature!$F$1:$G$8,2,FALSE))-'Market shares starting point Fe'!BE104)+BE104)</f>
        <v>0.60163005403862202</v>
      </c>
      <c r="BG104" s="7">
        <f>IF(SUMIFS('Eurostat market shares'!$Z$2:$Z$185,'Eurostat market shares'!$C$2:$C$185,'Market shares starting point Fe'!$C104,'Eurostat market shares'!$D$2:$D$185,'Market shares starting point Fe'!$D104)=0,(SUMIFS('RAW data extract'!BD$74:BD$81,'RAW data extract'!$C$74:$C$81,VLOOKUP('Market shares starting point Fe'!$D104,Nomenclature!$F$1:$G$8,2,FALSE))-'Market shares starting point Fe'!BF104)+BF104,$Z104/SUMIFS('Eurostat market shares'!$Z$2:$Z$185,'Eurostat market shares'!$C$2:$C$185,'Market shares starting point Fe'!$C104,'Eurostat market shares'!$D$2:$D$185,'Market shares starting point Fe'!$D104)*(SUMIFS('RAW data extract'!BD$74:BD$81,'RAW data extract'!$C$74:$C$81,VLOOKUP('Market shares starting point Fe'!$D104,Nomenclature!$F$1:$G$8,2,FALSE))-'Market shares starting point Fe'!BF104)+BF104)</f>
        <v>0.56529754551050027</v>
      </c>
      <c r="BH104" s="7">
        <f>IF(SUMIFS('Eurostat market shares'!$Z$2:$Z$185,'Eurostat market shares'!$C$2:$C$185,'Market shares starting point Fe'!$C104,'Eurostat market shares'!$D$2:$D$185,'Market shares starting point Fe'!$D104)=0,(SUMIFS('RAW data extract'!BE$74:BE$81,'RAW data extract'!$C$74:$C$81,VLOOKUP('Market shares starting point Fe'!$D104,Nomenclature!$F$1:$G$8,2,FALSE))-'Market shares starting point Fe'!BG104)+BG104,$Z104/SUMIFS('Eurostat market shares'!$Z$2:$Z$185,'Eurostat market shares'!$C$2:$C$185,'Market shares starting point Fe'!$C104,'Eurostat market shares'!$D$2:$D$185,'Market shares starting point Fe'!$D104)*(SUMIFS('RAW data extract'!BE$74:BE$81,'RAW data extract'!$C$74:$C$81,VLOOKUP('Market shares starting point Fe'!$D104,Nomenclature!$F$1:$G$8,2,FALSE))-'Market shares starting point Fe'!BG104)+BG104)</f>
        <v>0.52399357406771274</v>
      </c>
    </row>
    <row r="105" spans="1:60" hidden="1" x14ac:dyDescent="0.3">
      <c r="A105" s="2" t="s">
        <v>9</v>
      </c>
      <c r="B105" s="2" t="s">
        <v>10</v>
      </c>
      <c r="C105" s="2" t="s">
        <v>31</v>
      </c>
      <c r="D105" s="2" t="s">
        <v>44</v>
      </c>
      <c r="E105" s="2" t="s">
        <v>13</v>
      </c>
      <c r="F105" s="2" t="s">
        <v>14</v>
      </c>
      <c r="G105" s="2" t="s">
        <v>14</v>
      </c>
      <c r="H105" s="2" t="s">
        <v>15</v>
      </c>
      <c r="I105" s="2" t="s">
        <v>16</v>
      </c>
      <c r="J105" s="6">
        <f>1-SUM(J99:J104)</f>
        <v>0</v>
      </c>
      <c r="K105" s="6">
        <f t="shared" ref="K105" si="538">1-SUM(K99:K104)</f>
        <v>0</v>
      </c>
      <c r="L105" s="6">
        <f t="shared" ref="L105" si="539">1-SUM(L99:L104)</f>
        <v>-2.7464227843276845E-5</v>
      </c>
      <c r="M105" s="6">
        <f t="shared" ref="M105" si="540">1-SUM(M99:M104)</f>
        <v>0</v>
      </c>
      <c r="N105" s="6">
        <f t="shared" ref="N105" si="541">1-SUM(N99:N104)</f>
        <v>-2.5142052597182385E-5</v>
      </c>
      <c r="O105" s="6">
        <f t="shared" ref="O105" si="542">1-SUM(O99:O104)</f>
        <v>0</v>
      </c>
      <c r="P105" s="6">
        <f t="shared" ref="P105" si="543">1-SUM(P99:P104)</f>
        <v>0</v>
      </c>
      <c r="Q105" s="6">
        <f t="shared" ref="Q105" si="544">1-SUM(Q99:Q104)</f>
        <v>2.1443581935787215E-5</v>
      </c>
      <c r="R105" s="6">
        <f t="shared" ref="R105" si="545">1-SUM(R99:R104)</f>
        <v>0</v>
      </c>
      <c r="S105" s="6">
        <f t="shared" ref="S105" si="546">1-SUM(S99:S104)</f>
        <v>-2.113003423054316E-5</v>
      </c>
      <c r="T105" s="6">
        <f t="shared" ref="T105" si="547">1-SUM(T99:T104)</f>
        <v>0</v>
      </c>
      <c r="U105" s="6">
        <f t="shared" ref="U105" si="548">1-SUM(U99:U104)</f>
        <v>2.4717601403989597E-5</v>
      </c>
      <c r="V105" s="6">
        <f t="shared" ref="V105" si="549">1-SUM(V99:V104)</f>
        <v>2.591479216351722E-5</v>
      </c>
      <c r="W105" s="6">
        <f t="shared" ref="W105" si="550">1-SUM(W99:W104)</f>
        <v>0</v>
      </c>
      <c r="X105" s="6">
        <f t="shared" ref="X105" si="551">1-SUM(X99:X104)</f>
        <v>0</v>
      </c>
      <c r="Y105" s="6">
        <f t="shared" ref="Y105" si="552">1-SUM(Y99:Y104)</f>
        <v>2.2956841138732642E-5</v>
      </c>
      <c r="Z105" s="6">
        <f t="shared" ref="Z105" si="553">1-SUM(Z99:Z104)</f>
        <v>2.2046827461652541E-5</v>
      </c>
      <c r="AA105" s="7">
        <f>IF(SUMIFS('Eurostat market shares'!$Z$2:$Z$185,'Eurostat market shares'!$C$2:$C$185,'Market shares starting point Fe'!$C105,'Eurostat market shares'!$D$2:$D$185,'Market shares starting point Fe'!$D105)=0,(SUMIFS('RAW data extract'!X$74:X$81,'RAW data extract'!$C$74:$C$81,VLOOKUP('Market shares starting point Fe'!$D105,Nomenclature!$F$1:$G$8,2,FALSE))-'Market shares starting point Fe'!Z105)+Z105,$Z105/SUMIFS('Eurostat market shares'!$Z$2:$Z$185,'Eurostat market shares'!$C$2:$C$185,'Market shares starting point Fe'!$C105,'Eurostat market shares'!$D$2:$D$185,'Market shares starting point Fe'!$D105)*(SUMIFS('RAW data extract'!X$74:X$81,'RAW data extract'!$C$74:$C$81,VLOOKUP('Market shares starting point Fe'!$D105,Nomenclature!$F$1:$G$8,2,FALSE))-'Market shares starting point Fe'!Z105)+Z105)</f>
        <v>1.0276613981721808E-3</v>
      </c>
      <c r="AB105" s="7">
        <f>IF(SUMIFS('Eurostat market shares'!$Z$2:$Z$185,'Eurostat market shares'!$C$2:$C$185,'Market shares starting point Fe'!$C105,'Eurostat market shares'!$D$2:$D$185,'Market shares starting point Fe'!$D105)=0,(SUMIFS('RAW data extract'!Y$74:Y$81,'RAW data extract'!$C$74:$C$81,VLOOKUP('Market shares starting point Fe'!$D105,Nomenclature!$F$1:$G$8,2,FALSE))-'Market shares starting point Fe'!AA105)+AA105,$Z105/SUMIFS('Eurostat market shares'!$Z$2:$Z$185,'Eurostat market shares'!$C$2:$C$185,'Market shares starting point Fe'!$C105,'Eurostat market shares'!$D$2:$D$185,'Market shares starting point Fe'!$D105)*(SUMIFS('RAW data extract'!Y$74:Y$81,'RAW data extract'!$C$74:$C$81,VLOOKUP('Market shares starting point Fe'!$D105,Nomenclature!$F$1:$G$8,2,FALSE))-'Market shares starting point Fe'!AA105)+AA105)</f>
        <v>1.0389435716427644E-3</v>
      </c>
      <c r="AC105" s="7">
        <f>IF(SUMIFS('Eurostat market shares'!$Z$2:$Z$185,'Eurostat market shares'!$C$2:$C$185,'Market shares starting point Fe'!$C105,'Eurostat market shares'!$D$2:$D$185,'Market shares starting point Fe'!$D105)=0,(SUMIFS('RAW data extract'!Z$74:Z$81,'RAW data extract'!$C$74:$C$81,VLOOKUP('Market shares starting point Fe'!$D105,Nomenclature!$F$1:$G$8,2,FALSE))-'Market shares starting point Fe'!AB105)+AB105,$Z105/SUMIFS('Eurostat market shares'!$Z$2:$Z$185,'Eurostat market shares'!$C$2:$C$185,'Market shares starting point Fe'!$C105,'Eurostat market shares'!$D$2:$D$185,'Market shares starting point Fe'!$D105)*(SUMIFS('RAW data extract'!Z$74:Z$81,'RAW data extract'!$C$74:$C$81,VLOOKUP('Market shares starting point Fe'!$D105,Nomenclature!$F$1:$G$8,2,FALSE))-'Market shares starting point Fe'!AB105)+AB105)</f>
        <v>1.0579582146478287E-3</v>
      </c>
      <c r="AD105" s="7">
        <f>IF(SUMIFS('Eurostat market shares'!$Z$2:$Z$185,'Eurostat market shares'!$C$2:$C$185,'Market shares starting point Fe'!$C105,'Eurostat market shares'!$D$2:$D$185,'Market shares starting point Fe'!$D105)=0,(SUMIFS('RAW data extract'!AA$74:AA$81,'RAW data extract'!$C$74:$C$81,VLOOKUP('Market shares starting point Fe'!$D105,Nomenclature!$F$1:$G$8,2,FALSE))-'Market shares starting point Fe'!AC105)+AC105,$Z105/SUMIFS('Eurostat market shares'!$Z$2:$Z$185,'Eurostat market shares'!$C$2:$C$185,'Market shares starting point Fe'!$C105,'Eurostat market shares'!$D$2:$D$185,'Market shares starting point Fe'!$D105)*(SUMIFS('RAW data extract'!AA$74:AA$81,'RAW data extract'!$C$74:$C$81,VLOOKUP('Market shares starting point Fe'!$D105,Nomenclature!$F$1:$G$8,2,FALSE))-'Market shares starting point Fe'!AC105)+AC105)</f>
        <v>1.0918108716969316E-3</v>
      </c>
      <c r="AE105" s="7">
        <f>IF(SUMIFS('Eurostat market shares'!$Z$2:$Z$185,'Eurostat market shares'!$C$2:$C$185,'Market shares starting point Fe'!$C105,'Eurostat market shares'!$D$2:$D$185,'Market shares starting point Fe'!$D105)=0,(SUMIFS('RAW data extract'!AB$74:AB$81,'RAW data extract'!$C$74:$C$81,VLOOKUP('Market shares starting point Fe'!$D105,Nomenclature!$F$1:$G$8,2,FALSE))-'Market shares starting point Fe'!AD105)+AD105,$Z105/SUMIFS('Eurostat market shares'!$Z$2:$Z$185,'Eurostat market shares'!$C$2:$C$185,'Market shares starting point Fe'!$C105,'Eurostat market shares'!$D$2:$D$185,'Market shares starting point Fe'!$D105)*(SUMIFS('RAW data extract'!AB$74:AB$81,'RAW data extract'!$C$74:$C$81,VLOOKUP('Market shares starting point Fe'!$D105,Nomenclature!$F$1:$G$8,2,FALSE))-'Market shares starting point Fe'!AD105)+AD105)</f>
        <v>1.1047632222943586E-3</v>
      </c>
      <c r="AF105" s="7">
        <f>IF(SUMIFS('Eurostat market shares'!$Z$2:$Z$185,'Eurostat market shares'!$C$2:$C$185,'Market shares starting point Fe'!$C105,'Eurostat market shares'!$D$2:$D$185,'Market shares starting point Fe'!$D105)=0,(SUMIFS('RAW data extract'!AC$74:AC$81,'RAW data extract'!$C$74:$C$81,VLOOKUP('Market shares starting point Fe'!$D105,Nomenclature!$F$1:$G$8,2,FALSE))-'Market shares starting point Fe'!AE105)+AE105,$Z105/SUMIFS('Eurostat market shares'!$Z$2:$Z$185,'Eurostat market shares'!$C$2:$C$185,'Market shares starting point Fe'!$C105,'Eurostat market shares'!$D$2:$D$185,'Market shares starting point Fe'!$D105)*(SUMIFS('RAW data extract'!AC$74:AC$81,'RAW data extract'!$C$74:$C$81,VLOOKUP('Market shares starting point Fe'!$D105,Nomenclature!$F$1:$G$8,2,FALSE))-'Market shares starting point Fe'!AE105)+AE105)</f>
        <v>1.1198286141097071E-3</v>
      </c>
      <c r="AG105" s="7">
        <f>IF(SUMIFS('Eurostat market shares'!$Z$2:$Z$185,'Eurostat market shares'!$C$2:$C$185,'Market shares starting point Fe'!$C105,'Eurostat market shares'!$D$2:$D$185,'Market shares starting point Fe'!$D105)=0,(SUMIFS('RAW data extract'!AD$74:AD$81,'RAW data extract'!$C$74:$C$81,VLOOKUP('Market shares starting point Fe'!$D105,Nomenclature!$F$1:$G$8,2,FALSE))-'Market shares starting point Fe'!AF105)+AF105,$Z105/SUMIFS('Eurostat market shares'!$Z$2:$Z$185,'Eurostat market shares'!$C$2:$C$185,'Market shares starting point Fe'!$C105,'Eurostat market shares'!$D$2:$D$185,'Market shares starting point Fe'!$D105)*(SUMIFS('RAW data extract'!AD$74:AD$81,'RAW data extract'!$C$74:$C$81,VLOOKUP('Market shares starting point Fe'!$D105,Nomenclature!$F$1:$G$8,2,FALSE))-'Market shares starting point Fe'!AF105)+AF105)</f>
        <v>1.1369397967602194E-3</v>
      </c>
      <c r="AH105" s="7">
        <f>IF(SUMIFS('Eurostat market shares'!$Z$2:$Z$185,'Eurostat market shares'!$C$2:$C$185,'Market shares starting point Fe'!$C105,'Eurostat market shares'!$D$2:$D$185,'Market shares starting point Fe'!$D105)=0,(SUMIFS('RAW data extract'!AE$74:AE$81,'RAW data extract'!$C$74:$C$81,VLOOKUP('Market shares starting point Fe'!$D105,Nomenclature!$F$1:$G$8,2,FALSE))-'Market shares starting point Fe'!AG105)+AG105,$Z105/SUMIFS('Eurostat market shares'!$Z$2:$Z$185,'Eurostat market shares'!$C$2:$C$185,'Market shares starting point Fe'!$C105,'Eurostat market shares'!$D$2:$D$185,'Market shares starting point Fe'!$D105)*(SUMIFS('RAW data extract'!AE$74:AE$81,'RAW data extract'!$C$74:$C$81,VLOOKUP('Market shares starting point Fe'!$D105,Nomenclature!$F$1:$G$8,2,FALSE))-'Market shares starting point Fe'!AG105)+AG105)</f>
        <v>1.1573620931676655E-3</v>
      </c>
      <c r="AI105" s="7">
        <f>IF(SUMIFS('Eurostat market shares'!$Z$2:$Z$185,'Eurostat market shares'!$C$2:$C$185,'Market shares starting point Fe'!$C105,'Eurostat market shares'!$D$2:$D$185,'Market shares starting point Fe'!$D105)=0,(SUMIFS('RAW data extract'!AF$74:AF$81,'RAW data extract'!$C$74:$C$81,VLOOKUP('Market shares starting point Fe'!$D105,Nomenclature!$F$1:$G$8,2,FALSE))-'Market shares starting point Fe'!AH105)+AH105,$Z105/SUMIFS('Eurostat market shares'!$Z$2:$Z$185,'Eurostat market shares'!$C$2:$C$185,'Market shares starting point Fe'!$C105,'Eurostat market shares'!$D$2:$D$185,'Market shares starting point Fe'!$D105)*(SUMIFS('RAW data extract'!AF$74:AF$81,'RAW data extract'!$C$74:$C$81,VLOOKUP('Market shares starting point Fe'!$D105,Nomenclature!$F$1:$G$8,2,FALSE))-'Market shares starting point Fe'!AH105)+AH105)</f>
        <v>1.1798006925014368E-3</v>
      </c>
      <c r="AJ105" s="7">
        <f>IF(SUMIFS('Eurostat market shares'!$Z$2:$Z$185,'Eurostat market shares'!$C$2:$C$185,'Market shares starting point Fe'!$C105,'Eurostat market shares'!$D$2:$D$185,'Market shares starting point Fe'!$D105)=0,(SUMIFS('RAW data extract'!AG$74:AG$81,'RAW data extract'!$C$74:$C$81,VLOOKUP('Market shares starting point Fe'!$D105,Nomenclature!$F$1:$G$8,2,FALSE))-'Market shares starting point Fe'!AI105)+AI105,$Z105/SUMIFS('Eurostat market shares'!$Z$2:$Z$185,'Eurostat market shares'!$C$2:$C$185,'Market shares starting point Fe'!$C105,'Eurostat market shares'!$D$2:$D$185,'Market shares starting point Fe'!$D105)*(SUMIFS('RAW data extract'!AG$74:AG$81,'RAW data extract'!$C$74:$C$81,VLOOKUP('Market shares starting point Fe'!$D105,Nomenclature!$F$1:$G$8,2,FALSE))-'Market shares starting point Fe'!AI105)+AI105)</f>
        <v>1.2044940601735241E-3</v>
      </c>
      <c r="AK105" s="7">
        <f>IF(SUMIFS('Eurostat market shares'!$Z$2:$Z$185,'Eurostat market shares'!$C$2:$C$185,'Market shares starting point Fe'!$C105,'Eurostat market shares'!$D$2:$D$185,'Market shares starting point Fe'!$D105)=0,(SUMIFS('RAW data extract'!AH$74:AH$81,'RAW data extract'!$C$74:$C$81,VLOOKUP('Market shares starting point Fe'!$D105,Nomenclature!$F$1:$G$8,2,FALSE))-'Market shares starting point Fe'!AJ105)+AJ105,$Z105/SUMIFS('Eurostat market shares'!$Z$2:$Z$185,'Eurostat market shares'!$C$2:$C$185,'Market shares starting point Fe'!$C105,'Eurostat market shares'!$D$2:$D$185,'Market shares starting point Fe'!$D105)*(SUMIFS('RAW data extract'!AH$74:AH$81,'RAW data extract'!$C$74:$C$81,VLOOKUP('Market shares starting point Fe'!$D105,Nomenclature!$F$1:$G$8,2,FALSE))-'Market shares starting point Fe'!AJ105)+AJ105)</f>
        <v>1.2336119238165659E-3</v>
      </c>
      <c r="AL105" s="7">
        <f>IF(SUMIFS('Eurostat market shares'!$Z$2:$Z$185,'Eurostat market shares'!$C$2:$C$185,'Market shares starting point Fe'!$C105,'Eurostat market shares'!$D$2:$D$185,'Market shares starting point Fe'!$D105)=0,(SUMIFS('RAW data extract'!AI$74:AI$81,'RAW data extract'!$C$74:$C$81,VLOOKUP('Market shares starting point Fe'!$D105,Nomenclature!$F$1:$G$8,2,FALSE))-'Market shares starting point Fe'!AK105)+AK105,$Z105/SUMIFS('Eurostat market shares'!$Z$2:$Z$185,'Eurostat market shares'!$C$2:$C$185,'Market shares starting point Fe'!$C105,'Eurostat market shares'!$D$2:$D$185,'Market shares starting point Fe'!$D105)*(SUMIFS('RAW data extract'!AI$74:AI$81,'RAW data extract'!$C$74:$C$81,VLOOKUP('Market shares starting point Fe'!$D105,Nomenclature!$F$1:$G$8,2,FALSE))-'Market shares starting point Fe'!AK105)+AK105)</f>
        <v>1.268465559516849E-3</v>
      </c>
      <c r="AM105" s="7">
        <f>IF(SUMIFS('Eurostat market shares'!$Z$2:$Z$185,'Eurostat market shares'!$C$2:$C$185,'Market shares starting point Fe'!$C105,'Eurostat market shares'!$D$2:$D$185,'Market shares starting point Fe'!$D105)=0,(SUMIFS('RAW data extract'!AJ$74:AJ$81,'RAW data extract'!$C$74:$C$81,VLOOKUP('Market shares starting point Fe'!$D105,Nomenclature!$F$1:$G$8,2,FALSE))-'Market shares starting point Fe'!AL105)+AL105,$Z105/SUMIFS('Eurostat market shares'!$Z$2:$Z$185,'Eurostat market shares'!$C$2:$C$185,'Market shares starting point Fe'!$C105,'Eurostat market shares'!$D$2:$D$185,'Market shares starting point Fe'!$D105)*(SUMIFS('RAW data extract'!AJ$74:AJ$81,'RAW data extract'!$C$74:$C$81,VLOOKUP('Market shares starting point Fe'!$D105,Nomenclature!$F$1:$G$8,2,FALSE))-'Market shares starting point Fe'!AL105)+AL105)</f>
        <v>1.3109464826405865E-3</v>
      </c>
      <c r="AN105" s="7">
        <f>IF(SUMIFS('Eurostat market shares'!$Z$2:$Z$185,'Eurostat market shares'!$C$2:$C$185,'Market shares starting point Fe'!$C105,'Eurostat market shares'!$D$2:$D$185,'Market shares starting point Fe'!$D105)=0,(SUMIFS('RAW data extract'!AK$74:AK$81,'RAW data extract'!$C$74:$C$81,VLOOKUP('Market shares starting point Fe'!$D105,Nomenclature!$F$1:$G$8,2,FALSE))-'Market shares starting point Fe'!AM105)+AM105,$Z105/SUMIFS('Eurostat market shares'!$Z$2:$Z$185,'Eurostat market shares'!$C$2:$C$185,'Market shares starting point Fe'!$C105,'Eurostat market shares'!$D$2:$D$185,'Market shares starting point Fe'!$D105)*(SUMIFS('RAW data extract'!AK$74:AK$81,'RAW data extract'!$C$74:$C$81,VLOOKUP('Market shares starting point Fe'!$D105,Nomenclature!$F$1:$G$8,2,FALSE))-'Market shares starting point Fe'!AM105)+AM105)</f>
        <v>1.3643967276903124E-3</v>
      </c>
      <c r="AO105" s="7">
        <f>IF(SUMIFS('Eurostat market shares'!$Z$2:$Z$185,'Eurostat market shares'!$C$2:$C$185,'Market shares starting point Fe'!$C105,'Eurostat market shares'!$D$2:$D$185,'Market shares starting point Fe'!$D105)=0,(SUMIFS('RAW data extract'!AL$74:AL$81,'RAW data extract'!$C$74:$C$81,VLOOKUP('Market shares starting point Fe'!$D105,Nomenclature!$F$1:$G$8,2,FALSE))-'Market shares starting point Fe'!AN105)+AN105,$Z105/SUMIFS('Eurostat market shares'!$Z$2:$Z$185,'Eurostat market shares'!$C$2:$C$185,'Market shares starting point Fe'!$C105,'Eurostat market shares'!$D$2:$D$185,'Market shares starting point Fe'!$D105)*(SUMIFS('RAW data extract'!AL$74:AL$81,'RAW data extract'!$C$74:$C$81,VLOOKUP('Market shares starting point Fe'!$D105,Nomenclature!$F$1:$G$8,2,FALSE))-'Market shares starting point Fe'!AN105)+AN105)</f>
        <v>1.4271798005425584E-3</v>
      </c>
      <c r="AP105" s="7">
        <f>IF(SUMIFS('Eurostat market shares'!$Z$2:$Z$185,'Eurostat market shares'!$C$2:$C$185,'Market shares starting point Fe'!$C105,'Eurostat market shares'!$D$2:$D$185,'Market shares starting point Fe'!$D105)=0,(SUMIFS('RAW data extract'!AM$74:AM$81,'RAW data extract'!$C$74:$C$81,VLOOKUP('Market shares starting point Fe'!$D105,Nomenclature!$F$1:$G$8,2,FALSE))-'Market shares starting point Fe'!AO105)+AO105,$Z105/SUMIFS('Eurostat market shares'!$Z$2:$Z$185,'Eurostat market shares'!$C$2:$C$185,'Market shares starting point Fe'!$C105,'Eurostat market shares'!$D$2:$D$185,'Market shares starting point Fe'!$D105)*(SUMIFS('RAW data extract'!AM$74:AM$81,'RAW data extract'!$C$74:$C$81,VLOOKUP('Market shares starting point Fe'!$D105,Nomenclature!$F$1:$G$8,2,FALSE))-'Market shares starting point Fe'!AO105)+AO105)</f>
        <v>1.5003741575477807E-3</v>
      </c>
      <c r="AQ105" s="7">
        <f>IF(SUMIFS('Eurostat market shares'!$Z$2:$Z$185,'Eurostat market shares'!$C$2:$C$185,'Market shares starting point Fe'!$C105,'Eurostat market shares'!$D$2:$D$185,'Market shares starting point Fe'!$D105)=0,(SUMIFS('RAW data extract'!AN$74:AN$81,'RAW data extract'!$C$74:$C$81,VLOOKUP('Market shares starting point Fe'!$D105,Nomenclature!$F$1:$G$8,2,FALSE))-'Market shares starting point Fe'!AP105)+AP105,$Z105/SUMIFS('Eurostat market shares'!$Z$2:$Z$185,'Eurostat market shares'!$C$2:$C$185,'Market shares starting point Fe'!$C105,'Eurostat market shares'!$D$2:$D$185,'Market shares starting point Fe'!$D105)*(SUMIFS('RAW data extract'!AN$74:AN$81,'RAW data extract'!$C$74:$C$81,VLOOKUP('Market shares starting point Fe'!$D105,Nomenclature!$F$1:$G$8,2,FALSE))-'Market shares starting point Fe'!AP105)+AP105)</f>
        <v>1.5829916365067375E-3</v>
      </c>
      <c r="AR105" s="7">
        <f>IF(SUMIFS('Eurostat market shares'!$Z$2:$Z$185,'Eurostat market shares'!$C$2:$C$185,'Market shares starting point Fe'!$C105,'Eurostat market shares'!$D$2:$D$185,'Market shares starting point Fe'!$D105)=0,(SUMIFS('RAW data extract'!AO$74:AO$81,'RAW data extract'!$C$74:$C$81,VLOOKUP('Market shares starting point Fe'!$D105,Nomenclature!$F$1:$G$8,2,FALSE))-'Market shares starting point Fe'!AQ105)+AQ105,$Z105/SUMIFS('Eurostat market shares'!$Z$2:$Z$185,'Eurostat market shares'!$C$2:$C$185,'Market shares starting point Fe'!$C105,'Eurostat market shares'!$D$2:$D$185,'Market shares starting point Fe'!$D105)*(SUMIFS('RAW data extract'!AO$74:AO$81,'RAW data extract'!$C$74:$C$81,VLOOKUP('Market shares starting point Fe'!$D105,Nomenclature!$F$1:$G$8,2,FALSE))-'Market shares starting point Fe'!AQ105)+AQ105)</f>
        <v>1.6761214113994709E-3</v>
      </c>
      <c r="AS105" s="7">
        <f>IF(SUMIFS('Eurostat market shares'!$Z$2:$Z$185,'Eurostat market shares'!$C$2:$C$185,'Market shares starting point Fe'!$C105,'Eurostat market shares'!$D$2:$D$185,'Market shares starting point Fe'!$D105)=0,(SUMIFS('RAW data extract'!AP$74:AP$81,'RAW data extract'!$C$74:$C$81,VLOOKUP('Market shares starting point Fe'!$D105,Nomenclature!$F$1:$G$8,2,FALSE))-'Market shares starting point Fe'!AR105)+AR105,$Z105/SUMIFS('Eurostat market shares'!$Z$2:$Z$185,'Eurostat market shares'!$C$2:$C$185,'Market shares starting point Fe'!$C105,'Eurostat market shares'!$D$2:$D$185,'Market shares starting point Fe'!$D105)*(SUMIFS('RAW data extract'!AP$74:AP$81,'RAW data extract'!$C$74:$C$81,VLOOKUP('Market shares starting point Fe'!$D105,Nomenclature!$F$1:$G$8,2,FALSE))-'Market shares starting point Fe'!AR105)+AR105)</f>
        <v>1.7810369068512488E-3</v>
      </c>
      <c r="AT105" s="7">
        <f>IF(SUMIFS('Eurostat market shares'!$Z$2:$Z$185,'Eurostat market shares'!$C$2:$C$185,'Market shares starting point Fe'!$C105,'Eurostat market shares'!$D$2:$D$185,'Market shares starting point Fe'!$D105)=0,(SUMIFS('RAW data extract'!AQ$74:AQ$81,'RAW data extract'!$C$74:$C$81,VLOOKUP('Market shares starting point Fe'!$D105,Nomenclature!$F$1:$G$8,2,FALSE))-'Market shares starting point Fe'!AS105)+AS105,$Z105/SUMIFS('Eurostat market shares'!$Z$2:$Z$185,'Eurostat market shares'!$C$2:$C$185,'Market shares starting point Fe'!$C105,'Eurostat market shares'!$D$2:$D$185,'Market shares starting point Fe'!$D105)*(SUMIFS('RAW data extract'!AQ$74:AQ$81,'RAW data extract'!$C$74:$C$81,VLOOKUP('Market shares starting point Fe'!$D105,Nomenclature!$F$1:$G$8,2,FALSE))-'Market shares starting point Fe'!AS105)+AS105)</f>
        <v>1.9017989984994575E-3</v>
      </c>
      <c r="AU105" s="7">
        <f>IF(SUMIFS('Eurostat market shares'!$Z$2:$Z$185,'Eurostat market shares'!$C$2:$C$185,'Market shares starting point Fe'!$C105,'Eurostat market shares'!$D$2:$D$185,'Market shares starting point Fe'!$D105)=0,(SUMIFS('RAW data extract'!AR$74:AR$81,'RAW data extract'!$C$74:$C$81,VLOOKUP('Market shares starting point Fe'!$D105,Nomenclature!$F$1:$G$8,2,FALSE))-'Market shares starting point Fe'!AT105)+AT105,$Z105/SUMIFS('Eurostat market shares'!$Z$2:$Z$185,'Eurostat market shares'!$C$2:$C$185,'Market shares starting point Fe'!$C105,'Eurostat market shares'!$D$2:$D$185,'Market shares starting point Fe'!$D105)*(SUMIFS('RAW data extract'!AR$74:AR$81,'RAW data extract'!$C$74:$C$81,VLOOKUP('Market shares starting point Fe'!$D105,Nomenclature!$F$1:$G$8,2,FALSE))-'Market shares starting point Fe'!AT105)+AT105)</f>
        <v>2.0369226609876778E-3</v>
      </c>
      <c r="AV105" s="7">
        <f>IF(SUMIFS('Eurostat market shares'!$Z$2:$Z$185,'Eurostat market shares'!$C$2:$C$185,'Market shares starting point Fe'!$C105,'Eurostat market shares'!$D$2:$D$185,'Market shares starting point Fe'!$D105)=0,(SUMIFS('RAW data extract'!AS$74:AS$81,'RAW data extract'!$C$74:$C$81,VLOOKUP('Market shares starting point Fe'!$D105,Nomenclature!$F$1:$G$8,2,FALSE))-'Market shares starting point Fe'!AU105)+AU105,$Z105/SUMIFS('Eurostat market shares'!$Z$2:$Z$185,'Eurostat market shares'!$C$2:$C$185,'Market shares starting point Fe'!$C105,'Eurostat market shares'!$D$2:$D$185,'Market shares starting point Fe'!$D105)*(SUMIFS('RAW data extract'!AS$74:AS$81,'RAW data extract'!$C$74:$C$81,VLOOKUP('Market shares starting point Fe'!$D105,Nomenclature!$F$1:$G$8,2,FALSE))-'Market shares starting point Fe'!AU105)+AU105)</f>
        <v>2.1971128177983327E-3</v>
      </c>
      <c r="AW105" s="7">
        <f>IF(SUMIFS('Eurostat market shares'!$Z$2:$Z$185,'Eurostat market shares'!$C$2:$C$185,'Market shares starting point Fe'!$C105,'Eurostat market shares'!$D$2:$D$185,'Market shares starting point Fe'!$D105)=0,(SUMIFS('RAW data extract'!AT$74:AT$81,'RAW data extract'!$C$74:$C$81,VLOOKUP('Market shares starting point Fe'!$D105,Nomenclature!$F$1:$G$8,2,FALSE))-'Market shares starting point Fe'!AV105)+AV105,$Z105/SUMIFS('Eurostat market shares'!$Z$2:$Z$185,'Eurostat market shares'!$C$2:$C$185,'Market shares starting point Fe'!$C105,'Eurostat market shares'!$D$2:$D$185,'Market shares starting point Fe'!$D105)*(SUMIFS('RAW data extract'!AT$74:AT$81,'RAW data extract'!$C$74:$C$81,VLOOKUP('Market shares starting point Fe'!$D105,Nomenclature!$F$1:$G$8,2,FALSE))-'Market shares starting point Fe'!AV105)+AV105)</f>
        <v>2.3889626204798035E-3</v>
      </c>
      <c r="AX105" s="7">
        <f>IF(SUMIFS('Eurostat market shares'!$Z$2:$Z$185,'Eurostat market shares'!$C$2:$C$185,'Market shares starting point Fe'!$C105,'Eurostat market shares'!$D$2:$D$185,'Market shares starting point Fe'!$D105)=0,(SUMIFS('RAW data extract'!AU$74:AU$81,'RAW data extract'!$C$74:$C$81,VLOOKUP('Market shares starting point Fe'!$D105,Nomenclature!$F$1:$G$8,2,FALSE))-'Market shares starting point Fe'!AW105)+AW105,$Z105/SUMIFS('Eurostat market shares'!$Z$2:$Z$185,'Eurostat market shares'!$C$2:$C$185,'Market shares starting point Fe'!$C105,'Eurostat market shares'!$D$2:$D$185,'Market shares starting point Fe'!$D105)*(SUMIFS('RAW data extract'!AU$74:AU$81,'RAW data extract'!$C$74:$C$81,VLOOKUP('Market shares starting point Fe'!$D105,Nomenclature!$F$1:$G$8,2,FALSE))-'Market shares starting point Fe'!AW105)+AW105)</f>
        <v>2.6221717132054179E-3</v>
      </c>
      <c r="AY105" s="7">
        <f>IF(SUMIFS('Eurostat market shares'!$Z$2:$Z$185,'Eurostat market shares'!$C$2:$C$185,'Market shares starting point Fe'!$C105,'Eurostat market shares'!$D$2:$D$185,'Market shares starting point Fe'!$D105)=0,(SUMIFS('RAW data extract'!AV$74:AV$81,'RAW data extract'!$C$74:$C$81,VLOOKUP('Market shares starting point Fe'!$D105,Nomenclature!$F$1:$G$8,2,FALSE))-'Market shares starting point Fe'!AX105)+AX105,$Z105/SUMIFS('Eurostat market shares'!$Z$2:$Z$185,'Eurostat market shares'!$C$2:$C$185,'Market shares starting point Fe'!$C105,'Eurostat market shares'!$D$2:$D$185,'Market shares starting point Fe'!$D105)*(SUMIFS('RAW data extract'!AV$74:AV$81,'RAW data extract'!$C$74:$C$81,VLOOKUP('Market shares starting point Fe'!$D105,Nomenclature!$F$1:$G$8,2,FALSE))-'Market shares starting point Fe'!AX105)+AX105)</f>
        <v>2.8148257461133256E-3</v>
      </c>
      <c r="AZ105" s="7">
        <f>IF(SUMIFS('Eurostat market shares'!$Z$2:$Z$185,'Eurostat market shares'!$C$2:$C$185,'Market shares starting point Fe'!$C105,'Eurostat market shares'!$D$2:$D$185,'Market shares starting point Fe'!$D105)=0,(SUMIFS('RAW data extract'!AW$74:AW$81,'RAW data extract'!$C$74:$C$81,VLOOKUP('Market shares starting point Fe'!$D105,Nomenclature!$F$1:$G$8,2,FALSE))-'Market shares starting point Fe'!AY105)+AY105,$Z105/SUMIFS('Eurostat market shares'!$Z$2:$Z$185,'Eurostat market shares'!$C$2:$C$185,'Market shares starting point Fe'!$C105,'Eurostat market shares'!$D$2:$D$185,'Market shares starting point Fe'!$D105)*(SUMIFS('RAW data extract'!AW$74:AW$81,'RAW data extract'!$C$74:$C$81,VLOOKUP('Market shares starting point Fe'!$D105,Nomenclature!$F$1:$G$8,2,FALSE))-'Market shares starting point Fe'!AY105)+AY105)</f>
        <v>3.0652488740514506E-3</v>
      </c>
      <c r="BA105" s="7">
        <f>IF(SUMIFS('Eurostat market shares'!$Z$2:$Z$185,'Eurostat market shares'!$C$2:$C$185,'Market shares starting point Fe'!$C105,'Eurostat market shares'!$D$2:$D$185,'Market shares starting point Fe'!$D105)=0,(SUMIFS('RAW data extract'!AX$74:AX$81,'RAW data extract'!$C$74:$C$81,VLOOKUP('Market shares starting point Fe'!$D105,Nomenclature!$F$1:$G$8,2,FALSE))-'Market shares starting point Fe'!AZ105)+AZ105,$Z105/SUMIFS('Eurostat market shares'!$Z$2:$Z$185,'Eurostat market shares'!$C$2:$C$185,'Market shares starting point Fe'!$C105,'Eurostat market shares'!$D$2:$D$185,'Market shares starting point Fe'!$D105)*(SUMIFS('RAW data extract'!AX$74:AX$81,'RAW data extract'!$C$74:$C$81,VLOOKUP('Market shares starting point Fe'!$D105,Nomenclature!$F$1:$G$8,2,FALSE))-'Market shares starting point Fe'!AZ105)+AZ105)</f>
        <v>3.334783432032285E-3</v>
      </c>
      <c r="BB105" s="7">
        <f>IF(SUMIFS('Eurostat market shares'!$Z$2:$Z$185,'Eurostat market shares'!$C$2:$C$185,'Market shares starting point Fe'!$C105,'Eurostat market shares'!$D$2:$D$185,'Market shares starting point Fe'!$D105)=0,(SUMIFS('RAW data extract'!AY$74:AY$81,'RAW data extract'!$C$74:$C$81,VLOOKUP('Market shares starting point Fe'!$D105,Nomenclature!$F$1:$G$8,2,FALSE))-'Market shares starting point Fe'!BA105)+BA105,$Z105/SUMIFS('Eurostat market shares'!$Z$2:$Z$185,'Eurostat market shares'!$C$2:$C$185,'Market shares starting point Fe'!$C105,'Eurostat market shares'!$D$2:$D$185,'Market shares starting point Fe'!$D105)*(SUMIFS('RAW data extract'!AY$74:AY$81,'RAW data extract'!$C$74:$C$81,VLOOKUP('Market shares starting point Fe'!$D105,Nomenclature!$F$1:$G$8,2,FALSE))-'Market shares starting point Fe'!BA105)+BA105)</f>
        <v>3.6237132253118015E-3</v>
      </c>
      <c r="BC105" s="7">
        <f>IF(SUMIFS('Eurostat market shares'!$Z$2:$Z$185,'Eurostat market shares'!$C$2:$C$185,'Market shares starting point Fe'!$C105,'Eurostat market shares'!$D$2:$D$185,'Market shares starting point Fe'!$D105)=0,(SUMIFS('RAW data extract'!AZ$74:AZ$81,'RAW data extract'!$C$74:$C$81,VLOOKUP('Market shares starting point Fe'!$D105,Nomenclature!$F$1:$G$8,2,FALSE))-'Market shares starting point Fe'!BB105)+BB105,$Z105/SUMIFS('Eurostat market shares'!$Z$2:$Z$185,'Eurostat market shares'!$C$2:$C$185,'Market shares starting point Fe'!$C105,'Eurostat market shares'!$D$2:$D$185,'Market shares starting point Fe'!$D105)*(SUMIFS('RAW data extract'!AZ$74:AZ$81,'RAW data extract'!$C$74:$C$81,VLOOKUP('Market shares starting point Fe'!$D105,Nomenclature!$F$1:$G$8,2,FALSE))-'Market shares starting point Fe'!BB105)+BB105)</f>
        <v>3.93874778335757E-3</v>
      </c>
      <c r="BD105" s="7">
        <f>IF(SUMIFS('Eurostat market shares'!$Z$2:$Z$185,'Eurostat market shares'!$C$2:$C$185,'Market shares starting point Fe'!$C105,'Eurostat market shares'!$D$2:$D$185,'Market shares starting point Fe'!$D105)=0,(SUMIFS('RAW data extract'!BA$74:BA$81,'RAW data extract'!$C$74:$C$81,VLOOKUP('Market shares starting point Fe'!$D105,Nomenclature!$F$1:$G$8,2,FALSE))-'Market shares starting point Fe'!BC105)+BC105,$Z105/SUMIFS('Eurostat market shares'!$Z$2:$Z$185,'Eurostat market shares'!$C$2:$C$185,'Market shares starting point Fe'!$C105,'Eurostat market shares'!$D$2:$D$185,'Market shares starting point Fe'!$D105)*(SUMIFS('RAW data extract'!BA$74:BA$81,'RAW data extract'!$C$74:$C$81,VLOOKUP('Market shares starting point Fe'!$D105,Nomenclature!$F$1:$G$8,2,FALSE))-'Market shares starting point Fe'!BC105)+BC105)</f>
        <v>4.300220416896405E-3</v>
      </c>
      <c r="BE105" s="7">
        <f>IF(SUMIFS('Eurostat market shares'!$Z$2:$Z$185,'Eurostat market shares'!$C$2:$C$185,'Market shares starting point Fe'!$C105,'Eurostat market shares'!$D$2:$D$185,'Market shares starting point Fe'!$D105)=0,(SUMIFS('RAW data extract'!BB$74:BB$81,'RAW data extract'!$C$74:$C$81,VLOOKUP('Market shares starting point Fe'!$D105,Nomenclature!$F$1:$G$8,2,FALSE))-'Market shares starting point Fe'!BD105)+BD105,$Z105/SUMIFS('Eurostat market shares'!$Z$2:$Z$185,'Eurostat market shares'!$C$2:$C$185,'Market shares starting point Fe'!$C105,'Eurostat market shares'!$D$2:$D$185,'Market shares starting point Fe'!$D105)*(SUMIFS('RAW data extract'!BB$74:BB$81,'RAW data extract'!$C$74:$C$81,VLOOKUP('Market shares starting point Fe'!$D105,Nomenclature!$F$1:$G$8,2,FALSE))-'Market shares starting point Fe'!BD105)+BD105)</f>
        <v>4.6939839380802061E-3</v>
      </c>
      <c r="BF105" s="7">
        <f>IF(SUMIFS('Eurostat market shares'!$Z$2:$Z$185,'Eurostat market shares'!$C$2:$C$185,'Market shares starting point Fe'!$C105,'Eurostat market shares'!$D$2:$D$185,'Market shares starting point Fe'!$D105)=0,(SUMIFS('RAW data extract'!BC$74:BC$81,'RAW data extract'!$C$74:$C$81,VLOOKUP('Market shares starting point Fe'!$D105,Nomenclature!$F$1:$G$8,2,FALSE))-'Market shares starting point Fe'!BE105)+BE105,$Z105/SUMIFS('Eurostat market shares'!$Z$2:$Z$185,'Eurostat market shares'!$C$2:$C$185,'Market shares starting point Fe'!$C105,'Eurostat market shares'!$D$2:$D$185,'Market shares starting point Fe'!$D105)*(SUMIFS('RAW data extract'!BC$74:BC$81,'RAW data extract'!$C$74:$C$81,VLOOKUP('Market shares starting point Fe'!$D105,Nomenclature!$F$1:$G$8,2,FALSE))-'Market shares starting point Fe'!BE105)+BE105)</f>
        <v>5.1362652244870237E-3</v>
      </c>
      <c r="BG105" s="7">
        <f>IF(SUMIFS('Eurostat market shares'!$Z$2:$Z$185,'Eurostat market shares'!$C$2:$C$185,'Market shares starting point Fe'!$C105,'Eurostat market shares'!$D$2:$D$185,'Market shares starting point Fe'!$D105)=0,(SUMIFS('RAW data extract'!BD$74:BD$81,'RAW data extract'!$C$74:$C$81,VLOOKUP('Market shares starting point Fe'!$D105,Nomenclature!$F$1:$G$8,2,FALSE))-'Market shares starting point Fe'!BF105)+BF105,$Z105/SUMIFS('Eurostat market shares'!$Z$2:$Z$185,'Eurostat market shares'!$C$2:$C$185,'Market shares starting point Fe'!$C105,'Eurostat market shares'!$D$2:$D$185,'Market shares starting point Fe'!$D105)*(SUMIFS('RAW data extract'!BD$74:BD$81,'RAW data extract'!$C$74:$C$81,VLOOKUP('Market shares starting point Fe'!$D105,Nomenclature!$F$1:$G$8,2,FALSE))-'Market shares starting point Fe'!BF105)+BF105)</f>
        <v>5.6378151138611644E-3</v>
      </c>
      <c r="BH105" s="7">
        <f>IF(SUMIFS('Eurostat market shares'!$Z$2:$Z$185,'Eurostat market shares'!$C$2:$C$185,'Market shares starting point Fe'!$C105,'Eurostat market shares'!$D$2:$D$185,'Market shares starting point Fe'!$D105)=0,(SUMIFS('RAW data extract'!BE$74:BE$81,'RAW data extract'!$C$74:$C$81,VLOOKUP('Market shares starting point Fe'!$D105,Nomenclature!$F$1:$G$8,2,FALSE))-'Market shares starting point Fe'!BG105)+BG105,$Z105/SUMIFS('Eurostat market shares'!$Z$2:$Z$185,'Eurostat market shares'!$C$2:$C$185,'Market shares starting point Fe'!$C105,'Eurostat market shares'!$D$2:$D$185,'Market shares starting point Fe'!$D105)*(SUMIFS('RAW data extract'!BE$74:BE$81,'RAW data extract'!$C$74:$C$81,VLOOKUP('Market shares starting point Fe'!$D105,Nomenclature!$F$1:$G$8,2,FALSE))-'Market shares starting point Fe'!BG105)+BG105)</f>
        <v>6.2088712169205505E-3</v>
      </c>
    </row>
    <row r="106" spans="1:60" hidden="1" x14ac:dyDescent="0.3">
      <c r="A106" t="s">
        <v>9</v>
      </c>
      <c r="B106" t="s">
        <v>10</v>
      </c>
      <c r="C106" t="s">
        <v>32</v>
      </c>
      <c r="D106" t="s">
        <v>12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 s="6">
        <f>IFERROR(SUMIFS('intermediary sheet'!J$2:J$185,'intermediary sheet'!$C$2:$C$185,'Market shares starting point Fe'!$C106,'intermediary sheet'!$D$2:$D$185,'Market shares starting point Fe'!$D106)/SUMIFS('intermediary sheet'!J$2:J$185,'intermediary sheet'!$C$2:$C$185,'Market shares starting point Fe'!$C106,'intermediary sheet'!$D$2:$D$185,"total"),0)</f>
        <v>1</v>
      </c>
      <c r="K106" s="6">
        <f>IFERROR(SUMIFS('intermediary sheet'!K$2:K$185,'intermediary sheet'!$C$2:$C$185,'Market shares starting point Fe'!$C106,'intermediary sheet'!$D$2:$D$185,'Market shares starting point Fe'!$D106)/SUMIFS('intermediary sheet'!K$2:K$185,'intermediary sheet'!$C$2:$C$185,'Market shares starting point Fe'!$C106,'intermediary sheet'!$D$2:$D$185,"total"),0)</f>
        <v>1</v>
      </c>
      <c r="L106" s="6">
        <f>IFERROR(SUMIFS('intermediary sheet'!L$2:L$185,'intermediary sheet'!$C$2:$C$185,'Market shares starting point Fe'!$C106,'intermediary sheet'!$D$2:$D$185,'Market shares starting point Fe'!$D106)/SUMIFS('intermediary sheet'!L$2:L$185,'intermediary sheet'!$C$2:$C$185,'Market shares starting point Fe'!$C106,'intermediary sheet'!$D$2:$D$185,"total"),0)</f>
        <v>1</v>
      </c>
      <c r="M106" s="6">
        <f>IFERROR(SUMIFS('intermediary sheet'!M$2:M$185,'intermediary sheet'!$C$2:$C$185,'Market shares starting point Fe'!$C106,'intermediary sheet'!$D$2:$D$185,'Market shares starting point Fe'!$D106)/SUMIFS('intermediary sheet'!M$2:M$185,'intermediary sheet'!$C$2:$C$185,'Market shares starting point Fe'!$C106,'intermediary sheet'!$D$2:$D$185,"total"),0)</f>
        <v>1</v>
      </c>
      <c r="N106" s="6">
        <f>IFERROR(SUMIFS('intermediary sheet'!N$2:N$185,'intermediary sheet'!$C$2:$C$185,'Market shares starting point Fe'!$C106,'intermediary sheet'!$D$2:$D$185,'Market shares starting point Fe'!$D106)/SUMIFS('intermediary sheet'!N$2:N$185,'intermediary sheet'!$C$2:$C$185,'Market shares starting point Fe'!$C106,'intermediary sheet'!$D$2:$D$185,"total"),0)</f>
        <v>1</v>
      </c>
      <c r="O106" s="6">
        <f>IFERROR(SUMIFS('intermediary sheet'!O$2:O$185,'intermediary sheet'!$C$2:$C$185,'Market shares starting point Fe'!$C106,'intermediary sheet'!$D$2:$D$185,'Market shares starting point Fe'!$D106)/SUMIFS('intermediary sheet'!O$2:O$185,'intermediary sheet'!$C$2:$C$185,'Market shares starting point Fe'!$C106,'intermediary sheet'!$D$2:$D$185,"total"),0)</f>
        <v>1</v>
      </c>
      <c r="P106" s="6">
        <f>IFERROR(SUMIFS('intermediary sheet'!P$2:P$185,'intermediary sheet'!$C$2:$C$185,'Market shares starting point Fe'!$C106,'intermediary sheet'!$D$2:$D$185,'Market shares starting point Fe'!$D106)/SUMIFS('intermediary sheet'!P$2:P$185,'intermediary sheet'!$C$2:$C$185,'Market shares starting point Fe'!$C106,'intermediary sheet'!$D$2:$D$185,"total"),0)</f>
        <v>1</v>
      </c>
      <c r="Q106" s="6">
        <f>IFERROR(SUMIFS('intermediary sheet'!Q$2:Q$185,'intermediary sheet'!$C$2:$C$185,'Market shares starting point Fe'!$C106,'intermediary sheet'!$D$2:$D$185,'Market shares starting point Fe'!$D106)/SUMIFS('intermediary sheet'!Q$2:Q$185,'intermediary sheet'!$C$2:$C$185,'Market shares starting point Fe'!$C106,'intermediary sheet'!$D$2:$D$185,"total"),0)</f>
        <v>1</v>
      </c>
      <c r="R106" s="6">
        <f>IFERROR(SUMIFS('intermediary sheet'!R$2:R$185,'intermediary sheet'!$C$2:$C$185,'Market shares starting point Fe'!$C106,'intermediary sheet'!$D$2:$D$185,'Market shares starting point Fe'!$D106)/SUMIFS('intermediary sheet'!R$2:R$185,'intermediary sheet'!$C$2:$C$185,'Market shares starting point Fe'!$C106,'intermediary sheet'!$D$2:$D$185,"total"),0)</f>
        <v>1</v>
      </c>
      <c r="S106" s="6">
        <f>IFERROR(SUMIFS('intermediary sheet'!S$2:S$185,'intermediary sheet'!$C$2:$C$185,'Market shares starting point Fe'!$C106,'intermediary sheet'!$D$2:$D$185,'Market shares starting point Fe'!$D106)/SUMIFS('intermediary sheet'!S$2:S$185,'intermediary sheet'!$C$2:$C$185,'Market shares starting point Fe'!$C106,'intermediary sheet'!$D$2:$D$185,"total"),0)</f>
        <v>1</v>
      </c>
      <c r="T106" s="6">
        <f>IFERROR(SUMIFS('intermediary sheet'!T$2:T$185,'intermediary sheet'!$C$2:$C$185,'Market shares starting point Fe'!$C106,'intermediary sheet'!$D$2:$D$185,'Market shares starting point Fe'!$D106)/SUMIFS('intermediary sheet'!T$2:T$185,'intermediary sheet'!$C$2:$C$185,'Market shares starting point Fe'!$C106,'intermediary sheet'!$D$2:$D$185,"total"),0)</f>
        <v>1</v>
      </c>
      <c r="U106" s="6">
        <f>IFERROR(SUMIFS('intermediary sheet'!U$2:U$185,'intermediary sheet'!$C$2:$C$185,'Market shares starting point Fe'!$C106,'intermediary sheet'!$D$2:$D$185,'Market shares starting point Fe'!$D106)/SUMIFS('intermediary sheet'!U$2:U$185,'intermediary sheet'!$C$2:$C$185,'Market shares starting point Fe'!$C106,'intermediary sheet'!$D$2:$D$185,"total"),0)</f>
        <v>1</v>
      </c>
      <c r="V106" s="6">
        <f>IFERROR(SUMIFS('intermediary sheet'!V$2:V$185,'intermediary sheet'!$C$2:$C$185,'Market shares starting point Fe'!$C106,'intermediary sheet'!$D$2:$D$185,'Market shares starting point Fe'!$D106)/SUMIFS('intermediary sheet'!V$2:V$185,'intermediary sheet'!$C$2:$C$185,'Market shares starting point Fe'!$C106,'intermediary sheet'!$D$2:$D$185,"total"),0)</f>
        <v>1</v>
      </c>
      <c r="W106" s="6">
        <f>IFERROR(SUMIFS('intermediary sheet'!W$2:W$185,'intermediary sheet'!$C$2:$C$185,'Market shares starting point Fe'!$C106,'intermediary sheet'!$D$2:$D$185,'Market shares starting point Fe'!$D106)/SUMIFS('intermediary sheet'!W$2:W$185,'intermediary sheet'!$C$2:$C$185,'Market shares starting point Fe'!$C106,'intermediary sheet'!$D$2:$D$185,"total"),0)</f>
        <v>1</v>
      </c>
      <c r="X106" s="6">
        <f>IFERROR(SUMIFS('intermediary sheet'!X$2:X$185,'intermediary sheet'!$C$2:$C$185,'Market shares starting point Fe'!$C106,'intermediary sheet'!$D$2:$D$185,'Market shares starting point Fe'!$D106)/SUMIFS('intermediary sheet'!X$2:X$185,'intermediary sheet'!$C$2:$C$185,'Market shares starting point Fe'!$C106,'intermediary sheet'!$D$2:$D$185,"total"),0)</f>
        <v>1</v>
      </c>
      <c r="Y106" s="6">
        <f>IFERROR(SUMIFS('intermediary sheet'!Y$2:Y$185,'intermediary sheet'!$C$2:$C$185,'Market shares starting point Fe'!$C106,'intermediary sheet'!$D$2:$D$185,'Market shares starting point Fe'!$D106)/SUMIFS('intermediary sheet'!Y$2:Y$185,'intermediary sheet'!$C$2:$C$185,'Market shares starting point Fe'!$C106,'intermediary sheet'!$D$2:$D$185,"total"),0)</f>
        <v>1</v>
      </c>
      <c r="Z106" s="6">
        <f>IFERROR(SUMIFS('intermediary sheet'!Z$2:Z$185,'intermediary sheet'!$C$2:$C$185,'Market shares starting point Fe'!$C106,'intermediary sheet'!$D$2:$D$185,'Market shares starting point Fe'!$D106)/SUMIFS('intermediary sheet'!Z$2:Z$185,'intermediary sheet'!$C$2:$C$185,'Market shares starting point Fe'!$C106,'intermediary sheet'!$D$2:$D$185,"total"),0)</f>
        <v>1</v>
      </c>
      <c r="AA106" s="7">
        <f>IF(SUMIFS('Eurostat market shares'!$Z$2:$Z$185,'Eurostat market shares'!$C$2:$C$185,'Market shares starting point Fe'!$C106,'Eurostat market shares'!$D$2:$D$185,'Market shares starting point Fe'!$D106)=0,(SUMIFS('RAW data extract'!X$74:X$81,'RAW data extract'!$C$74:$C$81,VLOOKUP('Market shares starting point Fe'!$D106,Nomenclature!$F$1:$G$8,2,FALSE))-'Market shares starting point Fe'!Z106)+Z106,$Z106/SUMIFS('Eurostat market shares'!$Z$2:$Z$185,'Eurostat market shares'!$C$2:$C$185,'Market shares starting point Fe'!$C106,'Eurostat market shares'!$D$2:$D$185,'Market shares starting point Fe'!$D106)*(SUMIFS('RAW data extract'!X$74:X$81,'RAW data extract'!$C$74:$C$81,VLOOKUP('Market shares starting point Fe'!$D106,Nomenclature!$F$1:$G$8,2,FALSE))-'Market shares starting point Fe'!Z106)+Z106)</f>
        <v>1</v>
      </c>
      <c r="AB106" s="7">
        <f>IF(SUMIFS('Eurostat market shares'!$Z$2:$Z$185,'Eurostat market shares'!$C$2:$C$185,'Market shares starting point Fe'!$C106,'Eurostat market shares'!$D$2:$D$185,'Market shares starting point Fe'!$D106)=0,(SUMIFS('RAW data extract'!Y$74:Y$81,'RAW data extract'!$C$74:$C$81,VLOOKUP('Market shares starting point Fe'!$D106,Nomenclature!$F$1:$G$8,2,FALSE))-'Market shares starting point Fe'!AA106)+AA106,$Z106/SUMIFS('Eurostat market shares'!$Z$2:$Z$185,'Eurostat market shares'!$C$2:$C$185,'Market shares starting point Fe'!$C106,'Eurostat market shares'!$D$2:$D$185,'Market shares starting point Fe'!$D106)*(SUMIFS('RAW data extract'!Y$74:Y$81,'RAW data extract'!$C$74:$C$81,VLOOKUP('Market shares starting point Fe'!$D106,Nomenclature!$F$1:$G$8,2,FALSE))-'Market shares starting point Fe'!AA106)+AA106)</f>
        <v>1</v>
      </c>
      <c r="AC106" s="7">
        <f>IF(SUMIFS('Eurostat market shares'!$Z$2:$Z$185,'Eurostat market shares'!$C$2:$C$185,'Market shares starting point Fe'!$C106,'Eurostat market shares'!$D$2:$D$185,'Market shares starting point Fe'!$D106)=0,(SUMIFS('RAW data extract'!Z$74:Z$81,'RAW data extract'!$C$74:$C$81,VLOOKUP('Market shares starting point Fe'!$D106,Nomenclature!$F$1:$G$8,2,FALSE))-'Market shares starting point Fe'!AB106)+AB106,$Z106/SUMIFS('Eurostat market shares'!$Z$2:$Z$185,'Eurostat market shares'!$C$2:$C$185,'Market shares starting point Fe'!$C106,'Eurostat market shares'!$D$2:$D$185,'Market shares starting point Fe'!$D106)*(SUMIFS('RAW data extract'!Z$74:Z$81,'RAW data extract'!$C$74:$C$81,VLOOKUP('Market shares starting point Fe'!$D106,Nomenclature!$F$1:$G$8,2,FALSE))-'Market shares starting point Fe'!AB106)+AB106)</f>
        <v>1</v>
      </c>
      <c r="AD106" s="7">
        <f>IF(SUMIFS('Eurostat market shares'!$Z$2:$Z$185,'Eurostat market shares'!$C$2:$C$185,'Market shares starting point Fe'!$C106,'Eurostat market shares'!$D$2:$D$185,'Market shares starting point Fe'!$D106)=0,(SUMIFS('RAW data extract'!AA$74:AA$81,'RAW data extract'!$C$74:$C$81,VLOOKUP('Market shares starting point Fe'!$D106,Nomenclature!$F$1:$G$8,2,FALSE))-'Market shares starting point Fe'!AC106)+AC106,$Z106/SUMIFS('Eurostat market shares'!$Z$2:$Z$185,'Eurostat market shares'!$C$2:$C$185,'Market shares starting point Fe'!$C106,'Eurostat market shares'!$D$2:$D$185,'Market shares starting point Fe'!$D106)*(SUMIFS('RAW data extract'!AA$74:AA$81,'RAW data extract'!$C$74:$C$81,VLOOKUP('Market shares starting point Fe'!$D106,Nomenclature!$F$1:$G$8,2,FALSE))-'Market shares starting point Fe'!AC106)+AC106)</f>
        <v>1</v>
      </c>
      <c r="AE106" s="7">
        <f>IF(SUMIFS('Eurostat market shares'!$Z$2:$Z$185,'Eurostat market shares'!$C$2:$C$185,'Market shares starting point Fe'!$C106,'Eurostat market shares'!$D$2:$D$185,'Market shares starting point Fe'!$D106)=0,(SUMIFS('RAW data extract'!AB$74:AB$81,'RAW data extract'!$C$74:$C$81,VLOOKUP('Market shares starting point Fe'!$D106,Nomenclature!$F$1:$G$8,2,FALSE))-'Market shares starting point Fe'!AD106)+AD106,$Z106/SUMIFS('Eurostat market shares'!$Z$2:$Z$185,'Eurostat market shares'!$C$2:$C$185,'Market shares starting point Fe'!$C106,'Eurostat market shares'!$D$2:$D$185,'Market shares starting point Fe'!$D106)*(SUMIFS('RAW data extract'!AB$74:AB$81,'RAW data extract'!$C$74:$C$81,VLOOKUP('Market shares starting point Fe'!$D106,Nomenclature!$F$1:$G$8,2,FALSE))-'Market shares starting point Fe'!AD106)+AD106)</f>
        <v>1</v>
      </c>
      <c r="AF106" s="7">
        <f>IF(SUMIFS('Eurostat market shares'!$Z$2:$Z$185,'Eurostat market shares'!$C$2:$C$185,'Market shares starting point Fe'!$C106,'Eurostat market shares'!$D$2:$D$185,'Market shares starting point Fe'!$D106)=0,(SUMIFS('RAW data extract'!AC$74:AC$81,'RAW data extract'!$C$74:$C$81,VLOOKUP('Market shares starting point Fe'!$D106,Nomenclature!$F$1:$G$8,2,FALSE))-'Market shares starting point Fe'!AE106)+AE106,$Z106/SUMIFS('Eurostat market shares'!$Z$2:$Z$185,'Eurostat market shares'!$C$2:$C$185,'Market shares starting point Fe'!$C106,'Eurostat market shares'!$D$2:$D$185,'Market shares starting point Fe'!$D106)*(SUMIFS('RAW data extract'!AC$74:AC$81,'RAW data extract'!$C$74:$C$81,VLOOKUP('Market shares starting point Fe'!$D106,Nomenclature!$F$1:$G$8,2,FALSE))-'Market shares starting point Fe'!AE106)+AE106)</f>
        <v>1</v>
      </c>
      <c r="AG106" s="7">
        <f>IF(SUMIFS('Eurostat market shares'!$Z$2:$Z$185,'Eurostat market shares'!$C$2:$C$185,'Market shares starting point Fe'!$C106,'Eurostat market shares'!$D$2:$D$185,'Market shares starting point Fe'!$D106)=0,(SUMIFS('RAW data extract'!AD$74:AD$81,'RAW data extract'!$C$74:$C$81,VLOOKUP('Market shares starting point Fe'!$D106,Nomenclature!$F$1:$G$8,2,FALSE))-'Market shares starting point Fe'!AF106)+AF106,$Z106/SUMIFS('Eurostat market shares'!$Z$2:$Z$185,'Eurostat market shares'!$C$2:$C$185,'Market shares starting point Fe'!$C106,'Eurostat market shares'!$D$2:$D$185,'Market shares starting point Fe'!$D106)*(SUMIFS('RAW data extract'!AD$74:AD$81,'RAW data extract'!$C$74:$C$81,VLOOKUP('Market shares starting point Fe'!$D106,Nomenclature!$F$1:$G$8,2,FALSE))-'Market shares starting point Fe'!AF106)+AF106)</f>
        <v>1</v>
      </c>
      <c r="AH106" s="7">
        <f>IF(SUMIFS('Eurostat market shares'!$Z$2:$Z$185,'Eurostat market shares'!$C$2:$C$185,'Market shares starting point Fe'!$C106,'Eurostat market shares'!$D$2:$D$185,'Market shares starting point Fe'!$D106)=0,(SUMIFS('RAW data extract'!AE$74:AE$81,'RAW data extract'!$C$74:$C$81,VLOOKUP('Market shares starting point Fe'!$D106,Nomenclature!$F$1:$G$8,2,FALSE))-'Market shares starting point Fe'!AG106)+AG106,$Z106/SUMIFS('Eurostat market shares'!$Z$2:$Z$185,'Eurostat market shares'!$C$2:$C$185,'Market shares starting point Fe'!$C106,'Eurostat market shares'!$D$2:$D$185,'Market shares starting point Fe'!$D106)*(SUMIFS('RAW data extract'!AE$74:AE$81,'RAW data extract'!$C$74:$C$81,VLOOKUP('Market shares starting point Fe'!$D106,Nomenclature!$F$1:$G$8,2,FALSE))-'Market shares starting point Fe'!AG106)+AG106)</f>
        <v>1</v>
      </c>
      <c r="AI106" s="7">
        <f>IF(SUMIFS('Eurostat market shares'!$Z$2:$Z$185,'Eurostat market shares'!$C$2:$C$185,'Market shares starting point Fe'!$C106,'Eurostat market shares'!$D$2:$D$185,'Market shares starting point Fe'!$D106)=0,(SUMIFS('RAW data extract'!AF$74:AF$81,'RAW data extract'!$C$74:$C$81,VLOOKUP('Market shares starting point Fe'!$D106,Nomenclature!$F$1:$G$8,2,FALSE))-'Market shares starting point Fe'!AH106)+AH106,$Z106/SUMIFS('Eurostat market shares'!$Z$2:$Z$185,'Eurostat market shares'!$C$2:$C$185,'Market shares starting point Fe'!$C106,'Eurostat market shares'!$D$2:$D$185,'Market shares starting point Fe'!$D106)*(SUMIFS('RAW data extract'!AF$74:AF$81,'RAW data extract'!$C$74:$C$81,VLOOKUP('Market shares starting point Fe'!$D106,Nomenclature!$F$1:$G$8,2,FALSE))-'Market shares starting point Fe'!AH106)+AH106)</f>
        <v>1</v>
      </c>
      <c r="AJ106" s="7">
        <f>IF(SUMIFS('Eurostat market shares'!$Z$2:$Z$185,'Eurostat market shares'!$C$2:$C$185,'Market shares starting point Fe'!$C106,'Eurostat market shares'!$D$2:$D$185,'Market shares starting point Fe'!$D106)=0,(SUMIFS('RAW data extract'!AG$74:AG$81,'RAW data extract'!$C$74:$C$81,VLOOKUP('Market shares starting point Fe'!$D106,Nomenclature!$F$1:$G$8,2,FALSE))-'Market shares starting point Fe'!AI106)+AI106,$Z106/SUMIFS('Eurostat market shares'!$Z$2:$Z$185,'Eurostat market shares'!$C$2:$C$185,'Market shares starting point Fe'!$C106,'Eurostat market shares'!$D$2:$D$185,'Market shares starting point Fe'!$D106)*(SUMIFS('RAW data extract'!AG$74:AG$81,'RAW data extract'!$C$74:$C$81,VLOOKUP('Market shares starting point Fe'!$D106,Nomenclature!$F$1:$G$8,2,FALSE))-'Market shares starting point Fe'!AI106)+AI106)</f>
        <v>1</v>
      </c>
      <c r="AK106" s="7">
        <f>IF(SUMIFS('Eurostat market shares'!$Z$2:$Z$185,'Eurostat market shares'!$C$2:$C$185,'Market shares starting point Fe'!$C106,'Eurostat market shares'!$D$2:$D$185,'Market shares starting point Fe'!$D106)=0,(SUMIFS('RAW data extract'!AH$74:AH$81,'RAW data extract'!$C$74:$C$81,VLOOKUP('Market shares starting point Fe'!$D106,Nomenclature!$F$1:$G$8,2,FALSE))-'Market shares starting point Fe'!AJ106)+AJ106,$Z106/SUMIFS('Eurostat market shares'!$Z$2:$Z$185,'Eurostat market shares'!$C$2:$C$185,'Market shares starting point Fe'!$C106,'Eurostat market shares'!$D$2:$D$185,'Market shares starting point Fe'!$D106)*(SUMIFS('RAW data extract'!AH$74:AH$81,'RAW data extract'!$C$74:$C$81,VLOOKUP('Market shares starting point Fe'!$D106,Nomenclature!$F$1:$G$8,2,FALSE))-'Market shares starting point Fe'!AJ106)+AJ106)</f>
        <v>1</v>
      </c>
      <c r="AL106" s="7">
        <f>IF(SUMIFS('Eurostat market shares'!$Z$2:$Z$185,'Eurostat market shares'!$C$2:$C$185,'Market shares starting point Fe'!$C106,'Eurostat market shares'!$D$2:$D$185,'Market shares starting point Fe'!$D106)=0,(SUMIFS('RAW data extract'!AI$74:AI$81,'RAW data extract'!$C$74:$C$81,VLOOKUP('Market shares starting point Fe'!$D106,Nomenclature!$F$1:$G$8,2,FALSE))-'Market shares starting point Fe'!AK106)+AK106,$Z106/SUMIFS('Eurostat market shares'!$Z$2:$Z$185,'Eurostat market shares'!$C$2:$C$185,'Market shares starting point Fe'!$C106,'Eurostat market shares'!$D$2:$D$185,'Market shares starting point Fe'!$D106)*(SUMIFS('RAW data extract'!AI$74:AI$81,'RAW data extract'!$C$74:$C$81,VLOOKUP('Market shares starting point Fe'!$D106,Nomenclature!$F$1:$G$8,2,FALSE))-'Market shares starting point Fe'!AK106)+AK106)</f>
        <v>1</v>
      </c>
      <c r="AM106" s="7">
        <f>IF(SUMIFS('Eurostat market shares'!$Z$2:$Z$185,'Eurostat market shares'!$C$2:$C$185,'Market shares starting point Fe'!$C106,'Eurostat market shares'!$D$2:$D$185,'Market shares starting point Fe'!$D106)=0,(SUMIFS('RAW data extract'!AJ$74:AJ$81,'RAW data extract'!$C$74:$C$81,VLOOKUP('Market shares starting point Fe'!$D106,Nomenclature!$F$1:$G$8,2,FALSE))-'Market shares starting point Fe'!AL106)+AL106,$Z106/SUMIFS('Eurostat market shares'!$Z$2:$Z$185,'Eurostat market shares'!$C$2:$C$185,'Market shares starting point Fe'!$C106,'Eurostat market shares'!$D$2:$D$185,'Market shares starting point Fe'!$D106)*(SUMIFS('RAW data extract'!AJ$74:AJ$81,'RAW data extract'!$C$74:$C$81,VLOOKUP('Market shares starting point Fe'!$D106,Nomenclature!$F$1:$G$8,2,FALSE))-'Market shares starting point Fe'!AL106)+AL106)</f>
        <v>1</v>
      </c>
      <c r="AN106" s="7">
        <f>IF(SUMIFS('Eurostat market shares'!$Z$2:$Z$185,'Eurostat market shares'!$C$2:$C$185,'Market shares starting point Fe'!$C106,'Eurostat market shares'!$D$2:$D$185,'Market shares starting point Fe'!$D106)=0,(SUMIFS('RAW data extract'!AK$74:AK$81,'RAW data extract'!$C$74:$C$81,VLOOKUP('Market shares starting point Fe'!$D106,Nomenclature!$F$1:$G$8,2,FALSE))-'Market shares starting point Fe'!AM106)+AM106,$Z106/SUMIFS('Eurostat market shares'!$Z$2:$Z$185,'Eurostat market shares'!$C$2:$C$185,'Market shares starting point Fe'!$C106,'Eurostat market shares'!$D$2:$D$185,'Market shares starting point Fe'!$D106)*(SUMIFS('RAW data extract'!AK$74:AK$81,'RAW data extract'!$C$74:$C$81,VLOOKUP('Market shares starting point Fe'!$D106,Nomenclature!$F$1:$G$8,2,FALSE))-'Market shares starting point Fe'!AM106)+AM106)</f>
        <v>1</v>
      </c>
      <c r="AO106" s="7">
        <f>IF(SUMIFS('Eurostat market shares'!$Z$2:$Z$185,'Eurostat market shares'!$C$2:$C$185,'Market shares starting point Fe'!$C106,'Eurostat market shares'!$D$2:$D$185,'Market shares starting point Fe'!$D106)=0,(SUMIFS('RAW data extract'!AL$74:AL$81,'RAW data extract'!$C$74:$C$81,VLOOKUP('Market shares starting point Fe'!$D106,Nomenclature!$F$1:$G$8,2,FALSE))-'Market shares starting point Fe'!AN106)+AN106,$Z106/SUMIFS('Eurostat market shares'!$Z$2:$Z$185,'Eurostat market shares'!$C$2:$C$185,'Market shares starting point Fe'!$C106,'Eurostat market shares'!$D$2:$D$185,'Market shares starting point Fe'!$D106)*(SUMIFS('RAW data extract'!AL$74:AL$81,'RAW data extract'!$C$74:$C$81,VLOOKUP('Market shares starting point Fe'!$D106,Nomenclature!$F$1:$G$8,2,FALSE))-'Market shares starting point Fe'!AN106)+AN106)</f>
        <v>1</v>
      </c>
      <c r="AP106" s="7">
        <f>IF(SUMIFS('Eurostat market shares'!$Z$2:$Z$185,'Eurostat market shares'!$C$2:$C$185,'Market shares starting point Fe'!$C106,'Eurostat market shares'!$D$2:$D$185,'Market shares starting point Fe'!$D106)=0,(SUMIFS('RAW data extract'!AM$74:AM$81,'RAW data extract'!$C$74:$C$81,VLOOKUP('Market shares starting point Fe'!$D106,Nomenclature!$F$1:$G$8,2,FALSE))-'Market shares starting point Fe'!AO106)+AO106,$Z106/SUMIFS('Eurostat market shares'!$Z$2:$Z$185,'Eurostat market shares'!$C$2:$C$185,'Market shares starting point Fe'!$C106,'Eurostat market shares'!$D$2:$D$185,'Market shares starting point Fe'!$D106)*(SUMIFS('RAW data extract'!AM$74:AM$81,'RAW data extract'!$C$74:$C$81,VLOOKUP('Market shares starting point Fe'!$D106,Nomenclature!$F$1:$G$8,2,FALSE))-'Market shares starting point Fe'!AO106)+AO106)</f>
        <v>1</v>
      </c>
      <c r="AQ106" s="7">
        <f>IF(SUMIFS('Eurostat market shares'!$Z$2:$Z$185,'Eurostat market shares'!$C$2:$C$185,'Market shares starting point Fe'!$C106,'Eurostat market shares'!$D$2:$D$185,'Market shares starting point Fe'!$D106)=0,(SUMIFS('RAW data extract'!AN$74:AN$81,'RAW data extract'!$C$74:$C$81,VLOOKUP('Market shares starting point Fe'!$D106,Nomenclature!$F$1:$G$8,2,FALSE))-'Market shares starting point Fe'!AP106)+AP106,$Z106/SUMIFS('Eurostat market shares'!$Z$2:$Z$185,'Eurostat market shares'!$C$2:$C$185,'Market shares starting point Fe'!$C106,'Eurostat market shares'!$D$2:$D$185,'Market shares starting point Fe'!$D106)*(SUMIFS('RAW data extract'!AN$74:AN$81,'RAW data extract'!$C$74:$C$81,VLOOKUP('Market shares starting point Fe'!$D106,Nomenclature!$F$1:$G$8,2,FALSE))-'Market shares starting point Fe'!AP106)+AP106)</f>
        <v>1</v>
      </c>
      <c r="AR106" s="7">
        <f>IF(SUMIFS('Eurostat market shares'!$Z$2:$Z$185,'Eurostat market shares'!$C$2:$C$185,'Market shares starting point Fe'!$C106,'Eurostat market shares'!$D$2:$D$185,'Market shares starting point Fe'!$D106)=0,(SUMIFS('RAW data extract'!AO$74:AO$81,'RAW data extract'!$C$74:$C$81,VLOOKUP('Market shares starting point Fe'!$D106,Nomenclature!$F$1:$G$8,2,FALSE))-'Market shares starting point Fe'!AQ106)+AQ106,$Z106/SUMIFS('Eurostat market shares'!$Z$2:$Z$185,'Eurostat market shares'!$C$2:$C$185,'Market shares starting point Fe'!$C106,'Eurostat market shares'!$D$2:$D$185,'Market shares starting point Fe'!$D106)*(SUMIFS('RAW data extract'!AO$74:AO$81,'RAW data extract'!$C$74:$C$81,VLOOKUP('Market shares starting point Fe'!$D106,Nomenclature!$F$1:$G$8,2,FALSE))-'Market shares starting point Fe'!AQ106)+AQ106)</f>
        <v>1</v>
      </c>
      <c r="AS106" s="7">
        <f>IF(SUMIFS('Eurostat market shares'!$Z$2:$Z$185,'Eurostat market shares'!$C$2:$C$185,'Market shares starting point Fe'!$C106,'Eurostat market shares'!$D$2:$D$185,'Market shares starting point Fe'!$D106)=0,(SUMIFS('RAW data extract'!AP$74:AP$81,'RAW data extract'!$C$74:$C$81,VLOOKUP('Market shares starting point Fe'!$D106,Nomenclature!$F$1:$G$8,2,FALSE))-'Market shares starting point Fe'!AR106)+AR106,$Z106/SUMIFS('Eurostat market shares'!$Z$2:$Z$185,'Eurostat market shares'!$C$2:$C$185,'Market shares starting point Fe'!$C106,'Eurostat market shares'!$D$2:$D$185,'Market shares starting point Fe'!$D106)*(SUMIFS('RAW data extract'!AP$74:AP$81,'RAW data extract'!$C$74:$C$81,VLOOKUP('Market shares starting point Fe'!$D106,Nomenclature!$F$1:$G$8,2,FALSE))-'Market shares starting point Fe'!AR106)+AR106)</f>
        <v>1</v>
      </c>
      <c r="AT106" s="7">
        <f>IF(SUMIFS('Eurostat market shares'!$Z$2:$Z$185,'Eurostat market shares'!$C$2:$C$185,'Market shares starting point Fe'!$C106,'Eurostat market shares'!$D$2:$D$185,'Market shares starting point Fe'!$D106)=0,(SUMIFS('RAW data extract'!AQ$74:AQ$81,'RAW data extract'!$C$74:$C$81,VLOOKUP('Market shares starting point Fe'!$D106,Nomenclature!$F$1:$G$8,2,FALSE))-'Market shares starting point Fe'!AS106)+AS106,$Z106/SUMIFS('Eurostat market shares'!$Z$2:$Z$185,'Eurostat market shares'!$C$2:$C$185,'Market shares starting point Fe'!$C106,'Eurostat market shares'!$D$2:$D$185,'Market shares starting point Fe'!$D106)*(SUMIFS('RAW data extract'!AQ$74:AQ$81,'RAW data extract'!$C$74:$C$81,VLOOKUP('Market shares starting point Fe'!$D106,Nomenclature!$F$1:$G$8,2,FALSE))-'Market shares starting point Fe'!AS106)+AS106)</f>
        <v>1</v>
      </c>
      <c r="AU106" s="7">
        <f>IF(SUMIFS('Eurostat market shares'!$Z$2:$Z$185,'Eurostat market shares'!$C$2:$C$185,'Market shares starting point Fe'!$C106,'Eurostat market shares'!$D$2:$D$185,'Market shares starting point Fe'!$D106)=0,(SUMIFS('RAW data extract'!AR$74:AR$81,'RAW data extract'!$C$74:$C$81,VLOOKUP('Market shares starting point Fe'!$D106,Nomenclature!$F$1:$G$8,2,FALSE))-'Market shares starting point Fe'!AT106)+AT106,$Z106/SUMIFS('Eurostat market shares'!$Z$2:$Z$185,'Eurostat market shares'!$C$2:$C$185,'Market shares starting point Fe'!$C106,'Eurostat market shares'!$D$2:$D$185,'Market shares starting point Fe'!$D106)*(SUMIFS('RAW data extract'!AR$74:AR$81,'RAW data extract'!$C$74:$C$81,VLOOKUP('Market shares starting point Fe'!$D106,Nomenclature!$F$1:$G$8,2,FALSE))-'Market shares starting point Fe'!AT106)+AT106)</f>
        <v>1</v>
      </c>
      <c r="AV106" s="7">
        <f>IF(SUMIFS('Eurostat market shares'!$Z$2:$Z$185,'Eurostat market shares'!$C$2:$C$185,'Market shares starting point Fe'!$C106,'Eurostat market shares'!$D$2:$D$185,'Market shares starting point Fe'!$D106)=0,(SUMIFS('RAW data extract'!AS$74:AS$81,'RAW data extract'!$C$74:$C$81,VLOOKUP('Market shares starting point Fe'!$D106,Nomenclature!$F$1:$G$8,2,FALSE))-'Market shares starting point Fe'!AU106)+AU106,$Z106/SUMIFS('Eurostat market shares'!$Z$2:$Z$185,'Eurostat market shares'!$C$2:$C$185,'Market shares starting point Fe'!$C106,'Eurostat market shares'!$D$2:$D$185,'Market shares starting point Fe'!$D106)*(SUMIFS('RAW data extract'!AS$74:AS$81,'RAW data extract'!$C$74:$C$81,VLOOKUP('Market shares starting point Fe'!$D106,Nomenclature!$F$1:$G$8,2,FALSE))-'Market shares starting point Fe'!AU106)+AU106)</f>
        <v>1</v>
      </c>
      <c r="AW106" s="7">
        <f>IF(SUMIFS('Eurostat market shares'!$Z$2:$Z$185,'Eurostat market shares'!$C$2:$C$185,'Market shares starting point Fe'!$C106,'Eurostat market shares'!$D$2:$D$185,'Market shares starting point Fe'!$D106)=0,(SUMIFS('RAW data extract'!AT$74:AT$81,'RAW data extract'!$C$74:$C$81,VLOOKUP('Market shares starting point Fe'!$D106,Nomenclature!$F$1:$G$8,2,FALSE))-'Market shares starting point Fe'!AV106)+AV106,$Z106/SUMIFS('Eurostat market shares'!$Z$2:$Z$185,'Eurostat market shares'!$C$2:$C$185,'Market shares starting point Fe'!$C106,'Eurostat market shares'!$D$2:$D$185,'Market shares starting point Fe'!$D106)*(SUMIFS('RAW data extract'!AT$74:AT$81,'RAW data extract'!$C$74:$C$81,VLOOKUP('Market shares starting point Fe'!$D106,Nomenclature!$F$1:$G$8,2,FALSE))-'Market shares starting point Fe'!AV106)+AV106)</f>
        <v>1</v>
      </c>
      <c r="AX106" s="7">
        <f>IF(SUMIFS('Eurostat market shares'!$Z$2:$Z$185,'Eurostat market shares'!$C$2:$C$185,'Market shares starting point Fe'!$C106,'Eurostat market shares'!$D$2:$D$185,'Market shares starting point Fe'!$D106)=0,(SUMIFS('RAW data extract'!AU$74:AU$81,'RAW data extract'!$C$74:$C$81,VLOOKUP('Market shares starting point Fe'!$D106,Nomenclature!$F$1:$G$8,2,FALSE))-'Market shares starting point Fe'!AW106)+AW106,$Z106/SUMIFS('Eurostat market shares'!$Z$2:$Z$185,'Eurostat market shares'!$C$2:$C$185,'Market shares starting point Fe'!$C106,'Eurostat market shares'!$D$2:$D$185,'Market shares starting point Fe'!$D106)*(SUMIFS('RAW data extract'!AU$74:AU$81,'RAW data extract'!$C$74:$C$81,VLOOKUP('Market shares starting point Fe'!$D106,Nomenclature!$F$1:$G$8,2,FALSE))-'Market shares starting point Fe'!AW106)+AW106)</f>
        <v>1</v>
      </c>
      <c r="AY106" s="7">
        <f>IF(SUMIFS('Eurostat market shares'!$Z$2:$Z$185,'Eurostat market shares'!$C$2:$C$185,'Market shares starting point Fe'!$C106,'Eurostat market shares'!$D$2:$D$185,'Market shares starting point Fe'!$D106)=0,(SUMIFS('RAW data extract'!AV$74:AV$81,'RAW data extract'!$C$74:$C$81,VLOOKUP('Market shares starting point Fe'!$D106,Nomenclature!$F$1:$G$8,2,FALSE))-'Market shares starting point Fe'!AX106)+AX106,$Z106/SUMIFS('Eurostat market shares'!$Z$2:$Z$185,'Eurostat market shares'!$C$2:$C$185,'Market shares starting point Fe'!$C106,'Eurostat market shares'!$D$2:$D$185,'Market shares starting point Fe'!$D106)*(SUMIFS('RAW data extract'!AV$74:AV$81,'RAW data extract'!$C$74:$C$81,VLOOKUP('Market shares starting point Fe'!$D106,Nomenclature!$F$1:$G$8,2,FALSE))-'Market shares starting point Fe'!AX106)+AX106)</f>
        <v>1</v>
      </c>
      <c r="AZ106" s="7">
        <f>IF(SUMIFS('Eurostat market shares'!$Z$2:$Z$185,'Eurostat market shares'!$C$2:$C$185,'Market shares starting point Fe'!$C106,'Eurostat market shares'!$D$2:$D$185,'Market shares starting point Fe'!$D106)=0,(SUMIFS('RAW data extract'!AW$74:AW$81,'RAW data extract'!$C$74:$C$81,VLOOKUP('Market shares starting point Fe'!$D106,Nomenclature!$F$1:$G$8,2,FALSE))-'Market shares starting point Fe'!AY106)+AY106,$Z106/SUMIFS('Eurostat market shares'!$Z$2:$Z$185,'Eurostat market shares'!$C$2:$C$185,'Market shares starting point Fe'!$C106,'Eurostat market shares'!$D$2:$D$185,'Market shares starting point Fe'!$D106)*(SUMIFS('RAW data extract'!AW$74:AW$81,'RAW data extract'!$C$74:$C$81,VLOOKUP('Market shares starting point Fe'!$D106,Nomenclature!$F$1:$G$8,2,FALSE))-'Market shares starting point Fe'!AY106)+AY106)</f>
        <v>1</v>
      </c>
      <c r="BA106" s="7">
        <f>IF(SUMIFS('Eurostat market shares'!$Z$2:$Z$185,'Eurostat market shares'!$C$2:$C$185,'Market shares starting point Fe'!$C106,'Eurostat market shares'!$D$2:$D$185,'Market shares starting point Fe'!$D106)=0,(SUMIFS('RAW data extract'!AX$74:AX$81,'RAW data extract'!$C$74:$C$81,VLOOKUP('Market shares starting point Fe'!$D106,Nomenclature!$F$1:$G$8,2,FALSE))-'Market shares starting point Fe'!AZ106)+AZ106,$Z106/SUMIFS('Eurostat market shares'!$Z$2:$Z$185,'Eurostat market shares'!$C$2:$C$185,'Market shares starting point Fe'!$C106,'Eurostat market shares'!$D$2:$D$185,'Market shares starting point Fe'!$D106)*(SUMIFS('RAW data extract'!AX$74:AX$81,'RAW data extract'!$C$74:$C$81,VLOOKUP('Market shares starting point Fe'!$D106,Nomenclature!$F$1:$G$8,2,FALSE))-'Market shares starting point Fe'!AZ106)+AZ106)</f>
        <v>1</v>
      </c>
      <c r="BB106" s="7">
        <f>IF(SUMIFS('Eurostat market shares'!$Z$2:$Z$185,'Eurostat market shares'!$C$2:$C$185,'Market shares starting point Fe'!$C106,'Eurostat market shares'!$D$2:$D$185,'Market shares starting point Fe'!$D106)=0,(SUMIFS('RAW data extract'!AY$74:AY$81,'RAW data extract'!$C$74:$C$81,VLOOKUP('Market shares starting point Fe'!$D106,Nomenclature!$F$1:$G$8,2,FALSE))-'Market shares starting point Fe'!BA106)+BA106,$Z106/SUMIFS('Eurostat market shares'!$Z$2:$Z$185,'Eurostat market shares'!$C$2:$C$185,'Market shares starting point Fe'!$C106,'Eurostat market shares'!$D$2:$D$185,'Market shares starting point Fe'!$D106)*(SUMIFS('RAW data extract'!AY$74:AY$81,'RAW data extract'!$C$74:$C$81,VLOOKUP('Market shares starting point Fe'!$D106,Nomenclature!$F$1:$G$8,2,FALSE))-'Market shares starting point Fe'!BA106)+BA106)</f>
        <v>1</v>
      </c>
      <c r="BC106" s="7">
        <f>IF(SUMIFS('Eurostat market shares'!$Z$2:$Z$185,'Eurostat market shares'!$C$2:$C$185,'Market shares starting point Fe'!$C106,'Eurostat market shares'!$D$2:$D$185,'Market shares starting point Fe'!$D106)=0,(SUMIFS('RAW data extract'!AZ$74:AZ$81,'RAW data extract'!$C$74:$C$81,VLOOKUP('Market shares starting point Fe'!$D106,Nomenclature!$F$1:$G$8,2,FALSE))-'Market shares starting point Fe'!BB106)+BB106,$Z106/SUMIFS('Eurostat market shares'!$Z$2:$Z$185,'Eurostat market shares'!$C$2:$C$185,'Market shares starting point Fe'!$C106,'Eurostat market shares'!$D$2:$D$185,'Market shares starting point Fe'!$D106)*(SUMIFS('RAW data extract'!AZ$74:AZ$81,'RAW data extract'!$C$74:$C$81,VLOOKUP('Market shares starting point Fe'!$D106,Nomenclature!$F$1:$G$8,2,FALSE))-'Market shares starting point Fe'!BB106)+BB106)</f>
        <v>1</v>
      </c>
      <c r="BD106" s="7">
        <f>IF(SUMIFS('Eurostat market shares'!$Z$2:$Z$185,'Eurostat market shares'!$C$2:$C$185,'Market shares starting point Fe'!$C106,'Eurostat market shares'!$D$2:$D$185,'Market shares starting point Fe'!$D106)=0,(SUMIFS('RAW data extract'!BA$74:BA$81,'RAW data extract'!$C$74:$C$81,VLOOKUP('Market shares starting point Fe'!$D106,Nomenclature!$F$1:$G$8,2,FALSE))-'Market shares starting point Fe'!BC106)+BC106,$Z106/SUMIFS('Eurostat market shares'!$Z$2:$Z$185,'Eurostat market shares'!$C$2:$C$185,'Market shares starting point Fe'!$C106,'Eurostat market shares'!$D$2:$D$185,'Market shares starting point Fe'!$D106)*(SUMIFS('RAW data extract'!BA$74:BA$81,'RAW data extract'!$C$74:$C$81,VLOOKUP('Market shares starting point Fe'!$D106,Nomenclature!$F$1:$G$8,2,FALSE))-'Market shares starting point Fe'!BC106)+BC106)</f>
        <v>1</v>
      </c>
      <c r="BE106" s="7">
        <f>IF(SUMIFS('Eurostat market shares'!$Z$2:$Z$185,'Eurostat market shares'!$C$2:$C$185,'Market shares starting point Fe'!$C106,'Eurostat market shares'!$D$2:$D$185,'Market shares starting point Fe'!$D106)=0,(SUMIFS('RAW data extract'!BB$74:BB$81,'RAW data extract'!$C$74:$C$81,VLOOKUP('Market shares starting point Fe'!$D106,Nomenclature!$F$1:$G$8,2,FALSE))-'Market shares starting point Fe'!BD106)+BD106,$Z106/SUMIFS('Eurostat market shares'!$Z$2:$Z$185,'Eurostat market shares'!$C$2:$C$185,'Market shares starting point Fe'!$C106,'Eurostat market shares'!$D$2:$D$185,'Market shares starting point Fe'!$D106)*(SUMIFS('RAW data extract'!BB$74:BB$81,'RAW data extract'!$C$74:$C$81,VLOOKUP('Market shares starting point Fe'!$D106,Nomenclature!$F$1:$G$8,2,FALSE))-'Market shares starting point Fe'!BD106)+BD106)</f>
        <v>1</v>
      </c>
      <c r="BF106" s="7">
        <f>IF(SUMIFS('Eurostat market shares'!$Z$2:$Z$185,'Eurostat market shares'!$C$2:$C$185,'Market shares starting point Fe'!$C106,'Eurostat market shares'!$D$2:$D$185,'Market shares starting point Fe'!$D106)=0,(SUMIFS('RAW data extract'!BC$74:BC$81,'RAW data extract'!$C$74:$C$81,VLOOKUP('Market shares starting point Fe'!$D106,Nomenclature!$F$1:$G$8,2,FALSE))-'Market shares starting point Fe'!BE106)+BE106,$Z106/SUMIFS('Eurostat market shares'!$Z$2:$Z$185,'Eurostat market shares'!$C$2:$C$185,'Market shares starting point Fe'!$C106,'Eurostat market shares'!$D$2:$D$185,'Market shares starting point Fe'!$D106)*(SUMIFS('RAW data extract'!BC$74:BC$81,'RAW data extract'!$C$74:$C$81,VLOOKUP('Market shares starting point Fe'!$D106,Nomenclature!$F$1:$G$8,2,FALSE))-'Market shares starting point Fe'!BE106)+BE106)</f>
        <v>1</v>
      </c>
      <c r="BG106" s="7">
        <f>IF(SUMIFS('Eurostat market shares'!$Z$2:$Z$185,'Eurostat market shares'!$C$2:$C$185,'Market shares starting point Fe'!$C106,'Eurostat market shares'!$D$2:$D$185,'Market shares starting point Fe'!$D106)=0,(SUMIFS('RAW data extract'!BD$74:BD$81,'RAW data extract'!$C$74:$C$81,VLOOKUP('Market shares starting point Fe'!$D106,Nomenclature!$F$1:$G$8,2,FALSE))-'Market shares starting point Fe'!BF106)+BF106,$Z106/SUMIFS('Eurostat market shares'!$Z$2:$Z$185,'Eurostat market shares'!$C$2:$C$185,'Market shares starting point Fe'!$C106,'Eurostat market shares'!$D$2:$D$185,'Market shares starting point Fe'!$D106)*(SUMIFS('RAW data extract'!BD$74:BD$81,'RAW data extract'!$C$74:$C$81,VLOOKUP('Market shares starting point Fe'!$D106,Nomenclature!$F$1:$G$8,2,FALSE))-'Market shares starting point Fe'!BF106)+BF106)</f>
        <v>1</v>
      </c>
      <c r="BH106" s="7">
        <f>IF(SUMIFS('Eurostat market shares'!$Z$2:$Z$185,'Eurostat market shares'!$C$2:$C$185,'Market shares starting point Fe'!$C106,'Eurostat market shares'!$D$2:$D$185,'Market shares starting point Fe'!$D106)=0,(SUMIFS('RAW data extract'!BE$74:BE$81,'RAW data extract'!$C$74:$C$81,VLOOKUP('Market shares starting point Fe'!$D106,Nomenclature!$F$1:$G$8,2,FALSE))-'Market shares starting point Fe'!BG106)+BG106,$Z106/SUMIFS('Eurostat market shares'!$Z$2:$Z$185,'Eurostat market shares'!$C$2:$C$185,'Market shares starting point Fe'!$C106,'Eurostat market shares'!$D$2:$D$185,'Market shares starting point Fe'!$D106)*(SUMIFS('RAW data extract'!BE$74:BE$81,'RAW data extract'!$C$74:$C$81,VLOOKUP('Market shares starting point Fe'!$D106,Nomenclature!$F$1:$G$8,2,FALSE))-'Market shares starting point Fe'!BG106)+BG106)</f>
        <v>1</v>
      </c>
    </row>
    <row r="107" spans="1:60" hidden="1" x14ac:dyDescent="0.3">
      <c r="A107" t="s">
        <v>9</v>
      </c>
      <c r="B107" t="s">
        <v>10</v>
      </c>
      <c r="C107" t="s">
        <v>32</v>
      </c>
      <c r="D107" t="s">
        <v>17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 s="6">
        <f>IFERROR(SUMIFS('intermediary sheet'!J$2:J$185,'intermediary sheet'!$C$2:$C$185,'Market shares starting point Fe'!$C107,'intermediary sheet'!$D$2:$D$185,'Market shares starting point Fe'!$D107)/SUMIFS('intermediary sheet'!J$2:J$185,'intermediary sheet'!$C$2:$C$185,'Market shares starting point Fe'!$C107,'intermediary sheet'!$D$2:$D$185,"total"),0)</f>
        <v>7.685903375870779E-3</v>
      </c>
      <c r="K107" s="6">
        <f>IFERROR(SUMIFS('intermediary sheet'!K$2:K$185,'intermediary sheet'!$C$2:$C$185,'Market shares starting point Fe'!$C107,'intermediary sheet'!$D$2:$D$185,'Market shares starting point Fe'!$D107)/SUMIFS('intermediary sheet'!K$2:K$185,'intermediary sheet'!$C$2:$C$185,'Market shares starting point Fe'!$C107,'intermediary sheet'!$D$2:$D$185,"total"),0)</f>
        <v>8.563131260203213E-3</v>
      </c>
      <c r="L107" s="6">
        <f>IFERROR(SUMIFS('intermediary sheet'!L$2:L$185,'intermediary sheet'!$C$2:$C$185,'Market shares starting point Fe'!$C107,'intermediary sheet'!$D$2:$D$185,'Market shares starting point Fe'!$D107)/SUMIFS('intermediary sheet'!L$2:L$185,'intermediary sheet'!$C$2:$C$185,'Market shares starting point Fe'!$C107,'intermediary sheet'!$D$2:$D$185,"total"),0)</f>
        <v>8.2933666808668524E-3</v>
      </c>
      <c r="M107" s="6">
        <f>IFERROR(SUMIFS('intermediary sheet'!M$2:M$185,'intermediary sheet'!$C$2:$C$185,'Market shares starting point Fe'!$C107,'intermediary sheet'!$D$2:$D$185,'Market shares starting point Fe'!$D107)/SUMIFS('intermediary sheet'!M$2:M$185,'intermediary sheet'!$C$2:$C$185,'Market shares starting point Fe'!$C107,'intermediary sheet'!$D$2:$D$185,"total"),0)</f>
        <v>8.2235431645746714E-3</v>
      </c>
      <c r="N107" s="6">
        <f>IFERROR(SUMIFS('intermediary sheet'!N$2:N$185,'intermediary sheet'!$C$2:$C$185,'Market shares starting point Fe'!$C107,'intermediary sheet'!$D$2:$D$185,'Market shares starting point Fe'!$D107)/SUMIFS('intermediary sheet'!N$2:N$185,'intermediary sheet'!$C$2:$C$185,'Market shares starting point Fe'!$C107,'intermediary sheet'!$D$2:$D$185,"total"),0)</f>
        <v>7.8695722413896132E-3</v>
      </c>
      <c r="O107" s="6">
        <f>IFERROR(SUMIFS('intermediary sheet'!O$2:O$185,'intermediary sheet'!$C$2:$C$185,'Market shares starting point Fe'!$C107,'intermediary sheet'!$D$2:$D$185,'Market shares starting point Fe'!$D107)/SUMIFS('intermediary sheet'!O$2:O$185,'intermediary sheet'!$C$2:$C$185,'Market shares starting point Fe'!$C107,'intermediary sheet'!$D$2:$D$185,"total"),0)</f>
        <v>8.4642183255345046E-3</v>
      </c>
      <c r="P107" s="6">
        <f>IFERROR(SUMIFS('intermediary sheet'!P$2:P$185,'intermediary sheet'!$C$2:$C$185,'Market shares starting point Fe'!$C107,'intermediary sheet'!$D$2:$D$185,'Market shares starting point Fe'!$D107)/SUMIFS('intermediary sheet'!P$2:P$185,'intermediary sheet'!$C$2:$C$185,'Market shares starting point Fe'!$C107,'intermediary sheet'!$D$2:$D$185,"total"),0)</f>
        <v>9.590958919789911E-3</v>
      </c>
      <c r="Q107" s="6">
        <f>IFERROR(SUMIFS('intermediary sheet'!Q$2:Q$185,'intermediary sheet'!$C$2:$C$185,'Market shares starting point Fe'!$C107,'intermediary sheet'!$D$2:$D$185,'Market shares starting point Fe'!$D107)/SUMIFS('intermediary sheet'!Q$2:Q$185,'intermediary sheet'!$C$2:$C$185,'Market shares starting point Fe'!$C107,'intermediary sheet'!$D$2:$D$185,"total"),0)</f>
        <v>1.0584648760240211E-2</v>
      </c>
      <c r="R107" s="6">
        <f>IFERROR(SUMIFS('intermediary sheet'!R$2:R$185,'intermediary sheet'!$C$2:$C$185,'Market shares starting point Fe'!$C107,'intermediary sheet'!$D$2:$D$185,'Market shares starting point Fe'!$D107)/SUMIFS('intermediary sheet'!R$2:R$185,'intermediary sheet'!$C$2:$C$185,'Market shares starting point Fe'!$C107,'intermediary sheet'!$D$2:$D$185,"total"),0)</f>
        <v>1.2490880702543859E-2</v>
      </c>
      <c r="S107" s="6">
        <f>IFERROR(SUMIFS('intermediary sheet'!S$2:S$185,'intermediary sheet'!$C$2:$C$185,'Market shares starting point Fe'!$C107,'intermediary sheet'!$D$2:$D$185,'Market shares starting point Fe'!$D107)/SUMIFS('intermediary sheet'!S$2:S$185,'intermediary sheet'!$C$2:$C$185,'Market shares starting point Fe'!$C107,'intermediary sheet'!$D$2:$D$185,"total"),0)</f>
        <v>1.4268318446270084E-2</v>
      </c>
      <c r="T107" s="6">
        <f>IFERROR(SUMIFS('intermediary sheet'!T$2:T$185,'intermediary sheet'!$C$2:$C$185,'Market shares starting point Fe'!$C107,'intermediary sheet'!$D$2:$D$185,'Market shares starting point Fe'!$D107)/SUMIFS('intermediary sheet'!T$2:T$185,'intermediary sheet'!$C$2:$C$185,'Market shares starting point Fe'!$C107,'intermediary sheet'!$D$2:$D$185,"total"),0)</f>
        <v>1.6660396753702643E-2</v>
      </c>
      <c r="U107" s="6">
        <f>IFERROR(SUMIFS('intermediary sheet'!U$2:U$185,'intermediary sheet'!$C$2:$C$185,'Market shares starting point Fe'!$C107,'intermediary sheet'!$D$2:$D$185,'Market shares starting point Fe'!$D107)/SUMIFS('intermediary sheet'!U$2:U$185,'intermediary sheet'!$C$2:$C$185,'Market shares starting point Fe'!$C107,'intermediary sheet'!$D$2:$D$185,"total"),0)</f>
        <v>2.038181226925799E-2</v>
      </c>
      <c r="V107" s="6">
        <f>IFERROR(SUMIFS('intermediary sheet'!V$2:V$185,'intermediary sheet'!$C$2:$C$185,'Market shares starting point Fe'!$C107,'intermediary sheet'!$D$2:$D$185,'Market shares starting point Fe'!$D107)/SUMIFS('intermediary sheet'!V$2:V$185,'intermediary sheet'!$C$2:$C$185,'Market shares starting point Fe'!$C107,'intermediary sheet'!$D$2:$D$185,"total"),0)</f>
        <v>2.2454080416939165E-2</v>
      </c>
      <c r="W107" s="6">
        <f>IFERROR(SUMIFS('intermediary sheet'!W$2:W$185,'intermediary sheet'!$C$2:$C$185,'Market shares starting point Fe'!$C107,'intermediary sheet'!$D$2:$D$185,'Market shares starting point Fe'!$D107)/SUMIFS('intermediary sheet'!W$2:W$185,'intermediary sheet'!$C$2:$C$185,'Market shares starting point Fe'!$C107,'intermediary sheet'!$D$2:$D$185,"total"),0)</f>
        <v>2.6636659836753888E-2</v>
      </c>
      <c r="X107" s="6">
        <f>IFERROR(SUMIFS('intermediary sheet'!X$2:X$185,'intermediary sheet'!$C$2:$C$185,'Market shares starting point Fe'!$C107,'intermediary sheet'!$D$2:$D$185,'Market shares starting point Fe'!$D107)/SUMIFS('intermediary sheet'!X$2:X$185,'intermediary sheet'!$C$2:$C$185,'Market shares starting point Fe'!$C107,'intermediary sheet'!$D$2:$D$185,"total"),0)</f>
        <v>2.6745465295257859E-2</v>
      </c>
      <c r="Y107" s="6">
        <f>IFERROR(SUMIFS('intermediary sheet'!Y$2:Y$185,'intermediary sheet'!$C$2:$C$185,'Market shares starting point Fe'!$C107,'intermediary sheet'!$D$2:$D$185,'Market shares starting point Fe'!$D107)/SUMIFS('intermediary sheet'!Y$2:Y$185,'intermediary sheet'!$C$2:$C$185,'Market shares starting point Fe'!$C107,'intermediary sheet'!$D$2:$D$185,"total"),0)</f>
        <v>2.7500777679707242E-2</v>
      </c>
      <c r="Z107" s="6">
        <f>IFERROR(SUMIFS('intermediary sheet'!Z$2:Z$185,'intermediary sheet'!$C$2:$C$185,'Market shares starting point Fe'!$C107,'intermediary sheet'!$D$2:$D$185,'Market shares starting point Fe'!$D107)/SUMIFS('intermediary sheet'!Z$2:Z$185,'intermediary sheet'!$C$2:$C$185,'Market shares starting point Fe'!$C107,'intermediary sheet'!$D$2:$D$185,"total"),0)</f>
        <v>2.827132494509119E-2</v>
      </c>
      <c r="AA107" s="7">
        <f>IF(SUMIFS('Eurostat market shares'!$Z$2:$Z$185,'Eurostat market shares'!$C$2:$C$185,'Market shares starting point Fe'!$C107,'Eurostat market shares'!$D$2:$D$185,'Market shares starting point Fe'!$D107)=0,(SUMIFS('RAW data extract'!X$74:X$81,'RAW data extract'!$C$74:$C$81,VLOOKUP('Market shares starting point Fe'!$D107,Nomenclature!$F$1:$G$8,2,FALSE))-'Market shares starting point Fe'!Z107)+Z107,$Z107/SUMIFS('Eurostat market shares'!$Z$2:$Z$185,'Eurostat market shares'!$C$2:$C$185,'Market shares starting point Fe'!$C107,'Eurostat market shares'!$D$2:$D$185,'Market shares starting point Fe'!$D107)*(SUMIFS('RAW data extract'!X$74:X$81,'RAW data extract'!$C$74:$C$81,VLOOKUP('Market shares starting point Fe'!$D107,Nomenclature!$F$1:$G$8,2,FALSE))-'Market shares starting point Fe'!Z107)+Z107)</f>
        <v>7.2155963477870365E-3</v>
      </c>
      <c r="AB107" s="7">
        <f>IF(SUMIFS('Eurostat market shares'!$Z$2:$Z$185,'Eurostat market shares'!$C$2:$C$185,'Market shares starting point Fe'!$C107,'Eurostat market shares'!$D$2:$D$185,'Market shares starting point Fe'!$D107)=0,(SUMIFS('RAW data extract'!Y$74:Y$81,'RAW data extract'!$C$74:$C$81,VLOOKUP('Market shares starting point Fe'!$D107,Nomenclature!$F$1:$G$8,2,FALSE))-'Market shares starting point Fe'!AA107)+AA107,$Z107/SUMIFS('Eurostat market shares'!$Z$2:$Z$185,'Eurostat market shares'!$C$2:$C$185,'Market shares starting point Fe'!$C107,'Eurostat market shares'!$D$2:$D$185,'Market shares starting point Fe'!$D107)*(SUMIFS('RAW data extract'!Y$74:Y$81,'RAW data extract'!$C$74:$C$81,VLOOKUP('Market shares starting point Fe'!$D107,Nomenclature!$F$1:$G$8,2,FALSE))-'Market shares starting point Fe'!AA107)+AA107)</f>
        <v>7.890569534690391E-3</v>
      </c>
      <c r="AC107" s="7">
        <f>IF(SUMIFS('Eurostat market shares'!$Z$2:$Z$185,'Eurostat market shares'!$C$2:$C$185,'Market shares starting point Fe'!$C107,'Eurostat market shares'!$D$2:$D$185,'Market shares starting point Fe'!$D107)=0,(SUMIFS('RAW data extract'!Z$74:Z$81,'RAW data extract'!$C$74:$C$81,VLOOKUP('Market shares starting point Fe'!$D107,Nomenclature!$F$1:$G$8,2,FALSE))-'Market shares starting point Fe'!AB107)+AB107,$Z107/SUMIFS('Eurostat market shares'!$Z$2:$Z$185,'Eurostat market shares'!$C$2:$C$185,'Market shares starting point Fe'!$C107,'Eurostat market shares'!$D$2:$D$185,'Market shares starting point Fe'!$D107)*(SUMIFS('RAW data extract'!Z$74:Z$81,'RAW data extract'!$C$74:$C$81,VLOOKUP('Market shares starting point Fe'!$D107,Nomenclature!$F$1:$G$8,2,FALSE))-'Market shares starting point Fe'!AB107)+AB107)</f>
        <v>8.7395521497155917E-3</v>
      </c>
      <c r="AD107" s="7">
        <f>IF(SUMIFS('Eurostat market shares'!$Z$2:$Z$185,'Eurostat market shares'!$C$2:$C$185,'Market shares starting point Fe'!$C107,'Eurostat market shares'!$D$2:$D$185,'Market shares starting point Fe'!$D107)=0,(SUMIFS('RAW data extract'!AA$74:AA$81,'RAW data extract'!$C$74:$C$81,VLOOKUP('Market shares starting point Fe'!$D107,Nomenclature!$F$1:$G$8,2,FALSE))-'Market shares starting point Fe'!AC107)+AC107,$Z107/SUMIFS('Eurostat market shares'!$Z$2:$Z$185,'Eurostat market shares'!$C$2:$C$185,'Market shares starting point Fe'!$C107,'Eurostat market shares'!$D$2:$D$185,'Market shares starting point Fe'!$D107)*(SUMIFS('RAW data extract'!AA$74:AA$81,'RAW data extract'!$C$74:$C$81,VLOOKUP('Market shares starting point Fe'!$D107,Nomenclature!$F$1:$G$8,2,FALSE))-'Market shares starting point Fe'!AC107)+AC107)</f>
        <v>9.4668349705161938E-3</v>
      </c>
      <c r="AE107" s="7">
        <f>IF(SUMIFS('Eurostat market shares'!$Z$2:$Z$185,'Eurostat market shares'!$C$2:$C$185,'Market shares starting point Fe'!$C107,'Eurostat market shares'!$D$2:$D$185,'Market shares starting point Fe'!$D107)=0,(SUMIFS('RAW data extract'!AB$74:AB$81,'RAW data extract'!$C$74:$C$81,VLOOKUP('Market shares starting point Fe'!$D107,Nomenclature!$F$1:$G$8,2,FALSE))-'Market shares starting point Fe'!AD107)+AD107,$Z107/SUMIFS('Eurostat market shares'!$Z$2:$Z$185,'Eurostat market shares'!$C$2:$C$185,'Market shares starting point Fe'!$C107,'Eurostat market shares'!$D$2:$D$185,'Market shares starting point Fe'!$D107)*(SUMIFS('RAW data extract'!AB$74:AB$81,'RAW data extract'!$C$74:$C$81,VLOOKUP('Market shares starting point Fe'!$D107,Nomenclature!$F$1:$G$8,2,FALSE))-'Market shares starting point Fe'!AD107)+AD107)</f>
        <v>1.0192339301006553E-2</v>
      </c>
      <c r="AF107" s="7">
        <f>IF(SUMIFS('Eurostat market shares'!$Z$2:$Z$185,'Eurostat market shares'!$C$2:$C$185,'Market shares starting point Fe'!$C107,'Eurostat market shares'!$D$2:$D$185,'Market shares starting point Fe'!$D107)=0,(SUMIFS('RAW data extract'!AC$74:AC$81,'RAW data extract'!$C$74:$C$81,VLOOKUP('Market shares starting point Fe'!$D107,Nomenclature!$F$1:$G$8,2,FALSE))-'Market shares starting point Fe'!AE107)+AE107,$Z107/SUMIFS('Eurostat market shares'!$Z$2:$Z$185,'Eurostat market shares'!$C$2:$C$185,'Market shares starting point Fe'!$C107,'Eurostat market shares'!$D$2:$D$185,'Market shares starting point Fe'!$D107)*(SUMIFS('RAW data extract'!AC$74:AC$81,'RAW data extract'!$C$74:$C$81,VLOOKUP('Market shares starting point Fe'!$D107,Nomenclature!$F$1:$G$8,2,FALSE))-'Market shares starting point Fe'!AE107)+AE107)</f>
        <v>1.0932966743926948E-2</v>
      </c>
      <c r="AG107" s="7">
        <f>IF(SUMIFS('Eurostat market shares'!$Z$2:$Z$185,'Eurostat market shares'!$C$2:$C$185,'Market shares starting point Fe'!$C107,'Eurostat market shares'!$D$2:$D$185,'Market shares starting point Fe'!$D107)=0,(SUMIFS('RAW data extract'!AD$74:AD$81,'RAW data extract'!$C$74:$C$81,VLOOKUP('Market shares starting point Fe'!$D107,Nomenclature!$F$1:$G$8,2,FALSE))-'Market shares starting point Fe'!AF107)+AF107,$Z107/SUMIFS('Eurostat market shares'!$Z$2:$Z$185,'Eurostat market shares'!$C$2:$C$185,'Market shares starting point Fe'!$C107,'Eurostat market shares'!$D$2:$D$185,'Market shares starting point Fe'!$D107)*(SUMIFS('RAW data extract'!AD$74:AD$81,'RAW data extract'!$C$74:$C$81,VLOOKUP('Market shares starting point Fe'!$D107,Nomenclature!$F$1:$G$8,2,FALSE))-'Market shares starting point Fe'!AF107)+AF107)</f>
        <v>1.1632729077874658E-2</v>
      </c>
      <c r="AH107" s="7">
        <f>IF(SUMIFS('Eurostat market shares'!$Z$2:$Z$185,'Eurostat market shares'!$C$2:$C$185,'Market shares starting point Fe'!$C107,'Eurostat market shares'!$D$2:$D$185,'Market shares starting point Fe'!$D107)=0,(SUMIFS('RAW data extract'!AE$74:AE$81,'RAW data extract'!$C$74:$C$81,VLOOKUP('Market shares starting point Fe'!$D107,Nomenclature!$F$1:$G$8,2,FALSE))-'Market shares starting point Fe'!AG107)+AG107,$Z107/SUMIFS('Eurostat market shares'!$Z$2:$Z$185,'Eurostat market shares'!$C$2:$C$185,'Market shares starting point Fe'!$C107,'Eurostat market shares'!$D$2:$D$185,'Market shares starting point Fe'!$D107)*(SUMIFS('RAW data extract'!AE$74:AE$81,'RAW data extract'!$C$74:$C$81,VLOOKUP('Market shares starting point Fe'!$D107,Nomenclature!$F$1:$G$8,2,FALSE))-'Market shares starting point Fe'!AG107)+AG107)</f>
        <v>1.2403548283621474E-2</v>
      </c>
      <c r="AI107" s="7">
        <f>IF(SUMIFS('Eurostat market shares'!$Z$2:$Z$185,'Eurostat market shares'!$C$2:$C$185,'Market shares starting point Fe'!$C107,'Eurostat market shares'!$D$2:$D$185,'Market shares starting point Fe'!$D107)=0,(SUMIFS('RAW data extract'!AF$74:AF$81,'RAW data extract'!$C$74:$C$81,VLOOKUP('Market shares starting point Fe'!$D107,Nomenclature!$F$1:$G$8,2,FALSE))-'Market shares starting point Fe'!AH107)+AH107,$Z107/SUMIFS('Eurostat market shares'!$Z$2:$Z$185,'Eurostat market shares'!$C$2:$C$185,'Market shares starting point Fe'!$C107,'Eurostat market shares'!$D$2:$D$185,'Market shares starting point Fe'!$D107)*(SUMIFS('RAW data extract'!AF$74:AF$81,'RAW data extract'!$C$74:$C$81,VLOOKUP('Market shares starting point Fe'!$D107,Nomenclature!$F$1:$G$8,2,FALSE))-'Market shares starting point Fe'!AH107)+AH107)</f>
        <v>1.3192387051305671E-2</v>
      </c>
      <c r="AJ107" s="7">
        <f>IF(SUMIFS('Eurostat market shares'!$Z$2:$Z$185,'Eurostat market shares'!$C$2:$C$185,'Market shares starting point Fe'!$C107,'Eurostat market shares'!$D$2:$D$185,'Market shares starting point Fe'!$D107)=0,(SUMIFS('RAW data extract'!AG$74:AG$81,'RAW data extract'!$C$74:$C$81,VLOOKUP('Market shares starting point Fe'!$D107,Nomenclature!$F$1:$G$8,2,FALSE))-'Market shares starting point Fe'!AI107)+AI107,$Z107/SUMIFS('Eurostat market shares'!$Z$2:$Z$185,'Eurostat market shares'!$C$2:$C$185,'Market shares starting point Fe'!$C107,'Eurostat market shares'!$D$2:$D$185,'Market shares starting point Fe'!$D107)*(SUMIFS('RAW data extract'!AG$74:AG$81,'RAW data extract'!$C$74:$C$81,VLOOKUP('Market shares starting point Fe'!$D107,Nomenclature!$F$1:$G$8,2,FALSE))-'Market shares starting point Fe'!AI107)+AI107)</f>
        <v>1.4040730380408782E-2</v>
      </c>
      <c r="AK107" s="7">
        <f>IF(SUMIFS('Eurostat market shares'!$Z$2:$Z$185,'Eurostat market shares'!$C$2:$C$185,'Market shares starting point Fe'!$C107,'Eurostat market shares'!$D$2:$D$185,'Market shares starting point Fe'!$D107)=0,(SUMIFS('RAW data extract'!AH$74:AH$81,'RAW data extract'!$C$74:$C$81,VLOOKUP('Market shares starting point Fe'!$D107,Nomenclature!$F$1:$G$8,2,FALSE))-'Market shares starting point Fe'!AJ107)+AJ107,$Z107/SUMIFS('Eurostat market shares'!$Z$2:$Z$185,'Eurostat market shares'!$C$2:$C$185,'Market shares starting point Fe'!$C107,'Eurostat market shares'!$D$2:$D$185,'Market shares starting point Fe'!$D107)*(SUMIFS('RAW data extract'!AH$74:AH$81,'RAW data extract'!$C$74:$C$81,VLOOKUP('Market shares starting point Fe'!$D107,Nomenclature!$F$1:$G$8,2,FALSE))-'Market shares starting point Fe'!AJ107)+AJ107)</f>
        <v>1.5033369462781436E-2</v>
      </c>
      <c r="AL107" s="7">
        <f>IF(SUMIFS('Eurostat market shares'!$Z$2:$Z$185,'Eurostat market shares'!$C$2:$C$185,'Market shares starting point Fe'!$C107,'Eurostat market shares'!$D$2:$D$185,'Market shares starting point Fe'!$D107)=0,(SUMIFS('RAW data extract'!AI$74:AI$81,'RAW data extract'!$C$74:$C$81,VLOOKUP('Market shares starting point Fe'!$D107,Nomenclature!$F$1:$G$8,2,FALSE))-'Market shares starting point Fe'!AK107)+AK107,$Z107/SUMIFS('Eurostat market shares'!$Z$2:$Z$185,'Eurostat market shares'!$C$2:$C$185,'Market shares starting point Fe'!$C107,'Eurostat market shares'!$D$2:$D$185,'Market shares starting point Fe'!$D107)*(SUMIFS('RAW data extract'!AI$74:AI$81,'RAW data extract'!$C$74:$C$81,VLOOKUP('Market shares starting point Fe'!$D107,Nomenclature!$F$1:$G$8,2,FALSE))-'Market shares starting point Fe'!AK107)+AK107)</f>
        <v>1.6119232985887754E-2</v>
      </c>
      <c r="AM107" s="7">
        <f>IF(SUMIFS('Eurostat market shares'!$Z$2:$Z$185,'Eurostat market shares'!$C$2:$C$185,'Market shares starting point Fe'!$C107,'Eurostat market shares'!$D$2:$D$185,'Market shares starting point Fe'!$D107)=0,(SUMIFS('RAW data extract'!AJ$74:AJ$81,'RAW data extract'!$C$74:$C$81,VLOOKUP('Market shares starting point Fe'!$D107,Nomenclature!$F$1:$G$8,2,FALSE))-'Market shares starting point Fe'!AL107)+AL107,$Z107/SUMIFS('Eurostat market shares'!$Z$2:$Z$185,'Eurostat market shares'!$C$2:$C$185,'Market shares starting point Fe'!$C107,'Eurostat market shares'!$D$2:$D$185,'Market shares starting point Fe'!$D107)*(SUMIFS('RAW data extract'!AJ$74:AJ$81,'RAW data extract'!$C$74:$C$81,VLOOKUP('Market shares starting point Fe'!$D107,Nomenclature!$F$1:$G$8,2,FALSE))-'Market shares starting point Fe'!AL107)+AL107)</f>
        <v>1.7354203128125446E-2</v>
      </c>
      <c r="AN107" s="7">
        <f>IF(SUMIFS('Eurostat market shares'!$Z$2:$Z$185,'Eurostat market shares'!$C$2:$C$185,'Market shares starting point Fe'!$C107,'Eurostat market shares'!$D$2:$D$185,'Market shares starting point Fe'!$D107)=0,(SUMIFS('RAW data extract'!AK$74:AK$81,'RAW data extract'!$C$74:$C$81,VLOOKUP('Market shares starting point Fe'!$D107,Nomenclature!$F$1:$G$8,2,FALSE))-'Market shares starting point Fe'!AM107)+AM107,$Z107/SUMIFS('Eurostat market shares'!$Z$2:$Z$185,'Eurostat market shares'!$C$2:$C$185,'Market shares starting point Fe'!$C107,'Eurostat market shares'!$D$2:$D$185,'Market shares starting point Fe'!$D107)*(SUMIFS('RAW data extract'!AK$74:AK$81,'RAW data extract'!$C$74:$C$81,VLOOKUP('Market shares starting point Fe'!$D107,Nomenclature!$F$1:$G$8,2,FALSE))-'Market shares starting point Fe'!AM107)+AM107)</f>
        <v>1.8827414576133131E-2</v>
      </c>
      <c r="AO107" s="7">
        <f>IF(SUMIFS('Eurostat market shares'!$Z$2:$Z$185,'Eurostat market shares'!$C$2:$C$185,'Market shares starting point Fe'!$C107,'Eurostat market shares'!$D$2:$D$185,'Market shares starting point Fe'!$D107)=0,(SUMIFS('RAW data extract'!AL$74:AL$81,'RAW data extract'!$C$74:$C$81,VLOOKUP('Market shares starting point Fe'!$D107,Nomenclature!$F$1:$G$8,2,FALSE))-'Market shares starting point Fe'!AN107)+AN107,$Z107/SUMIFS('Eurostat market shares'!$Z$2:$Z$185,'Eurostat market shares'!$C$2:$C$185,'Market shares starting point Fe'!$C107,'Eurostat market shares'!$D$2:$D$185,'Market shares starting point Fe'!$D107)*(SUMIFS('RAW data extract'!AL$74:AL$81,'RAW data extract'!$C$74:$C$81,VLOOKUP('Market shares starting point Fe'!$D107,Nomenclature!$F$1:$G$8,2,FALSE))-'Market shares starting point Fe'!AN107)+AN107)</f>
        <v>2.049290191040452E-2</v>
      </c>
      <c r="AP107" s="7">
        <f>IF(SUMIFS('Eurostat market shares'!$Z$2:$Z$185,'Eurostat market shares'!$C$2:$C$185,'Market shares starting point Fe'!$C107,'Eurostat market shares'!$D$2:$D$185,'Market shares starting point Fe'!$D107)=0,(SUMIFS('RAW data extract'!AM$74:AM$81,'RAW data extract'!$C$74:$C$81,VLOOKUP('Market shares starting point Fe'!$D107,Nomenclature!$F$1:$G$8,2,FALSE))-'Market shares starting point Fe'!AO107)+AO107,$Z107/SUMIFS('Eurostat market shares'!$Z$2:$Z$185,'Eurostat market shares'!$C$2:$C$185,'Market shares starting point Fe'!$C107,'Eurostat market shares'!$D$2:$D$185,'Market shares starting point Fe'!$D107)*(SUMIFS('RAW data extract'!AM$74:AM$81,'RAW data extract'!$C$74:$C$81,VLOOKUP('Market shares starting point Fe'!$D107,Nomenclature!$F$1:$G$8,2,FALSE))-'Market shares starting point Fe'!AO107)+AO107)</f>
        <v>2.2380289907512292E-2</v>
      </c>
      <c r="AQ107" s="7">
        <f>IF(SUMIFS('Eurostat market shares'!$Z$2:$Z$185,'Eurostat market shares'!$C$2:$C$185,'Market shares starting point Fe'!$C107,'Eurostat market shares'!$D$2:$D$185,'Market shares starting point Fe'!$D107)=0,(SUMIFS('RAW data extract'!AN$74:AN$81,'RAW data extract'!$C$74:$C$81,VLOOKUP('Market shares starting point Fe'!$D107,Nomenclature!$F$1:$G$8,2,FALSE))-'Market shares starting point Fe'!AP107)+AP107,$Z107/SUMIFS('Eurostat market shares'!$Z$2:$Z$185,'Eurostat market shares'!$C$2:$C$185,'Market shares starting point Fe'!$C107,'Eurostat market shares'!$D$2:$D$185,'Market shares starting point Fe'!$D107)*(SUMIFS('RAW data extract'!AN$74:AN$81,'RAW data extract'!$C$74:$C$81,VLOOKUP('Market shares starting point Fe'!$D107,Nomenclature!$F$1:$G$8,2,FALSE))-'Market shares starting point Fe'!AP107)+AP107)</f>
        <v>2.4483705521278869E-2</v>
      </c>
      <c r="AR107" s="7">
        <f>IF(SUMIFS('Eurostat market shares'!$Z$2:$Z$185,'Eurostat market shares'!$C$2:$C$185,'Market shares starting point Fe'!$C107,'Eurostat market shares'!$D$2:$D$185,'Market shares starting point Fe'!$D107)=0,(SUMIFS('RAW data extract'!AO$74:AO$81,'RAW data extract'!$C$74:$C$81,VLOOKUP('Market shares starting point Fe'!$D107,Nomenclature!$F$1:$G$8,2,FALSE))-'Market shares starting point Fe'!AQ107)+AQ107,$Z107/SUMIFS('Eurostat market shares'!$Z$2:$Z$185,'Eurostat market shares'!$C$2:$C$185,'Market shares starting point Fe'!$C107,'Eurostat market shares'!$D$2:$D$185,'Market shares starting point Fe'!$D107)*(SUMIFS('RAW data extract'!AO$74:AO$81,'RAW data extract'!$C$74:$C$81,VLOOKUP('Market shares starting point Fe'!$D107,Nomenclature!$F$1:$G$8,2,FALSE))-'Market shares starting point Fe'!AQ107)+AQ107)</f>
        <v>2.6674996866603823E-2</v>
      </c>
      <c r="AS107" s="7">
        <f>IF(SUMIFS('Eurostat market shares'!$Z$2:$Z$185,'Eurostat market shares'!$C$2:$C$185,'Market shares starting point Fe'!$C107,'Eurostat market shares'!$D$2:$D$185,'Market shares starting point Fe'!$D107)=0,(SUMIFS('RAW data extract'!AP$74:AP$81,'RAW data extract'!$C$74:$C$81,VLOOKUP('Market shares starting point Fe'!$D107,Nomenclature!$F$1:$G$8,2,FALSE))-'Market shares starting point Fe'!AR107)+AR107,$Z107/SUMIFS('Eurostat market shares'!$Z$2:$Z$185,'Eurostat market shares'!$C$2:$C$185,'Market shares starting point Fe'!$C107,'Eurostat market shares'!$D$2:$D$185,'Market shares starting point Fe'!$D107)*(SUMIFS('RAW data extract'!AP$74:AP$81,'RAW data extract'!$C$74:$C$81,VLOOKUP('Market shares starting point Fe'!$D107,Nomenclature!$F$1:$G$8,2,FALSE))-'Market shares starting point Fe'!AR107)+AR107)</f>
        <v>2.8981523520557759E-2</v>
      </c>
      <c r="AT107" s="7">
        <f>IF(SUMIFS('Eurostat market shares'!$Z$2:$Z$185,'Eurostat market shares'!$C$2:$C$185,'Market shares starting point Fe'!$C107,'Eurostat market shares'!$D$2:$D$185,'Market shares starting point Fe'!$D107)=0,(SUMIFS('RAW data extract'!AQ$74:AQ$81,'RAW data extract'!$C$74:$C$81,VLOOKUP('Market shares starting point Fe'!$D107,Nomenclature!$F$1:$G$8,2,FALSE))-'Market shares starting point Fe'!AS107)+AS107,$Z107/SUMIFS('Eurostat market shares'!$Z$2:$Z$185,'Eurostat market shares'!$C$2:$C$185,'Market shares starting point Fe'!$C107,'Eurostat market shares'!$D$2:$D$185,'Market shares starting point Fe'!$D107)*(SUMIFS('RAW data extract'!AQ$74:AQ$81,'RAW data extract'!$C$74:$C$81,VLOOKUP('Market shares starting point Fe'!$D107,Nomenclature!$F$1:$G$8,2,FALSE))-'Market shares starting point Fe'!AS107)+AS107)</f>
        <v>3.1471723504043404E-2</v>
      </c>
      <c r="AU107" s="7">
        <f>IF(SUMIFS('Eurostat market shares'!$Z$2:$Z$185,'Eurostat market shares'!$C$2:$C$185,'Market shares starting point Fe'!$C107,'Eurostat market shares'!$D$2:$D$185,'Market shares starting point Fe'!$D107)=0,(SUMIFS('RAW data extract'!AR$74:AR$81,'RAW data extract'!$C$74:$C$81,VLOOKUP('Market shares starting point Fe'!$D107,Nomenclature!$F$1:$G$8,2,FALSE))-'Market shares starting point Fe'!AT107)+AT107,$Z107/SUMIFS('Eurostat market shares'!$Z$2:$Z$185,'Eurostat market shares'!$C$2:$C$185,'Market shares starting point Fe'!$C107,'Eurostat market shares'!$D$2:$D$185,'Market shares starting point Fe'!$D107)*(SUMIFS('RAW data extract'!AR$74:AR$81,'RAW data extract'!$C$74:$C$81,VLOOKUP('Market shares starting point Fe'!$D107,Nomenclature!$F$1:$G$8,2,FALSE))-'Market shares starting point Fe'!AT107)+AT107)</f>
        <v>3.4052766275412157E-2</v>
      </c>
      <c r="AV107" s="7">
        <f>IF(SUMIFS('Eurostat market shares'!$Z$2:$Z$185,'Eurostat market shares'!$C$2:$C$185,'Market shares starting point Fe'!$C107,'Eurostat market shares'!$D$2:$D$185,'Market shares starting point Fe'!$D107)=0,(SUMIFS('RAW data extract'!AS$74:AS$81,'RAW data extract'!$C$74:$C$81,VLOOKUP('Market shares starting point Fe'!$D107,Nomenclature!$F$1:$G$8,2,FALSE))-'Market shares starting point Fe'!AU107)+AU107,$Z107/SUMIFS('Eurostat market shares'!$Z$2:$Z$185,'Eurostat market shares'!$C$2:$C$185,'Market shares starting point Fe'!$C107,'Eurostat market shares'!$D$2:$D$185,'Market shares starting point Fe'!$D107)*(SUMIFS('RAW data extract'!AS$74:AS$81,'RAW data extract'!$C$74:$C$81,VLOOKUP('Market shares starting point Fe'!$D107,Nomenclature!$F$1:$G$8,2,FALSE))-'Market shares starting point Fe'!AU107)+AU107)</f>
        <v>3.6778270543804337E-2</v>
      </c>
      <c r="AW107" s="7">
        <f>IF(SUMIFS('Eurostat market shares'!$Z$2:$Z$185,'Eurostat market shares'!$C$2:$C$185,'Market shares starting point Fe'!$C107,'Eurostat market shares'!$D$2:$D$185,'Market shares starting point Fe'!$D107)=0,(SUMIFS('RAW data extract'!AT$74:AT$81,'RAW data extract'!$C$74:$C$81,VLOOKUP('Market shares starting point Fe'!$D107,Nomenclature!$F$1:$G$8,2,FALSE))-'Market shares starting point Fe'!AV107)+AV107,$Z107/SUMIFS('Eurostat market shares'!$Z$2:$Z$185,'Eurostat market shares'!$C$2:$C$185,'Market shares starting point Fe'!$C107,'Eurostat market shares'!$D$2:$D$185,'Market shares starting point Fe'!$D107)*(SUMIFS('RAW data extract'!AT$74:AT$81,'RAW data extract'!$C$74:$C$81,VLOOKUP('Market shares starting point Fe'!$D107,Nomenclature!$F$1:$G$8,2,FALSE))-'Market shares starting point Fe'!AV107)+AV107)</f>
        <v>3.9681390293189546E-2</v>
      </c>
      <c r="AX107" s="7">
        <f>IF(SUMIFS('Eurostat market shares'!$Z$2:$Z$185,'Eurostat market shares'!$C$2:$C$185,'Market shares starting point Fe'!$C107,'Eurostat market shares'!$D$2:$D$185,'Market shares starting point Fe'!$D107)=0,(SUMIFS('RAW data extract'!AU$74:AU$81,'RAW data extract'!$C$74:$C$81,VLOOKUP('Market shares starting point Fe'!$D107,Nomenclature!$F$1:$G$8,2,FALSE))-'Market shares starting point Fe'!AW107)+AW107,$Z107/SUMIFS('Eurostat market shares'!$Z$2:$Z$185,'Eurostat market shares'!$C$2:$C$185,'Market shares starting point Fe'!$C107,'Eurostat market shares'!$D$2:$D$185,'Market shares starting point Fe'!$D107)*(SUMIFS('RAW data extract'!AU$74:AU$81,'RAW data extract'!$C$74:$C$81,VLOOKUP('Market shares starting point Fe'!$D107,Nomenclature!$F$1:$G$8,2,FALSE))-'Market shares starting point Fe'!AW107)+AW107)</f>
        <v>4.2824369563487202E-2</v>
      </c>
      <c r="AY107" s="7">
        <f>IF(SUMIFS('Eurostat market shares'!$Z$2:$Z$185,'Eurostat market shares'!$C$2:$C$185,'Market shares starting point Fe'!$C107,'Eurostat market shares'!$D$2:$D$185,'Market shares starting point Fe'!$D107)=0,(SUMIFS('RAW data extract'!AV$74:AV$81,'RAW data extract'!$C$74:$C$81,VLOOKUP('Market shares starting point Fe'!$D107,Nomenclature!$F$1:$G$8,2,FALSE))-'Market shares starting point Fe'!AX107)+AX107,$Z107/SUMIFS('Eurostat market shares'!$Z$2:$Z$185,'Eurostat market shares'!$C$2:$C$185,'Market shares starting point Fe'!$C107,'Eurostat market shares'!$D$2:$D$185,'Market shares starting point Fe'!$D107)*(SUMIFS('RAW data extract'!AV$74:AV$81,'RAW data extract'!$C$74:$C$81,VLOOKUP('Market shares starting point Fe'!$D107,Nomenclature!$F$1:$G$8,2,FALSE))-'Market shares starting point Fe'!AX107)+AX107)</f>
        <v>4.6241290612107071E-2</v>
      </c>
      <c r="AZ107" s="7">
        <f>IF(SUMIFS('Eurostat market shares'!$Z$2:$Z$185,'Eurostat market shares'!$C$2:$C$185,'Market shares starting point Fe'!$C107,'Eurostat market shares'!$D$2:$D$185,'Market shares starting point Fe'!$D107)=0,(SUMIFS('RAW data extract'!AW$74:AW$81,'RAW data extract'!$C$74:$C$81,VLOOKUP('Market shares starting point Fe'!$D107,Nomenclature!$F$1:$G$8,2,FALSE))-'Market shares starting point Fe'!AY107)+AY107,$Z107/SUMIFS('Eurostat market shares'!$Z$2:$Z$185,'Eurostat market shares'!$C$2:$C$185,'Market shares starting point Fe'!$C107,'Eurostat market shares'!$D$2:$D$185,'Market shares starting point Fe'!$D107)*(SUMIFS('RAW data extract'!AW$74:AW$81,'RAW data extract'!$C$74:$C$81,VLOOKUP('Market shares starting point Fe'!$D107,Nomenclature!$F$1:$G$8,2,FALSE))-'Market shares starting point Fe'!AY107)+AY107)</f>
        <v>4.9947291639282E-2</v>
      </c>
      <c r="BA107" s="7">
        <f>IF(SUMIFS('Eurostat market shares'!$Z$2:$Z$185,'Eurostat market shares'!$C$2:$C$185,'Market shares starting point Fe'!$C107,'Eurostat market shares'!$D$2:$D$185,'Market shares starting point Fe'!$D107)=0,(SUMIFS('RAW data extract'!AX$74:AX$81,'RAW data extract'!$C$74:$C$81,VLOOKUP('Market shares starting point Fe'!$D107,Nomenclature!$F$1:$G$8,2,FALSE))-'Market shares starting point Fe'!AZ107)+AZ107,$Z107/SUMIFS('Eurostat market shares'!$Z$2:$Z$185,'Eurostat market shares'!$C$2:$C$185,'Market shares starting point Fe'!$C107,'Eurostat market shares'!$D$2:$D$185,'Market shares starting point Fe'!$D107)*(SUMIFS('RAW data extract'!AX$74:AX$81,'RAW data extract'!$C$74:$C$81,VLOOKUP('Market shares starting point Fe'!$D107,Nomenclature!$F$1:$G$8,2,FALSE))-'Market shares starting point Fe'!AZ107)+AZ107)</f>
        <v>5.39952980802074E-2</v>
      </c>
      <c r="BB107" s="7">
        <f>IF(SUMIFS('Eurostat market shares'!$Z$2:$Z$185,'Eurostat market shares'!$C$2:$C$185,'Market shares starting point Fe'!$C107,'Eurostat market shares'!$D$2:$D$185,'Market shares starting point Fe'!$D107)=0,(SUMIFS('RAW data extract'!AY$74:AY$81,'RAW data extract'!$C$74:$C$81,VLOOKUP('Market shares starting point Fe'!$D107,Nomenclature!$F$1:$G$8,2,FALSE))-'Market shares starting point Fe'!BA107)+BA107,$Z107/SUMIFS('Eurostat market shares'!$Z$2:$Z$185,'Eurostat market shares'!$C$2:$C$185,'Market shares starting point Fe'!$C107,'Eurostat market shares'!$D$2:$D$185,'Market shares starting point Fe'!$D107)*(SUMIFS('RAW data extract'!AY$74:AY$81,'RAW data extract'!$C$74:$C$81,VLOOKUP('Market shares starting point Fe'!$D107,Nomenclature!$F$1:$G$8,2,FALSE))-'Market shares starting point Fe'!BA107)+BA107)</f>
        <v>5.8458049131457968E-2</v>
      </c>
      <c r="BC107" s="7">
        <f>IF(SUMIFS('Eurostat market shares'!$Z$2:$Z$185,'Eurostat market shares'!$C$2:$C$185,'Market shares starting point Fe'!$C107,'Eurostat market shares'!$D$2:$D$185,'Market shares starting point Fe'!$D107)=0,(SUMIFS('RAW data extract'!AZ$74:AZ$81,'RAW data extract'!$C$74:$C$81,VLOOKUP('Market shares starting point Fe'!$D107,Nomenclature!$F$1:$G$8,2,FALSE))-'Market shares starting point Fe'!BB107)+BB107,$Z107/SUMIFS('Eurostat market shares'!$Z$2:$Z$185,'Eurostat market shares'!$C$2:$C$185,'Market shares starting point Fe'!$C107,'Eurostat market shares'!$D$2:$D$185,'Market shares starting point Fe'!$D107)*(SUMIFS('RAW data extract'!AZ$74:AZ$81,'RAW data extract'!$C$74:$C$81,VLOOKUP('Market shares starting point Fe'!$D107,Nomenclature!$F$1:$G$8,2,FALSE))-'Market shares starting point Fe'!BB107)+BB107)</f>
        <v>6.3401371092002445E-2</v>
      </c>
      <c r="BD107" s="7">
        <f>IF(SUMIFS('Eurostat market shares'!$Z$2:$Z$185,'Eurostat market shares'!$C$2:$C$185,'Market shares starting point Fe'!$C107,'Eurostat market shares'!$D$2:$D$185,'Market shares starting point Fe'!$D107)=0,(SUMIFS('RAW data extract'!BA$74:BA$81,'RAW data extract'!$C$74:$C$81,VLOOKUP('Market shares starting point Fe'!$D107,Nomenclature!$F$1:$G$8,2,FALSE))-'Market shares starting point Fe'!BC107)+BC107,$Z107/SUMIFS('Eurostat market shares'!$Z$2:$Z$185,'Eurostat market shares'!$C$2:$C$185,'Market shares starting point Fe'!$C107,'Eurostat market shares'!$D$2:$D$185,'Market shares starting point Fe'!$D107)*(SUMIFS('RAW data extract'!BA$74:BA$81,'RAW data extract'!$C$74:$C$81,VLOOKUP('Market shares starting point Fe'!$D107,Nomenclature!$F$1:$G$8,2,FALSE))-'Market shares starting point Fe'!BC107)+BC107)</f>
        <v>6.8817306464138597E-2</v>
      </c>
      <c r="BE107" s="7">
        <f>IF(SUMIFS('Eurostat market shares'!$Z$2:$Z$185,'Eurostat market shares'!$C$2:$C$185,'Market shares starting point Fe'!$C107,'Eurostat market shares'!$D$2:$D$185,'Market shares starting point Fe'!$D107)=0,(SUMIFS('RAW data extract'!BB$74:BB$81,'RAW data extract'!$C$74:$C$81,VLOOKUP('Market shares starting point Fe'!$D107,Nomenclature!$F$1:$G$8,2,FALSE))-'Market shares starting point Fe'!BD107)+BD107,$Z107/SUMIFS('Eurostat market shares'!$Z$2:$Z$185,'Eurostat market shares'!$C$2:$C$185,'Market shares starting point Fe'!$C107,'Eurostat market shares'!$D$2:$D$185,'Market shares starting point Fe'!$D107)*(SUMIFS('RAW data extract'!BB$74:BB$81,'RAW data extract'!$C$74:$C$81,VLOOKUP('Market shares starting point Fe'!$D107,Nomenclature!$F$1:$G$8,2,FALSE))-'Market shares starting point Fe'!BD107)+BD107)</f>
        <v>7.4897037211166584E-2</v>
      </c>
      <c r="BF107" s="7">
        <f>IF(SUMIFS('Eurostat market shares'!$Z$2:$Z$185,'Eurostat market shares'!$C$2:$C$185,'Market shares starting point Fe'!$C107,'Eurostat market shares'!$D$2:$D$185,'Market shares starting point Fe'!$D107)=0,(SUMIFS('RAW data extract'!BC$74:BC$81,'RAW data extract'!$C$74:$C$81,VLOOKUP('Market shares starting point Fe'!$D107,Nomenclature!$F$1:$G$8,2,FALSE))-'Market shares starting point Fe'!BE107)+BE107,$Z107/SUMIFS('Eurostat market shares'!$Z$2:$Z$185,'Eurostat market shares'!$C$2:$C$185,'Market shares starting point Fe'!$C107,'Eurostat market shares'!$D$2:$D$185,'Market shares starting point Fe'!$D107)*(SUMIFS('RAW data extract'!BC$74:BC$81,'RAW data extract'!$C$74:$C$81,VLOOKUP('Market shares starting point Fe'!$D107,Nomenclature!$F$1:$G$8,2,FALSE))-'Market shares starting point Fe'!BE107)+BE107)</f>
        <v>8.1710240282487634E-2</v>
      </c>
      <c r="BG107" s="7">
        <f>IF(SUMIFS('Eurostat market shares'!$Z$2:$Z$185,'Eurostat market shares'!$C$2:$C$185,'Market shares starting point Fe'!$C107,'Eurostat market shares'!$D$2:$D$185,'Market shares starting point Fe'!$D107)=0,(SUMIFS('RAW data extract'!BD$74:BD$81,'RAW data extract'!$C$74:$C$81,VLOOKUP('Market shares starting point Fe'!$D107,Nomenclature!$F$1:$G$8,2,FALSE))-'Market shares starting point Fe'!BF107)+BF107,$Z107/SUMIFS('Eurostat market shares'!$Z$2:$Z$185,'Eurostat market shares'!$C$2:$C$185,'Market shares starting point Fe'!$C107,'Eurostat market shares'!$D$2:$D$185,'Market shares starting point Fe'!$D107)*(SUMIFS('RAW data extract'!BD$74:BD$81,'RAW data extract'!$C$74:$C$81,VLOOKUP('Market shares starting point Fe'!$D107,Nomenclature!$F$1:$G$8,2,FALSE))-'Market shares starting point Fe'!BF107)+BF107)</f>
        <v>8.939021685558271E-2</v>
      </c>
      <c r="BH107" s="7">
        <f>IF(SUMIFS('Eurostat market shares'!$Z$2:$Z$185,'Eurostat market shares'!$C$2:$C$185,'Market shares starting point Fe'!$C107,'Eurostat market shares'!$D$2:$D$185,'Market shares starting point Fe'!$D107)=0,(SUMIFS('RAW data extract'!BE$74:BE$81,'RAW data extract'!$C$74:$C$81,VLOOKUP('Market shares starting point Fe'!$D107,Nomenclature!$F$1:$G$8,2,FALSE))-'Market shares starting point Fe'!BG107)+BG107,$Z107/SUMIFS('Eurostat market shares'!$Z$2:$Z$185,'Eurostat market shares'!$C$2:$C$185,'Market shares starting point Fe'!$C107,'Eurostat market shares'!$D$2:$D$185,'Market shares starting point Fe'!$D107)*(SUMIFS('RAW data extract'!BE$74:BE$81,'RAW data extract'!$C$74:$C$81,VLOOKUP('Market shares starting point Fe'!$D107,Nomenclature!$F$1:$G$8,2,FALSE))-'Market shares starting point Fe'!BG107)+BG107)</f>
        <v>9.8121167187869188E-2</v>
      </c>
    </row>
    <row r="108" spans="1:60" hidden="1" x14ac:dyDescent="0.3">
      <c r="A108" t="s">
        <v>9</v>
      </c>
      <c r="B108" t="s">
        <v>10</v>
      </c>
      <c r="C108" t="s">
        <v>32</v>
      </c>
      <c r="D108" t="s">
        <v>18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 s="6">
        <f>IFERROR(SUMIFS('intermediary sheet'!J$2:J$185,'intermediary sheet'!$C$2:$C$185,'Market shares starting point Fe'!$C108,'intermediary sheet'!$D$2:$D$185,'Market shares starting point Fe'!$D108)/SUMIFS('intermediary sheet'!J$2:J$185,'intermediary sheet'!$C$2:$C$185,'Market shares starting point Fe'!$C108,'intermediary sheet'!$D$2:$D$185,"total"),0)</f>
        <v>0</v>
      </c>
      <c r="K108" s="6">
        <f>IFERROR(SUMIFS('intermediary sheet'!K$2:K$185,'intermediary sheet'!$C$2:$C$185,'Market shares starting point Fe'!$C108,'intermediary sheet'!$D$2:$D$185,'Market shares starting point Fe'!$D108)/SUMIFS('intermediary sheet'!K$2:K$185,'intermediary sheet'!$C$2:$C$185,'Market shares starting point Fe'!$C108,'intermediary sheet'!$D$2:$D$185,"total"),0)</f>
        <v>0</v>
      </c>
      <c r="L108" s="6">
        <f>IFERROR(SUMIFS('intermediary sheet'!L$2:L$185,'intermediary sheet'!$C$2:$C$185,'Market shares starting point Fe'!$C108,'intermediary sheet'!$D$2:$D$185,'Market shares starting point Fe'!$D108)/SUMIFS('intermediary sheet'!L$2:L$185,'intermediary sheet'!$C$2:$C$185,'Market shares starting point Fe'!$C108,'intermediary sheet'!$D$2:$D$185,"total"),0)</f>
        <v>0</v>
      </c>
      <c r="M108" s="6">
        <f>IFERROR(SUMIFS('intermediary sheet'!M$2:M$185,'intermediary sheet'!$C$2:$C$185,'Market shares starting point Fe'!$C108,'intermediary sheet'!$D$2:$D$185,'Market shares starting point Fe'!$D108)/SUMIFS('intermediary sheet'!M$2:M$185,'intermediary sheet'!$C$2:$C$185,'Market shares starting point Fe'!$C108,'intermediary sheet'!$D$2:$D$185,"total"),0)</f>
        <v>0</v>
      </c>
      <c r="N108" s="6">
        <f>IFERROR(SUMIFS('intermediary sheet'!N$2:N$185,'intermediary sheet'!$C$2:$C$185,'Market shares starting point Fe'!$C108,'intermediary sheet'!$D$2:$D$185,'Market shares starting point Fe'!$D108)/SUMIFS('intermediary sheet'!N$2:N$185,'intermediary sheet'!$C$2:$C$185,'Market shares starting point Fe'!$C108,'intermediary sheet'!$D$2:$D$185,"total"),0)</f>
        <v>0</v>
      </c>
      <c r="O108" s="6">
        <f>IFERROR(SUMIFS('intermediary sheet'!O$2:O$185,'intermediary sheet'!$C$2:$C$185,'Market shares starting point Fe'!$C108,'intermediary sheet'!$D$2:$D$185,'Market shares starting point Fe'!$D108)/SUMIFS('intermediary sheet'!O$2:O$185,'intermediary sheet'!$C$2:$C$185,'Market shares starting point Fe'!$C108,'intermediary sheet'!$D$2:$D$185,"total"),0)</f>
        <v>0</v>
      </c>
      <c r="P108" s="6">
        <f>IFERROR(SUMIFS('intermediary sheet'!P$2:P$185,'intermediary sheet'!$C$2:$C$185,'Market shares starting point Fe'!$C108,'intermediary sheet'!$D$2:$D$185,'Market shares starting point Fe'!$D108)/SUMIFS('intermediary sheet'!P$2:P$185,'intermediary sheet'!$C$2:$C$185,'Market shares starting point Fe'!$C108,'intermediary sheet'!$D$2:$D$185,"total"),0)</f>
        <v>0</v>
      </c>
      <c r="Q108" s="6">
        <f>IFERROR(SUMIFS('intermediary sheet'!Q$2:Q$185,'intermediary sheet'!$C$2:$C$185,'Market shares starting point Fe'!$C108,'intermediary sheet'!$D$2:$D$185,'Market shares starting point Fe'!$D108)/SUMIFS('intermediary sheet'!Q$2:Q$185,'intermediary sheet'!$C$2:$C$185,'Market shares starting point Fe'!$C108,'intermediary sheet'!$D$2:$D$185,"total"),0)</f>
        <v>0</v>
      </c>
      <c r="R108" s="6">
        <f>IFERROR(SUMIFS('intermediary sheet'!R$2:R$185,'intermediary sheet'!$C$2:$C$185,'Market shares starting point Fe'!$C108,'intermediary sheet'!$D$2:$D$185,'Market shares starting point Fe'!$D108)/SUMIFS('intermediary sheet'!R$2:R$185,'intermediary sheet'!$C$2:$C$185,'Market shares starting point Fe'!$C108,'intermediary sheet'!$D$2:$D$185,"total"),0)</f>
        <v>0</v>
      </c>
      <c r="S108" s="6">
        <f>IFERROR(SUMIFS('intermediary sheet'!S$2:S$185,'intermediary sheet'!$C$2:$C$185,'Market shares starting point Fe'!$C108,'intermediary sheet'!$D$2:$D$185,'Market shares starting point Fe'!$D108)/SUMIFS('intermediary sheet'!S$2:S$185,'intermediary sheet'!$C$2:$C$185,'Market shares starting point Fe'!$C108,'intermediary sheet'!$D$2:$D$185,"total"),0)</f>
        <v>0</v>
      </c>
      <c r="T108" s="6">
        <f>IFERROR(SUMIFS('intermediary sheet'!T$2:T$185,'intermediary sheet'!$C$2:$C$185,'Market shares starting point Fe'!$C108,'intermediary sheet'!$D$2:$D$185,'Market shares starting point Fe'!$D108)/SUMIFS('intermediary sheet'!T$2:T$185,'intermediary sheet'!$C$2:$C$185,'Market shares starting point Fe'!$C108,'intermediary sheet'!$D$2:$D$185,"total"),0)</f>
        <v>0</v>
      </c>
      <c r="U108" s="6">
        <f>IFERROR(SUMIFS('intermediary sheet'!U$2:U$185,'intermediary sheet'!$C$2:$C$185,'Market shares starting point Fe'!$C108,'intermediary sheet'!$D$2:$D$185,'Market shares starting point Fe'!$D108)/SUMIFS('intermediary sheet'!U$2:U$185,'intermediary sheet'!$C$2:$C$185,'Market shares starting point Fe'!$C108,'intermediary sheet'!$D$2:$D$185,"total"),0)</f>
        <v>0</v>
      </c>
      <c r="V108" s="6">
        <f>IFERROR(SUMIFS('intermediary sheet'!V$2:V$185,'intermediary sheet'!$C$2:$C$185,'Market shares starting point Fe'!$C108,'intermediary sheet'!$D$2:$D$185,'Market shares starting point Fe'!$D108)/SUMIFS('intermediary sheet'!V$2:V$185,'intermediary sheet'!$C$2:$C$185,'Market shares starting point Fe'!$C108,'intermediary sheet'!$D$2:$D$185,"total"),0)</f>
        <v>0</v>
      </c>
      <c r="W108" s="6">
        <f>IFERROR(SUMIFS('intermediary sheet'!W$2:W$185,'intermediary sheet'!$C$2:$C$185,'Market shares starting point Fe'!$C108,'intermediary sheet'!$D$2:$D$185,'Market shares starting point Fe'!$D108)/SUMIFS('intermediary sheet'!W$2:W$185,'intermediary sheet'!$C$2:$C$185,'Market shares starting point Fe'!$C108,'intermediary sheet'!$D$2:$D$185,"total"),0)</f>
        <v>0</v>
      </c>
      <c r="X108" s="6">
        <f>IFERROR(SUMIFS('intermediary sheet'!X$2:X$185,'intermediary sheet'!$C$2:$C$185,'Market shares starting point Fe'!$C108,'intermediary sheet'!$D$2:$D$185,'Market shares starting point Fe'!$D108)/SUMIFS('intermediary sheet'!X$2:X$185,'intermediary sheet'!$C$2:$C$185,'Market shares starting point Fe'!$C108,'intermediary sheet'!$D$2:$D$185,"total"),0)</f>
        <v>0</v>
      </c>
      <c r="Y108" s="6">
        <f>IFERROR(SUMIFS('intermediary sheet'!Y$2:Y$185,'intermediary sheet'!$C$2:$C$185,'Market shares starting point Fe'!$C108,'intermediary sheet'!$D$2:$D$185,'Market shares starting point Fe'!$D108)/SUMIFS('intermediary sheet'!Y$2:Y$185,'intermediary sheet'!$C$2:$C$185,'Market shares starting point Fe'!$C108,'intermediary sheet'!$D$2:$D$185,"total"),0)</f>
        <v>0</v>
      </c>
      <c r="Z108" s="6">
        <f>IFERROR(SUMIFS('intermediary sheet'!Z$2:Z$185,'intermediary sheet'!$C$2:$C$185,'Market shares starting point Fe'!$C108,'intermediary sheet'!$D$2:$D$185,'Market shares starting point Fe'!$D108)/SUMIFS('intermediary sheet'!Z$2:Z$185,'intermediary sheet'!$C$2:$C$185,'Market shares starting point Fe'!$C108,'intermediary sheet'!$D$2:$D$185,"total"),0)</f>
        <v>0</v>
      </c>
      <c r="AA108" s="7">
        <f>IF(SUMIFS('Eurostat market shares'!$Z$2:$Z$185,'Eurostat market shares'!$C$2:$C$185,'Market shares starting point Fe'!$C108,'Eurostat market shares'!$D$2:$D$185,'Market shares starting point Fe'!$D108)=0,(SUMIFS('RAW data extract'!X$74:X$81,'RAW data extract'!$C$74:$C$81,VLOOKUP('Market shares starting point Fe'!$D108,Nomenclature!$F$1:$G$8,2,FALSE))-'Market shares starting point Fe'!Z108)+Z108,$Z108/SUMIFS('Eurostat market shares'!$Z$2:$Z$185,'Eurostat market shares'!$C$2:$C$185,'Market shares starting point Fe'!$C108,'Eurostat market shares'!$D$2:$D$185,'Market shares starting point Fe'!$D108)*(SUMIFS('RAW data extract'!X$74:X$81,'RAW data extract'!$C$74:$C$81,VLOOKUP('Market shares starting point Fe'!$D108,Nomenclature!$F$1:$G$8,2,FALSE))-'Market shares starting point Fe'!Z108)+Z108)</f>
        <v>0</v>
      </c>
      <c r="AB108" s="7">
        <f>IF(SUMIFS('Eurostat market shares'!$Z$2:$Z$185,'Eurostat market shares'!$C$2:$C$185,'Market shares starting point Fe'!$C108,'Eurostat market shares'!$D$2:$D$185,'Market shares starting point Fe'!$D108)=0,(SUMIFS('RAW data extract'!Y$74:Y$81,'RAW data extract'!$C$74:$C$81,VLOOKUP('Market shares starting point Fe'!$D108,Nomenclature!$F$1:$G$8,2,FALSE))-'Market shares starting point Fe'!AA108)+AA108,$Z108/SUMIFS('Eurostat market shares'!$Z$2:$Z$185,'Eurostat market shares'!$C$2:$C$185,'Market shares starting point Fe'!$C108,'Eurostat market shares'!$D$2:$D$185,'Market shares starting point Fe'!$D108)*(SUMIFS('RAW data extract'!Y$74:Y$81,'RAW data extract'!$C$74:$C$81,VLOOKUP('Market shares starting point Fe'!$D108,Nomenclature!$F$1:$G$8,2,FALSE))-'Market shares starting point Fe'!AA108)+AA108)</f>
        <v>0</v>
      </c>
      <c r="AC108" s="7">
        <f>IF(SUMIFS('Eurostat market shares'!$Z$2:$Z$185,'Eurostat market shares'!$C$2:$C$185,'Market shares starting point Fe'!$C108,'Eurostat market shares'!$D$2:$D$185,'Market shares starting point Fe'!$D108)=0,(SUMIFS('RAW data extract'!Z$74:Z$81,'RAW data extract'!$C$74:$C$81,VLOOKUP('Market shares starting point Fe'!$D108,Nomenclature!$F$1:$G$8,2,FALSE))-'Market shares starting point Fe'!AB108)+AB108,$Z108/SUMIFS('Eurostat market shares'!$Z$2:$Z$185,'Eurostat market shares'!$C$2:$C$185,'Market shares starting point Fe'!$C108,'Eurostat market shares'!$D$2:$D$185,'Market shares starting point Fe'!$D108)*(SUMIFS('RAW data extract'!Z$74:Z$81,'RAW data extract'!$C$74:$C$81,VLOOKUP('Market shares starting point Fe'!$D108,Nomenclature!$F$1:$G$8,2,FALSE))-'Market shares starting point Fe'!AB108)+AB108)</f>
        <v>0</v>
      </c>
      <c r="AD108" s="7">
        <f>IF(SUMIFS('Eurostat market shares'!$Z$2:$Z$185,'Eurostat market shares'!$C$2:$C$185,'Market shares starting point Fe'!$C108,'Eurostat market shares'!$D$2:$D$185,'Market shares starting point Fe'!$D108)=0,(SUMIFS('RAW data extract'!AA$74:AA$81,'RAW data extract'!$C$74:$C$81,VLOOKUP('Market shares starting point Fe'!$D108,Nomenclature!$F$1:$G$8,2,FALSE))-'Market shares starting point Fe'!AC108)+AC108,$Z108/SUMIFS('Eurostat market shares'!$Z$2:$Z$185,'Eurostat market shares'!$C$2:$C$185,'Market shares starting point Fe'!$C108,'Eurostat market shares'!$D$2:$D$185,'Market shares starting point Fe'!$D108)*(SUMIFS('RAW data extract'!AA$74:AA$81,'RAW data extract'!$C$74:$C$81,VLOOKUP('Market shares starting point Fe'!$D108,Nomenclature!$F$1:$G$8,2,FALSE))-'Market shares starting point Fe'!AC108)+AC108)</f>
        <v>0</v>
      </c>
      <c r="AE108" s="7">
        <f>IF(SUMIFS('Eurostat market shares'!$Z$2:$Z$185,'Eurostat market shares'!$C$2:$C$185,'Market shares starting point Fe'!$C108,'Eurostat market shares'!$D$2:$D$185,'Market shares starting point Fe'!$D108)=0,(SUMIFS('RAW data extract'!AB$74:AB$81,'RAW data extract'!$C$74:$C$81,VLOOKUP('Market shares starting point Fe'!$D108,Nomenclature!$F$1:$G$8,2,FALSE))-'Market shares starting point Fe'!AD108)+AD108,$Z108/SUMIFS('Eurostat market shares'!$Z$2:$Z$185,'Eurostat market shares'!$C$2:$C$185,'Market shares starting point Fe'!$C108,'Eurostat market shares'!$D$2:$D$185,'Market shares starting point Fe'!$D108)*(SUMIFS('RAW data extract'!AB$74:AB$81,'RAW data extract'!$C$74:$C$81,VLOOKUP('Market shares starting point Fe'!$D108,Nomenclature!$F$1:$G$8,2,FALSE))-'Market shares starting point Fe'!AD108)+AD108)</f>
        <v>0</v>
      </c>
      <c r="AF108" s="7">
        <f>IF(SUMIFS('Eurostat market shares'!$Z$2:$Z$185,'Eurostat market shares'!$C$2:$C$185,'Market shares starting point Fe'!$C108,'Eurostat market shares'!$D$2:$D$185,'Market shares starting point Fe'!$D108)=0,(SUMIFS('RAW data extract'!AC$74:AC$81,'RAW data extract'!$C$74:$C$81,VLOOKUP('Market shares starting point Fe'!$D108,Nomenclature!$F$1:$G$8,2,FALSE))-'Market shares starting point Fe'!AE108)+AE108,$Z108/SUMIFS('Eurostat market shares'!$Z$2:$Z$185,'Eurostat market shares'!$C$2:$C$185,'Market shares starting point Fe'!$C108,'Eurostat market shares'!$D$2:$D$185,'Market shares starting point Fe'!$D108)*(SUMIFS('RAW data extract'!AC$74:AC$81,'RAW data extract'!$C$74:$C$81,VLOOKUP('Market shares starting point Fe'!$D108,Nomenclature!$F$1:$G$8,2,FALSE))-'Market shares starting point Fe'!AE108)+AE108)</f>
        <v>0</v>
      </c>
      <c r="AG108" s="7">
        <f>IF(SUMIFS('Eurostat market shares'!$Z$2:$Z$185,'Eurostat market shares'!$C$2:$C$185,'Market shares starting point Fe'!$C108,'Eurostat market shares'!$D$2:$D$185,'Market shares starting point Fe'!$D108)=0,(SUMIFS('RAW data extract'!AD$74:AD$81,'RAW data extract'!$C$74:$C$81,VLOOKUP('Market shares starting point Fe'!$D108,Nomenclature!$F$1:$G$8,2,FALSE))-'Market shares starting point Fe'!AF108)+AF108,$Z108/SUMIFS('Eurostat market shares'!$Z$2:$Z$185,'Eurostat market shares'!$C$2:$C$185,'Market shares starting point Fe'!$C108,'Eurostat market shares'!$D$2:$D$185,'Market shares starting point Fe'!$D108)*(SUMIFS('RAW data extract'!AD$74:AD$81,'RAW data extract'!$C$74:$C$81,VLOOKUP('Market shares starting point Fe'!$D108,Nomenclature!$F$1:$G$8,2,FALSE))-'Market shares starting point Fe'!AF108)+AF108)</f>
        <v>0</v>
      </c>
      <c r="AH108" s="7">
        <f>IF(SUMIFS('Eurostat market shares'!$Z$2:$Z$185,'Eurostat market shares'!$C$2:$C$185,'Market shares starting point Fe'!$C108,'Eurostat market shares'!$D$2:$D$185,'Market shares starting point Fe'!$D108)=0,(SUMIFS('RAW data extract'!AE$74:AE$81,'RAW data extract'!$C$74:$C$81,VLOOKUP('Market shares starting point Fe'!$D108,Nomenclature!$F$1:$G$8,2,FALSE))-'Market shares starting point Fe'!AG108)+AG108,$Z108/SUMIFS('Eurostat market shares'!$Z$2:$Z$185,'Eurostat market shares'!$C$2:$C$185,'Market shares starting point Fe'!$C108,'Eurostat market shares'!$D$2:$D$185,'Market shares starting point Fe'!$D108)*(SUMIFS('RAW data extract'!AE$74:AE$81,'RAW data extract'!$C$74:$C$81,VLOOKUP('Market shares starting point Fe'!$D108,Nomenclature!$F$1:$G$8,2,FALSE))-'Market shares starting point Fe'!AG108)+AG108)</f>
        <v>0</v>
      </c>
      <c r="AI108" s="7">
        <f>IF(SUMIFS('Eurostat market shares'!$Z$2:$Z$185,'Eurostat market shares'!$C$2:$C$185,'Market shares starting point Fe'!$C108,'Eurostat market shares'!$D$2:$D$185,'Market shares starting point Fe'!$D108)=0,(SUMIFS('RAW data extract'!AF$74:AF$81,'RAW data extract'!$C$74:$C$81,VLOOKUP('Market shares starting point Fe'!$D108,Nomenclature!$F$1:$G$8,2,FALSE))-'Market shares starting point Fe'!AH108)+AH108,$Z108/SUMIFS('Eurostat market shares'!$Z$2:$Z$185,'Eurostat market shares'!$C$2:$C$185,'Market shares starting point Fe'!$C108,'Eurostat market shares'!$D$2:$D$185,'Market shares starting point Fe'!$D108)*(SUMIFS('RAW data extract'!AF$74:AF$81,'RAW data extract'!$C$74:$C$81,VLOOKUP('Market shares starting point Fe'!$D108,Nomenclature!$F$1:$G$8,2,FALSE))-'Market shares starting point Fe'!AH108)+AH108)</f>
        <v>0</v>
      </c>
      <c r="AJ108" s="7">
        <f>IF(SUMIFS('Eurostat market shares'!$Z$2:$Z$185,'Eurostat market shares'!$C$2:$C$185,'Market shares starting point Fe'!$C108,'Eurostat market shares'!$D$2:$D$185,'Market shares starting point Fe'!$D108)=0,(SUMIFS('RAW data extract'!AG$74:AG$81,'RAW data extract'!$C$74:$C$81,VLOOKUP('Market shares starting point Fe'!$D108,Nomenclature!$F$1:$G$8,2,FALSE))-'Market shares starting point Fe'!AI108)+AI108,$Z108/SUMIFS('Eurostat market shares'!$Z$2:$Z$185,'Eurostat market shares'!$C$2:$C$185,'Market shares starting point Fe'!$C108,'Eurostat market shares'!$D$2:$D$185,'Market shares starting point Fe'!$D108)*(SUMIFS('RAW data extract'!AG$74:AG$81,'RAW data extract'!$C$74:$C$81,VLOOKUP('Market shares starting point Fe'!$D108,Nomenclature!$F$1:$G$8,2,FALSE))-'Market shares starting point Fe'!AI108)+AI108)</f>
        <v>0</v>
      </c>
      <c r="AK108" s="7">
        <f>IF(SUMIFS('Eurostat market shares'!$Z$2:$Z$185,'Eurostat market shares'!$C$2:$C$185,'Market shares starting point Fe'!$C108,'Eurostat market shares'!$D$2:$D$185,'Market shares starting point Fe'!$D108)=0,(SUMIFS('RAW data extract'!AH$74:AH$81,'RAW data extract'!$C$74:$C$81,VLOOKUP('Market shares starting point Fe'!$D108,Nomenclature!$F$1:$G$8,2,FALSE))-'Market shares starting point Fe'!AJ108)+AJ108,$Z108/SUMIFS('Eurostat market shares'!$Z$2:$Z$185,'Eurostat market shares'!$C$2:$C$185,'Market shares starting point Fe'!$C108,'Eurostat market shares'!$D$2:$D$185,'Market shares starting point Fe'!$D108)*(SUMIFS('RAW data extract'!AH$74:AH$81,'RAW data extract'!$C$74:$C$81,VLOOKUP('Market shares starting point Fe'!$D108,Nomenclature!$F$1:$G$8,2,FALSE))-'Market shares starting point Fe'!AJ108)+AJ108)</f>
        <v>0</v>
      </c>
      <c r="AL108" s="7">
        <f>IF(SUMIFS('Eurostat market shares'!$Z$2:$Z$185,'Eurostat market shares'!$C$2:$C$185,'Market shares starting point Fe'!$C108,'Eurostat market shares'!$D$2:$D$185,'Market shares starting point Fe'!$D108)=0,(SUMIFS('RAW data extract'!AI$74:AI$81,'RAW data extract'!$C$74:$C$81,VLOOKUP('Market shares starting point Fe'!$D108,Nomenclature!$F$1:$G$8,2,FALSE))-'Market shares starting point Fe'!AK108)+AK108,$Z108/SUMIFS('Eurostat market shares'!$Z$2:$Z$185,'Eurostat market shares'!$C$2:$C$185,'Market shares starting point Fe'!$C108,'Eurostat market shares'!$D$2:$D$185,'Market shares starting point Fe'!$D108)*(SUMIFS('RAW data extract'!AI$74:AI$81,'RAW data extract'!$C$74:$C$81,VLOOKUP('Market shares starting point Fe'!$D108,Nomenclature!$F$1:$G$8,2,FALSE))-'Market shares starting point Fe'!AK108)+AK108)</f>
        <v>0</v>
      </c>
      <c r="AM108" s="7">
        <f>IF(SUMIFS('Eurostat market shares'!$Z$2:$Z$185,'Eurostat market shares'!$C$2:$C$185,'Market shares starting point Fe'!$C108,'Eurostat market shares'!$D$2:$D$185,'Market shares starting point Fe'!$D108)=0,(SUMIFS('RAW data extract'!AJ$74:AJ$81,'RAW data extract'!$C$74:$C$81,VLOOKUP('Market shares starting point Fe'!$D108,Nomenclature!$F$1:$G$8,2,FALSE))-'Market shares starting point Fe'!AL108)+AL108,$Z108/SUMIFS('Eurostat market shares'!$Z$2:$Z$185,'Eurostat market shares'!$C$2:$C$185,'Market shares starting point Fe'!$C108,'Eurostat market shares'!$D$2:$D$185,'Market shares starting point Fe'!$D108)*(SUMIFS('RAW data extract'!AJ$74:AJ$81,'RAW data extract'!$C$74:$C$81,VLOOKUP('Market shares starting point Fe'!$D108,Nomenclature!$F$1:$G$8,2,FALSE))-'Market shares starting point Fe'!AL108)+AL108)</f>
        <v>0</v>
      </c>
      <c r="AN108" s="7">
        <f>IF(SUMIFS('Eurostat market shares'!$Z$2:$Z$185,'Eurostat market shares'!$C$2:$C$185,'Market shares starting point Fe'!$C108,'Eurostat market shares'!$D$2:$D$185,'Market shares starting point Fe'!$D108)=0,(SUMIFS('RAW data extract'!AK$74:AK$81,'RAW data extract'!$C$74:$C$81,VLOOKUP('Market shares starting point Fe'!$D108,Nomenclature!$F$1:$G$8,2,FALSE))-'Market shares starting point Fe'!AM108)+AM108,$Z108/SUMIFS('Eurostat market shares'!$Z$2:$Z$185,'Eurostat market shares'!$C$2:$C$185,'Market shares starting point Fe'!$C108,'Eurostat market shares'!$D$2:$D$185,'Market shares starting point Fe'!$D108)*(SUMIFS('RAW data extract'!AK$74:AK$81,'RAW data extract'!$C$74:$C$81,VLOOKUP('Market shares starting point Fe'!$D108,Nomenclature!$F$1:$G$8,2,FALSE))-'Market shares starting point Fe'!AM108)+AM108)</f>
        <v>0</v>
      </c>
      <c r="AO108" s="7">
        <f>IF(SUMIFS('Eurostat market shares'!$Z$2:$Z$185,'Eurostat market shares'!$C$2:$C$185,'Market shares starting point Fe'!$C108,'Eurostat market shares'!$D$2:$D$185,'Market shares starting point Fe'!$D108)=0,(SUMIFS('RAW data extract'!AL$74:AL$81,'RAW data extract'!$C$74:$C$81,VLOOKUP('Market shares starting point Fe'!$D108,Nomenclature!$F$1:$G$8,2,FALSE))-'Market shares starting point Fe'!AN108)+AN108,$Z108/SUMIFS('Eurostat market shares'!$Z$2:$Z$185,'Eurostat market shares'!$C$2:$C$185,'Market shares starting point Fe'!$C108,'Eurostat market shares'!$D$2:$D$185,'Market shares starting point Fe'!$D108)*(SUMIFS('RAW data extract'!AL$74:AL$81,'RAW data extract'!$C$74:$C$81,VLOOKUP('Market shares starting point Fe'!$D108,Nomenclature!$F$1:$G$8,2,FALSE))-'Market shares starting point Fe'!AN108)+AN108)</f>
        <v>0</v>
      </c>
      <c r="AP108" s="7">
        <f>IF(SUMIFS('Eurostat market shares'!$Z$2:$Z$185,'Eurostat market shares'!$C$2:$C$185,'Market shares starting point Fe'!$C108,'Eurostat market shares'!$D$2:$D$185,'Market shares starting point Fe'!$D108)=0,(SUMIFS('RAW data extract'!AM$74:AM$81,'RAW data extract'!$C$74:$C$81,VLOOKUP('Market shares starting point Fe'!$D108,Nomenclature!$F$1:$G$8,2,FALSE))-'Market shares starting point Fe'!AO108)+AO108,$Z108/SUMIFS('Eurostat market shares'!$Z$2:$Z$185,'Eurostat market shares'!$C$2:$C$185,'Market shares starting point Fe'!$C108,'Eurostat market shares'!$D$2:$D$185,'Market shares starting point Fe'!$D108)*(SUMIFS('RAW data extract'!AM$74:AM$81,'RAW data extract'!$C$74:$C$81,VLOOKUP('Market shares starting point Fe'!$D108,Nomenclature!$F$1:$G$8,2,FALSE))-'Market shares starting point Fe'!AO108)+AO108)</f>
        <v>0</v>
      </c>
      <c r="AQ108" s="7">
        <f>IF(SUMIFS('Eurostat market shares'!$Z$2:$Z$185,'Eurostat market shares'!$C$2:$C$185,'Market shares starting point Fe'!$C108,'Eurostat market shares'!$D$2:$D$185,'Market shares starting point Fe'!$D108)=0,(SUMIFS('RAW data extract'!AN$74:AN$81,'RAW data extract'!$C$74:$C$81,VLOOKUP('Market shares starting point Fe'!$D108,Nomenclature!$F$1:$G$8,2,FALSE))-'Market shares starting point Fe'!AP108)+AP108,$Z108/SUMIFS('Eurostat market shares'!$Z$2:$Z$185,'Eurostat market shares'!$C$2:$C$185,'Market shares starting point Fe'!$C108,'Eurostat market shares'!$D$2:$D$185,'Market shares starting point Fe'!$D108)*(SUMIFS('RAW data extract'!AN$74:AN$81,'RAW data extract'!$C$74:$C$81,VLOOKUP('Market shares starting point Fe'!$D108,Nomenclature!$F$1:$G$8,2,FALSE))-'Market shares starting point Fe'!AP108)+AP108)</f>
        <v>0</v>
      </c>
      <c r="AR108" s="7">
        <f>IF(SUMIFS('Eurostat market shares'!$Z$2:$Z$185,'Eurostat market shares'!$C$2:$C$185,'Market shares starting point Fe'!$C108,'Eurostat market shares'!$D$2:$D$185,'Market shares starting point Fe'!$D108)=0,(SUMIFS('RAW data extract'!AO$74:AO$81,'RAW data extract'!$C$74:$C$81,VLOOKUP('Market shares starting point Fe'!$D108,Nomenclature!$F$1:$G$8,2,FALSE))-'Market shares starting point Fe'!AQ108)+AQ108,$Z108/SUMIFS('Eurostat market shares'!$Z$2:$Z$185,'Eurostat market shares'!$C$2:$C$185,'Market shares starting point Fe'!$C108,'Eurostat market shares'!$D$2:$D$185,'Market shares starting point Fe'!$D108)*(SUMIFS('RAW data extract'!AO$74:AO$81,'RAW data extract'!$C$74:$C$81,VLOOKUP('Market shares starting point Fe'!$D108,Nomenclature!$F$1:$G$8,2,FALSE))-'Market shares starting point Fe'!AQ108)+AQ108)</f>
        <v>0</v>
      </c>
      <c r="AS108" s="7">
        <f>IF(SUMIFS('Eurostat market shares'!$Z$2:$Z$185,'Eurostat market shares'!$C$2:$C$185,'Market shares starting point Fe'!$C108,'Eurostat market shares'!$D$2:$D$185,'Market shares starting point Fe'!$D108)=0,(SUMIFS('RAW data extract'!AP$74:AP$81,'RAW data extract'!$C$74:$C$81,VLOOKUP('Market shares starting point Fe'!$D108,Nomenclature!$F$1:$G$8,2,FALSE))-'Market shares starting point Fe'!AR108)+AR108,$Z108/SUMIFS('Eurostat market shares'!$Z$2:$Z$185,'Eurostat market shares'!$C$2:$C$185,'Market shares starting point Fe'!$C108,'Eurostat market shares'!$D$2:$D$185,'Market shares starting point Fe'!$D108)*(SUMIFS('RAW data extract'!AP$74:AP$81,'RAW data extract'!$C$74:$C$81,VLOOKUP('Market shares starting point Fe'!$D108,Nomenclature!$F$1:$G$8,2,FALSE))-'Market shares starting point Fe'!AR108)+AR108)</f>
        <v>0</v>
      </c>
      <c r="AT108" s="7">
        <f>IF(SUMIFS('Eurostat market shares'!$Z$2:$Z$185,'Eurostat market shares'!$C$2:$C$185,'Market shares starting point Fe'!$C108,'Eurostat market shares'!$D$2:$D$185,'Market shares starting point Fe'!$D108)=0,(SUMIFS('RAW data extract'!AQ$74:AQ$81,'RAW data extract'!$C$74:$C$81,VLOOKUP('Market shares starting point Fe'!$D108,Nomenclature!$F$1:$G$8,2,FALSE))-'Market shares starting point Fe'!AS108)+AS108,$Z108/SUMIFS('Eurostat market shares'!$Z$2:$Z$185,'Eurostat market shares'!$C$2:$C$185,'Market shares starting point Fe'!$C108,'Eurostat market shares'!$D$2:$D$185,'Market shares starting point Fe'!$D108)*(SUMIFS('RAW data extract'!AQ$74:AQ$81,'RAW data extract'!$C$74:$C$81,VLOOKUP('Market shares starting point Fe'!$D108,Nomenclature!$F$1:$G$8,2,FALSE))-'Market shares starting point Fe'!AS108)+AS108)</f>
        <v>0</v>
      </c>
      <c r="AU108" s="7">
        <f>IF(SUMIFS('Eurostat market shares'!$Z$2:$Z$185,'Eurostat market shares'!$C$2:$C$185,'Market shares starting point Fe'!$C108,'Eurostat market shares'!$D$2:$D$185,'Market shares starting point Fe'!$D108)=0,(SUMIFS('RAW data extract'!AR$74:AR$81,'RAW data extract'!$C$74:$C$81,VLOOKUP('Market shares starting point Fe'!$D108,Nomenclature!$F$1:$G$8,2,FALSE))-'Market shares starting point Fe'!AT108)+AT108,$Z108/SUMIFS('Eurostat market shares'!$Z$2:$Z$185,'Eurostat market shares'!$C$2:$C$185,'Market shares starting point Fe'!$C108,'Eurostat market shares'!$D$2:$D$185,'Market shares starting point Fe'!$D108)*(SUMIFS('RAW data extract'!AR$74:AR$81,'RAW data extract'!$C$74:$C$81,VLOOKUP('Market shares starting point Fe'!$D108,Nomenclature!$F$1:$G$8,2,FALSE))-'Market shares starting point Fe'!AT108)+AT108)</f>
        <v>0</v>
      </c>
      <c r="AV108" s="7">
        <f>IF(SUMIFS('Eurostat market shares'!$Z$2:$Z$185,'Eurostat market shares'!$C$2:$C$185,'Market shares starting point Fe'!$C108,'Eurostat market shares'!$D$2:$D$185,'Market shares starting point Fe'!$D108)=0,(SUMIFS('RAW data extract'!AS$74:AS$81,'RAW data extract'!$C$74:$C$81,VLOOKUP('Market shares starting point Fe'!$D108,Nomenclature!$F$1:$G$8,2,FALSE))-'Market shares starting point Fe'!AU108)+AU108,$Z108/SUMIFS('Eurostat market shares'!$Z$2:$Z$185,'Eurostat market shares'!$C$2:$C$185,'Market shares starting point Fe'!$C108,'Eurostat market shares'!$D$2:$D$185,'Market shares starting point Fe'!$D108)*(SUMIFS('RAW data extract'!AS$74:AS$81,'RAW data extract'!$C$74:$C$81,VLOOKUP('Market shares starting point Fe'!$D108,Nomenclature!$F$1:$G$8,2,FALSE))-'Market shares starting point Fe'!AU108)+AU108)</f>
        <v>0</v>
      </c>
      <c r="AW108" s="7">
        <f>IF(SUMIFS('Eurostat market shares'!$Z$2:$Z$185,'Eurostat market shares'!$C$2:$C$185,'Market shares starting point Fe'!$C108,'Eurostat market shares'!$D$2:$D$185,'Market shares starting point Fe'!$D108)=0,(SUMIFS('RAW data extract'!AT$74:AT$81,'RAW data extract'!$C$74:$C$81,VLOOKUP('Market shares starting point Fe'!$D108,Nomenclature!$F$1:$G$8,2,FALSE))-'Market shares starting point Fe'!AV108)+AV108,$Z108/SUMIFS('Eurostat market shares'!$Z$2:$Z$185,'Eurostat market shares'!$C$2:$C$185,'Market shares starting point Fe'!$C108,'Eurostat market shares'!$D$2:$D$185,'Market shares starting point Fe'!$D108)*(SUMIFS('RAW data extract'!AT$74:AT$81,'RAW data extract'!$C$74:$C$81,VLOOKUP('Market shares starting point Fe'!$D108,Nomenclature!$F$1:$G$8,2,FALSE))-'Market shares starting point Fe'!AV108)+AV108)</f>
        <v>0</v>
      </c>
      <c r="AX108" s="7">
        <f>IF(SUMIFS('Eurostat market shares'!$Z$2:$Z$185,'Eurostat market shares'!$C$2:$C$185,'Market shares starting point Fe'!$C108,'Eurostat market shares'!$D$2:$D$185,'Market shares starting point Fe'!$D108)=0,(SUMIFS('RAW data extract'!AU$74:AU$81,'RAW data extract'!$C$74:$C$81,VLOOKUP('Market shares starting point Fe'!$D108,Nomenclature!$F$1:$G$8,2,FALSE))-'Market shares starting point Fe'!AW108)+AW108,$Z108/SUMIFS('Eurostat market shares'!$Z$2:$Z$185,'Eurostat market shares'!$C$2:$C$185,'Market shares starting point Fe'!$C108,'Eurostat market shares'!$D$2:$D$185,'Market shares starting point Fe'!$D108)*(SUMIFS('RAW data extract'!AU$74:AU$81,'RAW data extract'!$C$74:$C$81,VLOOKUP('Market shares starting point Fe'!$D108,Nomenclature!$F$1:$G$8,2,FALSE))-'Market shares starting point Fe'!AW108)+AW108)</f>
        <v>0</v>
      </c>
      <c r="AY108" s="7">
        <f>IF(SUMIFS('Eurostat market shares'!$Z$2:$Z$185,'Eurostat market shares'!$C$2:$C$185,'Market shares starting point Fe'!$C108,'Eurostat market shares'!$D$2:$D$185,'Market shares starting point Fe'!$D108)=0,(SUMIFS('RAW data extract'!AV$74:AV$81,'RAW data extract'!$C$74:$C$81,VLOOKUP('Market shares starting point Fe'!$D108,Nomenclature!$F$1:$G$8,2,FALSE))-'Market shares starting point Fe'!AX108)+AX108,$Z108/SUMIFS('Eurostat market shares'!$Z$2:$Z$185,'Eurostat market shares'!$C$2:$C$185,'Market shares starting point Fe'!$C108,'Eurostat market shares'!$D$2:$D$185,'Market shares starting point Fe'!$D108)*(SUMIFS('RAW data extract'!AV$74:AV$81,'RAW data extract'!$C$74:$C$81,VLOOKUP('Market shares starting point Fe'!$D108,Nomenclature!$F$1:$G$8,2,FALSE))-'Market shares starting point Fe'!AX108)+AX108)</f>
        <v>0</v>
      </c>
      <c r="AZ108" s="7">
        <f>IF(SUMIFS('Eurostat market shares'!$Z$2:$Z$185,'Eurostat market shares'!$C$2:$C$185,'Market shares starting point Fe'!$C108,'Eurostat market shares'!$D$2:$D$185,'Market shares starting point Fe'!$D108)=0,(SUMIFS('RAW data extract'!AW$74:AW$81,'RAW data extract'!$C$74:$C$81,VLOOKUP('Market shares starting point Fe'!$D108,Nomenclature!$F$1:$G$8,2,FALSE))-'Market shares starting point Fe'!AY108)+AY108,$Z108/SUMIFS('Eurostat market shares'!$Z$2:$Z$185,'Eurostat market shares'!$C$2:$C$185,'Market shares starting point Fe'!$C108,'Eurostat market shares'!$D$2:$D$185,'Market shares starting point Fe'!$D108)*(SUMIFS('RAW data extract'!AW$74:AW$81,'RAW data extract'!$C$74:$C$81,VLOOKUP('Market shares starting point Fe'!$D108,Nomenclature!$F$1:$G$8,2,FALSE))-'Market shares starting point Fe'!AY108)+AY108)</f>
        <v>0</v>
      </c>
      <c r="BA108" s="7">
        <f>IF(SUMIFS('Eurostat market shares'!$Z$2:$Z$185,'Eurostat market shares'!$C$2:$C$185,'Market shares starting point Fe'!$C108,'Eurostat market shares'!$D$2:$D$185,'Market shares starting point Fe'!$D108)=0,(SUMIFS('RAW data extract'!AX$74:AX$81,'RAW data extract'!$C$74:$C$81,VLOOKUP('Market shares starting point Fe'!$D108,Nomenclature!$F$1:$G$8,2,FALSE))-'Market shares starting point Fe'!AZ108)+AZ108,$Z108/SUMIFS('Eurostat market shares'!$Z$2:$Z$185,'Eurostat market shares'!$C$2:$C$185,'Market shares starting point Fe'!$C108,'Eurostat market shares'!$D$2:$D$185,'Market shares starting point Fe'!$D108)*(SUMIFS('RAW data extract'!AX$74:AX$81,'RAW data extract'!$C$74:$C$81,VLOOKUP('Market shares starting point Fe'!$D108,Nomenclature!$F$1:$G$8,2,FALSE))-'Market shares starting point Fe'!AZ108)+AZ108)</f>
        <v>0</v>
      </c>
      <c r="BB108" s="7">
        <f>IF(SUMIFS('Eurostat market shares'!$Z$2:$Z$185,'Eurostat market shares'!$C$2:$C$185,'Market shares starting point Fe'!$C108,'Eurostat market shares'!$D$2:$D$185,'Market shares starting point Fe'!$D108)=0,(SUMIFS('RAW data extract'!AY$74:AY$81,'RAW data extract'!$C$74:$C$81,VLOOKUP('Market shares starting point Fe'!$D108,Nomenclature!$F$1:$G$8,2,FALSE))-'Market shares starting point Fe'!BA108)+BA108,$Z108/SUMIFS('Eurostat market shares'!$Z$2:$Z$185,'Eurostat market shares'!$C$2:$C$185,'Market shares starting point Fe'!$C108,'Eurostat market shares'!$D$2:$D$185,'Market shares starting point Fe'!$D108)*(SUMIFS('RAW data extract'!AY$74:AY$81,'RAW data extract'!$C$74:$C$81,VLOOKUP('Market shares starting point Fe'!$D108,Nomenclature!$F$1:$G$8,2,FALSE))-'Market shares starting point Fe'!BA108)+BA108)</f>
        <v>0</v>
      </c>
      <c r="BC108" s="7">
        <f>IF(SUMIFS('Eurostat market shares'!$Z$2:$Z$185,'Eurostat market shares'!$C$2:$C$185,'Market shares starting point Fe'!$C108,'Eurostat market shares'!$D$2:$D$185,'Market shares starting point Fe'!$D108)=0,(SUMIFS('RAW data extract'!AZ$74:AZ$81,'RAW data extract'!$C$74:$C$81,VLOOKUP('Market shares starting point Fe'!$D108,Nomenclature!$F$1:$G$8,2,FALSE))-'Market shares starting point Fe'!BB108)+BB108,$Z108/SUMIFS('Eurostat market shares'!$Z$2:$Z$185,'Eurostat market shares'!$C$2:$C$185,'Market shares starting point Fe'!$C108,'Eurostat market shares'!$D$2:$D$185,'Market shares starting point Fe'!$D108)*(SUMIFS('RAW data extract'!AZ$74:AZ$81,'RAW data extract'!$C$74:$C$81,VLOOKUP('Market shares starting point Fe'!$D108,Nomenclature!$F$1:$G$8,2,FALSE))-'Market shares starting point Fe'!BB108)+BB108)</f>
        <v>0</v>
      </c>
      <c r="BD108" s="7">
        <f>IF(SUMIFS('Eurostat market shares'!$Z$2:$Z$185,'Eurostat market shares'!$C$2:$C$185,'Market shares starting point Fe'!$C108,'Eurostat market shares'!$D$2:$D$185,'Market shares starting point Fe'!$D108)=0,(SUMIFS('RAW data extract'!BA$74:BA$81,'RAW data extract'!$C$74:$C$81,VLOOKUP('Market shares starting point Fe'!$D108,Nomenclature!$F$1:$G$8,2,FALSE))-'Market shares starting point Fe'!BC108)+BC108,$Z108/SUMIFS('Eurostat market shares'!$Z$2:$Z$185,'Eurostat market shares'!$C$2:$C$185,'Market shares starting point Fe'!$C108,'Eurostat market shares'!$D$2:$D$185,'Market shares starting point Fe'!$D108)*(SUMIFS('RAW data extract'!BA$74:BA$81,'RAW data extract'!$C$74:$C$81,VLOOKUP('Market shares starting point Fe'!$D108,Nomenclature!$F$1:$G$8,2,FALSE))-'Market shares starting point Fe'!BC108)+BC108)</f>
        <v>0</v>
      </c>
      <c r="BE108" s="7">
        <f>IF(SUMIFS('Eurostat market shares'!$Z$2:$Z$185,'Eurostat market shares'!$C$2:$C$185,'Market shares starting point Fe'!$C108,'Eurostat market shares'!$D$2:$D$185,'Market shares starting point Fe'!$D108)=0,(SUMIFS('RAW data extract'!BB$74:BB$81,'RAW data extract'!$C$74:$C$81,VLOOKUP('Market shares starting point Fe'!$D108,Nomenclature!$F$1:$G$8,2,FALSE))-'Market shares starting point Fe'!BD108)+BD108,$Z108/SUMIFS('Eurostat market shares'!$Z$2:$Z$185,'Eurostat market shares'!$C$2:$C$185,'Market shares starting point Fe'!$C108,'Eurostat market shares'!$D$2:$D$185,'Market shares starting point Fe'!$D108)*(SUMIFS('RAW data extract'!BB$74:BB$81,'RAW data extract'!$C$74:$C$81,VLOOKUP('Market shares starting point Fe'!$D108,Nomenclature!$F$1:$G$8,2,FALSE))-'Market shares starting point Fe'!BD108)+BD108)</f>
        <v>0</v>
      </c>
      <c r="BF108" s="7">
        <f>IF(SUMIFS('Eurostat market shares'!$Z$2:$Z$185,'Eurostat market shares'!$C$2:$C$185,'Market shares starting point Fe'!$C108,'Eurostat market shares'!$D$2:$D$185,'Market shares starting point Fe'!$D108)=0,(SUMIFS('RAW data extract'!BC$74:BC$81,'RAW data extract'!$C$74:$C$81,VLOOKUP('Market shares starting point Fe'!$D108,Nomenclature!$F$1:$G$8,2,FALSE))-'Market shares starting point Fe'!BE108)+BE108,$Z108/SUMIFS('Eurostat market shares'!$Z$2:$Z$185,'Eurostat market shares'!$C$2:$C$185,'Market shares starting point Fe'!$C108,'Eurostat market shares'!$D$2:$D$185,'Market shares starting point Fe'!$D108)*(SUMIFS('RAW data extract'!BC$74:BC$81,'RAW data extract'!$C$74:$C$81,VLOOKUP('Market shares starting point Fe'!$D108,Nomenclature!$F$1:$G$8,2,FALSE))-'Market shares starting point Fe'!BE108)+BE108)</f>
        <v>0</v>
      </c>
      <c r="BG108" s="7">
        <f>IF(SUMIFS('Eurostat market shares'!$Z$2:$Z$185,'Eurostat market shares'!$C$2:$C$185,'Market shares starting point Fe'!$C108,'Eurostat market shares'!$D$2:$D$185,'Market shares starting point Fe'!$D108)=0,(SUMIFS('RAW data extract'!BD$74:BD$81,'RAW data extract'!$C$74:$C$81,VLOOKUP('Market shares starting point Fe'!$D108,Nomenclature!$F$1:$G$8,2,FALSE))-'Market shares starting point Fe'!BF108)+BF108,$Z108/SUMIFS('Eurostat market shares'!$Z$2:$Z$185,'Eurostat market shares'!$C$2:$C$185,'Market shares starting point Fe'!$C108,'Eurostat market shares'!$D$2:$D$185,'Market shares starting point Fe'!$D108)*(SUMIFS('RAW data extract'!BD$74:BD$81,'RAW data extract'!$C$74:$C$81,VLOOKUP('Market shares starting point Fe'!$D108,Nomenclature!$F$1:$G$8,2,FALSE))-'Market shares starting point Fe'!BF108)+BF108)</f>
        <v>0</v>
      </c>
      <c r="BH108" s="7">
        <f>IF(SUMIFS('Eurostat market shares'!$Z$2:$Z$185,'Eurostat market shares'!$C$2:$C$185,'Market shares starting point Fe'!$C108,'Eurostat market shares'!$D$2:$D$185,'Market shares starting point Fe'!$D108)=0,(SUMIFS('RAW data extract'!BE$74:BE$81,'RAW data extract'!$C$74:$C$81,VLOOKUP('Market shares starting point Fe'!$D108,Nomenclature!$F$1:$G$8,2,FALSE))-'Market shares starting point Fe'!BG108)+BG108,$Z108/SUMIFS('Eurostat market shares'!$Z$2:$Z$185,'Eurostat market shares'!$C$2:$C$185,'Market shares starting point Fe'!$C108,'Eurostat market shares'!$D$2:$D$185,'Market shares starting point Fe'!$D108)*(SUMIFS('RAW data extract'!BE$74:BE$81,'RAW data extract'!$C$74:$C$81,VLOOKUP('Market shares starting point Fe'!$D108,Nomenclature!$F$1:$G$8,2,FALSE))-'Market shares starting point Fe'!BG108)+BG108)</f>
        <v>0</v>
      </c>
    </row>
    <row r="109" spans="1:60" x14ac:dyDescent="0.3">
      <c r="A109" t="s">
        <v>9</v>
      </c>
      <c r="B109" t="s">
        <v>10</v>
      </c>
      <c r="C109" t="s">
        <v>32</v>
      </c>
      <c r="D109" t="s">
        <v>19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 s="6">
        <f>IFERROR(SUMIFS('intermediary sheet'!J$2:J$185,'intermediary sheet'!$C$2:$C$185,'Market shares starting point Fe'!$C109,'intermediary sheet'!$D$2:$D$185,'Market shares starting point Fe'!$D109)/SUMIFS('intermediary sheet'!J$2:J$185,'intermediary sheet'!$C$2:$C$185,'Market shares starting point Fe'!$C109,'intermediary sheet'!$D$2:$D$185,"total"),0)</f>
        <v>1.7218022831930836E-2</v>
      </c>
      <c r="K109" s="6">
        <f>IFERROR(SUMIFS('intermediary sheet'!K$2:K$185,'intermediary sheet'!$C$2:$C$185,'Market shares starting point Fe'!$C109,'intermediary sheet'!$D$2:$D$185,'Market shares starting point Fe'!$D109)/SUMIFS('intermediary sheet'!K$2:K$185,'intermediary sheet'!$C$2:$C$185,'Market shares starting point Fe'!$C109,'intermediary sheet'!$D$2:$D$185,"total"),0)</f>
        <v>1.7154208556610519E-2</v>
      </c>
      <c r="L109" s="6">
        <f>IFERROR(SUMIFS('intermediary sheet'!L$2:L$185,'intermediary sheet'!$C$2:$C$185,'Market shares starting point Fe'!$C109,'intermediary sheet'!$D$2:$D$185,'Market shares starting point Fe'!$D109)/SUMIFS('intermediary sheet'!L$2:L$185,'intermediary sheet'!$C$2:$C$185,'Market shares starting point Fe'!$C109,'intermediary sheet'!$D$2:$D$185,"total"),0)</f>
        <v>1.7658618367711525E-2</v>
      </c>
      <c r="M109" s="6">
        <f>IFERROR(SUMIFS('intermediary sheet'!M$2:M$185,'intermediary sheet'!$C$2:$C$185,'Market shares starting point Fe'!$C109,'intermediary sheet'!$D$2:$D$185,'Market shares starting point Fe'!$D109)/SUMIFS('intermediary sheet'!M$2:M$185,'intermediary sheet'!$C$2:$C$185,'Market shares starting point Fe'!$C109,'intermediary sheet'!$D$2:$D$185,"total"),0)</f>
        <v>1.836531127148976E-2</v>
      </c>
      <c r="N109" s="6">
        <f>IFERROR(SUMIFS('intermediary sheet'!N$2:N$185,'intermediary sheet'!$C$2:$C$185,'Market shares starting point Fe'!$C109,'intermediary sheet'!$D$2:$D$185,'Market shares starting point Fe'!$D109)/SUMIFS('intermediary sheet'!N$2:N$185,'intermediary sheet'!$C$2:$C$185,'Market shares starting point Fe'!$C109,'intermediary sheet'!$D$2:$D$185,"total"),0)</f>
        <v>1.8270862886645849E-2</v>
      </c>
      <c r="O109" s="6">
        <f>IFERROR(SUMIFS('intermediary sheet'!O$2:O$185,'intermediary sheet'!$C$2:$C$185,'Market shares starting point Fe'!$C109,'intermediary sheet'!$D$2:$D$185,'Market shares starting point Fe'!$D109)/SUMIFS('intermediary sheet'!O$2:O$185,'intermediary sheet'!$C$2:$C$185,'Market shares starting point Fe'!$C109,'intermediary sheet'!$D$2:$D$185,"total"),0)</f>
        <v>1.9020514856431688E-2</v>
      </c>
      <c r="P109" s="6">
        <f>IFERROR(SUMIFS('intermediary sheet'!P$2:P$185,'intermediary sheet'!$C$2:$C$185,'Market shares starting point Fe'!$C109,'intermediary sheet'!$D$2:$D$185,'Market shares starting point Fe'!$D109)/SUMIFS('intermediary sheet'!P$2:P$185,'intermediary sheet'!$C$2:$C$185,'Market shares starting point Fe'!$C109,'intermediary sheet'!$D$2:$D$185,"total"),0)</f>
        <v>1.9342610977322459E-2</v>
      </c>
      <c r="Q109" s="6">
        <f>IFERROR(SUMIFS('intermediary sheet'!Q$2:Q$185,'intermediary sheet'!$C$2:$C$185,'Market shares starting point Fe'!$C109,'intermediary sheet'!$D$2:$D$185,'Market shares starting point Fe'!$D109)/SUMIFS('intermediary sheet'!Q$2:Q$185,'intermediary sheet'!$C$2:$C$185,'Market shares starting point Fe'!$C109,'intermediary sheet'!$D$2:$D$185,"total"),0)</f>
        <v>1.9564104919237383E-2</v>
      </c>
      <c r="R109" s="6">
        <f>IFERROR(SUMIFS('intermediary sheet'!R$2:R$185,'intermediary sheet'!$C$2:$C$185,'Market shares starting point Fe'!$C109,'intermediary sheet'!$D$2:$D$185,'Market shares starting point Fe'!$D109)/SUMIFS('intermediary sheet'!R$2:R$185,'intermediary sheet'!$C$2:$C$185,'Market shares starting point Fe'!$C109,'intermediary sheet'!$D$2:$D$185,"total"),0)</f>
        <v>2.1181770041431725E-2</v>
      </c>
      <c r="S109" s="6">
        <f>IFERROR(SUMIFS('intermediary sheet'!S$2:S$185,'intermediary sheet'!$C$2:$C$185,'Market shares starting point Fe'!$C109,'intermediary sheet'!$D$2:$D$185,'Market shares starting point Fe'!$D109)/SUMIFS('intermediary sheet'!S$2:S$185,'intermediary sheet'!$C$2:$C$185,'Market shares starting point Fe'!$C109,'intermediary sheet'!$D$2:$D$185,"total"),0)</f>
        <v>2.1500986272885447E-2</v>
      </c>
      <c r="T109" s="6">
        <f>IFERROR(SUMIFS('intermediary sheet'!T$2:T$185,'intermediary sheet'!$C$2:$C$185,'Market shares starting point Fe'!$C109,'intermediary sheet'!$D$2:$D$185,'Market shares starting point Fe'!$D109)/SUMIFS('intermediary sheet'!T$2:T$185,'intermediary sheet'!$C$2:$C$185,'Market shares starting point Fe'!$C109,'intermediary sheet'!$D$2:$D$185,"total"),0)</f>
        <v>2.1975046545118216E-2</v>
      </c>
      <c r="U109" s="6">
        <f>IFERROR(SUMIFS('intermediary sheet'!U$2:U$185,'intermediary sheet'!$C$2:$C$185,'Market shares starting point Fe'!$C109,'intermediary sheet'!$D$2:$D$185,'Market shares starting point Fe'!$D109)/SUMIFS('intermediary sheet'!U$2:U$185,'intermediary sheet'!$C$2:$C$185,'Market shares starting point Fe'!$C109,'intermediary sheet'!$D$2:$D$185,"total"),0)</f>
        <v>2.2189490598159802E-2</v>
      </c>
      <c r="V109" s="6">
        <f>IFERROR(SUMIFS('intermediary sheet'!V$2:V$185,'intermediary sheet'!$C$2:$C$185,'Market shares starting point Fe'!$C109,'intermediary sheet'!$D$2:$D$185,'Market shares starting point Fe'!$D109)/SUMIFS('intermediary sheet'!V$2:V$185,'intermediary sheet'!$C$2:$C$185,'Market shares starting point Fe'!$C109,'intermediary sheet'!$D$2:$D$185,"total"),0)</f>
        <v>2.3450293287096888E-2</v>
      </c>
      <c r="W109" s="6">
        <f>IFERROR(SUMIFS('intermediary sheet'!W$2:W$185,'intermediary sheet'!$C$2:$C$185,'Market shares starting point Fe'!$C109,'intermediary sheet'!$D$2:$D$185,'Market shares starting point Fe'!$D109)/SUMIFS('intermediary sheet'!W$2:W$185,'intermediary sheet'!$C$2:$C$185,'Market shares starting point Fe'!$C109,'intermediary sheet'!$D$2:$D$185,"total"),0)</f>
        <v>2.3939145735524761E-2</v>
      </c>
      <c r="X109" s="6">
        <f>IFERROR(SUMIFS('intermediary sheet'!X$2:X$185,'intermediary sheet'!$C$2:$C$185,'Market shares starting point Fe'!$C109,'intermediary sheet'!$D$2:$D$185,'Market shares starting point Fe'!$D109)/SUMIFS('intermediary sheet'!X$2:X$185,'intermediary sheet'!$C$2:$C$185,'Market shares starting point Fe'!$C109,'intermediary sheet'!$D$2:$D$185,"total"),0)</f>
        <v>2.2444636811998413E-2</v>
      </c>
      <c r="Y109" s="6">
        <f>IFERROR(SUMIFS('intermediary sheet'!Y$2:Y$185,'intermediary sheet'!$C$2:$C$185,'Market shares starting point Fe'!$C109,'intermediary sheet'!$D$2:$D$185,'Market shares starting point Fe'!$D109)/SUMIFS('intermediary sheet'!Y$2:Y$185,'intermediary sheet'!$C$2:$C$185,'Market shares starting point Fe'!$C109,'intermediary sheet'!$D$2:$D$185,"total"),0)</f>
        <v>2.3606056544269578E-2</v>
      </c>
      <c r="Z109" s="6">
        <f>IFERROR(SUMIFS('intermediary sheet'!Z$2:Z$185,'intermediary sheet'!$C$2:$C$185,'Market shares starting point Fe'!$C109,'intermediary sheet'!$D$2:$D$185,'Market shares starting point Fe'!$D109)/SUMIFS('intermediary sheet'!Z$2:Z$185,'intermediary sheet'!$C$2:$C$185,'Market shares starting point Fe'!$C109,'intermediary sheet'!$D$2:$D$185,"total"),0)</f>
        <v>2.454084985285206E-2</v>
      </c>
      <c r="AA109" s="7">
        <f>IF(SUMIFS('Eurostat market shares'!$Z$2:$Z$185,'Eurostat market shares'!$C$2:$C$185,'Market shares starting point Fe'!$C109,'Eurostat market shares'!$D$2:$D$185,'Market shares starting point Fe'!$D109)=0,(SUMIFS('RAW data extract'!X$74:X$81,'RAW data extract'!$C$74:$C$81,VLOOKUP('Market shares starting point Fe'!$D109,Nomenclature!$F$1:$G$8,2,FALSE))-'Market shares starting point Fe'!Z109)+Z109,$Z109/SUMIFS('Eurostat market shares'!$Z$2:$Z$185,'Eurostat market shares'!$C$2:$C$185,'Market shares starting point Fe'!$C109,'Eurostat market shares'!$D$2:$D$185,'Market shares starting point Fe'!$D109)*(SUMIFS('RAW data extract'!X$74:X$81,'RAW data extract'!$C$74:$C$81,VLOOKUP('Market shares starting point Fe'!$D109,Nomenclature!$F$1:$G$8,2,FALSE))-'Market shares starting point Fe'!Z109)+Z109)</f>
        <v>1.7160031987682844E-2</v>
      </c>
      <c r="AB109" s="7">
        <f>IF(SUMIFS('Eurostat market shares'!$Z$2:$Z$185,'Eurostat market shares'!$C$2:$C$185,'Market shares starting point Fe'!$C109,'Eurostat market shares'!$D$2:$D$185,'Market shares starting point Fe'!$D109)=0,(SUMIFS('RAW data extract'!Y$74:Y$81,'RAW data extract'!$C$74:$C$81,VLOOKUP('Market shares starting point Fe'!$D109,Nomenclature!$F$1:$G$8,2,FALSE))-'Market shares starting point Fe'!AA109)+AA109,$Z109/SUMIFS('Eurostat market shares'!$Z$2:$Z$185,'Eurostat market shares'!$C$2:$C$185,'Market shares starting point Fe'!$C109,'Eurostat market shares'!$D$2:$D$185,'Market shares starting point Fe'!$D109)*(SUMIFS('RAW data extract'!Y$74:Y$81,'RAW data extract'!$C$74:$C$81,VLOOKUP('Market shares starting point Fe'!$D109,Nomenclature!$F$1:$G$8,2,FALSE))-'Market shares starting point Fe'!AA109)+AA109)</f>
        <v>1.7920268381387026E-2</v>
      </c>
      <c r="AC109" s="7">
        <f>IF(SUMIFS('Eurostat market shares'!$Z$2:$Z$185,'Eurostat market shares'!$C$2:$C$185,'Market shares starting point Fe'!$C109,'Eurostat market shares'!$D$2:$D$185,'Market shares starting point Fe'!$D109)=0,(SUMIFS('RAW data extract'!Z$74:Z$81,'RAW data extract'!$C$74:$C$81,VLOOKUP('Market shares starting point Fe'!$D109,Nomenclature!$F$1:$G$8,2,FALSE))-'Market shares starting point Fe'!AB109)+AB109,$Z109/SUMIFS('Eurostat market shares'!$Z$2:$Z$185,'Eurostat market shares'!$C$2:$C$185,'Market shares starting point Fe'!$C109,'Eurostat market shares'!$D$2:$D$185,'Market shares starting point Fe'!$D109)*(SUMIFS('RAW data extract'!Z$74:Z$81,'RAW data extract'!$C$74:$C$81,VLOOKUP('Market shares starting point Fe'!$D109,Nomenclature!$F$1:$G$8,2,FALSE))-'Market shares starting point Fe'!AB109)+AB109)</f>
        <v>1.8867382119504561E-2</v>
      </c>
      <c r="AD109" s="7">
        <f>IF(SUMIFS('Eurostat market shares'!$Z$2:$Z$185,'Eurostat market shares'!$C$2:$C$185,'Market shares starting point Fe'!$C109,'Eurostat market shares'!$D$2:$D$185,'Market shares starting point Fe'!$D109)=0,(SUMIFS('RAW data extract'!AA$74:AA$81,'RAW data extract'!$C$74:$C$81,VLOOKUP('Market shares starting point Fe'!$D109,Nomenclature!$F$1:$G$8,2,FALSE))-'Market shares starting point Fe'!AC109)+AC109,$Z109/SUMIFS('Eurostat market shares'!$Z$2:$Z$185,'Eurostat market shares'!$C$2:$C$185,'Market shares starting point Fe'!$C109,'Eurostat market shares'!$D$2:$D$185,'Market shares starting point Fe'!$D109)*(SUMIFS('RAW data extract'!AA$74:AA$81,'RAW data extract'!$C$74:$C$81,VLOOKUP('Market shares starting point Fe'!$D109,Nomenclature!$F$1:$G$8,2,FALSE))-'Market shares starting point Fe'!AC109)+AC109)</f>
        <v>1.9986701613539905E-2</v>
      </c>
      <c r="AE109" s="7">
        <f t="shared" ref="AE109" si="554">1-AE107-AE108-AE110-AE111-AE112-AE113</f>
        <v>2.1168391148337129E-2</v>
      </c>
      <c r="AF109" s="7">
        <f t="shared" ref="AF109" si="555">1-AF107-AF108-AF110-AF111-AF112-AF113</f>
        <v>2.248773798764141E-2</v>
      </c>
      <c r="AG109" s="7">
        <f t="shared" ref="AG109" si="556">1-AG107-AG108-AG110-AG111-AG112-AG113</f>
        <v>2.3953490315343436E-2</v>
      </c>
      <c r="AH109" s="7">
        <f t="shared" ref="AH109" si="557">1-AH107-AH108-AH110-AH111-AH112-AH113</f>
        <v>2.5685252804574978E-2</v>
      </c>
      <c r="AI109" s="7">
        <f t="shared" ref="AI109" si="558">1-AI107-AI108-AI110-AI111-AI112-AI113</f>
        <v>2.7651448282760688E-2</v>
      </c>
      <c r="AJ109" s="7">
        <f t="shared" ref="AJ109" si="559">1-AJ107-AJ108-AJ110-AJ111-AJ112-AJ113</f>
        <v>2.9930520845230967E-2</v>
      </c>
      <c r="AK109" s="7">
        <f t="shared" ref="AK109" si="560">1-AK107-AK108-AK110-AK111-AK112-AK113</f>
        <v>3.2788171742399543E-2</v>
      </c>
      <c r="AL109" s="7">
        <f t="shared" ref="AL109" si="561">1-AL107-AL108-AL110-AL111-AL112-AL113</f>
        <v>3.6471104137524218E-2</v>
      </c>
      <c r="AM109" s="7">
        <f t="shared" ref="AM109" si="562">1-AM107-AM108-AM110-AM111-AM112-AM113</f>
        <v>4.1165570585900133E-2</v>
      </c>
      <c r="AN109" s="7">
        <f t="shared" ref="AN109" si="563">1-AN107-AN108-AN110-AN111-AN112-AN113</f>
        <v>4.7404568367631711E-2</v>
      </c>
      <c r="AO109" s="7">
        <f t="shared" ref="AO109" si="564">1-AO107-AO108-AO110-AO111-AO112-AO113</f>
        <v>5.445411174981437E-2</v>
      </c>
      <c r="AP109" s="7">
        <f t="shared" ref="AP109" si="565">1-AP107-AP108-AP110-AP111-AP112-AP113</f>
        <v>6.2204643876357268E-2</v>
      </c>
      <c r="AQ109" s="7">
        <f t="shared" ref="AQ109" si="566">1-AQ107-AQ108-AQ110-AQ111-AQ112-AQ113</f>
        <v>7.0366068229635453E-2</v>
      </c>
      <c r="AR109" s="7">
        <f t="shared" ref="AR109" si="567">1-AR107-AR108-AR110-AR111-AR112-AR113</f>
        <v>7.9179727378445391E-2</v>
      </c>
      <c r="AS109" s="7">
        <f t="shared" ref="AS109" si="568">1-AS107-AS108-AS110-AS111-AS112-AS113</f>
        <v>8.8616414775793545E-2</v>
      </c>
      <c r="AT109" s="7">
        <f t="shared" ref="AT109" si="569">1-AT107-AT108-AT110-AT111-AT112-AT113</f>
        <v>9.8515456656107447E-2</v>
      </c>
      <c r="AU109" s="7">
        <f t="shared" ref="AU109" si="570">1-AU107-AU108-AU110-AU111-AU112-AU113</f>
        <v>0.10863601351292804</v>
      </c>
      <c r="AV109" s="7">
        <f t="shared" ref="AV109" si="571">1-AV107-AV108-AV110-AV111-AV112-AV113</f>
        <v>0.1193474940017889</v>
      </c>
      <c r="AW109" s="7">
        <f t="shared" ref="AW109" si="572">1-AW107-AW108-AW110-AW111-AW112-AW113</f>
        <v>0.13088343302202379</v>
      </c>
      <c r="AX109" s="7">
        <f t="shared" ref="AX109" si="573">1-AX107-AX108-AX110-AX111-AX112-AX113</f>
        <v>0.14149374348764401</v>
      </c>
      <c r="AY109" s="7">
        <f t="shared" ref="AY109" si="574">1-AY107-AY108-AY110-AY111-AY112-AY113</f>
        <v>0.15671967021671376</v>
      </c>
      <c r="AZ109" s="7">
        <f t="shared" ref="AZ109" si="575">1-AZ107-AZ108-AZ110-AZ111-AZ112-AZ113</f>
        <v>0.17092313088712263</v>
      </c>
      <c r="BA109" s="7">
        <f t="shared" ref="BA109" si="576">1-BA107-BA108-BA110-BA111-BA112-BA113</f>
        <v>0.18676870776108914</v>
      </c>
      <c r="BB109" s="7">
        <f t="shared" ref="BB109" si="577">1-BB107-BB108-BB110-BB111-BB112-BB113</f>
        <v>0.20425091264828626</v>
      </c>
      <c r="BC109" s="7">
        <f t="shared" ref="BC109" si="578">1-BC107-BC108-BC110-BC111-BC112-BC113</f>
        <v>0.22362499093767807</v>
      </c>
      <c r="BD109" s="7">
        <f t="shared" ref="BD109" si="579">1-BD107-BD108-BD110-BD111-BD112-BD113</f>
        <v>0.24483023608511575</v>
      </c>
      <c r="BE109" s="7">
        <f t="shared" ref="BE109" si="580">1-BE107-BE108-BE110-BE111-BE112-BE113</f>
        <v>0.26864603458608449</v>
      </c>
      <c r="BF109" s="7">
        <f t="shared" ref="BF109" si="581">1-BF107-BF108-BF110-BF111-BF112-BF113</f>
        <v>0.29533744772170228</v>
      </c>
      <c r="BG109" s="7">
        <f t="shared" ref="BG109" si="582">1-BG107-BG108-BG110-BG111-BG112-BG113</f>
        <v>0.32541991818524296</v>
      </c>
      <c r="BH109" s="7">
        <f t="shared" ref="BH109" si="583">1-BH107-BH108-BH110-BH111-BH112-BH113</f>
        <v>0.35961695544730893</v>
      </c>
    </row>
    <row r="110" spans="1:60" hidden="1" x14ac:dyDescent="0.3">
      <c r="A110" t="s">
        <v>9</v>
      </c>
      <c r="B110" t="s">
        <v>10</v>
      </c>
      <c r="C110" t="s">
        <v>32</v>
      </c>
      <c r="D110" t="s">
        <v>20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 s="6">
        <f>IFERROR(SUMIFS('intermediary sheet'!J$2:J$185,'intermediary sheet'!$C$2:$C$185,'Market shares starting point Fe'!$C110,'intermediary sheet'!$D$2:$D$185,'Market shares starting point Fe'!$D110)/SUMIFS('intermediary sheet'!J$2:J$185,'intermediary sheet'!$C$2:$C$185,'Market shares starting point Fe'!$C110,'intermediary sheet'!$D$2:$D$185,"total"),0)</f>
        <v>0</v>
      </c>
      <c r="K110" s="6">
        <f>IFERROR(SUMIFS('intermediary sheet'!K$2:K$185,'intermediary sheet'!$C$2:$C$185,'Market shares starting point Fe'!$C110,'intermediary sheet'!$D$2:$D$185,'Market shares starting point Fe'!$D110)/SUMIFS('intermediary sheet'!K$2:K$185,'intermediary sheet'!$C$2:$C$185,'Market shares starting point Fe'!$C110,'intermediary sheet'!$D$2:$D$185,"total"),0)</f>
        <v>0</v>
      </c>
      <c r="L110" s="6">
        <f>IFERROR(SUMIFS('intermediary sheet'!L$2:L$185,'intermediary sheet'!$C$2:$C$185,'Market shares starting point Fe'!$C110,'intermediary sheet'!$D$2:$D$185,'Market shares starting point Fe'!$D110)/SUMIFS('intermediary sheet'!L$2:L$185,'intermediary sheet'!$C$2:$C$185,'Market shares starting point Fe'!$C110,'intermediary sheet'!$D$2:$D$185,"total"),0)</f>
        <v>0</v>
      </c>
      <c r="M110" s="6">
        <f>IFERROR(SUMIFS('intermediary sheet'!M$2:M$185,'intermediary sheet'!$C$2:$C$185,'Market shares starting point Fe'!$C110,'intermediary sheet'!$D$2:$D$185,'Market shares starting point Fe'!$D110)/SUMIFS('intermediary sheet'!M$2:M$185,'intermediary sheet'!$C$2:$C$185,'Market shares starting point Fe'!$C110,'intermediary sheet'!$D$2:$D$185,"total"),0)</f>
        <v>0</v>
      </c>
      <c r="N110" s="6">
        <f>IFERROR(SUMIFS('intermediary sheet'!N$2:N$185,'intermediary sheet'!$C$2:$C$185,'Market shares starting point Fe'!$C110,'intermediary sheet'!$D$2:$D$185,'Market shares starting point Fe'!$D110)/SUMIFS('intermediary sheet'!N$2:N$185,'intermediary sheet'!$C$2:$C$185,'Market shares starting point Fe'!$C110,'intermediary sheet'!$D$2:$D$185,"total"),0)</f>
        <v>5.5923535022473431E-3</v>
      </c>
      <c r="O110" s="6">
        <f>IFERROR(SUMIFS('intermediary sheet'!O$2:O$185,'intermediary sheet'!$C$2:$C$185,'Market shares starting point Fe'!$C110,'intermediary sheet'!$D$2:$D$185,'Market shares starting point Fe'!$D110)/SUMIFS('intermediary sheet'!O$2:O$185,'intermediary sheet'!$C$2:$C$185,'Market shares starting point Fe'!$C110,'intermediary sheet'!$D$2:$D$185,"total"),0)</f>
        <v>3.9410471096757499E-3</v>
      </c>
      <c r="P110" s="6">
        <f>IFERROR(SUMIFS('intermediary sheet'!P$2:P$185,'intermediary sheet'!$C$2:$C$185,'Market shares starting point Fe'!$C110,'intermediary sheet'!$D$2:$D$185,'Market shares starting point Fe'!$D110)/SUMIFS('intermediary sheet'!P$2:P$185,'intermediary sheet'!$C$2:$C$185,'Market shares starting point Fe'!$C110,'intermediary sheet'!$D$2:$D$185,"total"),0)</f>
        <v>3.5022298924456616E-3</v>
      </c>
      <c r="Q110" s="6">
        <f>IFERROR(SUMIFS('intermediary sheet'!Q$2:Q$185,'intermediary sheet'!$C$2:$C$185,'Market shares starting point Fe'!$C110,'intermediary sheet'!$D$2:$D$185,'Market shares starting point Fe'!$D110)/SUMIFS('intermediary sheet'!Q$2:Q$185,'intermediary sheet'!$C$2:$C$185,'Market shares starting point Fe'!$C110,'intermediary sheet'!$D$2:$D$185,"total"),0)</f>
        <v>3.0529276176230026E-3</v>
      </c>
      <c r="R110" s="6">
        <f>IFERROR(SUMIFS('intermediary sheet'!R$2:R$185,'intermediary sheet'!$C$2:$C$185,'Market shares starting point Fe'!$C110,'intermediary sheet'!$D$2:$D$185,'Market shares starting point Fe'!$D110)/SUMIFS('intermediary sheet'!R$2:R$185,'intermediary sheet'!$C$2:$C$185,'Market shares starting point Fe'!$C110,'intermediary sheet'!$D$2:$D$185,"total"),0)</f>
        <v>1.6565871441201269E-2</v>
      </c>
      <c r="S110" s="6">
        <f>IFERROR(SUMIFS('intermediary sheet'!S$2:S$185,'intermediary sheet'!$C$2:$C$185,'Market shares starting point Fe'!$C110,'intermediary sheet'!$D$2:$D$185,'Market shares starting point Fe'!$D110)/SUMIFS('intermediary sheet'!S$2:S$185,'intermediary sheet'!$C$2:$C$185,'Market shares starting point Fe'!$C110,'intermediary sheet'!$D$2:$D$185,"total"),0)</f>
        <v>2.7167011248970405E-2</v>
      </c>
      <c r="T110" s="6">
        <f>IFERROR(SUMIFS('intermediary sheet'!T$2:T$185,'intermediary sheet'!$C$2:$C$185,'Market shares starting point Fe'!$C110,'intermediary sheet'!$D$2:$D$185,'Market shares starting point Fe'!$D110)/SUMIFS('intermediary sheet'!T$2:T$185,'intermediary sheet'!$C$2:$C$185,'Market shares starting point Fe'!$C110,'intermediary sheet'!$D$2:$D$185,"total"),0)</f>
        <v>3.4010883290961504E-2</v>
      </c>
      <c r="U110" s="6">
        <f>IFERROR(SUMIFS('intermediary sheet'!U$2:U$185,'intermediary sheet'!$C$2:$C$185,'Market shares starting point Fe'!$C110,'intermediary sheet'!$D$2:$D$185,'Market shares starting point Fe'!$D110)/SUMIFS('intermediary sheet'!U$2:U$185,'intermediary sheet'!$C$2:$C$185,'Market shares starting point Fe'!$C110,'intermediary sheet'!$D$2:$D$185,"total"),0)</f>
        <v>3.3499435698299447E-2</v>
      </c>
      <c r="V110" s="6">
        <f>IFERROR(SUMIFS('intermediary sheet'!V$2:V$185,'intermediary sheet'!$C$2:$C$185,'Market shares starting point Fe'!$C110,'intermediary sheet'!$D$2:$D$185,'Market shares starting point Fe'!$D110)/SUMIFS('intermediary sheet'!V$2:V$185,'intermediary sheet'!$C$2:$C$185,'Market shares starting point Fe'!$C110,'intermediary sheet'!$D$2:$D$185,"total"),0)</f>
        <v>3.4677333495566474E-2</v>
      </c>
      <c r="W110" s="6">
        <f>IFERROR(SUMIFS('intermediary sheet'!W$2:W$185,'intermediary sheet'!$C$2:$C$185,'Market shares starting point Fe'!$C110,'intermediary sheet'!$D$2:$D$185,'Market shares starting point Fe'!$D110)/SUMIFS('intermediary sheet'!W$2:W$185,'intermediary sheet'!$C$2:$C$185,'Market shares starting point Fe'!$C110,'intermediary sheet'!$D$2:$D$185,"total"),0)</f>
        <v>3.2359833911679667E-2</v>
      </c>
      <c r="X110" s="6">
        <f>IFERROR(SUMIFS('intermediary sheet'!X$2:X$185,'intermediary sheet'!$C$2:$C$185,'Market shares starting point Fe'!$C110,'intermediary sheet'!$D$2:$D$185,'Market shares starting point Fe'!$D110)/SUMIFS('intermediary sheet'!X$2:X$185,'intermediary sheet'!$C$2:$C$185,'Market shares starting point Fe'!$C110,'intermediary sheet'!$D$2:$D$185,"total"),0)</f>
        <v>2.6573332368723696E-2</v>
      </c>
      <c r="Y110" s="6">
        <f>IFERROR(SUMIFS('intermediary sheet'!Y$2:Y$185,'intermediary sheet'!$C$2:$C$185,'Market shares starting point Fe'!$C110,'intermediary sheet'!$D$2:$D$185,'Market shares starting point Fe'!$D110)/SUMIFS('intermediary sheet'!Y$2:Y$185,'intermediary sheet'!$C$2:$C$185,'Market shares starting point Fe'!$C110,'intermediary sheet'!$D$2:$D$185,"total"),0)</f>
        <v>2.9503777120789464E-2</v>
      </c>
      <c r="Z110" s="6">
        <f>IFERROR(SUMIFS('intermediary sheet'!Z$2:Z$185,'intermediary sheet'!$C$2:$C$185,'Market shares starting point Fe'!$C110,'intermediary sheet'!$D$2:$D$185,'Market shares starting point Fe'!$D110)/SUMIFS('intermediary sheet'!Z$2:Z$185,'intermediary sheet'!$C$2:$C$185,'Market shares starting point Fe'!$C110,'intermediary sheet'!$D$2:$D$185,"total"),0)</f>
        <v>2.6614472402410619E-2</v>
      </c>
      <c r="AA110" s="7">
        <f>IF(SUMIFS('Eurostat market shares'!$Z$2:$Z$185,'Eurostat market shares'!$C$2:$C$185,'Market shares starting point Fe'!$C110,'Eurostat market shares'!$D$2:$D$185,'Market shares starting point Fe'!$D110)=0,(SUMIFS('RAW data extract'!X$74:X$81,'RAW data extract'!$C$74:$C$81,VLOOKUP('Market shares starting point Fe'!$D110,Nomenclature!$F$1:$G$8,2,FALSE))-'Market shares starting point Fe'!Z110)+Z110,$Z110/SUMIFS('Eurostat market shares'!$Z$2:$Z$185,'Eurostat market shares'!$C$2:$C$185,'Market shares starting point Fe'!$C110,'Eurostat market shares'!$D$2:$D$185,'Market shares starting point Fe'!$D110)*(SUMIFS('RAW data extract'!X$74:X$81,'RAW data extract'!$C$74:$C$81,VLOOKUP('Market shares starting point Fe'!$D110,Nomenclature!$F$1:$G$8,2,FALSE))-'Market shares starting point Fe'!Z110)+Z110)</f>
        <v>3.9319930082435152E-2</v>
      </c>
      <c r="AB110" s="7">
        <f>IF(SUMIFS('Eurostat market shares'!$Z$2:$Z$185,'Eurostat market shares'!$C$2:$C$185,'Market shares starting point Fe'!$C110,'Eurostat market shares'!$D$2:$D$185,'Market shares starting point Fe'!$D110)=0,(SUMIFS('RAW data extract'!Y$74:Y$81,'RAW data extract'!$C$74:$C$81,VLOOKUP('Market shares starting point Fe'!$D110,Nomenclature!$F$1:$G$8,2,FALSE))-'Market shares starting point Fe'!AA110)+AA110,$Z110/SUMIFS('Eurostat market shares'!$Z$2:$Z$185,'Eurostat market shares'!$C$2:$C$185,'Market shares starting point Fe'!$C110,'Eurostat market shares'!$D$2:$D$185,'Market shares starting point Fe'!$D110)*(SUMIFS('RAW data extract'!Y$74:Y$81,'RAW data extract'!$C$74:$C$81,VLOOKUP('Market shares starting point Fe'!$D110,Nomenclature!$F$1:$G$8,2,FALSE))-'Market shares starting point Fe'!AA110)+AA110)</f>
        <v>3.8625394402092041E-2</v>
      </c>
      <c r="AC110" s="7">
        <f>IF(SUMIFS('Eurostat market shares'!$Z$2:$Z$185,'Eurostat market shares'!$C$2:$C$185,'Market shares starting point Fe'!$C110,'Eurostat market shares'!$D$2:$D$185,'Market shares starting point Fe'!$D110)=0,(SUMIFS('RAW data extract'!Z$74:Z$81,'RAW data extract'!$C$74:$C$81,VLOOKUP('Market shares starting point Fe'!$D110,Nomenclature!$F$1:$G$8,2,FALSE))-'Market shares starting point Fe'!AB110)+AB110,$Z110/SUMIFS('Eurostat market shares'!$Z$2:$Z$185,'Eurostat market shares'!$C$2:$C$185,'Market shares starting point Fe'!$C110,'Eurostat market shares'!$D$2:$D$185,'Market shares starting point Fe'!$D110)*(SUMIFS('RAW data extract'!Z$74:Z$81,'RAW data extract'!$C$74:$C$81,VLOOKUP('Market shares starting point Fe'!$D110,Nomenclature!$F$1:$G$8,2,FALSE))-'Market shares starting point Fe'!AB110)+AB110)</f>
        <v>3.7984688002641952E-2</v>
      </c>
      <c r="AD110" s="7">
        <f>IF(SUMIFS('Eurostat market shares'!$Z$2:$Z$185,'Eurostat market shares'!$C$2:$C$185,'Market shares starting point Fe'!$C110,'Eurostat market shares'!$D$2:$D$185,'Market shares starting point Fe'!$D110)=0,(SUMIFS('RAW data extract'!AA$74:AA$81,'RAW data extract'!$C$74:$C$81,VLOOKUP('Market shares starting point Fe'!$D110,Nomenclature!$F$1:$G$8,2,FALSE))-'Market shares starting point Fe'!AC110)+AC110,$Z110/SUMIFS('Eurostat market shares'!$Z$2:$Z$185,'Eurostat market shares'!$C$2:$C$185,'Market shares starting point Fe'!$C110,'Eurostat market shares'!$D$2:$D$185,'Market shares starting point Fe'!$D110)*(SUMIFS('RAW data extract'!AA$74:AA$81,'RAW data extract'!$C$74:$C$81,VLOOKUP('Market shares starting point Fe'!$D110,Nomenclature!$F$1:$G$8,2,FALSE))-'Market shares starting point Fe'!AC110)+AC110)</f>
        <v>3.7394934764585233E-2</v>
      </c>
      <c r="AE110" s="7">
        <f>IF(SUMIFS('Eurostat market shares'!$Z$2:$Z$185,'Eurostat market shares'!$C$2:$C$185,'Market shares starting point Fe'!$C110,'Eurostat market shares'!$D$2:$D$185,'Market shares starting point Fe'!$D110)=0,(SUMIFS('RAW data extract'!AB$74:AB$81,'RAW data extract'!$C$74:$C$81,VLOOKUP('Market shares starting point Fe'!$D110,Nomenclature!$F$1:$G$8,2,FALSE))-'Market shares starting point Fe'!AD110)+AD110,$Z110/SUMIFS('Eurostat market shares'!$Z$2:$Z$185,'Eurostat market shares'!$C$2:$C$185,'Market shares starting point Fe'!$C110,'Eurostat market shares'!$D$2:$D$185,'Market shares starting point Fe'!$D110)*(SUMIFS('RAW data extract'!AB$74:AB$81,'RAW data extract'!$C$74:$C$81,VLOOKUP('Market shares starting point Fe'!$D110,Nomenclature!$F$1:$G$8,2,FALSE))-'Market shares starting point Fe'!AD110)+AD110)</f>
        <v>3.6861742471406563E-2</v>
      </c>
      <c r="AF110" s="7">
        <f>IF(SUMIFS('Eurostat market shares'!$Z$2:$Z$185,'Eurostat market shares'!$C$2:$C$185,'Market shares starting point Fe'!$C110,'Eurostat market shares'!$D$2:$D$185,'Market shares starting point Fe'!$D110)=0,(SUMIFS('RAW data extract'!AC$74:AC$81,'RAW data extract'!$C$74:$C$81,VLOOKUP('Market shares starting point Fe'!$D110,Nomenclature!$F$1:$G$8,2,FALSE))-'Market shares starting point Fe'!AE110)+AE110,$Z110/SUMIFS('Eurostat market shares'!$Z$2:$Z$185,'Eurostat market shares'!$C$2:$C$185,'Market shares starting point Fe'!$C110,'Eurostat market shares'!$D$2:$D$185,'Market shares starting point Fe'!$D110)*(SUMIFS('RAW data extract'!AC$74:AC$81,'RAW data extract'!$C$74:$C$81,VLOOKUP('Market shares starting point Fe'!$D110,Nomenclature!$F$1:$G$8,2,FALSE))-'Market shares starting point Fe'!AE110)+AE110)</f>
        <v>3.6362084416650627E-2</v>
      </c>
      <c r="AG110" s="7">
        <f>IF(SUMIFS('Eurostat market shares'!$Z$2:$Z$185,'Eurostat market shares'!$C$2:$C$185,'Market shares starting point Fe'!$C110,'Eurostat market shares'!$D$2:$D$185,'Market shares starting point Fe'!$D110)=0,(SUMIFS('RAW data extract'!AD$74:AD$81,'RAW data extract'!$C$74:$C$81,VLOOKUP('Market shares starting point Fe'!$D110,Nomenclature!$F$1:$G$8,2,FALSE))-'Market shares starting point Fe'!AF110)+AF110,$Z110/SUMIFS('Eurostat market shares'!$Z$2:$Z$185,'Eurostat market shares'!$C$2:$C$185,'Market shares starting point Fe'!$C110,'Eurostat market shares'!$D$2:$D$185,'Market shares starting point Fe'!$D110)*(SUMIFS('RAW data extract'!AD$74:AD$81,'RAW data extract'!$C$74:$C$81,VLOOKUP('Market shares starting point Fe'!$D110,Nomenclature!$F$1:$G$8,2,FALSE))-'Market shares starting point Fe'!AF110)+AF110)</f>
        <v>3.5892138907732116E-2</v>
      </c>
      <c r="AH110" s="7">
        <f>IF(SUMIFS('Eurostat market shares'!$Z$2:$Z$185,'Eurostat market shares'!$C$2:$C$185,'Market shares starting point Fe'!$C110,'Eurostat market shares'!$D$2:$D$185,'Market shares starting point Fe'!$D110)=0,(SUMIFS('RAW data extract'!AE$74:AE$81,'RAW data extract'!$C$74:$C$81,VLOOKUP('Market shares starting point Fe'!$D110,Nomenclature!$F$1:$G$8,2,FALSE))-'Market shares starting point Fe'!AG110)+AG110,$Z110/SUMIFS('Eurostat market shares'!$Z$2:$Z$185,'Eurostat market shares'!$C$2:$C$185,'Market shares starting point Fe'!$C110,'Eurostat market shares'!$D$2:$D$185,'Market shares starting point Fe'!$D110)*(SUMIFS('RAW data extract'!AE$74:AE$81,'RAW data extract'!$C$74:$C$81,VLOOKUP('Market shares starting point Fe'!$D110,Nomenclature!$F$1:$G$8,2,FALSE))-'Market shares starting point Fe'!AG110)+AG110)</f>
        <v>3.5424830398900535E-2</v>
      </c>
      <c r="AI110" s="7">
        <f>IF(SUMIFS('Eurostat market shares'!$Z$2:$Z$185,'Eurostat market shares'!$C$2:$C$185,'Market shares starting point Fe'!$C110,'Eurostat market shares'!$D$2:$D$185,'Market shares starting point Fe'!$D110)=0,(SUMIFS('RAW data extract'!AF$74:AF$81,'RAW data extract'!$C$74:$C$81,VLOOKUP('Market shares starting point Fe'!$D110,Nomenclature!$F$1:$G$8,2,FALSE))-'Market shares starting point Fe'!AH110)+AH110,$Z110/SUMIFS('Eurostat market shares'!$Z$2:$Z$185,'Eurostat market shares'!$C$2:$C$185,'Market shares starting point Fe'!$C110,'Eurostat market shares'!$D$2:$D$185,'Market shares starting point Fe'!$D110)*(SUMIFS('RAW data extract'!AF$74:AF$81,'RAW data extract'!$C$74:$C$81,VLOOKUP('Market shares starting point Fe'!$D110,Nomenclature!$F$1:$G$8,2,FALSE))-'Market shares starting point Fe'!AH110)+AH110)</f>
        <v>3.4967944163720059E-2</v>
      </c>
      <c r="AJ110" s="7">
        <f>IF(SUMIFS('Eurostat market shares'!$Z$2:$Z$185,'Eurostat market shares'!$C$2:$C$185,'Market shares starting point Fe'!$C110,'Eurostat market shares'!$D$2:$D$185,'Market shares starting point Fe'!$D110)=0,(SUMIFS('RAW data extract'!AG$74:AG$81,'RAW data extract'!$C$74:$C$81,VLOOKUP('Market shares starting point Fe'!$D110,Nomenclature!$F$1:$G$8,2,FALSE))-'Market shares starting point Fe'!AI110)+AI110,$Z110/SUMIFS('Eurostat market shares'!$Z$2:$Z$185,'Eurostat market shares'!$C$2:$C$185,'Market shares starting point Fe'!$C110,'Eurostat market shares'!$D$2:$D$185,'Market shares starting point Fe'!$D110)*(SUMIFS('RAW data extract'!AG$74:AG$81,'RAW data extract'!$C$74:$C$81,VLOOKUP('Market shares starting point Fe'!$D110,Nomenclature!$F$1:$G$8,2,FALSE))-'Market shares starting point Fe'!AI110)+AI110)</f>
        <v>3.4512792740558365E-2</v>
      </c>
      <c r="AK110" s="7">
        <f>IF(SUMIFS('Eurostat market shares'!$Z$2:$Z$185,'Eurostat market shares'!$C$2:$C$185,'Market shares starting point Fe'!$C110,'Eurostat market shares'!$D$2:$D$185,'Market shares starting point Fe'!$D110)=0,(SUMIFS('RAW data extract'!AH$74:AH$81,'RAW data extract'!$C$74:$C$81,VLOOKUP('Market shares starting point Fe'!$D110,Nomenclature!$F$1:$G$8,2,FALSE))-'Market shares starting point Fe'!AJ110)+AJ110,$Z110/SUMIFS('Eurostat market shares'!$Z$2:$Z$185,'Eurostat market shares'!$C$2:$C$185,'Market shares starting point Fe'!$C110,'Eurostat market shares'!$D$2:$D$185,'Market shares starting point Fe'!$D110)*(SUMIFS('RAW data extract'!AH$74:AH$81,'RAW data extract'!$C$74:$C$81,VLOOKUP('Market shares starting point Fe'!$D110,Nomenclature!$F$1:$G$8,2,FALSE))-'Market shares starting point Fe'!AJ110)+AJ110)</f>
        <v>3.405087619776296E-2</v>
      </c>
      <c r="AL110" s="7">
        <f>IF(SUMIFS('Eurostat market shares'!$Z$2:$Z$185,'Eurostat market shares'!$C$2:$C$185,'Market shares starting point Fe'!$C110,'Eurostat market shares'!$D$2:$D$185,'Market shares starting point Fe'!$D110)=0,(SUMIFS('RAW data extract'!AI$74:AI$81,'RAW data extract'!$C$74:$C$81,VLOOKUP('Market shares starting point Fe'!$D110,Nomenclature!$F$1:$G$8,2,FALSE))-'Market shares starting point Fe'!AK110)+AK110,$Z110/SUMIFS('Eurostat market shares'!$Z$2:$Z$185,'Eurostat market shares'!$C$2:$C$185,'Market shares starting point Fe'!$C110,'Eurostat market shares'!$D$2:$D$185,'Market shares starting point Fe'!$D110)*(SUMIFS('RAW data extract'!AI$74:AI$81,'RAW data extract'!$C$74:$C$81,VLOOKUP('Market shares starting point Fe'!$D110,Nomenclature!$F$1:$G$8,2,FALSE))-'Market shares starting point Fe'!AK110)+AK110)</f>
        <v>3.3574473740367934E-2</v>
      </c>
      <c r="AM110" s="7">
        <f>IF(SUMIFS('Eurostat market shares'!$Z$2:$Z$185,'Eurostat market shares'!$C$2:$C$185,'Market shares starting point Fe'!$C110,'Eurostat market shares'!$D$2:$D$185,'Market shares starting point Fe'!$D110)=0,(SUMIFS('RAW data extract'!AJ$74:AJ$81,'RAW data extract'!$C$74:$C$81,VLOOKUP('Market shares starting point Fe'!$D110,Nomenclature!$F$1:$G$8,2,FALSE))-'Market shares starting point Fe'!AL110)+AL110,$Z110/SUMIFS('Eurostat market shares'!$Z$2:$Z$185,'Eurostat market shares'!$C$2:$C$185,'Market shares starting point Fe'!$C110,'Eurostat market shares'!$D$2:$D$185,'Market shares starting point Fe'!$D110)*(SUMIFS('RAW data extract'!AJ$74:AJ$81,'RAW data extract'!$C$74:$C$81,VLOOKUP('Market shares starting point Fe'!$D110,Nomenclature!$F$1:$G$8,2,FALSE))-'Market shares starting point Fe'!AL110)+AL110)</f>
        <v>3.3072029260569361E-2</v>
      </c>
      <c r="AN110" s="7">
        <f>IF(SUMIFS('Eurostat market shares'!$Z$2:$Z$185,'Eurostat market shares'!$C$2:$C$185,'Market shares starting point Fe'!$C110,'Eurostat market shares'!$D$2:$D$185,'Market shares starting point Fe'!$D110)=0,(SUMIFS('RAW data extract'!AK$74:AK$81,'RAW data extract'!$C$74:$C$81,VLOOKUP('Market shares starting point Fe'!$D110,Nomenclature!$F$1:$G$8,2,FALSE))-'Market shares starting point Fe'!AM110)+AM110,$Z110/SUMIFS('Eurostat market shares'!$Z$2:$Z$185,'Eurostat market shares'!$C$2:$C$185,'Market shares starting point Fe'!$C110,'Eurostat market shares'!$D$2:$D$185,'Market shares starting point Fe'!$D110)*(SUMIFS('RAW data extract'!AK$74:AK$81,'RAW data extract'!$C$74:$C$81,VLOOKUP('Market shares starting point Fe'!$D110,Nomenclature!$F$1:$G$8,2,FALSE))-'Market shares starting point Fe'!AM110)+AM110)</f>
        <v>3.2535206199983589E-2</v>
      </c>
      <c r="AO110" s="7">
        <f>IF(SUMIFS('Eurostat market shares'!$Z$2:$Z$185,'Eurostat market shares'!$C$2:$C$185,'Market shares starting point Fe'!$C110,'Eurostat market shares'!$D$2:$D$185,'Market shares starting point Fe'!$D110)=0,(SUMIFS('RAW data extract'!AL$74:AL$81,'RAW data extract'!$C$74:$C$81,VLOOKUP('Market shares starting point Fe'!$D110,Nomenclature!$F$1:$G$8,2,FALSE))-'Market shares starting point Fe'!AN110)+AN110,$Z110/SUMIFS('Eurostat market shares'!$Z$2:$Z$185,'Eurostat market shares'!$C$2:$C$185,'Market shares starting point Fe'!$C110,'Eurostat market shares'!$D$2:$D$185,'Market shares starting point Fe'!$D110)*(SUMIFS('RAW data extract'!AL$74:AL$81,'RAW data extract'!$C$74:$C$81,VLOOKUP('Market shares starting point Fe'!$D110,Nomenclature!$F$1:$G$8,2,FALSE))-'Market shares starting point Fe'!AN110)+AN110)</f>
        <v>3.1974565430853183E-2</v>
      </c>
      <c r="AP110" s="7">
        <f>IF(SUMIFS('Eurostat market shares'!$Z$2:$Z$185,'Eurostat market shares'!$C$2:$C$185,'Market shares starting point Fe'!$C110,'Eurostat market shares'!$D$2:$D$185,'Market shares starting point Fe'!$D110)=0,(SUMIFS('RAW data extract'!AM$74:AM$81,'RAW data extract'!$C$74:$C$81,VLOOKUP('Market shares starting point Fe'!$D110,Nomenclature!$F$1:$G$8,2,FALSE))-'Market shares starting point Fe'!AO110)+AO110,$Z110/SUMIFS('Eurostat market shares'!$Z$2:$Z$185,'Eurostat market shares'!$C$2:$C$185,'Market shares starting point Fe'!$C110,'Eurostat market shares'!$D$2:$D$185,'Market shares starting point Fe'!$D110)*(SUMIFS('RAW data extract'!AM$74:AM$81,'RAW data extract'!$C$74:$C$81,VLOOKUP('Market shares starting point Fe'!$D110,Nomenclature!$F$1:$G$8,2,FALSE))-'Market shares starting point Fe'!AO110)+AO110)</f>
        <v>3.1376122585766317E-2</v>
      </c>
      <c r="AQ110" s="7">
        <f>IF(SUMIFS('Eurostat market shares'!$Z$2:$Z$185,'Eurostat market shares'!$C$2:$C$185,'Market shares starting point Fe'!$C110,'Eurostat market shares'!$D$2:$D$185,'Market shares starting point Fe'!$D110)=0,(SUMIFS('RAW data extract'!AN$74:AN$81,'RAW data extract'!$C$74:$C$81,VLOOKUP('Market shares starting point Fe'!$D110,Nomenclature!$F$1:$G$8,2,FALSE))-'Market shares starting point Fe'!AP110)+AP110,$Z110/SUMIFS('Eurostat market shares'!$Z$2:$Z$185,'Eurostat market shares'!$C$2:$C$185,'Market shares starting point Fe'!$C110,'Eurostat market shares'!$D$2:$D$185,'Market shares starting point Fe'!$D110)*(SUMIFS('RAW data extract'!AN$74:AN$81,'RAW data extract'!$C$74:$C$81,VLOOKUP('Market shares starting point Fe'!$D110,Nomenclature!$F$1:$G$8,2,FALSE))-'Market shares starting point Fe'!AP110)+AP110)</f>
        <v>3.0758873610600885E-2</v>
      </c>
      <c r="AR110" s="7">
        <f>IF(SUMIFS('Eurostat market shares'!$Z$2:$Z$185,'Eurostat market shares'!$C$2:$C$185,'Market shares starting point Fe'!$C110,'Eurostat market shares'!$D$2:$D$185,'Market shares starting point Fe'!$D110)=0,(SUMIFS('RAW data extract'!AO$74:AO$81,'RAW data extract'!$C$74:$C$81,VLOOKUP('Market shares starting point Fe'!$D110,Nomenclature!$F$1:$G$8,2,FALSE))-'Market shares starting point Fe'!AQ110)+AQ110,$Z110/SUMIFS('Eurostat market shares'!$Z$2:$Z$185,'Eurostat market shares'!$C$2:$C$185,'Market shares starting point Fe'!$C110,'Eurostat market shares'!$D$2:$D$185,'Market shares starting point Fe'!$D110)*(SUMIFS('RAW data extract'!AO$74:AO$81,'RAW data extract'!$C$74:$C$81,VLOOKUP('Market shares starting point Fe'!$D110,Nomenclature!$F$1:$G$8,2,FALSE))-'Market shares starting point Fe'!AQ110)+AQ110)</f>
        <v>3.0131756974951004E-2</v>
      </c>
      <c r="AS110" s="7">
        <f>IF(SUMIFS('Eurostat market shares'!$Z$2:$Z$185,'Eurostat market shares'!$C$2:$C$185,'Market shares starting point Fe'!$C110,'Eurostat market shares'!$D$2:$D$185,'Market shares starting point Fe'!$D110)=0,(SUMIFS('RAW data extract'!AP$74:AP$81,'RAW data extract'!$C$74:$C$81,VLOOKUP('Market shares starting point Fe'!$D110,Nomenclature!$F$1:$G$8,2,FALSE))-'Market shares starting point Fe'!AR110)+AR110,$Z110/SUMIFS('Eurostat market shares'!$Z$2:$Z$185,'Eurostat market shares'!$C$2:$C$185,'Market shares starting point Fe'!$C110,'Eurostat market shares'!$D$2:$D$185,'Market shares starting point Fe'!$D110)*(SUMIFS('RAW data extract'!AP$74:AP$81,'RAW data extract'!$C$74:$C$81,VLOOKUP('Market shares starting point Fe'!$D110,Nomenclature!$F$1:$G$8,2,FALSE))-'Market shares starting point Fe'!AR110)+AR110)</f>
        <v>2.9469294986471151E-2</v>
      </c>
      <c r="AT110" s="7">
        <f>IF(SUMIFS('Eurostat market shares'!$Z$2:$Z$185,'Eurostat market shares'!$C$2:$C$185,'Market shares starting point Fe'!$C110,'Eurostat market shares'!$D$2:$D$185,'Market shares starting point Fe'!$D110)=0,(SUMIFS('RAW data extract'!AQ$74:AQ$81,'RAW data extract'!$C$74:$C$81,VLOOKUP('Market shares starting point Fe'!$D110,Nomenclature!$F$1:$G$8,2,FALSE))-'Market shares starting point Fe'!AS110)+AS110,$Z110/SUMIFS('Eurostat market shares'!$Z$2:$Z$185,'Eurostat market shares'!$C$2:$C$185,'Market shares starting point Fe'!$C110,'Eurostat market shares'!$D$2:$D$185,'Market shares starting point Fe'!$D110)*(SUMIFS('RAW data extract'!AQ$74:AQ$81,'RAW data extract'!$C$74:$C$81,VLOOKUP('Market shares starting point Fe'!$D110,Nomenclature!$F$1:$G$8,2,FALSE))-'Market shares starting point Fe'!AS110)+AS110)</f>
        <v>2.878992632452141E-2</v>
      </c>
      <c r="AU110" s="7">
        <f>IF(SUMIFS('Eurostat market shares'!$Z$2:$Z$185,'Eurostat market shares'!$C$2:$C$185,'Market shares starting point Fe'!$C110,'Eurostat market shares'!$D$2:$D$185,'Market shares starting point Fe'!$D110)=0,(SUMIFS('RAW data extract'!AR$74:AR$81,'RAW data extract'!$C$74:$C$81,VLOOKUP('Market shares starting point Fe'!$D110,Nomenclature!$F$1:$G$8,2,FALSE))-'Market shares starting point Fe'!AT110)+AT110,$Z110/SUMIFS('Eurostat market shares'!$Z$2:$Z$185,'Eurostat market shares'!$C$2:$C$185,'Market shares starting point Fe'!$C110,'Eurostat market shares'!$D$2:$D$185,'Market shares starting point Fe'!$D110)*(SUMIFS('RAW data extract'!AR$74:AR$81,'RAW data extract'!$C$74:$C$81,VLOOKUP('Market shares starting point Fe'!$D110,Nomenclature!$F$1:$G$8,2,FALSE))-'Market shares starting point Fe'!AT110)+AT110)</f>
        <v>2.8115409997323565E-2</v>
      </c>
      <c r="AV110" s="7">
        <f>IF(SUMIFS('Eurostat market shares'!$Z$2:$Z$185,'Eurostat market shares'!$C$2:$C$185,'Market shares starting point Fe'!$C110,'Eurostat market shares'!$D$2:$D$185,'Market shares starting point Fe'!$D110)=0,(SUMIFS('RAW data extract'!AS$74:AS$81,'RAW data extract'!$C$74:$C$81,VLOOKUP('Market shares starting point Fe'!$D110,Nomenclature!$F$1:$G$8,2,FALSE))-'Market shares starting point Fe'!AU110)+AU110,$Z110/SUMIFS('Eurostat market shares'!$Z$2:$Z$185,'Eurostat market shares'!$C$2:$C$185,'Market shares starting point Fe'!$C110,'Eurostat market shares'!$D$2:$D$185,'Market shares starting point Fe'!$D110)*(SUMIFS('RAW data extract'!AS$74:AS$81,'RAW data extract'!$C$74:$C$81,VLOOKUP('Market shares starting point Fe'!$D110,Nomenclature!$F$1:$G$8,2,FALSE))-'Market shares starting point Fe'!AU110)+AU110)</f>
        <v>2.7413408001102178E-2</v>
      </c>
      <c r="AW110" s="7">
        <f>IF(SUMIFS('Eurostat market shares'!$Z$2:$Z$185,'Eurostat market shares'!$C$2:$C$185,'Market shares starting point Fe'!$C110,'Eurostat market shares'!$D$2:$D$185,'Market shares starting point Fe'!$D110)=0,(SUMIFS('RAW data extract'!AT$74:AT$81,'RAW data extract'!$C$74:$C$81,VLOOKUP('Market shares starting point Fe'!$D110,Nomenclature!$F$1:$G$8,2,FALSE))-'Market shares starting point Fe'!AV110)+AV110,$Z110/SUMIFS('Eurostat market shares'!$Z$2:$Z$185,'Eurostat market shares'!$C$2:$C$185,'Market shares starting point Fe'!$C110,'Eurostat market shares'!$D$2:$D$185,'Market shares starting point Fe'!$D110)*(SUMIFS('RAW data extract'!AT$74:AT$81,'RAW data extract'!$C$74:$C$81,VLOOKUP('Market shares starting point Fe'!$D110,Nomenclature!$F$1:$G$8,2,FALSE))-'Market shares starting point Fe'!AV110)+AV110)</f>
        <v>2.6675194485455574E-2</v>
      </c>
      <c r="AX110" s="7">
        <f>IF(SUMIFS('Eurostat market shares'!$Z$2:$Z$185,'Eurostat market shares'!$C$2:$C$185,'Market shares starting point Fe'!$C110,'Eurostat market shares'!$D$2:$D$185,'Market shares starting point Fe'!$D110)=0,(SUMIFS('RAW data extract'!AU$74:AU$81,'RAW data extract'!$C$74:$C$81,VLOOKUP('Market shares starting point Fe'!$D110,Nomenclature!$F$1:$G$8,2,FALSE))-'Market shares starting point Fe'!AW110)+AW110,$Z110/SUMIFS('Eurostat market shares'!$Z$2:$Z$185,'Eurostat market shares'!$C$2:$C$185,'Market shares starting point Fe'!$C110,'Eurostat market shares'!$D$2:$D$185,'Market shares starting point Fe'!$D110)*(SUMIFS('RAW data extract'!AU$74:AU$81,'RAW data extract'!$C$74:$C$81,VLOOKUP('Market shares starting point Fe'!$D110,Nomenclature!$F$1:$G$8,2,FALSE))-'Market shares starting point Fe'!AW110)+AW110)</f>
        <v>2.5961732701462927E-2</v>
      </c>
      <c r="AY110" s="7">
        <f>IF(SUMIFS('Eurostat market shares'!$Z$2:$Z$185,'Eurostat market shares'!$C$2:$C$185,'Market shares starting point Fe'!$C110,'Eurostat market shares'!$D$2:$D$185,'Market shares starting point Fe'!$D110)=0,(SUMIFS('RAW data extract'!AV$74:AV$81,'RAW data extract'!$C$74:$C$81,VLOOKUP('Market shares starting point Fe'!$D110,Nomenclature!$F$1:$G$8,2,FALSE))-'Market shares starting point Fe'!AX110)+AX110,$Z110/SUMIFS('Eurostat market shares'!$Z$2:$Z$185,'Eurostat market shares'!$C$2:$C$185,'Market shares starting point Fe'!$C110,'Eurostat market shares'!$D$2:$D$185,'Market shares starting point Fe'!$D110)*(SUMIFS('RAW data extract'!AV$74:AV$81,'RAW data extract'!$C$74:$C$81,VLOOKUP('Market shares starting point Fe'!$D110,Nomenclature!$F$1:$G$8,2,FALSE))-'Market shares starting point Fe'!AX110)+AX110)</f>
        <v>2.5011607202097323E-2</v>
      </c>
      <c r="AZ110" s="7">
        <f>IF(SUMIFS('Eurostat market shares'!$Z$2:$Z$185,'Eurostat market shares'!$C$2:$C$185,'Market shares starting point Fe'!$C110,'Eurostat market shares'!$D$2:$D$185,'Market shares starting point Fe'!$D110)=0,(SUMIFS('RAW data extract'!AW$74:AW$81,'RAW data extract'!$C$74:$C$81,VLOOKUP('Market shares starting point Fe'!$D110,Nomenclature!$F$1:$G$8,2,FALSE))-'Market shares starting point Fe'!AY110)+AY110,$Z110/SUMIFS('Eurostat market shares'!$Z$2:$Z$185,'Eurostat market shares'!$C$2:$C$185,'Market shares starting point Fe'!$C110,'Eurostat market shares'!$D$2:$D$185,'Market shares starting point Fe'!$D110)*(SUMIFS('RAW data extract'!AW$74:AW$81,'RAW data extract'!$C$74:$C$81,VLOOKUP('Market shares starting point Fe'!$D110,Nomenclature!$F$1:$G$8,2,FALSE))-'Market shares starting point Fe'!AY110)+AY110)</f>
        <v>2.4092173084509141E-2</v>
      </c>
      <c r="BA110" s="7">
        <f>IF(SUMIFS('Eurostat market shares'!$Z$2:$Z$185,'Eurostat market shares'!$C$2:$C$185,'Market shares starting point Fe'!$C110,'Eurostat market shares'!$D$2:$D$185,'Market shares starting point Fe'!$D110)=0,(SUMIFS('RAW data extract'!AX$74:AX$81,'RAW data extract'!$C$74:$C$81,VLOOKUP('Market shares starting point Fe'!$D110,Nomenclature!$F$1:$G$8,2,FALSE))-'Market shares starting point Fe'!AZ110)+AZ110,$Z110/SUMIFS('Eurostat market shares'!$Z$2:$Z$185,'Eurostat market shares'!$C$2:$C$185,'Market shares starting point Fe'!$C110,'Eurostat market shares'!$D$2:$D$185,'Market shares starting point Fe'!$D110)*(SUMIFS('RAW data extract'!AX$74:AX$81,'RAW data extract'!$C$74:$C$81,VLOOKUP('Market shares starting point Fe'!$D110,Nomenclature!$F$1:$G$8,2,FALSE))-'Market shares starting point Fe'!AZ110)+AZ110)</f>
        <v>2.307349448163876E-2</v>
      </c>
      <c r="BB110" s="7">
        <f>IF(SUMIFS('Eurostat market shares'!$Z$2:$Z$185,'Eurostat market shares'!$C$2:$C$185,'Market shares starting point Fe'!$C110,'Eurostat market shares'!$D$2:$D$185,'Market shares starting point Fe'!$D110)=0,(SUMIFS('RAW data extract'!AY$74:AY$81,'RAW data extract'!$C$74:$C$81,VLOOKUP('Market shares starting point Fe'!$D110,Nomenclature!$F$1:$G$8,2,FALSE))-'Market shares starting point Fe'!BA110)+BA110,$Z110/SUMIFS('Eurostat market shares'!$Z$2:$Z$185,'Eurostat market shares'!$C$2:$C$185,'Market shares starting point Fe'!$C110,'Eurostat market shares'!$D$2:$D$185,'Market shares starting point Fe'!$D110)*(SUMIFS('RAW data extract'!AY$74:AY$81,'RAW data extract'!$C$74:$C$81,VLOOKUP('Market shares starting point Fe'!$D110,Nomenclature!$F$1:$G$8,2,FALSE))-'Market shares starting point Fe'!BA110)+BA110)</f>
        <v>2.1944456187427953E-2</v>
      </c>
      <c r="BC110" s="7">
        <f>IF(SUMIFS('Eurostat market shares'!$Z$2:$Z$185,'Eurostat market shares'!$C$2:$C$185,'Market shares starting point Fe'!$C110,'Eurostat market shares'!$D$2:$D$185,'Market shares starting point Fe'!$D110)=0,(SUMIFS('RAW data extract'!AZ$74:AZ$81,'RAW data extract'!$C$74:$C$81,VLOOKUP('Market shares starting point Fe'!$D110,Nomenclature!$F$1:$G$8,2,FALSE))-'Market shares starting point Fe'!BB110)+BB110,$Z110/SUMIFS('Eurostat market shares'!$Z$2:$Z$185,'Eurostat market shares'!$C$2:$C$185,'Market shares starting point Fe'!$C110,'Eurostat market shares'!$D$2:$D$185,'Market shares starting point Fe'!$D110)*(SUMIFS('RAW data extract'!AZ$74:AZ$81,'RAW data extract'!$C$74:$C$81,VLOOKUP('Market shares starting point Fe'!$D110,Nomenclature!$F$1:$G$8,2,FALSE))-'Market shares starting point Fe'!BB110)+BB110)</f>
        <v>2.0689861826904216E-2</v>
      </c>
      <c r="BD110" s="7">
        <f>IF(SUMIFS('Eurostat market shares'!$Z$2:$Z$185,'Eurostat market shares'!$C$2:$C$185,'Market shares starting point Fe'!$C110,'Eurostat market shares'!$D$2:$D$185,'Market shares starting point Fe'!$D110)=0,(SUMIFS('RAW data extract'!BA$74:BA$81,'RAW data extract'!$C$74:$C$81,VLOOKUP('Market shares starting point Fe'!$D110,Nomenclature!$F$1:$G$8,2,FALSE))-'Market shares starting point Fe'!BC110)+BC110,$Z110/SUMIFS('Eurostat market shares'!$Z$2:$Z$185,'Eurostat market shares'!$C$2:$C$185,'Market shares starting point Fe'!$C110,'Eurostat market shares'!$D$2:$D$185,'Market shares starting point Fe'!$D110)*(SUMIFS('RAW data extract'!BA$74:BA$81,'RAW data extract'!$C$74:$C$81,VLOOKUP('Market shares starting point Fe'!$D110,Nomenclature!$F$1:$G$8,2,FALSE))-'Market shares starting point Fe'!BC110)+BC110)</f>
        <v>1.9327288165710312E-2</v>
      </c>
      <c r="BE110" s="7">
        <f>IF(SUMIFS('Eurostat market shares'!$Z$2:$Z$185,'Eurostat market shares'!$C$2:$C$185,'Market shares starting point Fe'!$C110,'Eurostat market shares'!$D$2:$D$185,'Market shares starting point Fe'!$D110)=0,(SUMIFS('RAW data extract'!BB$74:BB$81,'RAW data extract'!$C$74:$C$81,VLOOKUP('Market shares starting point Fe'!$D110,Nomenclature!$F$1:$G$8,2,FALSE))-'Market shares starting point Fe'!BD110)+BD110,$Z110/SUMIFS('Eurostat market shares'!$Z$2:$Z$185,'Eurostat market shares'!$C$2:$C$185,'Market shares starting point Fe'!$C110,'Eurostat market shares'!$D$2:$D$185,'Market shares starting point Fe'!$D110)*(SUMIFS('RAW data extract'!BB$74:BB$81,'RAW data extract'!$C$74:$C$81,VLOOKUP('Market shares starting point Fe'!$D110,Nomenclature!$F$1:$G$8,2,FALSE))-'Market shares starting point Fe'!BD110)+BD110)</f>
        <v>1.778918601000138E-2</v>
      </c>
      <c r="BF110" s="7">
        <f>IF(SUMIFS('Eurostat market shares'!$Z$2:$Z$185,'Eurostat market shares'!$C$2:$C$185,'Market shares starting point Fe'!$C110,'Eurostat market shares'!$D$2:$D$185,'Market shares starting point Fe'!$D110)=0,(SUMIFS('RAW data extract'!BC$74:BC$81,'RAW data extract'!$C$74:$C$81,VLOOKUP('Market shares starting point Fe'!$D110,Nomenclature!$F$1:$G$8,2,FALSE))-'Market shares starting point Fe'!BE110)+BE110,$Z110/SUMIFS('Eurostat market shares'!$Z$2:$Z$185,'Eurostat market shares'!$C$2:$C$185,'Market shares starting point Fe'!$C110,'Eurostat market shares'!$D$2:$D$185,'Market shares starting point Fe'!$D110)*(SUMIFS('RAW data extract'!BC$74:BC$81,'RAW data extract'!$C$74:$C$81,VLOOKUP('Market shares starting point Fe'!$D110,Nomenclature!$F$1:$G$8,2,FALSE))-'Market shares starting point Fe'!BE110)+BE110)</f>
        <v>1.6066049282571458E-2</v>
      </c>
      <c r="BG110" s="7">
        <f>IF(SUMIFS('Eurostat market shares'!$Z$2:$Z$185,'Eurostat market shares'!$C$2:$C$185,'Market shares starting point Fe'!$C110,'Eurostat market shares'!$D$2:$D$185,'Market shares starting point Fe'!$D110)=0,(SUMIFS('RAW data extract'!BD$74:BD$81,'RAW data extract'!$C$74:$C$81,VLOOKUP('Market shares starting point Fe'!$D110,Nomenclature!$F$1:$G$8,2,FALSE))-'Market shares starting point Fe'!BF110)+BF110,$Z110/SUMIFS('Eurostat market shares'!$Z$2:$Z$185,'Eurostat market shares'!$C$2:$C$185,'Market shares starting point Fe'!$C110,'Eurostat market shares'!$D$2:$D$185,'Market shares starting point Fe'!$D110)*(SUMIFS('RAW data extract'!BD$74:BD$81,'RAW data extract'!$C$74:$C$81,VLOOKUP('Market shares starting point Fe'!$D110,Nomenclature!$F$1:$G$8,2,FALSE))-'Market shares starting point Fe'!BF110)+BF110)</f>
        <v>1.4125887914513678E-2</v>
      </c>
      <c r="BH110" s="7">
        <f>IF(SUMIFS('Eurostat market shares'!$Z$2:$Z$185,'Eurostat market shares'!$C$2:$C$185,'Market shares starting point Fe'!$C110,'Eurostat market shares'!$D$2:$D$185,'Market shares starting point Fe'!$D110)=0,(SUMIFS('RAW data extract'!BE$74:BE$81,'RAW data extract'!$C$74:$C$81,VLOOKUP('Market shares starting point Fe'!$D110,Nomenclature!$F$1:$G$8,2,FALSE))-'Market shares starting point Fe'!BG110)+BG110,$Z110/SUMIFS('Eurostat market shares'!$Z$2:$Z$185,'Eurostat market shares'!$C$2:$C$185,'Market shares starting point Fe'!$C110,'Eurostat market shares'!$D$2:$D$185,'Market shares starting point Fe'!$D110)*(SUMIFS('RAW data extract'!BE$74:BE$81,'RAW data extract'!$C$74:$C$81,VLOOKUP('Market shares starting point Fe'!$D110,Nomenclature!$F$1:$G$8,2,FALSE))-'Market shares starting point Fe'!BG110)+BG110)</f>
        <v>1.1920960596593901E-2</v>
      </c>
    </row>
    <row r="111" spans="1:60" hidden="1" x14ac:dyDescent="0.3">
      <c r="A111" t="s">
        <v>9</v>
      </c>
      <c r="B111" t="s">
        <v>10</v>
      </c>
      <c r="C111" t="s">
        <v>32</v>
      </c>
      <c r="D111" t="s">
        <v>21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 s="6">
        <f>IFERROR(SUMIFS('intermediary sheet'!J$2:J$185,'intermediary sheet'!$C$2:$C$185,'Market shares starting point Fe'!$C111,'intermediary sheet'!$D$2:$D$185,'Market shares starting point Fe'!$D111)/SUMIFS('intermediary sheet'!J$2:J$185,'intermediary sheet'!$C$2:$C$185,'Market shares starting point Fe'!$C111,'intermediary sheet'!$D$2:$D$185,"total"),0)</f>
        <v>0</v>
      </c>
      <c r="K111" s="6">
        <f>IFERROR(SUMIFS('intermediary sheet'!K$2:K$185,'intermediary sheet'!$C$2:$C$185,'Market shares starting point Fe'!$C111,'intermediary sheet'!$D$2:$D$185,'Market shares starting point Fe'!$D111)/SUMIFS('intermediary sheet'!K$2:K$185,'intermediary sheet'!$C$2:$C$185,'Market shares starting point Fe'!$C111,'intermediary sheet'!$D$2:$D$185,"total"),0)</f>
        <v>0</v>
      </c>
      <c r="L111" s="6">
        <f>IFERROR(SUMIFS('intermediary sheet'!L$2:L$185,'intermediary sheet'!$C$2:$C$185,'Market shares starting point Fe'!$C111,'intermediary sheet'!$D$2:$D$185,'Market shares starting point Fe'!$D111)/SUMIFS('intermediary sheet'!L$2:L$185,'intermediary sheet'!$C$2:$C$185,'Market shares starting point Fe'!$C111,'intermediary sheet'!$D$2:$D$185,"total"),0)</f>
        <v>0</v>
      </c>
      <c r="M111" s="6">
        <f>IFERROR(SUMIFS('intermediary sheet'!M$2:M$185,'intermediary sheet'!$C$2:$C$185,'Market shares starting point Fe'!$C111,'intermediary sheet'!$D$2:$D$185,'Market shares starting point Fe'!$D111)/SUMIFS('intermediary sheet'!M$2:M$185,'intermediary sheet'!$C$2:$C$185,'Market shares starting point Fe'!$C111,'intermediary sheet'!$D$2:$D$185,"total"),0)</f>
        <v>0</v>
      </c>
      <c r="N111" s="6">
        <f>IFERROR(SUMIFS('intermediary sheet'!N$2:N$185,'intermediary sheet'!$C$2:$C$185,'Market shares starting point Fe'!$C111,'intermediary sheet'!$D$2:$D$185,'Market shares starting point Fe'!$D111)/SUMIFS('intermediary sheet'!N$2:N$185,'intermediary sheet'!$C$2:$C$185,'Market shares starting point Fe'!$C111,'intermediary sheet'!$D$2:$D$185,"total"),0)</f>
        <v>0</v>
      </c>
      <c r="O111" s="6">
        <f>IFERROR(SUMIFS('intermediary sheet'!O$2:O$185,'intermediary sheet'!$C$2:$C$185,'Market shares starting point Fe'!$C111,'intermediary sheet'!$D$2:$D$185,'Market shares starting point Fe'!$D111)/SUMIFS('intermediary sheet'!O$2:O$185,'intermediary sheet'!$C$2:$C$185,'Market shares starting point Fe'!$C111,'intermediary sheet'!$D$2:$D$185,"total"),0)</f>
        <v>0</v>
      </c>
      <c r="P111" s="6">
        <f>IFERROR(SUMIFS('intermediary sheet'!P$2:P$185,'intermediary sheet'!$C$2:$C$185,'Market shares starting point Fe'!$C111,'intermediary sheet'!$D$2:$D$185,'Market shares starting point Fe'!$D111)/SUMIFS('intermediary sheet'!P$2:P$185,'intermediary sheet'!$C$2:$C$185,'Market shares starting point Fe'!$C111,'intermediary sheet'!$D$2:$D$185,"total"),0)</f>
        <v>0</v>
      </c>
      <c r="Q111" s="6">
        <f>IFERROR(SUMIFS('intermediary sheet'!Q$2:Q$185,'intermediary sheet'!$C$2:$C$185,'Market shares starting point Fe'!$C111,'intermediary sheet'!$D$2:$D$185,'Market shares starting point Fe'!$D111)/SUMIFS('intermediary sheet'!Q$2:Q$185,'intermediary sheet'!$C$2:$C$185,'Market shares starting point Fe'!$C111,'intermediary sheet'!$D$2:$D$185,"total"),0)</f>
        <v>0</v>
      </c>
      <c r="R111" s="6">
        <f>IFERROR(SUMIFS('intermediary sheet'!R$2:R$185,'intermediary sheet'!$C$2:$C$185,'Market shares starting point Fe'!$C111,'intermediary sheet'!$D$2:$D$185,'Market shares starting point Fe'!$D111)/SUMIFS('intermediary sheet'!R$2:R$185,'intermediary sheet'!$C$2:$C$185,'Market shares starting point Fe'!$C111,'intermediary sheet'!$D$2:$D$185,"total"),0)</f>
        <v>0</v>
      </c>
      <c r="S111" s="6">
        <f>IFERROR(SUMIFS('intermediary sheet'!S$2:S$185,'intermediary sheet'!$C$2:$C$185,'Market shares starting point Fe'!$C111,'intermediary sheet'!$D$2:$D$185,'Market shares starting point Fe'!$D111)/SUMIFS('intermediary sheet'!S$2:S$185,'intermediary sheet'!$C$2:$C$185,'Market shares starting point Fe'!$C111,'intermediary sheet'!$D$2:$D$185,"total"),0)</f>
        <v>0</v>
      </c>
      <c r="T111" s="6">
        <f>IFERROR(SUMIFS('intermediary sheet'!T$2:T$185,'intermediary sheet'!$C$2:$C$185,'Market shares starting point Fe'!$C111,'intermediary sheet'!$D$2:$D$185,'Market shares starting point Fe'!$D111)/SUMIFS('intermediary sheet'!T$2:T$185,'intermediary sheet'!$C$2:$C$185,'Market shares starting point Fe'!$C111,'intermediary sheet'!$D$2:$D$185,"total"),0)</f>
        <v>0</v>
      </c>
      <c r="U111" s="6">
        <f>IFERROR(SUMIFS('intermediary sheet'!U$2:U$185,'intermediary sheet'!$C$2:$C$185,'Market shares starting point Fe'!$C111,'intermediary sheet'!$D$2:$D$185,'Market shares starting point Fe'!$D111)/SUMIFS('intermediary sheet'!U$2:U$185,'intermediary sheet'!$C$2:$C$185,'Market shares starting point Fe'!$C111,'intermediary sheet'!$D$2:$D$185,"total"),0)</f>
        <v>0</v>
      </c>
      <c r="V111" s="6">
        <f>IFERROR(SUMIFS('intermediary sheet'!V$2:V$185,'intermediary sheet'!$C$2:$C$185,'Market shares starting point Fe'!$C111,'intermediary sheet'!$D$2:$D$185,'Market shares starting point Fe'!$D111)/SUMIFS('intermediary sheet'!V$2:V$185,'intermediary sheet'!$C$2:$C$185,'Market shares starting point Fe'!$C111,'intermediary sheet'!$D$2:$D$185,"total"),0)</f>
        <v>0</v>
      </c>
      <c r="W111" s="6">
        <f>IFERROR(SUMIFS('intermediary sheet'!W$2:W$185,'intermediary sheet'!$C$2:$C$185,'Market shares starting point Fe'!$C111,'intermediary sheet'!$D$2:$D$185,'Market shares starting point Fe'!$D111)/SUMIFS('intermediary sheet'!W$2:W$185,'intermediary sheet'!$C$2:$C$185,'Market shares starting point Fe'!$C111,'intermediary sheet'!$D$2:$D$185,"total"),0)</f>
        <v>0</v>
      </c>
      <c r="X111" s="6">
        <f>IFERROR(SUMIFS('intermediary sheet'!X$2:X$185,'intermediary sheet'!$C$2:$C$185,'Market shares starting point Fe'!$C111,'intermediary sheet'!$D$2:$D$185,'Market shares starting point Fe'!$D111)/SUMIFS('intermediary sheet'!X$2:X$185,'intermediary sheet'!$C$2:$C$185,'Market shares starting point Fe'!$C111,'intermediary sheet'!$D$2:$D$185,"total"),0)</f>
        <v>0</v>
      </c>
      <c r="Y111" s="6">
        <f>IFERROR(SUMIFS('intermediary sheet'!Y$2:Y$185,'intermediary sheet'!$C$2:$C$185,'Market shares starting point Fe'!$C111,'intermediary sheet'!$D$2:$D$185,'Market shares starting point Fe'!$D111)/SUMIFS('intermediary sheet'!Y$2:Y$185,'intermediary sheet'!$C$2:$C$185,'Market shares starting point Fe'!$C111,'intermediary sheet'!$D$2:$D$185,"total"),0)</f>
        <v>0</v>
      </c>
      <c r="Z111" s="6">
        <f>IFERROR(SUMIFS('intermediary sheet'!Z$2:Z$185,'intermediary sheet'!$C$2:$C$185,'Market shares starting point Fe'!$C111,'intermediary sheet'!$D$2:$D$185,'Market shares starting point Fe'!$D111)/SUMIFS('intermediary sheet'!Z$2:Z$185,'intermediary sheet'!$C$2:$C$185,'Market shares starting point Fe'!$C111,'intermediary sheet'!$D$2:$D$185,"total"),0)</f>
        <v>0</v>
      </c>
      <c r="AA111" s="7">
        <f>IF(SUMIFS('Eurostat market shares'!$Z$2:$Z$185,'Eurostat market shares'!$C$2:$C$185,'Market shares starting point Fe'!$C111,'Eurostat market shares'!$D$2:$D$185,'Market shares starting point Fe'!$D111)=0,(SUMIFS('RAW data extract'!X$74:X$81,'RAW data extract'!$C$74:$C$81,VLOOKUP('Market shares starting point Fe'!$D111,Nomenclature!$F$1:$G$8,2,FALSE))-'Market shares starting point Fe'!Z111)+Z111,$Z111/SUMIFS('Eurostat market shares'!$Z$2:$Z$185,'Eurostat market shares'!$C$2:$C$185,'Market shares starting point Fe'!$C111,'Eurostat market shares'!$D$2:$D$185,'Market shares starting point Fe'!$D111)*(SUMIFS('RAW data extract'!X$74:X$81,'RAW data extract'!$C$74:$C$81,VLOOKUP('Market shares starting point Fe'!$D111,Nomenclature!$F$1:$G$8,2,FALSE))-'Market shares starting point Fe'!Z111)+Z111)</f>
        <v>3.1451634939410661E-5</v>
      </c>
      <c r="AB111" s="7">
        <f>IF(SUMIFS('Eurostat market shares'!$Z$2:$Z$185,'Eurostat market shares'!$C$2:$C$185,'Market shares starting point Fe'!$C111,'Eurostat market shares'!$D$2:$D$185,'Market shares starting point Fe'!$D111)=0,(SUMIFS('RAW data extract'!Y$74:Y$81,'RAW data extract'!$C$74:$C$81,VLOOKUP('Market shares starting point Fe'!$D111,Nomenclature!$F$1:$G$8,2,FALSE))-'Market shares starting point Fe'!AA111)+AA111,$Z111/SUMIFS('Eurostat market shares'!$Z$2:$Z$185,'Eurostat market shares'!$C$2:$C$185,'Market shares starting point Fe'!$C111,'Eurostat market shares'!$D$2:$D$185,'Market shares starting point Fe'!$D111)*(SUMIFS('RAW data extract'!Y$74:Y$81,'RAW data extract'!$C$74:$C$81,VLOOKUP('Market shares starting point Fe'!$D111,Nomenclature!$F$1:$G$8,2,FALSE))-'Market shares starting point Fe'!AA111)+AA111)</f>
        <v>3.2337662751868216E-5</v>
      </c>
      <c r="AC111" s="7">
        <f>IF(SUMIFS('Eurostat market shares'!$Z$2:$Z$185,'Eurostat market shares'!$C$2:$C$185,'Market shares starting point Fe'!$C111,'Eurostat market shares'!$D$2:$D$185,'Market shares starting point Fe'!$D111)=0,(SUMIFS('RAW data extract'!Z$74:Z$81,'RAW data extract'!$C$74:$C$81,VLOOKUP('Market shares starting point Fe'!$D111,Nomenclature!$F$1:$G$8,2,FALSE))-'Market shares starting point Fe'!AB111)+AB111,$Z111/SUMIFS('Eurostat market shares'!$Z$2:$Z$185,'Eurostat market shares'!$C$2:$C$185,'Market shares starting point Fe'!$C111,'Eurostat market shares'!$D$2:$D$185,'Market shares starting point Fe'!$D111)*(SUMIFS('RAW data extract'!Z$74:Z$81,'RAW data extract'!$C$74:$C$81,VLOOKUP('Market shares starting point Fe'!$D111,Nomenclature!$F$1:$G$8,2,FALSE))-'Market shares starting point Fe'!AB111)+AB111)</f>
        <v>3.3413273411202505E-5</v>
      </c>
      <c r="AD111" s="7">
        <f>IF(SUMIFS('Eurostat market shares'!$Z$2:$Z$185,'Eurostat market shares'!$C$2:$C$185,'Market shares starting point Fe'!$C111,'Eurostat market shares'!$D$2:$D$185,'Market shares starting point Fe'!$D111)=0,(SUMIFS('RAW data extract'!AA$74:AA$81,'RAW data extract'!$C$74:$C$81,VLOOKUP('Market shares starting point Fe'!$D111,Nomenclature!$F$1:$G$8,2,FALSE))-'Market shares starting point Fe'!AC111)+AC111,$Z111/SUMIFS('Eurostat market shares'!$Z$2:$Z$185,'Eurostat market shares'!$C$2:$C$185,'Market shares starting point Fe'!$C111,'Eurostat market shares'!$D$2:$D$185,'Market shares starting point Fe'!$D111)*(SUMIFS('RAW data extract'!AA$74:AA$81,'RAW data extract'!$C$74:$C$81,VLOOKUP('Market shares starting point Fe'!$D111,Nomenclature!$F$1:$G$8,2,FALSE))-'Market shares starting point Fe'!AC111)+AC111)</f>
        <v>3.4628690814887669E-5</v>
      </c>
      <c r="AE111" s="7">
        <f>IF(SUMIFS('Eurostat market shares'!$Z$2:$Z$185,'Eurostat market shares'!$C$2:$C$185,'Market shares starting point Fe'!$C111,'Eurostat market shares'!$D$2:$D$185,'Market shares starting point Fe'!$D111)=0,(SUMIFS('RAW data extract'!AB$74:AB$81,'RAW data extract'!$C$74:$C$81,VLOOKUP('Market shares starting point Fe'!$D111,Nomenclature!$F$1:$G$8,2,FALSE))-'Market shares starting point Fe'!AD111)+AD111,$Z111/SUMIFS('Eurostat market shares'!$Z$2:$Z$185,'Eurostat market shares'!$C$2:$C$185,'Market shares starting point Fe'!$C111,'Eurostat market shares'!$D$2:$D$185,'Market shares starting point Fe'!$D111)*(SUMIFS('RAW data extract'!AB$74:AB$81,'RAW data extract'!$C$74:$C$81,VLOOKUP('Market shares starting point Fe'!$D111,Nomenclature!$F$1:$G$8,2,FALSE))-'Market shares starting point Fe'!AD111)+AD111)</f>
        <v>3.5763703385667795E-5</v>
      </c>
      <c r="AF111" s="7">
        <f>IF(SUMIFS('Eurostat market shares'!$Z$2:$Z$185,'Eurostat market shares'!$C$2:$C$185,'Market shares starting point Fe'!$C111,'Eurostat market shares'!$D$2:$D$185,'Market shares starting point Fe'!$D111)=0,(SUMIFS('RAW data extract'!AC$74:AC$81,'RAW data extract'!$C$74:$C$81,VLOOKUP('Market shares starting point Fe'!$D111,Nomenclature!$F$1:$G$8,2,FALSE))-'Market shares starting point Fe'!AE111)+AE111,$Z111/SUMIFS('Eurostat market shares'!$Z$2:$Z$185,'Eurostat market shares'!$C$2:$C$185,'Market shares starting point Fe'!$C111,'Eurostat market shares'!$D$2:$D$185,'Market shares starting point Fe'!$D111)*(SUMIFS('RAW data extract'!AC$74:AC$81,'RAW data extract'!$C$74:$C$81,VLOOKUP('Market shares starting point Fe'!$D111,Nomenclature!$F$1:$G$8,2,FALSE))-'Market shares starting point Fe'!AE111)+AE111)</f>
        <v>3.6847644219590408E-5</v>
      </c>
      <c r="AG111" s="7">
        <f>IF(SUMIFS('Eurostat market shares'!$Z$2:$Z$185,'Eurostat market shares'!$C$2:$C$185,'Market shares starting point Fe'!$C111,'Eurostat market shares'!$D$2:$D$185,'Market shares starting point Fe'!$D111)=0,(SUMIFS('RAW data extract'!AD$74:AD$81,'RAW data extract'!$C$74:$C$81,VLOOKUP('Market shares starting point Fe'!$D111,Nomenclature!$F$1:$G$8,2,FALSE))-'Market shares starting point Fe'!AF111)+AF111,$Z111/SUMIFS('Eurostat market shares'!$Z$2:$Z$185,'Eurostat market shares'!$C$2:$C$185,'Market shares starting point Fe'!$C111,'Eurostat market shares'!$D$2:$D$185,'Market shares starting point Fe'!$D111)*(SUMIFS('RAW data extract'!AD$74:AD$81,'RAW data extract'!$C$74:$C$81,VLOOKUP('Market shares starting point Fe'!$D111,Nomenclature!$F$1:$G$8,2,FALSE))-'Market shares starting point Fe'!AF111)+AF111)</f>
        <v>3.7887884466593821E-5</v>
      </c>
      <c r="AH111" s="7">
        <f>IF(SUMIFS('Eurostat market shares'!$Z$2:$Z$185,'Eurostat market shares'!$C$2:$C$185,'Market shares starting point Fe'!$C111,'Eurostat market shares'!$D$2:$D$185,'Market shares starting point Fe'!$D111)=0,(SUMIFS('RAW data extract'!AE$74:AE$81,'RAW data extract'!$C$74:$C$81,VLOOKUP('Market shares starting point Fe'!$D111,Nomenclature!$F$1:$G$8,2,FALSE))-'Market shares starting point Fe'!AG111)+AG111,$Z111/SUMIFS('Eurostat market shares'!$Z$2:$Z$185,'Eurostat market shares'!$C$2:$C$185,'Market shares starting point Fe'!$C111,'Eurostat market shares'!$D$2:$D$185,'Market shares starting point Fe'!$D111)*(SUMIFS('RAW data extract'!AE$74:AE$81,'RAW data extract'!$C$74:$C$81,VLOOKUP('Market shares starting point Fe'!$D111,Nomenclature!$F$1:$G$8,2,FALSE))-'Market shares starting point Fe'!AG111)+AG111)</f>
        <v>3.8967393681361905E-5</v>
      </c>
      <c r="AI111" s="7">
        <f>IF(SUMIFS('Eurostat market shares'!$Z$2:$Z$185,'Eurostat market shares'!$C$2:$C$185,'Market shares starting point Fe'!$C111,'Eurostat market shares'!$D$2:$D$185,'Market shares starting point Fe'!$D111)=0,(SUMIFS('RAW data extract'!AF$74:AF$81,'RAW data extract'!$C$74:$C$81,VLOOKUP('Market shares starting point Fe'!$D111,Nomenclature!$F$1:$G$8,2,FALSE))-'Market shares starting point Fe'!AH111)+AH111,$Z111/SUMIFS('Eurostat market shares'!$Z$2:$Z$185,'Eurostat market shares'!$C$2:$C$185,'Market shares starting point Fe'!$C111,'Eurostat market shares'!$D$2:$D$185,'Market shares starting point Fe'!$D111)*(SUMIFS('RAW data extract'!AF$74:AF$81,'RAW data extract'!$C$74:$C$81,VLOOKUP('Market shares starting point Fe'!$D111,Nomenclature!$F$1:$G$8,2,FALSE))-'Market shares starting point Fe'!AH111)+AH111)</f>
        <v>4.0053074838500534E-5</v>
      </c>
      <c r="AJ111" s="7">
        <f>IF(SUMIFS('Eurostat market shares'!$Z$2:$Z$185,'Eurostat market shares'!$C$2:$C$185,'Market shares starting point Fe'!$C111,'Eurostat market shares'!$D$2:$D$185,'Market shares starting point Fe'!$D111)=0,(SUMIFS('RAW data extract'!AG$74:AG$81,'RAW data extract'!$C$74:$C$81,VLOOKUP('Market shares starting point Fe'!$D111,Nomenclature!$F$1:$G$8,2,FALSE))-'Market shares starting point Fe'!AI111)+AI111,$Z111/SUMIFS('Eurostat market shares'!$Z$2:$Z$185,'Eurostat market shares'!$C$2:$C$185,'Market shares starting point Fe'!$C111,'Eurostat market shares'!$D$2:$D$185,'Market shares starting point Fe'!$D111)*(SUMIFS('RAW data extract'!AG$74:AG$81,'RAW data extract'!$C$74:$C$81,VLOOKUP('Market shares starting point Fe'!$D111,Nomenclature!$F$1:$G$8,2,FALSE))-'Market shares starting point Fe'!AI111)+AI111)</f>
        <v>4.1197197991297726E-5</v>
      </c>
      <c r="AK111" s="7">
        <f>IF(SUMIFS('Eurostat market shares'!$Z$2:$Z$185,'Eurostat market shares'!$C$2:$C$185,'Market shares starting point Fe'!$C111,'Eurostat market shares'!$D$2:$D$185,'Market shares starting point Fe'!$D111)=0,(SUMIFS('RAW data extract'!AH$74:AH$81,'RAW data extract'!$C$74:$C$81,VLOOKUP('Market shares starting point Fe'!$D111,Nomenclature!$F$1:$G$8,2,FALSE))-'Market shares starting point Fe'!AJ111)+AJ111,$Z111/SUMIFS('Eurostat market shares'!$Z$2:$Z$185,'Eurostat market shares'!$C$2:$C$185,'Market shares starting point Fe'!$C111,'Eurostat market shares'!$D$2:$D$185,'Market shares starting point Fe'!$D111)*(SUMIFS('RAW data extract'!AH$74:AH$81,'RAW data extract'!$C$74:$C$81,VLOOKUP('Market shares starting point Fe'!$D111,Nomenclature!$F$1:$G$8,2,FALSE))-'Market shares starting point Fe'!AJ111)+AJ111)</f>
        <v>4.2470285593250626E-5</v>
      </c>
      <c r="AL111" s="7">
        <f>IF(SUMIFS('Eurostat market shares'!$Z$2:$Z$185,'Eurostat market shares'!$C$2:$C$185,'Market shares starting point Fe'!$C111,'Eurostat market shares'!$D$2:$D$185,'Market shares starting point Fe'!$D111)=0,(SUMIFS('RAW data extract'!AI$74:AI$81,'RAW data extract'!$C$74:$C$81,VLOOKUP('Market shares starting point Fe'!$D111,Nomenclature!$F$1:$G$8,2,FALSE))-'Market shares starting point Fe'!AK111)+AK111,$Z111/SUMIFS('Eurostat market shares'!$Z$2:$Z$185,'Eurostat market shares'!$C$2:$C$185,'Market shares starting point Fe'!$C111,'Eurostat market shares'!$D$2:$D$185,'Market shares starting point Fe'!$D111)*(SUMIFS('RAW data extract'!AI$74:AI$81,'RAW data extract'!$C$74:$C$81,VLOOKUP('Market shares starting point Fe'!$D111,Nomenclature!$F$1:$G$8,2,FALSE))-'Market shares starting point Fe'!AK111)+AK111)</f>
        <v>4.3906027992304353E-5</v>
      </c>
      <c r="AM111" s="7">
        <f>IF(SUMIFS('Eurostat market shares'!$Z$2:$Z$185,'Eurostat market shares'!$C$2:$C$185,'Market shares starting point Fe'!$C111,'Eurostat market shares'!$D$2:$D$185,'Market shares starting point Fe'!$D111)=0,(SUMIFS('RAW data extract'!AJ$74:AJ$81,'RAW data extract'!$C$74:$C$81,VLOOKUP('Market shares starting point Fe'!$D111,Nomenclature!$F$1:$G$8,2,FALSE))-'Market shares starting point Fe'!AL111)+AL111,$Z111/SUMIFS('Eurostat market shares'!$Z$2:$Z$185,'Eurostat market shares'!$C$2:$C$185,'Market shares starting point Fe'!$C111,'Eurostat market shares'!$D$2:$D$185,'Market shares starting point Fe'!$D111)*(SUMIFS('RAW data extract'!AJ$74:AJ$81,'RAW data extract'!$C$74:$C$81,VLOOKUP('Market shares starting point Fe'!$D111,Nomenclature!$F$1:$G$8,2,FALSE))-'Market shares starting point Fe'!AL111)+AL111)</f>
        <v>4.5532824028946061E-5</v>
      </c>
      <c r="AN111" s="7">
        <f>IF(SUMIFS('Eurostat market shares'!$Z$2:$Z$185,'Eurostat market shares'!$C$2:$C$185,'Market shares starting point Fe'!$C111,'Eurostat market shares'!$D$2:$D$185,'Market shares starting point Fe'!$D111)=0,(SUMIFS('RAW data extract'!AK$74:AK$81,'RAW data extract'!$C$74:$C$81,VLOOKUP('Market shares starting point Fe'!$D111,Nomenclature!$F$1:$G$8,2,FALSE))-'Market shares starting point Fe'!AM111)+AM111,$Z111/SUMIFS('Eurostat market shares'!$Z$2:$Z$185,'Eurostat market shares'!$C$2:$C$185,'Market shares starting point Fe'!$C111,'Eurostat market shares'!$D$2:$D$185,'Market shares starting point Fe'!$D111)*(SUMIFS('RAW data extract'!AK$74:AK$81,'RAW data extract'!$C$74:$C$81,VLOOKUP('Market shares starting point Fe'!$D111,Nomenclature!$F$1:$G$8,2,FALSE))-'Market shares starting point Fe'!AM111)+AM111)</f>
        <v>4.7450540965442324E-5</v>
      </c>
      <c r="AO111" s="7">
        <f>IF(SUMIFS('Eurostat market shares'!$Z$2:$Z$185,'Eurostat market shares'!$C$2:$C$185,'Market shares starting point Fe'!$C111,'Eurostat market shares'!$D$2:$D$185,'Market shares starting point Fe'!$D111)=0,(SUMIFS('RAW data extract'!AL$74:AL$81,'RAW data extract'!$C$74:$C$81,VLOOKUP('Market shares starting point Fe'!$D111,Nomenclature!$F$1:$G$8,2,FALSE))-'Market shares starting point Fe'!AN111)+AN111,$Z111/SUMIFS('Eurostat market shares'!$Z$2:$Z$185,'Eurostat market shares'!$C$2:$C$185,'Market shares starting point Fe'!$C111,'Eurostat market shares'!$D$2:$D$185,'Market shares starting point Fe'!$D111)*(SUMIFS('RAW data extract'!AL$74:AL$81,'RAW data extract'!$C$74:$C$81,VLOOKUP('Market shares starting point Fe'!$D111,Nomenclature!$F$1:$G$8,2,FALSE))-'Market shares starting point Fe'!AN111)+AN111)</f>
        <v>4.9588750128145506E-5</v>
      </c>
      <c r="AP111" s="7">
        <f>IF(SUMIFS('Eurostat market shares'!$Z$2:$Z$185,'Eurostat market shares'!$C$2:$C$185,'Market shares starting point Fe'!$C111,'Eurostat market shares'!$D$2:$D$185,'Market shares starting point Fe'!$D111)=0,(SUMIFS('RAW data extract'!AM$74:AM$81,'RAW data extract'!$C$74:$C$81,VLOOKUP('Market shares starting point Fe'!$D111,Nomenclature!$F$1:$G$8,2,FALSE))-'Market shares starting point Fe'!AO111)+AO111,$Z111/SUMIFS('Eurostat market shares'!$Z$2:$Z$185,'Eurostat market shares'!$C$2:$C$185,'Market shares starting point Fe'!$C111,'Eurostat market shares'!$D$2:$D$185,'Market shares starting point Fe'!$D111)*(SUMIFS('RAW data extract'!AM$74:AM$81,'RAW data extract'!$C$74:$C$81,VLOOKUP('Market shares starting point Fe'!$D111,Nomenclature!$F$1:$G$8,2,FALSE))-'Market shares starting point Fe'!AO111)+AO111)</f>
        <v>5.1955306817065874E-5</v>
      </c>
      <c r="AQ111" s="7">
        <f>IF(SUMIFS('Eurostat market shares'!$Z$2:$Z$185,'Eurostat market shares'!$C$2:$C$185,'Market shares starting point Fe'!$C111,'Eurostat market shares'!$D$2:$D$185,'Market shares starting point Fe'!$D111)=0,(SUMIFS('RAW data extract'!AN$74:AN$81,'RAW data extract'!$C$74:$C$81,VLOOKUP('Market shares starting point Fe'!$D111,Nomenclature!$F$1:$G$8,2,FALSE))-'Market shares starting point Fe'!AP111)+AP111,$Z111/SUMIFS('Eurostat market shares'!$Z$2:$Z$185,'Eurostat market shares'!$C$2:$C$185,'Market shares starting point Fe'!$C111,'Eurostat market shares'!$D$2:$D$185,'Market shares starting point Fe'!$D111)*(SUMIFS('RAW data extract'!AN$74:AN$81,'RAW data extract'!$C$74:$C$81,VLOOKUP('Market shares starting point Fe'!$D111,Nomenclature!$F$1:$G$8,2,FALSE))-'Market shares starting point Fe'!AP111)+AP111)</f>
        <v>5.4493860790469999E-5</v>
      </c>
      <c r="AR111" s="7">
        <f>IF(SUMIFS('Eurostat market shares'!$Z$2:$Z$185,'Eurostat market shares'!$C$2:$C$185,'Market shares starting point Fe'!$C111,'Eurostat market shares'!$D$2:$D$185,'Market shares starting point Fe'!$D111)=0,(SUMIFS('RAW data extract'!AO$74:AO$81,'RAW data extract'!$C$74:$C$81,VLOOKUP('Market shares starting point Fe'!$D111,Nomenclature!$F$1:$G$8,2,FALSE))-'Market shares starting point Fe'!AQ111)+AQ111,$Z111/SUMIFS('Eurostat market shares'!$Z$2:$Z$185,'Eurostat market shares'!$C$2:$C$185,'Market shares starting point Fe'!$C111,'Eurostat market shares'!$D$2:$D$185,'Market shares starting point Fe'!$D111)*(SUMIFS('RAW data extract'!AO$74:AO$81,'RAW data extract'!$C$74:$C$81,VLOOKUP('Market shares starting point Fe'!$D111,Nomenclature!$F$1:$G$8,2,FALSE))-'Market shares starting point Fe'!AQ111)+AQ111)</f>
        <v>5.7190908220331345E-5</v>
      </c>
      <c r="AS111" s="7">
        <f>IF(SUMIFS('Eurostat market shares'!$Z$2:$Z$185,'Eurostat market shares'!$C$2:$C$185,'Market shares starting point Fe'!$C111,'Eurostat market shares'!$D$2:$D$185,'Market shares starting point Fe'!$D111)=0,(SUMIFS('RAW data extract'!AP$74:AP$81,'RAW data extract'!$C$74:$C$81,VLOOKUP('Market shares starting point Fe'!$D111,Nomenclature!$F$1:$G$8,2,FALSE))-'Market shares starting point Fe'!AR111)+AR111,$Z111/SUMIFS('Eurostat market shares'!$Z$2:$Z$185,'Eurostat market shares'!$C$2:$C$185,'Market shares starting point Fe'!$C111,'Eurostat market shares'!$D$2:$D$185,'Market shares starting point Fe'!$D111)*(SUMIFS('RAW data extract'!AP$74:AP$81,'RAW data extract'!$C$74:$C$81,VLOOKUP('Market shares starting point Fe'!$D111,Nomenclature!$F$1:$G$8,2,FALSE))-'Market shares starting point Fe'!AR111)+AR111)</f>
        <v>6.0033249519162987E-5</v>
      </c>
      <c r="AT111" s="7">
        <f>IF(SUMIFS('Eurostat market shares'!$Z$2:$Z$185,'Eurostat market shares'!$C$2:$C$185,'Market shares starting point Fe'!$C111,'Eurostat market shares'!$D$2:$D$185,'Market shares starting point Fe'!$D111)=0,(SUMIFS('RAW data extract'!AQ$74:AQ$81,'RAW data extract'!$C$74:$C$81,VLOOKUP('Market shares starting point Fe'!$D111,Nomenclature!$F$1:$G$8,2,FALSE))-'Market shares starting point Fe'!AS111)+AS111,$Z111/SUMIFS('Eurostat market shares'!$Z$2:$Z$185,'Eurostat market shares'!$C$2:$C$185,'Market shares starting point Fe'!$C111,'Eurostat market shares'!$D$2:$D$185,'Market shares starting point Fe'!$D111)*(SUMIFS('RAW data extract'!AQ$74:AQ$81,'RAW data extract'!$C$74:$C$81,VLOOKUP('Market shares starting point Fe'!$D111,Nomenclature!$F$1:$G$8,2,FALSE))-'Market shares starting point Fe'!AS111)+AS111)</f>
        <v>6.3021984549952367E-5</v>
      </c>
      <c r="AU111" s="7">
        <f>IF(SUMIFS('Eurostat market shares'!$Z$2:$Z$185,'Eurostat market shares'!$C$2:$C$185,'Market shares starting point Fe'!$C111,'Eurostat market shares'!$D$2:$D$185,'Market shares starting point Fe'!$D111)=0,(SUMIFS('RAW data extract'!AR$74:AR$81,'RAW data extract'!$C$74:$C$81,VLOOKUP('Market shares starting point Fe'!$D111,Nomenclature!$F$1:$G$8,2,FALSE))-'Market shares starting point Fe'!AT111)+AT111,$Z111/SUMIFS('Eurostat market shares'!$Z$2:$Z$185,'Eurostat market shares'!$C$2:$C$185,'Market shares starting point Fe'!$C111,'Eurostat market shares'!$D$2:$D$185,'Market shares starting point Fe'!$D111)*(SUMIFS('RAW data extract'!AR$74:AR$81,'RAW data extract'!$C$74:$C$81,VLOOKUP('Market shares starting point Fe'!$D111,Nomenclature!$F$1:$G$8,2,FALSE))-'Market shares starting point Fe'!AT111)+AT111)</f>
        <v>6.6061670150832237E-5</v>
      </c>
      <c r="AV111" s="7">
        <f>IF(SUMIFS('Eurostat market shares'!$Z$2:$Z$185,'Eurostat market shares'!$C$2:$C$185,'Market shares starting point Fe'!$C111,'Eurostat market shares'!$D$2:$D$185,'Market shares starting point Fe'!$D111)=0,(SUMIFS('RAW data extract'!AS$74:AS$81,'RAW data extract'!$C$74:$C$81,VLOOKUP('Market shares starting point Fe'!$D111,Nomenclature!$F$1:$G$8,2,FALSE))-'Market shares starting point Fe'!AU111)+AU111,$Z111/SUMIFS('Eurostat market shares'!$Z$2:$Z$185,'Eurostat market shares'!$C$2:$C$185,'Market shares starting point Fe'!$C111,'Eurostat market shares'!$D$2:$D$185,'Market shares starting point Fe'!$D111)*(SUMIFS('RAW data extract'!AS$74:AS$81,'RAW data extract'!$C$74:$C$81,VLOOKUP('Market shares starting point Fe'!$D111,Nomenclature!$F$1:$G$8,2,FALSE))-'Market shares starting point Fe'!AU111)+AU111)</f>
        <v>6.9224460196423571E-5</v>
      </c>
      <c r="AW111" s="7">
        <f>IF(SUMIFS('Eurostat market shares'!$Z$2:$Z$185,'Eurostat market shares'!$C$2:$C$185,'Market shares starting point Fe'!$C111,'Eurostat market shares'!$D$2:$D$185,'Market shares starting point Fe'!$D111)=0,(SUMIFS('RAW data extract'!AT$74:AT$81,'RAW data extract'!$C$74:$C$81,VLOOKUP('Market shares starting point Fe'!$D111,Nomenclature!$F$1:$G$8,2,FALSE))-'Market shares starting point Fe'!AV111)+AV111,$Z111/SUMIFS('Eurostat market shares'!$Z$2:$Z$185,'Eurostat market shares'!$C$2:$C$185,'Market shares starting point Fe'!$C111,'Eurostat market shares'!$D$2:$D$185,'Market shares starting point Fe'!$D111)*(SUMIFS('RAW data extract'!AT$74:AT$81,'RAW data extract'!$C$74:$C$81,VLOOKUP('Market shares starting point Fe'!$D111,Nomenclature!$F$1:$G$8,2,FALSE))-'Market shares starting point Fe'!AV111)+AV111)</f>
        <v>7.249390836290166E-5</v>
      </c>
      <c r="AX111" s="7">
        <f>IF(SUMIFS('Eurostat market shares'!$Z$2:$Z$185,'Eurostat market shares'!$C$2:$C$185,'Market shares starting point Fe'!$C111,'Eurostat market shares'!$D$2:$D$185,'Market shares starting point Fe'!$D111)=0,(SUMIFS('RAW data extract'!AU$74:AU$81,'RAW data extract'!$C$74:$C$81,VLOOKUP('Market shares starting point Fe'!$D111,Nomenclature!$F$1:$G$8,2,FALSE))-'Market shares starting point Fe'!AW111)+AW111,$Z111/SUMIFS('Eurostat market shares'!$Z$2:$Z$185,'Eurostat market shares'!$C$2:$C$185,'Market shares starting point Fe'!$C111,'Eurostat market shares'!$D$2:$D$185,'Market shares starting point Fe'!$D111)*(SUMIFS('RAW data extract'!AU$74:AU$81,'RAW data extract'!$C$74:$C$81,VLOOKUP('Market shares starting point Fe'!$D111,Nomenclature!$F$1:$G$8,2,FALSE))-'Market shares starting point Fe'!AW111)+AW111)</f>
        <v>7.5960177492498033E-5</v>
      </c>
      <c r="AY111" s="7">
        <f>IF(SUMIFS('Eurostat market shares'!$Z$2:$Z$185,'Eurostat market shares'!$C$2:$C$185,'Market shares starting point Fe'!$C111,'Eurostat market shares'!$D$2:$D$185,'Market shares starting point Fe'!$D111)=0,(SUMIFS('RAW data extract'!AV$74:AV$81,'RAW data extract'!$C$74:$C$81,VLOOKUP('Market shares starting point Fe'!$D111,Nomenclature!$F$1:$G$8,2,FALSE))-'Market shares starting point Fe'!AX111)+AX111,$Z111/SUMIFS('Eurostat market shares'!$Z$2:$Z$185,'Eurostat market shares'!$C$2:$C$185,'Market shares starting point Fe'!$C111,'Eurostat market shares'!$D$2:$D$185,'Market shares starting point Fe'!$D111)*(SUMIFS('RAW data extract'!AV$74:AV$81,'RAW data extract'!$C$74:$C$81,VLOOKUP('Market shares starting point Fe'!$D111,Nomenclature!$F$1:$G$8,2,FALSE))-'Market shares starting point Fe'!AX111)+AX111)</f>
        <v>7.9901486654215481E-5</v>
      </c>
      <c r="AZ111" s="7">
        <f>IF(SUMIFS('Eurostat market shares'!$Z$2:$Z$185,'Eurostat market shares'!$C$2:$C$185,'Market shares starting point Fe'!$C111,'Eurostat market shares'!$D$2:$D$185,'Market shares starting point Fe'!$D111)=0,(SUMIFS('RAW data extract'!AW$74:AW$81,'RAW data extract'!$C$74:$C$81,VLOOKUP('Market shares starting point Fe'!$D111,Nomenclature!$F$1:$G$8,2,FALSE))-'Market shares starting point Fe'!AY111)+AY111,$Z111/SUMIFS('Eurostat market shares'!$Z$2:$Z$185,'Eurostat market shares'!$C$2:$C$185,'Market shares starting point Fe'!$C111,'Eurostat market shares'!$D$2:$D$185,'Market shares starting point Fe'!$D111)*(SUMIFS('RAW data extract'!AW$74:AW$81,'RAW data extract'!$C$74:$C$81,VLOOKUP('Market shares starting point Fe'!$D111,Nomenclature!$F$1:$G$8,2,FALSE))-'Market shares starting point Fe'!AY111)+AY111)</f>
        <v>8.4063538533015611E-5</v>
      </c>
      <c r="BA111" s="7">
        <f>IF(SUMIFS('Eurostat market shares'!$Z$2:$Z$185,'Eurostat market shares'!$C$2:$C$185,'Market shares starting point Fe'!$C111,'Eurostat market shares'!$D$2:$D$185,'Market shares starting point Fe'!$D111)=0,(SUMIFS('RAW data extract'!AX$74:AX$81,'RAW data extract'!$C$74:$C$81,VLOOKUP('Market shares starting point Fe'!$D111,Nomenclature!$F$1:$G$8,2,FALSE))-'Market shares starting point Fe'!AZ111)+AZ111,$Z111/SUMIFS('Eurostat market shares'!$Z$2:$Z$185,'Eurostat market shares'!$C$2:$C$185,'Market shares starting point Fe'!$C111,'Eurostat market shares'!$D$2:$D$185,'Market shares starting point Fe'!$D111)*(SUMIFS('RAW data extract'!AX$74:AX$81,'RAW data extract'!$C$74:$C$81,VLOOKUP('Market shares starting point Fe'!$D111,Nomenclature!$F$1:$G$8,2,FALSE))-'Market shares starting point Fe'!AZ111)+AZ111)</f>
        <v>8.8609987851437781E-5</v>
      </c>
      <c r="BB111" s="7">
        <f>IF(SUMIFS('Eurostat market shares'!$Z$2:$Z$185,'Eurostat market shares'!$C$2:$C$185,'Market shares starting point Fe'!$C111,'Eurostat market shares'!$D$2:$D$185,'Market shares starting point Fe'!$D111)=0,(SUMIFS('RAW data extract'!AY$74:AY$81,'RAW data extract'!$C$74:$C$81,VLOOKUP('Market shares starting point Fe'!$D111,Nomenclature!$F$1:$G$8,2,FALSE))-'Market shares starting point Fe'!BA111)+BA111,$Z111/SUMIFS('Eurostat market shares'!$Z$2:$Z$185,'Eurostat market shares'!$C$2:$C$185,'Market shares starting point Fe'!$C111,'Eurostat market shares'!$D$2:$D$185,'Market shares starting point Fe'!$D111)*(SUMIFS('RAW data extract'!AY$74:AY$81,'RAW data extract'!$C$74:$C$81,VLOOKUP('Market shares starting point Fe'!$D111,Nomenclature!$F$1:$G$8,2,FALSE))-'Market shares starting point Fe'!BA111)+BA111)</f>
        <v>9.3658992963984897E-5</v>
      </c>
      <c r="BC111" s="7">
        <f>IF(SUMIFS('Eurostat market shares'!$Z$2:$Z$185,'Eurostat market shares'!$C$2:$C$185,'Market shares starting point Fe'!$C111,'Eurostat market shares'!$D$2:$D$185,'Market shares starting point Fe'!$D111)=0,(SUMIFS('RAW data extract'!AZ$74:AZ$81,'RAW data extract'!$C$74:$C$81,VLOOKUP('Market shares starting point Fe'!$D111,Nomenclature!$F$1:$G$8,2,FALSE))-'Market shares starting point Fe'!BB111)+BB111,$Z111/SUMIFS('Eurostat market shares'!$Z$2:$Z$185,'Eurostat market shares'!$C$2:$C$185,'Market shares starting point Fe'!$C111,'Eurostat market shares'!$D$2:$D$185,'Market shares starting point Fe'!$D111)*(SUMIFS('RAW data extract'!AZ$74:AZ$81,'RAW data extract'!$C$74:$C$81,VLOOKUP('Market shares starting point Fe'!$D111,Nomenclature!$F$1:$G$8,2,FALSE))-'Market shares starting point Fe'!BB111)+BB111)</f>
        <v>9.9276599341383099E-5</v>
      </c>
      <c r="BD111" s="7">
        <f>IF(SUMIFS('Eurostat market shares'!$Z$2:$Z$185,'Eurostat market shares'!$C$2:$C$185,'Market shares starting point Fe'!$C111,'Eurostat market shares'!$D$2:$D$185,'Market shares starting point Fe'!$D111)=0,(SUMIFS('RAW data extract'!BA$74:BA$81,'RAW data extract'!$C$74:$C$81,VLOOKUP('Market shares starting point Fe'!$D111,Nomenclature!$F$1:$G$8,2,FALSE))-'Market shares starting point Fe'!BC111)+BC111,$Z111/SUMIFS('Eurostat market shares'!$Z$2:$Z$185,'Eurostat market shares'!$C$2:$C$185,'Market shares starting point Fe'!$C111,'Eurostat market shares'!$D$2:$D$185,'Market shares starting point Fe'!$D111)*(SUMIFS('RAW data extract'!BA$74:BA$81,'RAW data extract'!$C$74:$C$81,VLOOKUP('Market shares starting point Fe'!$D111,Nomenclature!$F$1:$G$8,2,FALSE))-'Market shares starting point Fe'!BC111)+BC111)</f>
        <v>1.053592419088396E-4</v>
      </c>
      <c r="BE111" s="7">
        <f>IF(SUMIFS('Eurostat market shares'!$Z$2:$Z$185,'Eurostat market shares'!$C$2:$C$185,'Market shares starting point Fe'!$C111,'Eurostat market shares'!$D$2:$D$185,'Market shares starting point Fe'!$D111)=0,(SUMIFS('RAW data extract'!BB$74:BB$81,'RAW data extract'!$C$74:$C$81,VLOOKUP('Market shares starting point Fe'!$D111,Nomenclature!$F$1:$G$8,2,FALSE))-'Market shares starting point Fe'!BD111)+BD111,$Z111/SUMIFS('Eurostat market shares'!$Z$2:$Z$185,'Eurostat market shares'!$C$2:$C$185,'Market shares starting point Fe'!$C111,'Eurostat market shares'!$D$2:$D$185,'Market shares starting point Fe'!$D111)*(SUMIFS('RAW data extract'!BB$74:BB$81,'RAW data extract'!$C$74:$C$81,VLOOKUP('Market shares starting point Fe'!$D111,Nomenclature!$F$1:$G$8,2,FALSE))-'Market shares starting point Fe'!BD111)+BD111)</f>
        <v>1.1223743783746689E-4</v>
      </c>
      <c r="BF111" s="7">
        <f>IF(SUMIFS('Eurostat market shares'!$Z$2:$Z$185,'Eurostat market shares'!$C$2:$C$185,'Market shares starting point Fe'!$C111,'Eurostat market shares'!$D$2:$D$185,'Market shares starting point Fe'!$D111)=0,(SUMIFS('RAW data extract'!BC$74:BC$81,'RAW data extract'!$C$74:$C$81,VLOOKUP('Market shares starting point Fe'!$D111,Nomenclature!$F$1:$G$8,2,FALSE))-'Market shares starting point Fe'!BE111)+BE111,$Z111/SUMIFS('Eurostat market shares'!$Z$2:$Z$185,'Eurostat market shares'!$C$2:$C$185,'Market shares starting point Fe'!$C111,'Eurostat market shares'!$D$2:$D$185,'Market shares starting point Fe'!$D111)*(SUMIFS('RAW data extract'!BC$74:BC$81,'RAW data extract'!$C$74:$C$81,VLOOKUP('Market shares starting point Fe'!$D111,Nomenclature!$F$1:$G$8,2,FALSE))-'Market shares starting point Fe'!BE111)+BE111)</f>
        <v>1.1994345012950137E-4</v>
      </c>
      <c r="BG111" s="7">
        <f>IF(SUMIFS('Eurostat market shares'!$Z$2:$Z$185,'Eurostat market shares'!$C$2:$C$185,'Market shares starting point Fe'!$C111,'Eurostat market shares'!$D$2:$D$185,'Market shares starting point Fe'!$D111)=0,(SUMIFS('RAW data extract'!BD$74:BD$81,'RAW data extract'!$C$74:$C$81,VLOOKUP('Market shares starting point Fe'!$D111,Nomenclature!$F$1:$G$8,2,FALSE))-'Market shares starting point Fe'!BF111)+BF111,$Z111/SUMIFS('Eurostat market shares'!$Z$2:$Z$185,'Eurostat market shares'!$C$2:$C$185,'Market shares starting point Fe'!$C111,'Eurostat market shares'!$D$2:$D$185,'Market shares starting point Fe'!$D111)*(SUMIFS('RAW data extract'!BD$74:BD$81,'RAW data extract'!$C$74:$C$81,VLOOKUP('Market shares starting point Fe'!$D111,Nomenclature!$F$1:$G$8,2,FALSE))-'Market shares starting point Fe'!BF111)+BF111)</f>
        <v>1.286164202993178E-4</v>
      </c>
      <c r="BH111" s="7">
        <f>IF(SUMIFS('Eurostat market shares'!$Z$2:$Z$185,'Eurostat market shares'!$C$2:$C$185,'Market shares starting point Fe'!$C111,'Eurostat market shares'!$D$2:$D$185,'Market shares starting point Fe'!$D111)=0,(SUMIFS('RAW data extract'!BE$74:BE$81,'RAW data extract'!$C$74:$C$81,VLOOKUP('Market shares starting point Fe'!$D111,Nomenclature!$F$1:$G$8,2,FALSE))-'Market shares starting point Fe'!BG111)+BG111,$Z111/SUMIFS('Eurostat market shares'!$Z$2:$Z$185,'Eurostat market shares'!$C$2:$C$185,'Market shares starting point Fe'!$C111,'Eurostat market shares'!$D$2:$D$185,'Market shares starting point Fe'!$D111)*(SUMIFS('RAW data extract'!BE$74:BE$81,'RAW data extract'!$C$74:$C$81,VLOOKUP('Market shares starting point Fe'!$D111,Nomenclature!$F$1:$G$8,2,FALSE))-'Market shares starting point Fe'!BG111)+BG111)</f>
        <v>1.3847148359464765E-4</v>
      </c>
    </row>
    <row r="112" spans="1:60" hidden="1" x14ac:dyDescent="0.3">
      <c r="A112" t="s">
        <v>9</v>
      </c>
      <c r="B112" t="s">
        <v>10</v>
      </c>
      <c r="C112" t="s">
        <v>32</v>
      </c>
      <c r="D112" t="s">
        <v>22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 s="6">
        <f>IFERROR(SUMIFS('intermediary sheet'!J$2:J$185,'intermediary sheet'!$C$2:$C$185,'Market shares starting point Fe'!$C112,'intermediary sheet'!$D$2:$D$185,'Market shares starting point Fe'!$D112)/SUMIFS('intermediary sheet'!J$2:J$185,'intermediary sheet'!$C$2:$C$185,'Market shares starting point Fe'!$C112,'intermediary sheet'!$D$2:$D$185,"total"),0)</f>
        <v>0.97509842565981641</v>
      </c>
      <c r="K112" s="6">
        <f>IFERROR(SUMIFS('intermediary sheet'!K$2:K$185,'intermediary sheet'!$C$2:$C$185,'Market shares starting point Fe'!$C112,'intermediary sheet'!$D$2:$D$185,'Market shares starting point Fe'!$D112)/SUMIFS('intermediary sheet'!K$2:K$185,'intermediary sheet'!$C$2:$C$185,'Market shares starting point Fe'!$C112,'intermediary sheet'!$D$2:$D$185,"total"),0)</f>
        <v>0.97428266018318621</v>
      </c>
      <c r="L112" s="6">
        <f>IFERROR(SUMIFS('intermediary sheet'!L$2:L$185,'intermediary sheet'!$C$2:$C$185,'Market shares starting point Fe'!$C112,'intermediary sheet'!$D$2:$D$185,'Market shares starting point Fe'!$D112)/SUMIFS('intermediary sheet'!L$2:L$185,'intermediary sheet'!$C$2:$C$185,'Market shares starting point Fe'!$C112,'intermediary sheet'!$D$2:$D$185,"total"),0)</f>
        <v>0.97404801495142168</v>
      </c>
      <c r="M112" s="6">
        <f>IFERROR(SUMIFS('intermediary sheet'!M$2:M$185,'intermediary sheet'!$C$2:$C$185,'Market shares starting point Fe'!$C112,'intermediary sheet'!$D$2:$D$185,'Market shares starting point Fe'!$D112)/SUMIFS('intermediary sheet'!M$2:M$185,'intermediary sheet'!$C$2:$C$185,'Market shares starting point Fe'!$C112,'intermediary sheet'!$D$2:$D$185,"total"),0)</f>
        <v>0.97341114556393549</v>
      </c>
      <c r="N112" s="6">
        <f>IFERROR(SUMIFS('intermediary sheet'!N$2:N$185,'intermediary sheet'!$C$2:$C$185,'Market shares starting point Fe'!$C112,'intermediary sheet'!$D$2:$D$185,'Market shares starting point Fe'!$D112)/SUMIFS('intermediary sheet'!N$2:N$185,'intermediary sheet'!$C$2:$C$185,'Market shares starting point Fe'!$C112,'intermediary sheet'!$D$2:$D$185,"total"),0)</f>
        <v>0.96826499832915436</v>
      </c>
      <c r="O112" s="6">
        <f>IFERROR(SUMIFS('intermediary sheet'!O$2:O$185,'intermediary sheet'!$C$2:$C$185,'Market shares starting point Fe'!$C112,'intermediary sheet'!$D$2:$D$185,'Market shares starting point Fe'!$D112)/SUMIFS('intermediary sheet'!O$2:O$185,'intermediary sheet'!$C$2:$C$185,'Market shares starting point Fe'!$C112,'intermediary sheet'!$D$2:$D$185,"total"),0)</f>
        <v>0.96857198934779787</v>
      </c>
      <c r="P112" s="6">
        <f>IFERROR(SUMIFS('intermediary sheet'!P$2:P$185,'intermediary sheet'!$C$2:$C$185,'Market shares starting point Fe'!$C112,'intermediary sheet'!$D$2:$D$185,'Market shares starting point Fe'!$D112)/SUMIFS('intermediary sheet'!P$2:P$185,'intermediary sheet'!$C$2:$C$185,'Market shares starting point Fe'!$C112,'intermediary sheet'!$D$2:$D$185,"total"),0)</f>
        <v>0.96756640148630157</v>
      </c>
      <c r="Q112" s="6">
        <f>IFERROR(SUMIFS('intermediary sheet'!Q$2:Q$185,'intermediary sheet'!$C$2:$C$185,'Market shares starting point Fe'!$C112,'intermediary sheet'!$D$2:$D$185,'Market shares starting point Fe'!$D112)/SUMIFS('intermediary sheet'!Q$2:Q$185,'intermediary sheet'!$C$2:$C$185,'Market shares starting point Fe'!$C112,'intermediary sheet'!$D$2:$D$185,"total"),0)</f>
        <v>0.96679831870289945</v>
      </c>
      <c r="R112" s="6">
        <f>IFERROR(SUMIFS('intermediary sheet'!R$2:R$185,'intermediary sheet'!$C$2:$C$185,'Market shares starting point Fe'!$C112,'intermediary sheet'!$D$2:$D$185,'Market shares starting point Fe'!$D112)/SUMIFS('intermediary sheet'!R$2:R$185,'intermediary sheet'!$C$2:$C$185,'Market shares starting point Fe'!$C112,'intermediary sheet'!$D$2:$D$185,"total"),0)</f>
        <v>0.94976147781482312</v>
      </c>
      <c r="S112" s="6">
        <f>IFERROR(SUMIFS('intermediary sheet'!S$2:S$185,'intermediary sheet'!$C$2:$C$185,'Market shares starting point Fe'!$C112,'intermediary sheet'!$D$2:$D$185,'Market shares starting point Fe'!$D112)/SUMIFS('intermediary sheet'!S$2:S$185,'intermediary sheet'!$C$2:$C$185,'Market shares starting point Fe'!$C112,'intermediary sheet'!$D$2:$D$185,"total"),0)</f>
        <v>0.93706131033058537</v>
      </c>
      <c r="T112" s="6">
        <f>IFERROR(SUMIFS('intermediary sheet'!T$2:T$185,'intermediary sheet'!$C$2:$C$185,'Market shares starting point Fe'!$C112,'intermediary sheet'!$D$2:$D$185,'Market shares starting point Fe'!$D112)/SUMIFS('intermediary sheet'!T$2:T$185,'intermediary sheet'!$C$2:$C$185,'Market shares starting point Fe'!$C112,'intermediary sheet'!$D$2:$D$185,"total"),0)</f>
        <v>0.927351277265136</v>
      </c>
      <c r="U112" s="6">
        <f>IFERROR(SUMIFS('intermediary sheet'!U$2:U$185,'intermediary sheet'!$C$2:$C$185,'Market shares starting point Fe'!$C112,'intermediary sheet'!$D$2:$D$185,'Market shares starting point Fe'!$D112)/SUMIFS('intermediary sheet'!U$2:U$185,'intermediary sheet'!$C$2:$C$185,'Market shares starting point Fe'!$C112,'intermediary sheet'!$D$2:$D$185,"total"),0)</f>
        <v>0.92392926143428278</v>
      </c>
      <c r="V112" s="6">
        <f>IFERROR(SUMIFS('intermediary sheet'!V$2:V$185,'intermediary sheet'!$C$2:$C$185,'Market shares starting point Fe'!$C112,'intermediary sheet'!$D$2:$D$185,'Market shares starting point Fe'!$D112)/SUMIFS('intermediary sheet'!V$2:V$185,'intermediary sheet'!$C$2:$C$185,'Market shares starting point Fe'!$C112,'intermediary sheet'!$D$2:$D$185,"total"),0)</f>
        <v>0.91941829280039744</v>
      </c>
      <c r="W112" s="6">
        <f>IFERROR(SUMIFS('intermediary sheet'!W$2:W$185,'intermediary sheet'!$C$2:$C$185,'Market shares starting point Fe'!$C112,'intermediary sheet'!$D$2:$D$185,'Market shares starting point Fe'!$D112)/SUMIFS('intermediary sheet'!W$2:W$185,'intermediary sheet'!$C$2:$C$185,'Market shares starting point Fe'!$C112,'intermediary sheet'!$D$2:$D$185,"total"),0)</f>
        <v>0.91706436051604157</v>
      </c>
      <c r="X112" s="6">
        <f>IFERROR(SUMIFS('intermediary sheet'!X$2:X$185,'intermediary sheet'!$C$2:$C$185,'Market shares starting point Fe'!$C112,'intermediary sheet'!$D$2:$D$185,'Market shares starting point Fe'!$D112)/SUMIFS('intermediary sheet'!X$2:X$185,'intermediary sheet'!$C$2:$C$185,'Market shares starting point Fe'!$C112,'intermediary sheet'!$D$2:$D$185,"total"),0)</f>
        <v>0.92423906020411473</v>
      </c>
      <c r="Y112" s="6">
        <f>IFERROR(SUMIFS('intermediary sheet'!Y$2:Y$185,'intermediary sheet'!$C$2:$C$185,'Market shares starting point Fe'!$C112,'intermediary sheet'!$D$2:$D$185,'Market shares starting point Fe'!$D112)/SUMIFS('intermediary sheet'!Y$2:Y$185,'intermediary sheet'!$C$2:$C$185,'Market shares starting point Fe'!$C112,'intermediary sheet'!$D$2:$D$185,"total"),0)</f>
        <v>0.9193893886552339</v>
      </c>
      <c r="Z112" s="6">
        <f>IFERROR(SUMIFS('intermediary sheet'!Z$2:Z$185,'intermediary sheet'!$C$2:$C$185,'Market shares starting point Fe'!$C112,'intermediary sheet'!$D$2:$D$185,'Market shares starting point Fe'!$D112)/SUMIFS('intermediary sheet'!Z$2:Z$185,'intermediary sheet'!$C$2:$C$185,'Market shares starting point Fe'!$C112,'intermediary sheet'!$D$2:$D$185,"total"),0)</f>
        <v>0.92057335279964614</v>
      </c>
      <c r="AA112" s="7">
        <f>IF(SUMIFS('Eurostat market shares'!$Z$2:$Z$185,'Eurostat market shares'!$C$2:$C$185,'Market shares starting point Fe'!$C112,'Eurostat market shares'!$D$2:$D$185,'Market shares starting point Fe'!$D112)=0,(SUMIFS('RAW data extract'!X$74:X$81,'RAW data extract'!$C$74:$C$81,VLOOKUP('Market shares starting point Fe'!$D112,Nomenclature!$F$1:$G$8,2,FALSE))-'Market shares starting point Fe'!Z112)+Z112,$Z112/SUMIFS('Eurostat market shares'!$Z$2:$Z$185,'Eurostat market shares'!$C$2:$C$185,'Market shares starting point Fe'!$C112,'Eurostat market shares'!$D$2:$D$185,'Market shares starting point Fe'!$D112)*(SUMIFS('RAW data extract'!X$74:X$81,'RAW data extract'!$C$74:$C$81,VLOOKUP('Market shares starting point Fe'!$D112,Nomenclature!$F$1:$G$8,2,FALSE))-'Market shares starting point Fe'!Z112)+Z112)</f>
        <v>0.93524532854898357</v>
      </c>
      <c r="AB112" s="7">
        <f>IF(SUMIFS('Eurostat market shares'!$Z$2:$Z$185,'Eurostat market shares'!$C$2:$C$185,'Market shares starting point Fe'!$C112,'Eurostat market shares'!$D$2:$D$185,'Market shares starting point Fe'!$D112)=0,(SUMIFS('RAW data extract'!Y$74:Y$81,'RAW data extract'!$C$74:$C$81,VLOOKUP('Market shares starting point Fe'!$D112,Nomenclature!$F$1:$G$8,2,FALSE))-'Market shares starting point Fe'!AA112)+AA112,$Z112/SUMIFS('Eurostat market shares'!$Z$2:$Z$185,'Eurostat market shares'!$C$2:$C$185,'Market shares starting point Fe'!$C112,'Eurostat market shares'!$D$2:$D$185,'Market shares starting point Fe'!$D112)*(SUMIFS('RAW data extract'!Y$74:Y$81,'RAW data extract'!$C$74:$C$81,VLOOKUP('Market shares starting point Fe'!$D112,Nomenclature!$F$1:$G$8,2,FALSE))-'Market shares starting point Fe'!AA112)+AA112)</f>
        <v>0.93449248644743588</v>
      </c>
      <c r="AC112" s="7">
        <f>IF(SUMIFS('Eurostat market shares'!$Z$2:$Z$185,'Eurostat market shares'!$C$2:$C$185,'Market shares starting point Fe'!$C112,'Eurostat market shares'!$D$2:$D$185,'Market shares starting point Fe'!$D112)=0,(SUMIFS('RAW data extract'!Z$74:Z$81,'RAW data extract'!$C$74:$C$81,VLOOKUP('Market shares starting point Fe'!$D112,Nomenclature!$F$1:$G$8,2,FALSE))-'Market shares starting point Fe'!AB112)+AB112,$Z112/SUMIFS('Eurostat market shares'!$Z$2:$Z$185,'Eurostat market shares'!$C$2:$C$185,'Market shares starting point Fe'!$C112,'Eurostat market shares'!$D$2:$D$185,'Market shares starting point Fe'!$D112)*(SUMIFS('RAW data extract'!Z$74:Z$81,'RAW data extract'!$C$74:$C$81,VLOOKUP('Market shares starting point Fe'!$D112,Nomenclature!$F$1:$G$8,2,FALSE))-'Market shares starting point Fe'!AB112)+AB112)</f>
        <v>0.93331700624007874</v>
      </c>
      <c r="AD112" s="7">
        <f>IF(SUMIFS('Eurostat market shares'!$Z$2:$Z$185,'Eurostat market shares'!$C$2:$C$185,'Market shares starting point Fe'!$C112,'Eurostat market shares'!$D$2:$D$185,'Market shares starting point Fe'!$D112)=0,(SUMIFS('RAW data extract'!AA$74:AA$81,'RAW data extract'!$C$74:$C$81,VLOOKUP('Market shares starting point Fe'!$D112,Nomenclature!$F$1:$G$8,2,FALSE))-'Market shares starting point Fe'!AC112)+AC112,$Z112/SUMIFS('Eurostat market shares'!$Z$2:$Z$185,'Eurostat market shares'!$C$2:$C$185,'Market shares starting point Fe'!$C112,'Eurostat market shares'!$D$2:$D$185,'Market shares starting point Fe'!$D112)*(SUMIFS('RAW data extract'!AA$74:AA$81,'RAW data extract'!$C$74:$C$81,VLOOKUP('Market shares starting point Fe'!$D112,Nomenclature!$F$1:$G$8,2,FALSE))-'Market shares starting point Fe'!AC112)+AC112)</f>
        <v>0.93202508908884707</v>
      </c>
      <c r="AE112" s="7">
        <f>IF(SUMIFS('Eurostat market shares'!$Z$2:$Z$185,'Eurostat market shares'!$C$2:$C$185,'Market shares starting point Fe'!$C112,'Eurostat market shares'!$D$2:$D$185,'Market shares starting point Fe'!$D112)=0,(SUMIFS('RAW data extract'!AB$74:AB$81,'RAW data extract'!$C$74:$C$81,VLOOKUP('Market shares starting point Fe'!$D112,Nomenclature!$F$1:$G$8,2,FALSE))-'Market shares starting point Fe'!AD112)+AD112,$Z112/SUMIFS('Eurostat market shares'!$Z$2:$Z$185,'Eurostat market shares'!$C$2:$C$185,'Market shares starting point Fe'!$C112,'Eurostat market shares'!$D$2:$D$185,'Market shares starting point Fe'!$D112)*(SUMIFS('RAW data extract'!AB$74:AB$81,'RAW data extract'!$C$74:$C$81,VLOOKUP('Market shares starting point Fe'!$D112,Nomenclature!$F$1:$G$8,2,FALSE))-'Market shares starting point Fe'!AD112)+AD112)</f>
        <v>0.93063700015356965</v>
      </c>
      <c r="AF112" s="7">
        <f>IF(SUMIFS('Eurostat market shares'!$Z$2:$Z$185,'Eurostat market shares'!$C$2:$C$185,'Market shares starting point Fe'!$C112,'Eurostat market shares'!$D$2:$D$185,'Market shares starting point Fe'!$D112)=0,(SUMIFS('RAW data extract'!AC$74:AC$81,'RAW data extract'!$C$74:$C$81,VLOOKUP('Market shares starting point Fe'!$D112,Nomenclature!$F$1:$G$8,2,FALSE))-'Market shares starting point Fe'!AE112)+AE112,$Z112/SUMIFS('Eurostat market shares'!$Z$2:$Z$185,'Eurostat market shares'!$C$2:$C$185,'Market shares starting point Fe'!$C112,'Eurostat market shares'!$D$2:$D$185,'Market shares starting point Fe'!$D112)*(SUMIFS('RAW data extract'!AC$74:AC$81,'RAW data extract'!$C$74:$C$81,VLOOKUP('Market shares starting point Fe'!$D112,Nomenclature!$F$1:$G$8,2,FALSE))-'Market shares starting point Fe'!AE112)+AE112)</f>
        <v>0.92906053459345161</v>
      </c>
      <c r="AG112" s="7">
        <f>IF(SUMIFS('Eurostat market shares'!$Z$2:$Z$185,'Eurostat market shares'!$C$2:$C$185,'Market shares starting point Fe'!$C112,'Eurostat market shares'!$D$2:$D$185,'Market shares starting point Fe'!$D112)=0,(SUMIFS('RAW data extract'!AD$74:AD$81,'RAW data extract'!$C$74:$C$81,VLOOKUP('Market shares starting point Fe'!$D112,Nomenclature!$F$1:$G$8,2,FALSE))-'Market shares starting point Fe'!AF112)+AF112,$Z112/SUMIFS('Eurostat market shares'!$Z$2:$Z$185,'Eurostat market shares'!$C$2:$C$185,'Market shares starting point Fe'!$C112,'Eurostat market shares'!$D$2:$D$185,'Market shares starting point Fe'!$D112)*(SUMIFS('RAW data extract'!AD$74:AD$81,'RAW data extract'!$C$74:$C$81,VLOOKUP('Market shares starting point Fe'!$D112,Nomenclature!$F$1:$G$8,2,FALSE))-'Market shares starting point Fe'!AF112)+AF112)</f>
        <v>0.92734681401782304</v>
      </c>
      <c r="AH112" s="7">
        <f>IF(SUMIFS('Eurostat market shares'!$Z$2:$Z$185,'Eurostat market shares'!$C$2:$C$185,'Market shares starting point Fe'!$C112,'Eurostat market shares'!$D$2:$D$185,'Market shares starting point Fe'!$D112)=0,(SUMIFS('RAW data extract'!AE$74:AE$81,'RAW data extract'!$C$74:$C$81,VLOOKUP('Market shares starting point Fe'!$D112,Nomenclature!$F$1:$G$8,2,FALSE))-'Market shares starting point Fe'!AG112)+AG112,$Z112/SUMIFS('Eurostat market shares'!$Z$2:$Z$185,'Eurostat market shares'!$C$2:$C$185,'Market shares starting point Fe'!$C112,'Eurostat market shares'!$D$2:$D$185,'Market shares starting point Fe'!$D112)*(SUMIFS('RAW data extract'!AE$74:AE$81,'RAW data extract'!$C$74:$C$81,VLOOKUP('Market shares starting point Fe'!$D112,Nomenclature!$F$1:$G$8,2,FALSE))-'Market shares starting point Fe'!AG112)+AG112)</f>
        <v>0.925290039026054</v>
      </c>
      <c r="AI112" s="7">
        <f>IF(SUMIFS('Eurostat market shares'!$Z$2:$Z$185,'Eurostat market shares'!$C$2:$C$185,'Market shares starting point Fe'!$C112,'Eurostat market shares'!$D$2:$D$185,'Market shares starting point Fe'!$D112)=0,(SUMIFS('RAW data extract'!AF$74:AF$81,'RAW data extract'!$C$74:$C$81,VLOOKUP('Market shares starting point Fe'!$D112,Nomenclature!$F$1:$G$8,2,FALSE))-'Market shares starting point Fe'!AH112)+AH112,$Z112/SUMIFS('Eurostat market shares'!$Z$2:$Z$185,'Eurostat market shares'!$C$2:$C$185,'Market shares starting point Fe'!$C112,'Eurostat market shares'!$D$2:$D$185,'Market shares starting point Fe'!$D112)*(SUMIFS('RAW data extract'!AF$74:AF$81,'RAW data extract'!$C$74:$C$81,VLOOKUP('Market shares starting point Fe'!$D112,Nomenclature!$F$1:$G$8,2,FALSE))-'Market shares starting point Fe'!AH112)+AH112)</f>
        <v>0.9229683667348737</v>
      </c>
      <c r="AJ112" s="7">
        <f>IF(SUMIFS('Eurostat market shares'!$Z$2:$Z$185,'Eurostat market shares'!$C$2:$C$185,'Market shares starting point Fe'!$C112,'Eurostat market shares'!$D$2:$D$185,'Market shares starting point Fe'!$D112)=0,(SUMIFS('RAW data extract'!AG$74:AG$81,'RAW data extract'!$C$74:$C$81,VLOOKUP('Market shares starting point Fe'!$D112,Nomenclature!$F$1:$G$8,2,FALSE))-'Market shares starting point Fe'!AI112)+AI112,$Z112/SUMIFS('Eurostat market shares'!$Z$2:$Z$185,'Eurostat market shares'!$C$2:$C$185,'Market shares starting point Fe'!$C112,'Eurostat market shares'!$D$2:$D$185,'Market shares starting point Fe'!$D112)*(SUMIFS('RAW data extract'!AG$74:AG$81,'RAW data extract'!$C$74:$C$81,VLOOKUP('Market shares starting point Fe'!$D112,Nomenclature!$F$1:$G$8,2,FALSE))-'Market shares starting point Fe'!AI112)+AI112)</f>
        <v>0.920270264775637</v>
      </c>
      <c r="AK112" s="7">
        <f>IF(SUMIFS('Eurostat market shares'!$Z$2:$Z$185,'Eurostat market shares'!$C$2:$C$185,'Market shares starting point Fe'!$C112,'Eurostat market shares'!$D$2:$D$185,'Market shares starting point Fe'!$D112)=0,(SUMIFS('RAW data extract'!AH$74:AH$81,'RAW data extract'!$C$74:$C$81,VLOOKUP('Market shares starting point Fe'!$D112,Nomenclature!$F$1:$G$8,2,FALSE))-'Market shares starting point Fe'!AJ112)+AJ112,$Z112/SUMIFS('Eurostat market shares'!$Z$2:$Z$185,'Eurostat market shares'!$C$2:$C$185,'Market shares starting point Fe'!$C112,'Eurostat market shares'!$D$2:$D$185,'Market shares starting point Fe'!$D112)*(SUMIFS('RAW data extract'!AH$74:AH$81,'RAW data extract'!$C$74:$C$81,VLOOKUP('Market shares starting point Fe'!$D112,Nomenclature!$F$1:$G$8,2,FALSE))-'Market shares starting point Fe'!AJ112)+AJ112)</f>
        <v>0.91685150038764629</v>
      </c>
      <c r="AL112" s="7">
        <f>IF(SUMIFS('Eurostat market shares'!$Z$2:$Z$185,'Eurostat market shares'!$C$2:$C$185,'Market shares starting point Fe'!$C112,'Eurostat market shares'!$D$2:$D$185,'Market shares starting point Fe'!$D112)=0,(SUMIFS('RAW data extract'!AI$74:AI$81,'RAW data extract'!$C$74:$C$81,VLOOKUP('Market shares starting point Fe'!$D112,Nomenclature!$F$1:$G$8,2,FALSE))-'Market shares starting point Fe'!AK112)+AK112,$Z112/SUMIFS('Eurostat market shares'!$Z$2:$Z$185,'Eurostat market shares'!$C$2:$C$185,'Market shares starting point Fe'!$C112,'Eurostat market shares'!$D$2:$D$185,'Market shares starting point Fe'!$D112)*(SUMIFS('RAW data extract'!AI$74:AI$81,'RAW data extract'!$C$74:$C$81,VLOOKUP('Market shares starting point Fe'!$D112,Nomenclature!$F$1:$G$8,2,FALSE))-'Market shares starting point Fe'!AK112)+AK112)</f>
        <v>0.9125228175487109</v>
      </c>
      <c r="AM112" s="7">
        <f>IF(SUMIFS('Eurostat market shares'!$Z$2:$Z$185,'Eurostat market shares'!$C$2:$C$185,'Market shares starting point Fe'!$C112,'Eurostat market shares'!$D$2:$D$185,'Market shares starting point Fe'!$D112)=0,(SUMIFS('RAW data extract'!AJ$74:AJ$81,'RAW data extract'!$C$74:$C$81,VLOOKUP('Market shares starting point Fe'!$D112,Nomenclature!$F$1:$G$8,2,FALSE))-'Market shares starting point Fe'!AL112)+AL112,$Z112/SUMIFS('Eurostat market shares'!$Z$2:$Z$185,'Eurostat market shares'!$C$2:$C$185,'Market shares starting point Fe'!$C112,'Eurostat market shares'!$D$2:$D$185,'Market shares starting point Fe'!$D112)*(SUMIFS('RAW data extract'!AJ$74:AJ$81,'RAW data extract'!$C$74:$C$81,VLOOKUP('Market shares starting point Fe'!$D112,Nomenclature!$F$1:$G$8,2,FALSE))-'Market shares starting point Fe'!AL112)+AL112)</f>
        <v>0.9070517177187355</v>
      </c>
      <c r="AN112" s="7">
        <f>IF(SUMIFS('Eurostat market shares'!$Z$2:$Z$185,'Eurostat market shares'!$C$2:$C$185,'Market shares starting point Fe'!$C112,'Eurostat market shares'!$D$2:$D$185,'Market shares starting point Fe'!$D112)=0,(SUMIFS('RAW data extract'!AK$74:AK$81,'RAW data extract'!$C$74:$C$81,VLOOKUP('Market shares starting point Fe'!$D112,Nomenclature!$F$1:$G$8,2,FALSE))-'Market shares starting point Fe'!AM112)+AM112,$Z112/SUMIFS('Eurostat market shares'!$Z$2:$Z$185,'Eurostat market shares'!$C$2:$C$185,'Market shares starting point Fe'!$C112,'Eurostat market shares'!$D$2:$D$185,'Market shares starting point Fe'!$D112)*(SUMIFS('RAW data extract'!AK$74:AK$81,'RAW data extract'!$C$74:$C$81,VLOOKUP('Market shares starting point Fe'!$D112,Nomenclature!$F$1:$G$8,2,FALSE))-'Market shares starting point Fe'!AM112)+AM112)</f>
        <v>0.89982096358759578</v>
      </c>
      <c r="AO112" s="7">
        <f>IF(SUMIFS('Eurostat market shares'!$Z$2:$Z$185,'Eurostat market shares'!$C$2:$C$185,'Market shares starting point Fe'!$C112,'Eurostat market shares'!$D$2:$D$185,'Market shares starting point Fe'!$D112)=0,(SUMIFS('RAW data extract'!AL$74:AL$81,'RAW data extract'!$C$74:$C$81,VLOOKUP('Market shares starting point Fe'!$D112,Nomenclature!$F$1:$G$8,2,FALSE))-'Market shares starting point Fe'!AN112)+AN112,$Z112/SUMIFS('Eurostat market shares'!$Z$2:$Z$185,'Eurostat market shares'!$C$2:$C$185,'Market shares starting point Fe'!$C112,'Eurostat market shares'!$D$2:$D$185,'Market shares starting point Fe'!$D112)*(SUMIFS('RAW data extract'!AL$74:AL$81,'RAW data extract'!$C$74:$C$81,VLOOKUP('Market shares starting point Fe'!$D112,Nomenclature!$F$1:$G$8,2,FALSE))-'Market shares starting point Fe'!AN112)+AN112)</f>
        <v>0.89160165235825717</v>
      </c>
      <c r="AP112" s="7">
        <f>IF(SUMIFS('Eurostat market shares'!$Z$2:$Z$185,'Eurostat market shares'!$C$2:$C$185,'Market shares starting point Fe'!$C112,'Eurostat market shares'!$D$2:$D$185,'Market shares starting point Fe'!$D112)=0,(SUMIFS('RAW data extract'!AM$74:AM$81,'RAW data extract'!$C$74:$C$81,VLOOKUP('Market shares starting point Fe'!$D112,Nomenclature!$F$1:$G$8,2,FALSE))-'Market shares starting point Fe'!AO112)+AO112,$Z112/SUMIFS('Eurostat market shares'!$Z$2:$Z$185,'Eurostat market shares'!$C$2:$C$185,'Market shares starting point Fe'!$C112,'Eurostat market shares'!$D$2:$D$185,'Market shares starting point Fe'!$D112)*(SUMIFS('RAW data extract'!AM$74:AM$81,'RAW data extract'!$C$74:$C$81,VLOOKUP('Market shares starting point Fe'!$D112,Nomenclature!$F$1:$G$8,2,FALSE))-'Market shares starting point Fe'!AO112)+AO112)</f>
        <v>0.88248661416599927</v>
      </c>
      <c r="AQ112" s="7">
        <f>IF(SUMIFS('Eurostat market shares'!$Z$2:$Z$185,'Eurostat market shares'!$C$2:$C$185,'Market shares starting point Fe'!$C112,'Eurostat market shares'!$D$2:$D$185,'Market shares starting point Fe'!$D112)=0,(SUMIFS('RAW data extract'!AN$74:AN$81,'RAW data extract'!$C$74:$C$81,VLOOKUP('Market shares starting point Fe'!$D112,Nomenclature!$F$1:$G$8,2,FALSE))-'Market shares starting point Fe'!AP112)+AP112,$Z112/SUMIFS('Eurostat market shares'!$Z$2:$Z$185,'Eurostat market shares'!$C$2:$C$185,'Market shares starting point Fe'!$C112,'Eurostat market shares'!$D$2:$D$185,'Market shares starting point Fe'!$D112)*(SUMIFS('RAW data extract'!AN$74:AN$81,'RAW data extract'!$C$74:$C$81,VLOOKUP('Market shares starting point Fe'!$D112,Nomenclature!$F$1:$G$8,2,FALSE))-'Market shares starting point Fe'!AP112)+AP112)</f>
        <v>0.87275386714118752</v>
      </c>
      <c r="AR112" s="7">
        <f>IF(SUMIFS('Eurostat market shares'!$Z$2:$Z$185,'Eurostat market shares'!$C$2:$C$185,'Market shares starting point Fe'!$C112,'Eurostat market shares'!$D$2:$D$185,'Market shares starting point Fe'!$D112)=0,(SUMIFS('RAW data extract'!AO$74:AO$81,'RAW data extract'!$C$74:$C$81,VLOOKUP('Market shares starting point Fe'!$D112,Nomenclature!$F$1:$G$8,2,FALSE))-'Market shares starting point Fe'!AQ112)+AQ112,$Z112/SUMIFS('Eurostat market shares'!$Z$2:$Z$185,'Eurostat market shares'!$C$2:$C$185,'Market shares starting point Fe'!$C112,'Eurostat market shares'!$D$2:$D$185,'Market shares starting point Fe'!$D112)*(SUMIFS('RAW data extract'!AO$74:AO$81,'RAW data extract'!$C$74:$C$81,VLOOKUP('Market shares starting point Fe'!$D112,Nomenclature!$F$1:$G$8,2,FALSE))-'Market shares starting point Fe'!AQ112)+AQ112)</f>
        <v>0.86228020646038006</v>
      </c>
      <c r="AS112" s="7">
        <f>IF(SUMIFS('Eurostat market shares'!$Z$2:$Z$185,'Eurostat market shares'!$C$2:$C$185,'Market shares starting point Fe'!$C112,'Eurostat market shares'!$D$2:$D$185,'Market shares starting point Fe'!$D112)=0,(SUMIFS('RAW data extract'!AP$74:AP$81,'RAW data extract'!$C$74:$C$81,VLOOKUP('Market shares starting point Fe'!$D112,Nomenclature!$F$1:$G$8,2,FALSE))-'Market shares starting point Fe'!AR112)+AR112,$Z112/SUMIFS('Eurostat market shares'!$Z$2:$Z$185,'Eurostat market shares'!$C$2:$C$185,'Market shares starting point Fe'!$C112,'Eurostat market shares'!$D$2:$D$185,'Market shares starting point Fe'!$D112)*(SUMIFS('RAW data extract'!AP$74:AP$81,'RAW data extract'!$C$74:$C$81,VLOOKUP('Market shares starting point Fe'!$D112,Nomenclature!$F$1:$G$8,2,FALSE))-'Market shares starting point Fe'!AR112)+AR112)</f>
        <v>0.85109169656080719</v>
      </c>
      <c r="AT112" s="7">
        <f>IF(SUMIFS('Eurostat market shares'!$Z$2:$Z$185,'Eurostat market shares'!$C$2:$C$185,'Market shares starting point Fe'!$C112,'Eurostat market shares'!$D$2:$D$185,'Market shares starting point Fe'!$D112)=0,(SUMIFS('RAW data extract'!AQ$74:AQ$81,'RAW data extract'!$C$74:$C$81,VLOOKUP('Market shares starting point Fe'!$D112,Nomenclature!$F$1:$G$8,2,FALSE))-'Market shares starting point Fe'!AS112)+AS112,$Z112/SUMIFS('Eurostat market shares'!$Z$2:$Z$185,'Eurostat market shares'!$C$2:$C$185,'Market shares starting point Fe'!$C112,'Eurostat market shares'!$D$2:$D$185,'Market shares starting point Fe'!$D112)*(SUMIFS('RAW data extract'!AQ$74:AQ$81,'RAW data extract'!$C$74:$C$81,VLOOKUP('Market shares starting point Fe'!$D112,Nomenclature!$F$1:$G$8,2,FALSE))-'Market shares starting point Fe'!AS112)+AS112)</f>
        <v>0.83925807253227835</v>
      </c>
      <c r="AU112" s="7">
        <f>IF(SUMIFS('Eurostat market shares'!$Z$2:$Z$185,'Eurostat market shares'!$C$2:$C$185,'Market shares starting point Fe'!$C112,'Eurostat market shares'!$D$2:$D$185,'Market shares starting point Fe'!$D112)=0,(SUMIFS('RAW data extract'!AR$74:AR$81,'RAW data extract'!$C$74:$C$81,VLOOKUP('Market shares starting point Fe'!$D112,Nomenclature!$F$1:$G$8,2,FALSE))-'Market shares starting point Fe'!AT112)+AT112,$Z112/SUMIFS('Eurostat market shares'!$Z$2:$Z$185,'Eurostat market shares'!$C$2:$C$185,'Market shares starting point Fe'!$C112,'Eurostat market shares'!$D$2:$D$185,'Market shares starting point Fe'!$D112)*(SUMIFS('RAW data extract'!AR$74:AR$81,'RAW data extract'!$C$74:$C$81,VLOOKUP('Market shares starting point Fe'!$D112,Nomenclature!$F$1:$G$8,2,FALSE))-'Market shares starting point Fe'!AT112)+AT112)</f>
        <v>0.82709282588319766</v>
      </c>
      <c r="AV112" s="7">
        <f>IF(SUMIFS('Eurostat market shares'!$Z$2:$Z$185,'Eurostat market shares'!$C$2:$C$185,'Market shares starting point Fe'!$C112,'Eurostat market shares'!$D$2:$D$185,'Market shares starting point Fe'!$D112)=0,(SUMIFS('RAW data extract'!AS$74:AS$81,'RAW data extract'!$C$74:$C$81,VLOOKUP('Market shares starting point Fe'!$D112,Nomenclature!$F$1:$G$8,2,FALSE))-'Market shares starting point Fe'!AU112)+AU112,$Z112/SUMIFS('Eurostat market shares'!$Z$2:$Z$185,'Eurostat market shares'!$C$2:$C$185,'Market shares starting point Fe'!$C112,'Eurostat market shares'!$D$2:$D$185,'Market shares starting point Fe'!$D112)*(SUMIFS('RAW data extract'!AS$74:AS$81,'RAW data extract'!$C$74:$C$81,VLOOKUP('Market shares starting point Fe'!$D112,Nomenclature!$F$1:$G$8,2,FALSE))-'Market shares starting point Fe'!AU112)+AU112)</f>
        <v>0.81419449017530987</v>
      </c>
      <c r="AW112" s="7">
        <f>IF(SUMIFS('Eurostat market shares'!$Z$2:$Z$185,'Eurostat market shares'!$C$2:$C$185,'Market shares starting point Fe'!$C112,'Eurostat market shares'!$D$2:$D$185,'Market shares starting point Fe'!$D112)=0,(SUMIFS('RAW data extract'!AT$74:AT$81,'RAW data extract'!$C$74:$C$81,VLOOKUP('Market shares starting point Fe'!$D112,Nomenclature!$F$1:$G$8,2,FALSE))-'Market shares starting point Fe'!AV112)+AV112,$Z112/SUMIFS('Eurostat market shares'!$Z$2:$Z$185,'Eurostat market shares'!$C$2:$C$185,'Market shares starting point Fe'!$C112,'Eurostat market shares'!$D$2:$D$185,'Market shares starting point Fe'!$D112)*(SUMIFS('RAW data extract'!AT$74:AT$81,'RAW data extract'!$C$74:$C$81,VLOOKUP('Market shares starting point Fe'!$D112,Nomenclature!$F$1:$G$8,2,FALSE))-'Market shares starting point Fe'!AV112)+AV112)</f>
        <v>0.80029852567048843</v>
      </c>
      <c r="AX112" s="7">
        <f>IF(SUMIFS('Eurostat market shares'!$Z$2:$Z$185,'Eurostat market shares'!$C$2:$C$185,'Market shares starting point Fe'!$C112,'Eurostat market shares'!$D$2:$D$185,'Market shares starting point Fe'!$D112)=0,(SUMIFS('RAW data extract'!AU$74:AU$81,'RAW data extract'!$C$74:$C$81,VLOOKUP('Market shares starting point Fe'!$D112,Nomenclature!$F$1:$G$8,2,FALSE))-'Market shares starting point Fe'!AW112)+AW112,$Z112/SUMIFS('Eurostat market shares'!$Z$2:$Z$185,'Eurostat market shares'!$C$2:$C$185,'Market shares starting point Fe'!$C112,'Eurostat market shares'!$D$2:$D$185,'Market shares starting point Fe'!$D112)*(SUMIFS('RAW data extract'!AU$74:AU$81,'RAW data extract'!$C$74:$C$81,VLOOKUP('Market shares starting point Fe'!$D112,Nomenclature!$F$1:$G$8,2,FALSE))-'Market shares starting point Fe'!AW112)+AW112)</f>
        <v>0.78702202235670793</v>
      </c>
      <c r="AY112" s="7">
        <f>IF(SUMIFS('Eurostat market shares'!$Z$2:$Z$185,'Eurostat market shares'!$C$2:$C$185,'Market shares starting point Fe'!$C112,'Eurostat market shares'!$D$2:$D$185,'Market shares starting point Fe'!$D112)=0,(SUMIFS('RAW data extract'!AV$74:AV$81,'RAW data extract'!$C$74:$C$81,VLOOKUP('Market shares starting point Fe'!$D112,Nomenclature!$F$1:$G$8,2,FALSE))-'Market shares starting point Fe'!AX112)+AX112,$Z112/SUMIFS('Eurostat market shares'!$Z$2:$Z$185,'Eurostat market shares'!$C$2:$C$185,'Market shares starting point Fe'!$C112,'Eurostat market shares'!$D$2:$D$185,'Market shares starting point Fe'!$D112)*(SUMIFS('RAW data extract'!AV$74:AV$81,'RAW data extract'!$C$74:$C$81,VLOOKUP('Market shares starting point Fe'!$D112,Nomenclature!$F$1:$G$8,2,FALSE))-'Market shares starting point Fe'!AX112)+AX112)</f>
        <v>0.76913270473631434</v>
      </c>
      <c r="AZ112" s="7">
        <f>IF(SUMIFS('Eurostat market shares'!$Z$2:$Z$185,'Eurostat market shares'!$C$2:$C$185,'Market shares starting point Fe'!$C112,'Eurostat market shares'!$D$2:$D$185,'Market shares starting point Fe'!$D112)=0,(SUMIFS('RAW data extract'!AW$74:AW$81,'RAW data extract'!$C$74:$C$81,VLOOKUP('Market shares starting point Fe'!$D112,Nomenclature!$F$1:$G$8,2,FALSE))-'Market shares starting point Fe'!AY112)+AY112,$Z112/SUMIFS('Eurostat market shares'!$Z$2:$Z$185,'Eurostat market shares'!$C$2:$C$185,'Market shares starting point Fe'!$C112,'Eurostat market shares'!$D$2:$D$185,'Market shares starting point Fe'!$D112)*(SUMIFS('RAW data extract'!AW$74:AW$81,'RAW data extract'!$C$74:$C$81,VLOOKUP('Market shares starting point Fe'!$D112,Nomenclature!$F$1:$G$8,2,FALSE))-'Market shares starting point Fe'!AY112)+AY112)</f>
        <v>0.75188809197650175</v>
      </c>
      <c r="BA112" s="7">
        <f>IF(SUMIFS('Eurostat market shares'!$Z$2:$Z$185,'Eurostat market shares'!$C$2:$C$185,'Market shares starting point Fe'!$C112,'Eurostat market shares'!$D$2:$D$185,'Market shares starting point Fe'!$D112)=0,(SUMIFS('RAW data extract'!AX$74:AX$81,'RAW data extract'!$C$74:$C$81,VLOOKUP('Market shares starting point Fe'!$D112,Nomenclature!$F$1:$G$8,2,FALSE))-'Market shares starting point Fe'!AZ112)+AZ112,$Z112/SUMIFS('Eurostat market shares'!$Z$2:$Z$185,'Eurostat market shares'!$C$2:$C$185,'Market shares starting point Fe'!$C112,'Eurostat market shares'!$D$2:$D$185,'Market shares starting point Fe'!$D112)*(SUMIFS('RAW data extract'!AX$74:AX$81,'RAW data extract'!$C$74:$C$81,VLOOKUP('Market shares starting point Fe'!$D112,Nomenclature!$F$1:$G$8,2,FALSE))-'Market shares starting point Fe'!AZ112)+AZ112)</f>
        <v>0.73273910625718097</v>
      </c>
      <c r="BB112" s="7">
        <f>IF(SUMIFS('Eurostat market shares'!$Z$2:$Z$185,'Eurostat market shares'!$C$2:$C$185,'Market shares starting point Fe'!$C112,'Eurostat market shares'!$D$2:$D$185,'Market shares starting point Fe'!$D112)=0,(SUMIFS('RAW data extract'!AY$74:AY$81,'RAW data extract'!$C$74:$C$81,VLOOKUP('Market shares starting point Fe'!$D112,Nomenclature!$F$1:$G$8,2,FALSE))-'Market shares starting point Fe'!BA112)+BA112,$Z112/SUMIFS('Eurostat market shares'!$Z$2:$Z$185,'Eurostat market shares'!$C$2:$C$185,'Market shares starting point Fe'!$C112,'Eurostat market shares'!$D$2:$D$185,'Market shares starting point Fe'!$D112)*(SUMIFS('RAW data extract'!AY$74:AY$81,'RAW data extract'!$C$74:$C$81,VLOOKUP('Market shares starting point Fe'!$D112,Nomenclature!$F$1:$G$8,2,FALSE))-'Market shares starting point Fe'!BA112)+BA112)</f>
        <v>0.71162920981455213</v>
      </c>
      <c r="BC112" s="7">
        <f>IF(SUMIFS('Eurostat market shares'!$Z$2:$Z$185,'Eurostat market shares'!$C$2:$C$185,'Market shares starting point Fe'!$C112,'Eurostat market shares'!$D$2:$D$185,'Market shares starting point Fe'!$D112)=0,(SUMIFS('RAW data extract'!AZ$74:AZ$81,'RAW data extract'!$C$74:$C$81,VLOOKUP('Market shares starting point Fe'!$D112,Nomenclature!$F$1:$G$8,2,FALSE))-'Market shares starting point Fe'!BB112)+BB112,$Z112/SUMIFS('Eurostat market shares'!$Z$2:$Z$185,'Eurostat market shares'!$C$2:$C$185,'Market shares starting point Fe'!$C112,'Eurostat market shares'!$D$2:$D$185,'Market shares starting point Fe'!$D112)*(SUMIFS('RAW data extract'!AZ$74:AZ$81,'RAW data extract'!$C$74:$C$81,VLOOKUP('Market shares starting point Fe'!$D112,Nomenclature!$F$1:$G$8,2,FALSE))-'Market shares starting point Fe'!BB112)+BB112)</f>
        <v>0.68824575176071623</v>
      </c>
      <c r="BD112" s="7">
        <f>IF(SUMIFS('Eurostat market shares'!$Z$2:$Z$185,'Eurostat market shares'!$C$2:$C$185,'Market shares starting point Fe'!$C112,'Eurostat market shares'!$D$2:$D$185,'Market shares starting point Fe'!$D112)=0,(SUMIFS('RAW data extract'!BA$74:BA$81,'RAW data extract'!$C$74:$C$81,VLOOKUP('Market shares starting point Fe'!$D112,Nomenclature!$F$1:$G$8,2,FALSE))-'Market shares starting point Fe'!BC112)+BC112,$Z112/SUMIFS('Eurostat market shares'!$Z$2:$Z$185,'Eurostat market shares'!$C$2:$C$185,'Market shares starting point Fe'!$C112,'Eurostat market shares'!$D$2:$D$185,'Market shares starting point Fe'!$D112)*(SUMIFS('RAW data extract'!BA$74:BA$81,'RAW data extract'!$C$74:$C$81,VLOOKUP('Market shares starting point Fe'!$D112,Nomenclature!$F$1:$G$8,2,FALSE))-'Market shares starting point Fe'!BC112)+BC112)</f>
        <v>0.66261958962623013</v>
      </c>
      <c r="BE112" s="7">
        <f>IF(SUMIFS('Eurostat market shares'!$Z$2:$Z$185,'Eurostat market shares'!$C$2:$C$185,'Market shares starting point Fe'!$C112,'Eurostat market shares'!$D$2:$D$185,'Market shares starting point Fe'!$D112)=0,(SUMIFS('RAW data extract'!BB$74:BB$81,'RAW data extract'!$C$74:$C$81,VLOOKUP('Market shares starting point Fe'!$D112,Nomenclature!$F$1:$G$8,2,FALSE))-'Market shares starting point Fe'!BD112)+BD112,$Z112/SUMIFS('Eurostat market shares'!$Z$2:$Z$185,'Eurostat market shares'!$C$2:$C$185,'Market shares starting point Fe'!$C112,'Eurostat market shares'!$D$2:$D$185,'Market shares starting point Fe'!$D112)*(SUMIFS('RAW data extract'!BB$74:BB$81,'RAW data extract'!$C$74:$C$81,VLOOKUP('Market shares starting point Fe'!$D112,Nomenclature!$F$1:$G$8,2,FALSE))-'Market shares starting point Fe'!BD112)+BD112)</f>
        <v>0.63386152081682989</v>
      </c>
      <c r="BF112" s="7">
        <f>IF(SUMIFS('Eurostat market shares'!$Z$2:$Z$185,'Eurostat market shares'!$C$2:$C$185,'Market shares starting point Fe'!$C112,'Eurostat market shares'!$D$2:$D$185,'Market shares starting point Fe'!$D112)=0,(SUMIFS('RAW data extract'!BC$74:BC$81,'RAW data extract'!$C$74:$C$81,VLOOKUP('Market shares starting point Fe'!$D112,Nomenclature!$F$1:$G$8,2,FALSE))-'Market shares starting point Fe'!BE112)+BE112,$Z112/SUMIFS('Eurostat market shares'!$Z$2:$Z$185,'Eurostat market shares'!$C$2:$C$185,'Market shares starting point Fe'!$C112,'Eurostat market shares'!$D$2:$D$185,'Market shares starting point Fe'!$D112)*(SUMIFS('RAW data extract'!BC$74:BC$81,'RAW data extract'!$C$74:$C$81,VLOOKUP('Market shares starting point Fe'!$D112,Nomenclature!$F$1:$G$8,2,FALSE))-'Market shares starting point Fe'!BE112)+BE112)</f>
        <v>0.60163005403862202</v>
      </c>
      <c r="BG112" s="7">
        <f>IF(SUMIFS('Eurostat market shares'!$Z$2:$Z$185,'Eurostat market shares'!$C$2:$C$185,'Market shares starting point Fe'!$C112,'Eurostat market shares'!$D$2:$D$185,'Market shares starting point Fe'!$D112)=0,(SUMIFS('RAW data extract'!BD$74:BD$81,'RAW data extract'!$C$74:$C$81,VLOOKUP('Market shares starting point Fe'!$D112,Nomenclature!$F$1:$G$8,2,FALSE))-'Market shares starting point Fe'!BF112)+BF112,$Z112/SUMIFS('Eurostat market shares'!$Z$2:$Z$185,'Eurostat market shares'!$C$2:$C$185,'Market shares starting point Fe'!$C112,'Eurostat market shares'!$D$2:$D$185,'Market shares starting point Fe'!$D112)*(SUMIFS('RAW data extract'!BD$74:BD$81,'RAW data extract'!$C$74:$C$81,VLOOKUP('Market shares starting point Fe'!$D112,Nomenclature!$F$1:$G$8,2,FALSE))-'Market shares starting point Fe'!BF112)+BF112)</f>
        <v>0.56529754551050027</v>
      </c>
      <c r="BH112" s="7">
        <f>IF(SUMIFS('Eurostat market shares'!$Z$2:$Z$185,'Eurostat market shares'!$C$2:$C$185,'Market shares starting point Fe'!$C112,'Eurostat market shares'!$D$2:$D$185,'Market shares starting point Fe'!$D112)=0,(SUMIFS('RAW data extract'!BE$74:BE$81,'RAW data extract'!$C$74:$C$81,VLOOKUP('Market shares starting point Fe'!$D112,Nomenclature!$F$1:$G$8,2,FALSE))-'Market shares starting point Fe'!BG112)+BG112,$Z112/SUMIFS('Eurostat market shares'!$Z$2:$Z$185,'Eurostat market shares'!$C$2:$C$185,'Market shares starting point Fe'!$C112,'Eurostat market shares'!$D$2:$D$185,'Market shares starting point Fe'!$D112)*(SUMIFS('RAW data extract'!BE$74:BE$81,'RAW data extract'!$C$74:$C$81,VLOOKUP('Market shares starting point Fe'!$D112,Nomenclature!$F$1:$G$8,2,FALSE))-'Market shares starting point Fe'!BG112)+BG112)</f>
        <v>0.52399357406771274</v>
      </c>
    </row>
    <row r="113" spans="1:60" hidden="1" x14ac:dyDescent="0.3">
      <c r="A113" s="2" t="s">
        <v>9</v>
      </c>
      <c r="B113" s="2" t="s">
        <v>10</v>
      </c>
      <c r="C113" s="2" t="s">
        <v>32</v>
      </c>
      <c r="D113" s="2" t="s">
        <v>44</v>
      </c>
      <c r="E113" s="2" t="s">
        <v>13</v>
      </c>
      <c r="F113" s="2" t="s">
        <v>14</v>
      </c>
      <c r="G113" s="2" t="s">
        <v>14</v>
      </c>
      <c r="H113" s="2" t="s">
        <v>15</v>
      </c>
      <c r="I113" s="2" t="s">
        <v>16</v>
      </c>
      <c r="J113" s="6">
        <f>1-SUM(J107:J112)</f>
        <v>-2.3518676179890008E-6</v>
      </c>
      <c r="K113" s="6">
        <f t="shared" ref="K113" si="584">1-SUM(K107:K112)</f>
        <v>0</v>
      </c>
      <c r="L113" s="6">
        <f t="shared" ref="L113" si="585">1-SUM(L107:L112)</f>
        <v>0</v>
      </c>
      <c r="M113" s="6">
        <f t="shared" ref="M113" si="586">1-SUM(M107:M112)</f>
        <v>0</v>
      </c>
      <c r="N113" s="6">
        <f t="shared" ref="N113" si="587">1-SUM(N107:N112)</f>
        <v>2.2130405628040251E-6</v>
      </c>
      <c r="O113" s="6">
        <f t="shared" ref="O113" si="588">1-SUM(O107:O112)</f>
        <v>2.2303605602402854E-6</v>
      </c>
      <c r="P113" s="6">
        <f t="shared" ref="P113" si="589">1-SUM(P107:P112)</f>
        <v>-2.2012758595923998E-6</v>
      </c>
      <c r="Q113" s="6">
        <f t="shared" ref="Q113" si="590">1-SUM(Q107:Q112)</f>
        <v>0</v>
      </c>
      <c r="R113" s="6">
        <f t="shared" ref="R113" si="591">1-SUM(R107:R112)</f>
        <v>0</v>
      </c>
      <c r="S113" s="6">
        <f t="shared" ref="S113" si="592">1-SUM(S107:S112)</f>
        <v>2.3737012886382303E-6</v>
      </c>
      <c r="T113" s="6">
        <f t="shared" ref="T113" si="593">1-SUM(T107:T112)</f>
        <v>2.3961450816845087E-6</v>
      </c>
      <c r="U113" s="6">
        <f t="shared" ref="U113" si="594">1-SUM(U107:U112)</f>
        <v>0</v>
      </c>
      <c r="V113" s="6">
        <f t="shared" ref="V113" si="595">1-SUM(V107:V112)</f>
        <v>0</v>
      </c>
      <c r="W113" s="6">
        <f t="shared" ref="W113" si="596">1-SUM(W107:W112)</f>
        <v>0</v>
      </c>
      <c r="X113" s="6">
        <f t="shared" ref="X113" si="597">1-SUM(X107:X112)</f>
        <v>-2.4946800947223124E-6</v>
      </c>
      <c r="Y113" s="6">
        <f t="shared" ref="Y113" si="598">1-SUM(Y107:Y112)</f>
        <v>0</v>
      </c>
      <c r="Z113" s="6">
        <f t="shared" ref="Z113" si="599">1-SUM(Z107:Z112)</f>
        <v>0</v>
      </c>
      <c r="AA113" s="7">
        <f>IF(SUMIFS('Eurostat market shares'!$Z$2:$Z$185,'Eurostat market shares'!$C$2:$C$185,'Market shares starting point Fe'!$C113,'Eurostat market shares'!$D$2:$D$185,'Market shares starting point Fe'!$D113)=0,(SUMIFS('RAW data extract'!X$74:X$81,'RAW data extract'!$C$74:$C$81,VLOOKUP('Market shares starting point Fe'!$D113,Nomenclature!$F$1:$G$8,2,FALSE))-'Market shares starting point Fe'!Z113)+Z113,$Z113/SUMIFS('Eurostat market shares'!$Z$2:$Z$185,'Eurostat market shares'!$C$2:$C$185,'Market shares starting point Fe'!$C113,'Eurostat market shares'!$D$2:$D$185,'Market shares starting point Fe'!$D113)*(SUMIFS('RAW data extract'!X$74:X$81,'RAW data extract'!$C$74:$C$81,VLOOKUP('Market shares starting point Fe'!$D113,Nomenclature!$F$1:$G$8,2,FALSE))-'Market shares starting point Fe'!Z113)+Z113)</f>
        <v>1.0276613981721808E-3</v>
      </c>
      <c r="AB113" s="7">
        <f>IF(SUMIFS('Eurostat market shares'!$Z$2:$Z$185,'Eurostat market shares'!$C$2:$C$185,'Market shares starting point Fe'!$C113,'Eurostat market shares'!$D$2:$D$185,'Market shares starting point Fe'!$D113)=0,(SUMIFS('RAW data extract'!Y$74:Y$81,'RAW data extract'!$C$74:$C$81,VLOOKUP('Market shares starting point Fe'!$D113,Nomenclature!$F$1:$G$8,2,FALSE))-'Market shares starting point Fe'!AA113)+AA113,$Z113/SUMIFS('Eurostat market shares'!$Z$2:$Z$185,'Eurostat market shares'!$C$2:$C$185,'Market shares starting point Fe'!$C113,'Eurostat market shares'!$D$2:$D$185,'Market shares starting point Fe'!$D113)*(SUMIFS('RAW data extract'!Y$74:Y$81,'RAW data extract'!$C$74:$C$81,VLOOKUP('Market shares starting point Fe'!$D113,Nomenclature!$F$1:$G$8,2,FALSE))-'Market shares starting point Fe'!AA113)+AA113)</f>
        <v>1.0389435716427644E-3</v>
      </c>
      <c r="AC113" s="7">
        <f>IF(SUMIFS('Eurostat market shares'!$Z$2:$Z$185,'Eurostat market shares'!$C$2:$C$185,'Market shares starting point Fe'!$C113,'Eurostat market shares'!$D$2:$D$185,'Market shares starting point Fe'!$D113)=0,(SUMIFS('RAW data extract'!Z$74:Z$81,'RAW data extract'!$C$74:$C$81,VLOOKUP('Market shares starting point Fe'!$D113,Nomenclature!$F$1:$G$8,2,FALSE))-'Market shares starting point Fe'!AB113)+AB113,$Z113/SUMIFS('Eurostat market shares'!$Z$2:$Z$185,'Eurostat market shares'!$C$2:$C$185,'Market shares starting point Fe'!$C113,'Eurostat market shares'!$D$2:$D$185,'Market shares starting point Fe'!$D113)*(SUMIFS('RAW data extract'!Z$74:Z$81,'RAW data extract'!$C$74:$C$81,VLOOKUP('Market shares starting point Fe'!$D113,Nomenclature!$F$1:$G$8,2,FALSE))-'Market shares starting point Fe'!AB113)+AB113)</f>
        <v>1.0579582146478287E-3</v>
      </c>
      <c r="AD113" s="7">
        <f>IF(SUMIFS('Eurostat market shares'!$Z$2:$Z$185,'Eurostat market shares'!$C$2:$C$185,'Market shares starting point Fe'!$C113,'Eurostat market shares'!$D$2:$D$185,'Market shares starting point Fe'!$D113)=0,(SUMIFS('RAW data extract'!AA$74:AA$81,'RAW data extract'!$C$74:$C$81,VLOOKUP('Market shares starting point Fe'!$D113,Nomenclature!$F$1:$G$8,2,FALSE))-'Market shares starting point Fe'!AC113)+AC113,$Z113/SUMIFS('Eurostat market shares'!$Z$2:$Z$185,'Eurostat market shares'!$C$2:$C$185,'Market shares starting point Fe'!$C113,'Eurostat market shares'!$D$2:$D$185,'Market shares starting point Fe'!$D113)*(SUMIFS('RAW data extract'!AA$74:AA$81,'RAW data extract'!$C$74:$C$81,VLOOKUP('Market shares starting point Fe'!$D113,Nomenclature!$F$1:$G$8,2,FALSE))-'Market shares starting point Fe'!AC113)+AC113)</f>
        <v>1.0918108716969316E-3</v>
      </c>
      <c r="AE113" s="7">
        <f>IF(SUMIFS('Eurostat market shares'!$Z$2:$Z$185,'Eurostat market shares'!$C$2:$C$185,'Market shares starting point Fe'!$C113,'Eurostat market shares'!$D$2:$D$185,'Market shares starting point Fe'!$D113)=0,(SUMIFS('RAW data extract'!AB$74:AB$81,'RAW data extract'!$C$74:$C$81,VLOOKUP('Market shares starting point Fe'!$D113,Nomenclature!$F$1:$G$8,2,FALSE))-'Market shares starting point Fe'!AD113)+AD113,$Z113/SUMIFS('Eurostat market shares'!$Z$2:$Z$185,'Eurostat market shares'!$C$2:$C$185,'Market shares starting point Fe'!$C113,'Eurostat market shares'!$D$2:$D$185,'Market shares starting point Fe'!$D113)*(SUMIFS('RAW data extract'!AB$74:AB$81,'RAW data extract'!$C$74:$C$81,VLOOKUP('Market shares starting point Fe'!$D113,Nomenclature!$F$1:$G$8,2,FALSE))-'Market shares starting point Fe'!AD113)+AD113)</f>
        <v>1.1047632222943586E-3</v>
      </c>
      <c r="AF113" s="7">
        <f>IF(SUMIFS('Eurostat market shares'!$Z$2:$Z$185,'Eurostat market shares'!$C$2:$C$185,'Market shares starting point Fe'!$C113,'Eurostat market shares'!$D$2:$D$185,'Market shares starting point Fe'!$D113)=0,(SUMIFS('RAW data extract'!AC$74:AC$81,'RAW data extract'!$C$74:$C$81,VLOOKUP('Market shares starting point Fe'!$D113,Nomenclature!$F$1:$G$8,2,FALSE))-'Market shares starting point Fe'!AE113)+AE113,$Z113/SUMIFS('Eurostat market shares'!$Z$2:$Z$185,'Eurostat market shares'!$C$2:$C$185,'Market shares starting point Fe'!$C113,'Eurostat market shares'!$D$2:$D$185,'Market shares starting point Fe'!$D113)*(SUMIFS('RAW data extract'!AC$74:AC$81,'RAW data extract'!$C$74:$C$81,VLOOKUP('Market shares starting point Fe'!$D113,Nomenclature!$F$1:$G$8,2,FALSE))-'Market shares starting point Fe'!AE113)+AE113)</f>
        <v>1.1198286141097071E-3</v>
      </c>
      <c r="AG113" s="7">
        <f>IF(SUMIFS('Eurostat market shares'!$Z$2:$Z$185,'Eurostat market shares'!$C$2:$C$185,'Market shares starting point Fe'!$C113,'Eurostat market shares'!$D$2:$D$185,'Market shares starting point Fe'!$D113)=0,(SUMIFS('RAW data extract'!AD$74:AD$81,'RAW data extract'!$C$74:$C$81,VLOOKUP('Market shares starting point Fe'!$D113,Nomenclature!$F$1:$G$8,2,FALSE))-'Market shares starting point Fe'!AF113)+AF113,$Z113/SUMIFS('Eurostat market shares'!$Z$2:$Z$185,'Eurostat market shares'!$C$2:$C$185,'Market shares starting point Fe'!$C113,'Eurostat market shares'!$D$2:$D$185,'Market shares starting point Fe'!$D113)*(SUMIFS('RAW data extract'!AD$74:AD$81,'RAW data extract'!$C$74:$C$81,VLOOKUP('Market shares starting point Fe'!$D113,Nomenclature!$F$1:$G$8,2,FALSE))-'Market shares starting point Fe'!AF113)+AF113)</f>
        <v>1.1369397967602194E-3</v>
      </c>
      <c r="AH113" s="7">
        <f>IF(SUMIFS('Eurostat market shares'!$Z$2:$Z$185,'Eurostat market shares'!$C$2:$C$185,'Market shares starting point Fe'!$C113,'Eurostat market shares'!$D$2:$D$185,'Market shares starting point Fe'!$D113)=0,(SUMIFS('RAW data extract'!AE$74:AE$81,'RAW data extract'!$C$74:$C$81,VLOOKUP('Market shares starting point Fe'!$D113,Nomenclature!$F$1:$G$8,2,FALSE))-'Market shares starting point Fe'!AG113)+AG113,$Z113/SUMIFS('Eurostat market shares'!$Z$2:$Z$185,'Eurostat market shares'!$C$2:$C$185,'Market shares starting point Fe'!$C113,'Eurostat market shares'!$D$2:$D$185,'Market shares starting point Fe'!$D113)*(SUMIFS('RAW data extract'!AE$74:AE$81,'RAW data extract'!$C$74:$C$81,VLOOKUP('Market shares starting point Fe'!$D113,Nomenclature!$F$1:$G$8,2,FALSE))-'Market shares starting point Fe'!AG113)+AG113)</f>
        <v>1.1573620931676655E-3</v>
      </c>
      <c r="AI113" s="7">
        <f>IF(SUMIFS('Eurostat market shares'!$Z$2:$Z$185,'Eurostat market shares'!$C$2:$C$185,'Market shares starting point Fe'!$C113,'Eurostat market shares'!$D$2:$D$185,'Market shares starting point Fe'!$D113)=0,(SUMIFS('RAW data extract'!AF$74:AF$81,'RAW data extract'!$C$74:$C$81,VLOOKUP('Market shares starting point Fe'!$D113,Nomenclature!$F$1:$G$8,2,FALSE))-'Market shares starting point Fe'!AH113)+AH113,$Z113/SUMIFS('Eurostat market shares'!$Z$2:$Z$185,'Eurostat market shares'!$C$2:$C$185,'Market shares starting point Fe'!$C113,'Eurostat market shares'!$D$2:$D$185,'Market shares starting point Fe'!$D113)*(SUMIFS('RAW data extract'!AF$74:AF$81,'RAW data extract'!$C$74:$C$81,VLOOKUP('Market shares starting point Fe'!$D113,Nomenclature!$F$1:$G$8,2,FALSE))-'Market shares starting point Fe'!AH113)+AH113)</f>
        <v>1.1798006925014368E-3</v>
      </c>
      <c r="AJ113" s="7">
        <f>IF(SUMIFS('Eurostat market shares'!$Z$2:$Z$185,'Eurostat market shares'!$C$2:$C$185,'Market shares starting point Fe'!$C113,'Eurostat market shares'!$D$2:$D$185,'Market shares starting point Fe'!$D113)=0,(SUMIFS('RAW data extract'!AG$74:AG$81,'RAW data extract'!$C$74:$C$81,VLOOKUP('Market shares starting point Fe'!$D113,Nomenclature!$F$1:$G$8,2,FALSE))-'Market shares starting point Fe'!AI113)+AI113,$Z113/SUMIFS('Eurostat market shares'!$Z$2:$Z$185,'Eurostat market shares'!$C$2:$C$185,'Market shares starting point Fe'!$C113,'Eurostat market shares'!$D$2:$D$185,'Market shares starting point Fe'!$D113)*(SUMIFS('RAW data extract'!AG$74:AG$81,'RAW data extract'!$C$74:$C$81,VLOOKUP('Market shares starting point Fe'!$D113,Nomenclature!$F$1:$G$8,2,FALSE))-'Market shares starting point Fe'!AI113)+AI113)</f>
        <v>1.2044940601735241E-3</v>
      </c>
      <c r="AK113" s="7">
        <f>IF(SUMIFS('Eurostat market shares'!$Z$2:$Z$185,'Eurostat market shares'!$C$2:$C$185,'Market shares starting point Fe'!$C113,'Eurostat market shares'!$D$2:$D$185,'Market shares starting point Fe'!$D113)=0,(SUMIFS('RAW data extract'!AH$74:AH$81,'RAW data extract'!$C$74:$C$81,VLOOKUP('Market shares starting point Fe'!$D113,Nomenclature!$F$1:$G$8,2,FALSE))-'Market shares starting point Fe'!AJ113)+AJ113,$Z113/SUMIFS('Eurostat market shares'!$Z$2:$Z$185,'Eurostat market shares'!$C$2:$C$185,'Market shares starting point Fe'!$C113,'Eurostat market shares'!$D$2:$D$185,'Market shares starting point Fe'!$D113)*(SUMIFS('RAW data extract'!AH$74:AH$81,'RAW data extract'!$C$74:$C$81,VLOOKUP('Market shares starting point Fe'!$D113,Nomenclature!$F$1:$G$8,2,FALSE))-'Market shares starting point Fe'!AJ113)+AJ113)</f>
        <v>1.2336119238165659E-3</v>
      </c>
      <c r="AL113" s="7">
        <f>IF(SUMIFS('Eurostat market shares'!$Z$2:$Z$185,'Eurostat market shares'!$C$2:$C$185,'Market shares starting point Fe'!$C113,'Eurostat market shares'!$D$2:$D$185,'Market shares starting point Fe'!$D113)=0,(SUMIFS('RAW data extract'!AI$74:AI$81,'RAW data extract'!$C$74:$C$81,VLOOKUP('Market shares starting point Fe'!$D113,Nomenclature!$F$1:$G$8,2,FALSE))-'Market shares starting point Fe'!AK113)+AK113,$Z113/SUMIFS('Eurostat market shares'!$Z$2:$Z$185,'Eurostat market shares'!$C$2:$C$185,'Market shares starting point Fe'!$C113,'Eurostat market shares'!$D$2:$D$185,'Market shares starting point Fe'!$D113)*(SUMIFS('RAW data extract'!AI$74:AI$81,'RAW data extract'!$C$74:$C$81,VLOOKUP('Market shares starting point Fe'!$D113,Nomenclature!$F$1:$G$8,2,FALSE))-'Market shares starting point Fe'!AK113)+AK113)</f>
        <v>1.268465559516849E-3</v>
      </c>
      <c r="AM113" s="7">
        <f>IF(SUMIFS('Eurostat market shares'!$Z$2:$Z$185,'Eurostat market shares'!$C$2:$C$185,'Market shares starting point Fe'!$C113,'Eurostat market shares'!$D$2:$D$185,'Market shares starting point Fe'!$D113)=0,(SUMIFS('RAW data extract'!AJ$74:AJ$81,'RAW data extract'!$C$74:$C$81,VLOOKUP('Market shares starting point Fe'!$D113,Nomenclature!$F$1:$G$8,2,FALSE))-'Market shares starting point Fe'!AL113)+AL113,$Z113/SUMIFS('Eurostat market shares'!$Z$2:$Z$185,'Eurostat market shares'!$C$2:$C$185,'Market shares starting point Fe'!$C113,'Eurostat market shares'!$D$2:$D$185,'Market shares starting point Fe'!$D113)*(SUMIFS('RAW data extract'!AJ$74:AJ$81,'RAW data extract'!$C$74:$C$81,VLOOKUP('Market shares starting point Fe'!$D113,Nomenclature!$F$1:$G$8,2,FALSE))-'Market shares starting point Fe'!AL113)+AL113)</f>
        <v>1.3109464826405865E-3</v>
      </c>
      <c r="AN113" s="7">
        <f>IF(SUMIFS('Eurostat market shares'!$Z$2:$Z$185,'Eurostat market shares'!$C$2:$C$185,'Market shares starting point Fe'!$C113,'Eurostat market shares'!$D$2:$D$185,'Market shares starting point Fe'!$D113)=0,(SUMIFS('RAW data extract'!AK$74:AK$81,'RAW data extract'!$C$74:$C$81,VLOOKUP('Market shares starting point Fe'!$D113,Nomenclature!$F$1:$G$8,2,FALSE))-'Market shares starting point Fe'!AM113)+AM113,$Z113/SUMIFS('Eurostat market shares'!$Z$2:$Z$185,'Eurostat market shares'!$C$2:$C$185,'Market shares starting point Fe'!$C113,'Eurostat market shares'!$D$2:$D$185,'Market shares starting point Fe'!$D113)*(SUMIFS('RAW data extract'!AK$74:AK$81,'RAW data extract'!$C$74:$C$81,VLOOKUP('Market shares starting point Fe'!$D113,Nomenclature!$F$1:$G$8,2,FALSE))-'Market shares starting point Fe'!AM113)+AM113)</f>
        <v>1.3643967276903124E-3</v>
      </c>
      <c r="AO113" s="7">
        <f>IF(SUMIFS('Eurostat market shares'!$Z$2:$Z$185,'Eurostat market shares'!$C$2:$C$185,'Market shares starting point Fe'!$C113,'Eurostat market shares'!$D$2:$D$185,'Market shares starting point Fe'!$D113)=0,(SUMIFS('RAW data extract'!AL$74:AL$81,'RAW data extract'!$C$74:$C$81,VLOOKUP('Market shares starting point Fe'!$D113,Nomenclature!$F$1:$G$8,2,FALSE))-'Market shares starting point Fe'!AN113)+AN113,$Z113/SUMIFS('Eurostat market shares'!$Z$2:$Z$185,'Eurostat market shares'!$C$2:$C$185,'Market shares starting point Fe'!$C113,'Eurostat market shares'!$D$2:$D$185,'Market shares starting point Fe'!$D113)*(SUMIFS('RAW data extract'!AL$74:AL$81,'RAW data extract'!$C$74:$C$81,VLOOKUP('Market shares starting point Fe'!$D113,Nomenclature!$F$1:$G$8,2,FALSE))-'Market shares starting point Fe'!AN113)+AN113)</f>
        <v>1.4271798005425584E-3</v>
      </c>
      <c r="AP113" s="7">
        <f>IF(SUMIFS('Eurostat market shares'!$Z$2:$Z$185,'Eurostat market shares'!$C$2:$C$185,'Market shares starting point Fe'!$C113,'Eurostat market shares'!$D$2:$D$185,'Market shares starting point Fe'!$D113)=0,(SUMIFS('RAW data extract'!AM$74:AM$81,'RAW data extract'!$C$74:$C$81,VLOOKUP('Market shares starting point Fe'!$D113,Nomenclature!$F$1:$G$8,2,FALSE))-'Market shares starting point Fe'!AO113)+AO113,$Z113/SUMIFS('Eurostat market shares'!$Z$2:$Z$185,'Eurostat market shares'!$C$2:$C$185,'Market shares starting point Fe'!$C113,'Eurostat market shares'!$D$2:$D$185,'Market shares starting point Fe'!$D113)*(SUMIFS('RAW data extract'!AM$74:AM$81,'RAW data extract'!$C$74:$C$81,VLOOKUP('Market shares starting point Fe'!$D113,Nomenclature!$F$1:$G$8,2,FALSE))-'Market shares starting point Fe'!AO113)+AO113)</f>
        <v>1.5003741575477807E-3</v>
      </c>
      <c r="AQ113" s="7">
        <f>IF(SUMIFS('Eurostat market shares'!$Z$2:$Z$185,'Eurostat market shares'!$C$2:$C$185,'Market shares starting point Fe'!$C113,'Eurostat market shares'!$D$2:$D$185,'Market shares starting point Fe'!$D113)=0,(SUMIFS('RAW data extract'!AN$74:AN$81,'RAW data extract'!$C$74:$C$81,VLOOKUP('Market shares starting point Fe'!$D113,Nomenclature!$F$1:$G$8,2,FALSE))-'Market shares starting point Fe'!AP113)+AP113,$Z113/SUMIFS('Eurostat market shares'!$Z$2:$Z$185,'Eurostat market shares'!$C$2:$C$185,'Market shares starting point Fe'!$C113,'Eurostat market shares'!$D$2:$D$185,'Market shares starting point Fe'!$D113)*(SUMIFS('RAW data extract'!AN$74:AN$81,'RAW data extract'!$C$74:$C$81,VLOOKUP('Market shares starting point Fe'!$D113,Nomenclature!$F$1:$G$8,2,FALSE))-'Market shares starting point Fe'!AP113)+AP113)</f>
        <v>1.5829916365067375E-3</v>
      </c>
      <c r="AR113" s="7">
        <f>IF(SUMIFS('Eurostat market shares'!$Z$2:$Z$185,'Eurostat market shares'!$C$2:$C$185,'Market shares starting point Fe'!$C113,'Eurostat market shares'!$D$2:$D$185,'Market shares starting point Fe'!$D113)=0,(SUMIFS('RAW data extract'!AO$74:AO$81,'RAW data extract'!$C$74:$C$81,VLOOKUP('Market shares starting point Fe'!$D113,Nomenclature!$F$1:$G$8,2,FALSE))-'Market shares starting point Fe'!AQ113)+AQ113,$Z113/SUMIFS('Eurostat market shares'!$Z$2:$Z$185,'Eurostat market shares'!$C$2:$C$185,'Market shares starting point Fe'!$C113,'Eurostat market shares'!$D$2:$D$185,'Market shares starting point Fe'!$D113)*(SUMIFS('RAW data extract'!AO$74:AO$81,'RAW data extract'!$C$74:$C$81,VLOOKUP('Market shares starting point Fe'!$D113,Nomenclature!$F$1:$G$8,2,FALSE))-'Market shares starting point Fe'!AQ113)+AQ113)</f>
        <v>1.6761214113994709E-3</v>
      </c>
      <c r="AS113" s="7">
        <f>IF(SUMIFS('Eurostat market shares'!$Z$2:$Z$185,'Eurostat market shares'!$C$2:$C$185,'Market shares starting point Fe'!$C113,'Eurostat market shares'!$D$2:$D$185,'Market shares starting point Fe'!$D113)=0,(SUMIFS('RAW data extract'!AP$74:AP$81,'RAW data extract'!$C$74:$C$81,VLOOKUP('Market shares starting point Fe'!$D113,Nomenclature!$F$1:$G$8,2,FALSE))-'Market shares starting point Fe'!AR113)+AR113,$Z113/SUMIFS('Eurostat market shares'!$Z$2:$Z$185,'Eurostat market shares'!$C$2:$C$185,'Market shares starting point Fe'!$C113,'Eurostat market shares'!$D$2:$D$185,'Market shares starting point Fe'!$D113)*(SUMIFS('RAW data extract'!AP$74:AP$81,'RAW data extract'!$C$74:$C$81,VLOOKUP('Market shares starting point Fe'!$D113,Nomenclature!$F$1:$G$8,2,FALSE))-'Market shares starting point Fe'!AR113)+AR113)</f>
        <v>1.7810369068512488E-3</v>
      </c>
      <c r="AT113" s="7">
        <f>IF(SUMIFS('Eurostat market shares'!$Z$2:$Z$185,'Eurostat market shares'!$C$2:$C$185,'Market shares starting point Fe'!$C113,'Eurostat market shares'!$D$2:$D$185,'Market shares starting point Fe'!$D113)=0,(SUMIFS('RAW data extract'!AQ$74:AQ$81,'RAW data extract'!$C$74:$C$81,VLOOKUP('Market shares starting point Fe'!$D113,Nomenclature!$F$1:$G$8,2,FALSE))-'Market shares starting point Fe'!AS113)+AS113,$Z113/SUMIFS('Eurostat market shares'!$Z$2:$Z$185,'Eurostat market shares'!$C$2:$C$185,'Market shares starting point Fe'!$C113,'Eurostat market shares'!$D$2:$D$185,'Market shares starting point Fe'!$D113)*(SUMIFS('RAW data extract'!AQ$74:AQ$81,'RAW data extract'!$C$74:$C$81,VLOOKUP('Market shares starting point Fe'!$D113,Nomenclature!$F$1:$G$8,2,FALSE))-'Market shares starting point Fe'!AS113)+AS113)</f>
        <v>1.9017989984994575E-3</v>
      </c>
      <c r="AU113" s="7">
        <f>IF(SUMIFS('Eurostat market shares'!$Z$2:$Z$185,'Eurostat market shares'!$C$2:$C$185,'Market shares starting point Fe'!$C113,'Eurostat market shares'!$D$2:$D$185,'Market shares starting point Fe'!$D113)=0,(SUMIFS('RAW data extract'!AR$74:AR$81,'RAW data extract'!$C$74:$C$81,VLOOKUP('Market shares starting point Fe'!$D113,Nomenclature!$F$1:$G$8,2,FALSE))-'Market shares starting point Fe'!AT113)+AT113,$Z113/SUMIFS('Eurostat market shares'!$Z$2:$Z$185,'Eurostat market shares'!$C$2:$C$185,'Market shares starting point Fe'!$C113,'Eurostat market shares'!$D$2:$D$185,'Market shares starting point Fe'!$D113)*(SUMIFS('RAW data extract'!AR$74:AR$81,'RAW data extract'!$C$74:$C$81,VLOOKUP('Market shares starting point Fe'!$D113,Nomenclature!$F$1:$G$8,2,FALSE))-'Market shares starting point Fe'!AT113)+AT113)</f>
        <v>2.0369226609876778E-3</v>
      </c>
      <c r="AV113" s="7">
        <f>IF(SUMIFS('Eurostat market shares'!$Z$2:$Z$185,'Eurostat market shares'!$C$2:$C$185,'Market shares starting point Fe'!$C113,'Eurostat market shares'!$D$2:$D$185,'Market shares starting point Fe'!$D113)=0,(SUMIFS('RAW data extract'!AS$74:AS$81,'RAW data extract'!$C$74:$C$81,VLOOKUP('Market shares starting point Fe'!$D113,Nomenclature!$F$1:$G$8,2,FALSE))-'Market shares starting point Fe'!AU113)+AU113,$Z113/SUMIFS('Eurostat market shares'!$Z$2:$Z$185,'Eurostat market shares'!$C$2:$C$185,'Market shares starting point Fe'!$C113,'Eurostat market shares'!$D$2:$D$185,'Market shares starting point Fe'!$D113)*(SUMIFS('RAW data extract'!AS$74:AS$81,'RAW data extract'!$C$74:$C$81,VLOOKUP('Market shares starting point Fe'!$D113,Nomenclature!$F$1:$G$8,2,FALSE))-'Market shares starting point Fe'!AU113)+AU113)</f>
        <v>2.1971128177983327E-3</v>
      </c>
      <c r="AW113" s="7">
        <f>IF(SUMIFS('Eurostat market shares'!$Z$2:$Z$185,'Eurostat market shares'!$C$2:$C$185,'Market shares starting point Fe'!$C113,'Eurostat market shares'!$D$2:$D$185,'Market shares starting point Fe'!$D113)=0,(SUMIFS('RAW data extract'!AT$74:AT$81,'RAW data extract'!$C$74:$C$81,VLOOKUP('Market shares starting point Fe'!$D113,Nomenclature!$F$1:$G$8,2,FALSE))-'Market shares starting point Fe'!AV113)+AV113,$Z113/SUMIFS('Eurostat market shares'!$Z$2:$Z$185,'Eurostat market shares'!$C$2:$C$185,'Market shares starting point Fe'!$C113,'Eurostat market shares'!$D$2:$D$185,'Market shares starting point Fe'!$D113)*(SUMIFS('RAW data extract'!AT$74:AT$81,'RAW data extract'!$C$74:$C$81,VLOOKUP('Market shares starting point Fe'!$D113,Nomenclature!$F$1:$G$8,2,FALSE))-'Market shares starting point Fe'!AV113)+AV113)</f>
        <v>2.3889626204798035E-3</v>
      </c>
      <c r="AX113" s="7">
        <f>IF(SUMIFS('Eurostat market shares'!$Z$2:$Z$185,'Eurostat market shares'!$C$2:$C$185,'Market shares starting point Fe'!$C113,'Eurostat market shares'!$D$2:$D$185,'Market shares starting point Fe'!$D113)=0,(SUMIFS('RAW data extract'!AU$74:AU$81,'RAW data extract'!$C$74:$C$81,VLOOKUP('Market shares starting point Fe'!$D113,Nomenclature!$F$1:$G$8,2,FALSE))-'Market shares starting point Fe'!AW113)+AW113,$Z113/SUMIFS('Eurostat market shares'!$Z$2:$Z$185,'Eurostat market shares'!$C$2:$C$185,'Market shares starting point Fe'!$C113,'Eurostat market shares'!$D$2:$D$185,'Market shares starting point Fe'!$D113)*(SUMIFS('RAW data extract'!AU$74:AU$81,'RAW data extract'!$C$74:$C$81,VLOOKUP('Market shares starting point Fe'!$D113,Nomenclature!$F$1:$G$8,2,FALSE))-'Market shares starting point Fe'!AW113)+AW113)</f>
        <v>2.6221717132054179E-3</v>
      </c>
      <c r="AY113" s="7">
        <f>IF(SUMIFS('Eurostat market shares'!$Z$2:$Z$185,'Eurostat market shares'!$C$2:$C$185,'Market shares starting point Fe'!$C113,'Eurostat market shares'!$D$2:$D$185,'Market shares starting point Fe'!$D113)=0,(SUMIFS('RAW data extract'!AV$74:AV$81,'RAW data extract'!$C$74:$C$81,VLOOKUP('Market shares starting point Fe'!$D113,Nomenclature!$F$1:$G$8,2,FALSE))-'Market shares starting point Fe'!AX113)+AX113,$Z113/SUMIFS('Eurostat market shares'!$Z$2:$Z$185,'Eurostat market shares'!$C$2:$C$185,'Market shares starting point Fe'!$C113,'Eurostat market shares'!$D$2:$D$185,'Market shares starting point Fe'!$D113)*(SUMIFS('RAW data extract'!AV$74:AV$81,'RAW data extract'!$C$74:$C$81,VLOOKUP('Market shares starting point Fe'!$D113,Nomenclature!$F$1:$G$8,2,FALSE))-'Market shares starting point Fe'!AX113)+AX113)</f>
        <v>2.8148257461133256E-3</v>
      </c>
      <c r="AZ113" s="7">
        <f>IF(SUMIFS('Eurostat market shares'!$Z$2:$Z$185,'Eurostat market shares'!$C$2:$C$185,'Market shares starting point Fe'!$C113,'Eurostat market shares'!$D$2:$D$185,'Market shares starting point Fe'!$D113)=0,(SUMIFS('RAW data extract'!AW$74:AW$81,'RAW data extract'!$C$74:$C$81,VLOOKUP('Market shares starting point Fe'!$D113,Nomenclature!$F$1:$G$8,2,FALSE))-'Market shares starting point Fe'!AY113)+AY113,$Z113/SUMIFS('Eurostat market shares'!$Z$2:$Z$185,'Eurostat market shares'!$C$2:$C$185,'Market shares starting point Fe'!$C113,'Eurostat market shares'!$D$2:$D$185,'Market shares starting point Fe'!$D113)*(SUMIFS('RAW data extract'!AW$74:AW$81,'RAW data extract'!$C$74:$C$81,VLOOKUP('Market shares starting point Fe'!$D113,Nomenclature!$F$1:$G$8,2,FALSE))-'Market shares starting point Fe'!AY113)+AY113)</f>
        <v>3.0652488740514506E-3</v>
      </c>
      <c r="BA113" s="7">
        <f>IF(SUMIFS('Eurostat market shares'!$Z$2:$Z$185,'Eurostat market shares'!$C$2:$C$185,'Market shares starting point Fe'!$C113,'Eurostat market shares'!$D$2:$D$185,'Market shares starting point Fe'!$D113)=0,(SUMIFS('RAW data extract'!AX$74:AX$81,'RAW data extract'!$C$74:$C$81,VLOOKUP('Market shares starting point Fe'!$D113,Nomenclature!$F$1:$G$8,2,FALSE))-'Market shares starting point Fe'!AZ113)+AZ113,$Z113/SUMIFS('Eurostat market shares'!$Z$2:$Z$185,'Eurostat market shares'!$C$2:$C$185,'Market shares starting point Fe'!$C113,'Eurostat market shares'!$D$2:$D$185,'Market shares starting point Fe'!$D113)*(SUMIFS('RAW data extract'!AX$74:AX$81,'RAW data extract'!$C$74:$C$81,VLOOKUP('Market shares starting point Fe'!$D113,Nomenclature!$F$1:$G$8,2,FALSE))-'Market shares starting point Fe'!AZ113)+AZ113)</f>
        <v>3.334783432032285E-3</v>
      </c>
      <c r="BB113" s="7">
        <f>IF(SUMIFS('Eurostat market shares'!$Z$2:$Z$185,'Eurostat market shares'!$C$2:$C$185,'Market shares starting point Fe'!$C113,'Eurostat market shares'!$D$2:$D$185,'Market shares starting point Fe'!$D113)=0,(SUMIFS('RAW data extract'!AY$74:AY$81,'RAW data extract'!$C$74:$C$81,VLOOKUP('Market shares starting point Fe'!$D113,Nomenclature!$F$1:$G$8,2,FALSE))-'Market shares starting point Fe'!BA113)+BA113,$Z113/SUMIFS('Eurostat market shares'!$Z$2:$Z$185,'Eurostat market shares'!$C$2:$C$185,'Market shares starting point Fe'!$C113,'Eurostat market shares'!$D$2:$D$185,'Market shares starting point Fe'!$D113)*(SUMIFS('RAW data extract'!AY$74:AY$81,'RAW data extract'!$C$74:$C$81,VLOOKUP('Market shares starting point Fe'!$D113,Nomenclature!$F$1:$G$8,2,FALSE))-'Market shares starting point Fe'!BA113)+BA113)</f>
        <v>3.6237132253118015E-3</v>
      </c>
      <c r="BC113" s="7">
        <f>IF(SUMIFS('Eurostat market shares'!$Z$2:$Z$185,'Eurostat market shares'!$C$2:$C$185,'Market shares starting point Fe'!$C113,'Eurostat market shares'!$D$2:$D$185,'Market shares starting point Fe'!$D113)=0,(SUMIFS('RAW data extract'!AZ$74:AZ$81,'RAW data extract'!$C$74:$C$81,VLOOKUP('Market shares starting point Fe'!$D113,Nomenclature!$F$1:$G$8,2,FALSE))-'Market shares starting point Fe'!BB113)+BB113,$Z113/SUMIFS('Eurostat market shares'!$Z$2:$Z$185,'Eurostat market shares'!$C$2:$C$185,'Market shares starting point Fe'!$C113,'Eurostat market shares'!$D$2:$D$185,'Market shares starting point Fe'!$D113)*(SUMIFS('RAW data extract'!AZ$74:AZ$81,'RAW data extract'!$C$74:$C$81,VLOOKUP('Market shares starting point Fe'!$D113,Nomenclature!$F$1:$G$8,2,FALSE))-'Market shares starting point Fe'!BB113)+BB113)</f>
        <v>3.93874778335757E-3</v>
      </c>
      <c r="BD113" s="7">
        <f>IF(SUMIFS('Eurostat market shares'!$Z$2:$Z$185,'Eurostat market shares'!$C$2:$C$185,'Market shares starting point Fe'!$C113,'Eurostat market shares'!$D$2:$D$185,'Market shares starting point Fe'!$D113)=0,(SUMIFS('RAW data extract'!BA$74:BA$81,'RAW data extract'!$C$74:$C$81,VLOOKUP('Market shares starting point Fe'!$D113,Nomenclature!$F$1:$G$8,2,FALSE))-'Market shares starting point Fe'!BC113)+BC113,$Z113/SUMIFS('Eurostat market shares'!$Z$2:$Z$185,'Eurostat market shares'!$C$2:$C$185,'Market shares starting point Fe'!$C113,'Eurostat market shares'!$D$2:$D$185,'Market shares starting point Fe'!$D113)*(SUMIFS('RAW data extract'!BA$74:BA$81,'RAW data extract'!$C$74:$C$81,VLOOKUP('Market shares starting point Fe'!$D113,Nomenclature!$F$1:$G$8,2,FALSE))-'Market shares starting point Fe'!BC113)+BC113)</f>
        <v>4.300220416896405E-3</v>
      </c>
      <c r="BE113" s="7">
        <f>IF(SUMIFS('Eurostat market shares'!$Z$2:$Z$185,'Eurostat market shares'!$C$2:$C$185,'Market shares starting point Fe'!$C113,'Eurostat market shares'!$D$2:$D$185,'Market shares starting point Fe'!$D113)=0,(SUMIFS('RAW data extract'!BB$74:BB$81,'RAW data extract'!$C$74:$C$81,VLOOKUP('Market shares starting point Fe'!$D113,Nomenclature!$F$1:$G$8,2,FALSE))-'Market shares starting point Fe'!BD113)+BD113,$Z113/SUMIFS('Eurostat market shares'!$Z$2:$Z$185,'Eurostat market shares'!$C$2:$C$185,'Market shares starting point Fe'!$C113,'Eurostat market shares'!$D$2:$D$185,'Market shares starting point Fe'!$D113)*(SUMIFS('RAW data extract'!BB$74:BB$81,'RAW data extract'!$C$74:$C$81,VLOOKUP('Market shares starting point Fe'!$D113,Nomenclature!$F$1:$G$8,2,FALSE))-'Market shares starting point Fe'!BD113)+BD113)</f>
        <v>4.6939839380802061E-3</v>
      </c>
      <c r="BF113" s="7">
        <f>IF(SUMIFS('Eurostat market shares'!$Z$2:$Z$185,'Eurostat market shares'!$C$2:$C$185,'Market shares starting point Fe'!$C113,'Eurostat market shares'!$D$2:$D$185,'Market shares starting point Fe'!$D113)=0,(SUMIFS('RAW data extract'!BC$74:BC$81,'RAW data extract'!$C$74:$C$81,VLOOKUP('Market shares starting point Fe'!$D113,Nomenclature!$F$1:$G$8,2,FALSE))-'Market shares starting point Fe'!BE113)+BE113,$Z113/SUMIFS('Eurostat market shares'!$Z$2:$Z$185,'Eurostat market shares'!$C$2:$C$185,'Market shares starting point Fe'!$C113,'Eurostat market shares'!$D$2:$D$185,'Market shares starting point Fe'!$D113)*(SUMIFS('RAW data extract'!BC$74:BC$81,'RAW data extract'!$C$74:$C$81,VLOOKUP('Market shares starting point Fe'!$D113,Nomenclature!$F$1:$G$8,2,FALSE))-'Market shares starting point Fe'!BE113)+BE113)</f>
        <v>5.1362652244870237E-3</v>
      </c>
      <c r="BG113" s="7">
        <f>IF(SUMIFS('Eurostat market shares'!$Z$2:$Z$185,'Eurostat market shares'!$C$2:$C$185,'Market shares starting point Fe'!$C113,'Eurostat market shares'!$D$2:$D$185,'Market shares starting point Fe'!$D113)=0,(SUMIFS('RAW data extract'!BD$74:BD$81,'RAW data extract'!$C$74:$C$81,VLOOKUP('Market shares starting point Fe'!$D113,Nomenclature!$F$1:$G$8,2,FALSE))-'Market shares starting point Fe'!BF113)+BF113,$Z113/SUMIFS('Eurostat market shares'!$Z$2:$Z$185,'Eurostat market shares'!$C$2:$C$185,'Market shares starting point Fe'!$C113,'Eurostat market shares'!$D$2:$D$185,'Market shares starting point Fe'!$D113)*(SUMIFS('RAW data extract'!BD$74:BD$81,'RAW data extract'!$C$74:$C$81,VLOOKUP('Market shares starting point Fe'!$D113,Nomenclature!$F$1:$G$8,2,FALSE))-'Market shares starting point Fe'!BF113)+BF113)</f>
        <v>5.6378151138611644E-3</v>
      </c>
      <c r="BH113" s="7">
        <f>IF(SUMIFS('Eurostat market shares'!$Z$2:$Z$185,'Eurostat market shares'!$C$2:$C$185,'Market shares starting point Fe'!$C113,'Eurostat market shares'!$D$2:$D$185,'Market shares starting point Fe'!$D113)=0,(SUMIFS('RAW data extract'!BE$74:BE$81,'RAW data extract'!$C$74:$C$81,VLOOKUP('Market shares starting point Fe'!$D113,Nomenclature!$F$1:$G$8,2,FALSE))-'Market shares starting point Fe'!BG113)+BG113,$Z113/SUMIFS('Eurostat market shares'!$Z$2:$Z$185,'Eurostat market shares'!$C$2:$C$185,'Market shares starting point Fe'!$C113,'Eurostat market shares'!$D$2:$D$185,'Market shares starting point Fe'!$D113)*(SUMIFS('RAW data extract'!BE$74:BE$81,'RAW data extract'!$C$74:$C$81,VLOOKUP('Market shares starting point Fe'!$D113,Nomenclature!$F$1:$G$8,2,FALSE))-'Market shares starting point Fe'!BG113)+BG113)</f>
        <v>6.2088712169205505E-3</v>
      </c>
    </row>
    <row r="114" spans="1:60" hidden="1" x14ac:dyDescent="0.3">
      <c r="A114" t="s">
        <v>9</v>
      </c>
      <c r="B114" t="s">
        <v>10</v>
      </c>
      <c r="C114" t="s">
        <v>33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 s="6">
        <f>IFERROR(SUMIFS('intermediary sheet'!J$2:J$185,'intermediary sheet'!$C$2:$C$185,'Market shares starting point Fe'!$C114,'intermediary sheet'!$D$2:$D$185,'Market shares starting point Fe'!$D114)/SUMIFS('intermediary sheet'!J$2:J$185,'intermediary sheet'!$C$2:$C$185,'Market shares starting point Fe'!$C114,'intermediary sheet'!$D$2:$D$185,"total"),0)</f>
        <v>1</v>
      </c>
      <c r="K114" s="6">
        <f>IFERROR(SUMIFS('intermediary sheet'!K$2:K$185,'intermediary sheet'!$C$2:$C$185,'Market shares starting point Fe'!$C114,'intermediary sheet'!$D$2:$D$185,'Market shares starting point Fe'!$D114)/SUMIFS('intermediary sheet'!K$2:K$185,'intermediary sheet'!$C$2:$C$185,'Market shares starting point Fe'!$C114,'intermediary sheet'!$D$2:$D$185,"total"),0)</f>
        <v>1</v>
      </c>
      <c r="L114" s="6">
        <f>IFERROR(SUMIFS('intermediary sheet'!L$2:L$185,'intermediary sheet'!$C$2:$C$185,'Market shares starting point Fe'!$C114,'intermediary sheet'!$D$2:$D$185,'Market shares starting point Fe'!$D114)/SUMIFS('intermediary sheet'!L$2:L$185,'intermediary sheet'!$C$2:$C$185,'Market shares starting point Fe'!$C114,'intermediary sheet'!$D$2:$D$185,"total"),0)</f>
        <v>1</v>
      </c>
      <c r="M114" s="6">
        <f>IFERROR(SUMIFS('intermediary sheet'!M$2:M$185,'intermediary sheet'!$C$2:$C$185,'Market shares starting point Fe'!$C114,'intermediary sheet'!$D$2:$D$185,'Market shares starting point Fe'!$D114)/SUMIFS('intermediary sheet'!M$2:M$185,'intermediary sheet'!$C$2:$C$185,'Market shares starting point Fe'!$C114,'intermediary sheet'!$D$2:$D$185,"total"),0)</f>
        <v>1</v>
      </c>
      <c r="N114" s="6">
        <f>IFERROR(SUMIFS('intermediary sheet'!N$2:N$185,'intermediary sheet'!$C$2:$C$185,'Market shares starting point Fe'!$C114,'intermediary sheet'!$D$2:$D$185,'Market shares starting point Fe'!$D114)/SUMIFS('intermediary sheet'!N$2:N$185,'intermediary sheet'!$C$2:$C$185,'Market shares starting point Fe'!$C114,'intermediary sheet'!$D$2:$D$185,"total"),0)</f>
        <v>1</v>
      </c>
      <c r="O114" s="6">
        <f>IFERROR(SUMIFS('intermediary sheet'!O$2:O$185,'intermediary sheet'!$C$2:$C$185,'Market shares starting point Fe'!$C114,'intermediary sheet'!$D$2:$D$185,'Market shares starting point Fe'!$D114)/SUMIFS('intermediary sheet'!O$2:O$185,'intermediary sheet'!$C$2:$C$185,'Market shares starting point Fe'!$C114,'intermediary sheet'!$D$2:$D$185,"total"),0)</f>
        <v>1</v>
      </c>
      <c r="P114" s="6">
        <f>IFERROR(SUMIFS('intermediary sheet'!P$2:P$185,'intermediary sheet'!$C$2:$C$185,'Market shares starting point Fe'!$C114,'intermediary sheet'!$D$2:$D$185,'Market shares starting point Fe'!$D114)/SUMIFS('intermediary sheet'!P$2:P$185,'intermediary sheet'!$C$2:$C$185,'Market shares starting point Fe'!$C114,'intermediary sheet'!$D$2:$D$185,"total"),0)</f>
        <v>1</v>
      </c>
      <c r="Q114" s="6">
        <f>IFERROR(SUMIFS('intermediary sheet'!Q$2:Q$185,'intermediary sheet'!$C$2:$C$185,'Market shares starting point Fe'!$C114,'intermediary sheet'!$D$2:$D$185,'Market shares starting point Fe'!$D114)/SUMIFS('intermediary sheet'!Q$2:Q$185,'intermediary sheet'!$C$2:$C$185,'Market shares starting point Fe'!$C114,'intermediary sheet'!$D$2:$D$185,"total"),0)</f>
        <v>1</v>
      </c>
      <c r="R114" s="6">
        <f>IFERROR(SUMIFS('intermediary sheet'!R$2:R$185,'intermediary sheet'!$C$2:$C$185,'Market shares starting point Fe'!$C114,'intermediary sheet'!$D$2:$D$185,'Market shares starting point Fe'!$D114)/SUMIFS('intermediary sheet'!R$2:R$185,'intermediary sheet'!$C$2:$C$185,'Market shares starting point Fe'!$C114,'intermediary sheet'!$D$2:$D$185,"total"),0)</f>
        <v>1</v>
      </c>
      <c r="S114" s="6">
        <f>IFERROR(SUMIFS('intermediary sheet'!S$2:S$185,'intermediary sheet'!$C$2:$C$185,'Market shares starting point Fe'!$C114,'intermediary sheet'!$D$2:$D$185,'Market shares starting point Fe'!$D114)/SUMIFS('intermediary sheet'!S$2:S$185,'intermediary sheet'!$C$2:$C$185,'Market shares starting point Fe'!$C114,'intermediary sheet'!$D$2:$D$185,"total"),0)</f>
        <v>1</v>
      </c>
      <c r="T114" s="6">
        <f>IFERROR(SUMIFS('intermediary sheet'!T$2:T$185,'intermediary sheet'!$C$2:$C$185,'Market shares starting point Fe'!$C114,'intermediary sheet'!$D$2:$D$185,'Market shares starting point Fe'!$D114)/SUMIFS('intermediary sheet'!T$2:T$185,'intermediary sheet'!$C$2:$C$185,'Market shares starting point Fe'!$C114,'intermediary sheet'!$D$2:$D$185,"total"),0)</f>
        <v>1</v>
      </c>
      <c r="U114" s="6">
        <f>IFERROR(SUMIFS('intermediary sheet'!U$2:U$185,'intermediary sheet'!$C$2:$C$185,'Market shares starting point Fe'!$C114,'intermediary sheet'!$D$2:$D$185,'Market shares starting point Fe'!$D114)/SUMIFS('intermediary sheet'!U$2:U$185,'intermediary sheet'!$C$2:$C$185,'Market shares starting point Fe'!$C114,'intermediary sheet'!$D$2:$D$185,"total"),0)</f>
        <v>1</v>
      </c>
      <c r="V114" s="6">
        <f>IFERROR(SUMIFS('intermediary sheet'!V$2:V$185,'intermediary sheet'!$C$2:$C$185,'Market shares starting point Fe'!$C114,'intermediary sheet'!$D$2:$D$185,'Market shares starting point Fe'!$D114)/SUMIFS('intermediary sheet'!V$2:V$185,'intermediary sheet'!$C$2:$C$185,'Market shares starting point Fe'!$C114,'intermediary sheet'!$D$2:$D$185,"total"),0)</f>
        <v>1</v>
      </c>
      <c r="W114" s="6">
        <f>IFERROR(SUMIFS('intermediary sheet'!W$2:W$185,'intermediary sheet'!$C$2:$C$185,'Market shares starting point Fe'!$C114,'intermediary sheet'!$D$2:$D$185,'Market shares starting point Fe'!$D114)/SUMIFS('intermediary sheet'!W$2:W$185,'intermediary sheet'!$C$2:$C$185,'Market shares starting point Fe'!$C114,'intermediary sheet'!$D$2:$D$185,"total"),0)</f>
        <v>1</v>
      </c>
      <c r="X114" s="6">
        <f>IFERROR(SUMIFS('intermediary sheet'!X$2:X$185,'intermediary sheet'!$C$2:$C$185,'Market shares starting point Fe'!$C114,'intermediary sheet'!$D$2:$D$185,'Market shares starting point Fe'!$D114)/SUMIFS('intermediary sheet'!X$2:X$185,'intermediary sheet'!$C$2:$C$185,'Market shares starting point Fe'!$C114,'intermediary sheet'!$D$2:$D$185,"total"),0)</f>
        <v>1</v>
      </c>
      <c r="Y114" s="6">
        <f>IFERROR(SUMIFS('intermediary sheet'!Y$2:Y$185,'intermediary sheet'!$C$2:$C$185,'Market shares starting point Fe'!$C114,'intermediary sheet'!$D$2:$D$185,'Market shares starting point Fe'!$D114)/SUMIFS('intermediary sheet'!Y$2:Y$185,'intermediary sheet'!$C$2:$C$185,'Market shares starting point Fe'!$C114,'intermediary sheet'!$D$2:$D$185,"total"),0)</f>
        <v>1</v>
      </c>
      <c r="Z114" s="6">
        <f>IFERROR(SUMIFS('intermediary sheet'!Z$2:Z$185,'intermediary sheet'!$C$2:$C$185,'Market shares starting point Fe'!$C114,'intermediary sheet'!$D$2:$D$185,'Market shares starting point Fe'!$D114)/SUMIFS('intermediary sheet'!Z$2:Z$185,'intermediary sheet'!$C$2:$C$185,'Market shares starting point Fe'!$C114,'intermediary sheet'!$D$2:$D$185,"total"),0)</f>
        <v>1</v>
      </c>
      <c r="AA114" s="7">
        <f>IF(SUMIFS('Eurostat market shares'!$Z$2:$Z$185,'Eurostat market shares'!$C$2:$C$185,'Market shares starting point Fe'!$C114,'Eurostat market shares'!$D$2:$D$185,'Market shares starting point Fe'!$D114)=0,(SUMIFS('RAW data extract'!X$74:X$81,'RAW data extract'!$C$74:$C$81,VLOOKUP('Market shares starting point Fe'!$D114,Nomenclature!$F$1:$G$8,2,FALSE))-'Market shares starting point Fe'!Z114)+Z114,$Z114/SUMIFS('Eurostat market shares'!$Z$2:$Z$185,'Eurostat market shares'!$C$2:$C$185,'Market shares starting point Fe'!$C114,'Eurostat market shares'!$D$2:$D$185,'Market shares starting point Fe'!$D114)*(SUMIFS('RAW data extract'!X$74:X$81,'RAW data extract'!$C$74:$C$81,VLOOKUP('Market shares starting point Fe'!$D114,Nomenclature!$F$1:$G$8,2,FALSE))-'Market shares starting point Fe'!Z114)+Z114)</f>
        <v>1</v>
      </c>
      <c r="AB114" s="7">
        <f>IF(SUMIFS('Eurostat market shares'!$Z$2:$Z$185,'Eurostat market shares'!$C$2:$C$185,'Market shares starting point Fe'!$C114,'Eurostat market shares'!$D$2:$D$185,'Market shares starting point Fe'!$D114)=0,(SUMIFS('RAW data extract'!Y$74:Y$81,'RAW data extract'!$C$74:$C$81,VLOOKUP('Market shares starting point Fe'!$D114,Nomenclature!$F$1:$G$8,2,FALSE))-'Market shares starting point Fe'!AA114)+AA114,$Z114/SUMIFS('Eurostat market shares'!$Z$2:$Z$185,'Eurostat market shares'!$C$2:$C$185,'Market shares starting point Fe'!$C114,'Eurostat market shares'!$D$2:$D$185,'Market shares starting point Fe'!$D114)*(SUMIFS('RAW data extract'!Y$74:Y$81,'RAW data extract'!$C$74:$C$81,VLOOKUP('Market shares starting point Fe'!$D114,Nomenclature!$F$1:$G$8,2,FALSE))-'Market shares starting point Fe'!AA114)+AA114)</f>
        <v>1</v>
      </c>
      <c r="AC114" s="7">
        <f>IF(SUMIFS('Eurostat market shares'!$Z$2:$Z$185,'Eurostat market shares'!$C$2:$C$185,'Market shares starting point Fe'!$C114,'Eurostat market shares'!$D$2:$D$185,'Market shares starting point Fe'!$D114)=0,(SUMIFS('RAW data extract'!Z$74:Z$81,'RAW data extract'!$C$74:$C$81,VLOOKUP('Market shares starting point Fe'!$D114,Nomenclature!$F$1:$G$8,2,FALSE))-'Market shares starting point Fe'!AB114)+AB114,$Z114/SUMIFS('Eurostat market shares'!$Z$2:$Z$185,'Eurostat market shares'!$C$2:$C$185,'Market shares starting point Fe'!$C114,'Eurostat market shares'!$D$2:$D$185,'Market shares starting point Fe'!$D114)*(SUMIFS('RAW data extract'!Z$74:Z$81,'RAW data extract'!$C$74:$C$81,VLOOKUP('Market shares starting point Fe'!$D114,Nomenclature!$F$1:$G$8,2,FALSE))-'Market shares starting point Fe'!AB114)+AB114)</f>
        <v>1</v>
      </c>
      <c r="AD114" s="7">
        <f>IF(SUMIFS('Eurostat market shares'!$Z$2:$Z$185,'Eurostat market shares'!$C$2:$C$185,'Market shares starting point Fe'!$C114,'Eurostat market shares'!$D$2:$D$185,'Market shares starting point Fe'!$D114)=0,(SUMIFS('RAW data extract'!AA$74:AA$81,'RAW data extract'!$C$74:$C$81,VLOOKUP('Market shares starting point Fe'!$D114,Nomenclature!$F$1:$G$8,2,FALSE))-'Market shares starting point Fe'!AC114)+AC114,$Z114/SUMIFS('Eurostat market shares'!$Z$2:$Z$185,'Eurostat market shares'!$C$2:$C$185,'Market shares starting point Fe'!$C114,'Eurostat market shares'!$D$2:$D$185,'Market shares starting point Fe'!$D114)*(SUMIFS('RAW data extract'!AA$74:AA$81,'RAW data extract'!$C$74:$C$81,VLOOKUP('Market shares starting point Fe'!$D114,Nomenclature!$F$1:$G$8,2,FALSE))-'Market shares starting point Fe'!AC114)+AC114)</f>
        <v>1</v>
      </c>
      <c r="AE114" s="7">
        <f>IF(SUMIFS('Eurostat market shares'!$Z$2:$Z$185,'Eurostat market shares'!$C$2:$C$185,'Market shares starting point Fe'!$C114,'Eurostat market shares'!$D$2:$D$185,'Market shares starting point Fe'!$D114)=0,(SUMIFS('RAW data extract'!AB$74:AB$81,'RAW data extract'!$C$74:$C$81,VLOOKUP('Market shares starting point Fe'!$D114,Nomenclature!$F$1:$G$8,2,FALSE))-'Market shares starting point Fe'!AD114)+AD114,$Z114/SUMIFS('Eurostat market shares'!$Z$2:$Z$185,'Eurostat market shares'!$C$2:$C$185,'Market shares starting point Fe'!$C114,'Eurostat market shares'!$D$2:$D$185,'Market shares starting point Fe'!$D114)*(SUMIFS('RAW data extract'!AB$74:AB$81,'RAW data extract'!$C$74:$C$81,VLOOKUP('Market shares starting point Fe'!$D114,Nomenclature!$F$1:$G$8,2,FALSE))-'Market shares starting point Fe'!AD114)+AD114)</f>
        <v>1</v>
      </c>
      <c r="AF114" s="7">
        <f>IF(SUMIFS('Eurostat market shares'!$Z$2:$Z$185,'Eurostat market shares'!$C$2:$C$185,'Market shares starting point Fe'!$C114,'Eurostat market shares'!$D$2:$D$185,'Market shares starting point Fe'!$D114)=0,(SUMIFS('RAW data extract'!AC$74:AC$81,'RAW data extract'!$C$74:$C$81,VLOOKUP('Market shares starting point Fe'!$D114,Nomenclature!$F$1:$G$8,2,FALSE))-'Market shares starting point Fe'!AE114)+AE114,$Z114/SUMIFS('Eurostat market shares'!$Z$2:$Z$185,'Eurostat market shares'!$C$2:$C$185,'Market shares starting point Fe'!$C114,'Eurostat market shares'!$D$2:$D$185,'Market shares starting point Fe'!$D114)*(SUMIFS('RAW data extract'!AC$74:AC$81,'RAW data extract'!$C$74:$C$81,VLOOKUP('Market shares starting point Fe'!$D114,Nomenclature!$F$1:$G$8,2,FALSE))-'Market shares starting point Fe'!AE114)+AE114)</f>
        <v>1</v>
      </c>
      <c r="AG114" s="7">
        <f>IF(SUMIFS('Eurostat market shares'!$Z$2:$Z$185,'Eurostat market shares'!$C$2:$C$185,'Market shares starting point Fe'!$C114,'Eurostat market shares'!$D$2:$D$185,'Market shares starting point Fe'!$D114)=0,(SUMIFS('RAW data extract'!AD$74:AD$81,'RAW data extract'!$C$74:$C$81,VLOOKUP('Market shares starting point Fe'!$D114,Nomenclature!$F$1:$G$8,2,FALSE))-'Market shares starting point Fe'!AF114)+AF114,$Z114/SUMIFS('Eurostat market shares'!$Z$2:$Z$185,'Eurostat market shares'!$C$2:$C$185,'Market shares starting point Fe'!$C114,'Eurostat market shares'!$D$2:$D$185,'Market shares starting point Fe'!$D114)*(SUMIFS('RAW data extract'!AD$74:AD$81,'RAW data extract'!$C$74:$C$81,VLOOKUP('Market shares starting point Fe'!$D114,Nomenclature!$F$1:$G$8,2,FALSE))-'Market shares starting point Fe'!AF114)+AF114)</f>
        <v>1</v>
      </c>
      <c r="AH114" s="7">
        <f>IF(SUMIFS('Eurostat market shares'!$Z$2:$Z$185,'Eurostat market shares'!$C$2:$C$185,'Market shares starting point Fe'!$C114,'Eurostat market shares'!$D$2:$D$185,'Market shares starting point Fe'!$D114)=0,(SUMIFS('RAW data extract'!AE$74:AE$81,'RAW data extract'!$C$74:$C$81,VLOOKUP('Market shares starting point Fe'!$D114,Nomenclature!$F$1:$G$8,2,FALSE))-'Market shares starting point Fe'!AG114)+AG114,$Z114/SUMIFS('Eurostat market shares'!$Z$2:$Z$185,'Eurostat market shares'!$C$2:$C$185,'Market shares starting point Fe'!$C114,'Eurostat market shares'!$D$2:$D$185,'Market shares starting point Fe'!$D114)*(SUMIFS('RAW data extract'!AE$74:AE$81,'RAW data extract'!$C$74:$C$81,VLOOKUP('Market shares starting point Fe'!$D114,Nomenclature!$F$1:$G$8,2,FALSE))-'Market shares starting point Fe'!AG114)+AG114)</f>
        <v>1</v>
      </c>
      <c r="AI114" s="7">
        <f>IF(SUMIFS('Eurostat market shares'!$Z$2:$Z$185,'Eurostat market shares'!$C$2:$C$185,'Market shares starting point Fe'!$C114,'Eurostat market shares'!$D$2:$D$185,'Market shares starting point Fe'!$D114)=0,(SUMIFS('RAW data extract'!AF$74:AF$81,'RAW data extract'!$C$74:$C$81,VLOOKUP('Market shares starting point Fe'!$D114,Nomenclature!$F$1:$G$8,2,FALSE))-'Market shares starting point Fe'!AH114)+AH114,$Z114/SUMIFS('Eurostat market shares'!$Z$2:$Z$185,'Eurostat market shares'!$C$2:$C$185,'Market shares starting point Fe'!$C114,'Eurostat market shares'!$D$2:$D$185,'Market shares starting point Fe'!$D114)*(SUMIFS('RAW data extract'!AF$74:AF$81,'RAW data extract'!$C$74:$C$81,VLOOKUP('Market shares starting point Fe'!$D114,Nomenclature!$F$1:$G$8,2,FALSE))-'Market shares starting point Fe'!AH114)+AH114)</f>
        <v>1</v>
      </c>
      <c r="AJ114" s="7">
        <f>IF(SUMIFS('Eurostat market shares'!$Z$2:$Z$185,'Eurostat market shares'!$C$2:$C$185,'Market shares starting point Fe'!$C114,'Eurostat market shares'!$D$2:$D$185,'Market shares starting point Fe'!$D114)=0,(SUMIFS('RAW data extract'!AG$74:AG$81,'RAW data extract'!$C$74:$C$81,VLOOKUP('Market shares starting point Fe'!$D114,Nomenclature!$F$1:$G$8,2,FALSE))-'Market shares starting point Fe'!AI114)+AI114,$Z114/SUMIFS('Eurostat market shares'!$Z$2:$Z$185,'Eurostat market shares'!$C$2:$C$185,'Market shares starting point Fe'!$C114,'Eurostat market shares'!$D$2:$D$185,'Market shares starting point Fe'!$D114)*(SUMIFS('RAW data extract'!AG$74:AG$81,'RAW data extract'!$C$74:$C$81,VLOOKUP('Market shares starting point Fe'!$D114,Nomenclature!$F$1:$G$8,2,FALSE))-'Market shares starting point Fe'!AI114)+AI114)</f>
        <v>1</v>
      </c>
      <c r="AK114" s="7">
        <f>IF(SUMIFS('Eurostat market shares'!$Z$2:$Z$185,'Eurostat market shares'!$C$2:$C$185,'Market shares starting point Fe'!$C114,'Eurostat market shares'!$D$2:$D$185,'Market shares starting point Fe'!$D114)=0,(SUMIFS('RAW data extract'!AH$74:AH$81,'RAW data extract'!$C$74:$C$81,VLOOKUP('Market shares starting point Fe'!$D114,Nomenclature!$F$1:$G$8,2,FALSE))-'Market shares starting point Fe'!AJ114)+AJ114,$Z114/SUMIFS('Eurostat market shares'!$Z$2:$Z$185,'Eurostat market shares'!$C$2:$C$185,'Market shares starting point Fe'!$C114,'Eurostat market shares'!$D$2:$D$185,'Market shares starting point Fe'!$D114)*(SUMIFS('RAW data extract'!AH$74:AH$81,'RAW data extract'!$C$74:$C$81,VLOOKUP('Market shares starting point Fe'!$D114,Nomenclature!$F$1:$G$8,2,FALSE))-'Market shares starting point Fe'!AJ114)+AJ114)</f>
        <v>1</v>
      </c>
      <c r="AL114" s="7">
        <f>IF(SUMIFS('Eurostat market shares'!$Z$2:$Z$185,'Eurostat market shares'!$C$2:$C$185,'Market shares starting point Fe'!$C114,'Eurostat market shares'!$D$2:$D$185,'Market shares starting point Fe'!$D114)=0,(SUMIFS('RAW data extract'!AI$74:AI$81,'RAW data extract'!$C$74:$C$81,VLOOKUP('Market shares starting point Fe'!$D114,Nomenclature!$F$1:$G$8,2,FALSE))-'Market shares starting point Fe'!AK114)+AK114,$Z114/SUMIFS('Eurostat market shares'!$Z$2:$Z$185,'Eurostat market shares'!$C$2:$C$185,'Market shares starting point Fe'!$C114,'Eurostat market shares'!$D$2:$D$185,'Market shares starting point Fe'!$D114)*(SUMIFS('RAW data extract'!AI$74:AI$81,'RAW data extract'!$C$74:$C$81,VLOOKUP('Market shares starting point Fe'!$D114,Nomenclature!$F$1:$G$8,2,FALSE))-'Market shares starting point Fe'!AK114)+AK114)</f>
        <v>1</v>
      </c>
      <c r="AM114" s="7">
        <f>IF(SUMIFS('Eurostat market shares'!$Z$2:$Z$185,'Eurostat market shares'!$C$2:$C$185,'Market shares starting point Fe'!$C114,'Eurostat market shares'!$D$2:$D$185,'Market shares starting point Fe'!$D114)=0,(SUMIFS('RAW data extract'!AJ$74:AJ$81,'RAW data extract'!$C$74:$C$81,VLOOKUP('Market shares starting point Fe'!$D114,Nomenclature!$F$1:$G$8,2,FALSE))-'Market shares starting point Fe'!AL114)+AL114,$Z114/SUMIFS('Eurostat market shares'!$Z$2:$Z$185,'Eurostat market shares'!$C$2:$C$185,'Market shares starting point Fe'!$C114,'Eurostat market shares'!$D$2:$D$185,'Market shares starting point Fe'!$D114)*(SUMIFS('RAW data extract'!AJ$74:AJ$81,'RAW data extract'!$C$74:$C$81,VLOOKUP('Market shares starting point Fe'!$D114,Nomenclature!$F$1:$G$8,2,FALSE))-'Market shares starting point Fe'!AL114)+AL114)</f>
        <v>1</v>
      </c>
      <c r="AN114" s="7">
        <f>IF(SUMIFS('Eurostat market shares'!$Z$2:$Z$185,'Eurostat market shares'!$C$2:$C$185,'Market shares starting point Fe'!$C114,'Eurostat market shares'!$D$2:$D$185,'Market shares starting point Fe'!$D114)=0,(SUMIFS('RAW data extract'!AK$74:AK$81,'RAW data extract'!$C$74:$C$81,VLOOKUP('Market shares starting point Fe'!$D114,Nomenclature!$F$1:$G$8,2,FALSE))-'Market shares starting point Fe'!AM114)+AM114,$Z114/SUMIFS('Eurostat market shares'!$Z$2:$Z$185,'Eurostat market shares'!$C$2:$C$185,'Market shares starting point Fe'!$C114,'Eurostat market shares'!$D$2:$D$185,'Market shares starting point Fe'!$D114)*(SUMIFS('RAW data extract'!AK$74:AK$81,'RAW data extract'!$C$74:$C$81,VLOOKUP('Market shares starting point Fe'!$D114,Nomenclature!$F$1:$G$8,2,FALSE))-'Market shares starting point Fe'!AM114)+AM114)</f>
        <v>1</v>
      </c>
      <c r="AO114" s="7">
        <f>IF(SUMIFS('Eurostat market shares'!$Z$2:$Z$185,'Eurostat market shares'!$C$2:$C$185,'Market shares starting point Fe'!$C114,'Eurostat market shares'!$D$2:$D$185,'Market shares starting point Fe'!$D114)=0,(SUMIFS('RAW data extract'!AL$74:AL$81,'RAW data extract'!$C$74:$C$81,VLOOKUP('Market shares starting point Fe'!$D114,Nomenclature!$F$1:$G$8,2,FALSE))-'Market shares starting point Fe'!AN114)+AN114,$Z114/SUMIFS('Eurostat market shares'!$Z$2:$Z$185,'Eurostat market shares'!$C$2:$C$185,'Market shares starting point Fe'!$C114,'Eurostat market shares'!$D$2:$D$185,'Market shares starting point Fe'!$D114)*(SUMIFS('RAW data extract'!AL$74:AL$81,'RAW data extract'!$C$74:$C$81,VLOOKUP('Market shares starting point Fe'!$D114,Nomenclature!$F$1:$G$8,2,FALSE))-'Market shares starting point Fe'!AN114)+AN114)</f>
        <v>1</v>
      </c>
      <c r="AP114" s="7">
        <f>IF(SUMIFS('Eurostat market shares'!$Z$2:$Z$185,'Eurostat market shares'!$C$2:$C$185,'Market shares starting point Fe'!$C114,'Eurostat market shares'!$D$2:$D$185,'Market shares starting point Fe'!$D114)=0,(SUMIFS('RAW data extract'!AM$74:AM$81,'RAW data extract'!$C$74:$C$81,VLOOKUP('Market shares starting point Fe'!$D114,Nomenclature!$F$1:$G$8,2,FALSE))-'Market shares starting point Fe'!AO114)+AO114,$Z114/SUMIFS('Eurostat market shares'!$Z$2:$Z$185,'Eurostat market shares'!$C$2:$C$185,'Market shares starting point Fe'!$C114,'Eurostat market shares'!$D$2:$D$185,'Market shares starting point Fe'!$D114)*(SUMIFS('RAW data extract'!AM$74:AM$81,'RAW data extract'!$C$74:$C$81,VLOOKUP('Market shares starting point Fe'!$D114,Nomenclature!$F$1:$G$8,2,FALSE))-'Market shares starting point Fe'!AO114)+AO114)</f>
        <v>1</v>
      </c>
      <c r="AQ114" s="7">
        <f>IF(SUMIFS('Eurostat market shares'!$Z$2:$Z$185,'Eurostat market shares'!$C$2:$C$185,'Market shares starting point Fe'!$C114,'Eurostat market shares'!$D$2:$D$185,'Market shares starting point Fe'!$D114)=0,(SUMIFS('RAW data extract'!AN$74:AN$81,'RAW data extract'!$C$74:$C$81,VLOOKUP('Market shares starting point Fe'!$D114,Nomenclature!$F$1:$G$8,2,FALSE))-'Market shares starting point Fe'!AP114)+AP114,$Z114/SUMIFS('Eurostat market shares'!$Z$2:$Z$185,'Eurostat market shares'!$C$2:$C$185,'Market shares starting point Fe'!$C114,'Eurostat market shares'!$D$2:$D$185,'Market shares starting point Fe'!$D114)*(SUMIFS('RAW data extract'!AN$74:AN$81,'RAW data extract'!$C$74:$C$81,VLOOKUP('Market shares starting point Fe'!$D114,Nomenclature!$F$1:$G$8,2,FALSE))-'Market shares starting point Fe'!AP114)+AP114)</f>
        <v>1</v>
      </c>
      <c r="AR114" s="7">
        <f>IF(SUMIFS('Eurostat market shares'!$Z$2:$Z$185,'Eurostat market shares'!$C$2:$C$185,'Market shares starting point Fe'!$C114,'Eurostat market shares'!$D$2:$D$185,'Market shares starting point Fe'!$D114)=0,(SUMIFS('RAW data extract'!AO$74:AO$81,'RAW data extract'!$C$74:$C$81,VLOOKUP('Market shares starting point Fe'!$D114,Nomenclature!$F$1:$G$8,2,FALSE))-'Market shares starting point Fe'!AQ114)+AQ114,$Z114/SUMIFS('Eurostat market shares'!$Z$2:$Z$185,'Eurostat market shares'!$C$2:$C$185,'Market shares starting point Fe'!$C114,'Eurostat market shares'!$D$2:$D$185,'Market shares starting point Fe'!$D114)*(SUMIFS('RAW data extract'!AO$74:AO$81,'RAW data extract'!$C$74:$C$81,VLOOKUP('Market shares starting point Fe'!$D114,Nomenclature!$F$1:$G$8,2,FALSE))-'Market shares starting point Fe'!AQ114)+AQ114)</f>
        <v>1</v>
      </c>
      <c r="AS114" s="7">
        <f>IF(SUMIFS('Eurostat market shares'!$Z$2:$Z$185,'Eurostat market shares'!$C$2:$C$185,'Market shares starting point Fe'!$C114,'Eurostat market shares'!$D$2:$D$185,'Market shares starting point Fe'!$D114)=0,(SUMIFS('RAW data extract'!AP$74:AP$81,'RAW data extract'!$C$74:$C$81,VLOOKUP('Market shares starting point Fe'!$D114,Nomenclature!$F$1:$G$8,2,FALSE))-'Market shares starting point Fe'!AR114)+AR114,$Z114/SUMIFS('Eurostat market shares'!$Z$2:$Z$185,'Eurostat market shares'!$C$2:$C$185,'Market shares starting point Fe'!$C114,'Eurostat market shares'!$D$2:$D$185,'Market shares starting point Fe'!$D114)*(SUMIFS('RAW data extract'!AP$74:AP$81,'RAW data extract'!$C$74:$C$81,VLOOKUP('Market shares starting point Fe'!$D114,Nomenclature!$F$1:$G$8,2,FALSE))-'Market shares starting point Fe'!AR114)+AR114)</f>
        <v>1</v>
      </c>
      <c r="AT114" s="7">
        <f>IF(SUMIFS('Eurostat market shares'!$Z$2:$Z$185,'Eurostat market shares'!$C$2:$C$185,'Market shares starting point Fe'!$C114,'Eurostat market shares'!$D$2:$D$185,'Market shares starting point Fe'!$D114)=0,(SUMIFS('RAW data extract'!AQ$74:AQ$81,'RAW data extract'!$C$74:$C$81,VLOOKUP('Market shares starting point Fe'!$D114,Nomenclature!$F$1:$G$8,2,FALSE))-'Market shares starting point Fe'!AS114)+AS114,$Z114/SUMIFS('Eurostat market shares'!$Z$2:$Z$185,'Eurostat market shares'!$C$2:$C$185,'Market shares starting point Fe'!$C114,'Eurostat market shares'!$D$2:$D$185,'Market shares starting point Fe'!$D114)*(SUMIFS('RAW data extract'!AQ$74:AQ$81,'RAW data extract'!$C$74:$C$81,VLOOKUP('Market shares starting point Fe'!$D114,Nomenclature!$F$1:$G$8,2,FALSE))-'Market shares starting point Fe'!AS114)+AS114)</f>
        <v>1</v>
      </c>
      <c r="AU114" s="7">
        <f>IF(SUMIFS('Eurostat market shares'!$Z$2:$Z$185,'Eurostat market shares'!$C$2:$C$185,'Market shares starting point Fe'!$C114,'Eurostat market shares'!$D$2:$D$185,'Market shares starting point Fe'!$D114)=0,(SUMIFS('RAW data extract'!AR$74:AR$81,'RAW data extract'!$C$74:$C$81,VLOOKUP('Market shares starting point Fe'!$D114,Nomenclature!$F$1:$G$8,2,FALSE))-'Market shares starting point Fe'!AT114)+AT114,$Z114/SUMIFS('Eurostat market shares'!$Z$2:$Z$185,'Eurostat market shares'!$C$2:$C$185,'Market shares starting point Fe'!$C114,'Eurostat market shares'!$D$2:$D$185,'Market shares starting point Fe'!$D114)*(SUMIFS('RAW data extract'!AR$74:AR$81,'RAW data extract'!$C$74:$C$81,VLOOKUP('Market shares starting point Fe'!$D114,Nomenclature!$F$1:$G$8,2,FALSE))-'Market shares starting point Fe'!AT114)+AT114)</f>
        <v>1</v>
      </c>
      <c r="AV114" s="7">
        <f>IF(SUMIFS('Eurostat market shares'!$Z$2:$Z$185,'Eurostat market shares'!$C$2:$C$185,'Market shares starting point Fe'!$C114,'Eurostat market shares'!$D$2:$D$185,'Market shares starting point Fe'!$D114)=0,(SUMIFS('RAW data extract'!AS$74:AS$81,'RAW data extract'!$C$74:$C$81,VLOOKUP('Market shares starting point Fe'!$D114,Nomenclature!$F$1:$G$8,2,FALSE))-'Market shares starting point Fe'!AU114)+AU114,$Z114/SUMIFS('Eurostat market shares'!$Z$2:$Z$185,'Eurostat market shares'!$C$2:$C$185,'Market shares starting point Fe'!$C114,'Eurostat market shares'!$D$2:$D$185,'Market shares starting point Fe'!$D114)*(SUMIFS('RAW data extract'!AS$74:AS$81,'RAW data extract'!$C$74:$C$81,VLOOKUP('Market shares starting point Fe'!$D114,Nomenclature!$F$1:$G$8,2,FALSE))-'Market shares starting point Fe'!AU114)+AU114)</f>
        <v>1</v>
      </c>
      <c r="AW114" s="7">
        <f>IF(SUMIFS('Eurostat market shares'!$Z$2:$Z$185,'Eurostat market shares'!$C$2:$C$185,'Market shares starting point Fe'!$C114,'Eurostat market shares'!$D$2:$D$185,'Market shares starting point Fe'!$D114)=0,(SUMIFS('RAW data extract'!AT$74:AT$81,'RAW data extract'!$C$74:$C$81,VLOOKUP('Market shares starting point Fe'!$D114,Nomenclature!$F$1:$G$8,2,FALSE))-'Market shares starting point Fe'!AV114)+AV114,$Z114/SUMIFS('Eurostat market shares'!$Z$2:$Z$185,'Eurostat market shares'!$C$2:$C$185,'Market shares starting point Fe'!$C114,'Eurostat market shares'!$D$2:$D$185,'Market shares starting point Fe'!$D114)*(SUMIFS('RAW data extract'!AT$74:AT$81,'RAW data extract'!$C$74:$C$81,VLOOKUP('Market shares starting point Fe'!$D114,Nomenclature!$F$1:$G$8,2,FALSE))-'Market shares starting point Fe'!AV114)+AV114)</f>
        <v>1</v>
      </c>
      <c r="AX114" s="7">
        <f>IF(SUMIFS('Eurostat market shares'!$Z$2:$Z$185,'Eurostat market shares'!$C$2:$C$185,'Market shares starting point Fe'!$C114,'Eurostat market shares'!$D$2:$D$185,'Market shares starting point Fe'!$D114)=0,(SUMIFS('RAW data extract'!AU$74:AU$81,'RAW data extract'!$C$74:$C$81,VLOOKUP('Market shares starting point Fe'!$D114,Nomenclature!$F$1:$G$8,2,FALSE))-'Market shares starting point Fe'!AW114)+AW114,$Z114/SUMIFS('Eurostat market shares'!$Z$2:$Z$185,'Eurostat market shares'!$C$2:$C$185,'Market shares starting point Fe'!$C114,'Eurostat market shares'!$D$2:$D$185,'Market shares starting point Fe'!$D114)*(SUMIFS('RAW data extract'!AU$74:AU$81,'RAW data extract'!$C$74:$C$81,VLOOKUP('Market shares starting point Fe'!$D114,Nomenclature!$F$1:$G$8,2,FALSE))-'Market shares starting point Fe'!AW114)+AW114)</f>
        <v>1</v>
      </c>
      <c r="AY114" s="7">
        <f>IF(SUMIFS('Eurostat market shares'!$Z$2:$Z$185,'Eurostat market shares'!$C$2:$C$185,'Market shares starting point Fe'!$C114,'Eurostat market shares'!$D$2:$D$185,'Market shares starting point Fe'!$D114)=0,(SUMIFS('RAW data extract'!AV$74:AV$81,'RAW data extract'!$C$74:$C$81,VLOOKUP('Market shares starting point Fe'!$D114,Nomenclature!$F$1:$G$8,2,FALSE))-'Market shares starting point Fe'!AX114)+AX114,$Z114/SUMIFS('Eurostat market shares'!$Z$2:$Z$185,'Eurostat market shares'!$C$2:$C$185,'Market shares starting point Fe'!$C114,'Eurostat market shares'!$D$2:$D$185,'Market shares starting point Fe'!$D114)*(SUMIFS('RAW data extract'!AV$74:AV$81,'RAW data extract'!$C$74:$C$81,VLOOKUP('Market shares starting point Fe'!$D114,Nomenclature!$F$1:$G$8,2,FALSE))-'Market shares starting point Fe'!AX114)+AX114)</f>
        <v>1</v>
      </c>
      <c r="AZ114" s="7">
        <f>IF(SUMIFS('Eurostat market shares'!$Z$2:$Z$185,'Eurostat market shares'!$C$2:$C$185,'Market shares starting point Fe'!$C114,'Eurostat market shares'!$D$2:$D$185,'Market shares starting point Fe'!$D114)=0,(SUMIFS('RAW data extract'!AW$74:AW$81,'RAW data extract'!$C$74:$C$81,VLOOKUP('Market shares starting point Fe'!$D114,Nomenclature!$F$1:$G$8,2,FALSE))-'Market shares starting point Fe'!AY114)+AY114,$Z114/SUMIFS('Eurostat market shares'!$Z$2:$Z$185,'Eurostat market shares'!$C$2:$C$185,'Market shares starting point Fe'!$C114,'Eurostat market shares'!$D$2:$D$185,'Market shares starting point Fe'!$D114)*(SUMIFS('RAW data extract'!AW$74:AW$81,'RAW data extract'!$C$74:$C$81,VLOOKUP('Market shares starting point Fe'!$D114,Nomenclature!$F$1:$G$8,2,FALSE))-'Market shares starting point Fe'!AY114)+AY114)</f>
        <v>1</v>
      </c>
      <c r="BA114" s="7">
        <f>IF(SUMIFS('Eurostat market shares'!$Z$2:$Z$185,'Eurostat market shares'!$C$2:$C$185,'Market shares starting point Fe'!$C114,'Eurostat market shares'!$D$2:$D$185,'Market shares starting point Fe'!$D114)=0,(SUMIFS('RAW data extract'!AX$74:AX$81,'RAW data extract'!$C$74:$C$81,VLOOKUP('Market shares starting point Fe'!$D114,Nomenclature!$F$1:$G$8,2,FALSE))-'Market shares starting point Fe'!AZ114)+AZ114,$Z114/SUMIFS('Eurostat market shares'!$Z$2:$Z$185,'Eurostat market shares'!$C$2:$C$185,'Market shares starting point Fe'!$C114,'Eurostat market shares'!$D$2:$D$185,'Market shares starting point Fe'!$D114)*(SUMIFS('RAW data extract'!AX$74:AX$81,'RAW data extract'!$C$74:$C$81,VLOOKUP('Market shares starting point Fe'!$D114,Nomenclature!$F$1:$G$8,2,FALSE))-'Market shares starting point Fe'!AZ114)+AZ114)</f>
        <v>1</v>
      </c>
      <c r="BB114" s="7">
        <f>IF(SUMIFS('Eurostat market shares'!$Z$2:$Z$185,'Eurostat market shares'!$C$2:$C$185,'Market shares starting point Fe'!$C114,'Eurostat market shares'!$D$2:$D$185,'Market shares starting point Fe'!$D114)=0,(SUMIFS('RAW data extract'!AY$74:AY$81,'RAW data extract'!$C$74:$C$81,VLOOKUP('Market shares starting point Fe'!$D114,Nomenclature!$F$1:$G$8,2,FALSE))-'Market shares starting point Fe'!BA114)+BA114,$Z114/SUMIFS('Eurostat market shares'!$Z$2:$Z$185,'Eurostat market shares'!$C$2:$C$185,'Market shares starting point Fe'!$C114,'Eurostat market shares'!$D$2:$D$185,'Market shares starting point Fe'!$D114)*(SUMIFS('RAW data extract'!AY$74:AY$81,'RAW data extract'!$C$74:$C$81,VLOOKUP('Market shares starting point Fe'!$D114,Nomenclature!$F$1:$G$8,2,FALSE))-'Market shares starting point Fe'!BA114)+BA114)</f>
        <v>1</v>
      </c>
      <c r="BC114" s="7">
        <f>IF(SUMIFS('Eurostat market shares'!$Z$2:$Z$185,'Eurostat market shares'!$C$2:$C$185,'Market shares starting point Fe'!$C114,'Eurostat market shares'!$D$2:$D$185,'Market shares starting point Fe'!$D114)=0,(SUMIFS('RAW data extract'!AZ$74:AZ$81,'RAW data extract'!$C$74:$C$81,VLOOKUP('Market shares starting point Fe'!$D114,Nomenclature!$F$1:$G$8,2,FALSE))-'Market shares starting point Fe'!BB114)+BB114,$Z114/SUMIFS('Eurostat market shares'!$Z$2:$Z$185,'Eurostat market shares'!$C$2:$C$185,'Market shares starting point Fe'!$C114,'Eurostat market shares'!$D$2:$D$185,'Market shares starting point Fe'!$D114)*(SUMIFS('RAW data extract'!AZ$74:AZ$81,'RAW data extract'!$C$74:$C$81,VLOOKUP('Market shares starting point Fe'!$D114,Nomenclature!$F$1:$G$8,2,FALSE))-'Market shares starting point Fe'!BB114)+BB114)</f>
        <v>1</v>
      </c>
      <c r="BD114" s="7">
        <f>IF(SUMIFS('Eurostat market shares'!$Z$2:$Z$185,'Eurostat market shares'!$C$2:$C$185,'Market shares starting point Fe'!$C114,'Eurostat market shares'!$D$2:$D$185,'Market shares starting point Fe'!$D114)=0,(SUMIFS('RAW data extract'!BA$74:BA$81,'RAW data extract'!$C$74:$C$81,VLOOKUP('Market shares starting point Fe'!$D114,Nomenclature!$F$1:$G$8,2,FALSE))-'Market shares starting point Fe'!BC114)+BC114,$Z114/SUMIFS('Eurostat market shares'!$Z$2:$Z$185,'Eurostat market shares'!$C$2:$C$185,'Market shares starting point Fe'!$C114,'Eurostat market shares'!$D$2:$D$185,'Market shares starting point Fe'!$D114)*(SUMIFS('RAW data extract'!BA$74:BA$81,'RAW data extract'!$C$74:$C$81,VLOOKUP('Market shares starting point Fe'!$D114,Nomenclature!$F$1:$G$8,2,FALSE))-'Market shares starting point Fe'!BC114)+BC114)</f>
        <v>1</v>
      </c>
      <c r="BE114" s="7">
        <f>IF(SUMIFS('Eurostat market shares'!$Z$2:$Z$185,'Eurostat market shares'!$C$2:$C$185,'Market shares starting point Fe'!$C114,'Eurostat market shares'!$D$2:$D$185,'Market shares starting point Fe'!$D114)=0,(SUMIFS('RAW data extract'!BB$74:BB$81,'RAW data extract'!$C$74:$C$81,VLOOKUP('Market shares starting point Fe'!$D114,Nomenclature!$F$1:$G$8,2,FALSE))-'Market shares starting point Fe'!BD114)+BD114,$Z114/SUMIFS('Eurostat market shares'!$Z$2:$Z$185,'Eurostat market shares'!$C$2:$C$185,'Market shares starting point Fe'!$C114,'Eurostat market shares'!$D$2:$D$185,'Market shares starting point Fe'!$D114)*(SUMIFS('RAW data extract'!BB$74:BB$81,'RAW data extract'!$C$74:$C$81,VLOOKUP('Market shares starting point Fe'!$D114,Nomenclature!$F$1:$G$8,2,FALSE))-'Market shares starting point Fe'!BD114)+BD114)</f>
        <v>1</v>
      </c>
      <c r="BF114" s="7">
        <f>IF(SUMIFS('Eurostat market shares'!$Z$2:$Z$185,'Eurostat market shares'!$C$2:$C$185,'Market shares starting point Fe'!$C114,'Eurostat market shares'!$D$2:$D$185,'Market shares starting point Fe'!$D114)=0,(SUMIFS('RAW data extract'!BC$74:BC$81,'RAW data extract'!$C$74:$C$81,VLOOKUP('Market shares starting point Fe'!$D114,Nomenclature!$F$1:$G$8,2,FALSE))-'Market shares starting point Fe'!BE114)+BE114,$Z114/SUMIFS('Eurostat market shares'!$Z$2:$Z$185,'Eurostat market shares'!$C$2:$C$185,'Market shares starting point Fe'!$C114,'Eurostat market shares'!$D$2:$D$185,'Market shares starting point Fe'!$D114)*(SUMIFS('RAW data extract'!BC$74:BC$81,'RAW data extract'!$C$74:$C$81,VLOOKUP('Market shares starting point Fe'!$D114,Nomenclature!$F$1:$G$8,2,FALSE))-'Market shares starting point Fe'!BE114)+BE114)</f>
        <v>1</v>
      </c>
      <c r="BG114" s="7">
        <f>IF(SUMIFS('Eurostat market shares'!$Z$2:$Z$185,'Eurostat market shares'!$C$2:$C$185,'Market shares starting point Fe'!$C114,'Eurostat market shares'!$D$2:$D$185,'Market shares starting point Fe'!$D114)=0,(SUMIFS('RAW data extract'!BD$74:BD$81,'RAW data extract'!$C$74:$C$81,VLOOKUP('Market shares starting point Fe'!$D114,Nomenclature!$F$1:$G$8,2,FALSE))-'Market shares starting point Fe'!BF114)+BF114,$Z114/SUMIFS('Eurostat market shares'!$Z$2:$Z$185,'Eurostat market shares'!$C$2:$C$185,'Market shares starting point Fe'!$C114,'Eurostat market shares'!$D$2:$D$185,'Market shares starting point Fe'!$D114)*(SUMIFS('RAW data extract'!BD$74:BD$81,'RAW data extract'!$C$74:$C$81,VLOOKUP('Market shares starting point Fe'!$D114,Nomenclature!$F$1:$G$8,2,FALSE))-'Market shares starting point Fe'!BF114)+BF114)</f>
        <v>1</v>
      </c>
      <c r="BH114" s="7">
        <f>IF(SUMIFS('Eurostat market shares'!$Z$2:$Z$185,'Eurostat market shares'!$C$2:$C$185,'Market shares starting point Fe'!$C114,'Eurostat market shares'!$D$2:$D$185,'Market shares starting point Fe'!$D114)=0,(SUMIFS('RAW data extract'!BE$74:BE$81,'RAW data extract'!$C$74:$C$81,VLOOKUP('Market shares starting point Fe'!$D114,Nomenclature!$F$1:$G$8,2,FALSE))-'Market shares starting point Fe'!BG114)+BG114,$Z114/SUMIFS('Eurostat market shares'!$Z$2:$Z$185,'Eurostat market shares'!$C$2:$C$185,'Market shares starting point Fe'!$C114,'Eurostat market shares'!$D$2:$D$185,'Market shares starting point Fe'!$D114)*(SUMIFS('RAW data extract'!BE$74:BE$81,'RAW data extract'!$C$74:$C$81,VLOOKUP('Market shares starting point Fe'!$D114,Nomenclature!$F$1:$G$8,2,FALSE))-'Market shares starting point Fe'!BG114)+BG114)</f>
        <v>1</v>
      </c>
    </row>
    <row r="115" spans="1:60" hidden="1" x14ac:dyDescent="0.3">
      <c r="A115" t="s">
        <v>9</v>
      </c>
      <c r="B115" t="s">
        <v>10</v>
      </c>
      <c r="C115" t="s">
        <v>33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 s="6">
        <f>IFERROR(SUMIFS('intermediary sheet'!J$2:J$185,'intermediary sheet'!$C$2:$C$185,'Market shares starting point Fe'!$C115,'intermediary sheet'!$D$2:$D$185,'Market shares starting point Fe'!$D115)/SUMIFS('intermediary sheet'!J$2:J$185,'intermediary sheet'!$C$2:$C$185,'Market shares starting point Fe'!$C115,'intermediary sheet'!$D$2:$D$185,"total"),0)</f>
        <v>0</v>
      </c>
      <c r="K115" s="6">
        <f>IFERROR(SUMIFS('intermediary sheet'!K$2:K$185,'intermediary sheet'!$C$2:$C$185,'Market shares starting point Fe'!$C115,'intermediary sheet'!$D$2:$D$185,'Market shares starting point Fe'!$D115)/SUMIFS('intermediary sheet'!K$2:K$185,'intermediary sheet'!$C$2:$C$185,'Market shares starting point Fe'!$C115,'intermediary sheet'!$D$2:$D$185,"total"),0)</f>
        <v>0</v>
      </c>
      <c r="L115" s="6">
        <f>IFERROR(SUMIFS('intermediary sheet'!L$2:L$185,'intermediary sheet'!$C$2:$C$185,'Market shares starting point Fe'!$C115,'intermediary sheet'!$D$2:$D$185,'Market shares starting point Fe'!$D115)/SUMIFS('intermediary sheet'!L$2:L$185,'intermediary sheet'!$C$2:$C$185,'Market shares starting point Fe'!$C115,'intermediary sheet'!$D$2:$D$185,"total"),0)</f>
        <v>0</v>
      </c>
      <c r="M115" s="6">
        <f>IFERROR(SUMIFS('intermediary sheet'!M$2:M$185,'intermediary sheet'!$C$2:$C$185,'Market shares starting point Fe'!$C115,'intermediary sheet'!$D$2:$D$185,'Market shares starting point Fe'!$D115)/SUMIFS('intermediary sheet'!M$2:M$185,'intermediary sheet'!$C$2:$C$185,'Market shares starting point Fe'!$C115,'intermediary sheet'!$D$2:$D$185,"total"),0)</f>
        <v>0</v>
      </c>
      <c r="N115" s="6">
        <f>IFERROR(SUMIFS('intermediary sheet'!N$2:N$185,'intermediary sheet'!$C$2:$C$185,'Market shares starting point Fe'!$C115,'intermediary sheet'!$D$2:$D$185,'Market shares starting point Fe'!$D115)/SUMIFS('intermediary sheet'!N$2:N$185,'intermediary sheet'!$C$2:$C$185,'Market shares starting point Fe'!$C115,'intermediary sheet'!$D$2:$D$185,"total"),0)</f>
        <v>0</v>
      </c>
      <c r="O115" s="6">
        <f>IFERROR(SUMIFS('intermediary sheet'!O$2:O$185,'intermediary sheet'!$C$2:$C$185,'Market shares starting point Fe'!$C115,'intermediary sheet'!$D$2:$D$185,'Market shares starting point Fe'!$D115)/SUMIFS('intermediary sheet'!O$2:O$185,'intermediary sheet'!$C$2:$C$185,'Market shares starting point Fe'!$C115,'intermediary sheet'!$D$2:$D$185,"total"),0)</f>
        <v>0</v>
      </c>
      <c r="P115" s="6">
        <f>IFERROR(SUMIFS('intermediary sheet'!P$2:P$185,'intermediary sheet'!$C$2:$C$185,'Market shares starting point Fe'!$C115,'intermediary sheet'!$D$2:$D$185,'Market shares starting point Fe'!$D115)/SUMIFS('intermediary sheet'!P$2:P$185,'intermediary sheet'!$C$2:$C$185,'Market shares starting point Fe'!$C115,'intermediary sheet'!$D$2:$D$185,"total"),0)</f>
        <v>0</v>
      </c>
      <c r="Q115" s="6">
        <f>IFERROR(SUMIFS('intermediary sheet'!Q$2:Q$185,'intermediary sheet'!$C$2:$C$185,'Market shares starting point Fe'!$C115,'intermediary sheet'!$D$2:$D$185,'Market shares starting point Fe'!$D115)/SUMIFS('intermediary sheet'!Q$2:Q$185,'intermediary sheet'!$C$2:$C$185,'Market shares starting point Fe'!$C115,'intermediary sheet'!$D$2:$D$185,"total"),0)</f>
        <v>0</v>
      </c>
      <c r="R115" s="6">
        <f>IFERROR(SUMIFS('intermediary sheet'!R$2:R$185,'intermediary sheet'!$C$2:$C$185,'Market shares starting point Fe'!$C115,'intermediary sheet'!$D$2:$D$185,'Market shares starting point Fe'!$D115)/SUMIFS('intermediary sheet'!R$2:R$185,'intermediary sheet'!$C$2:$C$185,'Market shares starting point Fe'!$C115,'intermediary sheet'!$D$2:$D$185,"total"),0)</f>
        <v>0</v>
      </c>
      <c r="S115" s="6">
        <f>IFERROR(SUMIFS('intermediary sheet'!S$2:S$185,'intermediary sheet'!$C$2:$C$185,'Market shares starting point Fe'!$C115,'intermediary sheet'!$D$2:$D$185,'Market shares starting point Fe'!$D115)/SUMIFS('intermediary sheet'!S$2:S$185,'intermediary sheet'!$C$2:$C$185,'Market shares starting point Fe'!$C115,'intermediary sheet'!$D$2:$D$185,"total"),0)</f>
        <v>0</v>
      </c>
      <c r="T115" s="6">
        <f>IFERROR(SUMIFS('intermediary sheet'!T$2:T$185,'intermediary sheet'!$C$2:$C$185,'Market shares starting point Fe'!$C115,'intermediary sheet'!$D$2:$D$185,'Market shares starting point Fe'!$D115)/SUMIFS('intermediary sheet'!T$2:T$185,'intermediary sheet'!$C$2:$C$185,'Market shares starting point Fe'!$C115,'intermediary sheet'!$D$2:$D$185,"total"),0)</f>
        <v>0</v>
      </c>
      <c r="U115" s="6">
        <f>IFERROR(SUMIFS('intermediary sheet'!U$2:U$185,'intermediary sheet'!$C$2:$C$185,'Market shares starting point Fe'!$C115,'intermediary sheet'!$D$2:$D$185,'Market shares starting point Fe'!$D115)/SUMIFS('intermediary sheet'!U$2:U$185,'intermediary sheet'!$C$2:$C$185,'Market shares starting point Fe'!$C115,'intermediary sheet'!$D$2:$D$185,"total"),0)</f>
        <v>0</v>
      </c>
      <c r="V115" s="6">
        <f>IFERROR(SUMIFS('intermediary sheet'!V$2:V$185,'intermediary sheet'!$C$2:$C$185,'Market shares starting point Fe'!$C115,'intermediary sheet'!$D$2:$D$185,'Market shares starting point Fe'!$D115)/SUMIFS('intermediary sheet'!V$2:V$185,'intermediary sheet'!$C$2:$C$185,'Market shares starting point Fe'!$C115,'intermediary sheet'!$D$2:$D$185,"total"),0)</f>
        <v>0</v>
      </c>
      <c r="W115" s="6">
        <f>IFERROR(SUMIFS('intermediary sheet'!W$2:W$185,'intermediary sheet'!$C$2:$C$185,'Market shares starting point Fe'!$C115,'intermediary sheet'!$D$2:$D$185,'Market shares starting point Fe'!$D115)/SUMIFS('intermediary sheet'!W$2:W$185,'intermediary sheet'!$C$2:$C$185,'Market shares starting point Fe'!$C115,'intermediary sheet'!$D$2:$D$185,"total"),0)</f>
        <v>0</v>
      </c>
      <c r="X115" s="6">
        <f>IFERROR(SUMIFS('intermediary sheet'!X$2:X$185,'intermediary sheet'!$C$2:$C$185,'Market shares starting point Fe'!$C115,'intermediary sheet'!$D$2:$D$185,'Market shares starting point Fe'!$D115)/SUMIFS('intermediary sheet'!X$2:X$185,'intermediary sheet'!$C$2:$C$185,'Market shares starting point Fe'!$C115,'intermediary sheet'!$D$2:$D$185,"total"),0)</f>
        <v>0</v>
      </c>
      <c r="Y115" s="6">
        <f>IFERROR(SUMIFS('intermediary sheet'!Y$2:Y$185,'intermediary sheet'!$C$2:$C$185,'Market shares starting point Fe'!$C115,'intermediary sheet'!$D$2:$D$185,'Market shares starting point Fe'!$D115)/SUMIFS('intermediary sheet'!Y$2:Y$185,'intermediary sheet'!$C$2:$C$185,'Market shares starting point Fe'!$C115,'intermediary sheet'!$D$2:$D$185,"total"),0)</f>
        <v>0</v>
      </c>
      <c r="Z115" s="6">
        <f>IFERROR(SUMIFS('intermediary sheet'!Z$2:Z$185,'intermediary sheet'!$C$2:$C$185,'Market shares starting point Fe'!$C115,'intermediary sheet'!$D$2:$D$185,'Market shares starting point Fe'!$D115)/SUMIFS('intermediary sheet'!Z$2:Z$185,'intermediary sheet'!$C$2:$C$185,'Market shares starting point Fe'!$C115,'intermediary sheet'!$D$2:$D$185,"total"),0)</f>
        <v>0</v>
      </c>
      <c r="AA115" s="7">
        <f>IF(SUMIFS('Eurostat market shares'!$Z$2:$Z$185,'Eurostat market shares'!$C$2:$C$185,'Market shares starting point Fe'!$C115,'Eurostat market shares'!$D$2:$D$185,'Market shares starting point Fe'!$D115)=0,(SUMIFS('RAW data extract'!X$74:X$81,'RAW data extract'!$C$74:$C$81,VLOOKUP('Market shares starting point Fe'!$D115,Nomenclature!$F$1:$G$8,2,FALSE))-'Market shares starting point Fe'!Z115)+Z115,$Z115/SUMIFS('Eurostat market shares'!$Z$2:$Z$185,'Eurostat market shares'!$C$2:$C$185,'Market shares starting point Fe'!$C115,'Eurostat market shares'!$D$2:$D$185,'Market shares starting point Fe'!$D115)*(SUMIFS('RAW data extract'!X$74:X$81,'RAW data extract'!$C$74:$C$81,VLOOKUP('Market shares starting point Fe'!$D115,Nomenclature!$F$1:$G$8,2,FALSE))-'Market shares starting point Fe'!Z115)+Z115)</f>
        <v>7.2155963477870365E-3</v>
      </c>
      <c r="AB115" s="7">
        <f>IF(SUMIFS('Eurostat market shares'!$Z$2:$Z$185,'Eurostat market shares'!$C$2:$C$185,'Market shares starting point Fe'!$C115,'Eurostat market shares'!$D$2:$D$185,'Market shares starting point Fe'!$D115)=0,(SUMIFS('RAW data extract'!Y$74:Y$81,'RAW data extract'!$C$74:$C$81,VLOOKUP('Market shares starting point Fe'!$D115,Nomenclature!$F$1:$G$8,2,FALSE))-'Market shares starting point Fe'!AA115)+AA115,$Z115/SUMIFS('Eurostat market shares'!$Z$2:$Z$185,'Eurostat market shares'!$C$2:$C$185,'Market shares starting point Fe'!$C115,'Eurostat market shares'!$D$2:$D$185,'Market shares starting point Fe'!$D115)*(SUMIFS('RAW data extract'!Y$74:Y$81,'RAW data extract'!$C$74:$C$81,VLOOKUP('Market shares starting point Fe'!$D115,Nomenclature!$F$1:$G$8,2,FALSE))-'Market shares starting point Fe'!AA115)+AA115)</f>
        <v>7.890569534690391E-3</v>
      </c>
      <c r="AC115" s="7">
        <f>IF(SUMIFS('Eurostat market shares'!$Z$2:$Z$185,'Eurostat market shares'!$C$2:$C$185,'Market shares starting point Fe'!$C115,'Eurostat market shares'!$D$2:$D$185,'Market shares starting point Fe'!$D115)=0,(SUMIFS('RAW data extract'!Z$74:Z$81,'RAW data extract'!$C$74:$C$81,VLOOKUP('Market shares starting point Fe'!$D115,Nomenclature!$F$1:$G$8,2,FALSE))-'Market shares starting point Fe'!AB115)+AB115,$Z115/SUMIFS('Eurostat market shares'!$Z$2:$Z$185,'Eurostat market shares'!$C$2:$C$185,'Market shares starting point Fe'!$C115,'Eurostat market shares'!$D$2:$D$185,'Market shares starting point Fe'!$D115)*(SUMIFS('RAW data extract'!Z$74:Z$81,'RAW data extract'!$C$74:$C$81,VLOOKUP('Market shares starting point Fe'!$D115,Nomenclature!$F$1:$G$8,2,FALSE))-'Market shares starting point Fe'!AB115)+AB115)</f>
        <v>8.7395521497155917E-3</v>
      </c>
      <c r="AD115" s="7">
        <f>IF(SUMIFS('Eurostat market shares'!$Z$2:$Z$185,'Eurostat market shares'!$C$2:$C$185,'Market shares starting point Fe'!$C115,'Eurostat market shares'!$D$2:$D$185,'Market shares starting point Fe'!$D115)=0,(SUMIFS('RAW data extract'!AA$74:AA$81,'RAW data extract'!$C$74:$C$81,VLOOKUP('Market shares starting point Fe'!$D115,Nomenclature!$F$1:$G$8,2,FALSE))-'Market shares starting point Fe'!AC115)+AC115,$Z115/SUMIFS('Eurostat market shares'!$Z$2:$Z$185,'Eurostat market shares'!$C$2:$C$185,'Market shares starting point Fe'!$C115,'Eurostat market shares'!$D$2:$D$185,'Market shares starting point Fe'!$D115)*(SUMIFS('RAW data extract'!AA$74:AA$81,'RAW data extract'!$C$74:$C$81,VLOOKUP('Market shares starting point Fe'!$D115,Nomenclature!$F$1:$G$8,2,FALSE))-'Market shares starting point Fe'!AC115)+AC115)</f>
        <v>9.4668349705161938E-3</v>
      </c>
      <c r="AE115" s="7">
        <f>IF(SUMIFS('Eurostat market shares'!$Z$2:$Z$185,'Eurostat market shares'!$C$2:$C$185,'Market shares starting point Fe'!$C115,'Eurostat market shares'!$D$2:$D$185,'Market shares starting point Fe'!$D115)=0,(SUMIFS('RAW data extract'!AB$74:AB$81,'RAW data extract'!$C$74:$C$81,VLOOKUP('Market shares starting point Fe'!$D115,Nomenclature!$F$1:$G$8,2,FALSE))-'Market shares starting point Fe'!AD115)+AD115,$Z115/SUMIFS('Eurostat market shares'!$Z$2:$Z$185,'Eurostat market shares'!$C$2:$C$185,'Market shares starting point Fe'!$C115,'Eurostat market shares'!$D$2:$D$185,'Market shares starting point Fe'!$D115)*(SUMIFS('RAW data extract'!AB$74:AB$81,'RAW data extract'!$C$74:$C$81,VLOOKUP('Market shares starting point Fe'!$D115,Nomenclature!$F$1:$G$8,2,FALSE))-'Market shares starting point Fe'!AD115)+AD115)</f>
        <v>1.0192339301006553E-2</v>
      </c>
      <c r="AF115" s="7">
        <f>IF(SUMIFS('Eurostat market shares'!$Z$2:$Z$185,'Eurostat market shares'!$C$2:$C$185,'Market shares starting point Fe'!$C115,'Eurostat market shares'!$D$2:$D$185,'Market shares starting point Fe'!$D115)=0,(SUMIFS('RAW data extract'!AC$74:AC$81,'RAW data extract'!$C$74:$C$81,VLOOKUP('Market shares starting point Fe'!$D115,Nomenclature!$F$1:$G$8,2,FALSE))-'Market shares starting point Fe'!AE115)+AE115,$Z115/SUMIFS('Eurostat market shares'!$Z$2:$Z$185,'Eurostat market shares'!$C$2:$C$185,'Market shares starting point Fe'!$C115,'Eurostat market shares'!$D$2:$D$185,'Market shares starting point Fe'!$D115)*(SUMIFS('RAW data extract'!AC$74:AC$81,'RAW data extract'!$C$74:$C$81,VLOOKUP('Market shares starting point Fe'!$D115,Nomenclature!$F$1:$G$8,2,FALSE))-'Market shares starting point Fe'!AE115)+AE115)</f>
        <v>1.0932966743926948E-2</v>
      </c>
      <c r="AG115" s="7">
        <f>IF(SUMIFS('Eurostat market shares'!$Z$2:$Z$185,'Eurostat market shares'!$C$2:$C$185,'Market shares starting point Fe'!$C115,'Eurostat market shares'!$D$2:$D$185,'Market shares starting point Fe'!$D115)=0,(SUMIFS('RAW data extract'!AD$74:AD$81,'RAW data extract'!$C$74:$C$81,VLOOKUP('Market shares starting point Fe'!$D115,Nomenclature!$F$1:$G$8,2,FALSE))-'Market shares starting point Fe'!AF115)+AF115,$Z115/SUMIFS('Eurostat market shares'!$Z$2:$Z$185,'Eurostat market shares'!$C$2:$C$185,'Market shares starting point Fe'!$C115,'Eurostat market shares'!$D$2:$D$185,'Market shares starting point Fe'!$D115)*(SUMIFS('RAW data extract'!AD$74:AD$81,'RAW data extract'!$C$74:$C$81,VLOOKUP('Market shares starting point Fe'!$D115,Nomenclature!$F$1:$G$8,2,FALSE))-'Market shares starting point Fe'!AF115)+AF115)</f>
        <v>1.1632729077874658E-2</v>
      </c>
      <c r="AH115" s="7">
        <f>IF(SUMIFS('Eurostat market shares'!$Z$2:$Z$185,'Eurostat market shares'!$C$2:$C$185,'Market shares starting point Fe'!$C115,'Eurostat market shares'!$D$2:$D$185,'Market shares starting point Fe'!$D115)=0,(SUMIFS('RAW data extract'!AE$74:AE$81,'RAW data extract'!$C$74:$C$81,VLOOKUP('Market shares starting point Fe'!$D115,Nomenclature!$F$1:$G$8,2,FALSE))-'Market shares starting point Fe'!AG115)+AG115,$Z115/SUMIFS('Eurostat market shares'!$Z$2:$Z$185,'Eurostat market shares'!$C$2:$C$185,'Market shares starting point Fe'!$C115,'Eurostat market shares'!$D$2:$D$185,'Market shares starting point Fe'!$D115)*(SUMIFS('RAW data extract'!AE$74:AE$81,'RAW data extract'!$C$74:$C$81,VLOOKUP('Market shares starting point Fe'!$D115,Nomenclature!$F$1:$G$8,2,FALSE))-'Market shares starting point Fe'!AG115)+AG115)</f>
        <v>1.2403548283621474E-2</v>
      </c>
      <c r="AI115" s="7">
        <f>IF(SUMIFS('Eurostat market shares'!$Z$2:$Z$185,'Eurostat market shares'!$C$2:$C$185,'Market shares starting point Fe'!$C115,'Eurostat market shares'!$D$2:$D$185,'Market shares starting point Fe'!$D115)=0,(SUMIFS('RAW data extract'!AF$74:AF$81,'RAW data extract'!$C$74:$C$81,VLOOKUP('Market shares starting point Fe'!$D115,Nomenclature!$F$1:$G$8,2,FALSE))-'Market shares starting point Fe'!AH115)+AH115,$Z115/SUMIFS('Eurostat market shares'!$Z$2:$Z$185,'Eurostat market shares'!$C$2:$C$185,'Market shares starting point Fe'!$C115,'Eurostat market shares'!$D$2:$D$185,'Market shares starting point Fe'!$D115)*(SUMIFS('RAW data extract'!AF$74:AF$81,'RAW data extract'!$C$74:$C$81,VLOOKUP('Market shares starting point Fe'!$D115,Nomenclature!$F$1:$G$8,2,FALSE))-'Market shares starting point Fe'!AH115)+AH115)</f>
        <v>1.3192387051305671E-2</v>
      </c>
      <c r="AJ115" s="7">
        <f>IF(SUMIFS('Eurostat market shares'!$Z$2:$Z$185,'Eurostat market shares'!$C$2:$C$185,'Market shares starting point Fe'!$C115,'Eurostat market shares'!$D$2:$D$185,'Market shares starting point Fe'!$D115)=0,(SUMIFS('RAW data extract'!AG$74:AG$81,'RAW data extract'!$C$74:$C$81,VLOOKUP('Market shares starting point Fe'!$D115,Nomenclature!$F$1:$G$8,2,FALSE))-'Market shares starting point Fe'!AI115)+AI115,$Z115/SUMIFS('Eurostat market shares'!$Z$2:$Z$185,'Eurostat market shares'!$C$2:$C$185,'Market shares starting point Fe'!$C115,'Eurostat market shares'!$D$2:$D$185,'Market shares starting point Fe'!$D115)*(SUMIFS('RAW data extract'!AG$74:AG$81,'RAW data extract'!$C$74:$C$81,VLOOKUP('Market shares starting point Fe'!$D115,Nomenclature!$F$1:$G$8,2,FALSE))-'Market shares starting point Fe'!AI115)+AI115)</f>
        <v>1.4040730380408782E-2</v>
      </c>
      <c r="AK115" s="7">
        <f>IF(SUMIFS('Eurostat market shares'!$Z$2:$Z$185,'Eurostat market shares'!$C$2:$C$185,'Market shares starting point Fe'!$C115,'Eurostat market shares'!$D$2:$D$185,'Market shares starting point Fe'!$D115)=0,(SUMIFS('RAW data extract'!AH$74:AH$81,'RAW data extract'!$C$74:$C$81,VLOOKUP('Market shares starting point Fe'!$D115,Nomenclature!$F$1:$G$8,2,FALSE))-'Market shares starting point Fe'!AJ115)+AJ115,$Z115/SUMIFS('Eurostat market shares'!$Z$2:$Z$185,'Eurostat market shares'!$C$2:$C$185,'Market shares starting point Fe'!$C115,'Eurostat market shares'!$D$2:$D$185,'Market shares starting point Fe'!$D115)*(SUMIFS('RAW data extract'!AH$74:AH$81,'RAW data extract'!$C$74:$C$81,VLOOKUP('Market shares starting point Fe'!$D115,Nomenclature!$F$1:$G$8,2,FALSE))-'Market shares starting point Fe'!AJ115)+AJ115)</f>
        <v>1.5033369462781436E-2</v>
      </c>
      <c r="AL115" s="7">
        <f>IF(SUMIFS('Eurostat market shares'!$Z$2:$Z$185,'Eurostat market shares'!$C$2:$C$185,'Market shares starting point Fe'!$C115,'Eurostat market shares'!$D$2:$D$185,'Market shares starting point Fe'!$D115)=0,(SUMIFS('RAW data extract'!AI$74:AI$81,'RAW data extract'!$C$74:$C$81,VLOOKUP('Market shares starting point Fe'!$D115,Nomenclature!$F$1:$G$8,2,FALSE))-'Market shares starting point Fe'!AK115)+AK115,$Z115/SUMIFS('Eurostat market shares'!$Z$2:$Z$185,'Eurostat market shares'!$C$2:$C$185,'Market shares starting point Fe'!$C115,'Eurostat market shares'!$D$2:$D$185,'Market shares starting point Fe'!$D115)*(SUMIFS('RAW data extract'!AI$74:AI$81,'RAW data extract'!$C$74:$C$81,VLOOKUP('Market shares starting point Fe'!$D115,Nomenclature!$F$1:$G$8,2,FALSE))-'Market shares starting point Fe'!AK115)+AK115)</f>
        <v>1.6119232985887754E-2</v>
      </c>
      <c r="AM115" s="7">
        <f>IF(SUMIFS('Eurostat market shares'!$Z$2:$Z$185,'Eurostat market shares'!$C$2:$C$185,'Market shares starting point Fe'!$C115,'Eurostat market shares'!$D$2:$D$185,'Market shares starting point Fe'!$D115)=0,(SUMIFS('RAW data extract'!AJ$74:AJ$81,'RAW data extract'!$C$74:$C$81,VLOOKUP('Market shares starting point Fe'!$D115,Nomenclature!$F$1:$G$8,2,FALSE))-'Market shares starting point Fe'!AL115)+AL115,$Z115/SUMIFS('Eurostat market shares'!$Z$2:$Z$185,'Eurostat market shares'!$C$2:$C$185,'Market shares starting point Fe'!$C115,'Eurostat market shares'!$D$2:$D$185,'Market shares starting point Fe'!$D115)*(SUMIFS('RAW data extract'!AJ$74:AJ$81,'RAW data extract'!$C$74:$C$81,VLOOKUP('Market shares starting point Fe'!$D115,Nomenclature!$F$1:$G$8,2,FALSE))-'Market shares starting point Fe'!AL115)+AL115)</f>
        <v>1.7354203128125446E-2</v>
      </c>
      <c r="AN115" s="7">
        <f>IF(SUMIFS('Eurostat market shares'!$Z$2:$Z$185,'Eurostat market shares'!$C$2:$C$185,'Market shares starting point Fe'!$C115,'Eurostat market shares'!$D$2:$D$185,'Market shares starting point Fe'!$D115)=0,(SUMIFS('RAW data extract'!AK$74:AK$81,'RAW data extract'!$C$74:$C$81,VLOOKUP('Market shares starting point Fe'!$D115,Nomenclature!$F$1:$G$8,2,FALSE))-'Market shares starting point Fe'!AM115)+AM115,$Z115/SUMIFS('Eurostat market shares'!$Z$2:$Z$185,'Eurostat market shares'!$C$2:$C$185,'Market shares starting point Fe'!$C115,'Eurostat market shares'!$D$2:$D$185,'Market shares starting point Fe'!$D115)*(SUMIFS('RAW data extract'!AK$74:AK$81,'RAW data extract'!$C$74:$C$81,VLOOKUP('Market shares starting point Fe'!$D115,Nomenclature!$F$1:$G$8,2,FALSE))-'Market shares starting point Fe'!AM115)+AM115)</f>
        <v>1.8827414576133131E-2</v>
      </c>
      <c r="AO115" s="7">
        <f>IF(SUMIFS('Eurostat market shares'!$Z$2:$Z$185,'Eurostat market shares'!$C$2:$C$185,'Market shares starting point Fe'!$C115,'Eurostat market shares'!$D$2:$D$185,'Market shares starting point Fe'!$D115)=0,(SUMIFS('RAW data extract'!AL$74:AL$81,'RAW data extract'!$C$74:$C$81,VLOOKUP('Market shares starting point Fe'!$D115,Nomenclature!$F$1:$G$8,2,FALSE))-'Market shares starting point Fe'!AN115)+AN115,$Z115/SUMIFS('Eurostat market shares'!$Z$2:$Z$185,'Eurostat market shares'!$C$2:$C$185,'Market shares starting point Fe'!$C115,'Eurostat market shares'!$D$2:$D$185,'Market shares starting point Fe'!$D115)*(SUMIFS('RAW data extract'!AL$74:AL$81,'RAW data extract'!$C$74:$C$81,VLOOKUP('Market shares starting point Fe'!$D115,Nomenclature!$F$1:$G$8,2,FALSE))-'Market shares starting point Fe'!AN115)+AN115)</f>
        <v>2.049290191040452E-2</v>
      </c>
      <c r="AP115" s="7">
        <f>IF(SUMIFS('Eurostat market shares'!$Z$2:$Z$185,'Eurostat market shares'!$C$2:$C$185,'Market shares starting point Fe'!$C115,'Eurostat market shares'!$D$2:$D$185,'Market shares starting point Fe'!$D115)=0,(SUMIFS('RAW data extract'!AM$74:AM$81,'RAW data extract'!$C$74:$C$81,VLOOKUP('Market shares starting point Fe'!$D115,Nomenclature!$F$1:$G$8,2,FALSE))-'Market shares starting point Fe'!AO115)+AO115,$Z115/SUMIFS('Eurostat market shares'!$Z$2:$Z$185,'Eurostat market shares'!$C$2:$C$185,'Market shares starting point Fe'!$C115,'Eurostat market shares'!$D$2:$D$185,'Market shares starting point Fe'!$D115)*(SUMIFS('RAW data extract'!AM$74:AM$81,'RAW data extract'!$C$74:$C$81,VLOOKUP('Market shares starting point Fe'!$D115,Nomenclature!$F$1:$G$8,2,FALSE))-'Market shares starting point Fe'!AO115)+AO115)</f>
        <v>2.2380289907512292E-2</v>
      </c>
      <c r="AQ115" s="7">
        <f>IF(SUMIFS('Eurostat market shares'!$Z$2:$Z$185,'Eurostat market shares'!$C$2:$C$185,'Market shares starting point Fe'!$C115,'Eurostat market shares'!$D$2:$D$185,'Market shares starting point Fe'!$D115)=0,(SUMIFS('RAW data extract'!AN$74:AN$81,'RAW data extract'!$C$74:$C$81,VLOOKUP('Market shares starting point Fe'!$D115,Nomenclature!$F$1:$G$8,2,FALSE))-'Market shares starting point Fe'!AP115)+AP115,$Z115/SUMIFS('Eurostat market shares'!$Z$2:$Z$185,'Eurostat market shares'!$C$2:$C$185,'Market shares starting point Fe'!$C115,'Eurostat market shares'!$D$2:$D$185,'Market shares starting point Fe'!$D115)*(SUMIFS('RAW data extract'!AN$74:AN$81,'RAW data extract'!$C$74:$C$81,VLOOKUP('Market shares starting point Fe'!$D115,Nomenclature!$F$1:$G$8,2,FALSE))-'Market shares starting point Fe'!AP115)+AP115)</f>
        <v>2.4483705521278869E-2</v>
      </c>
      <c r="AR115" s="7">
        <f>IF(SUMIFS('Eurostat market shares'!$Z$2:$Z$185,'Eurostat market shares'!$C$2:$C$185,'Market shares starting point Fe'!$C115,'Eurostat market shares'!$D$2:$D$185,'Market shares starting point Fe'!$D115)=0,(SUMIFS('RAW data extract'!AO$74:AO$81,'RAW data extract'!$C$74:$C$81,VLOOKUP('Market shares starting point Fe'!$D115,Nomenclature!$F$1:$G$8,2,FALSE))-'Market shares starting point Fe'!AQ115)+AQ115,$Z115/SUMIFS('Eurostat market shares'!$Z$2:$Z$185,'Eurostat market shares'!$C$2:$C$185,'Market shares starting point Fe'!$C115,'Eurostat market shares'!$D$2:$D$185,'Market shares starting point Fe'!$D115)*(SUMIFS('RAW data extract'!AO$74:AO$81,'RAW data extract'!$C$74:$C$81,VLOOKUP('Market shares starting point Fe'!$D115,Nomenclature!$F$1:$G$8,2,FALSE))-'Market shares starting point Fe'!AQ115)+AQ115)</f>
        <v>2.6674996866603823E-2</v>
      </c>
      <c r="AS115" s="7">
        <f>IF(SUMIFS('Eurostat market shares'!$Z$2:$Z$185,'Eurostat market shares'!$C$2:$C$185,'Market shares starting point Fe'!$C115,'Eurostat market shares'!$D$2:$D$185,'Market shares starting point Fe'!$D115)=0,(SUMIFS('RAW data extract'!AP$74:AP$81,'RAW data extract'!$C$74:$C$81,VLOOKUP('Market shares starting point Fe'!$D115,Nomenclature!$F$1:$G$8,2,FALSE))-'Market shares starting point Fe'!AR115)+AR115,$Z115/SUMIFS('Eurostat market shares'!$Z$2:$Z$185,'Eurostat market shares'!$C$2:$C$185,'Market shares starting point Fe'!$C115,'Eurostat market shares'!$D$2:$D$185,'Market shares starting point Fe'!$D115)*(SUMIFS('RAW data extract'!AP$74:AP$81,'RAW data extract'!$C$74:$C$81,VLOOKUP('Market shares starting point Fe'!$D115,Nomenclature!$F$1:$G$8,2,FALSE))-'Market shares starting point Fe'!AR115)+AR115)</f>
        <v>2.8981523520557759E-2</v>
      </c>
      <c r="AT115" s="7">
        <f>IF(SUMIFS('Eurostat market shares'!$Z$2:$Z$185,'Eurostat market shares'!$C$2:$C$185,'Market shares starting point Fe'!$C115,'Eurostat market shares'!$D$2:$D$185,'Market shares starting point Fe'!$D115)=0,(SUMIFS('RAW data extract'!AQ$74:AQ$81,'RAW data extract'!$C$74:$C$81,VLOOKUP('Market shares starting point Fe'!$D115,Nomenclature!$F$1:$G$8,2,FALSE))-'Market shares starting point Fe'!AS115)+AS115,$Z115/SUMIFS('Eurostat market shares'!$Z$2:$Z$185,'Eurostat market shares'!$C$2:$C$185,'Market shares starting point Fe'!$C115,'Eurostat market shares'!$D$2:$D$185,'Market shares starting point Fe'!$D115)*(SUMIFS('RAW data extract'!AQ$74:AQ$81,'RAW data extract'!$C$74:$C$81,VLOOKUP('Market shares starting point Fe'!$D115,Nomenclature!$F$1:$G$8,2,FALSE))-'Market shares starting point Fe'!AS115)+AS115)</f>
        <v>3.1471723504043404E-2</v>
      </c>
      <c r="AU115" s="7">
        <f>IF(SUMIFS('Eurostat market shares'!$Z$2:$Z$185,'Eurostat market shares'!$C$2:$C$185,'Market shares starting point Fe'!$C115,'Eurostat market shares'!$D$2:$D$185,'Market shares starting point Fe'!$D115)=0,(SUMIFS('RAW data extract'!AR$74:AR$81,'RAW data extract'!$C$74:$C$81,VLOOKUP('Market shares starting point Fe'!$D115,Nomenclature!$F$1:$G$8,2,FALSE))-'Market shares starting point Fe'!AT115)+AT115,$Z115/SUMIFS('Eurostat market shares'!$Z$2:$Z$185,'Eurostat market shares'!$C$2:$C$185,'Market shares starting point Fe'!$C115,'Eurostat market shares'!$D$2:$D$185,'Market shares starting point Fe'!$D115)*(SUMIFS('RAW data extract'!AR$74:AR$81,'RAW data extract'!$C$74:$C$81,VLOOKUP('Market shares starting point Fe'!$D115,Nomenclature!$F$1:$G$8,2,FALSE))-'Market shares starting point Fe'!AT115)+AT115)</f>
        <v>3.4052766275412157E-2</v>
      </c>
      <c r="AV115" s="7">
        <f>IF(SUMIFS('Eurostat market shares'!$Z$2:$Z$185,'Eurostat market shares'!$C$2:$C$185,'Market shares starting point Fe'!$C115,'Eurostat market shares'!$D$2:$D$185,'Market shares starting point Fe'!$D115)=0,(SUMIFS('RAW data extract'!AS$74:AS$81,'RAW data extract'!$C$74:$C$81,VLOOKUP('Market shares starting point Fe'!$D115,Nomenclature!$F$1:$G$8,2,FALSE))-'Market shares starting point Fe'!AU115)+AU115,$Z115/SUMIFS('Eurostat market shares'!$Z$2:$Z$185,'Eurostat market shares'!$C$2:$C$185,'Market shares starting point Fe'!$C115,'Eurostat market shares'!$D$2:$D$185,'Market shares starting point Fe'!$D115)*(SUMIFS('RAW data extract'!AS$74:AS$81,'RAW data extract'!$C$74:$C$81,VLOOKUP('Market shares starting point Fe'!$D115,Nomenclature!$F$1:$G$8,2,FALSE))-'Market shares starting point Fe'!AU115)+AU115)</f>
        <v>3.6778270543804337E-2</v>
      </c>
      <c r="AW115" s="7">
        <f>IF(SUMIFS('Eurostat market shares'!$Z$2:$Z$185,'Eurostat market shares'!$C$2:$C$185,'Market shares starting point Fe'!$C115,'Eurostat market shares'!$D$2:$D$185,'Market shares starting point Fe'!$D115)=0,(SUMIFS('RAW data extract'!AT$74:AT$81,'RAW data extract'!$C$74:$C$81,VLOOKUP('Market shares starting point Fe'!$D115,Nomenclature!$F$1:$G$8,2,FALSE))-'Market shares starting point Fe'!AV115)+AV115,$Z115/SUMIFS('Eurostat market shares'!$Z$2:$Z$185,'Eurostat market shares'!$C$2:$C$185,'Market shares starting point Fe'!$C115,'Eurostat market shares'!$D$2:$D$185,'Market shares starting point Fe'!$D115)*(SUMIFS('RAW data extract'!AT$74:AT$81,'RAW data extract'!$C$74:$C$81,VLOOKUP('Market shares starting point Fe'!$D115,Nomenclature!$F$1:$G$8,2,FALSE))-'Market shares starting point Fe'!AV115)+AV115)</f>
        <v>3.9681390293189546E-2</v>
      </c>
      <c r="AX115" s="7">
        <f>IF(SUMIFS('Eurostat market shares'!$Z$2:$Z$185,'Eurostat market shares'!$C$2:$C$185,'Market shares starting point Fe'!$C115,'Eurostat market shares'!$D$2:$D$185,'Market shares starting point Fe'!$D115)=0,(SUMIFS('RAW data extract'!AU$74:AU$81,'RAW data extract'!$C$74:$C$81,VLOOKUP('Market shares starting point Fe'!$D115,Nomenclature!$F$1:$G$8,2,FALSE))-'Market shares starting point Fe'!AW115)+AW115,$Z115/SUMIFS('Eurostat market shares'!$Z$2:$Z$185,'Eurostat market shares'!$C$2:$C$185,'Market shares starting point Fe'!$C115,'Eurostat market shares'!$D$2:$D$185,'Market shares starting point Fe'!$D115)*(SUMIFS('RAW data extract'!AU$74:AU$81,'RAW data extract'!$C$74:$C$81,VLOOKUP('Market shares starting point Fe'!$D115,Nomenclature!$F$1:$G$8,2,FALSE))-'Market shares starting point Fe'!AW115)+AW115)</f>
        <v>4.2824369563487202E-2</v>
      </c>
      <c r="AY115" s="7">
        <f>IF(SUMIFS('Eurostat market shares'!$Z$2:$Z$185,'Eurostat market shares'!$C$2:$C$185,'Market shares starting point Fe'!$C115,'Eurostat market shares'!$D$2:$D$185,'Market shares starting point Fe'!$D115)=0,(SUMIFS('RAW data extract'!AV$74:AV$81,'RAW data extract'!$C$74:$C$81,VLOOKUP('Market shares starting point Fe'!$D115,Nomenclature!$F$1:$G$8,2,FALSE))-'Market shares starting point Fe'!AX115)+AX115,$Z115/SUMIFS('Eurostat market shares'!$Z$2:$Z$185,'Eurostat market shares'!$C$2:$C$185,'Market shares starting point Fe'!$C115,'Eurostat market shares'!$D$2:$D$185,'Market shares starting point Fe'!$D115)*(SUMIFS('RAW data extract'!AV$74:AV$81,'RAW data extract'!$C$74:$C$81,VLOOKUP('Market shares starting point Fe'!$D115,Nomenclature!$F$1:$G$8,2,FALSE))-'Market shares starting point Fe'!AX115)+AX115)</f>
        <v>4.6241290612107071E-2</v>
      </c>
      <c r="AZ115" s="7">
        <f>IF(SUMIFS('Eurostat market shares'!$Z$2:$Z$185,'Eurostat market shares'!$C$2:$C$185,'Market shares starting point Fe'!$C115,'Eurostat market shares'!$D$2:$D$185,'Market shares starting point Fe'!$D115)=0,(SUMIFS('RAW data extract'!AW$74:AW$81,'RAW data extract'!$C$74:$C$81,VLOOKUP('Market shares starting point Fe'!$D115,Nomenclature!$F$1:$G$8,2,FALSE))-'Market shares starting point Fe'!AY115)+AY115,$Z115/SUMIFS('Eurostat market shares'!$Z$2:$Z$185,'Eurostat market shares'!$C$2:$C$185,'Market shares starting point Fe'!$C115,'Eurostat market shares'!$D$2:$D$185,'Market shares starting point Fe'!$D115)*(SUMIFS('RAW data extract'!AW$74:AW$81,'RAW data extract'!$C$74:$C$81,VLOOKUP('Market shares starting point Fe'!$D115,Nomenclature!$F$1:$G$8,2,FALSE))-'Market shares starting point Fe'!AY115)+AY115)</f>
        <v>4.9947291639282E-2</v>
      </c>
      <c r="BA115" s="7">
        <f>IF(SUMIFS('Eurostat market shares'!$Z$2:$Z$185,'Eurostat market shares'!$C$2:$C$185,'Market shares starting point Fe'!$C115,'Eurostat market shares'!$D$2:$D$185,'Market shares starting point Fe'!$D115)=0,(SUMIFS('RAW data extract'!AX$74:AX$81,'RAW data extract'!$C$74:$C$81,VLOOKUP('Market shares starting point Fe'!$D115,Nomenclature!$F$1:$G$8,2,FALSE))-'Market shares starting point Fe'!AZ115)+AZ115,$Z115/SUMIFS('Eurostat market shares'!$Z$2:$Z$185,'Eurostat market shares'!$C$2:$C$185,'Market shares starting point Fe'!$C115,'Eurostat market shares'!$D$2:$D$185,'Market shares starting point Fe'!$D115)*(SUMIFS('RAW data extract'!AX$74:AX$81,'RAW data extract'!$C$74:$C$81,VLOOKUP('Market shares starting point Fe'!$D115,Nomenclature!$F$1:$G$8,2,FALSE))-'Market shares starting point Fe'!AZ115)+AZ115)</f>
        <v>5.39952980802074E-2</v>
      </c>
      <c r="BB115" s="7">
        <f>IF(SUMIFS('Eurostat market shares'!$Z$2:$Z$185,'Eurostat market shares'!$C$2:$C$185,'Market shares starting point Fe'!$C115,'Eurostat market shares'!$D$2:$D$185,'Market shares starting point Fe'!$D115)=0,(SUMIFS('RAW data extract'!AY$74:AY$81,'RAW data extract'!$C$74:$C$81,VLOOKUP('Market shares starting point Fe'!$D115,Nomenclature!$F$1:$G$8,2,FALSE))-'Market shares starting point Fe'!BA115)+BA115,$Z115/SUMIFS('Eurostat market shares'!$Z$2:$Z$185,'Eurostat market shares'!$C$2:$C$185,'Market shares starting point Fe'!$C115,'Eurostat market shares'!$D$2:$D$185,'Market shares starting point Fe'!$D115)*(SUMIFS('RAW data extract'!AY$74:AY$81,'RAW data extract'!$C$74:$C$81,VLOOKUP('Market shares starting point Fe'!$D115,Nomenclature!$F$1:$G$8,2,FALSE))-'Market shares starting point Fe'!BA115)+BA115)</f>
        <v>5.8458049131457968E-2</v>
      </c>
      <c r="BC115" s="7">
        <f>IF(SUMIFS('Eurostat market shares'!$Z$2:$Z$185,'Eurostat market shares'!$C$2:$C$185,'Market shares starting point Fe'!$C115,'Eurostat market shares'!$D$2:$D$185,'Market shares starting point Fe'!$D115)=0,(SUMIFS('RAW data extract'!AZ$74:AZ$81,'RAW data extract'!$C$74:$C$81,VLOOKUP('Market shares starting point Fe'!$D115,Nomenclature!$F$1:$G$8,2,FALSE))-'Market shares starting point Fe'!BB115)+BB115,$Z115/SUMIFS('Eurostat market shares'!$Z$2:$Z$185,'Eurostat market shares'!$C$2:$C$185,'Market shares starting point Fe'!$C115,'Eurostat market shares'!$D$2:$D$185,'Market shares starting point Fe'!$D115)*(SUMIFS('RAW data extract'!AZ$74:AZ$81,'RAW data extract'!$C$74:$C$81,VLOOKUP('Market shares starting point Fe'!$D115,Nomenclature!$F$1:$G$8,2,FALSE))-'Market shares starting point Fe'!BB115)+BB115)</f>
        <v>6.3401371092002445E-2</v>
      </c>
      <c r="BD115" s="7">
        <f>IF(SUMIFS('Eurostat market shares'!$Z$2:$Z$185,'Eurostat market shares'!$C$2:$C$185,'Market shares starting point Fe'!$C115,'Eurostat market shares'!$D$2:$D$185,'Market shares starting point Fe'!$D115)=0,(SUMIFS('RAW data extract'!BA$74:BA$81,'RAW data extract'!$C$74:$C$81,VLOOKUP('Market shares starting point Fe'!$D115,Nomenclature!$F$1:$G$8,2,FALSE))-'Market shares starting point Fe'!BC115)+BC115,$Z115/SUMIFS('Eurostat market shares'!$Z$2:$Z$185,'Eurostat market shares'!$C$2:$C$185,'Market shares starting point Fe'!$C115,'Eurostat market shares'!$D$2:$D$185,'Market shares starting point Fe'!$D115)*(SUMIFS('RAW data extract'!BA$74:BA$81,'RAW data extract'!$C$74:$C$81,VLOOKUP('Market shares starting point Fe'!$D115,Nomenclature!$F$1:$G$8,2,FALSE))-'Market shares starting point Fe'!BC115)+BC115)</f>
        <v>6.8817306464138597E-2</v>
      </c>
      <c r="BE115" s="7">
        <f>IF(SUMIFS('Eurostat market shares'!$Z$2:$Z$185,'Eurostat market shares'!$C$2:$C$185,'Market shares starting point Fe'!$C115,'Eurostat market shares'!$D$2:$D$185,'Market shares starting point Fe'!$D115)=0,(SUMIFS('RAW data extract'!BB$74:BB$81,'RAW data extract'!$C$74:$C$81,VLOOKUP('Market shares starting point Fe'!$D115,Nomenclature!$F$1:$G$8,2,FALSE))-'Market shares starting point Fe'!BD115)+BD115,$Z115/SUMIFS('Eurostat market shares'!$Z$2:$Z$185,'Eurostat market shares'!$C$2:$C$185,'Market shares starting point Fe'!$C115,'Eurostat market shares'!$D$2:$D$185,'Market shares starting point Fe'!$D115)*(SUMIFS('RAW data extract'!BB$74:BB$81,'RAW data extract'!$C$74:$C$81,VLOOKUP('Market shares starting point Fe'!$D115,Nomenclature!$F$1:$G$8,2,FALSE))-'Market shares starting point Fe'!BD115)+BD115)</f>
        <v>7.4897037211166584E-2</v>
      </c>
      <c r="BF115" s="7">
        <f>IF(SUMIFS('Eurostat market shares'!$Z$2:$Z$185,'Eurostat market shares'!$C$2:$C$185,'Market shares starting point Fe'!$C115,'Eurostat market shares'!$D$2:$D$185,'Market shares starting point Fe'!$D115)=0,(SUMIFS('RAW data extract'!BC$74:BC$81,'RAW data extract'!$C$74:$C$81,VLOOKUP('Market shares starting point Fe'!$D115,Nomenclature!$F$1:$G$8,2,FALSE))-'Market shares starting point Fe'!BE115)+BE115,$Z115/SUMIFS('Eurostat market shares'!$Z$2:$Z$185,'Eurostat market shares'!$C$2:$C$185,'Market shares starting point Fe'!$C115,'Eurostat market shares'!$D$2:$D$185,'Market shares starting point Fe'!$D115)*(SUMIFS('RAW data extract'!BC$74:BC$81,'RAW data extract'!$C$74:$C$81,VLOOKUP('Market shares starting point Fe'!$D115,Nomenclature!$F$1:$G$8,2,FALSE))-'Market shares starting point Fe'!BE115)+BE115)</f>
        <v>8.1710240282487634E-2</v>
      </c>
      <c r="BG115" s="7">
        <f>IF(SUMIFS('Eurostat market shares'!$Z$2:$Z$185,'Eurostat market shares'!$C$2:$C$185,'Market shares starting point Fe'!$C115,'Eurostat market shares'!$D$2:$D$185,'Market shares starting point Fe'!$D115)=0,(SUMIFS('RAW data extract'!BD$74:BD$81,'RAW data extract'!$C$74:$C$81,VLOOKUP('Market shares starting point Fe'!$D115,Nomenclature!$F$1:$G$8,2,FALSE))-'Market shares starting point Fe'!BF115)+BF115,$Z115/SUMIFS('Eurostat market shares'!$Z$2:$Z$185,'Eurostat market shares'!$C$2:$C$185,'Market shares starting point Fe'!$C115,'Eurostat market shares'!$D$2:$D$185,'Market shares starting point Fe'!$D115)*(SUMIFS('RAW data extract'!BD$74:BD$81,'RAW data extract'!$C$74:$C$81,VLOOKUP('Market shares starting point Fe'!$D115,Nomenclature!$F$1:$G$8,2,FALSE))-'Market shares starting point Fe'!BF115)+BF115)</f>
        <v>8.939021685558271E-2</v>
      </c>
      <c r="BH115" s="7">
        <f>IF(SUMIFS('Eurostat market shares'!$Z$2:$Z$185,'Eurostat market shares'!$C$2:$C$185,'Market shares starting point Fe'!$C115,'Eurostat market shares'!$D$2:$D$185,'Market shares starting point Fe'!$D115)=0,(SUMIFS('RAW data extract'!BE$74:BE$81,'RAW data extract'!$C$74:$C$81,VLOOKUP('Market shares starting point Fe'!$D115,Nomenclature!$F$1:$G$8,2,FALSE))-'Market shares starting point Fe'!BG115)+BG115,$Z115/SUMIFS('Eurostat market shares'!$Z$2:$Z$185,'Eurostat market shares'!$C$2:$C$185,'Market shares starting point Fe'!$C115,'Eurostat market shares'!$D$2:$D$185,'Market shares starting point Fe'!$D115)*(SUMIFS('RAW data extract'!BE$74:BE$81,'RAW data extract'!$C$74:$C$81,VLOOKUP('Market shares starting point Fe'!$D115,Nomenclature!$F$1:$G$8,2,FALSE))-'Market shares starting point Fe'!BG115)+BG115)</f>
        <v>9.8121167187869188E-2</v>
      </c>
    </row>
    <row r="116" spans="1:60" hidden="1" x14ac:dyDescent="0.3">
      <c r="A116" t="s">
        <v>9</v>
      </c>
      <c r="B116" t="s">
        <v>10</v>
      </c>
      <c r="C116" t="s">
        <v>33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 s="6">
        <f>IFERROR(SUMIFS('intermediary sheet'!J$2:J$185,'intermediary sheet'!$C$2:$C$185,'Market shares starting point Fe'!$C116,'intermediary sheet'!$D$2:$D$185,'Market shares starting point Fe'!$D116)/SUMIFS('intermediary sheet'!J$2:J$185,'intermediary sheet'!$C$2:$C$185,'Market shares starting point Fe'!$C116,'intermediary sheet'!$D$2:$D$185,"total"),0)</f>
        <v>0</v>
      </c>
      <c r="K116" s="6">
        <f>IFERROR(SUMIFS('intermediary sheet'!K$2:K$185,'intermediary sheet'!$C$2:$C$185,'Market shares starting point Fe'!$C116,'intermediary sheet'!$D$2:$D$185,'Market shares starting point Fe'!$D116)/SUMIFS('intermediary sheet'!K$2:K$185,'intermediary sheet'!$C$2:$C$185,'Market shares starting point Fe'!$C116,'intermediary sheet'!$D$2:$D$185,"total"),0)</f>
        <v>0</v>
      </c>
      <c r="L116" s="6">
        <f>IFERROR(SUMIFS('intermediary sheet'!L$2:L$185,'intermediary sheet'!$C$2:$C$185,'Market shares starting point Fe'!$C116,'intermediary sheet'!$D$2:$D$185,'Market shares starting point Fe'!$D116)/SUMIFS('intermediary sheet'!L$2:L$185,'intermediary sheet'!$C$2:$C$185,'Market shares starting point Fe'!$C116,'intermediary sheet'!$D$2:$D$185,"total"),0)</f>
        <v>0</v>
      </c>
      <c r="M116" s="6">
        <f>IFERROR(SUMIFS('intermediary sheet'!M$2:M$185,'intermediary sheet'!$C$2:$C$185,'Market shares starting point Fe'!$C116,'intermediary sheet'!$D$2:$D$185,'Market shares starting point Fe'!$D116)/SUMIFS('intermediary sheet'!M$2:M$185,'intermediary sheet'!$C$2:$C$185,'Market shares starting point Fe'!$C116,'intermediary sheet'!$D$2:$D$185,"total"),0)</f>
        <v>0</v>
      </c>
      <c r="N116" s="6">
        <f>IFERROR(SUMIFS('intermediary sheet'!N$2:N$185,'intermediary sheet'!$C$2:$C$185,'Market shares starting point Fe'!$C116,'intermediary sheet'!$D$2:$D$185,'Market shares starting point Fe'!$D116)/SUMIFS('intermediary sheet'!N$2:N$185,'intermediary sheet'!$C$2:$C$185,'Market shares starting point Fe'!$C116,'intermediary sheet'!$D$2:$D$185,"total"),0)</f>
        <v>0</v>
      </c>
      <c r="O116" s="6">
        <f>IFERROR(SUMIFS('intermediary sheet'!O$2:O$185,'intermediary sheet'!$C$2:$C$185,'Market shares starting point Fe'!$C116,'intermediary sheet'!$D$2:$D$185,'Market shares starting point Fe'!$D116)/SUMIFS('intermediary sheet'!O$2:O$185,'intermediary sheet'!$C$2:$C$185,'Market shares starting point Fe'!$C116,'intermediary sheet'!$D$2:$D$185,"total"),0)</f>
        <v>0</v>
      </c>
      <c r="P116" s="6">
        <f>IFERROR(SUMIFS('intermediary sheet'!P$2:P$185,'intermediary sheet'!$C$2:$C$185,'Market shares starting point Fe'!$C116,'intermediary sheet'!$D$2:$D$185,'Market shares starting point Fe'!$D116)/SUMIFS('intermediary sheet'!P$2:P$185,'intermediary sheet'!$C$2:$C$185,'Market shares starting point Fe'!$C116,'intermediary sheet'!$D$2:$D$185,"total"),0)</f>
        <v>0</v>
      </c>
      <c r="Q116" s="6">
        <f>IFERROR(SUMIFS('intermediary sheet'!Q$2:Q$185,'intermediary sheet'!$C$2:$C$185,'Market shares starting point Fe'!$C116,'intermediary sheet'!$D$2:$D$185,'Market shares starting point Fe'!$D116)/SUMIFS('intermediary sheet'!Q$2:Q$185,'intermediary sheet'!$C$2:$C$185,'Market shares starting point Fe'!$C116,'intermediary sheet'!$D$2:$D$185,"total"),0)</f>
        <v>0</v>
      </c>
      <c r="R116" s="6">
        <f>IFERROR(SUMIFS('intermediary sheet'!R$2:R$185,'intermediary sheet'!$C$2:$C$185,'Market shares starting point Fe'!$C116,'intermediary sheet'!$D$2:$D$185,'Market shares starting point Fe'!$D116)/SUMIFS('intermediary sheet'!R$2:R$185,'intermediary sheet'!$C$2:$C$185,'Market shares starting point Fe'!$C116,'intermediary sheet'!$D$2:$D$185,"total"),0)</f>
        <v>0</v>
      </c>
      <c r="S116" s="6">
        <f>IFERROR(SUMIFS('intermediary sheet'!S$2:S$185,'intermediary sheet'!$C$2:$C$185,'Market shares starting point Fe'!$C116,'intermediary sheet'!$D$2:$D$185,'Market shares starting point Fe'!$D116)/SUMIFS('intermediary sheet'!S$2:S$185,'intermediary sheet'!$C$2:$C$185,'Market shares starting point Fe'!$C116,'intermediary sheet'!$D$2:$D$185,"total"),0)</f>
        <v>0</v>
      </c>
      <c r="T116" s="6">
        <f>IFERROR(SUMIFS('intermediary sheet'!T$2:T$185,'intermediary sheet'!$C$2:$C$185,'Market shares starting point Fe'!$C116,'intermediary sheet'!$D$2:$D$185,'Market shares starting point Fe'!$D116)/SUMIFS('intermediary sheet'!T$2:T$185,'intermediary sheet'!$C$2:$C$185,'Market shares starting point Fe'!$C116,'intermediary sheet'!$D$2:$D$185,"total"),0)</f>
        <v>0</v>
      </c>
      <c r="U116" s="6">
        <f>IFERROR(SUMIFS('intermediary sheet'!U$2:U$185,'intermediary sheet'!$C$2:$C$185,'Market shares starting point Fe'!$C116,'intermediary sheet'!$D$2:$D$185,'Market shares starting point Fe'!$D116)/SUMIFS('intermediary sheet'!U$2:U$185,'intermediary sheet'!$C$2:$C$185,'Market shares starting point Fe'!$C116,'intermediary sheet'!$D$2:$D$185,"total"),0)</f>
        <v>0</v>
      </c>
      <c r="V116" s="6">
        <f>IFERROR(SUMIFS('intermediary sheet'!V$2:V$185,'intermediary sheet'!$C$2:$C$185,'Market shares starting point Fe'!$C116,'intermediary sheet'!$D$2:$D$185,'Market shares starting point Fe'!$D116)/SUMIFS('intermediary sheet'!V$2:V$185,'intermediary sheet'!$C$2:$C$185,'Market shares starting point Fe'!$C116,'intermediary sheet'!$D$2:$D$185,"total"),0)</f>
        <v>0</v>
      </c>
      <c r="W116" s="6">
        <f>IFERROR(SUMIFS('intermediary sheet'!W$2:W$185,'intermediary sheet'!$C$2:$C$185,'Market shares starting point Fe'!$C116,'intermediary sheet'!$D$2:$D$185,'Market shares starting point Fe'!$D116)/SUMIFS('intermediary sheet'!W$2:W$185,'intermediary sheet'!$C$2:$C$185,'Market shares starting point Fe'!$C116,'intermediary sheet'!$D$2:$D$185,"total"),0)</f>
        <v>0</v>
      </c>
      <c r="X116" s="6">
        <f>IFERROR(SUMIFS('intermediary sheet'!X$2:X$185,'intermediary sheet'!$C$2:$C$185,'Market shares starting point Fe'!$C116,'intermediary sheet'!$D$2:$D$185,'Market shares starting point Fe'!$D116)/SUMIFS('intermediary sheet'!X$2:X$185,'intermediary sheet'!$C$2:$C$185,'Market shares starting point Fe'!$C116,'intermediary sheet'!$D$2:$D$185,"total"),0)</f>
        <v>0</v>
      </c>
      <c r="Y116" s="6">
        <f>IFERROR(SUMIFS('intermediary sheet'!Y$2:Y$185,'intermediary sheet'!$C$2:$C$185,'Market shares starting point Fe'!$C116,'intermediary sheet'!$D$2:$D$185,'Market shares starting point Fe'!$D116)/SUMIFS('intermediary sheet'!Y$2:Y$185,'intermediary sheet'!$C$2:$C$185,'Market shares starting point Fe'!$C116,'intermediary sheet'!$D$2:$D$185,"total"),0)</f>
        <v>0</v>
      </c>
      <c r="Z116" s="6">
        <f>IFERROR(SUMIFS('intermediary sheet'!Z$2:Z$185,'intermediary sheet'!$C$2:$C$185,'Market shares starting point Fe'!$C116,'intermediary sheet'!$D$2:$D$185,'Market shares starting point Fe'!$D116)/SUMIFS('intermediary sheet'!Z$2:Z$185,'intermediary sheet'!$C$2:$C$185,'Market shares starting point Fe'!$C116,'intermediary sheet'!$D$2:$D$185,"total"),0)</f>
        <v>0</v>
      </c>
      <c r="AA116" s="7">
        <f>IF(SUMIFS('Eurostat market shares'!$Z$2:$Z$185,'Eurostat market shares'!$C$2:$C$185,'Market shares starting point Fe'!$C116,'Eurostat market shares'!$D$2:$D$185,'Market shares starting point Fe'!$D116)=0,(SUMIFS('RAW data extract'!X$74:X$81,'RAW data extract'!$C$74:$C$81,VLOOKUP('Market shares starting point Fe'!$D116,Nomenclature!$F$1:$G$8,2,FALSE))-'Market shares starting point Fe'!Z116)+Z116,$Z116/SUMIFS('Eurostat market shares'!$Z$2:$Z$185,'Eurostat market shares'!$C$2:$C$185,'Market shares starting point Fe'!$C116,'Eurostat market shares'!$D$2:$D$185,'Market shares starting point Fe'!$D116)*(SUMIFS('RAW data extract'!X$74:X$81,'RAW data extract'!$C$74:$C$81,VLOOKUP('Market shares starting point Fe'!$D116,Nomenclature!$F$1:$G$8,2,FALSE))-'Market shares starting point Fe'!Z116)+Z116)</f>
        <v>0</v>
      </c>
      <c r="AB116" s="7">
        <f>IF(SUMIFS('Eurostat market shares'!$Z$2:$Z$185,'Eurostat market shares'!$C$2:$C$185,'Market shares starting point Fe'!$C116,'Eurostat market shares'!$D$2:$D$185,'Market shares starting point Fe'!$D116)=0,(SUMIFS('RAW data extract'!Y$74:Y$81,'RAW data extract'!$C$74:$C$81,VLOOKUP('Market shares starting point Fe'!$D116,Nomenclature!$F$1:$G$8,2,FALSE))-'Market shares starting point Fe'!AA116)+AA116,$Z116/SUMIFS('Eurostat market shares'!$Z$2:$Z$185,'Eurostat market shares'!$C$2:$C$185,'Market shares starting point Fe'!$C116,'Eurostat market shares'!$D$2:$D$185,'Market shares starting point Fe'!$D116)*(SUMIFS('RAW data extract'!Y$74:Y$81,'RAW data extract'!$C$74:$C$81,VLOOKUP('Market shares starting point Fe'!$D116,Nomenclature!$F$1:$G$8,2,FALSE))-'Market shares starting point Fe'!AA116)+AA116)</f>
        <v>0</v>
      </c>
      <c r="AC116" s="7">
        <f>IF(SUMIFS('Eurostat market shares'!$Z$2:$Z$185,'Eurostat market shares'!$C$2:$C$185,'Market shares starting point Fe'!$C116,'Eurostat market shares'!$D$2:$D$185,'Market shares starting point Fe'!$D116)=0,(SUMIFS('RAW data extract'!Z$74:Z$81,'RAW data extract'!$C$74:$C$81,VLOOKUP('Market shares starting point Fe'!$D116,Nomenclature!$F$1:$G$8,2,FALSE))-'Market shares starting point Fe'!AB116)+AB116,$Z116/SUMIFS('Eurostat market shares'!$Z$2:$Z$185,'Eurostat market shares'!$C$2:$C$185,'Market shares starting point Fe'!$C116,'Eurostat market shares'!$D$2:$D$185,'Market shares starting point Fe'!$D116)*(SUMIFS('RAW data extract'!Z$74:Z$81,'RAW data extract'!$C$74:$C$81,VLOOKUP('Market shares starting point Fe'!$D116,Nomenclature!$F$1:$G$8,2,FALSE))-'Market shares starting point Fe'!AB116)+AB116)</f>
        <v>0</v>
      </c>
      <c r="AD116" s="7">
        <f>IF(SUMIFS('Eurostat market shares'!$Z$2:$Z$185,'Eurostat market shares'!$C$2:$C$185,'Market shares starting point Fe'!$C116,'Eurostat market shares'!$D$2:$D$185,'Market shares starting point Fe'!$D116)=0,(SUMIFS('RAW data extract'!AA$74:AA$81,'RAW data extract'!$C$74:$C$81,VLOOKUP('Market shares starting point Fe'!$D116,Nomenclature!$F$1:$G$8,2,FALSE))-'Market shares starting point Fe'!AC116)+AC116,$Z116/SUMIFS('Eurostat market shares'!$Z$2:$Z$185,'Eurostat market shares'!$C$2:$C$185,'Market shares starting point Fe'!$C116,'Eurostat market shares'!$D$2:$D$185,'Market shares starting point Fe'!$D116)*(SUMIFS('RAW data extract'!AA$74:AA$81,'RAW data extract'!$C$74:$C$81,VLOOKUP('Market shares starting point Fe'!$D116,Nomenclature!$F$1:$G$8,2,FALSE))-'Market shares starting point Fe'!AC116)+AC116)</f>
        <v>0</v>
      </c>
      <c r="AE116" s="7">
        <f>IF(SUMIFS('Eurostat market shares'!$Z$2:$Z$185,'Eurostat market shares'!$C$2:$C$185,'Market shares starting point Fe'!$C116,'Eurostat market shares'!$D$2:$D$185,'Market shares starting point Fe'!$D116)=0,(SUMIFS('RAW data extract'!AB$74:AB$81,'RAW data extract'!$C$74:$C$81,VLOOKUP('Market shares starting point Fe'!$D116,Nomenclature!$F$1:$G$8,2,FALSE))-'Market shares starting point Fe'!AD116)+AD116,$Z116/SUMIFS('Eurostat market shares'!$Z$2:$Z$185,'Eurostat market shares'!$C$2:$C$185,'Market shares starting point Fe'!$C116,'Eurostat market shares'!$D$2:$D$185,'Market shares starting point Fe'!$D116)*(SUMIFS('RAW data extract'!AB$74:AB$81,'RAW data extract'!$C$74:$C$81,VLOOKUP('Market shares starting point Fe'!$D116,Nomenclature!$F$1:$G$8,2,FALSE))-'Market shares starting point Fe'!AD116)+AD116)</f>
        <v>0</v>
      </c>
      <c r="AF116" s="7">
        <f>IF(SUMIFS('Eurostat market shares'!$Z$2:$Z$185,'Eurostat market shares'!$C$2:$C$185,'Market shares starting point Fe'!$C116,'Eurostat market shares'!$D$2:$D$185,'Market shares starting point Fe'!$D116)=0,(SUMIFS('RAW data extract'!AC$74:AC$81,'RAW data extract'!$C$74:$C$81,VLOOKUP('Market shares starting point Fe'!$D116,Nomenclature!$F$1:$G$8,2,FALSE))-'Market shares starting point Fe'!AE116)+AE116,$Z116/SUMIFS('Eurostat market shares'!$Z$2:$Z$185,'Eurostat market shares'!$C$2:$C$185,'Market shares starting point Fe'!$C116,'Eurostat market shares'!$D$2:$D$185,'Market shares starting point Fe'!$D116)*(SUMIFS('RAW data extract'!AC$74:AC$81,'RAW data extract'!$C$74:$C$81,VLOOKUP('Market shares starting point Fe'!$D116,Nomenclature!$F$1:$G$8,2,FALSE))-'Market shares starting point Fe'!AE116)+AE116)</f>
        <v>0</v>
      </c>
      <c r="AG116" s="7">
        <f>IF(SUMIFS('Eurostat market shares'!$Z$2:$Z$185,'Eurostat market shares'!$C$2:$C$185,'Market shares starting point Fe'!$C116,'Eurostat market shares'!$D$2:$D$185,'Market shares starting point Fe'!$D116)=0,(SUMIFS('RAW data extract'!AD$74:AD$81,'RAW data extract'!$C$74:$C$81,VLOOKUP('Market shares starting point Fe'!$D116,Nomenclature!$F$1:$G$8,2,FALSE))-'Market shares starting point Fe'!AF116)+AF116,$Z116/SUMIFS('Eurostat market shares'!$Z$2:$Z$185,'Eurostat market shares'!$C$2:$C$185,'Market shares starting point Fe'!$C116,'Eurostat market shares'!$D$2:$D$185,'Market shares starting point Fe'!$D116)*(SUMIFS('RAW data extract'!AD$74:AD$81,'RAW data extract'!$C$74:$C$81,VLOOKUP('Market shares starting point Fe'!$D116,Nomenclature!$F$1:$G$8,2,FALSE))-'Market shares starting point Fe'!AF116)+AF116)</f>
        <v>0</v>
      </c>
      <c r="AH116" s="7">
        <f>IF(SUMIFS('Eurostat market shares'!$Z$2:$Z$185,'Eurostat market shares'!$C$2:$C$185,'Market shares starting point Fe'!$C116,'Eurostat market shares'!$D$2:$D$185,'Market shares starting point Fe'!$D116)=0,(SUMIFS('RAW data extract'!AE$74:AE$81,'RAW data extract'!$C$74:$C$81,VLOOKUP('Market shares starting point Fe'!$D116,Nomenclature!$F$1:$G$8,2,FALSE))-'Market shares starting point Fe'!AG116)+AG116,$Z116/SUMIFS('Eurostat market shares'!$Z$2:$Z$185,'Eurostat market shares'!$C$2:$C$185,'Market shares starting point Fe'!$C116,'Eurostat market shares'!$D$2:$D$185,'Market shares starting point Fe'!$D116)*(SUMIFS('RAW data extract'!AE$74:AE$81,'RAW data extract'!$C$74:$C$81,VLOOKUP('Market shares starting point Fe'!$D116,Nomenclature!$F$1:$G$8,2,FALSE))-'Market shares starting point Fe'!AG116)+AG116)</f>
        <v>0</v>
      </c>
      <c r="AI116" s="7">
        <f>IF(SUMIFS('Eurostat market shares'!$Z$2:$Z$185,'Eurostat market shares'!$C$2:$C$185,'Market shares starting point Fe'!$C116,'Eurostat market shares'!$D$2:$D$185,'Market shares starting point Fe'!$D116)=0,(SUMIFS('RAW data extract'!AF$74:AF$81,'RAW data extract'!$C$74:$C$81,VLOOKUP('Market shares starting point Fe'!$D116,Nomenclature!$F$1:$G$8,2,FALSE))-'Market shares starting point Fe'!AH116)+AH116,$Z116/SUMIFS('Eurostat market shares'!$Z$2:$Z$185,'Eurostat market shares'!$C$2:$C$185,'Market shares starting point Fe'!$C116,'Eurostat market shares'!$D$2:$D$185,'Market shares starting point Fe'!$D116)*(SUMIFS('RAW data extract'!AF$74:AF$81,'RAW data extract'!$C$74:$C$81,VLOOKUP('Market shares starting point Fe'!$D116,Nomenclature!$F$1:$G$8,2,FALSE))-'Market shares starting point Fe'!AH116)+AH116)</f>
        <v>0</v>
      </c>
      <c r="AJ116" s="7">
        <f>IF(SUMIFS('Eurostat market shares'!$Z$2:$Z$185,'Eurostat market shares'!$C$2:$C$185,'Market shares starting point Fe'!$C116,'Eurostat market shares'!$D$2:$D$185,'Market shares starting point Fe'!$D116)=0,(SUMIFS('RAW data extract'!AG$74:AG$81,'RAW data extract'!$C$74:$C$81,VLOOKUP('Market shares starting point Fe'!$D116,Nomenclature!$F$1:$G$8,2,FALSE))-'Market shares starting point Fe'!AI116)+AI116,$Z116/SUMIFS('Eurostat market shares'!$Z$2:$Z$185,'Eurostat market shares'!$C$2:$C$185,'Market shares starting point Fe'!$C116,'Eurostat market shares'!$D$2:$D$185,'Market shares starting point Fe'!$D116)*(SUMIFS('RAW data extract'!AG$74:AG$81,'RAW data extract'!$C$74:$C$81,VLOOKUP('Market shares starting point Fe'!$D116,Nomenclature!$F$1:$G$8,2,FALSE))-'Market shares starting point Fe'!AI116)+AI116)</f>
        <v>0</v>
      </c>
      <c r="AK116" s="7">
        <f>IF(SUMIFS('Eurostat market shares'!$Z$2:$Z$185,'Eurostat market shares'!$C$2:$C$185,'Market shares starting point Fe'!$C116,'Eurostat market shares'!$D$2:$D$185,'Market shares starting point Fe'!$D116)=0,(SUMIFS('RAW data extract'!AH$74:AH$81,'RAW data extract'!$C$74:$C$81,VLOOKUP('Market shares starting point Fe'!$D116,Nomenclature!$F$1:$G$8,2,FALSE))-'Market shares starting point Fe'!AJ116)+AJ116,$Z116/SUMIFS('Eurostat market shares'!$Z$2:$Z$185,'Eurostat market shares'!$C$2:$C$185,'Market shares starting point Fe'!$C116,'Eurostat market shares'!$D$2:$D$185,'Market shares starting point Fe'!$D116)*(SUMIFS('RAW data extract'!AH$74:AH$81,'RAW data extract'!$C$74:$C$81,VLOOKUP('Market shares starting point Fe'!$D116,Nomenclature!$F$1:$G$8,2,FALSE))-'Market shares starting point Fe'!AJ116)+AJ116)</f>
        <v>0</v>
      </c>
      <c r="AL116" s="7">
        <f>IF(SUMIFS('Eurostat market shares'!$Z$2:$Z$185,'Eurostat market shares'!$C$2:$C$185,'Market shares starting point Fe'!$C116,'Eurostat market shares'!$D$2:$D$185,'Market shares starting point Fe'!$D116)=0,(SUMIFS('RAW data extract'!AI$74:AI$81,'RAW data extract'!$C$74:$C$81,VLOOKUP('Market shares starting point Fe'!$D116,Nomenclature!$F$1:$G$8,2,FALSE))-'Market shares starting point Fe'!AK116)+AK116,$Z116/SUMIFS('Eurostat market shares'!$Z$2:$Z$185,'Eurostat market shares'!$C$2:$C$185,'Market shares starting point Fe'!$C116,'Eurostat market shares'!$D$2:$D$185,'Market shares starting point Fe'!$D116)*(SUMIFS('RAW data extract'!AI$74:AI$81,'RAW data extract'!$C$74:$C$81,VLOOKUP('Market shares starting point Fe'!$D116,Nomenclature!$F$1:$G$8,2,FALSE))-'Market shares starting point Fe'!AK116)+AK116)</f>
        <v>0</v>
      </c>
      <c r="AM116" s="7">
        <f>IF(SUMIFS('Eurostat market shares'!$Z$2:$Z$185,'Eurostat market shares'!$C$2:$C$185,'Market shares starting point Fe'!$C116,'Eurostat market shares'!$D$2:$D$185,'Market shares starting point Fe'!$D116)=0,(SUMIFS('RAW data extract'!AJ$74:AJ$81,'RAW data extract'!$C$74:$C$81,VLOOKUP('Market shares starting point Fe'!$D116,Nomenclature!$F$1:$G$8,2,FALSE))-'Market shares starting point Fe'!AL116)+AL116,$Z116/SUMIFS('Eurostat market shares'!$Z$2:$Z$185,'Eurostat market shares'!$C$2:$C$185,'Market shares starting point Fe'!$C116,'Eurostat market shares'!$D$2:$D$185,'Market shares starting point Fe'!$D116)*(SUMIFS('RAW data extract'!AJ$74:AJ$81,'RAW data extract'!$C$74:$C$81,VLOOKUP('Market shares starting point Fe'!$D116,Nomenclature!$F$1:$G$8,2,FALSE))-'Market shares starting point Fe'!AL116)+AL116)</f>
        <v>0</v>
      </c>
      <c r="AN116" s="7">
        <f>IF(SUMIFS('Eurostat market shares'!$Z$2:$Z$185,'Eurostat market shares'!$C$2:$C$185,'Market shares starting point Fe'!$C116,'Eurostat market shares'!$D$2:$D$185,'Market shares starting point Fe'!$D116)=0,(SUMIFS('RAW data extract'!AK$74:AK$81,'RAW data extract'!$C$74:$C$81,VLOOKUP('Market shares starting point Fe'!$D116,Nomenclature!$F$1:$G$8,2,FALSE))-'Market shares starting point Fe'!AM116)+AM116,$Z116/SUMIFS('Eurostat market shares'!$Z$2:$Z$185,'Eurostat market shares'!$C$2:$C$185,'Market shares starting point Fe'!$C116,'Eurostat market shares'!$D$2:$D$185,'Market shares starting point Fe'!$D116)*(SUMIFS('RAW data extract'!AK$74:AK$81,'RAW data extract'!$C$74:$C$81,VLOOKUP('Market shares starting point Fe'!$D116,Nomenclature!$F$1:$G$8,2,FALSE))-'Market shares starting point Fe'!AM116)+AM116)</f>
        <v>0</v>
      </c>
      <c r="AO116" s="7">
        <f>IF(SUMIFS('Eurostat market shares'!$Z$2:$Z$185,'Eurostat market shares'!$C$2:$C$185,'Market shares starting point Fe'!$C116,'Eurostat market shares'!$D$2:$D$185,'Market shares starting point Fe'!$D116)=0,(SUMIFS('RAW data extract'!AL$74:AL$81,'RAW data extract'!$C$74:$C$81,VLOOKUP('Market shares starting point Fe'!$D116,Nomenclature!$F$1:$G$8,2,FALSE))-'Market shares starting point Fe'!AN116)+AN116,$Z116/SUMIFS('Eurostat market shares'!$Z$2:$Z$185,'Eurostat market shares'!$C$2:$C$185,'Market shares starting point Fe'!$C116,'Eurostat market shares'!$D$2:$D$185,'Market shares starting point Fe'!$D116)*(SUMIFS('RAW data extract'!AL$74:AL$81,'RAW data extract'!$C$74:$C$81,VLOOKUP('Market shares starting point Fe'!$D116,Nomenclature!$F$1:$G$8,2,FALSE))-'Market shares starting point Fe'!AN116)+AN116)</f>
        <v>0</v>
      </c>
      <c r="AP116" s="7">
        <f>IF(SUMIFS('Eurostat market shares'!$Z$2:$Z$185,'Eurostat market shares'!$C$2:$C$185,'Market shares starting point Fe'!$C116,'Eurostat market shares'!$D$2:$D$185,'Market shares starting point Fe'!$D116)=0,(SUMIFS('RAW data extract'!AM$74:AM$81,'RAW data extract'!$C$74:$C$81,VLOOKUP('Market shares starting point Fe'!$D116,Nomenclature!$F$1:$G$8,2,FALSE))-'Market shares starting point Fe'!AO116)+AO116,$Z116/SUMIFS('Eurostat market shares'!$Z$2:$Z$185,'Eurostat market shares'!$C$2:$C$185,'Market shares starting point Fe'!$C116,'Eurostat market shares'!$D$2:$D$185,'Market shares starting point Fe'!$D116)*(SUMIFS('RAW data extract'!AM$74:AM$81,'RAW data extract'!$C$74:$C$81,VLOOKUP('Market shares starting point Fe'!$D116,Nomenclature!$F$1:$G$8,2,FALSE))-'Market shares starting point Fe'!AO116)+AO116)</f>
        <v>0</v>
      </c>
      <c r="AQ116" s="7">
        <f>IF(SUMIFS('Eurostat market shares'!$Z$2:$Z$185,'Eurostat market shares'!$C$2:$C$185,'Market shares starting point Fe'!$C116,'Eurostat market shares'!$D$2:$D$185,'Market shares starting point Fe'!$D116)=0,(SUMIFS('RAW data extract'!AN$74:AN$81,'RAW data extract'!$C$74:$C$81,VLOOKUP('Market shares starting point Fe'!$D116,Nomenclature!$F$1:$G$8,2,FALSE))-'Market shares starting point Fe'!AP116)+AP116,$Z116/SUMIFS('Eurostat market shares'!$Z$2:$Z$185,'Eurostat market shares'!$C$2:$C$185,'Market shares starting point Fe'!$C116,'Eurostat market shares'!$D$2:$D$185,'Market shares starting point Fe'!$D116)*(SUMIFS('RAW data extract'!AN$74:AN$81,'RAW data extract'!$C$74:$C$81,VLOOKUP('Market shares starting point Fe'!$D116,Nomenclature!$F$1:$G$8,2,FALSE))-'Market shares starting point Fe'!AP116)+AP116)</f>
        <v>0</v>
      </c>
      <c r="AR116" s="7">
        <f>IF(SUMIFS('Eurostat market shares'!$Z$2:$Z$185,'Eurostat market shares'!$C$2:$C$185,'Market shares starting point Fe'!$C116,'Eurostat market shares'!$D$2:$D$185,'Market shares starting point Fe'!$D116)=0,(SUMIFS('RAW data extract'!AO$74:AO$81,'RAW data extract'!$C$74:$C$81,VLOOKUP('Market shares starting point Fe'!$D116,Nomenclature!$F$1:$G$8,2,FALSE))-'Market shares starting point Fe'!AQ116)+AQ116,$Z116/SUMIFS('Eurostat market shares'!$Z$2:$Z$185,'Eurostat market shares'!$C$2:$C$185,'Market shares starting point Fe'!$C116,'Eurostat market shares'!$D$2:$D$185,'Market shares starting point Fe'!$D116)*(SUMIFS('RAW data extract'!AO$74:AO$81,'RAW data extract'!$C$74:$C$81,VLOOKUP('Market shares starting point Fe'!$D116,Nomenclature!$F$1:$G$8,2,FALSE))-'Market shares starting point Fe'!AQ116)+AQ116)</f>
        <v>0</v>
      </c>
      <c r="AS116" s="7">
        <f>IF(SUMIFS('Eurostat market shares'!$Z$2:$Z$185,'Eurostat market shares'!$C$2:$C$185,'Market shares starting point Fe'!$C116,'Eurostat market shares'!$D$2:$D$185,'Market shares starting point Fe'!$D116)=0,(SUMIFS('RAW data extract'!AP$74:AP$81,'RAW data extract'!$C$74:$C$81,VLOOKUP('Market shares starting point Fe'!$D116,Nomenclature!$F$1:$G$8,2,FALSE))-'Market shares starting point Fe'!AR116)+AR116,$Z116/SUMIFS('Eurostat market shares'!$Z$2:$Z$185,'Eurostat market shares'!$C$2:$C$185,'Market shares starting point Fe'!$C116,'Eurostat market shares'!$D$2:$D$185,'Market shares starting point Fe'!$D116)*(SUMIFS('RAW data extract'!AP$74:AP$81,'RAW data extract'!$C$74:$C$81,VLOOKUP('Market shares starting point Fe'!$D116,Nomenclature!$F$1:$G$8,2,FALSE))-'Market shares starting point Fe'!AR116)+AR116)</f>
        <v>0</v>
      </c>
      <c r="AT116" s="7">
        <f>IF(SUMIFS('Eurostat market shares'!$Z$2:$Z$185,'Eurostat market shares'!$C$2:$C$185,'Market shares starting point Fe'!$C116,'Eurostat market shares'!$D$2:$D$185,'Market shares starting point Fe'!$D116)=0,(SUMIFS('RAW data extract'!AQ$74:AQ$81,'RAW data extract'!$C$74:$C$81,VLOOKUP('Market shares starting point Fe'!$D116,Nomenclature!$F$1:$G$8,2,FALSE))-'Market shares starting point Fe'!AS116)+AS116,$Z116/SUMIFS('Eurostat market shares'!$Z$2:$Z$185,'Eurostat market shares'!$C$2:$C$185,'Market shares starting point Fe'!$C116,'Eurostat market shares'!$D$2:$D$185,'Market shares starting point Fe'!$D116)*(SUMIFS('RAW data extract'!AQ$74:AQ$81,'RAW data extract'!$C$74:$C$81,VLOOKUP('Market shares starting point Fe'!$D116,Nomenclature!$F$1:$G$8,2,FALSE))-'Market shares starting point Fe'!AS116)+AS116)</f>
        <v>0</v>
      </c>
      <c r="AU116" s="7">
        <f>IF(SUMIFS('Eurostat market shares'!$Z$2:$Z$185,'Eurostat market shares'!$C$2:$C$185,'Market shares starting point Fe'!$C116,'Eurostat market shares'!$D$2:$D$185,'Market shares starting point Fe'!$D116)=0,(SUMIFS('RAW data extract'!AR$74:AR$81,'RAW data extract'!$C$74:$C$81,VLOOKUP('Market shares starting point Fe'!$D116,Nomenclature!$F$1:$G$8,2,FALSE))-'Market shares starting point Fe'!AT116)+AT116,$Z116/SUMIFS('Eurostat market shares'!$Z$2:$Z$185,'Eurostat market shares'!$C$2:$C$185,'Market shares starting point Fe'!$C116,'Eurostat market shares'!$D$2:$D$185,'Market shares starting point Fe'!$D116)*(SUMIFS('RAW data extract'!AR$74:AR$81,'RAW data extract'!$C$74:$C$81,VLOOKUP('Market shares starting point Fe'!$D116,Nomenclature!$F$1:$G$8,2,FALSE))-'Market shares starting point Fe'!AT116)+AT116)</f>
        <v>0</v>
      </c>
      <c r="AV116" s="7">
        <f>IF(SUMIFS('Eurostat market shares'!$Z$2:$Z$185,'Eurostat market shares'!$C$2:$C$185,'Market shares starting point Fe'!$C116,'Eurostat market shares'!$D$2:$D$185,'Market shares starting point Fe'!$D116)=0,(SUMIFS('RAW data extract'!AS$74:AS$81,'RAW data extract'!$C$74:$C$81,VLOOKUP('Market shares starting point Fe'!$D116,Nomenclature!$F$1:$G$8,2,FALSE))-'Market shares starting point Fe'!AU116)+AU116,$Z116/SUMIFS('Eurostat market shares'!$Z$2:$Z$185,'Eurostat market shares'!$C$2:$C$185,'Market shares starting point Fe'!$C116,'Eurostat market shares'!$D$2:$D$185,'Market shares starting point Fe'!$D116)*(SUMIFS('RAW data extract'!AS$74:AS$81,'RAW data extract'!$C$74:$C$81,VLOOKUP('Market shares starting point Fe'!$D116,Nomenclature!$F$1:$G$8,2,FALSE))-'Market shares starting point Fe'!AU116)+AU116)</f>
        <v>0</v>
      </c>
      <c r="AW116" s="7">
        <f>IF(SUMIFS('Eurostat market shares'!$Z$2:$Z$185,'Eurostat market shares'!$C$2:$C$185,'Market shares starting point Fe'!$C116,'Eurostat market shares'!$D$2:$D$185,'Market shares starting point Fe'!$D116)=0,(SUMIFS('RAW data extract'!AT$74:AT$81,'RAW data extract'!$C$74:$C$81,VLOOKUP('Market shares starting point Fe'!$D116,Nomenclature!$F$1:$G$8,2,FALSE))-'Market shares starting point Fe'!AV116)+AV116,$Z116/SUMIFS('Eurostat market shares'!$Z$2:$Z$185,'Eurostat market shares'!$C$2:$C$185,'Market shares starting point Fe'!$C116,'Eurostat market shares'!$D$2:$D$185,'Market shares starting point Fe'!$D116)*(SUMIFS('RAW data extract'!AT$74:AT$81,'RAW data extract'!$C$74:$C$81,VLOOKUP('Market shares starting point Fe'!$D116,Nomenclature!$F$1:$G$8,2,FALSE))-'Market shares starting point Fe'!AV116)+AV116)</f>
        <v>0</v>
      </c>
      <c r="AX116" s="7">
        <f>IF(SUMIFS('Eurostat market shares'!$Z$2:$Z$185,'Eurostat market shares'!$C$2:$C$185,'Market shares starting point Fe'!$C116,'Eurostat market shares'!$D$2:$D$185,'Market shares starting point Fe'!$D116)=0,(SUMIFS('RAW data extract'!AU$74:AU$81,'RAW data extract'!$C$74:$C$81,VLOOKUP('Market shares starting point Fe'!$D116,Nomenclature!$F$1:$G$8,2,FALSE))-'Market shares starting point Fe'!AW116)+AW116,$Z116/SUMIFS('Eurostat market shares'!$Z$2:$Z$185,'Eurostat market shares'!$C$2:$C$185,'Market shares starting point Fe'!$C116,'Eurostat market shares'!$D$2:$D$185,'Market shares starting point Fe'!$D116)*(SUMIFS('RAW data extract'!AU$74:AU$81,'RAW data extract'!$C$74:$C$81,VLOOKUP('Market shares starting point Fe'!$D116,Nomenclature!$F$1:$G$8,2,FALSE))-'Market shares starting point Fe'!AW116)+AW116)</f>
        <v>0</v>
      </c>
      <c r="AY116" s="7">
        <f>IF(SUMIFS('Eurostat market shares'!$Z$2:$Z$185,'Eurostat market shares'!$C$2:$C$185,'Market shares starting point Fe'!$C116,'Eurostat market shares'!$D$2:$D$185,'Market shares starting point Fe'!$D116)=0,(SUMIFS('RAW data extract'!AV$74:AV$81,'RAW data extract'!$C$74:$C$81,VLOOKUP('Market shares starting point Fe'!$D116,Nomenclature!$F$1:$G$8,2,FALSE))-'Market shares starting point Fe'!AX116)+AX116,$Z116/SUMIFS('Eurostat market shares'!$Z$2:$Z$185,'Eurostat market shares'!$C$2:$C$185,'Market shares starting point Fe'!$C116,'Eurostat market shares'!$D$2:$D$185,'Market shares starting point Fe'!$D116)*(SUMIFS('RAW data extract'!AV$74:AV$81,'RAW data extract'!$C$74:$C$81,VLOOKUP('Market shares starting point Fe'!$D116,Nomenclature!$F$1:$G$8,2,FALSE))-'Market shares starting point Fe'!AX116)+AX116)</f>
        <v>0</v>
      </c>
      <c r="AZ116" s="7">
        <f>IF(SUMIFS('Eurostat market shares'!$Z$2:$Z$185,'Eurostat market shares'!$C$2:$C$185,'Market shares starting point Fe'!$C116,'Eurostat market shares'!$D$2:$D$185,'Market shares starting point Fe'!$D116)=0,(SUMIFS('RAW data extract'!AW$74:AW$81,'RAW data extract'!$C$74:$C$81,VLOOKUP('Market shares starting point Fe'!$D116,Nomenclature!$F$1:$G$8,2,FALSE))-'Market shares starting point Fe'!AY116)+AY116,$Z116/SUMIFS('Eurostat market shares'!$Z$2:$Z$185,'Eurostat market shares'!$C$2:$C$185,'Market shares starting point Fe'!$C116,'Eurostat market shares'!$D$2:$D$185,'Market shares starting point Fe'!$D116)*(SUMIFS('RAW data extract'!AW$74:AW$81,'RAW data extract'!$C$74:$C$81,VLOOKUP('Market shares starting point Fe'!$D116,Nomenclature!$F$1:$G$8,2,FALSE))-'Market shares starting point Fe'!AY116)+AY116)</f>
        <v>0</v>
      </c>
      <c r="BA116" s="7">
        <f>IF(SUMIFS('Eurostat market shares'!$Z$2:$Z$185,'Eurostat market shares'!$C$2:$C$185,'Market shares starting point Fe'!$C116,'Eurostat market shares'!$D$2:$D$185,'Market shares starting point Fe'!$D116)=0,(SUMIFS('RAW data extract'!AX$74:AX$81,'RAW data extract'!$C$74:$C$81,VLOOKUP('Market shares starting point Fe'!$D116,Nomenclature!$F$1:$G$8,2,FALSE))-'Market shares starting point Fe'!AZ116)+AZ116,$Z116/SUMIFS('Eurostat market shares'!$Z$2:$Z$185,'Eurostat market shares'!$C$2:$C$185,'Market shares starting point Fe'!$C116,'Eurostat market shares'!$D$2:$D$185,'Market shares starting point Fe'!$D116)*(SUMIFS('RAW data extract'!AX$74:AX$81,'RAW data extract'!$C$74:$C$81,VLOOKUP('Market shares starting point Fe'!$D116,Nomenclature!$F$1:$G$8,2,FALSE))-'Market shares starting point Fe'!AZ116)+AZ116)</f>
        <v>0</v>
      </c>
      <c r="BB116" s="7">
        <f>IF(SUMIFS('Eurostat market shares'!$Z$2:$Z$185,'Eurostat market shares'!$C$2:$C$185,'Market shares starting point Fe'!$C116,'Eurostat market shares'!$D$2:$D$185,'Market shares starting point Fe'!$D116)=0,(SUMIFS('RAW data extract'!AY$74:AY$81,'RAW data extract'!$C$74:$C$81,VLOOKUP('Market shares starting point Fe'!$D116,Nomenclature!$F$1:$G$8,2,FALSE))-'Market shares starting point Fe'!BA116)+BA116,$Z116/SUMIFS('Eurostat market shares'!$Z$2:$Z$185,'Eurostat market shares'!$C$2:$C$185,'Market shares starting point Fe'!$C116,'Eurostat market shares'!$D$2:$D$185,'Market shares starting point Fe'!$D116)*(SUMIFS('RAW data extract'!AY$74:AY$81,'RAW data extract'!$C$74:$C$81,VLOOKUP('Market shares starting point Fe'!$D116,Nomenclature!$F$1:$G$8,2,FALSE))-'Market shares starting point Fe'!BA116)+BA116)</f>
        <v>0</v>
      </c>
      <c r="BC116" s="7">
        <f>IF(SUMIFS('Eurostat market shares'!$Z$2:$Z$185,'Eurostat market shares'!$C$2:$C$185,'Market shares starting point Fe'!$C116,'Eurostat market shares'!$D$2:$D$185,'Market shares starting point Fe'!$D116)=0,(SUMIFS('RAW data extract'!AZ$74:AZ$81,'RAW data extract'!$C$74:$C$81,VLOOKUP('Market shares starting point Fe'!$D116,Nomenclature!$F$1:$G$8,2,FALSE))-'Market shares starting point Fe'!BB116)+BB116,$Z116/SUMIFS('Eurostat market shares'!$Z$2:$Z$185,'Eurostat market shares'!$C$2:$C$185,'Market shares starting point Fe'!$C116,'Eurostat market shares'!$D$2:$D$185,'Market shares starting point Fe'!$D116)*(SUMIFS('RAW data extract'!AZ$74:AZ$81,'RAW data extract'!$C$74:$C$81,VLOOKUP('Market shares starting point Fe'!$D116,Nomenclature!$F$1:$G$8,2,FALSE))-'Market shares starting point Fe'!BB116)+BB116)</f>
        <v>0</v>
      </c>
      <c r="BD116" s="7">
        <f>IF(SUMIFS('Eurostat market shares'!$Z$2:$Z$185,'Eurostat market shares'!$C$2:$C$185,'Market shares starting point Fe'!$C116,'Eurostat market shares'!$D$2:$D$185,'Market shares starting point Fe'!$D116)=0,(SUMIFS('RAW data extract'!BA$74:BA$81,'RAW data extract'!$C$74:$C$81,VLOOKUP('Market shares starting point Fe'!$D116,Nomenclature!$F$1:$G$8,2,FALSE))-'Market shares starting point Fe'!BC116)+BC116,$Z116/SUMIFS('Eurostat market shares'!$Z$2:$Z$185,'Eurostat market shares'!$C$2:$C$185,'Market shares starting point Fe'!$C116,'Eurostat market shares'!$D$2:$D$185,'Market shares starting point Fe'!$D116)*(SUMIFS('RAW data extract'!BA$74:BA$81,'RAW data extract'!$C$74:$C$81,VLOOKUP('Market shares starting point Fe'!$D116,Nomenclature!$F$1:$G$8,2,FALSE))-'Market shares starting point Fe'!BC116)+BC116)</f>
        <v>0</v>
      </c>
      <c r="BE116" s="7">
        <f>IF(SUMIFS('Eurostat market shares'!$Z$2:$Z$185,'Eurostat market shares'!$C$2:$C$185,'Market shares starting point Fe'!$C116,'Eurostat market shares'!$D$2:$D$185,'Market shares starting point Fe'!$D116)=0,(SUMIFS('RAW data extract'!BB$74:BB$81,'RAW data extract'!$C$74:$C$81,VLOOKUP('Market shares starting point Fe'!$D116,Nomenclature!$F$1:$G$8,2,FALSE))-'Market shares starting point Fe'!BD116)+BD116,$Z116/SUMIFS('Eurostat market shares'!$Z$2:$Z$185,'Eurostat market shares'!$C$2:$C$185,'Market shares starting point Fe'!$C116,'Eurostat market shares'!$D$2:$D$185,'Market shares starting point Fe'!$D116)*(SUMIFS('RAW data extract'!BB$74:BB$81,'RAW data extract'!$C$74:$C$81,VLOOKUP('Market shares starting point Fe'!$D116,Nomenclature!$F$1:$G$8,2,FALSE))-'Market shares starting point Fe'!BD116)+BD116)</f>
        <v>0</v>
      </c>
      <c r="BF116" s="7">
        <f>IF(SUMIFS('Eurostat market shares'!$Z$2:$Z$185,'Eurostat market shares'!$C$2:$C$185,'Market shares starting point Fe'!$C116,'Eurostat market shares'!$D$2:$D$185,'Market shares starting point Fe'!$D116)=0,(SUMIFS('RAW data extract'!BC$74:BC$81,'RAW data extract'!$C$74:$C$81,VLOOKUP('Market shares starting point Fe'!$D116,Nomenclature!$F$1:$G$8,2,FALSE))-'Market shares starting point Fe'!BE116)+BE116,$Z116/SUMIFS('Eurostat market shares'!$Z$2:$Z$185,'Eurostat market shares'!$C$2:$C$185,'Market shares starting point Fe'!$C116,'Eurostat market shares'!$D$2:$D$185,'Market shares starting point Fe'!$D116)*(SUMIFS('RAW data extract'!BC$74:BC$81,'RAW data extract'!$C$74:$C$81,VLOOKUP('Market shares starting point Fe'!$D116,Nomenclature!$F$1:$G$8,2,FALSE))-'Market shares starting point Fe'!BE116)+BE116)</f>
        <v>0</v>
      </c>
      <c r="BG116" s="7">
        <f>IF(SUMIFS('Eurostat market shares'!$Z$2:$Z$185,'Eurostat market shares'!$C$2:$C$185,'Market shares starting point Fe'!$C116,'Eurostat market shares'!$D$2:$D$185,'Market shares starting point Fe'!$D116)=0,(SUMIFS('RAW data extract'!BD$74:BD$81,'RAW data extract'!$C$74:$C$81,VLOOKUP('Market shares starting point Fe'!$D116,Nomenclature!$F$1:$G$8,2,FALSE))-'Market shares starting point Fe'!BF116)+BF116,$Z116/SUMIFS('Eurostat market shares'!$Z$2:$Z$185,'Eurostat market shares'!$C$2:$C$185,'Market shares starting point Fe'!$C116,'Eurostat market shares'!$D$2:$D$185,'Market shares starting point Fe'!$D116)*(SUMIFS('RAW data extract'!BD$74:BD$81,'RAW data extract'!$C$74:$C$81,VLOOKUP('Market shares starting point Fe'!$D116,Nomenclature!$F$1:$G$8,2,FALSE))-'Market shares starting point Fe'!BF116)+BF116)</f>
        <v>0</v>
      </c>
      <c r="BH116" s="7">
        <f>IF(SUMIFS('Eurostat market shares'!$Z$2:$Z$185,'Eurostat market shares'!$C$2:$C$185,'Market shares starting point Fe'!$C116,'Eurostat market shares'!$D$2:$D$185,'Market shares starting point Fe'!$D116)=0,(SUMIFS('RAW data extract'!BE$74:BE$81,'RAW data extract'!$C$74:$C$81,VLOOKUP('Market shares starting point Fe'!$D116,Nomenclature!$F$1:$G$8,2,FALSE))-'Market shares starting point Fe'!BG116)+BG116,$Z116/SUMIFS('Eurostat market shares'!$Z$2:$Z$185,'Eurostat market shares'!$C$2:$C$185,'Market shares starting point Fe'!$C116,'Eurostat market shares'!$D$2:$D$185,'Market shares starting point Fe'!$D116)*(SUMIFS('RAW data extract'!BE$74:BE$81,'RAW data extract'!$C$74:$C$81,VLOOKUP('Market shares starting point Fe'!$D116,Nomenclature!$F$1:$G$8,2,FALSE))-'Market shares starting point Fe'!BG116)+BG116)</f>
        <v>0</v>
      </c>
    </row>
    <row r="117" spans="1:60" x14ac:dyDescent="0.3">
      <c r="A117" t="s">
        <v>9</v>
      </c>
      <c r="B117" t="s">
        <v>10</v>
      </c>
      <c r="C117" t="s">
        <v>33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 s="6">
        <f>IFERROR(SUMIFS('intermediary sheet'!J$2:J$185,'intermediary sheet'!$C$2:$C$185,'Market shares starting point Fe'!$C117,'intermediary sheet'!$D$2:$D$185,'Market shares starting point Fe'!$D117)/SUMIFS('intermediary sheet'!J$2:J$185,'intermediary sheet'!$C$2:$C$185,'Market shares starting point Fe'!$C117,'intermediary sheet'!$D$2:$D$185,"total"),0)</f>
        <v>2.7165395465468603E-3</v>
      </c>
      <c r="K117" s="6">
        <f>IFERROR(SUMIFS('intermediary sheet'!K$2:K$185,'intermediary sheet'!$C$2:$C$185,'Market shares starting point Fe'!$C117,'intermediary sheet'!$D$2:$D$185,'Market shares starting point Fe'!$D117)/SUMIFS('intermediary sheet'!K$2:K$185,'intermediary sheet'!$C$2:$C$185,'Market shares starting point Fe'!$C117,'intermediary sheet'!$D$2:$D$185,"total"),0)</f>
        <v>2.9239766081871348E-3</v>
      </c>
      <c r="L117" s="6">
        <f>IFERROR(SUMIFS('intermediary sheet'!L$2:L$185,'intermediary sheet'!$C$2:$C$185,'Market shares starting point Fe'!$C117,'intermediary sheet'!$D$2:$D$185,'Market shares starting point Fe'!$D117)/SUMIFS('intermediary sheet'!L$2:L$185,'intermediary sheet'!$C$2:$C$185,'Market shares starting point Fe'!$C117,'intermediary sheet'!$D$2:$D$185,"total"),0)</f>
        <v>2.8859346170222832E-3</v>
      </c>
      <c r="M117" s="6">
        <f>IFERROR(SUMIFS('intermediary sheet'!M$2:M$185,'intermediary sheet'!$C$2:$C$185,'Market shares starting point Fe'!$C117,'intermediary sheet'!$D$2:$D$185,'Market shares starting point Fe'!$D117)/SUMIFS('intermediary sheet'!M$2:M$185,'intermediary sheet'!$C$2:$C$185,'Market shares starting point Fe'!$C117,'intermediary sheet'!$D$2:$D$185,"total"),0)</f>
        <v>2.6011184809468075E-3</v>
      </c>
      <c r="N117" s="6">
        <f>IFERROR(SUMIFS('intermediary sheet'!N$2:N$185,'intermediary sheet'!$C$2:$C$185,'Market shares starting point Fe'!$C117,'intermediary sheet'!$D$2:$D$185,'Market shares starting point Fe'!$D117)/SUMIFS('intermediary sheet'!N$2:N$185,'intermediary sheet'!$C$2:$C$185,'Market shares starting point Fe'!$C117,'intermediary sheet'!$D$2:$D$185,"total"),0)</f>
        <v>2.4105461393596987E-3</v>
      </c>
      <c r="O117" s="6">
        <f>IFERROR(SUMIFS('intermediary sheet'!O$2:O$185,'intermediary sheet'!$C$2:$C$185,'Market shares starting point Fe'!$C117,'intermediary sheet'!$D$2:$D$185,'Market shares starting point Fe'!$D117)/SUMIFS('intermediary sheet'!O$2:O$185,'intermediary sheet'!$C$2:$C$185,'Market shares starting point Fe'!$C117,'intermediary sheet'!$D$2:$D$185,"total"),0)</f>
        <v>2.9128308400460296E-3</v>
      </c>
      <c r="P117" s="6">
        <f>IFERROR(SUMIFS('intermediary sheet'!P$2:P$185,'intermediary sheet'!$C$2:$C$185,'Market shares starting point Fe'!$C117,'intermediary sheet'!$D$2:$D$185,'Market shares starting point Fe'!$D117)/SUMIFS('intermediary sheet'!P$2:P$185,'intermediary sheet'!$C$2:$C$185,'Market shares starting point Fe'!$C117,'intermediary sheet'!$D$2:$D$185,"total"),0)</f>
        <v>3.5819319809969083E-3</v>
      </c>
      <c r="Q117" s="6">
        <f>IFERROR(SUMIFS('intermediary sheet'!Q$2:Q$185,'intermediary sheet'!$C$2:$C$185,'Market shares starting point Fe'!$C117,'intermediary sheet'!$D$2:$D$185,'Market shares starting point Fe'!$D117)/SUMIFS('intermediary sheet'!Q$2:Q$185,'intermediary sheet'!$C$2:$C$185,'Market shares starting point Fe'!$C117,'intermediary sheet'!$D$2:$D$185,"total"),0)</f>
        <v>3.8248882829659925E-3</v>
      </c>
      <c r="R117" s="6">
        <f>IFERROR(SUMIFS('intermediary sheet'!R$2:R$185,'intermediary sheet'!$C$2:$C$185,'Market shares starting point Fe'!$C117,'intermediary sheet'!$D$2:$D$185,'Market shares starting point Fe'!$D117)/SUMIFS('intermediary sheet'!R$2:R$185,'intermediary sheet'!$C$2:$C$185,'Market shares starting point Fe'!$C117,'intermediary sheet'!$D$2:$D$185,"total"),0)</f>
        <v>3.6296961532704679E-3</v>
      </c>
      <c r="S117" s="6">
        <f>IFERROR(SUMIFS('intermediary sheet'!S$2:S$185,'intermediary sheet'!$C$2:$C$185,'Market shares starting point Fe'!$C117,'intermediary sheet'!$D$2:$D$185,'Market shares starting point Fe'!$D117)/SUMIFS('intermediary sheet'!S$2:S$185,'intermediary sheet'!$C$2:$C$185,'Market shares starting point Fe'!$C117,'intermediary sheet'!$D$2:$D$185,"total"),0)</f>
        <v>3.8739356765263712E-3</v>
      </c>
      <c r="T117" s="6">
        <f>IFERROR(SUMIFS('intermediary sheet'!T$2:T$185,'intermediary sheet'!$C$2:$C$185,'Market shares starting point Fe'!$C117,'intermediary sheet'!$D$2:$D$185,'Market shares starting point Fe'!$D117)/SUMIFS('intermediary sheet'!T$2:T$185,'intermediary sheet'!$C$2:$C$185,'Market shares starting point Fe'!$C117,'intermediary sheet'!$D$2:$D$185,"total"),0)</f>
        <v>3.9551493740880121E-3</v>
      </c>
      <c r="U117" s="6">
        <f>IFERROR(SUMIFS('intermediary sheet'!U$2:U$185,'intermediary sheet'!$C$2:$C$185,'Market shares starting point Fe'!$C117,'intermediary sheet'!$D$2:$D$185,'Market shares starting point Fe'!$D117)/SUMIFS('intermediary sheet'!U$2:U$185,'intermediary sheet'!$C$2:$C$185,'Market shares starting point Fe'!$C117,'intermediary sheet'!$D$2:$D$185,"total"),0)</f>
        <v>4.0945811354162823E-3</v>
      </c>
      <c r="V117" s="6">
        <f>IFERROR(SUMIFS('intermediary sheet'!V$2:V$185,'intermediary sheet'!$C$2:$C$185,'Market shares starting point Fe'!$C117,'intermediary sheet'!$D$2:$D$185,'Market shares starting point Fe'!$D117)/SUMIFS('intermediary sheet'!V$2:V$185,'intermediary sheet'!$C$2:$C$185,'Market shares starting point Fe'!$C117,'intermediary sheet'!$D$2:$D$185,"total"),0)</f>
        <v>4.3046614441945245E-3</v>
      </c>
      <c r="W117" s="6">
        <f>IFERROR(SUMIFS('intermediary sheet'!W$2:W$185,'intermediary sheet'!$C$2:$C$185,'Market shares starting point Fe'!$C117,'intermediary sheet'!$D$2:$D$185,'Market shares starting point Fe'!$D117)/SUMIFS('intermediary sheet'!W$2:W$185,'intermediary sheet'!$C$2:$C$185,'Market shares starting point Fe'!$C117,'intermediary sheet'!$D$2:$D$185,"total"),0)</f>
        <v>4.3699066965867481E-3</v>
      </c>
      <c r="X117" s="6">
        <f>IFERROR(SUMIFS('intermediary sheet'!X$2:X$185,'intermediary sheet'!$C$2:$C$185,'Market shares starting point Fe'!$C117,'intermediary sheet'!$D$2:$D$185,'Market shares starting point Fe'!$D117)/SUMIFS('intermediary sheet'!X$2:X$185,'intermediary sheet'!$C$2:$C$185,'Market shares starting point Fe'!$C117,'intermediary sheet'!$D$2:$D$185,"total"),0)</f>
        <v>4.2865155035654197E-3</v>
      </c>
      <c r="Y117" s="6">
        <f>IFERROR(SUMIFS('intermediary sheet'!Y$2:Y$185,'intermediary sheet'!$C$2:$C$185,'Market shares starting point Fe'!$C117,'intermediary sheet'!$D$2:$D$185,'Market shares starting point Fe'!$D117)/SUMIFS('intermediary sheet'!Y$2:Y$185,'intermediary sheet'!$C$2:$C$185,'Market shares starting point Fe'!$C117,'intermediary sheet'!$D$2:$D$185,"total"),0)</f>
        <v>4.4224013225873113E-3</v>
      </c>
      <c r="Z117" s="6">
        <f>IFERROR(SUMIFS('intermediary sheet'!Z$2:Z$185,'intermediary sheet'!$C$2:$C$185,'Market shares starting point Fe'!$C117,'intermediary sheet'!$D$2:$D$185,'Market shares starting point Fe'!$D117)/SUMIFS('intermediary sheet'!Z$2:Z$185,'intermediary sheet'!$C$2:$C$185,'Market shares starting point Fe'!$C117,'intermediary sheet'!$D$2:$D$185,"total"),0)</f>
        <v>5.3679081674787342E-3</v>
      </c>
      <c r="AA117" s="7">
        <f>IF(SUMIFS('Eurostat market shares'!$Z$2:$Z$185,'Eurostat market shares'!$C$2:$C$185,'Market shares starting point Fe'!$C117,'Eurostat market shares'!$D$2:$D$185,'Market shares starting point Fe'!$D117)=0,(SUMIFS('RAW data extract'!X$74:X$81,'RAW data extract'!$C$74:$C$81,VLOOKUP('Market shares starting point Fe'!$D117,Nomenclature!$F$1:$G$8,2,FALSE))-'Market shares starting point Fe'!Z117)+Z117,$Z117/SUMIFS('Eurostat market shares'!$Z$2:$Z$185,'Eurostat market shares'!$C$2:$C$185,'Market shares starting point Fe'!$C117,'Eurostat market shares'!$D$2:$D$185,'Market shares starting point Fe'!$D117)*(SUMIFS('RAW data extract'!X$74:X$81,'RAW data extract'!$C$74:$C$81,VLOOKUP('Market shares starting point Fe'!$D117,Nomenclature!$F$1:$G$8,2,FALSE))-'Market shares starting point Fe'!Z117)+Z117)</f>
        <v>1.7160031987682844E-2</v>
      </c>
      <c r="AB117" s="7">
        <f>IF(SUMIFS('Eurostat market shares'!$Z$2:$Z$185,'Eurostat market shares'!$C$2:$C$185,'Market shares starting point Fe'!$C117,'Eurostat market shares'!$D$2:$D$185,'Market shares starting point Fe'!$D117)=0,(SUMIFS('RAW data extract'!Y$74:Y$81,'RAW data extract'!$C$74:$C$81,VLOOKUP('Market shares starting point Fe'!$D117,Nomenclature!$F$1:$G$8,2,FALSE))-'Market shares starting point Fe'!AA117)+AA117,$Z117/SUMIFS('Eurostat market shares'!$Z$2:$Z$185,'Eurostat market shares'!$C$2:$C$185,'Market shares starting point Fe'!$C117,'Eurostat market shares'!$D$2:$D$185,'Market shares starting point Fe'!$D117)*(SUMIFS('RAW data extract'!Y$74:Y$81,'RAW data extract'!$C$74:$C$81,VLOOKUP('Market shares starting point Fe'!$D117,Nomenclature!$F$1:$G$8,2,FALSE))-'Market shares starting point Fe'!AA117)+AA117)</f>
        <v>1.7920268381387026E-2</v>
      </c>
      <c r="AC117" s="7">
        <f>IF(SUMIFS('Eurostat market shares'!$Z$2:$Z$185,'Eurostat market shares'!$C$2:$C$185,'Market shares starting point Fe'!$C117,'Eurostat market shares'!$D$2:$D$185,'Market shares starting point Fe'!$D117)=0,(SUMIFS('RAW data extract'!Z$74:Z$81,'RAW data extract'!$C$74:$C$81,VLOOKUP('Market shares starting point Fe'!$D117,Nomenclature!$F$1:$G$8,2,FALSE))-'Market shares starting point Fe'!AB117)+AB117,$Z117/SUMIFS('Eurostat market shares'!$Z$2:$Z$185,'Eurostat market shares'!$C$2:$C$185,'Market shares starting point Fe'!$C117,'Eurostat market shares'!$D$2:$D$185,'Market shares starting point Fe'!$D117)*(SUMIFS('RAW data extract'!Z$74:Z$81,'RAW data extract'!$C$74:$C$81,VLOOKUP('Market shares starting point Fe'!$D117,Nomenclature!$F$1:$G$8,2,FALSE))-'Market shares starting point Fe'!AB117)+AB117)</f>
        <v>1.8867382119504561E-2</v>
      </c>
      <c r="AD117" s="7">
        <f>IF(SUMIFS('Eurostat market shares'!$Z$2:$Z$185,'Eurostat market shares'!$C$2:$C$185,'Market shares starting point Fe'!$C117,'Eurostat market shares'!$D$2:$D$185,'Market shares starting point Fe'!$D117)=0,(SUMIFS('RAW data extract'!AA$74:AA$81,'RAW data extract'!$C$74:$C$81,VLOOKUP('Market shares starting point Fe'!$D117,Nomenclature!$F$1:$G$8,2,FALSE))-'Market shares starting point Fe'!AC117)+AC117,$Z117/SUMIFS('Eurostat market shares'!$Z$2:$Z$185,'Eurostat market shares'!$C$2:$C$185,'Market shares starting point Fe'!$C117,'Eurostat market shares'!$D$2:$D$185,'Market shares starting point Fe'!$D117)*(SUMIFS('RAW data extract'!AA$74:AA$81,'RAW data extract'!$C$74:$C$81,VLOOKUP('Market shares starting point Fe'!$D117,Nomenclature!$F$1:$G$8,2,FALSE))-'Market shares starting point Fe'!AC117)+AC117)</f>
        <v>1.9986701613539905E-2</v>
      </c>
      <c r="AE117" s="7">
        <f t="shared" ref="AE117" si="600">1-AE115-AE116-AE118-AE119-AE120-AE121</f>
        <v>2.1168391148337129E-2</v>
      </c>
      <c r="AF117" s="7">
        <f t="shared" ref="AF117" si="601">1-AF115-AF116-AF118-AF119-AF120-AF121</f>
        <v>2.248773798764141E-2</v>
      </c>
      <c r="AG117" s="7">
        <f t="shared" ref="AG117" si="602">1-AG115-AG116-AG118-AG119-AG120-AG121</f>
        <v>2.3953490315343436E-2</v>
      </c>
      <c r="AH117" s="7">
        <f t="shared" ref="AH117" si="603">1-AH115-AH116-AH118-AH119-AH120-AH121</f>
        <v>2.5685252804574978E-2</v>
      </c>
      <c r="AI117" s="7">
        <f t="shared" ref="AI117" si="604">1-AI115-AI116-AI118-AI119-AI120-AI121</f>
        <v>2.7651448282760688E-2</v>
      </c>
      <c r="AJ117" s="7">
        <f t="shared" ref="AJ117" si="605">1-AJ115-AJ116-AJ118-AJ119-AJ120-AJ121</f>
        <v>2.9930520845230967E-2</v>
      </c>
      <c r="AK117" s="7">
        <f t="shared" ref="AK117" si="606">1-AK115-AK116-AK118-AK119-AK120-AK121</f>
        <v>3.2788171742399543E-2</v>
      </c>
      <c r="AL117" s="7">
        <f t="shared" ref="AL117" si="607">1-AL115-AL116-AL118-AL119-AL120-AL121</f>
        <v>3.6471104137524218E-2</v>
      </c>
      <c r="AM117" s="7">
        <f t="shared" ref="AM117" si="608">1-AM115-AM116-AM118-AM119-AM120-AM121</f>
        <v>4.1165570585900133E-2</v>
      </c>
      <c r="AN117" s="7">
        <f t="shared" ref="AN117" si="609">1-AN115-AN116-AN118-AN119-AN120-AN121</f>
        <v>4.7404568367631711E-2</v>
      </c>
      <c r="AO117" s="7">
        <f t="shared" ref="AO117" si="610">1-AO115-AO116-AO118-AO119-AO120-AO121</f>
        <v>5.445411174981437E-2</v>
      </c>
      <c r="AP117" s="7">
        <f t="shared" ref="AP117" si="611">1-AP115-AP116-AP118-AP119-AP120-AP121</f>
        <v>6.2204643876357268E-2</v>
      </c>
      <c r="AQ117" s="7">
        <f t="shared" ref="AQ117" si="612">1-AQ115-AQ116-AQ118-AQ119-AQ120-AQ121</f>
        <v>7.0366068229635453E-2</v>
      </c>
      <c r="AR117" s="7">
        <f t="shared" ref="AR117" si="613">1-AR115-AR116-AR118-AR119-AR120-AR121</f>
        <v>7.9179727378445391E-2</v>
      </c>
      <c r="AS117" s="7">
        <f t="shared" ref="AS117" si="614">1-AS115-AS116-AS118-AS119-AS120-AS121</f>
        <v>8.8616414775793545E-2</v>
      </c>
      <c r="AT117" s="7">
        <f t="shared" ref="AT117" si="615">1-AT115-AT116-AT118-AT119-AT120-AT121</f>
        <v>9.8515456656107447E-2</v>
      </c>
      <c r="AU117" s="7">
        <f t="shared" ref="AU117" si="616">1-AU115-AU116-AU118-AU119-AU120-AU121</f>
        <v>0.10863601351292804</v>
      </c>
      <c r="AV117" s="7">
        <f t="shared" ref="AV117" si="617">1-AV115-AV116-AV118-AV119-AV120-AV121</f>
        <v>0.1193474940017889</v>
      </c>
      <c r="AW117" s="7">
        <f t="shared" ref="AW117" si="618">1-AW115-AW116-AW118-AW119-AW120-AW121</f>
        <v>0.13088343302202379</v>
      </c>
      <c r="AX117" s="7">
        <f t="shared" ref="AX117" si="619">1-AX115-AX116-AX118-AX119-AX120-AX121</f>
        <v>0.14149374348764401</v>
      </c>
      <c r="AY117" s="7">
        <f t="shared" ref="AY117" si="620">1-AY115-AY116-AY118-AY119-AY120-AY121</f>
        <v>0.15671967021671376</v>
      </c>
      <c r="AZ117" s="7">
        <f t="shared" ref="AZ117" si="621">1-AZ115-AZ116-AZ118-AZ119-AZ120-AZ121</f>
        <v>0.17092313088712263</v>
      </c>
      <c r="BA117" s="7">
        <f t="shared" ref="BA117" si="622">1-BA115-BA116-BA118-BA119-BA120-BA121</f>
        <v>0.18676870776108914</v>
      </c>
      <c r="BB117" s="7">
        <f t="shared" ref="BB117" si="623">1-BB115-BB116-BB118-BB119-BB120-BB121</f>
        <v>0.20425091264828626</v>
      </c>
      <c r="BC117" s="7">
        <f t="shared" ref="BC117" si="624">1-BC115-BC116-BC118-BC119-BC120-BC121</f>
        <v>0.22362499093767807</v>
      </c>
      <c r="BD117" s="7">
        <f t="shared" ref="BD117" si="625">1-BD115-BD116-BD118-BD119-BD120-BD121</f>
        <v>0.24483023608511575</v>
      </c>
      <c r="BE117" s="7">
        <f t="shared" ref="BE117" si="626">1-BE115-BE116-BE118-BE119-BE120-BE121</f>
        <v>0.26864603458608449</v>
      </c>
      <c r="BF117" s="7">
        <f t="shared" ref="BF117" si="627">1-BF115-BF116-BF118-BF119-BF120-BF121</f>
        <v>0.29533744772170228</v>
      </c>
      <c r="BG117" s="7">
        <f t="shared" ref="BG117" si="628">1-BG115-BG116-BG118-BG119-BG120-BG121</f>
        <v>0.32541991818524296</v>
      </c>
      <c r="BH117" s="7">
        <f t="shared" ref="BH117" si="629">1-BH115-BH116-BH118-BH119-BH120-BH121</f>
        <v>0.35961695544730893</v>
      </c>
    </row>
    <row r="118" spans="1:60" hidden="1" x14ac:dyDescent="0.3">
      <c r="A118" t="s">
        <v>9</v>
      </c>
      <c r="B118" t="s">
        <v>10</v>
      </c>
      <c r="C118" t="s">
        <v>33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 s="6">
        <f>IFERROR(SUMIFS('intermediary sheet'!J$2:J$185,'intermediary sheet'!$C$2:$C$185,'Market shares starting point Fe'!$C118,'intermediary sheet'!$D$2:$D$185,'Market shares starting point Fe'!$D118)/SUMIFS('intermediary sheet'!J$2:J$185,'intermediary sheet'!$C$2:$C$185,'Market shares starting point Fe'!$C118,'intermediary sheet'!$D$2:$D$185,"total"),0)</f>
        <v>0</v>
      </c>
      <c r="K118" s="6">
        <f>IFERROR(SUMIFS('intermediary sheet'!K$2:K$185,'intermediary sheet'!$C$2:$C$185,'Market shares starting point Fe'!$C118,'intermediary sheet'!$D$2:$D$185,'Market shares starting point Fe'!$D118)/SUMIFS('intermediary sheet'!K$2:K$185,'intermediary sheet'!$C$2:$C$185,'Market shares starting point Fe'!$C118,'intermediary sheet'!$D$2:$D$185,"total"),0)</f>
        <v>0</v>
      </c>
      <c r="L118" s="6">
        <f>IFERROR(SUMIFS('intermediary sheet'!L$2:L$185,'intermediary sheet'!$C$2:$C$185,'Market shares starting point Fe'!$C118,'intermediary sheet'!$D$2:$D$185,'Market shares starting point Fe'!$D118)/SUMIFS('intermediary sheet'!L$2:L$185,'intermediary sheet'!$C$2:$C$185,'Market shares starting point Fe'!$C118,'intermediary sheet'!$D$2:$D$185,"total"),0)</f>
        <v>0</v>
      </c>
      <c r="M118" s="6">
        <f>IFERROR(SUMIFS('intermediary sheet'!M$2:M$185,'intermediary sheet'!$C$2:$C$185,'Market shares starting point Fe'!$C118,'intermediary sheet'!$D$2:$D$185,'Market shares starting point Fe'!$D118)/SUMIFS('intermediary sheet'!M$2:M$185,'intermediary sheet'!$C$2:$C$185,'Market shares starting point Fe'!$C118,'intermediary sheet'!$D$2:$D$185,"total"),0)</f>
        <v>0</v>
      </c>
      <c r="N118" s="6">
        <f>IFERROR(SUMIFS('intermediary sheet'!N$2:N$185,'intermediary sheet'!$C$2:$C$185,'Market shares starting point Fe'!$C118,'intermediary sheet'!$D$2:$D$185,'Market shares starting point Fe'!$D118)/SUMIFS('intermediary sheet'!N$2:N$185,'intermediary sheet'!$C$2:$C$185,'Market shares starting point Fe'!$C118,'intermediary sheet'!$D$2:$D$185,"total"),0)</f>
        <v>1.8832391713747646E-4</v>
      </c>
      <c r="O118" s="6">
        <f>IFERROR(SUMIFS('intermediary sheet'!O$2:O$185,'intermediary sheet'!$C$2:$C$185,'Market shares starting point Fe'!$C118,'intermediary sheet'!$D$2:$D$185,'Market shares starting point Fe'!$D118)/SUMIFS('intermediary sheet'!O$2:O$185,'intermediary sheet'!$C$2:$C$185,'Market shares starting point Fe'!$C118,'intermediary sheet'!$D$2:$D$185,"total"),0)</f>
        <v>1.7980437284234751E-4</v>
      </c>
      <c r="P118" s="6">
        <f>IFERROR(SUMIFS('intermediary sheet'!P$2:P$185,'intermediary sheet'!$C$2:$C$185,'Market shares starting point Fe'!$C118,'intermediary sheet'!$D$2:$D$185,'Market shares starting point Fe'!$D118)/SUMIFS('intermediary sheet'!P$2:P$185,'intermediary sheet'!$C$2:$C$185,'Market shares starting point Fe'!$C118,'intermediary sheet'!$D$2:$D$185,"total"),0)</f>
        <v>1.8852273584194255E-4</v>
      </c>
      <c r="Q118" s="6">
        <f>IFERROR(SUMIFS('intermediary sheet'!Q$2:Q$185,'intermediary sheet'!$C$2:$C$185,'Market shares starting point Fe'!$C118,'intermediary sheet'!$D$2:$D$185,'Market shares starting point Fe'!$D118)/SUMIFS('intermediary sheet'!Q$2:Q$185,'intermediary sheet'!$C$2:$C$185,'Market shares starting point Fe'!$C118,'intermediary sheet'!$D$2:$D$185,"total"),0)</f>
        <v>1.7003711277739909E-2</v>
      </c>
      <c r="R118" s="6">
        <f>IFERROR(SUMIFS('intermediary sheet'!R$2:R$185,'intermediary sheet'!$C$2:$C$185,'Market shares starting point Fe'!$C118,'intermediary sheet'!$D$2:$D$185,'Market shares starting point Fe'!$D118)/SUMIFS('intermediary sheet'!R$2:R$185,'intermediary sheet'!$C$2:$C$185,'Market shares starting point Fe'!$C118,'intermediary sheet'!$D$2:$D$185,"total"),0)</f>
        <v>1.6801377039365364E-2</v>
      </c>
      <c r="S118" s="6">
        <f>IFERROR(SUMIFS('intermediary sheet'!S$2:S$185,'intermediary sheet'!$C$2:$C$185,'Market shares starting point Fe'!$C118,'intermediary sheet'!$D$2:$D$185,'Market shares starting point Fe'!$D118)/SUMIFS('intermediary sheet'!S$2:S$185,'intermediary sheet'!$C$2:$C$185,'Market shares starting point Fe'!$C118,'intermediary sheet'!$D$2:$D$185,"total"),0)</f>
        <v>1.702917557806384E-2</v>
      </c>
      <c r="T118" s="6">
        <f>IFERROR(SUMIFS('intermediary sheet'!T$2:T$185,'intermediary sheet'!$C$2:$C$185,'Market shares starting point Fe'!$C118,'intermediary sheet'!$D$2:$D$185,'Market shares starting point Fe'!$D118)/SUMIFS('intermediary sheet'!T$2:T$185,'intermediary sheet'!$C$2:$C$185,'Market shares starting point Fe'!$C118,'intermediary sheet'!$D$2:$D$185,"total"),0)</f>
        <v>1.612779356424238E-2</v>
      </c>
      <c r="U118" s="6">
        <f>IFERROR(SUMIFS('intermediary sheet'!U$2:U$185,'intermediary sheet'!$C$2:$C$185,'Market shares starting point Fe'!$C118,'intermediary sheet'!$D$2:$D$185,'Market shares starting point Fe'!$D118)/SUMIFS('intermediary sheet'!U$2:U$185,'intermediary sheet'!$C$2:$C$185,'Market shares starting point Fe'!$C118,'intermediary sheet'!$D$2:$D$185,"total"),0)</f>
        <v>1.6857870080047216E-2</v>
      </c>
      <c r="V118" s="6">
        <f>IFERROR(SUMIFS('intermediary sheet'!V$2:V$185,'intermediary sheet'!$C$2:$C$185,'Market shares starting point Fe'!$C118,'intermediary sheet'!$D$2:$D$185,'Market shares starting point Fe'!$D118)/SUMIFS('intermediary sheet'!V$2:V$185,'intermediary sheet'!$C$2:$C$185,'Market shares starting point Fe'!$C118,'intermediary sheet'!$D$2:$D$185,"total"),0)</f>
        <v>1.8963778794694797E-2</v>
      </c>
      <c r="W118" s="6">
        <f>IFERROR(SUMIFS('intermediary sheet'!W$2:W$185,'intermediary sheet'!$C$2:$C$185,'Market shares starting point Fe'!$C118,'intermediary sheet'!$D$2:$D$185,'Market shares starting point Fe'!$D118)/SUMIFS('intermediary sheet'!W$2:W$185,'intermediary sheet'!$C$2:$C$185,'Market shares starting point Fe'!$C118,'intermediary sheet'!$D$2:$D$185,"total"),0)</f>
        <v>2.1849533482933742E-2</v>
      </c>
      <c r="X118" s="6">
        <f>IFERROR(SUMIFS('intermediary sheet'!X$2:X$185,'intermediary sheet'!$C$2:$C$185,'Market shares starting point Fe'!$C118,'intermediary sheet'!$D$2:$D$185,'Market shares starting point Fe'!$D118)/SUMIFS('intermediary sheet'!X$2:X$185,'intermediary sheet'!$C$2:$C$185,'Market shares starting point Fe'!$C118,'intermediary sheet'!$D$2:$D$185,"total"),0)</f>
        <v>2.8683599070587294E-2</v>
      </c>
      <c r="Y118" s="6">
        <f>IFERROR(SUMIFS('intermediary sheet'!Y$2:Y$185,'intermediary sheet'!$C$2:$C$185,'Market shares starting point Fe'!$C118,'intermediary sheet'!$D$2:$D$185,'Market shares starting point Fe'!$D118)/SUMIFS('intermediary sheet'!Y$2:Y$185,'intermediary sheet'!$C$2:$C$185,'Market shares starting point Fe'!$C118,'intermediary sheet'!$D$2:$D$185,"total"),0)</f>
        <v>3.4180615829716883E-2</v>
      </c>
      <c r="Z118" s="6">
        <f>IFERROR(SUMIFS('intermediary sheet'!Z$2:Z$185,'intermediary sheet'!$C$2:$C$185,'Market shares starting point Fe'!$C118,'intermediary sheet'!$D$2:$D$185,'Market shares starting point Fe'!$D118)/SUMIFS('intermediary sheet'!Z$2:Z$185,'intermediary sheet'!$C$2:$C$185,'Market shares starting point Fe'!$C118,'intermediary sheet'!$D$2:$D$185,"total"),0)</f>
        <v>3.7203732760756454E-2</v>
      </c>
      <c r="AA118" s="7">
        <f>IF(SUMIFS('Eurostat market shares'!$Z$2:$Z$185,'Eurostat market shares'!$C$2:$C$185,'Market shares starting point Fe'!$C118,'Eurostat market shares'!$D$2:$D$185,'Market shares starting point Fe'!$D118)=0,(SUMIFS('RAW data extract'!X$74:X$81,'RAW data extract'!$C$74:$C$81,VLOOKUP('Market shares starting point Fe'!$D118,Nomenclature!$F$1:$G$8,2,FALSE))-'Market shares starting point Fe'!Z118)+Z118,$Z118/SUMIFS('Eurostat market shares'!$Z$2:$Z$185,'Eurostat market shares'!$C$2:$C$185,'Market shares starting point Fe'!$C118,'Eurostat market shares'!$D$2:$D$185,'Market shares starting point Fe'!$D118)*(SUMIFS('RAW data extract'!X$74:X$81,'RAW data extract'!$C$74:$C$81,VLOOKUP('Market shares starting point Fe'!$D118,Nomenclature!$F$1:$G$8,2,FALSE))-'Market shares starting point Fe'!Z118)+Z118)</f>
        <v>3.9319930082435152E-2</v>
      </c>
      <c r="AB118" s="7">
        <f>IF(SUMIFS('Eurostat market shares'!$Z$2:$Z$185,'Eurostat market shares'!$C$2:$C$185,'Market shares starting point Fe'!$C118,'Eurostat market shares'!$D$2:$D$185,'Market shares starting point Fe'!$D118)=0,(SUMIFS('RAW data extract'!Y$74:Y$81,'RAW data extract'!$C$74:$C$81,VLOOKUP('Market shares starting point Fe'!$D118,Nomenclature!$F$1:$G$8,2,FALSE))-'Market shares starting point Fe'!AA118)+AA118,$Z118/SUMIFS('Eurostat market shares'!$Z$2:$Z$185,'Eurostat market shares'!$C$2:$C$185,'Market shares starting point Fe'!$C118,'Eurostat market shares'!$D$2:$D$185,'Market shares starting point Fe'!$D118)*(SUMIFS('RAW data extract'!Y$74:Y$81,'RAW data extract'!$C$74:$C$81,VLOOKUP('Market shares starting point Fe'!$D118,Nomenclature!$F$1:$G$8,2,FALSE))-'Market shares starting point Fe'!AA118)+AA118)</f>
        <v>3.8625394402092041E-2</v>
      </c>
      <c r="AC118" s="7">
        <f>IF(SUMIFS('Eurostat market shares'!$Z$2:$Z$185,'Eurostat market shares'!$C$2:$C$185,'Market shares starting point Fe'!$C118,'Eurostat market shares'!$D$2:$D$185,'Market shares starting point Fe'!$D118)=0,(SUMIFS('RAW data extract'!Z$74:Z$81,'RAW data extract'!$C$74:$C$81,VLOOKUP('Market shares starting point Fe'!$D118,Nomenclature!$F$1:$G$8,2,FALSE))-'Market shares starting point Fe'!AB118)+AB118,$Z118/SUMIFS('Eurostat market shares'!$Z$2:$Z$185,'Eurostat market shares'!$C$2:$C$185,'Market shares starting point Fe'!$C118,'Eurostat market shares'!$D$2:$D$185,'Market shares starting point Fe'!$D118)*(SUMIFS('RAW data extract'!Z$74:Z$81,'RAW data extract'!$C$74:$C$81,VLOOKUP('Market shares starting point Fe'!$D118,Nomenclature!$F$1:$G$8,2,FALSE))-'Market shares starting point Fe'!AB118)+AB118)</f>
        <v>3.7984688002641952E-2</v>
      </c>
      <c r="AD118" s="7">
        <f>IF(SUMIFS('Eurostat market shares'!$Z$2:$Z$185,'Eurostat market shares'!$C$2:$C$185,'Market shares starting point Fe'!$C118,'Eurostat market shares'!$D$2:$D$185,'Market shares starting point Fe'!$D118)=0,(SUMIFS('RAW data extract'!AA$74:AA$81,'RAW data extract'!$C$74:$C$81,VLOOKUP('Market shares starting point Fe'!$D118,Nomenclature!$F$1:$G$8,2,FALSE))-'Market shares starting point Fe'!AC118)+AC118,$Z118/SUMIFS('Eurostat market shares'!$Z$2:$Z$185,'Eurostat market shares'!$C$2:$C$185,'Market shares starting point Fe'!$C118,'Eurostat market shares'!$D$2:$D$185,'Market shares starting point Fe'!$D118)*(SUMIFS('RAW data extract'!AA$74:AA$81,'RAW data extract'!$C$74:$C$81,VLOOKUP('Market shares starting point Fe'!$D118,Nomenclature!$F$1:$G$8,2,FALSE))-'Market shares starting point Fe'!AC118)+AC118)</f>
        <v>3.7394934764585233E-2</v>
      </c>
      <c r="AE118" s="7">
        <f>IF(SUMIFS('Eurostat market shares'!$Z$2:$Z$185,'Eurostat market shares'!$C$2:$C$185,'Market shares starting point Fe'!$C118,'Eurostat market shares'!$D$2:$D$185,'Market shares starting point Fe'!$D118)=0,(SUMIFS('RAW data extract'!AB$74:AB$81,'RAW data extract'!$C$74:$C$81,VLOOKUP('Market shares starting point Fe'!$D118,Nomenclature!$F$1:$G$8,2,FALSE))-'Market shares starting point Fe'!AD118)+AD118,$Z118/SUMIFS('Eurostat market shares'!$Z$2:$Z$185,'Eurostat market shares'!$C$2:$C$185,'Market shares starting point Fe'!$C118,'Eurostat market shares'!$D$2:$D$185,'Market shares starting point Fe'!$D118)*(SUMIFS('RAW data extract'!AB$74:AB$81,'RAW data extract'!$C$74:$C$81,VLOOKUP('Market shares starting point Fe'!$D118,Nomenclature!$F$1:$G$8,2,FALSE))-'Market shares starting point Fe'!AD118)+AD118)</f>
        <v>3.6861742471406563E-2</v>
      </c>
      <c r="AF118" s="7">
        <f>IF(SUMIFS('Eurostat market shares'!$Z$2:$Z$185,'Eurostat market shares'!$C$2:$C$185,'Market shares starting point Fe'!$C118,'Eurostat market shares'!$D$2:$D$185,'Market shares starting point Fe'!$D118)=0,(SUMIFS('RAW data extract'!AC$74:AC$81,'RAW data extract'!$C$74:$C$81,VLOOKUP('Market shares starting point Fe'!$D118,Nomenclature!$F$1:$G$8,2,FALSE))-'Market shares starting point Fe'!AE118)+AE118,$Z118/SUMIFS('Eurostat market shares'!$Z$2:$Z$185,'Eurostat market shares'!$C$2:$C$185,'Market shares starting point Fe'!$C118,'Eurostat market shares'!$D$2:$D$185,'Market shares starting point Fe'!$D118)*(SUMIFS('RAW data extract'!AC$74:AC$81,'RAW data extract'!$C$74:$C$81,VLOOKUP('Market shares starting point Fe'!$D118,Nomenclature!$F$1:$G$8,2,FALSE))-'Market shares starting point Fe'!AE118)+AE118)</f>
        <v>3.6362084416650627E-2</v>
      </c>
      <c r="AG118" s="7">
        <f>IF(SUMIFS('Eurostat market shares'!$Z$2:$Z$185,'Eurostat market shares'!$C$2:$C$185,'Market shares starting point Fe'!$C118,'Eurostat market shares'!$D$2:$D$185,'Market shares starting point Fe'!$D118)=0,(SUMIFS('RAW data extract'!AD$74:AD$81,'RAW data extract'!$C$74:$C$81,VLOOKUP('Market shares starting point Fe'!$D118,Nomenclature!$F$1:$G$8,2,FALSE))-'Market shares starting point Fe'!AF118)+AF118,$Z118/SUMIFS('Eurostat market shares'!$Z$2:$Z$185,'Eurostat market shares'!$C$2:$C$185,'Market shares starting point Fe'!$C118,'Eurostat market shares'!$D$2:$D$185,'Market shares starting point Fe'!$D118)*(SUMIFS('RAW data extract'!AD$74:AD$81,'RAW data extract'!$C$74:$C$81,VLOOKUP('Market shares starting point Fe'!$D118,Nomenclature!$F$1:$G$8,2,FALSE))-'Market shares starting point Fe'!AF118)+AF118)</f>
        <v>3.5892138907732116E-2</v>
      </c>
      <c r="AH118" s="7">
        <f>IF(SUMIFS('Eurostat market shares'!$Z$2:$Z$185,'Eurostat market shares'!$C$2:$C$185,'Market shares starting point Fe'!$C118,'Eurostat market shares'!$D$2:$D$185,'Market shares starting point Fe'!$D118)=0,(SUMIFS('RAW data extract'!AE$74:AE$81,'RAW data extract'!$C$74:$C$81,VLOOKUP('Market shares starting point Fe'!$D118,Nomenclature!$F$1:$G$8,2,FALSE))-'Market shares starting point Fe'!AG118)+AG118,$Z118/SUMIFS('Eurostat market shares'!$Z$2:$Z$185,'Eurostat market shares'!$C$2:$C$185,'Market shares starting point Fe'!$C118,'Eurostat market shares'!$D$2:$D$185,'Market shares starting point Fe'!$D118)*(SUMIFS('RAW data extract'!AE$74:AE$81,'RAW data extract'!$C$74:$C$81,VLOOKUP('Market shares starting point Fe'!$D118,Nomenclature!$F$1:$G$8,2,FALSE))-'Market shares starting point Fe'!AG118)+AG118)</f>
        <v>3.5424830398900535E-2</v>
      </c>
      <c r="AI118" s="7">
        <f>IF(SUMIFS('Eurostat market shares'!$Z$2:$Z$185,'Eurostat market shares'!$C$2:$C$185,'Market shares starting point Fe'!$C118,'Eurostat market shares'!$D$2:$D$185,'Market shares starting point Fe'!$D118)=0,(SUMIFS('RAW data extract'!AF$74:AF$81,'RAW data extract'!$C$74:$C$81,VLOOKUP('Market shares starting point Fe'!$D118,Nomenclature!$F$1:$G$8,2,FALSE))-'Market shares starting point Fe'!AH118)+AH118,$Z118/SUMIFS('Eurostat market shares'!$Z$2:$Z$185,'Eurostat market shares'!$C$2:$C$185,'Market shares starting point Fe'!$C118,'Eurostat market shares'!$D$2:$D$185,'Market shares starting point Fe'!$D118)*(SUMIFS('RAW data extract'!AF$74:AF$81,'RAW data extract'!$C$74:$C$81,VLOOKUP('Market shares starting point Fe'!$D118,Nomenclature!$F$1:$G$8,2,FALSE))-'Market shares starting point Fe'!AH118)+AH118)</f>
        <v>3.4967944163720059E-2</v>
      </c>
      <c r="AJ118" s="7">
        <f>IF(SUMIFS('Eurostat market shares'!$Z$2:$Z$185,'Eurostat market shares'!$C$2:$C$185,'Market shares starting point Fe'!$C118,'Eurostat market shares'!$D$2:$D$185,'Market shares starting point Fe'!$D118)=0,(SUMIFS('RAW data extract'!AG$74:AG$81,'RAW data extract'!$C$74:$C$81,VLOOKUP('Market shares starting point Fe'!$D118,Nomenclature!$F$1:$G$8,2,FALSE))-'Market shares starting point Fe'!AI118)+AI118,$Z118/SUMIFS('Eurostat market shares'!$Z$2:$Z$185,'Eurostat market shares'!$C$2:$C$185,'Market shares starting point Fe'!$C118,'Eurostat market shares'!$D$2:$D$185,'Market shares starting point Fe'!$D118)*(SUMIFS('RAW data extract'!AG$74:AG$81,'RAW data extract'!$C$74:$C$81,VLOOKUP('Market shares starting point Fe'!$D118,Nomenclature!$F$1:$G$8,2,FALSE))-'Market shares starting point Fe'!AI118)+AI118)</f>
        <v>3.4512792740558365E-2</v>
      </c>
      <c r="AK118" s="7">
        <f>IF(SUMIFS('Eurostat market shares'!$Z$2:$Z$185,'Eurostat market shares'!$C$2:$C$185,'Market shares starting point Fe'!$C118,'Eurostat market shares'!$D$2:$D$185,'Market shares starting point Fe'!$D118)=0,(SUMIFS('RAW data extract'!AH$74:AH$81,'RAW data extract'!$C$74:$C$81,VLOOKUP('Market shares starting point Fe'!$D118,Nomenclature!$F$1:$G$8,2,FALSE))-'Market shares starting point Fe'!AJ118)+AJ118,$Z118/SUMIFS('Eurostat market shares'!$Z$2:$Z$185,'Eurostat market shares'!$C$2:$C$185,'Market shares starting point Fe'!$C118,'Eurostat market shares'!$D$2:$D$185,'Market shares starting point Fe'!$D118)*(SUMIFS('RAW data extract'!AH$74:AH$81,'RAW data extract'!$C$74:$C$81,VLOOKUP('Market shares starting point Fe'!$D118,Nomenclature!$F$1:$G$8,2,FALSE))-'Market shares starting point Fe'!AJ118)+AJ118)</f>
        <v>3.405087619776296E-2</v>
      </c>
      <c r="AL118" s="7">
        <f>IF(SUMIFS('Eurostat market shares'!$Z$2:$Z$185,'Eurostat market shares'!$C$2:$C$185,'Market shares starting point Fe'!$C118,'Eurostat market shares'!$D$2:$D$185,'Market shares starting point Fe'!$D118)=0,(SUMIFS('RAW data extract'!AI$74:AI$81,'RAW data extract'!$C$74:$C$81,VLOOKUP('Market shares starting point Fe'!$D118,Nomenclature!$F$1:$G$8,2,FALSE))-'Market shares starting point Fe'!AK118)+AK118,$Z118/SUMIFS('Eurostat market shares'!$Z$2:$Z$185,'Eurostat market shares'!$C$2:$C$185,'Market shares starting point Fe'!$C118,'Eurostat market shares'!$D$2:$D$185,'Market shares starting point Fe'!$D118)*(SUMIFS('RAW data extract'!AI$74:AI$81,'RAW data extract'!$C$74:$C$81,VLOOKUP('Market shares starting point Fe'!$D118,Nomenclature!$F$1:$G$8,2,FALSE))-'Market shares starting point Fe'!AK118)+AK118)</f>
        <v>3.3574473740367934E-2</v>
      </c>
      <c r="AM118" s="7">
        <f>IF(SUMIFS('Eurostat market shares'!$Z$2:$Z$185,'Eurostat market shares'!$C$2:$C$185,'Market shares starting point Fe'!$C118,'Eurostat market shares'!$D$2:$D$185,'Market shares starting point Fe'!$D118)=0,(SUMIFS('RAW data extract'!AJ$74:AJ$81,'RAW data extract'!$C$74:$C$81,VLOOKUP('Market shares starting point Fe'!$D118,Nomenclature!$F$1:$G$8,2,FALSE))-'Market shares starting point Fe'!AL118)+AL118,$Z118/SUMIFS('Eurostat market shares'!$Z$2:$Z$185,'Eurostat market shares'!$C$2:$C$185,'Market shares starting point Fe'!$C118,'Eurostat market shares'!$D$2:$D$185,'Market shares starting point Fe'!$D118)*(SUMIFS('RAW data extract'!AJ$74:AJ$81,'RAW data extract'!$C$74:$C$81,VLOOKUP('Market shares starting point Fe'!$D118,Nomenclature!$F$1:$G$8,2,FALSE))-'Market shares starting point Fe'!AL118)+AL118)</f>
        <v>3.3072029260569361E-2</v>
      </c>
      <c r="AN118" s="7">
        <f>IF(SUMIFS('Eurostat market shares'!$Z$2:$Z$185,'Eurostat market shares'!$C$2:$C$185,'Market shares starting point Fe'!$C118,'Eurostat market shares'!$D$2:$D$185,'Market shares starting point Fe'!$D118)=0,(SUMIFS('RAW data extract'!AK$74:AK$81,'RAW data extract'!$C$74:$C$81,VLOOKUP('Market shares starting point Fe'!$D118,Nomenclature!$F$1:$G$8,2,FALSE))-'Market shares starting point Fe'!AM118)+AM118,$Z118/SUMIFS('Eurostat market shares'!$Z$2:$Z$185,'Eurostat market shares'!$C$2:$C$185,'Market shares starting point Fe'!$C118,'Eurostat market shares'!$D$2:$D$185,'Market shares starting point Fe'!$D118)*(SUMIFS('RAW data extract'!AK$74:AK$81,'RAW data extract'!$C$74:$C$81,VLOOKUP('Market shares starting point Fe'!$D118,Nomenclature!$F$1:$G$8,2,FALSE))-'Market shares starting point Fe'!AM118)+AM118)</f>
        <v>3.2535206199983589E-2</v>
      </c>
      <c r="AO118" s="7">
        <f>IF(SUMIFS('Eurostat market shares'!$Z$2:$Z$185,'Eurostat market shares'!$C$2:$C$185,'Market shares starting point Fe'!$C118,'Eurostat market shares'!$D$2:$D$185,'Market shares starting point Fe'!$D118)=0,(SUMIFS('RAW data extract'!AL$74:AL$81,'RAW data extract'!$C$74:$C$81,VLOOKUP('Market shares starting point Fe'!$D118,Nomenclature!$F$1:$G$8,2,FALSE))-'Market shares starting point Fe'!AN118)+AN118,$Z118/SUMIFS('Eurostat market shares'!$Z$2:$Z$185,'Eurostat market shares'!$C$2:$C$185,'Market shares starting point Fe'!$C118,'Eurostat market shares'!$D$2:$D$185,'Market shares starting point Fe'!$D118)*(SUMIFS('RAW data extract'!AL$74:AL$81,'RAW data extract'!$C$74:$C$81,VLOOKUP('Market shares starting point Fe'!$D118,Nomenclature!$F$1:$G$8,2,FALSE))-'Market shares starting point Fe'!AN118)+AN118)</f>
        <v>3.1974565430853183E-2</v>
      </c>
      <c r="AP118" s="7">
        <f>IF(SUMIFS('Eurostat market shares'!$Z$2:$Z$185,'Eurostat market shares'!$C$2:$C$185,'Market shares starting point Fe'!$C118,'Eurostat market shares'!$D$2:$D$185,'Market shares starting point Fe'!$D118)=0,(SUMIFS('RAW data extract'!AM$74:AM$81,'RAW data extract'!$C$74:$C$81,VLOOKUP('Market shares starting point Fe'!$D118,Nomenclature!$F$1:$G$8,2,FALSE))-'Market shares starting point Fe'!AO118)+AO118,$Z118/SUMIFS('Eurostat market shares'!$Z$2:$Z$185,'Eurostat market shares'!$C$2:$C$185,'Market shares starting point Fe'!$C118,'Eurostat market shares'!$D$2:$D$185,'Market shares starting point Fe'!$D118)*(SUMIFS('RAW data extract'!AM$74:AM$81,'RAW data extract'!$C$74:$C$81,VLOOKUP('Market shares starting point Fe'!$D118,Nomenclature!$F$1:$G$8,2,FALSE))-'Market shares starting point Fe'!AO118)+AO118)</f>
        <v>3.1376122585766317E-2</v>
      </c>
      <c r="AQ118" s="7">
        <f>IF(SUMIFS('Eurostat market shares'!$Z$2:$Z$185,'Eurostat market shares'!$C$2:$C$185,'Market shares starting point Fe'!$C118,'Eurostat market shares'!$D$2:$D$185,'Market shares starting point Fe'!$D118)=0,(SUMIFS('RAW data extract'!AN$74:AN$81,'RAW data extract'!$C$74:$C$81,VLOOKUP('Market shares starting point Fe'!$D118,Nomenclature!$F$1:$G$8,2,FALSE))-'Market shares starting point Fe'!AP118)+AP118,$Z118/SUMIFS('Eurostat market shares'!$Z$2:$Z$185,'Eurostat market shares'!$C$2:$C$185,'Market shares starting point Fe'!$C118,'Eurostat market shares'!$D$2:$D$185,'Market shares starting point Fe'!$D118)*(SUMIFS('RAW data extract'!AN$74:AN$81,'RAW data extract'!$C$74:$C$81,VLOOKUP('Market shares starting point Fe'!$D118,Nomenclature!$F$1:$G$8,2,FALSE))-'Market shares starting point Fe'!AP118)+AP118)</f>
        <v>3.0758873610600885E-2</v>
      </c>
      <c r="AR118" s="7">
        <f>IF(SUMIFS('Eurostat market shares'!$Z$2:$Z$185,'Eurostat market shares'!$C$2:$C$185,'Market shares starting point Fe'!$C118,'Eurostat market shares'!$D$2:$D$185,'Market shares starting point Fe'!$D118)=0,(SUMIFS('RAW data extract'!AO$74:AO$81,'RAW data extract'!$C$74:$C$81,VLOOKUP('Market shares starting point Fe'!$D118,Nomenclature!$F$1:$G$8,2,FALSE))-'Market shares starting point Fe'!AQ118)+AQ118,$Z118/SUMIFS('Eurostat market shares'!$Z$2:$Z$185,'Eurostat market shares'!$C$2:$C$185,'Market shares starting point Fe'!$C118,'Eurostat market shares'!$D$2:$D$185,'Market shares starting point Fe'!$D118)*(SUMIFS('RAW data extract'!AO$74:AO$81,'RAW data extract'!$C$74:$C$81,VLOOKUP('Market shares starting point Fe'!$D118,Nomenclature!$F$1:$G$8,2,FALSE))-'Market shares starting point Fe'!AQ118)+AQ118)</f>
        <v>3.0131756974951004E-2</v>
      </c>
      <c r="AS118" s="7">
        <f>IF(SUMIFS('Eurostat market shares'!$Z$2:$Z$185,'Eurostat market shares'!$C$2:$C$185,'Market shares starting point Fe'!$C118,'Eurostat market shares'!$D$2:$D$185,'Market shares starting point Fe'!$D118)=0,(SUMIFS('RAW data extract'!AP$74:AP$81,'RAW data extract'!$C$74:$C$81,VLOOKUP('Market shares starting point Fe'!$D118,Nomenclature!$F$1:$G$8,2,FALSE))-'Market shares starting point Fe'!AR118)+AR118,$Z118/SUMIFS('Eurostat market shares'!$Z$2:$Z$185,'Eurostat market shares'!$C$2:$C$185,'Market shares starting point Fe'!$C118,'Eurostat market shares'!$D$2:$D$185,'Market shares starting point Fe'!$D118)*(SUMIFS('RAW data extract'!AP$74:AP$81,'RAW data extract'!$C$74:$C$81,VLOOKUP('Market shares starting point Fe'!$D118,Nomenclature!$F$1:$G$8,2,FALSE))-'Market shares starting point Fe'!AR118)+AR118)</f>
        <v>2.9469294986471151E-2</v>
      </c>
      <c r="AT118" s="7">
        <f>IF(SUMIFS('Eurostat market shares'!$Z$2:$Z$185,'Eurostat market shares'!$C$2:$C$185,'Market shares starting point Fe'!$C118,'Eurostat market shares'!$D$2:$D$185,'Market shares starting point Fe'!$D118)=0,(SUMIFS('RAW data extract'!AQ$74:AQ$81,'RAW data extract'!$C$74:$C$81,VLOOKUP('Market shares starting point Fe'!$D118,Nomenclature!$F$1:$G$8,2,FALSE))-'Market shares starting point Fe'!AS118)+AS118,$Z118/SUMIFS('Eurostat market shares'!$Z$2:$Z$185,'Eurostat market shares'!$C$2:$C$185,'Market shares starting point Fe'!$C118,'Eurostat market shares'!$D$2:$D$185,'Market shares starting point Fe'!$D118)*(SUMIFS('RAW data extract'!AQ$74:AQ$81,'RAW data extract'!$C$74:$C$81,VLOOKUP('Market shares starting point Fe'!$D118,Nomenclature!$F$1:$G$8,2,FALSE))-'Market shares starting point Fe'!AS118)+AS118)</f>
        <v>2.878992632452141E-2</v>
      </c>
      <c r="AU118" s="7">
        <f>IF(SUMIFS('Eurostat market shares'!$Z$2:$Z$185,'Eurostat market shares'!$C$2:$C$185,'Market shares starting point Fe'!$C118,'Eurostat market shares'!$D$2:$D$185,'Market shares starting point Fe'!$D118)=0,(SUMIFS('RAW data extract'!AR$74:AR$81,'RAW data extract'!$C$74:$C$81,VLOOKUP('Market shares starting point Fe'!$D118,Nomenclature!$F$1:$G$8,2,FALSE))-'Market shares starting point Fe'!AT118)+AT118,$Z118/SUMIFS('Eurostat market shares'!$Z$2:$Z$185,'Eurostat market shares'!$C$2:$C$185,'Market shares starting point Fe'!$C118,'Eurostat market shares'!$D$2:$D$185,'Market shares starting point Fe'!$D118)*(SUMIFS('RAW data extract'!AR$74:AR$81,'RAW data extract'!$C$74:$C$81,VLOOKUP('Market shares starting point Fe'!$D118,Nomenclature!$F$1:$G$8,2,FALSE))-'Market shares starting point Fe'!AT118)+AT118)</f>
        <v>2.8115409997323565E-2</v>
      </c>
      <c r="AV118" s="7">
        <f>IF(SUMIFS('Eurostat market shares'!$Z$2:$Z$185,'Eurostat market shares'!$C$2:$C$185,'Market shares starting point Fe'!$C118,'Eurostat market shares'!$D$2:$D$185,'Market shares starting point Fe'!$D118)=0,(SUMIFS('RAW data extract'!AS$74:AS$81,'RAW data extract'!$C$74:$C$81,VLOOKUP('Market shares starting point Fe'!$D118,Nomenclature!$F$1:$G$8,2,FALSE))-'Market shares starting point Fe'!AU118)+AU118,$Z118/SUMIFS('Eurostat market shares'!$Z$2:$Z$185,'Eurostat market shares'!$C$2:$C$185,'Market shares starting point Fe'!$C118,'Eurostat market shares'!$D$2:$D$185,'Market shares starting point Fe'!$D118)*(SUMIFS('RAW data extract'!AS$74:AS$81,'RAW data extract'!$C$74:$C$81,VLOOKUP('Market shares starting point Fe'!$D118,Nomenclature!$F$1:$G$8,2,FALSE))-'Market shares starting point Fe'!AU118)+AU118)</f>
        <v>2.7413408001102178E-2</v>
      </c>
      <c r="AW118" s="7">
        <f>IF(SUMIFS('Eurostat market shares'!$Z$2:$Z$185,'Eurostat market shares'!$C$2:$C$185,'Market shares starting point Fe'!$C118,'Eurostat market shares'!$D$2:$D$185,'Market shares starting point Fe'!$D118)=0,(SUMIFS('RAW data extract'!AT$74:AT$81,'RAW data extract'!$C$74:$C$81,VLOOKUP('Market shares starting point Fe'!$D118,Nomenclature!$F$1:$G$8,2,FALSE))-'Market shares starting point Fe'!AV118)+AV118,$Z118/SUMIFS('Eurostat market shares'!$Z$2:$Z$185,'Eurostat market shares'!$C$2:$C$185,'Market shares starting point Fe'!$C118,'Eurostat market shares'!$D$2:$D$185,'Market shares starting point Fe'!$D118)*(SUMIFS('RAW data extract'!AT$74:AT$81,'RAW data extract'!$C$74:$C$81,VLOOKUP('Market shares starting point Fe'!$D118,Nomenclature!$F$1:$G$8,2,FALSE))-'Market shares starting point Fe'!AV118)+AV118)</f>
        <v>2.6675194485455574E-2</v>
      </c>
      <c r="AX118" s="7">
        <f>IF(SUMIFS('Eurostat market shares'!$Z$2:$Z$185,'Eurostat market shares'!$C$2:$C$185,'Market shares starting point Fe'!$C118,'Eurostat market shares'!$D$2:$D$185,'Market shares starting point Fe'!$D118)=0,(SUMIFS('RAW data extract'!AU$74:AU$81,'RAW data extract'!$C$74:$C$81,VLOOKUP('Market shares starting point Fe'!$D118,Nomenclature!$F$1:$G$8,2,FALSE))-'Market shares starting point Fe'!AW118)+AW118,$Z118/SUMIFS('Eurostat market shares'!$Z$2:$Z$185,'Eurostat market shares'!$C$2:$C$185,'Market shares starting point Fe'!$C118,'Eurostat market shares'!$D$2:$D$185,'Market shares starting point Fe'!$D118)*(SUMIFS('RAW data extract'!AU$74:AU$81,'RAW data extract'!$C$74:$C$81,VLOOKUP('Market shares starting point Fe'!$D118,Nomenclature!$F$1:$G$8,2,FALSE))-'Market shares starting point Fe'!AW118)+AW118)</f>
        <v>2.5961732701462927E-2</v>
      </c>
      <c r="AY118" s="7">
        <f>IF(SUMIFS('Eurostat market shares'!$Z$2:$Z$185,'Eurostat market shares'!$C$2:$C$185,'Market shares starting point Fe'!$C118,'Eurostat market shares'!$D$2:$D$185,'Market shares starting point Fe'!$D118)=0,(SUMIFS('RAW data extract'!AV$74:AV$81,'RAW data extract'!$C$74:$C$81,VLOOKUP('Market shares starting point Fe'!$D118,Nomenclature!$F$1:$G$8,2,FALSE))-'Market shares starting point Fe'!AX118)+AX118,$Z118/SUMIFS('Eurostat market shares'!$Z$2:$Z$185,'Eurostat market shares'!$C$2:$C$185,'Market shares starting point Fe'!$C118,'Eurostat market shares'!$D$2:$D$185,'Market shares starting point Fe'!$D118)*(SUMIFS('RAW data extract'!AV$74:AV$81,'RAW data extract'!$C$74:$C$81,VLOOKUP('Market shares starting point Fe'!$D118,Nomenclature!$F$1:$G$8,2,FALSE))-'Market shares starting point Fe'!AX118)+AX118)</f>
        <v>2.5011607202097323E-2</v>
      </c>
      <c r="AZ118" s="7">
        <f>IF(SUMIFS('Eurostat market shares'!$Z$2:$Z$185,'Eurostat market shares'!$C$2:$C$185,'Market shares starting point Fe'!$C118,'Eurostat market shares'!$D$2:$D$185,'Market shares starting point Fe'!$D118)=0,(SUMIFS('RAW data extract'!AW$74:AW$81,'RAW data extract'!$C$74:$C$81,VLOOKUP('Market shares starting point Fe'!$D118,Nomenclature!$F$1:$G$8,2,FALSE))-'Market shares starting point Fe'!AY118)+AY118,$Z118/SUMIFS('Eurostat market shares'!$Z$2:$Z$185,'Eurostat market shares'!$C$2:$C$185,'Market shares starting point Fe'!$C118,'Eurostat market shares'!$D$2:$D$185,'Market shares starting point Fe'!$D118)*(SUMIFS('RAW data extract'!AW$74:AW$81,'RAW data extract'!$C$74:$C$81,VLOOKUP('Market shares starting point Fe'!$D118,Nomenclature!$F$1:$G$8,2,FALSE))-'Market shares starting point Fe'!AY118)+AY118)</f>
        <v>2.4092173084509141E-2</v>
      </c>
      <c r="BA118" s="7">
        <f>IF(SUMIFS('Eurostat market shares'!$Z$2:$Z$185,'Eurostat market shares'!$C$2:$C$185,'Market shares starting point Fe'!$C118,'Eurostat market shares'!$D$2:$D$185,'Market shares starting point Fe'!$D118)=0,(SUMIFS('RAW data extract'!AX$74:AX$81,'RAW data extract'!$C$74:$C$81,VLOOKUP('Market shares starting point Fe'!$D118,Nomenclature!$F$1:$G$8,2,FALSE))-'Market shares starting point Fe'!AZ118)+AZ118,$Z118/SUMIFS('Eurostat market shares'!$Z$2:$Z$185,'Eurostat market shares'!$C$2:$C$185,'Market shares starting point Fe'!$C118,'Eurostat market shares'!$D$2:$D$185,'Market shares starting point Fe'!$D118)*(SUMIFS('RAW data extract'!AX$74:AX$81,'RAW data extract'!$C$74:$C$81,VLOOKUP('Market shares starting point Fe'!$D118,Nomenclature!$F$1:$G$8,2,FALSE))-'Market shares starting point Fe'!AZ118)+AZ118)</f>
        <v>2.307349448163876E-2</v>
      </c>
      <c r="BB118" s="7">
        <f>IF(SUMIFS('Eurostat market shares'!$Z$2:$Z$185,'Eurostat market shares'!$C$2:$C$185,'Market shares starting point Fe'!$C118,'Eurostat market shares'!$D$2:$D$185,'Market shares starting point Fe'!$D118)=0,(SUMIFS('RAW data extract'!AY$74:AY$81,'RAW data extract'!$C$74:$C$81,VLOOKUP('Market shares starting point Fe'!$D118,Nomenclature!$F$1:$G$8,2,FALSE))-'Market shares starting point Fe'!BA118)+BA118,$Z118/SUMIFS('Eurostat market shares'!$Z$2:$Z$185,'Eurostat market shares'!$C$2:$C$185,'Market shares starting point Fe'!$C118,'Eurostat market shares'!$D$2:$D$185,'Market shares starting point Fe'!$D118)*(SUMIFS('RAW data extract'!AY$74:AY$81,'RAW data extract'!$C$74:$C$81,VLOOKUP('Market shares starting point Fe'!$D118,Nomenclature!$F$1:$G$8,2,FALSE))-'Market shares starting point Fe'!BA118)+BA118)</f>
        <v>2.1944456187427953E-2</v>
      </c>
      <c r="BC118" s="7">
        <f>IF(SUMIFS('Eurostat market shares'!$Z$2:$Z$185,'Eurostat market shares'!$C$2:$C$185,'Market shares starting point Fe'!$C118,'Eurostat market shares'!$D$2:$D$185,'Market shares starting point Fe'!$D118)=0,(SUMIFS('RAW data extract'!AZ$74:AZ$81,'RAW data extract'!$C$74:$C$81,VLOOKUP('Market shares starting point Fe'!$D118,Nomenclature!$F$1:$G$8,2,FALSE))-'Market shares starting point Fe'!BB118)+BB118,$Z118/SUMIFS('Eurostat market shares'!$Z$2:$Z$185,'Eurostat market shares'!$C$2:$C$185,'Market shares starting point Fe'!$C118,'Eurostat market shares'!$D$2:$D$185,'Market shares starting point Fe'!$D118)*(SUMIFS('RAW data extract'!AZ$74:AZ$81,'RAW data extract'!$C$74:$C$81,VLOOKUP('Market shares starting point Fe'!$D118,Nomenclature!$F$1:$G$8,2,FALSE))-'Market shares starting point Fe'!BB118)+BB118)</f>
        <v>2.0689861826904216E-2</v>
      </c>
      <c r="BD118" s="7">
        <f>IF(SUMIFS('Eurostat market shares'!$Z$2:$Z$185,'Eurostat market shares'!$C$2:$C$185,'Market shares starting point Fe'!$C118,'Eurostat market shares'!$D$2:$D$185,'Market shares starting point Fe'!$D118)=0,(SUMIFS('RAW data extract'!BA$74:BA$81,'RAW data extract'!$C$74:$C$81,VLOOKUP('Market shares starting point Fe'!$D118,Nomenclature!$F$1:$G$8,2,FALSE))-'Market shares starting point Fe'!BC118)+BC118,$Z118/SUMIFS('Eurostat market shares'!$Z$2:$Z$185,'Eurostat market shares'!$C$2:$C$185,'Market shares starting point Fe'!$C118,'Eurostat market shares'!$D$2:$D$185,'Market shares starting point Fe'!$D118)*(SUMIFS('RAW data extract'!BA$74:BA$81,'RAW data extract'!$C$74:$C$81,VLOOKUP('Market shares starting point Fe'!$D118,Nomenclature!$F$1:$G$8,2,FALSE))-'Market shares starting point Fe'!BC118)+BC118)</f>
        <v>1.9327288165710312E-2</v>
      </c>
      <c r="BE118" s="7">
        <f>IF(SUMIFS('Eurostat market shares'!$Z$2:$Z$185,'Eurostat market shares'!$C$2:$C$185,'Market shares starting point Fe'!$C118,'Eurostat market shares'!$D$2:$D$185,'Market shares starting point Fe'!$D118)=0,(SUMIFS('RAW data extract'!BB$74:BB$81,'RAW data extract'!$C$74:$C$81,VLOOKUP('Market shares starting point Fe'!$D118,Nomenclature!$F$1:$G$8,2,FALSE))-'Market shares starting point Fe'!BD118)+BD118,$Z118/SUMIFS('Eurostat market shares'!$Z$2:$Z$185,'Eurostat market shares'!$C$2:$C$185,'Market shares starting point Fe'!$C118,'Eurostat market shares'!$D$2:$D$185,'Market shares starting point Fe'!$D118)*(SUMIFS('RAW data extract'!BB$74:BB$81,'RAW data extract'!$C$74:$C$81,VLOOKUP('Market shares starting point Fe'!$D118,Nomenclature!$F$1:$G$8,2,FALSE))-'Market shares starting point Fe'!BD118)+BD118)</f>
        <v>1.778918601000138E-2</v>
      </c>
      <c r="BF118" s="7">
        <f>IF(SUMIFS('Eurostat market shares'!$Z$2:$Z$185,'Eurostat market shares'!$C$2:$C$185,'Market shares starting point Fe'!$C118,'Eurostat market shares'!$D$2:$D$185,'Market shares starting point Fe'!$D118)=0,(SUMIFS('RAW data extract'!BC$74:BC$81,'RAW data extract'!$C$74:$C$81,VLOOKUP('Market shares starting point Fe'!$D118,Nomenclature!$F$1:$G$8,2,FALSE))-'Market shares starting point Fe'!BE118)+BE118,$Z118/SUMIFS('Eurostat market shares'!$Z$2:$Z$185,'Eurostat market shares'!$C$2:$C$185,'Market shares starting point Fe'!$C118,'Eurostat market shares'!$D$2:$D$185,'Market shares starting point Fe'!$D118)*(SUMIFS('RAW data extract'!BC$74:BC$81,'RAW data extract'!$C$74:$C$81,VLOOKUP('Market shares starting point Fe'!$D118,Nomenclature!$F$1:$G$8,2,FALSE))-'Market shares starting point Fe'!BE118)+BE118)</f>
        <v>1.6066049282571458E-2</v>
      </c>
      <c r="BG118" s="7">
        <f>IF(SUMIFS('Eurostat market shares'!$Z$2:$Z$185,'Eurostat market shares'!$C$2:$C$185,'Market shares starting point Fe'!$C118,'Eurostat market shares'!$D$2:$D$185,'Market shares starting point Fe'!$D118)=0,(SUMIFS('RAW data extract'!BD$74:BD$81,'RAW data extract'!$C$74:$C$81,VLOOKUP('Market shares starting point Fe'!$D118,Nomenclature!$F$1:$G$8,2,FALSE))-'Market shares starting point Fe'!BF118)+BF118,$Z118/SUMIFS('Eurostat market shares'!$Z$2:$Z$185,'Eurostat market shares'!$C$2:$C$185,'Market shares starting point Fe'!$C118,'Eurostat market shares'!$D$2:$D$185,'Market shares starting point Fe'!$D118)*(SUMIFS('RAW data extract'!BD$74:BD$81,'RAW data extract'!$C$74:$C$81,VLOOKUP('Market shares starting point Fe'!$D118,Nomenclature!$F$1:$G$8,2,FALSE))-'Market shares starting point Fe'!BF118)+BF118)</f>
        <v>1.4125887914513678E-2</v>
      </c>
      <c r="BH118" s="7">
        <f>IF(SUMIFS('Eurostat market shares'!$Z$2:$Z$185,'Eurostat market shares'!$C$2:$C$185,'Market shares starting point Fe'!$C118,'Eurostat market shares'!$D$2:$D$185,'Market shares starting point Fe'!$D118)=0,(SUMIFS('RAW data extract'!BE$74:BE$81,'RAW data extract'!$C$74:$C$81,VLOOKUP('Market shares starting point Fe'!$D118,Nomenclature!$F$1:$G$8,2,FALSE))-'Market shares starting point Fe'!BG118)+BG118,$Z118/SUMIFS('Eurostat market shares'!$Z$2:$Z$185,'Eurostat market shares'!$C$2:$C$185,'Market shares starting point Fe'!$C118,'Eurostat market shares'!$D$2:$D$185,'Market shares starting point Fe'!$D118)*(SUMIFS('RAW data extract'!BE$74:BE$81,'RAW data extract'!$C$74:$C$81,VLOOKUP('Market shares starting point Fe'!$D118,Nomenclature!$F$1:$G$8,2,FALSE))-'Market shares starting point Fe'!BG118)+BG118)</f>
        <v>1.1920960596593901E-2</v>
      </c>
    </row>
    <row r="119" spans="1:60" hidden="1" x14ac:dyDescent="0.3">
      <c r="A119" t="s">
        <v>9</v>
      </c>
      <c r="B119" t="s">
        <v>10</v>
      </c>
      <c r="C119" t="s">
        <v>33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 s="6">
        <f>IFERROR(SUMIFS('intermediary sheet'!J$2:J$185,'intermediary sheet'!$C$2:$C$185,'Market shares starting point Fe'!$C119,'intermediary sheet'!$D$2:$D$185,'Market shares starting point Fe'!$D119)/SUMIFS('intermediary sheet'!J$2:J$185,'intermediary sheet'!$C$2:$C$185,'Market shares starting point Fe'!$C119,'intermediary sheet'!$D$2:$D$185,"total"),0)</f>
        <v>0</v>
      </c>
      <c r="K119" s="6">
        <f>IFERROR(SUMIFS('intermediary sheet'!K$2:K$185,'intermediary sheet'!$C$2:$C$185,'Market shares starting point Fe'!$C119,'intermediary sheet'!$D$2:$D$185,'Market shares starting point Fe'!$D119)/SUMIFS('intermediary sheet'!K$2:K$185,'intermediary sheet'!$C$2:$C$185,'Market shares starting point Fe'!$C119,'intermediary sheet'!$D$2:$D$185,"total"),0)</f>
        <v>0</v>
      </c>
      <c r="L119" s="6">
        <f>IFERROR(SUMIFS('intermediary sheet'!L$2:L$185,'intermediary sheet'!$C$2:$C$185,'Market shares starting point Fe'!$C119,'intermediary sheet'!$D$2:$D$185,'Market shares starting point Fe'!$D119)/SUMIFS('intermediary sheet'!L$2:L$185,'intermediary sheet'!$C$2:$C$185,'Market shares starting point Fe'!$C119,'intermediary sheet'!$D$2:$D$185,"total"),0)</f>
        <v>0</v>
      </c>
      <c r="M119" s="6">
        <f>IFERROR(SUMIFS('intermediary sheet'!M$2:M$185,'intermediary sheet'!$C$2:$C$185,'Market shares starting point Fe'!$C119,'intermediary sheet'!$D$2:$D$185,'Market shares starting point Fe'!$D119)/SUMIFS('intermediary sheet'!M$2:M$185,'intermediary sheet'!$C$2:$C$185,'Market shares starting point Fe'!$C119,'intermediary sheet'!$D$2:$D$185,"total"),0)</f>
        <v>0</v>
      </c>
      <c r="N119" s="6">
        <f>IFERROR(SUMIFS('intermediary sheet'!N$2:N$185,'intermediary sheet'!$C$2:$C$185,'Market shares starting point Fe'!$C119,'intermediary sheet'!$D$2:$D$185,'Market shares starting point Fe'!$D119)/SUMIFS('intermediary sheet'!N$2:N$185,'intermediary sheet'!$C$2:$C$185,'Market shares starting point Fe'!$C119,'intermediary sheet'!$D$2:$D$185,"total"),0)</f>
        <v>0</v>
      </c>
      <c r="O119" s="6">
        <f>IFERROR(SUMIFS('intermediary sheet'!O$2:O$185,'intermediary sheet'!$C$2:$C$185,'Market shares starting point Fe'!$C119,'intermediary sheet'!$D$2:$D$185,'Market shares starting point Fe'!$D119)/SUMIFS('intermediary sheet'!O$2:O$185,'intermediary sheet'!$C$2:$C$185,'Market shares starting point Fe'!$C119,'intermediary sheet'!$D$2:$D$185,"total"),0)</f>
        <v>0</v>
      </c>
      <c r="P119" s="6">
        <f>IFERROR(SUMIFS('intermediary sheet'!P$2:P$185,'intermediary sheet'!$C$2:$C$185,'Market shares starting point Fe'!$C119,'intermediary sheet'!$D$2:$D$185,'Market shares starting point Fe'!$D119)/SUMIFS('intermediary sheet'!P$2:P$185,'intermediary sheet'!$C$2:$C$185,'Market shares starting point Fe'!$C119,'intermediary sheet'!$D$2:$D$185,"total"),0)</f>
        <v>0</v>
      </c>
      <c r="Q119" s="6">
        <f>IFERROR(SUMIFS('intermediary sheet'!Q$2:Q$185,'intermediary sheet'!$C$2:$C$185,'Market shares starting point Fe'!$C119,'intermediary sheet'!$D$2:$D$185,'Market shares starting point Fe'!$D119)/SUMIFS('intermediary sheet'!Q$2:Q$185,'intermediary sheet'!$C$2:$C$185,'Market shares starting point Fe'!$C119,'intermediary sheet'!$D$2:$D$185,"total"),0)</f>
        <v>0</v>
      </c>
      <c r="R119" s="6">
        <f>IFERROR(SUMIFS('intermediary sheet'!R$2:R$185,'intermediary sheet'!$C$2:$C$185,'Market shares starting point Fe'!$C119,'intermediary sheet'!$D$2:$D$185,'Market shares starting point Fe'!$D119)/SUMIFS('intermediary sheet'!R$2:R$185,'intermediary sheet'!$C$2:$C$185,'Market shares starting point Fe'!$C119,'intermediary sheet'!$D$2:$D$185,"total"),0)</f>
        <v>0</v>
      </c>
      <c r="S119" s="6">
        <f>IFERROR(SUMIFS('intermediary sheet'!S$2:S$185,'intermediary sheet'!$C$2:$C$185,'Market shares starting point Fe'!$C119,'intermediary sheet'!$D$2:$D$185,'Market shares starting point Fe'!$D119)/SUMIFS('intermediary sheet'!S$2:S$185,'intermediary sheet'!$C$2:$C$185,'Market shares starting point Fe'!$C119,'intermediary sheet'!$D$2:$D$185,"total"),0)</f>
        <v>0</v>
      </c>
      <c r="T119" s="6">
        <f>IFERROR(SUMIFS('intermediary sheet'!T$2:T$185,'intermediary sheet'!$C$2:$C$185,'Market shares starting point Fe'!$C119,'intermediary sheet'!$D$2:$D$185,'Market shares starting point Fe'!$D119)/SUMIFS('intermediary sheet'!T$2:T$185,'intermediary sheet'!$C$2:$C$185,'Market shares starting point Fe'!$C119,'intermediary sheet'!$D$2:$D$185,"total"),0)</f>
        <v>0</v>
      </c>
      <c r="U119" s="6">
        <f>IFERROR(SUMIFS('intermediary sheet'!U$2:U$185,'intermediary sheet'!$C$2:$C$185,'Market shares starting point Fe'!$C119,'intermediary sheet'!$D$2:$D$185,'Market shares starting point Fe'!$D119)/SUMIFS('intermediary sheet'!U$2:U$185,'intermediary sheet'!$C$2:$C$185,'Market shares starting point Fe'!$C119,'intermediary sheet'!$D$2:$D$185,"total"),0)</f>
        <v>0</v>
      </c>
      <c r="V119" s="6">
        <f>IFERROR(SUMIFS('intermediary sheet'!V$2:V$185,'intermediary sheet'!$C$2:$C$185,'Market shares starting point Fe'!$C119,'intermediary sheet'!$D$2:$D$185,'Market shares starting point Fe'!$D119)/SUMIFS('intermediary sheet'!V$2:V$185,'intermediary sheet'!$C$2:$C$185,'Market shares starting point Fe'!$C119,'intermediary sheet'!$D$2:$D$185,"total"),0)</f>
        <v>0</v>
      </c>
      <c r="W119" s="6">
        <f>IFERROR(SUMIFS('intermediary sheet'!W$2:W$185,'intermediary sheet'!$C$2:$C$185,'Market shares starting point Fe'!$C119,'intermediary sheet'!$D$2:$D$185,'Market shares starting point Fe'!$D119)/SUMIFS('intermediary sheet'!W$2:W$185,'intermediary sheet'!$C$2:$C$185,'Market shares starting point Fe'!$C119,'intermediary sheet'!$D$2:$D$185,"total"),0)</f>
        <v>0</v>
      </c>
      <c r="X119" s="6">
        <f>IFERROR(SUMIFS('intermediary sheet'!X$2:X$185,'intermediary sheet'!$C$2:$C$185,'Market shares starting point Fe'!$C119,'intermediary sheet'!$D$2:$D$185,'Market shares starting point Fe'!$D119)/SUMIFS('intermediary sheet'!X$2:X$185,'intermediary sheet'!$C$2:$C$185,'Market shares starting point Fe'!$C119,'intermediary sheet'!$D$2:$D$185,"total"),0)</f>
        <v>0</v>
      </c>
      <c r="Y119" s="6">
        <f>IFERROR(SUMIFS('intermediary sheet'!Y$2:Y$185,'intermediary sheet'!$C$2:$C$185,'Market shares starting point Fe'!$C119,'intermediary sheet'!$D$2:$D$185,'Market shares starting point Fe'!$D119)/SUMIFS('intermediary sheet'!Y$2:Y$185,'intermediary sheet'!$C$2:$C$185,'Market shares starting point Fe'!$C119,'intermediary sheet'!$D$2:$D$185,"total"),0)</f>
        <v>0</v>
      </c>
      <c r="Z119" s="6">
        <f>IFERROR(SUMIFS('intermediary sheet'!Z$2:Z$185,'intermediary sheet'!$C$2:$C$185,'Market shares starting point Fe'!$C119,'intermediary sheet'!$D$2:$D$185,'Market shares starting point Fe'!$D119)/SUMIFS('intermediary sheet'!Z$2:Z$185,'intermediary sheet'!$C$2:$C$185,'Market shares starting point Fe'!$C119,'intermediary sheet'!$D$2:$D$185,"total"),0)</f>
        <v>0</v>
      </c>
      <c r="AA119" s="7">
        <f>IF(SUMIFS('Eurostat market shares'!$Z$2:$Z$185,'Eurostat market shares'!$C$2:$C$185,'Market shares starting point Fe'!$C119,'Eurostat market shares'!$D$2:$D$185,'Market shares starting point Fe'!$D119)=0,(SUMIFS('RAW data extract'!X$74:X$81,'RAW data extract'!$C$74:$C$81,VLOOKUP('Market shares starting point Fe'!$D119,Nomenclature!$F$1:$G$8,2,FALSE))-'Market shares starting point Fe'!Z119)+Z119,$Z119/SUMIFS('Eurostat market shares'!$Z$2:$Z$185,'Eurostat market shares'!$C$2:$C$185,'Market shares starting point Fe'!$C119,'Eurostat market shares'!$D$2:$D$185,'Market shares starting point Fe'!$D119)*(SUMIFS('RAW data extract'!X$74:X$81,'RAW data extract'!$C$74:$C$81,VLOOKUP('Market shares starting point Fe'!$D119,Nomenclature!$F$1:$G$8,2,FALSE))-'Market shares starting point Fe'!Z119)+Z119)</f>
        <v>3.1451634939410661E-5</v>
      </c>
      <c r="AB119" s="7">
        <f>IF(SUMIFS('Eurostat market shares'!$Z$2:$Z$185,'Eurostat market shares'!$C$2:$C$185,'Market shares starting point Fe'!$C119,'Eurostat market shares'!$D$2:$D$185,'Market shares starting point Fe'!$D119)=0,(SUMIFS('RAW data extract'!Y$74:Y$81,'RAW data extract'!$C$74:$C$81,VLOOKUP('Market shares starting point Fe'!$D119,Nomenclature!$F$1:$G$8,2,FALSE))-'Market shares starting point Fe'!AA119)+AA119,$Z119/SUMIFS('Eurostat market shares'!$Z$2:$Z$185,'Eurostat market shares'!$C$2:$C$185,'Market shares starting point Fe'!$C119,'Eurostat market shares'!$D$2:$D$185,'Market shares starting point Fe'!$D119)*(SUMIFS('RAW data extract'!Y$74:Y$81,'RAW data extract'!$C$74:$C$81,VLOOKUP('Market shares starting point Fe'!$D119,Nomenclature!$F$1:$G$8,2,FALSE))-'Market shares starting point Fe'!AA119)+AA119)</f>
        <v>3.2337662751868216E-5</v>
      </c>
      <c r="AC119" s="7">
        <f>IF(SUMIFS('Eurostat market shares'!$Z$2:$Z$185,'Eurostat market shares'!$C$2:$C$185,'Market shares starting point Fe'!$C119,'Eurostat market shares'!$D$2:$D$185,'Market shares starting point Fe'!$D119)=0,(SUMIFS('RAW data extract'!Z$74:Z$81,'RAW data extract'!$C$74:$C$81,VLOOKUP('Market shares starting point Fe'!$D119,Nomenclature!$F$1:$G$8,2,FALSE))-'Market shares starting point Fe'!AB119)+AB119,$Z119/SUMIFS('Eurostat market shares'!$Z$2:$Z$185,'Eurostat market shares'!$C$2:$C$185,'Market shares starting point Fe'!$C119,'Eurostat market shares'!$D$2:$D$185,'Market shares starting point Fe'!$D119)*(SUMIFS('RAW data extract'!Z$74:Z$81,'RAW data extract'!$C$74:$C$81,VLOOKUP('Market shares starting point Fe'!$D119,Nomenclature!$F$1:$G$8,2,FALSE))-'Market shares starting point Fe'!AB119)+AB119)</f>
        <v>3.3413273411202505E-5</v>
      </c>
      <c r="AD119" s="7">
        <f>IF(SUMIFS('Eurostat market shares'!$Z$2:$Z$185,'Eurostat market shares'!$C$2:$C$185,'Market shares starting point Fe'!$C119,'Eurostat market shares'!$D$2:$D$185,'Market shares starting point Fe'!$D119)=0,(SUMIFS('RAW data extract'!AA$74:AA$81,'RAW data extract'!$C$74:$C$81,VLOOKUP('Market shares starting point Fe'!$D119,Nomenclature!$F$1:$G$8,2,FALSE))-'Market shares starting point Fe'!AC119)+AC119,$Z119/SUMIFS('Eurostat market shares'!$Z$2:$Z$185,'Eurostat market shares'!$C$2:$C$185,'Market shares starting point Fe'!$C119,'Eurostat market shares'!$D$2:$D$185,'Market shares starting point Fe'!$D119)*(SUMIFS('RAW data extract'!AA$74:AA$81,'RAW data extract'!$C$74:$C$81,VLOOKUP('Market shares starting point Fe'!$D119,Nomenclature!$F$1:$G$8,2,FALSE))-'Market shares starting point Fe'!AC119)+AC119)</f>
        <v>3.4628690814887669E-5</v>
      </c>
      <c r="AE119" s="7">
        <f>IF(SUMIFS('Eurostat market shares'!$Z$2:$Z$185,'Eurostat market shares'!$C$2:$C$185,'Market shares starting point Fe'!$C119,'Eurostat market shares'!$D$2:$D$185,'Market shares starting point Fe'!$D119)=0,(SUMIFS('RAW data extract'!AB$74:AB$81,'RAW data extract'!$C$74:$C$81,VLOOKUP('Market shares starting point Fe'!$D119,Nomenclature!$F$1:$G$8,2,FALSE))-'Market shares starting point Fe'!AD119)+AD119,$Z119/SUMIFS('Eurostat market shares'!$Z$2:$Z$185,'Eurostat market shares'!$C$2:$C$185,'Market shares starting point Fe'!$C119,'Eurostat market shares'!$D$2:$D$185,'Market shares starting point Fe'!$D119)*(SUMIFS('RAW data extract'!AB$74:AB$81,'RAW data extract'!$C$74:$C$81,VLOOKUP('Market shares starting point Fe'!$D119,Nomenclature!$F$1:$G$8,2,FALSE))-'Market shares starting point Fe'!AD119)+AD119)</f>
        <v>3.5763703385667795E-5</v>
      </c>
      <c r="AF119" s="7">
        <f>IF(SUMIFS('Eurostat market shares'!$Z$2:$Z$185,'Eurostat market shares'!$C$2:$C$185,'Market shares starting point Fe'!$C119,'Eurostat market shares'!$D$2:$D$185,'Market shares starting point Fe'!$D119)=0,(SUMIFS('RAW data extract'!AC$74:AC$81,'RAW data extract'!$C$74:$C$81,VLOOKUP('Market shares starting point Fe'!$D119,Nomenclature!$F$1:$G$8,2,FALSE))-'Market shares starting point Fe'!AE119)+AE119,$Z119/SUMIFS('Eurostat market shares'!$Z$2:$Z$185,'Eurostat market shares'!$C$2:$C$185,'Market shares starting point Fe'!$C119,'Eurostat market shares'!$D$2:$D$185,'Market shares starting point Fe'!$D119)*(SUMIFS('RAW data extract'!AC$74:AC$81,'RAW data extract'!$C$74:$C$81,VLOOKUP('Market shares starting point Fe'!$D119,Nomenclature!$F$1:$G$8,2,FALSE))-'Market shares starting point Fe'!AE119)+AE119)</f>
        <v>3.6847644219590408E-5</v>
      </c>
      <c r="AG119" s="7">
        <f>IF(SUMIFS('Eurostat market shares'!$Z$2:$Z$185,'Eurostat market shares'!$C$2:$C$185,'Market shares starting point Fe'!$C119,'Eurostat market shares'!$D$2:$D$185,'Market shares starting point Fe'!$D119)=0,(SUMIFS('RAW data extract'!AD$74:AD$81,'RAW data extract'!$C$74:$C$81,VLOOKUP('Market shares starting point Fe'!$D119,Nomenclature!$F$1:$G$8,2,FALSE))-'Market shares starting point Fe'!AF119)+AF119,$Z119/SUMIFS('Eurostat market shares'!$Z$2:$Z$185,'Eurostat market shares'!$C$2:$C$185,'Market shares starting point Fe'!$C119,'Eurostat market shares'!$D$2:$D$185,'Market shares starting point Fe'!$D119)*(SUMIFS('RAW data extract'!AD$74:AD$81,'RAW data extract'!$C$74:$C$81,VLOOKUP('Market shares starting point Fe'!$D119,Nomenclature!$F$1:$G$8,2,FALSE))-'Market shares starting point Fe'!AF119)+AF119)</f>
        <v>3.7887884466593821E-5</v>
      </c>
      <c r="AH119" s="7">
        <f>IF(SUMIFS('Eurostat market shares'!$Z$2:$Z$185,'Eurostat market shares'!$C$2:$C$185,'Market shares starting point Fe'!$C119,'Eurostat market shares'!$D$2:$D$185,'Market shares starting point Fe'!$D119)=0,(SUMIFS('RAW data extract'!AE$74:AE$81,'RAW data extract'!$C$74:$C$81,VLOOKUP('Market shares starting point Fe'!$D119,Nomenclature!$F$1:$G$8,2,FALSE))-'Market shares starting point Fe'!AG119)+AG119,$Z119/SUMIFS('Eurostat market shares'!$Z$2:$Z$185,'Eurostat market shares'!$C$2:$C$185,'Market shares starting point Fe'!$C119,'Eurostat market shares'!$D$2:$D$185,'Market shares starting point Fe'!$D119)*(SUMIFS('RAW data extract'!AE$74:AE$81,'RAW data extract'!$C$74:$C$81,VLOOKUP('Market shares starting point Fe'!$D119,Nomenclature!$F$1:$G$8,2,FALSE))-'Market shares starting point Fe'!AG119)+AG119)</f>
        <v>3.8967393681361905E-5</v>
      </c>
      <c r="AI119" s="7">
        <f>IF(SUMIFS('Eurostat market shares'!$Z$2:$Z$185,'Eurostat market shares'!$C$2:$C$185,'Market shares starting point Fe'!$C119,'Eurostat market shares'!$D$2:$D$185,'Market shares starting point Fe'!$D119)=0,(SUMIFS('RAW data extract'!AF$74:AF$81,'RAW data extract'!$C$74:$C$81,VLOOKUP('Market shares starting point Fe'!$D119,Nomenclature!$F$1:$G$8,2,FALSE))-'Market shares starting point Fe'!AH119)+AH119,$Z119/SUMIFS('Eurostat market shares'!$Z$2:$Z$185,'Eurostat market shares'!$C$2:$C$185,'Market shares starting point Fe'!$C119,'Eurostat market shares'!$D$2:$D$185,'Market shares starting point Fe'!$D119)*(SUMIFS('RAW data extract'!AF$74:AF$81,'RAW data extract'!$C$74:$C$81,VLOOKUP('Market shares starting point Fe'!$D119,Nomenclature!$F$1:$G$8,2,FALSE))-'Market shares starting point Fe'!AH119)+AH119)</f>
        <v>4.0053074838500534E-5</v>
      </c>
      <c r="AJ119" s="7">
        <f>IF(SUMIFS('Eurostat market shares'!$Z$2:$Z$185,'Eurostat market shares'!$C$2:$C$185,'Market shares starting point Fe'!$C119,'Eurostat market shares'!$D$2:$D$185,'Market shares starting point Fe'!$D119)=0,(SUMIFS('RAW data extract'!AG$74:AG$81,'RAW data extract'!$C$74:$C$81,VLOOKUP('Market shares starting point Fe'!$D119,Nomenclature!$F$1:$G$8,2,FALSE))-'Market shares starting point Fe'!AI119)+AI119,$Z119/SUMIFS('Eurostat market shares'!$Z$2:$Z$185,'Eurostat market shares'!$C$2:$C$185,'Market shares starting point Fe'!$C119,'Eurostat market shares'!$D$2:$D$185,'Market shares starting point Fe'!$D119)*(SUMIFS('RAW data extract'!AG$74:AG$81,'RAW data extract'!$C$74:$C$81,VLOOKUP('Market shares starting point Fe'!$D119,Nomenclature!$F$1:$G$8,2,FALSE))-'Market shares starting point Fe'!AI119)+AI119)</f>
        <v>4.1197197991297726E-5</v>
      </c>
      <c r="AK119" s="7">
        <f>IF(SUMIFS('Eurostat market shares'!$Z$2:$Z$185,'Eurostat market shares'!$C$2:$C$185,'Market shares starting point Fe'!$C119,'Eurostat market shares'!$D$2:$D$185,'Market shares starting point Fe'!$D119)=0,(SUMIFS('RAW data extract'!AH$74:AH$81,'RAW data extract'!$C$74:$C$81,VLOOKUP('Market shares starting point Fe'!$D119,Nomenclature!$F$1:$G$8,2,FALSE))-'Market shares starting point Fe'!AJ119)+AJ119,$Z119/SUMIFS('Eurostat market shares'!$Z$2:$Z$185,'Eurostat market shares'!$C$2:$C$185,'Market shares starting point Fe'!$C119,'Eurostat market shares'!$D$2:$D$185,'Market shares starting point Fe'!$D119)*(SUMIFS('RAW data extract'!AH$74:AH$81,'RAW data extract'!$C$74:$C$81,VLOOKUP('Market shares starting point Fe'!$D119,Nomenclature!$F$1:$G$8,2,FALSE))-'Market shares starting point Fe'!AJ119)+AJ119)</f>
        <v>4.2470285593250626E-5</v>
      </c>
      <c r="AL119" s="7">
        <f>IF(SUMIFS('Eurostat market shares'!$Z$2:$Z$185,'Eurostat market shares'!$C$2:$C$185,'Market shares starting point Fe'!$C119,'Eurostat market shares'!$D$2:$D$185,'Market shares starting point Fe'!$D119)=0,(SUMIFS('RAW data extract'!AI$74:AI$81,'RAW data extract'!$C$74:$C$81,VLOOKUP('Market shares starting point Fe'!$D119,Nomenclature!$F$1:$G$8,2,FALSE))-'Market shares starting point Fe'!AK119)+AK119,$Z119/SUMIFS('Eurostat market shares'!$Z$2:$Z$185,'Eurostat market shares'!$C$2:$C$185,'Market shares starting point Fe'!$C119,'Eurostat market shares'!$D$2:$D$185,'Market shares starting point Fe'!$D119)*(SUMIFS('RAW data extract'!AI$74:AI$81,'RAW data extract'!$C$74:$C$81,VLOOKUP('Market shares starting point Fe'!$D119,Nomenclature!$F$1:$G$8,2,FALSE))-'Market shares starting point Fe'!AK119)+AK119)</f>
        <v>4.3906027992304353E-5</v>
      </c>
      <c r="AM119" s="7">
        <f>IF(SUMIFS('Eurostat market shares'!$Z$2:$Z$185,'Eurostat market shares'!$C$2:$C$185,'Market shares starting point Fe'!$C119,'Eurostat market shares'!$D$2:$D$185,'Market shares starting point Fe'!$D119)=0,(SUMIFS('RAW data extract'!AJ$74:AJ$81,'RAW data extract'!$C$74:$C$81,VLOOKUP('Market shares starting point Fe'!$D119,Nomenclature!$F$1:$G$8,2,FALSE))-'Market shares starting point Fe'!AL119)+AL119,$Z119/SUMIFS('Eurostat market shares'!$Z$2:$Z$185,'Eurostat market shares'!$C$2:$C$185,'Market shares starting point Fe'!$C119,'Eurostat market shares'!$D$2:$D$185,'Market shares starting point Fe'!$D119)*(SUMIFS('RAW data extract'!AJ$74:AJ$81,'RAW data extract'!$C$74:$C$81,VLOOKUP('Market shares starting point Fe'!$D119,Nomenclature!$F$1:$G$8,2,FALSE))-'Market shares starting point Fe'!AL119)+AL119)</f>
        <v>4.5532824028946061E-5</v>
      </c>
      <c r="AN119" s="7">
        <f>IF(SUMIFS('Eurostat market shares'!$Z$2:$Z$185,'Eurostat market shares'!$C$2:$C$185,'Market shares starting point Fe'!$C119,'Eurostat market shares'!$D$2:$D$185,'Market shares starting point Fe'!$D119)=0,(SUMIFS('RAW data extract'!AK$74:AK$81,'RAW data extract'!$C$74:$C$81,VLOOKUP('Market shares starting point Fe'!$D119,Nomenclature!$F$1:$G$8,2,FALSE))-'Market shares starting point Fe'!AM119)+AM119,$Z119/SUMIFS('Eurostat market shares'!$Z$2:$Z$185,'Eurostat market shares'!$C$2:$C$185,'Market shares starting point Fe'!$C119,'Eurostat market shares'!$D$2:$D$185,'Market shares starting point Fe'!$D119)*(SUMIFS('RAW data extract'!AK$74:AK$81,'RAW data extract'!$C$74:$C$81,VLOOKUP('Market shares starting point Fe'!$D119,Nomenclature!$F$1:$G$8,2,FALSE))-'Market shares starting point Fe'!AM119)+AM119)</f>
        <v>4.7450540965442324E-5</v>
      </c>
      <c r="AO119" s="7">
        <f>IF(SUMIFS('Eurostat market shares'!$Z$2:$Z$185,'Eurostat market shares'!$C$2:$C$185,'Market shares starting point Fe'!$C119,'Eurostat market shares'!$D$2:$D$185,'Market shares starting point Fe'!$D119)=0,(SUMIFS('RAW data extract'!AL$74:AL$81,'RAW data extract'!$C$74:$C$81,VLOOKUP('Market shares starting point Fe'!$D119,Nomenclature!$F$1:$G$8,2,FALSE))-'Market shares starting point Fe'!AN119)+AN119,$Z119/SUMIFS('Eurostat market shares'!$Z$2:$Z$185,'Eurostat market shares'!$C$2:$C$185,'Market shares starting point Fe'!$C119,'Eurostat market shares'!$D$2:$D$185,'Market shares starting point Fe'!$D119)*(SUMIFS('RAW data extract'!AL$74:AL$81,'RAW data extract'!$C$74:$C$81,VLOOKUP('Market shares starting point Fe'!$D119,Nomenclature!$F$1:$G$8,2,FALSE))-'Market shares starting point Fe'!AN119)+AN119)</f>
        <v>4.9588750128145506E-5</v>
      </c>
      <c r="AP119" s="7">
        <f>IF(SUMIFS('Eurostat market shares'!$Z$2:$Z$185,'Eurostat market shares'!$C$2:$C$185,'Market shares starting point Fe'!$C119,'Eurostat market shares'!$D$2:$D$185,'Market shares starting point Fe'!$D119)=0,(SUMIFS('RAW data extract'!AM$74:AM$81,'RAW data extract'!$C$74:$C$81,VLOOKUP('Market shares starting point Fe'!$D119,Nomenclature!$F$1:$G$8,2,FALSE))-'Market shares starting point Fe'!AO119)+AO119,$Z119/SUMIFS('Eurostat market shares'!$Z$2:$Z$185,'Eurostat market shares'!$C$2:$C$185,'Market shares starting point Fe'!$C119,'Eurostat market shares'!$D$2:$D$185,'Market shares starting point Fe'!$D119)*(SUMIFS('RAW data extract'!AM$74:AM$81,'RAW data extract'!$C$74:$C$81,VLOOKUP('Market shares starting point Fe'!$D119,Nomenclature!$F$1:$G$8,2,FALSE))-'Market shares starting point Fe'!AO119)+AO119)</f>
        <v>5.1955306817065874E-5</v>
      </c>
      <c r="AQ119" s="7">
        <f>IF(SUMIFS('Eurostat market shares'!$Z$2:$Z$185,'Eurostat market shares'!$C$2:$C$185,'Market shares starting point Fe'!$C119,'Eurostat market shares'!$D$2:$D$185,'Market shares starting point Fe'!$D119)=0,(SUMIFS('RAW data extract'!AN$74:AN$81,'RAW data extract'!$C$74:$C$81,VLOOKUP('Market shares starting point Fe'!$D119,Nomenclature!$F$1:$G$8,2,FALSE))-'Market shares starting point Fe'!AP119)+AP119,$Z119/SUMIFS('Eurostat market shares'!$Z$2:$Z$185,'Eurostat market shares'!$C$2:$C$185,'Market shares starting point Fe'!$C119,'Eurostat market shares'!$D$2:$D$185,'Market shares starting point Fe'!$D119)*(SUMIFS('RAW data extract'!AN$74:AN$81,'RAW data extract'!$C$74:$C$81,VLOOKUP('Market shares starting point Fe'!$D119,Nomenclature!$F$1:$G$8,2,FALSE))-'Market shares starting point Fe'!AP119)+AP119)</f>
        <v>5.4493860790469999E-5</v>
      </c>
      <c r="AR119" s="7">
        <f>IF(SUMIFS('Eurostat market shares'!$Z$2:$Z$185,'Eurostat market shares'!$C$2:$C$185,'Market shares starting point Fe'!$C119,'Eurostat market shares'!$D$2:$D$185,'Market shares starting point Fe'!$D119)=0,(SUMIFS('RAW data extract'!AO$74:AO$81,'RAW data extract'!$C$74:$C$81,VLOOKUP('Market shares starting point Fe'!$D119,Nomenclature!$F$1:$G$8,2,FALSE))-'Market shares starting point Fe'!AQ119)+AQ119,$Z119/SUMIFS('Eurostat market shares'!$Z$2:$Z$185,'Eurostat market shares'!$C$2:$C$185,'Market shares starting point Fe'!$C119,'Eurostat market shares'!$D$2:$D$185,'Market shares starting point Fe'!$D119)*(SUMIFS('RAW data extract'!AO$74:AO$81,'RAW data extract'!$C$74:$C$81,VLOOKUP('Market shares starting point Fe'!$D119,Nomenclature!$F$1:$G$8,2,FALSE))-'Market shares starting point Fe'!AQ119)+AQ119)</f>
        <v>5.7190908220331345E-5</v>
      </c>
      <c r="AS119" s="7">
        <f>IF(SUMIFS('Eurostat market shares'!$Z$2:$Z$185,'Eurostat market shares'!$C$2:$C$185,'Market shares starting point Fe'!$C119,'Eurostat market shares'!$D$2:$D$185,'Market shares starting point Fe'!$D119)=0,(SUMIFS('RAW data extract'!AP$74:AP$81,'RAW data extract'!$C$74:$C$81,VLOOKUP('Market shares starting point Fe'!$D119,Nomenclature!$F$1:$G$8,2,FALSE))-'Market shares starting point Fe'!AR119)+AR119,$Z119/SUMIFS('Eurostat market shares'!$Z$2:$Z$185,'Eurostat market shares'!$C$2:$C$185,'Market shares starting point Fe'!$C119,'Eurostat market shares'!$D$2:$D$185,'Market shares starting point Fe'!$D119)*(SUMIFS('RAW data extract'!AP$74:AP$81,'RAW data extract'!$C$74:$C$81,VLOOKUP('Market shares starting point Fe'!$D119,Nomenclature!$F$1:$G$8,2,FALSE))-'Market shares starting point Fe'!AR119)+AR119)</f>
        <v>6.0033249519162987E-5</v>
      </c>
      <c r="AT119" s="7">
        <f>IF(SUMIFS('Eurostat market shares'!$Z$2:$Z$185,'Eurostat market shares'!$C$2:$C$185,'Market shares starting point Fe'!$C119,'Eurostat market shares'!$D$2:$D$185,'Market shares starting point Fe'!$D119)=0,(SUMIFS('RAW data extract'!AQ$74:AQ$81,'RAW data extract'!$C$74:$C$81,VLOOKUP('Market shares starting point Fe'!$D119,Nomenclature!$F$1:$G$8,2,FALSE))-'Market shares starting point Fe'!AS119)+AS119,$Z119/SUMIFS('Eurostat market shares'!$Z$2:$Z$185,'Eurostat market shares'!$C$2:$C$185,'Market shares starting point Fe'!$C119,'Eurostat market shares'!$D$2:$D$185,'Market shares starting point Fe'!$D119)*(SUMIFS('RAW data extract'!AQ$74:AQ$81,'RAW data extract'!$C$74:$C$81,VLOOKUP('Market shares starting point Fe'!$D119,Nomenclature!$F$1:$G$8,2,FALSE))-'Market shares starting point Fe'!AS119)+AS119)</f>
        <v>6.3021984549952367E-5</v>
      </c>
      <c r="AU119" s="7">
        <f>IF(SUMIFS('Eurostat market shares'!$Z$2:$Z$185,'Eurostat market shares'!$C$2:$C$185,'Market shares starting point Fe'!$C119,'Eurostat market shares'!$D$2:$D$185,'Market shares starting point Fe'!$D119)=0,(SUMIFS('RAW data extract'!AR$74:AR$81,'RAW data extract'!$C$74:$C$81,VLOOKUP('Market shares starting point Fe'!$D119,Nomenclature!$F$1:$G$8,2,FALSE))-'Market shares starting point Fe'!AT119)+AT119,$Z119/SUMIFS('Eurostat market shares'!$Z$2:$Z$185,'Eurostat market shares'!$C$2:$C$185,'Market shares starting point Fe'!$C119,'Eurostat market shares'!$D$2:$D$185,'Market shares starting point Fe'!$D119)*(SUMIFS('RAW data extract'!AR$74:AR$81,'RAW data extract'!$C$74:$C$81,VLOOKUP('Market shares starting point Fe'!$D119,Nomenclature!$F$1:$G$8,2,FALSE))-'Market shares starting point Fe'!AT119)+AT119)</f>
        <v>6.6061670150832237E-5</v>
      </c>
      <c r="AV119" s="7">
        <f>IF(SUMIFS('Eurostat market shares'!$Z$2:$Z$185,'Eurostat market shares'!$C$2:$C$185,'Market shares starting point Fe'!$C119,'Eurostat market shares'!$D$2:$D$185,'Market shares starting point Fe'!$D119)=0,(SUMIFS('RAW data extract'!AS$74:AS$81,'RAW data extract'!$C$74:$C$81,VLOOKUP('Market shares starting point Fe'!$D119,Nomenclature!$F$1:$G$8,2,FALSE))-'Market shares starting point Fe'!AU119)+AU119,$Z119/SUMIFS('Eurostat market shares'!$Z$2:$Z$185,'Eurostat market shares'!$C$2:$C$185,'Market shares starting point Fe'!$C119,'Eurostat market shares'!$D$2:$D$185,'Market shares starting point Fe'!$D119)*(SUMIFS('RAW data extract'!AS$74:AS$81,'RAW data extract'!$C$74:$C$81,VLOOKUP('Market shares starting point Fe'!$D119,Nomenclature!$F$1:$G$8,2,FALSE))-'Market shares starting point Fe'!AU119)+AU119)</f>
        <v>6.9224460196423571E-5</v>
      </c>
      <c r="AW119" s="7">
        <f>IF(SUMIFS('Eurostat market shares'!$Z$2:$Z$185,'Eurostat market shares'!$C$2:$C$185,'Market shares starting point Fe'!$C119,'Eurostat market shares'!$D$2:$D$185,'Market shares starting point Fe'!$D119)=0,(SUMIFS('RAW data extract'!AT$74:AT$81,'RAW data extract'!$C$74:$C$81,VLOOKUP('Market shares starting point Fe'!$D119,Nomenclature!$F$1:$G$8,2,FALSE))-'Market shares starting point Fe'!AV119)+AV119,$Z119/SUMIFS('Eurostat market shares'!$Z$2:$Z$185,'Eurostat market shares'!$C$2:$C$185,'Market shares starting point Fe'!$C119,'Eurostat market shares'!$D$2:$D$185,'Market shares starting point Fe'!$D119)*(SUMIFS('RAW data extract'!AT$74:AT$81,'RAW data extract'!$C$74:$C$81,VLOOKUP('Market shares starting point Fe'!$D119,Nomenclature!$F$1:$G$8,2,FALSE))-'Market shares starting point Fe'!AV119)+AV119)</f>
        <v>7.249390836290166E-5</v>
      </c>
      <c r="AX119" s="7">
        <f>IF(SUMIFS('Eurostat market shares'!$Z$2:$Z$185,'Eurostat market shares'!$C$2:$C$185,'Market shares starting point Fe'!$C119,'Eurostat market shares'!$D$2:$D$185,'Market shares starting point Fe'!$D119)=0,(SUMIFS('RAW data extract'!AU$74:AU$81,'RAW data extract'!$C$74:$C$81,VLOOKUP('Market shares starting point Fe'!$D119,Nomenclature!$F$1:$G$8,2,FALSE))-'Market shares starting point Fe'!AW119)+AW119,$Z119/SUMIFS('Eurostat market shares'!$Z$2:$Z$185,'Eurostat market shares'!$C$2:$C$185,'Market shares starting point Fe'!$C119,'Eurostat market shares'!$D$2:$D$185,'Market shares starting point Fe'!$D119)*(SUMIFS('RAW data extract'!AU$74:AU$81,'RAW data extract'!$C$74:$C$81,VLOOKUP('Market shares starting point Fe'!$D119,Nomenclature!$F$1:$G$8,2,FALSE))-'Market shares starting point Fe'!AW119)+AW119)</f>
        <v>7.5960177492498033E-5</v>
      </c>
      <c r="AY119" s="7">
        <f>IF(SUMIFS('Eurostat market shares'!$Z$2:$Z$185,'Eurostat market shares'!$C$2:$C$185,'Market shares starting point Fe'!$C119,'Eurostat market shares'!$D$2:$D$185,'Market shares starting point Fe'!$D119)=0,(SUMIFS('RAW data extract'!AV$74:AV$81,'RAW data extract'!$C$74:$C$81,VLOOKUP('Market shares starting point Fe'!$D119,Nomenclature!$F$1:$G$8,2,FALSE))-'Market shares starting point Fe'!AX119)+AX119,$Z119/SUMIFS('Eurostat market shares'!$Z$2:$Z$185,'Eurostat market shares'!$C$2:$C$185,'Market shares starting point Fe'!$C119,'Eurostat market shares'!$D$2:$D$185,'Market shares starting point Fe'!$D119)*(SUMIFS('RAW data extract'!AV$74:AV$81,'RAW data extract'!$C$74:$C$81,VLOOKUP('Market shares starting point Fe'!$D119,Nomenclature!$F$1:$G$8,2,FALSE))-'Market shares starting point Fe'!AX119)+AX119)</f>
        <v>7.9901486654215481E-5</v>
      </c>
      <c r="AZ119" s="7">
        <f>IF(SUMIFS('Eurostat market shares'!$Z$2:$Z$185,'Eurostat market shares'!$C$2:$C$185,'Market shares starting point Fe'!$C119,'Eurostat market shares'!$D$2:$D$185,'Market shares starting point Fe'!$D119)=0,(SUMIFS('RAW data extract'!AW$74:AW$81,'RAW data extract'!$C$74:$C$81,VLOOKUP('Market shares starting point Fe'!$D119,Nomenclature!$F$1:$G$8,2,FALSE))-'Market shares starting point Fe'!AY119)+AY119,$Z119/SUMIFS('Eurostat market shares'!$Z$2:$Z$185,'Eurostat market shares'!$C$2:$C$185,'Market shares starting point Fe'!$C119,'Eurostat market shares'!$D$2:$D$185,'Market shares starting point Fe'!$D119)*(SUMIFS('RAW data extract'!AW$74:AW$81,'RAW data extract'!$C$74:$C$81,VLOOKUP('Market shares starting point Fe'!$D119,Nomenclature!$F$1:$G$8,2,FALSE))-'Market shares starting point Fe'!AY119)+AY119)</f>
        <v>8.4063538533015611E-5</v>
      </c>
      <c r="BA119" s="7">
        <f>IF(SUMIFS('Eurostat market shares'!$Z$2:$Z$185,'Eurostat market shares'!$C$2:$C$185,'Market shares starting point Fe'!$C119,'Eurostat market shares'!$D$2:$D$185,'Market shares starting point Fe'!$D119)=0,(SUMIFS('RAW data extract'!AX$74:AX$81,'RAW data extract'!$C$74:$C$81,VLOOKUP('Market shares starting point Fe'!$D119,Nomenclature!$F$1:$G$8,2,FALSE))-'Market shares starting point Fe'!AZ119)+AZ119,$Z119/SUMIFS('Eurostat market shares'!$Z$2:$Z$185,'Eurostat market shares'!$C$2:$C$185,'Market shares starting point Fe'!$C119,'Eurostat market shares'!$D$2:$D$185,'Market shares starting point Fe'!$D119)*(SUMIFS('RAW data extract'!AX$74:AX$81,'RAW data extract'!$C$74:$C$81,VLOOKUP('Market shares starting point Fe'!$D119,Nomenclature!$F$1:$G$8,2,FALSE))-'Market shares starting point Fe'!AZ119)+AZ119)</f>
        <v>8.8609987851437781E-5</v>
      </c>
      <c r="BB119" s="7">
        <f>IF(SUMIFS('Eurostat market shares'!$Z$2:$Z$185,'Eurostat market shares'!$C$2:$C$185,'Market shares starting point Fe'!$C119,'Eurostat market shares'!$D$2:$D$185,'Market shares starting point Fe'!$D119)=0,(SUMIFS('RAW data extract'!AY$74:AY$81,'RAW data extract'!$C$74:$C$81,VLOOKUP('Market shares starting point Fe'!$D119,Nomenclature!$F$1:$G$8,2,FALSE))-'Market shares starting point Fe'!BA119)+BA119,$Z119/SUMIFS('Eurostat market shares'!$Z$2:$Z$185,'Eurostat market shares'!$C$2:$C$185,'Market shares starting point Fe'!$C119,'Eurostat market shares'!$D$2:$D$185,'Market shares starting point Fe'!$D119)*(SUMIFS('RAW data extract'!AY$74:AY$81,'RAW data extract'!$C$74:$C$81,VLOOKUP('Market shares starting point Fe'!$D119,Nomenclature!$F$1:$G$8,2,FALSE))-'Market shares starting point Fe'!BA119)+BA119)</f>
        <v>9.3658992963984897E-5</v>
      </c>
      <c r="BC119" s="7">
        <f>IF(SUMIFS('Eurostat market shares'!$Z$2:$Z$185,'Eurostat market shares'!$C$2:$C$185,'Market shares starting point Fe'!$C119,'Eurostat market shares'!$D$2:$D$185,'Market shares starting point Fe'!$D119)=0,(SUMIFS('RAW data extract'!AZ$74:AZ$81,'RAW data extract'!$C$74:$C$81,VLOOKUP('Market shares starting point Fe'!$D119,Nomenclature!$F$1:$G$8,2,FALSE))-'Market shares starting point Fe'!BB119)+BB119,$Z119/SUMIFS('Eurostat market shares'!$Z$2:$Z$185,'Eurostat market shares'!$C$2:$C$185,'Market shares starting point Fe'!$C119,'Eurostat market shares'!$D$2:$D$185,'Market shares starting point Fe'!$D119)*(SUMIFS('RAW data extract'!AZ$74:AZ$81,'RAW data extract'!$C$74:$C$81,VLOOKUP('Market shares starting point Fe'!$D119,Nomenclature!$F$1:$G$8,2,FALSE))-'Market shares starting point Fe'!BB119)+BB119)</f>
        <v>9.9276599341383099E-5</v>
      </c>
      <c r="BD119" s="7">
        <f>IF(SUMIFS('Eurostat market shares'!$Z$2:$Z$185,'Eurostat market shares'!$C$2:$C$185,'Market shares starting point Fe'!$C119,'Eurostat market shares'!$D$2:$D$185,'Market shares starting point Fe'!$D119)=0,(SUMIFS('RAW data extract'!BA$74:BA$81,'RAW data extract'!$C$74:$C$81,VLOOKUP('Market shares starting point Fe'!$D119,Nomenclature!$F$1:$G$8,2,FALSE))-'Market shares starting point Fe'!BC119)+BC119,$Z119/SUMIFS('Eurostat market shares'!$Z$2:$Z$185,'Eurostat market shares'!$C$2:$C$185,'Market shares starting point Fe'!$C119,'Eurostat market shares'!$D$2:$D$185,'Market shares starting point Fe'!$D119)*(SUMIFS('RAW data extract'!BA$74:BA$81,'RAW data extract'!$C$74:$C$81,VLOOKUP('Market shares starting point Fe'!$D119,Nomenclature!$F$1:$G$8,2,FALSE))-'Market shares starting point Fe'!BC119)+BC119)</f>
        <v>1.053592419088396E-4</v>
      </c>
      <c r="BE119" s="7">
        <f>IF(SUMIFS('Eurostat market shares'!$Z$2:$Z$185,'Eurostat market shares'!$C$2:$C$185,'Market shares starting point Fe'!$C119,'Eurostat market shares'!$D$2:$D$185,'Market shares starting point Fe'!$D119)=0,(SUMIFS('RAW data extract'!BB$74:BB$81,'RAW data extract'!$C$74:$C$81,VLOOKUP('Market shares starting point Fe'!$D119,Nomenclature!$F$1:$G$8,2,FALSE))-'Market shares starting point Fe'!BD119)+BD119,$Z119/SUMIFS('Eurostat market shares'!$Z$2:$Z$185,'Eurostat market shares'!$C$2:$C$185,'Market shares starting point Fe'!$C119,'Eurostat market shares'!$D$2:$D$185,'Market shares starting point Fe'!$D119)*(SUMIFS('RAW data extract'!BB$74:BB$81,'RAW data extract'!$C$74:$C$81,VLOOKUP('Market shares starting point Fe'!$D119,Nomenclature!$F$1:$G$8,2,FALSE))-'Market shares starting point Fe'!BD119)+BD119)</f>
        <v>1.1223743783746689E-4</v>
      </c>
      <c r="BF119" s="7">
        <f>IF(SUMIFS('Eurostat market shares'!$Z$2:$Z$185,'Eurostat market shares'!$C$2:$C$185,'Market shares starting point Fe'!$C119,'Eurostat market shares'!$D$2:$D$185,'Market shares starting point Fe'!$D119)=0,(SUMIFS('RAW data extract'!BC$74:BC$81,'RAW data extract'!$C$74:$C$81,VLOOKUP('Market shares starting point Fe'!$D119,Nomenclature!$F$1:$G$8,2,FALSE))-'Market shares starting point Fe'!BE119)+BE119,$Z119/SUMIFS('Eurostat market shares'!$Z$2:$Z$185,'Eurostat market shares'!$C$2:$C$185,'Market shares starting point Fe'!$C119,'Eurostat market shares'!$D$2:$D$185,'Market shares starting point Fe'!$D119)*(SUMIFS('RAW data extract'!BC$74:BC$81,'RAW data extract'!$C$74:$C$81,VLOOKUP('Market shares starting point Fe'!$D119,Nomenclature!$F$1:$G$8,2,FALSE))-'Market shares starting point Fe'!BE119)+BE119)</f>
        <v>1.1994345012950137E-4</v>
      </c>
      <c r="BG119" s="7">
        <f>IF(SUMIFS('Eurostat market shares'!$Z$2:$Z$185,'Eurostat market shares'!$C$2:$C$185,'Market shares starting point Fe'!$C119,'Eurostat market shares'!$D$2:$D$185,'Market shares starting point Fe'!$D119)=0,(SUMIFS('RAW data extract'!BD$74:BD$81,'RAW data extract'!$C$74:$C$81,VLOOKUP('Market shares starting point Fe'!$D119,Nomenclature!$F$1:$G$8,2,FALSE))-'Market shares starting point Fe'!BF119)+BF119,$Z119/SUMIFS('Eurostat market shares'!$Z$2:$Z$185,'Eurostat market shares'!$C$2:$C$185,'Market shares starting point Fe'!$C119,'Eurostat market shares'!$D$2:$D$185,'Market shares starting point Fe'!$D119)*(SUMIFS('RAW data extract'!BD$74:BD$81,'RAW data extract'!$C$74:$C$81,VLOOKUP('Market shares starting point Fe'!$D119,Nomenclature!$F$1:$G$8,2,FALSE))-'Market shares starting point Fe'!BF119)+BF119)</f>
        <v>1.286164202993178E-4</v>
      </c>
      <c r="BH119" s="7">
        <f>IF(SUMIFS('Eurostat market shares'!$Z$2:$Z$185,'Eurostat market shares'!$C$2:$C$185,'Market shares starting point Fe'!$C119,'Eurostat market shares'!$D$2:$D$185,'Market shares starting point Fe'!$D119)=0,(SUMIFS('RAW data extract'!BE$74:BE$81,'RAW data extract'!$C$74:$C$81,VLOOKUP('Market shares starting point Fe'!$D119,Nomenclature!$F$1:$G$8,2,FALSE))-'Market shares starting point Fe'!BG119)+BG119,$Z119/SUMIFS('Eurostat market shares'!$Z$2:$Z$185,'Eurostat market shares'!$C$2:$C$185,'Market shares starting point Fe'!$C119,'Eurostat market shares'!$D$2:$D$185,'Market shares starting point Fe'!$D119)*(SUMIFS('RAW data extract'!BE$74:BE$81,'RAW data extract'!$C$74:$C$81,VLOOKUP('Market shares starting point Fe'!$D119,Nomenclature!$F$1:$G$8,2,FALSE))-'Market shares starting point Fe'!BG119)+BG119)</f>
        <v>1.3847148359464765E-4</v>
      </c>
    </row>
    <row r="120" spans="1:60" hidden="1" x14ac:dyDescent="0.3">
      <c r="A120" t="s">
        <v>9</v>
      </c>
      <c r="B120" t="s">
        <v>10</v>
      </c>
      <c r="C120" t="s">
        <v>33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 s="6">
        <f>IFERROR(SUMIFS('intermediary sheet'!J$2:J$185,'intermediary sheet'!$C$2:$C$185,'Market shares starting point Fe'!$C120,'intermediary sheet'!$D$2:$D$185,'Market shares starting point Fe'!$D120)/SUMIFS('intermediary sheet'!J$2:J$185,'intermediary sheet'!$C$2:$C$185,'Market shares starting point Fe'!$C120,'intermediary sheet'!$D$2:$D$185,"total"),0)</f>
        <v>0.99733570159857898</v>
      </c>
      <c r="K120" s="6">
        <f>IFERROR(SUMIFS('intermediary sheet'!K$2:K$185,'intermediary sheet'!$C$2:$C$185,'Market shares starting point Fe'!$C120,'intermediary sheet'!$D$2:$D$185,'Market shares starting point Fe'!$D120)/SUMIFS('intermediary sheet'!K$2:K$185,'intermediary sheet'!$C$2:$C$185,'Market shares starting point Fe'!$C120,'intermediary sheet'!$D$2:$D$185,"total"),0)</f>
        <v>0.99707602339181289</v>
      </c>
      <c r="L120" s="6">
        <f>IFERROR(SUMIFS('intermediary sheet'!L$2:L$185,'intermediary sheet'!$C$2:$C$185,'Market shares starting point Fe'!$C120,'intermediary sheet'!$D$2:$D$185,'Market shares starting point Fe'!$D120)/SUMIFS('intermediary sheet'!L$2:L$185,'intermediary sheet'!$C$2:$C$185,'Market shares starting point Fe'!$C120,'intermediary sheet'!$D$2:$D$185,"total"),0)</f>
        <v>0.99711406538297775</v>
      </c>
      <c r="M120" s="6">
        <f>IFERROR(SUMIFS('intermediary sheet'!M$2:M$185,'intermediary sheet'!$C$2:$C$185,'Market shares starting point Fe'!$C120,'intermediary sheet'!$D$2:$D$185,'Market shares starting point Fe'!$D120)/SUMIFS('intermediary sheet'!M$2:M$185,'intermediary sheet'!$C$2:$C$185,'Market shares starting point Fe'!$C120,'intermediary sheet'!$D$2:$D$185,"total"),0)</f>
        <v>0.9973988815190532</v>
      </c>
      <c r="N120" s="6">
        <f>IFERROR(SUMIFS('intermediary sheet'!N$2:N$185,'intermediary sheet'!$C$2:$C$185,'Market shares starting point Fe'!$C120,'intermediary sheet'!$D$2:$D$185,'Market shares starting point Fe'!$D120)/SUMIFS('intermediary sheet'!N$2:N$185,'intermediary sheet'!$C$2:$C$185,'Market shares starting point Fe'!$C120,'intermediary sheet'!$D$2:$D$185,"total"),0)</f>
        <v>0.99736346516007535</v>
      </c>
      <c r="O120" s="6">
        <f>IFERROR(SUMIFS('intermediary sheet'!O$2:O$185,'intermediary sheet'!$C$2:$C$185,'Market shares starting point Fe'!$C120,'intermediary sheet'!$D$2:$D$185,'Market shares starting point Fe'!$D120)/SUMIFS('intermediary sheet'!O$2:O$185,'intermediary sheet'!$C$2:$C$185,'Market shares starting point Fe'!$C120,'intermediary sheet'!$D$2:$D$185,"total"),0)</f>
        <v>0.99690736478711151</v>
      </c>
      <c r="P120" s="6">
        <f>IFERROR(SUMIFS('intermediary sheet'!P$2:P$185,'intermediary sheet'!$C$2:$C$185,'Market shares starting point Fe'!$C120,'intermediary sheet'!$D$2:$D$185,'Market shares starting point Fe'!$D120)/SUMIFS('intermediary sheet'!P$2:P$185,'intermediary sheet'!$C$2:$C$185,'Market shares starting point Fe'!$C120,'intermediary sheet'!$D$2:$D$185,"total"),0)</f>
        <v>0.99619184073599276</v>
      </c>
      <c r="Q120" s="6">
        <f>IFERROR(SUMIFS('intermediary sheet'!Q$2:Q$185,'intermediary sheet'!$C$2:$C$185,'Market shares starting point Fe'!$C120,'intermediary sheet'!$D$2:$D$185,'Market shares starting point Fe'!$D120)/SUMIFS('intermediary sheet'!Q$2:Q$185,'intermediary sheet'!$C$2:$C$185,'Market shares starting point Fe'!$C120,'intermediary sheet'!$D$2:$D$185,"total"),0)</f>
        <v>0.97917140043929407</v>
      </c>
      <c r="R120" s="6">
        <f>IFERROR(SUMIFS('intermediary sheet'!R$2:R$185,'intermediary sheet'!$C$2:$C$185,'Market shares starting point Fe'!$C120,'intermediary sheet'!$D$2:$D$185,'Market shares starting point Fe'!$D120)/SUMIFS('intermediary sheet'!R$2:R$185,'intermediary sheet'!$C$2:$C$185,'Market shares starting point Fe'!$C120,'intermediary sheet'!$D$2:$D$185,"total"),0)</f>
        <v>0.97956892680736418</v>
      </c>
      <c r="S120" s="6">
        <f>IFERROR(SUMIFS('intermediary sheet'!S$2:S$185,'intermediary sheet'!$C$2:$C$185,'Market shares starting point Fe'!$C120,'intermediary sheet'!$D$2:$D$185,'Market shares starting point Fe'!$D120)/SUMIFS('intermediary sheet'!S$2:S$185,'intermediary sheet'!$C$2:$C$185,'Market shares starting point Fe'!$C120,'intermediary sheet'!$D$2:$D$185,"total"),0)</f>
        <v>0.9790968887454099</v>
      </c>
      <c r="T120" s="6">
        <f>IFERROR(SUMIFS('intermediary sheet'!T$2:T$185,'intermediary sheet'!$C$2:$C$185,'Market shares starting point Fe'!$C120,'intermediary sheet'!$D$2:$D$185,'Market shares starting point Fe'!$D120)/SUMIFS('intermediary sheet'!T$2:T$185,'intermediary sheet'!$C$2:$C$185,'Market shares starting point Fe'!$C120,'intermediary sheet'!$D$2:$D$185,"total"),0)</f>
        <v>0.97991705706166976</v>
      </c>
      <c r="U120" s="6">
        <f>IFERROR(SUMIFS('intermediary sheet'!U$2:U$185,'intermediary sheet'!$C$2:$C$185,'Market shares starting point Fe'!$C120,'intermediary sheet'!$D$2:$D$185,'Market shares starting point Fe'!$D120)/SUMIFS('intermediary sheet'!U$2:U$185,'intermediary sheet'!$C$2:$C$185,'Market shares starting point Fe'!$C120,'intermediary sheet'!$D$2:$D$185,"total"),0)</f>
        <v>0.97904754878453648</v>
      </c>
      <c r="V120" s="6">
        <f>IFERROR(SUMIFS('intermediary sheet'!V$2:V$185,'intermediary sheet'!$C$2:$C$185,'Market shares starting point Fe'!$C120,'intermediary sheet'!$D$2:$D$185,'Market shares starting point Fe'!$D120)/SUMIFS('intermediary sheet'!V$2:V$185,'intermediary sheet'!$C$2:$C$185,'Market shares starting point Fe'!$C120,'intermediary sheet'!$D$2:$D$185,"total"),0)</f>
        <v>0.9767315597611107</v>
      </c>
      <c r="W120" s="6">
        <f>IFERROR(SUMIFS('intermediary sheet'!W$2:W$185,'intermediary sheet'!$C$2:$C$185,'Market shares starting point Fe'!$C120,'intermediary sheet'!$D$2:$D$185,'Market shares starting point Fe'!$D120)/SUMIFS('intermediary sheet'!W$2:W$185,'intermediary sheet'!$C$2:$C$185,'Market shares starting point Fe'!$C120,'intermediary sheet'!$D$2:$D$185,"total"),0)</f>
        <v>0.97378055982047951</v>
      </c>
      <c r="X120" s="6">
        <f>IFERROR(SUMIFS('intermediary sheet'!X$2:X$185,'intermediary sheet'!$C$2:$C$185,'Market shares starting point Fe'!$C120,'intermediary sheet'!$D$2:$D$185,'Market shares starting point Fe'!$D120)/SUMIFS('intermediary sheet'!X$2:X$185,'intermediary sheet'!$C$2:$C$185,'Market shares starting point Fe'!$C120,'intermediary sheet'!$D$2:$D$185,"total"),0)</f>
        <v>0.96702988542584745</v>
      </c>
      <c r="Y120" s="6">
        <f>IFERROR(SUMIFS('intermediary sheet'!Y$2:Y$185,'intermediary sheet'!$C$2:$C$185,'Market shares starting point Fe'!$C120,'intermediary sheet'!$D$2:$D$185,'Market shares starting point Fe'!$D120)/SUMIFS('intermediary sheet'!Y$2:Y$185,'intermediary sheet'!$C$2:$C$185,'Market shares starting point Fe'!$C120,'intermediary sheet'!$D$2:$D$185,"total"),0)</f>
        <v>0.96139698284769581</v>
      </c>
      <c r="Z120" s="6">
        <f>IFERROR(SUMIFS('intermediary sheet'!Z$2:Z$185,'intermediary sheet'!$C$2:$C$185,'Market shares starting point Fe'!$C120,'intermediary sheet'!$D$2:$D$185,'Market shares starting point Fe'!$D120)/SUMIFS('intermediary sheet'!Z$2:Z$185,'intermediary sheet'!$C$2:$C$185,'Market shares starting point Fe'!$C120,'intermediary sheet'!$D$2:$D$185,"total"),0)</f>
        <v>0.9574283590717646</v>
      </c>
      <c r="AA120" s="7">
        <f>IF(SUMIFS('Eurostat market shares'!$Z$2:$Z$185,'Eurostat market shares'!$C$2:$C$185,'Market shares starting point Fe'!$C120,'Eurostat market shares'!$D$2:$D$185,'Market shares starting point Fe'!$D120)=0,(SUMIFS('RAW data extract'!X$74:X$81,'RAW data extract'!$C$74:$C$81,VLOOKUP('Market shares starting point Fe'!$D120,Nomenclature!$F$1:$G$8,2,FALSE))-'Market shares starting point Fe'!Z120)+Z120,$Z120/SUMIFS('Eurostat market shares'!$Z$2:$Z$185,'Eurostat market shares'!$C$2:$C$185,'Market shares starting point Fe'!$C120,'Eurostat market shares'!$D$2:$D$185,'Market shares starting point Fe'!$D120)*(SUMIFS('RAW data extract'!X$74:X$81,'RAW data extract'!$C$74:$C$81,VLOOKUP('Market shares starting point Fe'!$D120,Nomenclature!$F$1:$G$8,2,FALSE))-'Market shares starting point Fe'!Z120)+Z120)</f>
        <v>0.93524532854898357</v>
      </c>
      <c r="AB120" s="7">
        <f>IF(SUMIFS('Eurostat market shares'!$Z$2:$Z$185,'Eurostat market shares'!$C$2:$C$185,'Market shares starting point Fe'!$C120,'Eurostat market shares'!$D$2:$D$185,'Market shares starting point Fe'!$D120)=0,(SUMIFS('RAW data extract'!Y$74:Y$81,'RAW data extract'!$C$74:$C$81,VLOOKUP('Market shares starting point Fe'!$D120,Nomenclature!$F$1:$G$8,2,FALSE))-'Market shares starting point Fe'!AA120)+AA120,$Z120/SUMIFS('Eurostat market shares'!$Z$2:$Z$185,'Eurostat market shares'!$C$2:$C$185,'Market shares starting point Fe'!$C120,'Eurostat market shares'!$D$2:$D$185,'Market shares starting point Fe'!$D120)*(SUMIFS('RAW data extract'!Y$74:Y$81,'RAW data extract'!$C$74:$C$81,VLOOKUP('Market shares starting point Fe'!$D120,Nomenclature!$F$1:$G$8,2,FALSE))-'Market shares starting point Fe'!AA120)+AA120)</f>
        <v>0.93449248644743588</v>
      </c>
      <c r="AC120" s="7">
        <f>IF(SUMIFS('Eurostat market shares'!$Z$2:$Z$185,'Eurostat market shares'!$C$2:$C$185,'Market shares starting point Fe'!$C120,'Eurostat market shares'!$D$2:$D$185,'Market shares starting point Fe'!$D120)=0,(SUMIFS('RAW data extract'!Z$74:Z$81,'RAW data extract'!$C$74:$C$81,VLOOKUP('Market shares starting point Fe'!$D120,Nomenclature!$F$1:$G$8,2,FALSE))-'Market shares starting point Fe'!AB120)+AB120,$Z120/SUMIFS('Eurostat market shares'!$Z$2:$Z$185,'Eurostat market shares'!$C$2:$C$185,'Market shares starting point Fe'!$C120,'Eurostat market shares'!$D$2:$D$185,'Market shares starting point Fe'!$D120)*(SUMIFS('RAW data extract'!Z$74:Z$81,'RAW data extract'!$C$74:$C$81,VLOOKUP('Market shares starting point Fe'!$D120,Nomenclature!$F$1:$G$8,2,FALSE))-'Market shares starting point Fe'!AB120)+AB120)</f>
        <v>0.93331700624007874</v>
      </c>
      <c r="AD120" s="7">
        <f>IF(SUMIFS('Eurostat market shares'!$Z$2:$Z$185,'Eurostat market shares'!$C$2:$C$185,'Market shares starting point Fe'!$C120,'Eurostat market shares'!$D$2:$D$185,'Market shares starting point Fe'!$D120)=0,(SUMIFS('RAW data extract'!AA$74:AA$81,'RAW data extract'!$C$74:$C$81,VLOOKUP('Market shares starting point Fe'!$D120,Nomenclature!$F$1:$G$8,2,FALSE))-'Market shares starting point Fe'!AC120)+AC120,$Z120/SUMIFS('Eurostat market shares'!$Z$2:$Z$185,'Eurostat market shares'!$C$2:$C$185,'Market shares starting point Fe'!$C120,'Eurostat market shares'!$D$2:$D$185,'Market shares starting point Fe'!$D120)*(SUMIFS('RAW data extract'!AA$74:AA$81,'RAW data extract'!$C$74:$C$81,VLOOKUP('Market shares starting point Fe'!$D120,Nomenclature!$F$1:$G$8,2,FALSE))-'Market shares starting point Fe'!AC120)+AC120)</f>
        <v>0.93202508908884707</v>
      </c>
      <c r="AE120" s="7">
        <f>IF(SUMIFS('Eurostat market shares'!$Z$2:$Z$185,'Eurostat market shares'!$C$2:$C$185,'Market shares starting point Fe'!$C120,'Eurostat market shares'!$D$2:$D$185,'Market shares starting point Fe'!$D120)=0,(SUMIFS('RAW data extract'!AB$74:AB$81,'RAW data extract'!$C$74:$C$81,VLOOKUP('Market shares starting point Fe'!$D120,Nomenclature!$F$1:$G$8,2,FALSE))-'Market shares starting point Fe'!AD120)+AD120,$Z120/SUMIFS('Eurostat market shares'!$Z$2:$Z$185,'Eurostat market shares'!$C$2:$C$185,'Market shares starting point Fe'!$C120,'Eurostat market shares'!$D$2:$D$185,'Market shares starting point Fe'!$D120)*(SUMIFS('RAW data extract'!AB$74:AB$81,'RAW data extract'!$C$74:$C$81,VLOOKUP('Market shares starting point Fe'!$D120,Nomenclature!$F$1:$G$8,2,FALSE))-'Market shares starting point Fe'!AD120)+AD120)</f>
        <v>0.93063700015356965</v>
      </c>
      <c r="AF120" s="7">
        <f>IF(SUMIFS('Eurostat market shares'!$Z$2:$Z$185,'Eurostat market shares'!$C$2:$C$185,'Market shares starting point Fe'!$C120,'Eurostat market shares'!$D$2:$D$185,'Market shares starting point Fe'!$D120)=0,(SUMIFS('RAW data extract'!AC$74:AC$81,'RAW data extract'!$C$74:$C$81,VLOOKUP('Market shares starting point Fe'!$D120,Nomenclature!$F$1:$G$8,2,FALSE))-'Market shares starting point Fe'!AE120)+AE120,$Z120/SUMIFS('Eurostat market shares'!$Z$2:$Z$185,'Eurostat market shares'!$C$2:$C$185,'Market shares starting point Fe'!$C120,'Eurostat market shares'!$D$2:$D$185,'Market shares starting point Fe'!$D120)*(SUMIFS('RAW data extract'!AC$74:AC$81,'RAW data extract'!$C$74:$C$81,VLOOKUP('Market shares starting point Fe'!$D120,Nomenclature!$F$1:$G$8,2,FALSE))-'Market shares starting point Fe'!AE120)+AE120)</f>
        <v>0.92906053459345161</v>
      </c>
      <c r="AG120" s="7">
        <f>IF(SUMIFS('Eurostat market shares'!$Z$2:$Z$185,'Eurostat market shares'!$C$2:$C$185,'Market shares starting point Fe'!$C120,'Eurostat market shares'!$D$2:$D$185,'Market shares starting point Fe'!$D120)=0,(SUMIFS('RAW data extract'!AD$74:AD$81,'RAW data extract'!$C$74:$C$81,VLOOKUP('Market shares starting point Fe'!$D120,Nomenclature!$F$1:$G$8,2,FALSE))-'Market shares starting point Fe'!AF120)+AF120,$Z120/SUMIFS('Eurostat market shares'!$Z$2:$Z$185,'Eurostat market shares'!$C$2:$C$185,'Market shares starting point Fe'!$C120,'Eurostat market shares'!$D$2:$D$185,'Market shares starting point Fe'!$D120)*(SUMIFS('RAW data extract'!AD$74:AD$81,'RAW data extract'!$C$74:$C$81,VLOOKUP('Market shares starting point Fe'!$D120,Nomenclature!$F$1:$G$8,2,FALSE))-'Market shares starting point Fe'!AF120)+AF120)</f>
        <v>0.92734681401782304</v>
      </c>
      <c r="AH120" s="7">
        <f>IF(SUMIFS('Eurostat market shares'!$Z$2:$Z$185,'Eurostat market shares'!$C$2:$C$185,'Market shares starting point Fe'!$C120,'Eurostat market shares'!$D$2:$D$185,'Market shares starting point Fe'!$D120)=0,(SUMIFS('RAW data extract'!AE$74:AE$81,'RAW data extract'!$C$74:$C$81,VLOOKUP('Market shares starting point Fe'!$D120,Nomenclature!$F$1:$G$8,2,FALSE))-'Market shares starting point Fe'!AG120)+AG120,$Z120/SUMIFS('Eurostat market shares'!$Z$2:$Z$185,'Eurostat market shares'!$C$2:$C$185,'Market shares starting point Fe'!$C120,'Eurostat market shares'!$D$2:$D$185,'Market shares starting point Fe'!$D120)*(SUMIFS('RAW data extract'!AE$74:AE$81,'RAW data extract'!$C$74:$C$81,VLOOKUP('Market shares starting point Fe'!$D120,Nomenclature!$F$1:$G$8,2,FALSE))-'Market shares starting point Fe'!AG120)+AG120)</f>
        <v>0.925290039026054</v>
      </c>
      <c r="AI120" s="7">
        <f>IF(SUMIFS('Eurostat market shares'!$Z$2:$Z$185,'Eurostat market shares'!$C$2:$C$185,'Market shares starting point Fe'!$C120,'Eurostat market shares'!$D$2:$D$185,'Market shares starting point Fe'!$D120)=0,(SUMIFS('RAW data extract'!AF$74:AF$81,'RAW data extract'!$C$74:$C$81,VLOOKUP('Market shares starting point Fe'!$D120,Nomenclature!$F$1:$G$8,2,FALSE))-'Market shares starting point Fe'!AH120)+AH120,$Z120/SUMIFS('Eurostat market shares'!$Z$2:$Z$185,'Eurostat market shares'!$C$2:$C$185,'Market shares starting point Fe'!$C120,'Eurostat market shares'!$D$2:$D$185,'Market shares starting point Fe'!$D120)*(SUMIFS('RAW data extract'!AF$74:AF$81,'RAW data extract'!$C$74:$C$81,VLOOKUP('Market shares starting point Fe'!$D120,Nomenclature!$F$1:$G$8,2,FALSE))-'Market shares starting point Fe'!AH120)+AH120)</f>
        <v>0.9229683667348737</v>
      </c>
      <c r="AJ120" s="7">
        <f>IF(SUMIFS('Eurostat market shares'!$Z$2:$Z$185,'Eurostat market shares'!$C$2:$C$185,'Market shares starting point Fe'!$C120,'Eurostat market shares'!$D$2:$D$185,'Market shares starting point Fe'!$D120)=0,(SUMIFS('RAW data extract'!AG$74:AG$81,'RAW data extract'!$C$74:$C$81,VLOOKUP('Market shares starting point Fe'!$D120,Nomenclature!$F$1:$G$8,2,FALSE))-'Market shares starting point Fe'!AI120)+AI120,$Z120/SUMIFS('Eurostat market shares'!$Z$2:$Z$185,'Eurostat market shares'!$C$2:$C$185,'Market shares starting point Fe'!$C120,'Eurostat market shares'!$D$2:$D$185,'Market shares starting point Fe'!$D120)*(SUMIFS('RAW data extract'!AG$74:AG$81,'RAW data extract'!$C$74:$C$81,VLOOKUP('Market shares starting point Fe'!$D120,Nomenclature!$F$1:$G$8,2,FALSE))-'Market shares starting point Fe'!AI120)+AI120)</f>
        <v>0.920270264775637</v>
      </c>
      <c r="AK120" s="7">
        <f>IF(SUMIFS('Eurostat market shares'!$Z$2:$Z$185,'Eurostat market shares'!$C$2:$C$185,'Market shares starting point Fe'!$C120,'Eurostat market shares'!$D$2:$D$185,'Market shares starting point Fe'!$D120)=0,(SUMIFS('RAW data extract'!AH$74:AH$81,'RAW data extract'!$C$74:$C$81,VLOOKUP('Market shares starting point Fe'!$D120,Nomenclature!$F$1:$G$8,2,FALSE))-'Market shares starting point Fe'!AJ120)+AJ120,$Z120/SUMIFS('Eurostat market shares'!$Z$2:$Z$185,'Eurostat market shares'!$C$2:$C$185,'Market shares starting point Fe'!$C120,'Eurostat market shares'!$D$2:$D$185,'Market shares starting point Fe'!$D120)*(SUMIFS('RAW data extract'!AH$74:AH$81,'RAW data extract'!$C$74:$C$81,VLOOKUP('Market shares starting point Fe'!$D120,Nomenclature!$F$1:$G$8,2,FALSE))-'Market shares starting point Fe'!AJ120)+AJ120)</f>
        <v>0.91685150038764629</v>
      </c>
      <c r="AL120" s="7">
        <f>IF(SUMIFS('Eurostat market shares'!$Z$2:$Z$185,'Eurostat market shares'!$C$2:$C$185,'Market shares starting point Fe'!$C120,'Eurostat market shares'!$D$2:$D$185,'Market shares starting point Fe'!$D120)=0,(SUMIFS('RAW data extract'!AI$74:AI$81,'RAW data extract'!$C$74:$C$81,VLOOKUP('Market shares starting point Fe'!$D120,Nomenclature!$F$1:$G$8,2,FALSE))-'Market shares starting point Fe'!AK120)+AK120,$Z120/SUMIFS('Eurostat market shares'!$Z$2:$Z$185,'Eurostat market shares'!$C$2:$C$185,'Market shares starting point Fe'!$C120,'Eurostat market shares'!$D$2:$D$185,'Market shares starting point Fe'!$D120)*(SUMIFS('RAW data extract'!AI$74:AI$81,'RAW data extract'!$C$74:$C$81,VLOOKUP('Market shares starting point Fe'!$D120,Nomenclature!$F$1:$G$8,2,FALSE))-'Market shares starting point Fe'!AK120)+AK120)</f>
        <v>0.9125228175487109</v>
      </c>
      <c r="AM120" s="7">
        <f>IF(SUMIFS('Eurostat market shares'!$Z$2:$Z$185,'Eurostat market shares'!$C$2:$C$185,'Market shares starting point Fe'!$C120,'Eurostat market shares'!$D$2:$D$185,'Market shares starting point Fe'!$D120)=0,(SUMIFS('RAW data extract'!AJ$74:AJ$81,'RAW data extract'!$C$74:$C$81,VLOOKUP('Market shares starting point Fe'!$D120,Nomenclature!$F$1:$G$8,2,FALSE))-'Market shares starting point Fe'!AL120)+AL120,$Z120/SUMIFS('Eurostat market shares'!$Z$2:$Z$185,'Eurostat market shares'!$C$2:$C$185,'Market shares starting point Fe'!$C120,'Eurostat market shares'!$D$2:$D$185,'Market shares starting point Fe'!$D120)*(SUMIFS('RAW data extract'!AJ$74:AJ$81,'RAW data extract'!$C$74:$C$81,VLOOKUP('Market shares starting point Fe'!$D120,Nomenclature!$F$1:$G$8,2,FALSE))-'Market shares starting point Fe'!AL120)+AL120)</f>
        <v>0.9070517177187355</v>
      </c>
      <c r="AN120" s="7">
        <f>IF(SUMIFS('Eurostat market shares'!$Z$2:$Z$185,'Eurostat market shares'!$C$2:$C$185,'Market shares starting point Fe'!$C120,'Eurostat market shares'!$D$2:$D$185,'Market shares starting point Fe'!$D120)=0,(SUMIFS('RAW data extract'!AK$74:AK$81,'RAW data extract'!$C$74:$C$81,VLOOKUP('Market shares starting point Fe'!$D120,Nomenclature!$F$1:$G$8,2,FALSE))-'Market shares starting point Fe'!AM120)+AM120,$Z120/SUMIFS('Eurostat market shares'!$Z$2:$Z$185,'Eurostat market shares'!$C$2:$C$185,'Market shares starting point Fe'!$C120,'Eurostat market shares'!$D$2:$D$185,'Market shares starting point Fe'!$D120)*(SUMIFS('RAW data extract'!AK$74:AK$81,'RAW data extract'!$C$74:$C$81,VLOOKUP('Market shares starting point Fe'!$D120,Nomenclature!$F$1:$G$8,2,FALSE))-'Market shares starting point Fe'!AM120)+AM120)</f>
        <v>0.89982096358759578</v>
      </c>
      <c r="AO120" s="7">
        <f>IF(SUMIFS('Eurostat market shares'!$Z$2:$Z$185,'Eurostat market shares'!$C$2:$C$185,'Market shares starting point Fe'!$C120,'Eurostat market shares'!$D$2:$D$185,'Market shares starting point Fe'!$D120)=0,(SUMIFS('RAW data extract'!AL$74:AL$81,'RAW data extract'!$C$74:$C$81,VLOOKUP('Market shares starting point Fe'!$D120,Nomenclature!$F$1:$G$8,2,FALSE))-'Market shares starting point Fe'!AN120)+AN120,$Z120/SUMIFS('Eurostat market shares'!$Z$2:$Z$185,'Eurostat market shares'!$C$2:$C$185,'Market shares starting point Fe'!$C120,'Eurostat market shares'!$D$2:$D$185,'Market shares starting point Fe'!$D120)*(SUMIFS('RAW data extract'!AL$74:AL$81,'RAW data extract'!$C$74:$C$81,VLOOKUP('Market shares starting point Fe'!$D120,Nomenclature!$F$1:$G$8,2,FALSE))-'Market shares starting point Fe'!AN120)+AN120)</f>
        <v>0.89160165235825717</v>
      </c>
      <c r="AP120" s="7">
        <f>IF(SUMIFS('Eurostat market shares'!$Z$2:$Z$185,'Eurostat market shares'!$C$2:$C$185,'Market shares starting point Fe'!$C120,'Eurostat market shares'!$D$2:$D$185,'Market shares starting point Fe'!$D120)=0,(SUMIFS('RAW data extract'!AM$74:AM$81,'RAW data extract'!$C$74:$C$81,VLOOKUP('Market shares starting point Fe'!$D120,Nomenclature!$F$1:$G$8,2,FALSE))-'Market shares starting point Fe'!AO120)+AO120,$Z120/SUMIFS('Eurostat market shares'!$Z$2:$Z$185,'Eurostat market shares'!$C$2:$C$185,'Market shares starting point Fe'!$C120,'Eurostat market shares'!$D$2:$D$185,'Market shares starting point Fe'!$D120)*(SUMIFS('RAW data extract'!AM$74:AM$81,'RAW data extract'!$C$74:$C$81,VLOOKUP('Market shares starting point Fe'!$D120,Nomenclature!$F$1:$G$8,2,FALSE))-'Market shares starting point Fe'!AO120)+AO120)</f>
        <v>0.88248661416599927</v>
      </c>
      <c r="AQ120" s="7">
        <f>IF(SUMIFS('Eurostat market shares'!$Z$2:$Z$185,'Eurostat market shares'!$C$2:$C$185,'Market shares starting point Fe'!$C120,'Eurostat market shares'!$D$2:$D$185,'Market shares starting point Fe'!$D120)=0,(SUMIFS('RAW data extract'!AN$74:AN$81,'RAW data extract'!$C$74:$C$81,VLOOKUP('Market shares starting point Fe'!$D120,Nomenclature!$F$1:$G$8,2,FALSE))-'Market shares starting point Fe'!AP120)+AP120,$Z120/SUMIFS('Eurostat market shares'!$Z$2:$Z$185,'Eurostat market shares'!$C$2:$C$185,'Market shares starting point Fe'!$C120,'Eurostat market shares'!$D$2:$D$185,'Market shares starting point Fe'!$D120)*(SUMIFS('RAW data extract'!AN$74:AN$81,'RAW data extract'!$C$74:$C$81,VLOOKUP('Market shares starting point Fe'!$D120,Nomenclature!$F$1:$G$8,2,FALSE))-'Market shares starting point Fe'!AP120)+AP120)</f>
        <v>0.87275386714118752</v>
      </c>
      <c r="AR120" s="7">
        <f>IF(SUMIFS('Eurostat market shares'!$Z$2:$Z$185,'Eurostat market shares'!$C$2:$C$185,'Market shares starting point Fe'!$C120,'Eurostat market shares'!$D$2:$D$185,'Market shares starting point Fe'!$D120)=0,(SUMIFS('RAW data extract'!AO$74:AO$81,'RAW data extract'!$C$74:$C$81,VLOOKUP('Market shares starting point Fe'!$D120,Nomenclature!$F$1:$G$8,2,FALSE))-'Market shares starting point Fe'!AQ120)+AQ120,$Z120/SUMIFS('Eurostat market shares'!$Z$2:$Z$185,'Eurostat market shares'!$C$2:$C$185,'Market shares starting point Fe'!$C120,'Eurostat market shares'!$D$2:$D$185,'Market shares starting point Fe'!$D120)*(SUMIFS('RAW data extract'!AO$74:AO$81,'RAW data extract'!$C$74:$C$81,VLOOKUP('Market shares starting point Fe'!$D120,Nomenclature!$F$1:$G$8,2,FALSE))-'Market shares starting point Fe'!AQ120)+AQ120)</f>
        <v>0.86228020646038006</v>
      </c>
      <c r="AS120" s="7">
        <f>IF(SUMIFS('Eurostat market shares'!$Z$2:$Z$185,'Eurostat market shares'!$C$2:$C$185,'Market shares starting point Fe'!$C120,'Eurostat market shares'!$D$2:$D$185,'Market shares starting point Fe'!$D120)=0,(SUMIFS('RAW data extract'!AP$74:AP$81,'RAW data extract'!$C$74:$C$81,VLOOKUP('Market shares starting point Fe'!$D120,Nomenclature!$F$1:$G$8,2,FALSE))-'Market shares starting point Fe'!AR120)+AR120,$Z120/SUMIFS('Eurostat market shares'!$Z$2:$Z$185,'Eurostat market shares'!$C$2:$C$185,'Market shares starting point Fe'!$C120,'Eurostat market shares'!$D$2:$D$185,'Market shares starting point Fe'!$D120)*(SUMIFS('RAW data extract'!AP$74:AP$81,'RAW data extract'!$C$74:$C$81,VLOOKUP('Market shares starting point Fe'!$D120,Nomenclature!$F$1:$G$8,2,FALSE))-'Market shares starting point Fe'!AR120)+AR120)</f>
        <v>0.85109169656080719</v>
      </c>
      <c r="AT120" s="7">
        <f>IF(SUMIFS('Eurostat market shares'!$Z$2:$Z$185,'Eurostat market shares'!$C$2:$C$185,'Market shares starting point Fe'!$C120,'Eurostat market shares'!$D$2:$D$185,'Market shares starting point Fe'!$D120)=0,(SUMIFS('RAW data extract'!AQ$74:AQ$81,'RAW data extract'!$C$74:$C$81,VLOOKUP('Market shares starting point Fe'!$D120,Nomenclature!$F$1:$G$8,2,FALSE))-'Market shares starting point Fe'!AS120)+AS120,$Z120/SUMIFS('Eurostat market shares'!$Z$2:$Z$185,'Eurostat market shares'!$C$2:$C$185,'Market shares starting point Fe'!$C120,'Eurostat market shares'!$D$2:$D$185,'Market shares starting point Fe'!$D120)*(SUMIFS('RAW data extract'!AQ$74:AQ$81,'RAW data extract'!$C$74:$C$81,VLOOKUP('Market shares starting point Fe'!$D120,Nomenclature!$F$1:$G$8,2,FALSE))-'Market shares starting point Fe'!AS120)+AS120)</f>
        <v>0.83925807253227835</v>
      </c>
      <c r="AU120" s="7">
        <f>IF(SUMIFS('Eurostat market shares'!$Z$2:$Z$185,'Eurostat market shares'!$C$2:$C$185,'Market shares starting point Fe'!$C120,'Eurostat market shares'!$D$2:$D$185,'Market shares starting point Fe'!$D120)=0,(SUMIFS('RAW data extract'!AR$74:AR$81,'RAW data extract'!$C$74:$C$81,VLOOKUP('Market shares starting point Fe'!$D120,Nomenclature!$F$1:$G$8,2,FALSE))-'Market shares starting point Fe'!AT120)+AT120,$Z120/SUMIFS('Eurostat market shares'!$Z$2:$Z$185,'Eurostat market shares'!$C$2:$C$185,'Market shares starting point Fe'!$C120,'Eurostat market shares'!$D$2:$D$185,'Market shares starting point Fe'!$D120)*(SUMIFS('RAW data extract'!AR$74:AR$81,'RAW data extract'!$C$74:$C$81,VLOOKUP('Market shares starting point Fe'!$D120,Nomenclature!$F$1:$G$8,2,FALSE))-'Market shares starting point Fe'!AT120)+AT120)</f>
        <v>0.82709282588319766</v>
      </c>
      <c r="AV120" s="7">
        <f>IF(SUMIFS('Eurostat market shares'!$Z$2:$Z$185,'Eurostat market shares'!$C$2:$C$185,'Market shares starting point Fe'!$C120,'Eurostat market shares'!$D$2:$D$185,'Market shares starting point Fe'!$D120)=0,(SUMIFS('RAW data extract'!AS$74:AS$81,'RAW data extract'!$C$74:$C$81,VLOOKUP('Market shares starting point Fe'!$D120,Nomenclature!$F$1:$G$8,2,FALSE))-'Market shares starting point Fe'!AU120)+AU120,$Z120/SUMIFS('Eurostat market shares'!$Z$2:$Z$185,'Eurostat market shares'!$C$2:$C$185,'Market shares starting point Fe'!$C120,'Eurostat market shares'!$D$2:$D$185,'Market shares starting point Fe'!$D120)*(SUMIFS('RAW data extract'!AS$74:AS$81,'RAW data extract'!$C$74:$C$81,VLOOKUP('Market shares starting point Fe'!$D120,Nomenclature!$F$1:$G$8,2,FALSE))-'Market shares starting point Fe'!AU120)+AU120)</f>
        <v>0.81419449017530987</v>
      </c>
      <c r="AW120" s="7">
        <f>IF(SUMIFS('Eurostat market shares'!$Z$2:$Z$185,'Eurostat market shares'!$C$2:$C$185,'Market shares starting point Fe'!$C120,'Eurostat market shares'!$D$2:$D$185,'Market shares starting point Fe'!$D120)=0,(SUMIFS('RAW data extract'!AT$74:AT$81,'RAW data extract'!$C$74:$C$81,VLOOKUP('Market shares starting point Fe'!$D120,Nomenclature!$F$1:$G$8,2,FALSE))-'Market shares starting point Fe'!AV120)+AV120,$Z120/SUMIFS('Eurostat market shares'!$Z$2:$Z$185,'Eurostat market shares'!$C$2:$C$185,'Market shares starting point Fe'!$C120,'Eurostat market shares'!$D$2:$D$185,'Market shares starting point Fe'!$D120)*(SUMIFS('RAW data extract'!AT$74:AT$81,'RAW data extract'!$C$74:$C$81,VLOOKUP('Market shares starting point Fe'!$D120,Nomenclature!$F$1:$G$8,2,FALSE))-'Market shares starting point Fe'!AV120)+AV120)</f>
        <v>0.80029852567048843</v>
      </c>
      <c r="AX120" s="7">
        <f>IF(SUMIFS('Eurostat market shares'!$Z$2:$Z$185,'Eurostat market shares'!$C$2:$C$185,'Market shares starting point Fe'!$C120,'Eurostat market shares'!$D$2:$D$185,'Market shares starting point Fe'!$D120)=0,(SUMIFS('RAW data extract'!AU$74:AU$81,'RAW data extract'!$C$74:$C$81,VLOOKUP('Market shares starting point Fe'!$D120,Nomenclature!$F$1:$G$8,2,FALSE))-'Market shares starting point Fe'!AW120)+AW120,$Z120/SUMIFS('Eurostat market shares'!$Z$2:$Z$185,'Eurostat market shares'!$C$2:$C$185,'Market shares starting point Fe'!$C120,'Eurostat market shares'!$D$2:$D$185,'Market shares starting point Fe'!$D120)*(SUMIFS('RAW data extract'!AU$74:AU$81,'RAW data extract'!$C$74:$C$81,VLOOKUP('Market shares starting point Fe'!$D120,Nomenclature!$F$1:$G$8,2,FALSE))-'Market shares starting point Fe'!AW120)+AW120)</f>
        <v>0.78702202235670793</v>
      </c>
      <c r="AY120" s="7">
        <f>IF(SUMIFS('Eurostat market shares'!$Z$2:$Z$185,'Eurostat market shares'!$C$2:$C$185,'Market shares starting point Fe'!$C120,'Eurostat market shares'!$D$2:$D$185,'Market shares starting point Fe'!$D120)=0,(SUMIFS('RAW data extract'!AV$74:AV$81,'RAW data extract'!$C$74:$C$81,VLOOKUP('Market shares starting point Fe'!$D120,Nomenclature!$F$1:$G$8,2,FALSE))-'Market shares starting point Fe'!AX120)+AX120,$Z120/SUMIFS('Eurostat market shares'!$Z$2:$Z$185,'Eurostat market shares'!$C$2:$C$185,'Market shares starting point Fe'!$C120,'Eurostat market shares'!$D$2:$D$185,'Market shares starting point Fe'!$D120)*(SUMIFS('RAW data extract'!AV$74:AV$81,'RAW data extract'!$C$74:$C$81,VLOOKUP('Market shares starting point Fe'!$D120,Nomenclature!$F$1:$G$8,2,FALSE))-'Market shares starting point Fe'!AX120)+AX120)</f>
        <v>0.76913270473631434</v>
      </c>
      <c r="AZ120" s="7">
        <f>IF(SUMIFS('Eurostat market shares'!$Z$2:$Z$185,'Eurostat market shares'!$C$2:$C$185,'Market shares starting point Fe'!$C120,'Eurostat market shares'!$D$2:$D$185,'Market shares starting point Fe'!$D120)=0,(SUMIFS('RAW data extract'!AW$74:AW$81,'RAW data extract'!$C$74:$C$81,VLOOKUP('Market shares starting point Fe'!$D120,Nomenclature!$F$1:$G$8,2,FALSE))-'Market shares starting point Fe'!AY120)+AY120,$Z120/SUMIFS('Eurostat market shares'!$Z$2:$Z$185,'Eurostat market shares'!$C$2:$C$185,'Market shares starting point Fe'!$C120,'Eurostat market shares'!$D$2:$D$185,'Market shares starting point Fe'!$D120)*(SUMIFS('RAW data extract'!AW$74:AW$81,'RAW data extract'!$C$74:$C$81,VLOOKUP('Market shares starting point Fe'!$D120,Nomenclature!$F$1:$G$8,2,FALSE))-'Market shares starting point Fe'!AY120)+AY120)</f>
        <v>0.75188809197650175</v>
      </c>
      <c r="BA120" s="7">
        <f>IF(SUMIFS('Eurostat market shares'!$Z$2:$Z$185,'Eurostat market shares'!$C$2:$C$185,'Market shares starting point Fe'!$C120,'Eurostat market shares'!$D$2:$D$185,'Market shares starting point Fe'!$D120)=0,(SUMIFS('RAW data extract'!AX$74:AX$81,'RAW data extract'!$C$74:$C$81,VLOOKUP('Market shares starting point Fe'!$D120,Nomenclature!$F$1:$G$8,2,FALSE))-'Market shares starting point Fe'!AZ120)+AZ120,$Z120/SUMIFS('Eurostat market shares'!$Z$2:$Z$185,'Eurostat market shares'!$C$2:$C$185,'Market shares starting point Fe'!$C120,'Eurostat market shares'!$D$2:$D$185,'Market shares starting point Fe'!$D120)*(SUMIFS('RAW data extract'!AX$74:AX$81,'RAW data extract'!$C$74:$C$81,VLOOKUP('Market shares starting point Fe'!$D120,Nomenclature!$F$1:$G$8,2,FALSE))-'Market shares starting point Fe'!AZ120)+AZ120)</f>
        <v>0.73273910625718097</v>
      </c>
      <c r="BB120" s="7">
        <f>IF(SUMIFS('Eurostat market shares'!$Z$2:$Z$185,'Eurostat market shares'!$C$2:$C$185,'Market shares starting point Fe'!$C120,'Eurostat market shares'!$D$2:$D$185,'Market shares starting point Fe'!$D120)=0,(SUMIFS('RAW data extract'!AY$74:AY$81,'RAW data extract'!$C$74:$C$81,VLOOKUP('Market shares starting point Fe'!$D120,Nomenclature!$F$1:$G$8,2,FALSE))-'Market shares starting point Fe'!BA120)+BA120,$Z120/SUMIFS('Eurostat market shares'!$Z$2:$Z$185,'Eurostat market shares'!$C$2:$C$185,'Market shares starting point Fe'!$C120,'Eurostat market shares'!$D$2:$D$185,'Market shares starting point Fe'!$D120)*(SUMIFS('RAW data extract'!AY$74:AY$81,'RAW data extract'!$C$74:$C$81,VLOOKUP('Market shares starting point Fe'!$D120,Nomenclature!$F$1:$G$8,2,FALSE))-'Market shares starting point Fe'!BA120)+BA120)</f>
        <v>0.71162920981455213</v>
      </c>
      <c r="BC120" s="7">
        <f>IF(SUMIFS('Eurostat market shares'!$Z$2:$Z$185,'Eurostat market shares'!$C$2:$C$185,'Market shares starting point Fe'!$C120,'Eurostat market shares'!$D$2:$D$185,'Market shares starting point Fe'!$D120)=0,(SUMIFS('RAW data extract'!AZ$74:AZ$81,'RAW data extract'!$C$74:$C$81,VLOOKUP('Market shares starting point Fe'!$D120,Nomenclature!$F$1:$G$8,2,FALSE))-'Market shares starting point Fe'!BB120)+BB120,$Z120/SUMIFS('Eurostat market shares'!$Z$2:$Z$185,'Eurostat market shares'!$C$2:$C$185,'Market shares starting point Fe'!$C120,'Eurostat market shares'!$D$2:$D$185,'Market shares starting point Fe'!$D120)*(SUMIFS('RAW data extract'!AZ$74:AZ$81,'RAW data extract'!$C$74:$C$81,VLOOKUP('Market shares starting point Fe'!$D120,Nomenclature!$F$1:$G$8,2,FALSE))-'Market shares starting point Fe'!BB120)+BB120)</f>
        <v>0.68824575176071623</v>
      </c>
      <c r="BD120" s="7">
        <f>IF(SUMIFS('Eurostat market shares'!$Z$2:$Z$185,'Eurostat market shares'!$C$2:$C$185,'Market shares starting point Fe'!$C120,'Eurostat market shares'!$D$2:$D$185,'Market shares starting point Fe'!$D120)=0,(SUMIFS('RAW data extract'!BA$74:BA$81,'RAW data extract'!$C$74:$C$81,VLOOKUP('Market shares starting point Fe'!$D120,Nomenclature!$F$1:$G$8,2,FALSE))-'Market shares starting point Fe'!BC120)+BC120,$Z120/SUMIFS('Eurostat market shares'!$Z$2:$Z$185,'Eurostat market shares'!$C$2:$C$185,'Market shares starting point Fe'!$C120,'Eurostat market shares'!$D$2:$D$185,'Market shares starting point Fe'!$D120)*(SUMIFS('RAW data extract'!BA$74:BA$81,'RAW data extract'!$C$74:$C$81,VLOOKUP('Market shares starting point Fe'!$D120,Nomenclature!$F$1:$G$8,2,FALSE))-'Market shares starting point Fe'!BC120)+BC120)</f>
        <v>0.66261958962623013</v>
      </c>
      <c r="BE120" s="7">
        <f>IF(SUMIFS('Eurostat market shares'!$Z$2:$Z$185,'Eurostat market shares'!$C$2:$C$185,'Market shares starting point Fe'!$C120,'Eurostat market shares'!$D$2:$D$185,'Market shares starting point Fe'!$D120)=0,(SUMIFS('RAW data extract'!BB$74:BB$81,'RAW data extract'!$C$74:$C$81,VLOOKUP('Market shares starting point Fe'!$D120,Nomenclature!$F$1:$G$8,2,FALSE))-'Market shares starting point Fe'!BD120)+BD120,$Z120/SUMIFS('Eurostat market shares'!$Z$2:$Z$185,'Eurostat market shares'!$C$2:$C$185,'Market shares starting point Fe'!$C120,'Eurostat market shares'!$D$2:$D$185,'Market shares starting point Fe'!$D120)*(SUMIFS('RAW data extract'!BB$74:BB$81,'RAW data extract'!$C$74:$C$81,VLOOKUP('Market shares starting point Fe'!$D120,Nomenclature!$F$1:$G$8,2,FALSE))-'Market shares starting point Fe'!BD120)+BD120)</f>
        <v>0.63386152081682989</v>
      </c>
      <c r="BF120" s="7">
        <f>IF(SUMIFS('Eurostat market shares'!$Z$2:$Z$185,'Eurostat market shares'!$C$2:$C$185,'Market shares starting point Fe'!$C120,'Eurostat market shares'!$D$2:$D$185,'Market shares starting point Fe'!$D120)=0,(SUMIFS('RAW data extract'!BC$74:BC$81,'RAW data extract'!$C$74:$C$81,VLOOKUP('Market shares starting point Fe'!$D120,Nomenclature!$F$1:$G$8,2,FALSE))-'Market shares starting point Fe'!BE120)+BE120,$Z120/SUMIFS('Eurostat market shares'!$Z$2:$Z$185,'Eurostat market shares'!$C$2:$C$185,'Market shares starting point Fe'!$C120,'Eurostat market shares'!$D$2:$D$185,'Market shares starting point Fe'!$D120)*(SUMIFS('RAW data extract'!BC$74:BC$81,'RAW data extract'!$C$74:$C$81,VLOOKUP('Market shares starting point Fe'!$D120,Nomenclature!$F$1:$G$8,2,FALSE))-'Market shares starting point Fe'!BE120)+BE120)</f>
        <v>0.60163005403862202</v>
      </c>
      <c r="BG120" s="7">
        <f>IF(SUMIFS('Eurostat market shares'!$Z$2:$Z$185,'Eurostat market shares'!$C$2:$C$185,'Market shares starting point Fe'!$C120,'Eurostat market shares'!$D$2:$D$185,'Market shares starting point Fe'!$D120)=0,(SUMIFS('RAW data extract'!BD$74:BD$81,'RAW data extract'!$C$74:$C$81,VLOOKUP('Market shares starting point Fe'!$D120,Nomenclature!$F$1:$G$8,2,FALSE))-'Market shares starting point Fe'!BF120)+BF120,$Z120/SUMIFS('Eurostat market shares'!$Z$2:$Z$185,'Eurostat market shares'!$C$2:$C$185,'Market shares starting point Fe'!$C120,'Eurostat market shares'!$D$2:$D$185,'Market shares starting point Fe'!$D120)*(SUMIFS('RAW data extract'!BD$74:BD$81,'RAW data extract'!$C$74:$C$81,VLOOKUP('Market shares starting point Fe'!$D120,Nomenclature!$F$1:$G$8,2,FALSE))-'Market shares starting point Fe'!BF120)+BF120)</f>
        <v>0.56529754551050027</v>
      </c>
      <c r="BH120" s="7">
        <f>IF(SUMIFS('Eurostat market shares'!$Z$2:$Z$185,'Eurostat market shares'!$C$2:$C$185,'Market shares starting point Fe'!$C120,'Eurostat market shares'!$D$2:$D$185,'Market shares starting point Fe'!$D120)=0,(SUMIFS('RAW data extract'!BE$74:BE$81,'RAW data extract'!$C$74:$C$81,VLOOKUP('Market shares starting point Fe'!$D120,Nomenclature!$F$1:$G$8,2,FALSE))-'Market shares starting point Fe'!BG120)+BG120,$Z120/SUMIFS('Eurostat market shares'!$Z$2:$Z$185,'Eurostat market shares'!$C$2:$C$185,'Market shares starting point Fe'!$C120,'Eurostat market shares'!$D$2:$D$185,'Market shares starting point Fe'!$D120)*(SUMIFS('RAW data extract'!BE$74:BE$81,'RAW data extract'!$C$74:$C$81,VLOOKUP('Market shares starting point Fe'!$D120,Nomenclature!$F$1:$G$8,2,FALSE))-'Market shares starting point Fe'!BG120)+BG120)</f>
        <v>0.52399357406771274</v>
      </c>
    </row>
    <row r="121" spans="1:60" hidden="1" x14ac:dyDescent="0.3">
      <c r="A121" s="2" t="s">
        <v>9</v>
      </c>
      <c r="B121" s="2" t="s">
        <v>10</v>
      </c>
      <c r="C121" s="2" t="s">
        <v>33</v>
      </c>
      <c r="D121" s="2" t="s">
        <v>44</v>
      </c>
      <c r="E121" s="2" t="s">
        <v>13</v>
      </c>
      <c r="F121" s="2" t="s">
        <v>14</v>
      </c>
      <c r="G121" s="2" t="s">
        <v>14</v>
      </c>
      <c r="H121" s="2" t="s">
        <v>15</v>
      </c>
      <c r="I121" s="2" t="s">
        <v>16</v>
      </c>
      <c r="J121" s="6">
        <f>1-SUM(J115:J120)</f>
        <v>-5.2241145125808686E-5</v>
      </c>
      <c r="K121" s="6">
        <f t="shared" ref="K121" si="630">1-SUM(K115:K120)</f>
        <v>0</v>
      </c>
      <c r="L121" s="6">
        <f t="shared" ref="L121" si="631">1-SUM(L115:L120)</f>
        <v>0</v>
      </c>
      <c r="M121" s="6">
        <f t="shared" ref="M121" si="632">1-SUM(M115:M120)</f>
        <v>0</v>
      </c>
      <c r="N121" s="6">
        <f t="shared" ref="N121" si="633">1-SUM(N115:N120)</f>
        <v>3.7664783427482362E-5</v>
      </c>
      <c r="O121" s="6">
        <f t="shared" ref="O121" si="634">1-SUM(O115:O120)</f>
        <v>0</v>
      </c>
      <c r="P121" s="6">
        <f t="shared" ref="P121" si="635">1-SUM(P115:P120)</f>
        <v>3.7704547168337932E-5</v>
      </c>
      <c r="Q121" s="6">
        <f t="shared" ref="Q121" si="636">1-SUM(Q115:Q120)</f>
        <v>0</v>
      </c>
      <c r="R121" s="6">
        <f t="shared" ref="R121" si="637">1-SUM(R115:R120)</f>
        <v>0</v>
      </c>
      <c r="S121" s="6">
        <f t="shared" ref="S121" si="638">1-SUM(S115:S120)</f>
        <v>0</v>
      </c>
      <c r="T121" s="6">
        <f t="shared" ref="T121" si="639">1-SUM(T115:T120)</f>
        <v>0</v>
      </c>
      <c r="U121" s="6">
        <f t="shared" ref="U121" si="640">1-SUM(U115:U120)</f>
        <v>0</v>
      </c>
      <c r="V121" s="6">
        <f t="shared" ref="V121" si="641">1-SUM(V115:V120)</f>
        <v>0</v>
      </c>
      <c r="W121" s="6">
        <f t="shared" ref="W121" si="642">1-SUM(W115:W120)</f>
        <v>0</v>
      </c>
      <c r="X121" s="6">
        <f t="shared" ref="X121" si="643">1-SUM(X115:X120)</f>
        <v>0</v>
      </c>
      <c r="Y121" s="6">
        <f t="shared" ref="Y121" si="644">1-SUM(Y115:Y120)</f>
        <v>0</v>
      </c>
      <c r="Z121" s="6">
        <f t="shared" ref="Z121" si="645">1-SUM(Z115:Z120)</f>
        <v>0</v>
      </c>
      <c r="AA121" s="7">
        <f>IF(SUMIFS('Eurostat market shares'!$Z$2:$Z$185,'Eurostat market shares'!$C$2:$C$185,'Market shares starting point Fe'!$C121,'Eurostat market shares'!$D$2:$D$185,'Market shares starting point Fe'!$D121)=0,(SUMIFS('RAW data extract'!X$74:X$81,'RAW data extract'!$C$74:$C$81,VLOOKUP('Market shares starting point Fe'!$D121,Nomenclature!$F$1:$G$8,2,FALSE))-'Market shares starting point Fe'!Z121)+Z121,$Z121/SUMIFS('Eurostat market shares'!$Z$2:$Z$185,'Eurostat market shares'!$C$2:$C$185,'Market shares starting point Fe'!$C121,'Eurostat market shares'!$D$2:$D$185,'Market shares starting point Fe'!$D121)*(SUMIFS('RAW data extract'!X$74:X$81,'RAW data extract'!$C$74:$C$81,VLOOKUP('Market shares starting point Fe'!$D121,Nomenclature!$F$1:$G$8,2,FALSE))-'Market shares starting point Fe'!Z121)+Z121)</f>
        <v>1.0276613981721808E-3</v>
      </c>
      <c r="AB121" s="7">
        <f>IF(SUMIFS('Eurostat market shares'!$Z$2:$Z$185,'Eurostat market shares'!$C$2:$C$185,'Market shares starting point Fe'!$C121,'Eurostat market shares'!$D$2:$D$185,'Market shares starting point Fe'!$D121)=0,(SUMIFS('RAW data extract'!Y$74:Y$81,'RAW data extract'!$C$74:$C$81,VLOOKUP('Market shares starting point Fe'!$D121,Nomenclature!$F$1:$G$8,2,FALSE))-'Market shares starting point Fe'!AA121)+AA121,$Z121/SUMIFS('Eurostat market shares'!$Z$2:$Z$185,'Eurostat market shares'!$C$2:$C$185,'Market shares starting point Fe'!$C121,'Eurostat market shares'!$D$2:$D$185,'Market shares starting point Fe'!$D121)*(SUMIFS('RAW data extract'!Y$74:Y$81,'RAW data extract'!$C$74:$C$81,VLOOKUP('Market shares starting point Fe'!$D121,Nomenclature!$F$1:$G$8,2,FALSE))-'Market shares starting point Fe'!AA121)+AA121)</f>
        <v>1.0389435716427644E-3</v>
      </c>
      <c r="AC121" s="7">
        <f>IF(SUMIFS('Eurostat market shares'!$Z$2:$Z$185,'Eurostat market shares'!$C$2:$C$185,'Market shares starting point Fe'!$C121,'Eurostat market shares'!$D$2:$D$185,'Market shares starting point Fe'!$D121)=0,(SUMIFS('RAW data extract'!Z$74:Z$81,'RAW data extract'!$C$74:$C$81,VLOOKUP('Market shares starting point Fe'!$D121,Nomenclature!$F$1:$G$8,2,FALSE))-'Market shares starting point Fe'!AB121)+AB121,$Z121/SUMIFS('Eurostat market shares'!$Z$2:$Z$185,'Eurostat market shares'!$C$2:$C$185,'Market shares starting point Fe'!$C121,'Eurostat market shares'!$D$2:$D$185,'Market shares starting point Fe'!$D121)*(SUMIFS('RAW data extract'!Z$74:Z$81,'RAW data extract'!$C$74:$C$81,VLOOKUP('Market shares starting point Fe'!$D121,Nomenclature!$F$1:$G$8,2,FALSE))-'Market shares starting point Fe'!AB121)+AB121)</f>
        <v>1.0579582146478287E-3</v>
      </c>
      <c r="AD121" s="7">
        <f>IF(SUMIFS('Eurostat market shares'!$Z$2:$Z$185,'Eurostat market shares'!$C$2:$C$185,'Market shares starting point Fe'!$C121,'Eurostat market shares'!$D$2:$D$185,'Market shares starting point Fe'!$D121)=0,(SUMIFS('RAW data extract'!AA$74:AA$81,'RAW data extract'!$C$74:$C$81,VLOOKUP('Market shares starting point Fe'!$D121,Nomenclature!$F$1:$G$8,2,FALSE))-'Market shares starting point Fe'!AC121)+AC121,$Z121/SUMIFS('Eurostat market shares'!$Z$2:$Z$185,'Eurostat market shares'!$C$2:$C$185,'Market shares starting point Fe'!$C121,'Eurostat market shares'!$D$2:$D$185,'Market shares starting point Fe'!$D121)*(SUMIFS('RAW data extract'!AA$74:AA$81,'RAW data extract'!$C$74:$C$81,VLOOKUP('Market shares starting point Fe'!$D121,Nomenclature!$F$1:$G$8,2,FALSE))-'Market shares starting point Fe'!AC121)+AC121)</f>
        <v>1.0918108716969316E-3</v>
      </c>
      <c r="AE121" s="7">
        <f>IF(SUMIFS('Eurostat market shares'!$Z$2:$Z$185,'Eurostat market shares'!$C$2:$C$185,'Market shares starting point Fe'!$C121,'Eurostat market shares'!$D$2:$D$185,'Market shares starting point Fe'!$D121)=0,(SUMIFS('RAW data extract'!AB$74:AB$81,'RAW data extract'!$C$74:$C$81,VLOOKUP('Market shares starting point Fe'!$D121,Nomenclature!$F$1:$G$8,2,FALSE))-'Market shares starting point Fe'!AD121)+AD121,$Z121/SUMIFS('Eurostat market shares'!$Z$2:$Z$185,'Eurostat market shares'!$C$2:$C$185,'Market shares starting point Fe'!$C121,'Eurostat market shares'!$D$2:$D$185,'Market shares starting point Fe'!$D121)*(SUMIFS('RAW data extract'!AB$74:AB$81,'RAW data extract'!$C$74:$C$81,VLOOKUP('Market shares starting point Fe'!$D121,Nomenclature!$F$1:$G$8,2,FALSE))-'Market shares starting point Fe'!AD121)+AD121)</f>
        <v>1.1047632222943586E-3</v>
      </c>
      <c r="AF121" s="7">
        <f>IF(SUMIFS('Eurostat market shares'!$Z$2:$Z$185,'Eurostat market shares'!$C$2:$C$185,'Market shares starting point Fe'!$C121,'Eurostat market shares'!$D$2:$D$185,'Market shares starting point Fe'!$D121)=0,(SUMIFS('RAW data extract'!AC$74:AC$81,'RAW data extract'!$C$74:$C$81,VLOOKUP('Market shares starting point Fe'!$D121,Nomenclature!$F$1:$G$8,2,FALSE))-'Market shares starting point Fe'!AE121)+AE121,$Z121/SUMIFS('Eurostat market shares'!$Z$2:$Z$185,'Eurostat market shares'!$C$2:$C$185,'Market shares starting point Fe'!$C121,'Eurostat market shares'!$D$2:$D$185,'Market shares starting point Fe'!$D121)*(SUMIFS('RAW data extract'!AC$74:AC$81,'RAW data extract'!$C$74:$C$81,VLOOKUP('Market shares starting point Fe'!$D121,Nomenclature!$F$1:$G$8,2,FALSE))-'Market shares starting point Fe'!AE121)+AE121)</f>
        <v>1.1198286141097071E-3</v>
      </c>
      <c r="AG121" s="7">
        <f>IF(SUMIFS('Eurostat market shares'!$Z$2:$Z$185,'Eurostat market shares'!$C$2:$C$185,'Market shares starting point Fe'!$C121,'Eurostat market shares'!$D$2:$D$185,'Market shares starting point Fe'!$D121)=0,(SUMIFS('RAW data extract'!AD$74:AD$81,'RAW data extract'!$C$74:$C$81,VLOOKUP('Market shares starting point Fe'!$D121,Nomenclature!$F$1:$G$8,2,FALSE))-'Market shares starting point Fe'!AF121)+AF121,$Z121/SUMIFS('Eurostat market shares'!$Z$2:$Z$185,'Eurostat market shares'!$C$2:$C$185,'Market shares starting point Fe'!$C121,'Eurostat market shares'!$D$2:$D$185,'Market shares starting point Fe'!$D121)*(SUMIFS('RAW data extract'!AD$74:AD$81,'RAW data extract'!$C$74:$C$81,VLOOKUP('Market shares starting point Fe'!$D121,Nomenclature!$F$1:$G$8,2,FALSE))-'Market shares starting point Fe'!AF121)+AF121)</f>
        <v>1.1369397967602194E-3</v>
      </c>
      <c r="AH121" s="7">
        <f>IF(SUMIFS('Eurostat market shares'!$Z$2:$Z$185,'Eurostat market shares'!$C$2:$C$185,'Market shares starting point Fe'!$C121,'Eurostat market shares'!$D$2:$D$185,'Market shares starting point Fe'!$D121)=0,(SUMIFS('RAW data extract'!AE$74:AE$81,'RAW data extract'!$C$74:$C$81,VLOOKUP('Market shares starting point Fe'!$D121,Nomenclature!$F$1:$G$8,2,FALSE))-'Market shares starting point Fe'!AG121)+AG121,$Z121/SUMIFS('Eurostat market shares'!$Z$2:$Z$185,'Eurostat market shares'!$C$2:$C$185,'Market shares starting point Fe'!$C121,'Eurostat market shares'!$D$2:$D$185,'Market shares starting point Fe'!$D121)*(SUMIFS('RAW data extract'!AE$74:AE$81,'RAW data extract'!$C$74:$C$81,VLOOKUP('Market shares starting point Fe'!$D121,Nomenclature!$F$1:$G$8,2,FALSE))-'Market shares starting point Fe'!AG121)+AG121)</f>
        <v>1.1573620931676655E-3</v>
      </c>
      <c r="AI121" s="7">
        <f>IF(SUMIFS('Eurostat market shares'!$Z$2:$Z$185,'Eurostat market shares'!$C$2:$C$185,'Market shares starting point Fe'!$C121,'Eurostat market shares'!$D$2:$D$185,'Market shares starting point Fe'!$D121)=0,(SUMIFS('RAW data extract'!AF$74:AF$81,'RAW data extract'!$C$74:$C$81,VLOOKUP('Market shares starting point Fe'!$D121,Nomenclature!$F$1:$G$8,2,FALSE))-'Market shares starting point Fe'!AH121)+AH121,$Z121/SUMIFS('Eurostat market shares'!$Z$2:$Z$185,'Eurostat market shares'!$C$2:$C$185,'Market shares starting point Fe'!$C121,'Eurostat market shares'!$D$2:$D$185,'Market shares starting point Fe'!$D121)*(SUMIFS('RAW data extract'!AF$74:AF$81,'RAW data extract'!$C$74:$C$81,VLOOKUP('Market shares starting point Fe'!$D121,Nomenclature!$F$1:$G$8,2,FALSE))-'Market shares starting point Fe'!AH121)+AH121)</f>
        <v>1.1798006925014368E-3</v>
      </c>
      <c r="AJ121" s="7">
        <f>IF(SUMIFS('Eurostat market shares'!$Z$2:$Z$185,'Eurostat market shares'!$C$2:$C$185,'Market shares starting point Fe'!$C121,'Eurostat market shares'!$D$2:$D$185,'Market shares starting point Fe'!$D121)=0,(SUMIFS('RAW data extract'!AG$74:AG$81,'RAW data extract'!$C$74:$C$81,VLOOKUP('Market shares starting point Fe'!$D121,Nomenclature!$F$1:$G$8,2,FALSE))-'Market shares starting point Fe'!AI121)+AI121,$Z121/SUMIFS('Eurostat market shares'!$Z$2:$Z$185,'Eurostat market shares'!$C$2:$C$185,'Market shares starting point Fe'!$C121,'Eurostat market shares'!$D$2:$D$185,'Market shares starting point Fe'!$D121)*(SUMIFS('RAW data extract'!AG$74:AG$81,'RAW data extract'!$C$74:$C$81,VLOOKUP('Market shares starting point Fe'!$D121,Nomenclature!$F$1:$G$8,2,FALSE))-'Market shares starting point Fe'!AI121)+AI121)</f>
        <v>1.2044940601735241E-3</v>
      </c>
      <c r="AK121" s="7">
        <f>IF(SUMIFS('Eurostat market shares'!$Z$2:$Z$185,'Eurostat market shares'!$C$2:$C$185,'Market shares starting point Fe'!$C121,'Eurostat market shares'!$D$2:$D$185,'Market shares starting point Fe'!$D121)=0,(SUMIFS('RAW data extract'!AH$74:AH$81,'RAW data extract'!$C$74:$C$81,VLOOKUP('Market shares starting point Fe'!$D121,Nomenclature!$F$1:$G$8,2,FALSE))-'Market shares starting point Fe'!AJ121)+AJ121,$Z121/SUMIFS('Eurostat market shares'!$Z$2:$Z$185,'Eurostat market shares'!$C$2:$C$185,'Market shares starting point Fe'!$C121,'Eurostat market shares'!$D$2:$D$185,'Market shares starting point Fe'!$D121)*(SUMIFS('RAW data extract'!AH$74:AH$81,'RAW data extract'!$C$74:$C$81,VLOOKUP('Market shares starting point Fe'!$D121,Nomenclature!$F$1:$G$8,2,FALSE))-'Market shares starting point Fe'!AJ121)+AJ121)</f>
        <v>1.2336119238165659E-3</v>
      </c>
      <c r="AL121" s="7">
        <f>IF(SUMIFS('Eurostat market shares'!$Z$2:$Z$185,'Eurostat market shares'!$C$2:$C$185,'Market shares starting point Fe'!$C121,'Eurostat market shares'!$D$2:$D$185,'Market shares starting point Fe'!$D121)=0,(SUMIFS('RAW data extract'!AI$74:AI$81,'RAW data extract'!$C$74:$C$81,VLOOKUP('Market shares starting point Fe'!$D121,Nomenclature!$F$1:$G$8,2,FALSE))-'Market shares starting point Fe'!AK121)+AK121,$Z121/SUMIFS('Eurostat market shares'!$Z$2:$Z$185,'Eurostat market shares'!$C$2:$C$185,'Market shares starting point Fe'!$C121,'Eurostat market shares'!$D$2:$D$185,'Market shares starting point Fe'!$D121)*(SUMIFS('RAW data extract'!AI$74:AI$81,'RAW data extract'!$C$74:$C$81,VLOOKUP('Market shares starting point Fe'!$D121,Nomenclature!$F$1:$G$8,2,FALSE))-'Market shares starting point Fe'!AK121)+AK121)</f>
        <v>1.268465559516849E-3</v>
      </c>
      <c r="AM121" s="7">
        <f>IF(SUMIFS('Eurostat market shares'!$Z$2:$Z$185,'Eurostat market shares'!$C$2:$C$185,'Market shares starting point Fe'!$C121,'Eurostat market shares'!$D$2:$D$185,'Market shares starting point Fe'!$D121)=0,(SUMIFS('RAW data extract'!AJ$74:AJ$81,'RAW data extract'!$C$74:$C$81,VLOOKUP('Market shares starting point Fe'!$D121,Nomenclature!$F$1:$G$8,2,FALSE))-'Market shares starting point Fe'!AL121)+AL121,$Z121/SUMIFS('Eurostat market shares'!$Z$2:$Z$185,'Eurostat market shares'!$C$2:$C$185,'Market shares starting point Fe'!$C121,'Eurostat market shares'!$D$2:$D$185,'Market shares starting point Fe'!$D121)*(SUMIFS('RAW data extract'!AJ$74:AJ$81,'RAW data extract'!$C$74:$C$81,VLOOKUP('Market shares starting point Fe'!$D121,Nomenclature!$F$1:$G$8,2,FALSE))-'Market shares starting point Fe'!AL121)+AL121)</f>
        <v>1.3109464826405865E-3</v>
      </c>
      <c r="AN121" s="7">
        <f>IF(SUMIFS('Eurostat market shares'!$Z$2:$Z$185,'Eurostat market shares'!$C$2:$C$185,'Market shares starting point Fe'!$C121,'Eurostat market shares'!$D$2:$D$185,'Market shares starting point Fe'!$D121)=0,(SUMIFS('RAW data extract'!AK$74:AK$81,'RAW data extract'!$C$74:$C$81,VLOOKUP('Market shares starting point Fe'!$D121,Nomenclature!$F$1:$G$8,2,FALSE))-'Market shares starting point Fe'!AM121)+AM121,$Z121/SUMIFS('Eurostat market shares'!$Z$2:$Z$185,'Eurostat market shares'!$C$2:$C$185,'Market shares starting point Fe'!$C121,'Eurostat market shares'!$D$2:$D$185,'Market shares starting point Fe'!$D121)*(SUMIFS('RAW data extract'!AK$74:AK$81,'RAW data extract'!$C$74:$C$81,VLOOKUP('Market shares starting point Fe'!$D121,Nomenclature!$F$1:$G$8,2,FALSE))-'Market shares starting point Fe'!AM121)+AM121)</f>
        <v>1.3643967276903124E-3</v>
      </c>
      <c r="AO121" s="7">
        <f>IF(SUMIFS('Eurostat market shares'!$Z$2:$Z$185,'Eurostat market shares'!$C$2:$C$185,'Market shares starting point Fe'!$C121,'Eurostat market shares'!$D$2:$D$185,'Market shares starting point Fe'!$D121)=0,(SUMIFS('RAW data extract'!AL$74:AL$81,'RAW data extract'!$C$74:$C$81,VLOOKUP('Market shares starting point Fe'!$D121,Nomenclature!$F$1:$G$8,2,FALSE))-'Market shares starting point Fe'!AN121)+AN121,$Z121/SUMIFS('Eurostat market shares'!$Z$2:$Z$185,'Eurostat market shares'!$C$2:$C$185,'Market shares starting point Fe'!$C121,'Eurostat market shares'!$D$2:$D$185,'Market shares starting point Fe'!$D121)*(SUMIFS('RAW data extract'!AL$74:AL$81,'RAW data extract'!$C$74:$C$81,VLOOKUP('Market shares starting point Fe'!$D121,Nomenclature!$F$1:$G$8,2,FALSE))-'Market shares starting point Fe'!AN121)+AN121)</f>
        <v>1.4271798005425584E-3</v>
      </c>
      <c r="AP121" s="7">
        <f>IF(SUMIFS('Eurostat market shares'!$Z$2:$Z$185,'Eurostat market shares'!$C$2:$C$185,'Market shares starting point Fe'!$C121,'Eurostat market shares'!$D$2:$D$185,'Market shares starting point Fe'!$D121)=0,(SUMIFS('RAW data extract'!AM$74:AM$81,'RAW data extract'!$C$74:$C$81,VLOOKUP('Market shares starting point Fe'!$D121,Nomenclature!$F$1:$G$8,2,FALSE))-'Market shares starting point Fe'!AO121)+AO121,$Z121/SUMIFS('Eurostat market shares'!$Z$2:$Z$185,'Eurostat market shares'!$C$2:$C$185,'Market shares starting point Fe'!$C121,'Eurostat market shares'!$D$2:$D$185,'Market shares starting point Fe'!$D121)*(SUMIFS('RAW data extract'!AM$74:AM$81,'RAW data extract'!$C$74:$C$81,VLOOKUP('Market shares starting point Fe'!$D121,Nomenclature!$F$1:$G$8,2,FALSE))-'Market shares starting point Fe'!AO121)+AO121)</f>
        <v>1.5003741575477807E-3</v>
      </c>
      <c r="AQ121" s="7">
        <f>IF(SUMIFS('Eurostat market shares'!$Z$2:$Z$185,'Eurostat market shares'!$C$2:$C$185,'Market shares starting point Fe'!$C121,'Eurostat market shares'!$D$2:$D$185,'Market shares starting point Fe'!$D121)=0,(SUMIFS('RAW data extract'!AN$74:AN$81,'RAW data extract'!$C$74:$C$81,VLOOKUP('Market shares starting point Fe'!$D121,Nomenclature!$F$1:$G$8,2,FALSE))-'Market shares starting point Fe'!AP121)+AP121,$Z121/SUMIFS('Eurostat market shares'!$Z$2:$Z$185,'Eurostat market shares'!$C$2:$C$185,'Market shares starting point Fe'!$C121,'Eurostat market shares'!$D$2:$D$185,'Market shares starting point Fe'!$D121)*(SUMIFS('RAW data extract'!AN$74:AN$81,'RAW data extract'!$C$74:$C$81,VLOOKUP('Market shares starting point Fe'!$D121,Nomenclature!$F$1:$G$8,2,FALSE))-'Market shares starting point Fe'!AP121)+AP121)</f>
        <v>1.5829916365067375E-3</v>
      </c>
      <c r="AR121" s="7">
        <f>IF(SUMIFS('Eurostat market shares'!$Z$2:$Z$185,'Eurostat market shares'!$C$2:$C$185,'Market shares starting point Fe'!$C121,'Eurostat market shares'!$D$2:$D$185,'Market shares starting point Fe'!$D121)=0,(SUMIFS('RAW data extract'!AO$74:AO$81,'RAW data extract'!$C$74:$C$81,VLOOKUP('Market shares starting point Fe'!$D121,Nomenclature!$F$1:$G$8,2,FALSE))-'Market shares starting point Fe'!AQ121)+AQ121,$Z121/SUMIFS('Eurostat market shares'!$Z$2:$Z$185,'Eurostat market shares'!$C$2:$C$185,'Market shares starting point Fe'!$C121,'Eurostat market shares'!$D$2:$D$185,'Market shares starting point Fe'!$D121)*(SUMIFS('RAW data extract'!AO$74:AO$81,'RAW data extract'!$C$74:$C$81,VLOOKUP('Market shares starting point Fe'!$D121,Nomenclature!$F$1:$G$8,2,FALSE))-'Market shares starting point Fe'!AQ121)+AQ121)</f>
        <v>1.6761214113994709E-3</v>
      </c>
      <c r="AS121" s="7">
        <f>IF(SUMIFS('Eurostat market shares'!$Z$2:$Z$185,'Eurostat market shares'!$C$2:$C$185,'Market shares starting point Fe'!$C121,'Eurostat market shares'!$D$2:$D$185,'Market shares starting point Fe'!$D121)=0,(SUMIFS('RAW data extract'!AP$74:AP$81,'RAW data extract'!$C$74:$C$81,VLOOKUP('Market shares starting point Fe'!$D121,Nomenclature!$F$1:$G$8,2,FALSE))-'Market shares starting point Fe'!AR121)+AR121,$Z121/SUMIFS('Eurostat market shares'!$Z$2:$Z$185,'Eurostat market shares'!$C$2:$C$185,'Market shares starting point Fe'!$C121,'Eurostat market shares'!$D$2:$D$185,'Market shares starting point Fe'!$D121)*(SUMIFS('RAW data extract'!AP$74:AP$81,'RAW data extract'!$C$74:$C$81,VLOOKUP('Market shares starting point Fe'!$D121,Nomenclature!$F$1:$G$8,2,FALSE))-'Market shares starting point Fe'!AR121)+AR121)</f>
        <v>1.7810369068512488E-3</v>
      </c>
      <c r="AT121" s="7">
        <f>IF(SUMIFS('Eurostat market shares'!$Z$2:$Z$185,'Eurostat market shares'!$C$2:$C$185,'Market shares starting point Fe'!$C121,'Eurostat market shares'!$D$2:$D$185,'Market shares starting point Fe'!$D121)=0,(SUMIFS('RAW data extract'!AQ$74:AQ$81,'RAW data extract'!$C$74:$C$81,VLOOKUP('Market shares starting point Fe'!$D121,Nomenclature!$F$1:$G$8,2,FALSE))-'Market shares starting point Fe'!AS121)+AS121,$Z121/SUMIFS('Eurostat market shares'!$Z$2:$Z$185,'Eurostat market shares'!$C$2:$C$185,'Market shares starting point Fe'!$C121,'Eurostat market shares'!$D$2:$D$185,'Market shares starting point Fe'!$D121)*(SUMIFS('RAW data extract'!AQ$74:AQ$81,'RAW data extract'!$C$74:$C$81,VLOOKUP('Market shares starting point Fe'!$D121,Nomenclature!$F$1:$G$8,2,FALSE))-'Market shares starting point Fe'!AS121)+AS121)</f>
        <v>1.9017989984994575E-3</v>
      </c>
      <c r="AU121" s="7">
        <f>IF(SUMIFS('Eurostat market shares'!$Z$2:$Z$185,'Eurostat market shares'!$C$2:$C$185,'Market shares starting point Fe'!$C121,'Eurostat market shares'!$D$2:$D$185,'Market shares starting point Fe'!$D121)=0,(SUMIFS('RAW data extract'!AR$74:AR$81,'RAW data extract'!$C$74:$C$81,VLOOKUP('Market shares starting point Fe'!$D121,Nomenclature!$F$1:$G$8,2,FALSE))-'Market shares starting point Fe'!AT121)+AT121,$Z121/SUMIFS('Eurostat market shares'!$Z$2:$Z$185,'Eurostat market shares'!$C$2:$C$185,'Market shares starting point Fe'!$C121,'Eurostat market shares'!$D$2:$D$185,'Market shares starting point Fe'!$D121)*(SUMIFS('RAW data extract'!AR$74:AR$81,'RAW data extract'!$C$74:$C$81,VLOOKUP('Market shares starting point Fe'!$D121,Nomenclature!$F$1:$G$8,2,FALSE))-'Market shares starting point Fe'!AT121)+AT121)</f>
        <v>2.0369226609876778E-3</v>
      </c>
      <c r="AV121" s="7">
        <f>IF(SUMIFS('Eurostat market shares'!$Z$2:$Z$185,'Eurostat market shares'!$C$2:$C$185,'Market shares starting point Fe'!$C121,'Eurostat market shares'!$D$2:$D$185,'Market shares starting point Fe'!$D121)=0,(SUMIFS('RAW data extract'!AS$74:AS$81,'RAW data extract'!$C$74:$C$81,VLOOKUP('Market shares starting point Fe'!$D121,Nomenclature!$F$1:$G$8,2,FALSE))-'Market shares starting point Fe'!AU121)+AU121,$Z121/SUMIFS('Eurostat market shares'!$Z$2:$Z$185,'Eurostat market shares'!$C$2:$C$185,'Market shares starting point Fe'!$C121,'Eurostat market shares'!$D$2:$D$185,'Market shares starting point Fe'!$D121)*(SUMIFS('RAW data extract'!AS$74:AS$81,'RAW data extract'!$C$74:$C$81,VLOOKUP('Market shares starting point Fe'!$D121,Nomenclature!$F$1:$G$8,2,FALSE))-'Market shares starting point Fe'!AU121)+AU121)</f>
        <v>2.1971128177983327E-3</v>
      </c>
      <c r="AW121" s="7">
        <f>IF(SUMIFS('Eurostat market shares'!$Z$2:$Z$185,'Eurostat market shares'!$C$2:$C$185,'Market shares starting point Fe'!$C121,'Eurostat market shares'!$D$2:$D$185,'Market shares starting point Fe'!$D121)=0,(SUMIFS('RAW data extract'!AT$74:AT$81,'RAW data extract'!$C$74:$C$81,VLOOKUP('Market shares starting point Fe'!$D121,Nomenclature!$F$1:$G$8,2,FALSE))-'Market shares starting point Fe'!AV121)+AV121,$Z121/SUMIFS('Eurostat market shares'!$Z$2:$Z$185,'Eurostat market shares'!$C$2:$C$185,'Market shares starting point Fe'!$C121,'Eurostat market shares'!$D$2:$D$185,'Market shares starting point Fe'!$D121)*(SUMIFS('RAW data extract'!AT$74:AT$81,'RAW data extract'!$C$74:$C$81,VLOOKUP('Market shares starting point Fe'!$D121,Nomenclature!$F$1:$G$8,2,FALSE))-'Market shares starting point Fe'!AV121)+AV121)</f>
        <v>2.3889626204798035E-3</v>
      </c>
      <c r="AX121" s="7">
        <f>IF(SUMIFS('Eurostat market shares'!$Z$2:$Z$185,'Eurostat market shares'!$C$2:$C$185,'Market shares starting point Fe'!$C121,'Eurostat market shares'!$D$2:$D$185,'Market shares starting point Fe'!$D121)=0,(SUMIFS('RAW data extract'!AU$74:AU$81,'RAW data extract'!$C$74:$C$81,VLOOKUP('Market shares starting point Fe'!$D121,Nomenclature!$F$1:$G$8,2,FALSE))-'Market shares starting point Fe'!AW121)+AW121,$Z121/SUMIFS('Eurostat market shares'!$Z$2:$Z$185,'Eurostat market shares'!$C$2:$C$185,'Market shares starting point Fe'!$C121,'Eurostat market shares'!$D$2:$D$185,'Market shares starting point Fe'!$D121)*(SUMIFS('RAW data extract'!AU$74:AU$81,'RAW data extract'!$C$74:$C$81,VLOOKUP('Market shares starting point Fe'!$D121,Nomenclature!$F$1:$G$8,2,FALSE))-'Market shares starting point Fe'!AW121)+AW121)</f>
        <v>2.6221717132054179E-3</v>
      </c>
      <c r="AY121" s="7">
        <f>IF(SUMIFS('Eurostat market shares'!$Z$2:$Z$185,'Eurostat market shares'!$C$2:$C$185,'Market shares starting point Fe'!$C121,'Eurostat market shares'!$D$2:$D$185,'Market shares starting point Fe'!$D121)=0,(SUMIFS('RAW data extract'!AV$74:AV$81,'RAW data extract'!$C$74:$C$81,VLOOKUP('Market shares starting point Fe'!$D121,Nomenclature!$F$1:$G$8,2,FALSE))-'Market shares starting point Fe'!AX121)+AX121,$Z121/SUMIFS('Eurostat market shares'!$Z$2:$Z$185,'Eurostat market shares'!$C$2:$C$185,'Market shares starting point Fe'!$C121,'Eurostat market shares'!$D$2:$D$185,'Market shares starting point Fe'!$D121)*(SUMIFS('RAW data extract'!AV$74:AV$81,'RAW data extract'!$C$74:$C$81,VLOOKUP('Market shares starting point Fe'!$D121,Nomenclature!$F$1:$G$8,2,FALSE))-'Market shares starting point Fe'!AX121)+AX121)</f>
        <v>2.8148257461133256E-3</v>
      </c>
      <c r="AZ121" s="7">
        <f>IF(SUMIFS('Eurostat market shares'!$Z$2:$Z$185,'Eurostat market shares'!$C$2:$C$185,'Market shares starting point Fe'!$C121,'Eurostat market shares'!$D$2:$D$185,'Market shares starting point Fe'!$D121)=0,(SUMIFS('RAW data extract'!AW$74:AW$81,'RAW data extract'!$C$74:$C$81,VLOOKUP('Market shares starting point Fe'!$D121,Nomenclature!$F$1:$G$8,2,FALSE))-'Market shares starting point Fe'!AY121)+AY121,$Z121/SUMIFS('Eurostat market shares'!$Z$2:$Z$185,'Eurostat market shares'!$C$2:$C$185,'Market shares starting point Fe'!$C121,'Eurostat market shares'!$D$2:$D$185,'Market shares starting point Fe'!$D121)*(SUMIFS('RAW data extract'!AW$74:AW$81,'RAW data extract'!$C$74:$C$81,VLOOKUP('Market shares starting point Fe'!$D121,Nomenclature!$F$1:$G$8,2,FALSE))-'Market shares starting point Fe'!AY121)+AY121)</f>
        <v>3.0652488740514506E-3</v>
      </c>
      <c r="BA121" s="7">
        <f>IF(SUMIFS('Eurostat market shares'!$Z$2:$Z$185,'Eurostat market shares'!$C$2:$C$185,'Market shares starting point Fe'!$C121,'Eurostat market shares'!$D$2:$D$185,'Market shares starting point Fe'!$D121)=0,(SUMIFS('RAW data extract'!AX$74:AX$81,'RAW data extract'!$C$74:$C$81,VLOOKUP('Market shares starting point Fe'!$D121,Nomenclature!$F$1:$G$8,2,FALSE))-'Market shares starting point Fe'!AZ121)+AZ121,$Z121/SUMIFS('Eurostat market shares'!$Z$2:$Z$185,'Eurostat market shares'!$C$2:$C$185,'Market shares starting point Fe'!$C121,'Eurostat market shares'!$D$2:$D$185,'Market shares starting point Fe'!$D121)*(SUMIFS('RAW data extract'!AX$74:AX$81,'RAW data extract'!$C$74:$C$81,VLOOKUP('Market shares starting point Fe'!$D121,Nomenclature!$F$1:$G$8,2,FALSE))-'Market shares starting point Fe'!AZ121)+AZ121)</f>
        <v>3.334783432032285E-3</v>
      </c>
      <c r="BB121" s="7">
        <f>IF(SUMIFS('Eurostat market shares'!$Z$2:$Z$185,'Eurostat market shares'!$C$2:$C$185,'Market shares starting point Fe'!$C121,'Eurostat market shares'!$D$2:$D$185,'Market shares starting point Fe'!$D121)=0,(SUMIFS('RAW data extract'!AY$74:AY$81,'RAW data extract'!$C$74:$C$81,VLOOKUP('Market shares starting point Fe'!$D121,Nomenclature!$F$1:$G$8,2,FALSE))-'Market shares starting point Fe'!BA121)+BA121,$Z121/SUMIFS('Eurostat market shares'!$Z$2:$Z$185,'Eurostat market shares'!$C$2:$C$185,'Market shares starting point Fe'!$C121,'Eurostat market shares'!$D$2:$D$185,'Market shares starting point Fe'!$D121)*(SUMIFS('RAW data extract'!AY$74:AY$81,'RAW data extract'!$C$74:$C$81,VLOOKUP('Market shares starting point Fe'!$D121,Nomenclature!$F$1:$G$8,2,FALSE))-'Market shares starting point Fe'!BA121)+BA121)</f>
        <v>3.6237132253118015E-3</v>
      </c>
      <c r="BC121" s="7">
        <f>IF(SUMIFS('Eurostat market shares'!$Z$2:$Z$185,'Eurostat market shares'!$C$2:$C$185,'Market shares starting point Fe'!$C121,'Eurostat market shares'!$D$2:$D$185,'Market shares starting point Fe'!$D121)=0,(SUMIFS('RAW data extract'!AZ$74:AZ$81,'RAW data extract'!$C$74:$C$81,VLOOKUP('Market shares starting point Fe'!$D121,Nomenclature!$F$1:$G$8,2,FALSE))-'Market shares starting point Fe'!BB121)+BB121,$Z121/SUMIFS('Eurostat market shares'!$Z$2:$Z$185,'Eurostat market shares'!$C$2:$C$185,'Market shares starting point Fe'!$C121,'Eurostat market shares'!$D$2:$D$185,'Market shares starting point Fe'!$D121)*(SUMIFS('RAW data extract'!AZ$74:AZ$81,'RAW data extract'!$C$74:$C$81,VLOOKUP('Market shares starting point Fe'!$D121,Nomenclature!$F$1:$G$8,2,FALSE))-'Market shares starting point Fe'!BB121)+BB121)</f>
        <v>3.93874778335757E-3</v>
      </c>
      <c r="BD121" s="7">
        <f>IF(SUMIFS('Eurostat market shares'!$Z$2:$Z$185,'Eurostat market shares'!$C$2:$C$185,'Market shares starting point Fe'!$C121,'Eurostat market shares'!$D$2:$D$185,'Market shares starting point Fe'!$D121)=0,(SUMIFS('RAW data extract'!BA$74:BA$81,'RAW data extract'!$C$74:$C$81,VLOOKUP('Market shares starting point Fe'!$D121,Nomenclature!$F$1:$G$8,2,FALSE))-'Market shares starting point Fe'!BC121)+BC121,$Z121/SUMIFS('Eurostat market shares'!$Z$2:$Z$185,'Eurostat market shares'!$C$2:$C$185,'Market shares starting point Fe'!$C121,'Eurostat market shares'!$D$2:$D$185,'Market shares starting point Fe'!$D121)*(SUMIFS('RAW data extract'!BA$74:BA$81,'RAW data extract'!$C$74:$C$81,VLOOKUP('Market shares starting point Fe'!$D121,Nomenclature!$F$1:$G$8,2,FALSE))-'Market shares starting point Fe'!BC121)+BC121)</f>
        <v>4.300220416896405E-3</v>
      </c>
      <c r="BE121" s="7">
        <f>IF(SUMIFS('Eurostat market shares'!$Z$2:$Z$185,'Eurostat market shares'!$C$2:$C$185,'Market shares starting point Fe'!$C121,'Eurostat market shares'!$D$2:$D$185,'Market shares starting point Fe'!$D121)=0,(SUMIFS('RAW data extract'!BB$74:BB$81,'RAW data extract'!$C$74:$C$81,VLOOKUP('Market shares starting point Fe'!$D121,Nomenclature!$F$1:$G$8,2,FALSE))-'Market shares starting point Fe'!BD121)+BD121,$Z121/SUMIFS('Eurostat market shares'!$Z$2:$Z$185,'Eurostat market shares'!$C$2:$C$185,'Market shares starting point Fe'!$C121,'Eurostat market shares'!$D$2:$D$185,'Market shares starting point Fe'!$D121)*(SUMIFS('RAW data extract'!BB$74:BB$81,'RAW data extract'!$C$74:$C$81,VLOOKUP('Market shares starting point Fe'!$D121,Nomenclature!$F$1:$G$8,2,FALSE))-'Market shares starting point Fe'!BD121)+BD121)</f>
        <v>4.6939839380802061E-3</v>
      </c>
      <c r="BF121" s="7">
        <f>IF(SUMIFS('Eurostat market shares'!$Z$2:$Z$185,'Eurostat market shares'!$C$2:$C$185,'Market shares starting point Fe'!$C121,'Eurostat market shares'!$D$2:$D$185,'Market shares starting point Fe'!$D121)=0,(SUMIFS('RAW data extract'!BC$74:BC$81,'RAW data extract'!$C$74:$C$81,VLOOKUP('Market shares starting point Fe'!$D121,Nomenclature!$F$1:$G$8,2,FALSE))-'Market shares starting point Fe'!BE121)+BE121,$Z121/SUMIFS('Eurostat market shares'!$Z$2:$Z$185,'Eurostat market shares'!$C$2:$C$185,'Market shares starting point Fe'!$C121,'Eurostat market shares'!$D$2:$D$185,'Market shares starting point Fe'!$D121)*(SUMIFS('RAW data extract'!BC$74:BC$81,'RAW data extract'!$C$74:$C$81,VLOOKUP('Market shares starting point Fe'!$D121,Nomenclature!$F$1:$G$8,2,FALSE))-'Market shares starting point Fe'!BE121)+BE121)</f>
        <v>5.1362652244870237E-3</v>
      </c>
      <c r="BG121" s="7">
        <f>IF(SUMIFS('Eurostat market shares'!$Z$2:$Z$185,'Eurostat market shares'!$C$2:$C$185,'Market shares starting point Fe'!$C121,'Eurostat market shares'!$D$2:$D$185,'Market shares starting point Fe'!$D121)=0,(SUMIFS('RAW data extract'!BD$74:BD$81,'RAW data extract'!$C$74:$C$81,VLOOKUP('Market shares starting point Fe'!$D121,Nomenclature!$F$1:$G$8,2,FALSE))-'Market shares starting point Fe'!BF121)+BF121,$Z121/SUMIFS('Eurostat market shares'!$Z$2:$Z$185,'Eurostat market shares'!$C$2:$C$185,'Market shares starting point Fe'!$C121,'Eurostat market shares'!$D$2:$D$185,'Market shares starting point Fe'!$D121)*(SUMIFS('RAW data extract'!BD$74:BD$81,'RAW data extract'!$C$74:$C$81,VLOOKUP('Market shares starting point Fe'!$D121,Nomenclature!$F$1:$G$8,2,FALSE))-'Market shares starting point Fe'!BF121)+BF121)</f>
        <v>5.6378151138611644E-3</v>
      </c>
      <c r="BH121" s="7">
        <f>IF(SUMIFS('Eurostat market shares'!$Z$2:$Z$185,'Eurostat market shares'!$C$2:$C$185,'Market shares starting point Fe'!$C121,'Eurostat market shares'!$D$2:$D$185,'Market shares starting point Fe'!$D121)=0,(SUMIFS('RAW data extract'!BE$74:BE$81,'RAW data extract'!$C$74:$C$81,VLOOKUP('Market shares starting point Fe'!$D121,Nomenclature!$F$1:$G$8,2,FALSE))-'Market shares starting point Fe'!BG121)+BG121,$Z121/SUMIFS('Eurostat market shares'!$Z$2:$Z$185,'Eurostat market shares'!$C$2:$C$185,'Market shares starting point Fe'!$C121,'Eurostat market shares'!$D$2:$D$185,'Market shares starting point Fe'!$D121)*(SUMIFS('RAW data extract'!BE$74:BE$81,'RAW data extract'!$C$74:$C$81,VLOOKUP('Market shares starting point Fe'!$D121,Nomenclature!$F$1:$G$8,2,FALSE))-'Market shares starting point Fe'!BG121)+BG121)</f>
        <v>6.2088712169205505E-3</v>
      </c>
    </row>
    <row r="122" spans="1:60" hidden="1" x14ac:dyDescent="0.3">
      <c r="A122" t="s">
        <v>9</v>
      </c>
      <c r="B122" t="s">
        <v>10</v>
      </c>
      <c r="C122" t="s">
        <v>34</v>
      </c>
      <c r="D122" t="s">
        <v>12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 s="6">
        <f>IFERROR(SUMIFS('intermediary sheet'!J$2:J$185,'intermediary sheet'!$C$2:$C$185,'Market shares starting point Fe'!$C122,'intermediary sheet'!$D$2:$D$185,'Market shares starting point Fe'!$D122)/SUMIFS('intermediary sheet'!J$2:J$185,'intermediary sheet'!$C$2:$C$185,'Market shares starting point Fe'!$C122,'intermediary sheet'!$D$2:$D$185,"total"),0)</f>
        <v>1</v>
      </c>
      <c r="K122" s="6">
        <f>IFERROR(SUMIFS('intermediary sheet'!K$2:K$185,'intermediary sheet'!$C$2:$C$185,'Market shares starting point Fe'!$C122,'intermediary sheet'!$D$2:$D$185,'Market shares starting point Fe'!$D122)/SUMIFS('intermediary sheet'!K$2:K$185,'intermediary sheet'!$C$2:$C$185,'Market shares starting point Fe'!$C122,'intermediary sheet'!$D$2:$D$185,"total"),0)</f>
        <v>1</v>
      </c>
      <c r="L122" s="6">
        <f>IFERROR(SUMIFS('intermediary sheet'!L$2:L$185,'intermediary sheet'!$C$2:$C$185,'Market shares starting point Fe'!$C122,'intermediary sheet'!$D$2:$D$185,'Market shares starting point Fe'!$D122)/SUMIFS('intermediary sheet'!L$2:L$185,'intermediary sheet'!$C$2:$C$185,'Market shares starting point Fe'!$C122,'intermediary sheet'!$D$2:$D$185,"total"),0)</f>
        <v>1</v>
      </c>
      <c r="M122" s="6">
        <f>IFERROR(SUMIFS('intermediary sheet'!M$2:M$185,'intermediary sheet'!$C$2:$C$185,'Market shares starting point Fe'!$C122,'intermediary sheet'!$D$2:$D$185,'Market shares starting point Fe'!$D122)/SUMIFS('intermediary sheet'!M$2:M$185,'intermediary sheet'!$C$2:$C$185,'Market shares starting point Fe'!$C122,'intermediary sheet'!$D$2:$D$185,"total"),0)</f>
        <v>1</v>
      </c>
      <c r="N122" s="6">
        <f>IFERROR(SUMIFS('intermediary sheet'!N$2:N$185,'intermediary sheet'!$C$2:$C$185,'Market shares starting point Fe'!$C122,'intermediary sheet'!$D$2:$D$185,'Market shares starting point Fe'!$D122)/SUMIFS('intermediary sheet'!N$2:N$185,'intermediary sheet'!$C$2:$C$185,'Market shares starting point Fe'!$C122,'intermediary sheet'!$D$2:$D$185,"total"),0)</f>
        <v>1</v>
      </c>
      <c r="O122" s="6">
        <f>IFERROR(SUMIFS('intermediary sheet'!O$2:O$185,'intermediary sheet'!$C$2:$C$185,'Market shares starting point Fe'!$C122,'intermediary sheet'!$D$2:$D$185,'Market shares starting point Fe'!$D122)/SUMIFS('intermediary sheet'!O$2:O$185,'intermediary sheet'!$C$2:$C$185,'Market shares starting point Fe'!$C122,'intermediary sheet'!$D$2:$D$185,"total"),0)</f>
        <v>1</v>
      </c>
      <c r="P122" s="6">
        <f>IFERROR(SUMIFS('intermediary sheet'!P$2:P$185,'intermediary sheet'!$C$2:$C$185,'Market shares starting point Fe'!$C122,'intermediary sheet'!$D$2:$D$185,'Market shares starting point Fe'!$D122)/SUMIFS('intermediary sheet'!P$2:P$185,'intermediary sheet'!$C$2:$C$185,'Market shares starting point Fe'!$C122,'intermediary sheet'!$D$2:$D$185,"total"),0)</f>
        <v>1</v>
      </c>
      <c r="Q122" s="6">
        <f>IFERROR(SUMIFS('intermediary sheet'!Q$2:Q$185,'intermediary sheet'!$C$2:$C$185,'Market shares starting point Fe'!$C122,'intermediary sheet'!$D$2:$D$185,'Market shares starting point Fe'!$D122)/SUMIFS('intermediary sheet'!Q$2:Q$185,'intermediary sheet'!$C$2:$C$185,'Market shares starting point Fe'!$C122,'intermediary sheet'!$D$2:$D$185,"total"),0)</f>
        <v>1</v>
      </c>
      <c r="R122" s="6">
        <f>IFERROR(SUMIFS('intermediary sheet'!R$2:R$185,'intermediary sheet'!$C$2:$C$185,'Market shares starting point Fe'!$C122,'intermediary sheet'!$D$2:$D$185,'Market shares starting point Fe'!$D122)/SUMIFS('intermediary sheet'!R$2:R$185,'intermediary sheet'!$C$2:$C$185,'Market shares starting point Fe'!$C122,'intermediary sheet'!$D$2:$D$185,"total"),0)</f>
        <v>1</v>
      </c>
      <c r="S122" s="6">
        <f>IFERROR(SUMIFS('intermediary sheet'!S$2:S$185,'intermediary sheet'!$C$2:$C$185,'Market shares starting point Fe'!$C122,'intermediary sheet'!$D$2:$D$185,'Market shares starting point Fe'!$D122)/SUMIFS('intermediary sheet'!S$2:S$185,'intermediary sheet'!$C$2:$C$185,'Market shares starting point Fe'!$C122,'intermediary sheet'!$D$2:$D$185,"total"),0)</f>
        <v>1</v>
      </c>
      <c r="T122" s="6">
        <f>IFERROR(SUMIFS('intermediary sheet'!T$2:T$185,'intermediary sheet'!$C$2:$C$185,'Market shares starting point Fe'!$C122,'intermediary sheet'!$D$2:$D$185,'Market shares starting point Fe'!$D122)/SUMIFS('intermediary sheet'!T$2:T$185,'intermediary sheet'!$C$2:$C$185,'Market shares starting point Fe'!$C122,'intermediary sheet'!$D$2:$D$185,"total"),0)</f>
        <v>1</v>
      </c>
      <c r="U122" s="6">
        <f>IFERROR(SUMIFS('intermediary sheet'!U$2:U$185,'intermediary sheet'!$C$2:$C$185,'Market shares starting point Fe'!$C122,'intermediary sheet'!$D$2:$D$185,'Market shares starting point Fe'!$D122)/SUMIFS('intermediary sheet'!U$2:U$185,'intermediary sheet'!$C$2:$C$185,'Market shares starting point Fe'!$C122,'intermediary sheet'!$D$2:$D$185,"total"),0)</f>
        <v>1</v>
      </c>
      <c r="V122" s="6">
        <f>IFERROR(SUMIFS('intermediary sheet'!V$2:V$185,'intermediary sheet'!$C$2:$C$185,'Market shares starting point Fe'!$C122,'intermediary sheet'!$D$2:$D$185,'Market shares starting point Fe'!$D122)/SUMIFS('intermediary sheet'!V$2:V$185,'intermediary sheet'!$C$2:$C$185,'Market shares starting point Fe'!$C122,'intermediary sheet'!$D$2:$D$185,"total"),0)</f>
        <v>1</v>
      </c>
      <c r="W122" s="6">
        <f>IFERROR(SUMIFS('intermediary sheet'!W$2:W$185,'intermediary sheet'!$C$2:$C$185,'Market shares starting point Fe'!$C122,'intermediary sheet'!$D$2:$D$185,'Market shares starting point Fe'!$D122)/SUMIFS('intermediary sheet'!W$2:W$185,'intermediary sheet'!$C$2:$C$185,'Market shares starting point Fe'!$C122,'intermediary sheet'!$D$2:$D$185,"total"),0)</f>
        <v>1</v>
      </c>
      <c r="X122" s="6">
        <f>IFERROR(SUMIFS('intermediary sheet'!X$2:X$185,'intermediary sheet'!$C$2:$C$185,'Market shares starting point Fe'!$C122,'intermediary sheet'!$D$2:$D$185,'Market shares starting point Fe'!$D122)/SUMIFS('intermediary sheet'!X$2:X$185,'intermediary sheet'!$C$2:$C$185,'Market shares starting point Fe'!$C122,'intermediary sheet'!$D$2:$D$185,"total"),0)</f>
        <v>1</v>
      </c>
      <c r="Y122" s="6">
        <f>IFERROR(SUMIFS('intermediary sheet'!Y$2:Y$185,'intermediary sheet'!$C$2:$C$185,'Market shares starting point Fe'!$C122,'intermediary sheet'!$D$2:$D$185,'Market shares starting point Fe'!$D122)/SUMIFS('intermediary sheet'!Y$2:Y$185,'intermediary sheet'!$C$2:$C$185,'Market shares starting point Fe'!$C122,'intermediary sheet'!$D$2:$D$185,"total"),0)</f>
        <v>1</v>
      </c>
      <c r="Z122" s="6">
        <f>IFERROR(SUMIFS('intermediary sheet'!Z$2:Z$185,'intermediary sheet'!$C$2:$C$185,'Market shares starting point Fe'!$C122,'intermediary sheet'!$D$2:$D$185,'Market shares starting point Fe'!$D122)/SUMIFS('intermediary sheet'!Z$2:Z$185,'intermediary sheet'!$C$2:$C$185,'Market shares starting point Fe'!$C122,'intermediary sheet'!$D$2:$D$185,"total"),0)</f>
        <v>1</v>
      </c>
      <c r="AA122" s="7">
        <f>IF(SUMIFS('Eurostat market shares'!$Z$2:$Z$185,'Eurostat market shares'!$C$2:$C$185,'Market shares starting point Fe'!$C122,'Eurostat market shares'!$D$2:$D$185,'Market shares starting point Fe'!$D122)=0,(SUMIFS('RAW data extract'!X$74:X$81,'RAW data extract'!$C$74:$C$81,VLOOKUP('Market shares starting point Fe'!$D122,Nomenclature!$F$1:$G$8,2,FALSE))-'Market shares starting point Fe'!Z122)+Z122,$Z122/SUMIFS('Eurostat market shares'!$Z$2:$Z$185,'Eurostat market shares'!$C$2:$C$185,'Market shares starting point Fe'!$C122,'Eurostat market shares'!$D$2:$D$185,'Market shares starting point Fe'!$D122)*(SUMIFS('RAW data extract'!X$74:X$81,'RAW data extract'!$C$74:$C$81,VLOOKUP('Market shares starting point Fe'!$D122,Nomenclature!$F$1:$G$8,2,FALSE))-'Market shares starting point Fe'!Z122)+Z122)</f>
        <v>1</v>
      </c>
      <c r="AB122" s="7">
        <f>IF(SUMIFS('Eurostat market shares'!$Z$2:$Z$185,'Eurostat market shares'!$C$2:$C$185,'Market shares starting point Fe'!$C122,'Eurostat market shares'!$D$2:$D$185,'Market shares starting point Fe'!$D122)=0,(SUMIFS('RAW data extract'!Y$74:Y$81,'RAW data extract'!$C$74:$C$81,VLOOKUP('Market shares starting point Fe'!$D122,Nomenclature!$F$1:$G$8,2,FALSE))-'Market shares starting point Fe'!AA122)+AA122,$Z122/SUMIFS('Eurostat market shares'!$Z$2:$Z$185,'Eurostat market shares'!$C$2:$C$185,'Market shares starting point Fe'!$C122,'Eurostat market shares'!$D$2:$D$185,'Market shares starting point Fe'!$D122)*(SUMIFS('RAW data extract'!Y$74:Y$81,'RAW data extract'!$C$74:$C$81,VLOOKUP('Market shares starting point Fe'!$D122,Nomenclature!$F$1:$G$8,2,FALSE))-'Market shares starting point Fe'!AA122)+AA122)</f>
        <v>1</v>
      </c>
      <c r="AC122" s="7">
        <f>IF(SUMIFS('Eurostat market shares'!$Z$2:$Z$185,'Eurostat market shares'!$C$2:$C$185,'Market shares starting point Fe'!$C122,'Eurostat market shares'!$D$2:$D$185,'Market shares starting point Fe'!$D122)=0,(SUMIFS('RAW data extract'!Z$74:Z$81,'RAW data extract'!$C$74:$C$81,VLOOKUP('Market shares starting point Fe'!$D122,Nomenclature!$F$1:$G$8,2,FALSE))-'Market shares starting point Fe'!AB122)+AB122,$Z122/SUMIFS('Eurostat market shares'!$Z$2:$Z$185,'Eurostat market shares'!$C$2:$C$185,'Market shares starting point Fe'!$C122,'Eurostat market shares'!$D$2:$D$185,'Market shares starting point Fe'!$D122)*(SUMIFS('RAW data extract'!Z$74:Z$81,'RAW data extract'!$C$74:$C$81,VLOOKUP('Market shares starting point Fe'!$D122,Nomenclature!$F$1:$G$8,2,FALSE))-'Market shares starting point Fe'!AB122)+AB122)</f>
        <v>1</v>
      </c>
      <c r="AD122" s="7">
        <f>IF(SUMIFS('Eurostat market shares'!$Z$2:$Z$185,'Eurostat market shares'!$C$2:$C$185,'Market shares starting point Fe'!$C122,'Eurostat market shares'!$D$2:$D$185,'Market shares starting point Fe'!$D122)=0,(SUMIFS('RAW data extract'!AA$74:AA$81,'RAW data extract'!$C$74:$C$81,VLOOKUP('Market shares starting point Fe'!$D122,Nomenclature!$F$1:$G$8,2,FALSE))-'Market shares starting point Fe'!AC122)+AC122,$Z122/SUMIFS('Eurostat market shares'!$Z$2:$Z$185,'Eurostat market shares'!$C$2:$C$185,'Market shares starting point Fe'!$C122,'Eurostat market shares'!$D$2:$D$185,'Market shares starting point Fe'!$D122)*(SUMIFS('RAW data extract'!AA$74:AA$81,'RAW data extract'!$C$74:$C$81,VLOOKUP('Market shares starting point Fe'!$D122,Nomenclature!$F$1:$G$8,2,FALSE))-'Market shares starting point Fe'!AC122)+AC122)</f>
        <v>1</v>
      </c>
      <c r="AE122" s="7">
        <f>IF(SUMIFS('Eurostat market shares'!$Z$2:$Z$185,'Eurostat market shares'!$C$2:$C$185,'Market shares starting point Fe'!$C122,'Eurostat market shares'!$D$2:$D$185,'Market shares starting point Fe'!$D122)=0,(SUMIFS('RAW data extract'!AB$74:AB$81,'RAW data extract'!$C$74:$C$81,VLOOKUP('Market shares starting point Fe'!$D122,Nomenclature!$F$1:$G$8,2,FALSE))-'Market shares starting point Fe'!AD122)+AD122,$Z122/SUMIFS('Eurostat market shares'!$Z$2:$Z$185,'Eurostat market shares'!$C$2:$C$185,'Market shares starting point Fe'!$C122,'Eurostat market shares'!$D$2:$D$185,'Market shares starting point Fe'!$D122)*(SUMIFS('RAW data extract'!AB$74:AB$81,'RAW data extract'!$C$74:$C$81,VLOOKUP('Market shares starting point Fe'!$D122,Nomenclature!$F$1:$G$8,2,FALSE))-'Market shares starting point Fe'!AD122)+AD122)</f>
        <v>1</v>
      </c>
      <c r="AF122" s="7">
        <f>IF(SUMIFS('Eurostat market shares'!$Z$2:$Z$185,'Eurostat market shares'!$C$2:$C$185,'Market shares starting point Fe'!$C122,'Eurostat market shares'!$D$2:$D$185,'Market shares starting point Fe'!$D122)=0,(SUMIFS('RAW data extract'!AC$74:AC$81,'RAW data extract'!$C$74:$C$81,VLOOKUP('Market shares starting point Fe'!$D122,Nomenclature!$F$1:$G$8,2,FALSE))-'Market shares starting point Fe'!AE122)+AE122,$Z122/SUMIFS('Eurostat market shares'!$Z$2:$Z$185,'Eurostat market shares'!$C$2:$C$185,'Market shares starting point Fe'!$C122,'Eurostat market shares'!$D$2:$D$185,'Market shares starting point Fe'!$D122)*(SUMIFS('RAW data extract'!AC$74:AC$81,'RAW data extract'!$C$74:$C$81,VLOOKUP('Market shares starting point Fe'!$D122,Nomenclature!$F$1:$G$8,2,FALSE))-'Market shares starting point Fe'!AE122)+AE122)</f>
        <v>1</v>
      </c>
      <c r="AG122" s="7">
        <f>IF(SUMIFS('Eurostat market shares'!$Z$2:$Z$185,'Eurostat market shares'!$C$2:$C$185,'Market shares starting point Fe'!$C122,'Eurostat market shares'!$D$2:$D$185,'Market shares starting point Fe'!$D122)=0,(SUMIFS('RAW data extract'!AD$74:AD$81,'RAW data extract'!$C$74:$C$81,VLOOKUP('Market shares starting point Fe'!$D122,Nomenclature!$F$1:$G$8,2,FALSE))-'Market shares starting point Fe'!AF122)+AF122,$Z122/SUMIFS('Eurostat market shares'!$Z$2:$Z$185,'Eurostat market shares'!$C$2:$C$185,'Market shares starting point Fe'!$C122,'Eurostat market shares'!$D$2:$D$185,'Market shares starting point Fe'!$D122)*(SUMIFS('RAW data extract'!AD$74:AD$81,'RAW data extract'!$C$74:$C$81,VLOOKUP('Market shares starting point Fe'!$D122,Nomenclature!$F$1:$G$8,2,FALSE))-'Market shares starting point Fe'!AF122)+AF122)</f>
        <v>1</v>
      </c>
      <c r="AH122" s="7">
        <f>IF(SUMIFS('Eurostat market shares'!$Z$2:$Z$185,'Eurostat market shares'!$C$2:$C$185,'Market shares starting point Fe'!$C122,'Eurostat market shares'!$D$2:$D$185,'Market shares starting point Fe'!$D122)=0,(SUMIFS('RAW data extract'!AE$74:AE$81,'RAW data extract'!$C$74:$C$81,VLOOKUP('Market shares starting point Fe'!$D122,Nomenclature!$F$1:$G$8,2,FALSE))-'Market shares starting point Fe'!AG122)+AG122,$Z122/SUMIFS('Eurostat market shares'!$Z$2:$Z$185,'Eurostat market shares'!$C$2:$C$185,'Market shares starting point Fe'!$C122,'Eurostat market shares'!$D$2:$D$185,'Market shares starting point Fe'!$D122)*(SUMIFS('RAW data extract'!AE$74:AE$81,'RAW data extract'!$C$74:$C$81,VLOOKUP('Market shares starting point Fe'!$D122,Nomenclature!$F$1:$G$8,2,FALSE))-'Market shares starting point Fe'!AG122)+AG122)</f>
        <v>1</v>
      </c>
      <c r="AI122" s="7">
        <f>IF(SUMIFS('Eurostat market shares'!$Z$2:$Z$185,'Eurostat market shares'!$C$2:$C$185,'Market shares starting point Fe'!$C122,'Eurostat market shares'!$D$2:$D$185,'Market shares starting point Fe'!$D122)=0,(SUMIFS('RAW data extract'!AF$74:AF$81,'RAW data extract'!$C$74:$C$81,VLOOKUP('Market shares starting point Fe'!$D122,Nomenclature!$F$1:$G$8,2,FALSE))-'Market shares starting point Fe'!AH122)+AH122,$Z122/SUMIFS('Eurostat market shares'!$Z$2:$Z$185,'Eurostat market shares'!$C$2:$C$185,'Market shares starting point Fe'!$C122,'Eurostat market shares'!$D$2:$D$185,'Market shares starting point Fe'!$D122)*(SUMIFS('RAW data extract'!AF$74:AF$81,'RAW data extract'!$C$74:$C$81,VLOOKUP('Market shares starting point Fe'!$D122,Nomenclature!$F$1:$G$8,2,FALSE))-'Market shares starting point Fe'!AH122)+AH122)</f>
        <v>1</v>
      </c>
      <c r="AJ122" s="7">
        <f>IF(SUMIFS('Eurostat market shares'!$Z$2:$Z$185,'Eurostat market shares'!$C$2:$C$185,'Market shares starting point Fe'!$C122,'Eurostat market shares'!$D$2:$D$185,'Market shares starting point Fe'!$D122)=0,(SUMIFS('RAW data extract'!AG$74:AG$81,'RAW data extract'!$C$74:$C$81,VLOOKUP('Market shares starting point Fe'!$D122,Nomenclature!$F$1:$G$8,2,FALSE))-'Market shares starting point Fe'!AI122)+AI122,$Z122/SUMIFS('Eurostat market shares'!$Z$2:$Z$185,'Eurostat market shares'!$C$2:$C$185,'Market shares starting point Fe'!$C122,'Eurostat market shares'!$D$2:$D$185,'Market shares starting point Fe'!$D122)*(SUMIFS('RAW data extract'!AG$74:AG$81,'RAW data extract'!$C$74:$C$81,VLOOKUP('Market shares starting point Fe'!$D122,Nomenclature!$F$1:$G$8,2,FALSE))-'Market shares starting point Fe'!AI122)+AI122)</f>
        <v>1</v>
      </c>
      <c r="AK122" s="7">
        <f>IF(SUMIFS('Eurostat market shares'!$Z$2:$Z$185,'Eurostat market shares'!$C$2:$C$185,'Market shares starting point Fe'!$C122,'Eurostat market shares'!$D$2:$D$185,'Market shares starting point Fe'!$D122)=0,(SUMIFS('RAW data extract'!AH$74:AH$81,'RAW data extract'!$C$74:$C$81,VLOOKUP('Market shares starting point Fe'!$D122,Nomenclature!$F$1:$G$8,2,FALSE))-'Market shares starting point Fe'!AJ122)+AJ122,$Z122/SUMIFS('Eurostat market shares'!$Z$2:$Z$185,'Eurostat market shares'!$C$2:$C$185,'Market shares starting point Fe'!$C122,'Eurostat market shares'!$D$2:$D$185,'Market shares starting point Fe'!$D122)*(SUMIFS('RAW data extract'!AH$74:AH$81,'RAW data extract'!$C$74:$C$81,VLOOKUP('Market shares starting point Fe'!$D122,Nomenclature!$F$1:$G$8,2,FALSE))-'Market shares starting point Fe'!AJ122)+AJ122)</f>
        <v>1</v>
      </c>
      <c r="AL122" s="7">
        <f>IF(SUMIFS('Eurostat market shares'!$Z$2:$Z$185,'Eurostat market shares'!$C$2:$C$185,'Market shares starting point Fe'!$C122,'Eurostat market shares'!$D$2:$D$185,'Market shares starting point Fe'!$D122)=0,(SUMIFS('RAW data extract'!AI$74:AI$81,'RAW data extract'!$C$74:$C$81,VLOOKUP('Market shares starting point Fe'!$D122,Nomenclature!$F$1:$G$8,2,FALSE))-'Market shares starting point Fe'!AK122)+AK122,$Z122/SUMIFS('Eurostat market shares'!$Z$2:$Z$185,'Eurostat market shares'!$C$2:$C$185,'Market shares starting point Fe'!$C122,'Eurostat market shares'!$D$2:$D$185,'Market shares starting point Fe'!$D122)*(SUMIFS('RAW data extract'!AI$74:AI$81,'RAW data extract'!$C$74:$C$81,VLOOKUP('Market shares starting point Fe'!$D122,Nomenclature!$F$1:$G$8,2,FALSE))-'Market shares starting point Fe'!AK122)+AK122)</f>
        <v>1</v>
      </c>
      <c r="AM122" s="7">
        <f>IF(SUMIFS('Eurostat market shares'!$Z$2:$Z$185,'Eurostat market shares'!$C$2:$C$185,'Market shares starting point Fe'!$C122,'Eurostat market shares'!$D$2:$D$185,'Market shares starting point Fe'!$D122)=0,(SUMIFS('RAW data extract'!AJ$74:AJ$81,'RAW data extract'!$C$74:$C$81,VLOOKUP('Market shares starting point Fe'!$D122,Nomenclature!$F$1:$G$8,2,FALSE))-'Market shares starting point Fe'!AL122)+AL122,$Z122/SUMIFS('Eurostat market shares'!$Z$2:$Z$185,'Eurostat market shares'!$C$2:$C$185,'Market shares starting point Fe'!$C122,'Eurostat market shares'!$D$2:$D$185,'Market shares starting point Fe'!$D122)*(SUMIFS('RAW data extract'!AJ$74:AJ$81,'RAW data extract'!$C$74:$C$81,VLOOKUP('Market shares starting point Fe'!$D122,Nomenclature!$F$1:$G$8,2,FALSE))-'Market shares starting point Fe'!AL122)+AL122)</f>
        <v>1</v>
      </c>
      <c r="AN122" s="7">
        <f>IF(SUMIFS('Eurostat market shares'!$Z$2:$Z$185,'Eurostat market shares'!$C$2:$C$185,'Market shares starting point Fe'!$C122,'Eurostat market shares'!$D$2:$D$185,'Market shares starting point Fe'!$D122)=0,(SUMIFS('RAW data extract'!AK$74:AK$81,'RAW data extract'!$C$74:$C$81,VLOOKUP('Market shares starting point Fe'!$D122,Nomenclature!$F$1:$G$8,2,FALSE))-'Market shares starting point Fe'!AM122)+AM122,$Z122/SUMIFS('Eurostat market shares'!$Z$2:$Z$185,'Eurostat market shares'!$C$2:$C$185,'Market shares starting point Fe'!$C122,'Eurostat market shares'!$D$2:$D$185,'Market shares starting point Fe'!$D122)*(SUMIFS('RAW data extract'!AK$74:AK$81,'RAW data extract'!$C$74:$C$81,VLOOKUP('Market shares starting point Fe'!$D122,Nomenclature!$F$1:$G$8,2,FALSE))-'Market shares starting point Fe'!AM122)+AM122)</f>
        <v>1</v>
      </c>
      <c r="AO122" s="7">
        <f>IF(SUMIFS('Eurostat market shares'!$Z$2:$Z$185,'Eurostat market shares'!$C$2:$C$185,'Market shares starting point Fe'!$C122,'Eurostat market shares'!$D$2:$D$185,'Market shares starting point Fe'!$D122)=0,(SUMIFS('RAW data extract'!AL$74:AL$81,'RAW data extract'!$C$74:$C$81,VLOOKUP('Market shares starting point Fe'!$D122,Nomenclature!$F$1:$G$8,2,FALSE))-'Market shares starting point Fe'!AN122)+AN122,$Z122/SUMIFS('Eurostat market shares'!$Z$2:$Z$185,'Eurostat market shares'!$C$2:$C$185,'Market shares starting point Fe'!$C122,'Eurostat market shares'!$D$2:$D$185,'Market shares starting point Fe'!$D122)*(SUMIFS('RAW data extract'!AL$74:AL$81,'RAW data extract'!$C$74:$C$81,VLOOKUP('Market shares starting point Fe'!$D122,Nomenclature!$F$1:$G$8,2,FALSE))-'Market shares starting point Fe'!AN122)+AN122)</f>
        <v>1</v>
      </c>
      <c r="AP122" s="7">
        <f>IF(SUMIFS('Eurostat market shares'!$Z$2:$Z$185,'Eurostat market shares'!$C$2:$C$185,'Market shares starting point Fe'!$C122,'Eurostat market shares'!$D$2:$D$185,'Market shares starting point Fe'!$D122)=0,(SUMIFS('RAW data extract'!AM$74:AM$81,'RAW data extract'!$C$74:$C$81,VLOOKUP('Market shares starting point Fe'!$D122,Nomenclature!$F$1:$G$8,2,FALSE))-'Market shares starting point Fe'!AO122)+AO122,$Z122/SUMIFS('Eurostat market shares'!$Z$2:$Z$185,'Eurostat market shares'!$C$2:$C$185,'Market shares starting point Fe'!$C122,'Eurostat market shares'!$D$2:$D$185,'Market shares starting point Fe'!$D122)*(SUMIFS('RAW data extract'!AM$74:AM$81,'RAW data extract'!$C$74:$C$81,VLOOKUP('Market shares starting point Fe'!$D122,Nomenclature!$F$1:$G$8,2,FALSE))-'Market shares starting point Fe'!AO122)+AO122)</f>
        <v>1</v>
      </c>
      <c r="AQ122" s="7">
        <f>IF(SUMIFS('Eurostat market shares'!$Z$2:$Z$185,'Eurostat market shares'!$C$2:$C$185,'Market shares starting point Fe'!$C122,'Eurostat market shares'!$D$2:$D$185,'Market shares starting point Fe'!$D122)=0,(SUMIFS('RAW data extract'!AN$74:AN$81,'RAW data extract'!$C$74:$C$81,VLOOKUP('Market shares starting point Fe'!$D122,Nomenclature!$F$1:$G$8,2,FALSE))-'Market shares starting point Fe'!AP122)+AP122,$Z122/SUMIFS('Eurostat market shares'!$Z$2:$Z$185,'Eurostat market shares'!$C$2:$C$185,'Market shares starting point Fe'!$C122,'Eurostat market shares'!$D$2:$D$185,'Market shares starting point Fe'!$D122)*(SUMIFS('RAW data extract'!AN$74:AN$81,'RAW data extract'!$C$74:$C$81,VLOOKUP('Market shares starting point Fe'!$D122,Nomenclature!$F$1:$G$8,2,FALSE))-'Market shares starting point Fe'!AP122)+AP122)</f>
        <v>1</v>
      </c>
      <c r="AR122" s="7">
        <f>IF(SUMIFS('Eurostat market shares'!$Z$2:$Z$185,'Eurostat market shares'!$C$2:$C$185,'Market shares starting point Fe'!$C122,'Eurostat market shares'!$D$2:$D$185,'Market shares starting point Fe'!$D122)=0,(SUMIFS('RAW data extract'!AO$74:AO$81,'RAW data extract'!$C$74:$C$81,VLOOKUP('Market shares starting point Fe'!$D122,Nomenclature!$F$1:$G$8,2,FALSE))-'Market shares starting point Fe'!AQ122)+AQ122,$Z122/SUMIFS('Eurostat market shares'!$Z$2:$Z$185,'Eurostat market shares'!$C$2:$C$185,'Market shares starting point Fe'!$C122,'Eurostat market shares'!$D$2:$D$185,'Market shares starting point Fe'!$D122)*(SUMIFS('RAW data extract'!AO$74:AO$81,'RAW data extract'!$C$74:$C$81,VLOOKUP('Market shares starting point Fe'!$D122,Nomenclature!$F$1:$G$8,2,FALSE))-'Market shares starting point Fe'!AQ122)+AQ122)</f>
        <v>1</v>
      </c>
      <c r="AS122" s="7">
        <f>IF(SUMIFS('Eurostat market shares'!$Z$2:$Z$185,'Eurostat market shares'!$C$2:$C$185,'Market shares starting point Fe'!$C122,'Eurostat market shares'!$D$2:$D$185,'Market shares starting point Fe'!$D122)=0,(SUMIFS('RAW data extract'!AP$74:AP$81,'RAW data extract'!$C$74:$C$81,VLOOKUP('Market shares starting point Fe'!$D122,Nomenclature!$F$1:$G$8,2,FALSE))-'Market shares starting point Fe'!AR122)+AR122,$Z122/SUMIFS('Eurostat market shares'!$Z$2:$Z$185,'Eurostat market shares'!$C$2:$C$185,'Market shares starting point Fe'!$C122,'Eurostat market shares'!$D$2:$D$185,'Market shares starting point Fe'!$D122)*(SUMIFS('RAW data extract'!AP$74:AP$81,'RAW data extract'!$C$74:$C$81,VLOOKUP('Market shares starting point Fe'!$D122,Nomenclature!$F$1:$G$8,2,FALSE))-'Market shares starting point Fe'!AR122)+AR122)</f>
        <v>1</v>
      </c>
      <c r="AT122" s="7">
        <f>IF(SUMIFS('Eurostat market shares'!$Z$2:$Z$185,'Eurostat market shares'!$C$2:$C$185,'Market shares starting point Fe'!$C122,'Eurostat market shares'!$D$2:$D$185,'Market shares starting point Fe'!$D122)=0,(SUMIFS('RAW data extract'!AQ$74:AQ$81,'RAW data extract'!$C$74:$C$81,VLOOKUP('Market shares starting point Fe'!$D122,Nomenclature!$F$1:$G$8,2,FALSE))-'Market shares starting point Fe'!AS122)+AS122,$Z122/SUMIFS('Eurostat market shares'!$Z$2:$Z$185,'Eurostat market shares'!$C$2:$C$185,'Market shares starting point Fe'!$C122,'Eurostat market shares'!$D$2:$D$185,'Market shares starting point Fe'!$D122)*(SUMIFS('RAW data extract'!AQ$74:AQ$81,'RAW data extract'!$C$74:$C$81,VLOOKUP('Market shares starting point Fe'!$D122,Nomenclature!$F$1:$G$8,2,FALSE))-'Market shares starting point Fe'!AS122)+AS122)</f>
        <v>1</v>
      </c>
      <c r="AU122" s="7">
        <f>IF(SUMIFS('Eurostat market shares'!$Z$2:$Z$185,'Eurostat market shares'!$C$2:$C$185,'Market shares starting point Fe'!$C122,'Eurostat market shares'!$D$2:$D$185,'Market shares starting point Fe'!$D122)=0,(SUMIFS('RAW data extract'!AR$74:AR$81,'RAW data extract'!$C$74:$C$81,VLOOKUP('Market shares starting point Fe'!$D122,Nomenclature!$F$1:$G$8,2,FALSE))-'Market shares starting point Fe'!AT122)+AT122,$Z122/SUMIFS('Eurostat market shares'!$Z$2:$Z$185,'Eurostat market shares'!$C$2:$C$185,'Market shares starting point Fe'!$C122,'Eurostat market shares'!$D$2:$D$185,'Market shares starting point Fe'!$D122)*(SUMIFS('RAW data extract'!AR$74:AR$81,'RAW data extract'!$C$74:$C$81,VLOOKUP('Market shares starting point Fe'!$D122,Nomenclature!$F$1:$G$8,2,FALSE))-'Market shares starting point Fe'!AT122)+AT122)</f>
        <v>1</v>
      </c>
      <c r="AV122" s="7">
        <f>IF(SUMIFS('Eurostat market shares'!$Z$2:$Z$185,'Eurostat market shares'!$C$2:$C$185,'Market shares starting point Fe'!$C122,'Eurostat market shares'!$D$2:$D$185,'Market shares starting point Fe'!$D122)=0,(SUMIFS('RAW data extract'!AS$74:AS$81,'RAW data extract'!$C$74:$C$81,VLOOKUP('Market shares starting point Fe'!$D122,Nomenclature!$F$1:$G$8,2,FALSE))-'Market shares starting point Fe'!AU122)+AU122,$Z122/SUMIFS('Eurostat market shares'!$Z$2:$Z$185,'Eurostat market shares'!$C$2:$C$185,'Market shares starting point Fe'!$C122,'Eurostat market shares'!$D$2:$D$185,'Market shares starting point Fe'!$D122)*(SUMIFS('RAW data extract'!AS$74:AS$81,'RAW data extract'!$C$74:$C$81,VLOOKUP('Market shares starting point Fe'!$D122,Nomenclature!$F$1:$G$8,2,FALSE))-'Market shares starting point Fe'!AU122)+AU122)</f>
        <v>1</v>
      </c>
      <c r="AW122" s="7">
        <f>IF(SUMIFS('Eurostat market shares'!$Z$2:$Z$185,'Eurostat market shares'!$C$2:$C$185,'Market shares starting point Fe'!$C122,'Eurostat market shares'!$D$2:$D$185,'Market shares starting point Fe'!$D122)=0,(SUMIFS('RAW data extract'!AT$74:AT$81,'RAW data extract'!$C$74:$C$81,VLOOKUP('Market shares starting point Fe'!$D122,Nomenclature!$F$1:$G$8,2,FALSE))-'Market shares starting point Fe'!AV122)+AV122,$Z122/SUMIFS('Eurostat market shares'!$Z$2:$Z$185,'Eurostat market shares'!$C$2:$C$185,'Market shares starting point Fe'!$C122,'Eurostat market shares'!$D$2:$D$185,'Market shares starting point Fe'!$D122)*(SUMIFS('RAW data extract'!AT$74:AT$81,'RAW data extract'!$C$74:$C$81,VLOOKUP('Market shares starting point Fe'!$D122,Nomenclature!$F$1:$G$8,2,FALSE))-'Market shares starting point Fe'!AV122)+AV122)</f>
        <v>1</v>
      </c>
      <c r="AX122" s="7">
        <f>IF(SUMIFS('Eurostat market shares'!$Z$2:$Z$185,'Eurostat market shares'!$C$2:$C$185,'Market shares starting point Fe'!$C122,'Eurostat market shares'!$D$2:$D$185,'Market shares starting point Fe'!$D122)=0,(SUMIFS('RAW data extract'!AU$74:AU$81,'RAW data extract'!$C$74:$C$81,VLOOKUP('Market shares starting point Fe'!$D122,Nomenclature!$F$1:$G$8,2,FALSE))-'Market shares starting point Fe'!AW122)+AW122,$Z122/SUMIFS('Eurostat market shares'!$Z$2:$Z$185,'Eurostat market shares'!$C$2:$C$185,'Market shares starting point Fe'!$C122,'Eurostat market shares'!$D$2:$D$185,'Market shares starting point Fe'!$D122)*(SUMIFS('RAW data extract'!AU$74:AU$81,'RAW data extract'!$C$74:$C$81,VLOOKUP('Market shares starting point Fe'!$D122,Nomenclature!$F$1:$G$8,2,FALSE))-'Market shares starting point Fe'!AW122)+AW122)</f>
        <v>1</v>
      </c>
      <c r="AY122" s="7">
        <f>IF(SUMIFS('Eurostat market shares'!$Z$2:$Z$185,'Eurostat market shares'!$C$2:$C$185,'Market shares starting point Fe'!$C122,'Eurostat market shares'!$D$2:$D$185,'Market shares starting point Fe'!$D122)=0,(SUMIFS('RAW data extract'!AV$74:AV$81,'RAW data extract'!$C$74:$C$81,VLOOKUP('Market shares starting point Fe'!$D122,Nomenclature!$F$1:$G$8,2,FALSE))-'Market shares starting point Fe'!AX122)+AX122,$Z122/SUMIFS('Eurostat market shares'!$Z$2:$Z$185,'Eurostat market shares'!$C$2:$C$185,'Market shares starting point Fe'!$C122,'Eurostat market shares'!$D$2:$D$185,'Market shares starting point Fe'!$D122)*(SUMIFS('RAW data extract'!AV$74:AV$81,'RAW data extract'!$C$74:$C$81,VLOOKUP('Market shares starting point Fe'!$D122,Nomenclature!$F$1:$G$8,2,FALSE))-'Market shares starting point Fe'!AX122)+AX122)</f>
        <v>1</v>
      </c>
      <c r="AZ122" s="7">
        <f>IF(SUMIFS('Eurostat market shares'!$Z$2:$Z$185,'Eurostat market shares'!$C$2:$C$185,'Market shares starting point Fe'!$C122,'Eurostat market shares'!$D$2:$D$185,'Market shares starting point Fe'!$D122)=0,(SUMIFS('RAW data extract'!AW$74:AW$81,'RAW data extract'!$C$74:$C$81,VLOOKUP('Market shares starting point Fe'!$D122,Nomenclature!$F$1:$G$8,2,FALSE))-'Market shares starting point Fe'!AY122)+AY122,$Z122/SUMIFS('Eurostat market shares'!$Z$2:$Z$185,'Eurostat market shares'!$C$2:$C$185,'Market shares starting point Fe'!$C122,'Eurostat market shares'!$D$2:$D$185,'Market shares starting point Fe'!$D122)*(SUMIFS('RAW data extract'!AW$74:AW$81,'RAW data extract'!$C$74:$C$81,VLOOKUP('Market shares starting point Fe'!$D122,Nomenclature!$F$1:$G$8,2,FALSE))-'Market shares starting point Fe'!AY122)+AY122)</f>
        <v>1</v>
      </c>
      <c r="BA122" s="7">
        <f>IF(SUMIFS('Eurostat market shares'!$Z$2:$Z$185,'Eurostat market shares'!$C$2:$C$185,'Market shares starting point Fe'!$C122,'Eurostat market shares'!$D$2:$D$185,'Market shares starting point Fe'!$D122)=0,(SUMIFS('RAW data extract'!AX$74:AX$81,'RAW data extract'!$C$74:$C$81,VLOOKUP('Market shares starting point Fe'!$D122,Nomenclature!$F$1:$G$8,2,FALSE))-'Market shares starting point Fe'!AZ122)+AZ122,$Z122/SUMIFS('Eurostat market shares'!$Z$2:$Z$185,'Eurostat market shares'!$C$2:$C$185,'Market shares starting point Fe'!$C122,'Eurostat market shares'!$D$2:$D$185,'Market shares starting point Fe'!$D122)*(SUMIFS('RAW data extract'!AX$74:AX$81,'RAW data extract'!$C$74:$C$81,VLOOKUP('Market shares starting point Fe'!$D122,Nomenclature!$F$1:$G$8,2,FALSE))-'Market shares starting point Fe'!AZ122)+AZ122)</f>
        <v>1</v>
      </c>
      <c r="BB122" s="7">
        <f>IF(SUMIFS('Eurostat market shares'!$Z$2:$Z$185,'Eurostat market shares'!$C$2:$C$185,'Market shares starting point Fe'!$C122,'Eurostat market shares'!$D$2:$D$185,'Market shares starting point Fe'!$D122)=0,(SUMIFS('RAW data extract'!AY$74:AY$81,'RAW data extract'!$C$74:$C$81,VLOOKUP('Market shares starting point Fe'!$D122,Nomenclature!$F$1:$G$8,2,FALSE))-'Market shares starting point Fe'!BA122)+BA122,$Z122/SUMIFS('Eurostat market shares'!$Z$2:$Z$185,'Eurostat market shares'!$C$2:$C$185,'Market shares starting point Fe'!$C122,'Eurostat market shares'!$D$2:$D$185,'Market shares starting point Fe'!$D122)*(SUMIFS('RAW data extract'!AY$74:AY$81,'RAW data extract'!$C$74:$C$81,VLOOKUP('Market shares starting point Fe'!$D122,Nomenclature!$F$1:$G$8,2,FALSE))-'Market shares starting point Fe'!BA122)+BA122)</f>
        <v>1</v>
      </c>
      <c r="BC122" s="7">
        <f>IF(SUMIFS('Eurostat market shares'!$Z$2:$Z$185,'Eurostat market shares'!$C$2:$C$185,'Market shares starting point Fe'!$C122,'Eurostat market shares'!$D$2:$D$185,'Market shares starting point Fe'!$D122)=0,(SUMIFS('RAW data extract'!AZ$74:AZ$81,'RAW data extract'!$C$74:$C$81,VLOOKUP('Market shares starting point Fe'!$D122,Nomenclature!$F$1:$G$8,2,FALSE))-'Market shares starting point Fe'!BB122)+BB122,$Z122/SUMIFS('Eurostat market shares'!$Z$2:$Z$185,'Eurostat market shares'!$C$2:$C$185,'Market shares starting point Fe'!$C122,'Eurostat market shares'!$D$2:$D$185,'Market shares starting point Fe'!$D122)*(SUMIFS('RAW data extract'!AZ$74:AZ$81,'RAW data extract'!$C$74:$C$81,VLOOKUP('Market shares starting point Fe'!$D122,Nomenclature!$F$1:$G$8,2,FALSE))-'Market shares starting point Fe'!BB122)+BB122)</f>
        <v>1</v>
      </c>
      <c r="BD122" s="7">
        <f>IF(SUMIFS('Eurostat market shares'!$Z$2:$Z$185,'Eurostat market shares'!$C$2:$C$185,'Market shares starting point Fe'!$C122,'Eurostat market shares'!$D$2:$D$185,'Market shares starting point Fe'!$D122)=0,(SUMIFS('RAW data extract'!BA$74:BA$81,'RAW data extract'!$C$74:$C$81,VLOOKUP('Market shares starting point Fe'!$D122,Nomenclature!$F$1:$G$8,2,FALSE))-'Market shares starting point Fe'!BC122)+BC122,$Z122/SUMIFS('Eurostat market shares'!$Z$2:$Z$185,'Eurostat market shares'!$C$2:$C$185,'Market shares starting point Fe'!$C122,'Eurostat market shares'!$D$2:$D$185,'Market shares starting point Fe'!$D122)*(SUMIFS('RAW data extract'!BA$74:BA$81,'RAW data extract'!$C$74:$C$81,VLOOKUP('Market shares starting point Fe'!$D122,Nomenclature!$F$1:$G$8,2,FALSE))-'Market shares starting point Fe'!BC122)+BC122)</f>
        <v>1</v>
      </c>
      <c r="BE122" s="7">
        <f>IF(SUMIFS('Eurostat market shares'!$Z$2:$Z$185,'Eurostat market shares'!$C$2:$C$185,'Market shares starting point Fe'!$C122,'Eurostat market shares'!$D$2:$D$185,'Market shares starting point Fe'!$D122)=0,(SUMIFS('RAW data extract'!BB$74:BB$81,'RAW data extract'!$C$74:$C$81,VLOOKUP('Market shares starting point Fe'!$D122,Nomenclature!$F$1:$G$8,2,FALSE))-'Market shares starting point Fe'!BD122)+BD122,$Z122/SUMIFS('Eurostat market shares'!$Z$2:$Z$185,'Eurostat market shares'!$C$2:$C$185,'Market shares starting point Fe'!$C122,'Eurostat market shares'!$D$2:$D$185,'Market shares starting point Fe'!$D122)*(SUMIFS('RAW data extract'!BB$74:BB$81,'RAW data extract'!$C$74:$C$81,VLOOKUP('Market shares starting point Fe'!$D122,Nomenclature!$F$1:$G$8,2,FALSE))-'Market shares starting point Fe'!BD122)+BD122)</f>
        <v>1</v>
      </c>
      <c r="BF122" s="7">
        <f>IF(SUMIFS('Eurostat market shares'!$Z$2:$Z$185,'Eurostat market shares'!$C$2:$C$185,'Market shares starting point Fe'!$C122,'Eurostat market shares'!$D$2:$D$185,'Market shares starting point Fe'!$D122)=0,(SUMIFS('RAW data extract'!BC$74:BC$81,'RAW data extract'!$C$74:$C$81,VLOOKUP('Market shares starting point Fe'!$D122,Nomenclature!$F$1:$G$8,2,FALSE))-'Market shares starting point Fe'!BE122)+BE122,$Z122/SUMIFS('Eurostat market shares'!$Z$2:$Z$185,'Eurostat market shares'!$C$2:$C$185,'Market shares starting point Fe'!$C122,'Eurostat market shares'!$D$2:$D$185,'Market shares starting point Fe'!$D122)*(SUMIFS('RAW data extract'!BC$74:BC$81,'RAW data extract'!$C$74:$C$81,VLOOKUP('Market shares starting point Fe'!$D122,Nomenclature!$F$1:$G$8,2,FALSE))-'Market shares starting point Fe'!BE122)+BE122)</f>
        <v>1</v>
      </c>
      <c r="BG122" s="7">
        <f>IF(SUMIFS('Eurostat market shares'!$Z$2:$Z$185,'Eurostat market shares'!$C$2:$C$185,'Market shares starting point Fe'!$C122,'Eurostat market shares'!$D$2:$D$185,'Market shares starting point Fe'!$D122)=0,(SUMIFS('RAW data extract'!BD$74:BD$81,'RAW data extract'!$C$74:$C$81,VLOOKUP('Market shares starting point Fe'!$D122,Nomenclature!$F$1:$G$8,2,FALSE))-'Market shares starting point Fe'!BF122)+BF122,$Z122/SUMIFS('Eurostat market shares'!$Z$2:$Z$185,'Eurostat market shares'!$C$2:$C$185,'Market shares starting point Fe'!$C122,'Eurostat market shares'!$D$2:$D$185,'Market shares starting point Fe'!$D122)*(SUMIFS('RAW data extract'!BD$74:BD$81,'RAW data extract'!$C$74:$C$81,VLOOKUP('Market shares starting point Fe'!$D122,Nomenclature!$F$1:$G$8,2,FALSE))-'Market shares starting point Fe'!BF122)+BF122)</f>
        <v>1</v>
      </c>
      <c r="BH122" s="7">
        <f>IF(SUMIFS('Eurostat market shares'!$Z$2:$Z$185,'Eurostat market shares'!$C$2:$C$185,'Market shares starting point Fe'!$C122,'Eurostat market shares'!$D$2:$D$185,'Market shares starting point Fe'!$D122)=0,(SUMIFS('RAW data extract'!BE$74:BE$81,'RAW data extract'!$C$74:$C$81,VLOOKUP('Market shares starting point Fe'!$D122,Nomenclature!$F$1:$G$8,2,FALSE))-'Market shares starting point Fe'!BG122)+BG122,$Z122/SUMIFS('Eurostat market shares'!$Z$2:$Z$185,'Eurostat market shares'!$C$2:$C$185,'Market shares starting point Fe'!$C122,'Eurostat market shares'!$D$2:$D$185,'Market shares starting point Fe'!$D122)*(SUMIFS('RAW data extract'!BE$74:BE$81,'RAW data extract'!$C$74:$C$81,VLOOKUP('Market shares starting point Fe'!$D122,Nomenclature!$F$1:$G$8,2,FALSE))-'Market shares starting point Fe'!BG122)+BG122)</f>
        <v>1</v>
      </c>
    </row>
    <row r="123" spans="1:60" hidden="1" x14ac:dyDescent="0.3">
      <c r="A123" t="s">
        <v>9</v>
      </c>
      <c r="B123" t="s">
        <v>10</v>
      </c>
      <c r="C123" t="s">
        <v>34</v>
      </c>
      <c r="D123" t="s">
        <v>17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 s="6">
        <f>IFERROR(SUMIFS('intermediary sheet'!J$2:J$185,'intermediary sheet'!$C$2:$C$185,'Market shares starting point Fe'!$C123,'intermediary sheet'!$D$2:$D$185,'Market shares starting point Fe'!$D123)/SUMIFS('intermediary sheet'!J$2:J$185,'intermediary sheet'!$C$2:$C$185,'Market shares starting point Fe'!$C123,'intermediary sheet'!$D$2:$D$185,"total"),0)</f>
        <v>1.4343189495048015E-5</v>
      </c>
      <c r="K123" s="6">
        <f>IFERROR(SUMIFS('intermediary sheet'!K$2:K$185,'intermediary sheet'!$C$2:$C$185,'Market shares starting point Fe'!$C123,'intermediary sheet'!$D$2:$D$185,'Market shares starting point Fe'!$D123)/SUMIFS('intermediary sheet'!K$2:K$185,'intermediary sheet'!$C$2:$C$185,'Market shares starting point Fe'!$C123,'intermediary sheet'!$D$2:$D$185,"total"),0)</f>
        <v>1.4351835240931435E-5</v>
      </c>
      <c r="L123" s="6">
        <f>IFERROR(SUMIFS('intermediary sheet'!L$2:L$185,'intermediary sheet'!$C$2:$C$185,'Market shares starting point Fe'!$C123,'intermediary sheet'!$D$2:$D$185,'Market shares starting point Fe'!$D123)/SUMIFS('intermediary sheet'!L$2:L$185,'intermediary sheet'!$C$2:$C$185,'Market shares starting point Fe'!$C123,'intermediary sheet'!$D$2:$D$185,"total"),0)</f>
        <v>2.7934131318351328E-5</v>
      </c>
      <c r="M123" s="6">
        <f>IFERROR(SUMIFS('intermediary sheet'!M$2:M$185,'intermediary sheet'!$C$2:$C$185,'Market shares starting point Fe'!$C123,'intermediary sheet'!$D$2:$D$185,'Market shares starting point Fe'!$D123)/SUMIFS('intermediary sheet'!M$2:M$185,'intermediary sheet'!$C$2:$C$185,'Market shares starting point Fe'!$C123,'intermediary sheet'!$D$2:$D$185,"total"),0)</f>
        <v>3.4638272520072876E-5</v>
      </c>
      <c r="N123" s="6">
        <f>IFERROR(SUMIFS('intermediary sheet'!N$2:N$185,'intermediary sheet'!$C$2:$C$185,'Market shares starting point Fe'!$C123,'intermediary sheet'!$D$2:$D$185,'Market shares starting point Fe'!$D123)/SUMIFS('intermediary sheet'!N$2:N$185,'intermediary sheet'!$C$2:$C$185,'Market shares starting point Fe'!$C123,'intermediary sheet'!$D$2:$D$185,"total"),0)</f>
        <v>4.7138364568111568E-5</v>
      </c>
      <c r="O123" s="6">
        <f>IFERROR(SUMIFS('intermediary sheet'!O$2:O$185,'intermediary sheet'!$C$2:$C$185,'Market shares starting point Fe'!$C123,'intermediary sheet'!$D$2:$D$185,'Market shares starting point Fe'!$D123)/SUMIFS('intermediary sheet'!O$2:O$185,'intermediary sheet'!$C$2:$C$185,'Market shares starting point Fe'!$C123,'intermediary sheet'!$D$2:$D$185,"total"),0)</f>
        <v>4.6588088091419137E-5</v>
      </c>
      <c r="P123" s="6">
        <f>IFERROR(SUMIFS('intermediary sheet'!P$2:P$185,'intermediary sheet'!$C$2:$C$185,'Market shares starting point Fe'!$C123,'intermediary sheet'!$D$2:$D$185,'Market shares starting point Fe'!$D123)/SUMIFS('intermediary sheet'!P$2:P$185,'intermediary sheet'!$C$2:$C$185,'Market shares starting point Fe'!$C123,'intermediary sheet'!$D$2:$D$185,"total"),0)</f>
        <v>8.4296802557435298E-5</v>
      </c>
      <c r="Q123" s="6">
        <f>IFERROR(SUMIFS('intermediary sheet'!Q$2:Q$185,'intermediary sheet'!$C$2:$C$185,'Market shares starting point Fe'!$C123,'intermediary sheet'!$D$2:$D$185,'Market shares starting point Fe'!$D123)/SUMIFS('intermediary sheet'!Q$2:Q$185,'intermediary sheet'!$C$2:$C$185,'Market shares starting point Fe'!$C123,'intermediary sheet'!$D$2:$D$185,"total"),0)</f>
        <v>1.3489295280673695E-4</v>
      </c>
      <c r="R123" s="6">
        <f>IFERROR(SUMIFS('intermediary sheet'!R$2:R$185,'intermediary sheet'!$C$2:$C$185,'Market shares starting point Fe'!$C123,'intermediary sheet'!$D$2:$D$185,'Market shares starting point Fe'!$D123)/SUMIFS('intermediary sheet'!R$2:R$185,'intermediary sheet'!$C$2:$C$185,'Market shares starting point Fe'!$C123,'intermediary sheet'!$D$2:$D$185,"total"),0)</f>
        <v>1.9705560782120064E-4</v>
      </c>
      <c r="S123" s="6">
        <f>IFERROR(SUMIFS('intermediary sheet'!S$2:S$185,'intermediary sheet'!$C$2:$C$185,'Market shares starting point Fe'!$C123,'intermediary sheet'!$D$2:$D$185,'Market shares starting point Fe'!$D123)/SUMIFS('intermediary sheet'!S$2:S$185,'intermediary sheet'!$C$2:$C$185,'Market shares starting point Fe'!$C123,'intermediary sheet'!$D$2:$D$185,"total"),0)</f>
        <v>4.1747566381943843E-4</v>
      </c>
      <c r="T123" s="6">
        <f>IFERROR(SUMIFS('intermediary sheet'!T$2:T$185,'intermediary sheet'!$C$2:$C$185,'Market shares starting point Fe'!$C123,'intermediary sheet'!$D$2:$D$185,'Market shares starting point Fe'!$D123)/SUMIFS('intermediary sheet'!T$2:T$185,'intermediary sheet'!$C$2:$C$185,'Market shares starting point Fe'!$C123,'intermediary sheet'!$D$2:$D$185,"total"),0)</f>
        <v>6.1726756225773918E-4</v>
      </c>
      <c r="U123" s="6">
        <f>IFERROR(SUMIFS('intermediary sheet'!U$2:U$185,'intermediary sheet'!$C$2:$C$185,'Market shares starting point Fe'!$C123,'intermediary sheet'!$D$2:$D$185,'Market shares starting point Fe'!$D123)/SUMIFS('intermediary sheet'!U$2:U$185,'intermediary sheet'!$C$2:$C$185,'Market shares starting point Fe'!$C123,'intermediary sheet'!$D$2:$D$185,"total"),0)</f>
        <v>1.1281088201155498E-3</v>
      </c>
      <c r="V123" s="6">
        <f>IFERROR(SUMIFS('intermediary sheet'!V$2:V$185,'intermediary sheet'!$C$2:$C$185,'Market shares starting point Fe'!$C123,'intermediary sheet'!$D$2:$D$185,'Market shares starting point Fe'!$D123)/SUMIFS('intermediary sheet'!V$2:V$185,'intermediary sheet'!$C$2:$C$185,'Market shares starting point Fe'!$C123,'intermediary sheet'!$D$2:$D$185,"total"),0)</f>
        <v>1.6134192915932006E-3</v>
      </c>
      <c r="W123" s="6">
        <f>IFERROR(SUMIFS('intermediary sheet'!W$2:W$185,'intermediary sheet'!$C$2:$C$185,'Market shares starting point Fe'!$C123,'intermediary sheet'!$D$2:$D$185,'Market shares starting point Fe'!$D123)/SUMIFS('intermediary sheet'!W$2:W$185,'intermediary sheet'!$C$2:$C$185,'Market shares starting point Fe'!$C123,'intermediary sheet'!$D$2:$D$185,"total"),0)</f>
        <v>1.8107303048523426E-3</v>
      </c>
      <c r="X123" s="6">
        <f>IFERROR(SUMIFS('intermediary sheet'!X$2:X$185,'intermediary sheet'!$C$2:$C$185,'Market shares starting point Fe'!$C123,'intermediary sheet'!$D$2:$D$185,'Market shares starting point Fe'!$D123)/SUMIFS('intermediary sheet'!X$2:X$185,'intermediary sheet'!$C$2:$C$185,'Market shares starting point Fe'!$C123,'intermediary sheet'!$D$2:$D$185,"total"),0)</f>
        <v>2.1976438375905178E-3</v>
      </c>
      <c r="Y123" s="6">
        <f>IFERROR(SUMIFS('intermediary sheet'!Y$2:Y$185,'intermediary sheet'!$C$2:$C$185,'Market shares starting point Fe'!$C123,'intermediary sheet'!$D$2:$D$185,'Market shares starting point Fe'!$D123)/SUMIFS('intermediary sheet'!Y$2:Y$185,'intermediary sheet'!$C$2:$C$185,'Market shares starting point Fe'!$C123,'intermediary sheet'!$D$2:$D$185,"total"),0)</f>
        <v>2.5536512301723713E-3</v>
      </c>
      <c r="Z123" s="6">
        <f>IFERROR(SUMIFS('intermediary sheet'!Z$2:Z$185,'intermediary sheet'!$C$2:$C$185,'Market shares starting point Fe'!$C123,'intermediary sheet'!$D$2:$D$185,'Market shares starting point Fe'!$D123)/SUMIFS('intermediary sheet'!Z$2:Z$185,'intermediary sheet'!$C$2:$C$185,'Market shares starting point Fe'!$C123,'intermediary sheet'!$D$2:$D$185,"total"),0)</f>
        <v>2.9799795738489304E-3</v>
      </c>
      <c r="AA123" s="7">
        <f>IF(SUMIFS('Eurostat market shares'!$Z$2:$Z$185,'Eurostat market shares'!$C$2:$C$185,'Market shares starting point Fe'!$C123,'Eurostat market shares'!$D$2:$D$185,'Market shares starting point Fe'!$D123)=0,(SUMIFS('RAW data extract'!X$74:X$81,'RAW data extract'!$C$74:$C$81,VLOOKUP('Market shares starting point Fe'!$D123,Nomenclature!$F$1:$G$8,2,FALSE))-'Market shares starting point Fe'!Z123)+Z123,$Z123/SUMIFS('Eurostat market shares'!$Z$2:$Z$185,'Eurostat market shares'!$C$2:$C$185,'Market shares starting point Fe'!$C123,'Eurostat market shares'!$D$2:$D$185,'Market shares starting point Fe'!$D123)*(SUMIFS('RAW data extract'!X$74:X$81,'RAW data extract'!$C$74:$C$81,VLOOKUP('Market shares starting point Fe'!$D123,Nomenclature!$F$1:$G$8,2,FALSE))-'Market shares starting point Fe'!Z123)+Z123)</f>
        <v>7.2155963477870365E-3</v>
      </c>
      <c r="AB123" s="7">
        <f>IF(SUMIFS('Eurostat market shares'!$Z$2:$Z$185,'Eurostat market shares'!$C$2:$C$185,'Market shares starting point Fe'!$C123,'Eurostat market shares'!$D$2:$D$185,'Market shares starting point Fe'!$D123)=0,(SUMIFS('RAW data extract'!Y$74:Y$81,'RAW data extract'!$C$74:$C$81,VLOOKUP('Market shares starting point Fe'!$D123,Nomenclature!$F$1:$G$8,2,FALSE))-'Market shares starting point Fe'!AA123)+AA123,$Z123/SUMIFS('Eurostat market shares'!$Z$2:$Z$185,'Eurostat market shares'!$C$2:$C$185,'Market shares starting point Fe'!$C123,'Eurostat market shares'!$D$2:$D$185,'Market shares starting point Fe'!$D123)*(SUMIFS('RAW data extract'!Y$74:Y$81,'RAW data extract'!$C$74:$C$81,VLOOKUP('Market shares starting point Fe'!$D123,Nomenclature!$F$1:$G$8,2,FALSE))-'Market shares starting point Fe'!AA123)+AA123)</f>
        <v>7.890569534690391E-3</v>
      </c>
      <c r="AC123" s="7">
        <f>IF(SUMIFS('Eurostat market shares'!$Z$2:$Z$185,'Eurostat market shares'!$C$2:$C$185,'Market shares starting point Fe'!$C123,'Eurostat market shares'!$D$2:$D$185,'Market shares starting point Fe'!$D123)=0,(SUMIFS('RAW data extract'!Z$74:Z$81,'RAW data extract'!$C$74:$C$81,VLOOKUP('Market shares starting point Fe'!$D123,Nomenclature!$F$1:$G$8,2,FALSE))-'Market shares starting point Fe'!AB123)+AB123,$Z123/SUMIFS('Eurostat market shares'!$Z$2:$Z$185,'Eurostat market shares'!$C$2:$C$185,'Market shares starting point Fe'!$C123,'Eurostat market shares'!$D$2:$D$185,'Market shares starting point Fe'!$D123)*(SUMIFS('RAW data extract'!Z$74:Z$81,'RAW data extract'!$C$74:$C$81,VLOOKUP('Market shares starting point Fe'!$D123,Nomenclature!$F$1:$G$8,2,FALSE))-'Market shares starting point Fe'!AB123)+AB123)</f>
        <v>8.7395521497155917E-3</v>
      </c>
      <c r="AD123" s="7">
        <f>IF(SUMIFS('Eurostat market shares'!$Z$2:$Z$185,'Eurostat market shares'!$C$2:$C$185,'Market shares starting point Fe'!$C123,'Eurostat market shares'!$D$2:$D$185,'Market shares starting point Fe'!$D123)=0,(SUMIFS('RAW data extract'!AA$74:AA$81,'RAW data extract'!$C$74:$C$81,VLOOKUP('Market shares starting point Fe'!$D123,Nomenclature!$F$1:$G$8,2,FALSE))-'Market shares starting point Fe'!AC123)+AC123,$Z123/SUMIFS('Eurostat market shares'!$Z$2:$Z$185,'Eurostat market shares'!$C$2:$C$185,'Market shares starting point Fe'!$C123,'Eurostat market shares'!$D$2:$D$185,'Market shares starting point Fe'!$D123)*(SUMIFS('RAW data extract'!AA$74:AA$81,'RAW data extract'!$C$74:$C$81,VLOOKUP('Market shares starting point Fe'!$D123,Nomenclature!$F$1:$G$8,2,FALSE))-'Market shares starting point Fe'!AC123)+AC123)</f>
        <v>9.4668349705161938E-3</v>
      </c>
      <c r="AE123" s="7">
        <f>IF(SUMIFS('Eurostat market shares'!$Z$2:$Z$185,'Eurostat market shares'!$C$2:$C$185,'Market shares starting point Fe'!$C123,'Eurostat market shares'!$D$2:$D$185,'Market shares starting point Fe'!$D123)=0,(SUMIFS('RAW data extract'!AB$74:AB$81,'RAW data extract'!$C$74:$C$81,VLOOKUP('Market shares starting point Fe'!$D123,Nomenclature!$F$1:$G$8,2,FALSE))-'Market shares starting point Fe'!AD123)+AD123,$Z123/SUMIFS('Eurostat market shares'!$Z$2:$Z$185,'Eurostat market shares'!$C$2:$C$185,'Market shares starting point Fe'!$C123,'Eurostat market shares'!$D$2:$D$185,'Market shares starting point Fe'!$D123)*(SUMIFS('RAW data extract'!AB$74:AB$81,'RAW data extract'!$C$74:$C$81,VLOOKUP('Market shares starting point Fe'!$D123,Nomenclature!$F$1:$G$8,2,FALSE))-'Market shares starting point Fe'!AD123)+AD123)</f>
        <v>1.0192339301006553E-2</v>
      </c>
      <c r="AF123" s="7">
        <f>IF(SUMIFS('Eurostat market shares'!$Z$2:$Z$185,'Eurostat market shares'!$C$2:$C$185,'Market shares starting point Fe'!$C123,'Eurostat market shares'!$D$2:$D$185,'Market shares starting point Fe'!$D123)=0,(SUMIFS('RAW data extract'!AC$74:AC$81,'RAW data extract'!$C$74:$C$81,VLOOKUP('Market shares starting point Fe'!$D123,Nomenclature!$F$1:$G$8,2,FALSE))-'Market shares starting point Fe'!AE123)+AE123,$Z123/SUMIFS('Eurostat market shares'!$Z$2:$Z$185,'Eurostat market shares'!$C$2:$C$185,'Market shares starting point Fe'!$C123,'Eurostat market shares'!$D$2:$D$185,'Market shares starting point Fe'!$D123)*(SUMIFS('RAW data extract'!AC$74:AC$81,'RAW data extract'!$C$74:$C$81,VLOOKUP('Market shares starting point Fe'!$D123,Nomenclature!$F$1:$G$8,2,FALSE))-'Market shares starting point Fe'!AE123)+AE123)</f>
        <v>1.0932966743926948E-2</v>
      </c>
      <c r="AG123" s="7">
        <f>IF(SUMIFS('Eurostat market shares'!$Z$2:$Z$185,'Eurostat market shares'!$C$2:$C$185,'Market shares starting point Fe'!$C123,'Eurostat market shares'!$D$2:$D$185,'Market shares starting point Fe'!$D123)=0,(SUMIFS('RAW data extract'!AD$74:AD$81,'RAW data extract'!$C$74:$C$81,VLOOKUP('Market shares starting point Fe'!$D123,Nomenclature!$F$1:$G$8,2,FALSE))-'Market shares starting point Fe'!AF123)+AF123,$Z123/SUMIFS('Eurostat market shares'!$Z$2:$Z$185,'Eurostat market shares'!$C$2:$C$185,'Market shares starting point Fe'!$C123,'Eurostat market shares'!$D$2:$D$185,'Market shares starting point Fe'!$D123)*(SUMIFS('RAW data extract'!AD$74:AD$81,'RAW data extract'!$C$74:$C$81,VLOOKUP('Market shares starting point Fe'!$D123,Nomenclature!$F$1:$G$8,2,FALSE))-'Market shares starting point Fe'!AF123)+AF123)</f>
        <v>1.1632729077874658E-2</v>
      </c>
      <c r="AH123" s="7">
        <f>IF(SUMIFS('Eurostat market shares'!$Z$2:$Z$185,'Eurostat market shares'!$C$2:$C$185,'Market shares starting point Fe'!$C123,'Eurostat market shares'!$D$2:$D$185,'Market shares starting point Fe'!$D123)=0,(SUMIFS('RAW data extract'!AE$74:AE$81,'RAW data extract'!$C$74:$C$81,VLOOKUP('Market shares starting point Fe'!$D123,Nomenclature!$F$1:$G$8,2,FALSE))-'Market shares starting point Fe'!AG123)+AG123,$Z123/SUMIFS('Eurostat market shares'!$Z$2:$Z$185,'Eurostat market shares'!$C$2:$C$185,'Market shares starting point Fe'!$C123,'Eurostat market shares'!$D$2:$D$185,'Market shares starting point Fe'!$D123)*(SUMIFS('RAW data extract'!AE$74:AE$81,'RAW data extract'!$C$74:$C$81,VLOOKUP('Market shares starting point Fe'!$D123,Nomenclature!$F$1:$G$8,2,FALSE))-'Market shares starting point Fe'!AG123)+AG123)</f>
        <v>1.2403548283621474E-2</v>
      </c>
      <c r="AI123" s="7">
        <f>IF(SUMIFS('Eurostat market shares'!$Z$2:$Z$185,'Eurostat market shares'!$C$2:$C$185,'Market shares starting point Fe'!$C123,'Eurostat market shares'!$D$2:$D$185,'Market shares starting point Fe'!$D123)=0,(SUMIFS('RAW data extract'!AF$74:AF$81,'RAW data extract'!$C$74:$C$81,VLOOKUP('Market shares starting point Fe'!$D123,Nomenclature!$F$1:$G$8,2,FALSE))-'Market shares starting point Fe'!AH123)+AH123,$Z123/SUMIFS('Eurostat market shares'!$Z$2:$Z$185,'Eurostat market shares'!$C$2:$C$185,'Market shares starting point Fe'!$C123,'Eurostat market shares'!$D$2:$D$185,'Market shares starting point Fe'!$D123)*(SUMIFS('RAW data extract'!AF$74:AF$81,'RAW data extract'!$C$74:$C$81,VLOOKUP('Market shares starting point Fe'!$D123,Nomenclature!$F$1:$G$8,2,FALSE))-'Market shares starting point Fe'!AH123)+AH123)</f>
        <v>1.3192387051305671E-2</v>
      </c>
      <c r="AJ123" s="7">
        <f>IF(SUMIFS('Eurostat market shares'!$Z$2:$Z$185,'Eurostat market shares'!$C$2:$C$185,'Market shares starting point Fe'!$C123,'Eurostat market shares'!$D$2:$D$185,'Market shares starting point Fe'!$D123)=0,(SUMIFS('RAW data extract'!AG$74:AG$81,'RAW data extract'!$C$74:$C$81,VLOOKUP('Market shares starting point Fe'!$D123,Nomenclature!$F$1:$G$8,2,FALSE))-'Market shares starting point Fe'!AI123)+AI123,$Z123/SUMIFS('Eurostat market shares'!$Z$2:$Z$185,'Eurostat market shares'!$C$2:$C$185,'Market shares starting point Fe'!$C123,'Eurostat market shares'!$D$2:$D$185,'Market shares starting point Fe'!$D123)*(SUMIFS('RAW data extract'!AG$74:AG$81,'RAW data extract'!$C$74:$C$81,VLOOKUP('Market shares starting point Fe'!$D123,Nomenclature!$F$1:$G$8,2,FALSE))-'Market shares starting point Fe'!AI123)+AI123)</f>
        <v>1.4040730380408782E-2</v>
      </c>
      <c r="AK123" s="7">
        <f>IF(SUMIFS('Eurostat market shares'!$Z$2:$Z$185,'Eurostat market shares'!$C$2:$C$185,'Market shares starting point Fe'!$C123,'Eurostat market shares'!$D$2:$D$185,'Market shares starting point Fe'!$D123)=0,(SUMIFS('RAW data extract'!AH$74:AH$81,'RAW data extract'!$C$74:$C$81,VLOOKUP('Market shares starting point Fe'!$D123,Nomenclature!$F$1:$G$8,2,FALSE))-'Market shares starting point Fe'!AJ123)+AJ123,$Z123/SUMIFS('Eurostat market shares'!$Z$2:$Z$185,'Eurostat market shares'!$C$2:$C$185,'Market shares starting point Fe'!$C123,'Eurostat market shares'!$D$2:$D$185,'Market shares starting point Fe'!$D123)*(SUMIFS('RAW data extract'!AH$74:AH$81,'RAW data extract'!$C$74:$C$81,VLOOKUP('Market shares starting point Fe'!$D123,Nomenclature!$F$1:$G$8,2,FALSE))-'Market shares starting point Fe'!AJ123)+AJ123)</f>
        <v>1.5033369462781436E-2</v>
      </c>
      <c r="AL123" s="7">
        <f>IF(SUMIFS('Eurostat market shares'!$Z$2:$Z$185,'Eurostat market shares'!$C$2:$C$185,'Market shares starting point Fe'!$C123,'Eurostat market shares'!$D$2:$D$185,'Market shares starting point Fe'!$D123)=0,(SUMIFS('RAW data extract'!AI$74:AI$81,'RAW data extract'!$C$74:$C$81,VLOOKUP('Market shares starting point Fe'!$D123,Nomenclature!$F$1:$G$8,2,FALSE))-'Market shares starting point Fe'!AK123)+AK123,$Z123/SUMIFS('Eurostat market shares'!$Z$2:$Z$185,'Eurostat market shares'!$C$2:$C$185,'Market shares starting point Fe'!$C123,'Eurostat market shares'!$D$2:$D$185,'Market shares starting point Fe'!$D123)*(SUMIFS('RAW data extract'!AI$74:AI$81,'RAW data extract'!$C$74:$C$81,VLOOKUP('Market shares starting point Fe'!$D123,Nomenclature!$F$1:$G$8,2,FALSE))-'Market shares starting point Fe'!AK123)+AK123)</f>
        <v>1.6119232985887754E-2</v>
      </c>
      <c r="AM123" s="7">
        <f>IF(SUMIFS('Eurostat market shares'!$Z$2:$Z$185,'Eurostat market shares'!$C$2:$C$185,'Market shares starting point Fe'!$C123,'Eurostat market shares'!$D$2:$D$185,'Market shares starting point Fe'!$D123)=0,(SUMIFS('RAW data extract'!AJ$74:AJ$81,'RAW data extract'!$C$74:$C$81,VLOOKUP('Market shares starting point Fe'!$D123,Nomenclature!$F$1:$G$8,2,FALSE))-'Market shares starting point Fe'!AL123)+AL123,$Z123/SUMIFS('Eurostat market shares'!$Z$2:$Z$185,'Eurostat market shares'!$C$2:$C$185,'Market shares starting point Fe'!$C123,'Eurostat market shares'!$D$2:$D$185,'Market shares starting point Fe'!$D123)*(SUMIFS('RAW data extract'!AJ$74:AJ$81,'RAW data extract'!$C$74:$C$81,VLOOKUP('Market shares starting point Fe'!$D123,Nomenclature!$F$1:$G$8,2,FALSE))-'Market shares starting point Fe'!AL123)+AL123)</f>
        <v>1.7354203128125446E-2</v>
      </c>
      <c r="AN123" s="7">
        <f>IF(SUMIFS('Eurostat market shares'!$Z$2:$Z$185,'Eurostat market shares'!$C$2:$C$185,'Market shares starting point Fe'!$C123,'Eurostat market shares'!$D$2:$D$185,'Market shares starting point Fe'!$D123)=0,(SUMIFS('RAW data extract'!AK$74:AK$81,'RAW data extract'!$C$74:$C$81,VLOOKUP('Market shares starting point Fe'!$D123,Nomenclature!$F$1:$G$8,2,FALSE))-'Market shares starting point Fe'!AM123)+AM123,$Z123/SUMIFS('Eurostat market shares'!$Z$2:$Z$185,'Eurostat market shares'!$C$2:$C$185,'Market shares starting point Fe'!$C123,'Eurostat market shares'!$D$2:$D$185,'Market shares starting point Fe'!$D123)*(SUMIFS('RAW data extract'!AK$74:AK$81,'RAW data extract'!$C$74:$C$81,VLOOKUP('Market shares starting point Fe'!$D123,Nomenclature!$F$1:$G$8,2,FALSE))-'Market shares starting point Fe'!AM123)+AM123)</f>
        <v>1.8827414576133131E-2</v>
      </c>
      <c r="AO123" s="7">
        <f>IF(SUMIFS('Eurostat market shares'!$Z$2:$Z$185,'Eurostat market shares'!$C$2:$C$185,'Market shares starting point Fe'!$C123,'Eurostat market shares'!$D$2:$D$185,'Market shares starting point Fe'!$D123)=0,(SUMIFS('RAW data extract'!AL$74:AL$81,'RAW data extract'!$C$74:$C$81,VLOOKUP('Market shares starting point Fe'!$D123,Nomenclature!$F$1:$G$8,2,FALSE))-'Market shares starting point Fe'!AN123)+AN123,$Z123/SUMIFS('Eurostat market shares'!$Z$2:$Z$185,'Eurostat market shares'!$C$2:$C$185,'Market shares starting point Fe'!$C123,'Eurostat market shares'!$D$2:$D$185,'Market shares starting point Fe'!$D123)*(SUMIFS('RAW data extract'!AL$74:AL$81,'RAW data extract'!$C$74:$C$81,VLOOKUP('Market shares starting point Fe'!$D123,Nomenclature!$F$1:$G$8,2,FALSE))-'Market shares starting point Fe'!AN123)+AN123)</f>
        <v>2.049290191040452E-2</v>
      </c>
      <c r="AP123" s="7">
        <f>IF(SUMIFS('Eurostat market shares'!$Z$2:$Z$185,'Eurostat market shares'!$C$2:$C$185,'Market shares starting point Fe'!$C123,'Eurostat market shares'!$D$2:$D$185,'Market shares starting point Fe'!$D123)=0,(SUMIFS('RAW data extract'!AM$74:AM$81,'RAW data extract'!$C$74:$C$81,VLOOKUP('Market shares starting point Fe'!$D123,Nomenclature!$F$1:$G$8,2,FALSE))-'Market shares starting point Fe'!AO123)+AO123,$Z123/SUMIFS('Eurostat market shares'!$Z$2:$Z$185,'Eurostat market shares'!$C$2:$C$185,'Market shares starting point Fe'!$C123,'Eurostat market shares'!$D$2:$D$185,'Market shares starting point Fe'!$D123)*(SUMIFS('RAW data extract'!AM$74:AM$81,'RAW data extract'!$C$74:$C$81,VLOOKUP('Market shares starting point Fe'!$D123,Nomenclature!$F$1:$G$8,2,FALSE))-'Market shares starting point Fe'!AO123)+AO123)</f>
        <v>2.2380289907512292E-2</v>
      </c>
      <c r="AQ123" s="7">
        <f>IF(SUMIFS('Eurostat market shares'!$Z$2:$Z$185,'Eurostat market shares'!$C$2:$C$185,'Market shares starting point Fe'!$C123,'Eurostat market shares'!$D$2:$D$185,'Market shares starting point Fe'!$D123)=0,(SUMIFS('RAW data extract'!AN$74:AN$81,'RAW data extract'!$C$74:$C$81,VLOOKUP('Market shares starting point Fe'!$D123,Nomenclature!$F$1:$G$8,2,FALSE))-'Market shares starting point Fe'!AP123)+AP123,$Z123/SUMIFS('Eurostat market shares'!$Z$2:$Z$185,'Eurostat market shares'!$C$2:$C$185,'Market shares starting point Fe'!$C123,'Eurostat market shares'!$D$2:$D$185,'Market shares starting point Fe'!$D123)*(SUMIFS('RAW data extract'!AN$74:AN$81,'RAW data extract'!$C$74:$C$81,VLOOKUP('Market shares starting point Fe'!$D123,Nomenclature!$F$1:$G$8,2,FALSE))-'Market shares starting point Fe'!AP123)+AP123)</f>
        <v>2.4483705521278869E-2</v>
      </c>
      <c r="AR123" s="7">
        <f>IF(SUMIFS('Eurostat market shares'!$Z$2:$Z$185,'Eurostat market shares'!$C$2:$C$185,'Market shares starting point Fe'!$C123,'Eurostat market shares'!$D$2:$D$185,'Market shares starting point Fe'!$D123)=0,(SUMIFS('RAW data extract'!AO$74:AO$81,'RAW data extract'!$C$74:$C$81,VLOOKUP('Market shares starting point Fe'!$D123,Nomenclature!$F$1:$G$8,2,FALSE))-'Market shares starting point Fe'!AQ123)+AQ123,$Z123/SUMIFS('Eurostat market shares'!$Z$2:$Z$185,'Eurostat market shares'!$C$2:$C$185,'Market shares starting point Fe'!$C123,'Eurostat market shares'!$D$2:$D$185,'Market shares starting point Fe'!$D123)*(SUMIFS('RAW data extract'!AO$74:AO$81,'RAW data extract'!$C$74:$C$81,VLOOKUP('Market shares starting point Fe'!$D123,Nomenclature!$F$1:$G$8,2,FALSE))-'Market shares starting point Fe'!AQ123)+AQ123)</f>
        <v>2.6674996866603823E-2</v>
      </c>
      <c r="AS123" s="7">
        <f>IF(SUMIFS('Eurostat market shares'!$Z$2:$Z$185,'Eurostat market shares'!$C$2:$C$185,'Market shares starting point Fe'!$C123,'Eurostat market shares'!$D$2:$D$185,'Market shares starting point Fe'!$D123)=0,(SUMIFS('RAW data extract'!AP$74:AP$81,'RAW data extract'!$C$74:$C$81,VLOOKUP('Market shares starting point Fe'!$D123,Nomenclature!$F$1:$G$8,2,FALSE))-'Market shares starting point Fe'!AR123)+AR123,$Z123/SUMIFS('Eurostat market shares'!$Z$2:$Z$185,'Eurostat market shares'!$C$2:$C$185,'Market shares starting point Fe'!$C123,'Eurostat market shares'!$D$2:$D$185,'Market shares starting point Fe'!$D123)*(SUMIFS('RAW data extract'!AP$74:AP$81,'RAW data extract'!$C$74:$C$81,VLOOKUP('Market shares starting point Fe'!$D123,Nomenclature!$F$1:$G$8,2,FALSE))-'Market shares starting point Fe'!AR123)+AR123)</f>
        <v>2.8981523520557759E-2</v>
      </c>
      <c r="AT123" s="7">
        <f>IF(SUMIFS('Eurostat market shares'!$Z$2:$Z$185,'Eurostat market shares'!$C$2:$C$185,'Market shares starting point Fe'!$C123,'Eurostat market shares'!$D$2:$D$185,'Market shares starting point Fe'!$D123)=0,(SUMIFS('RAW data extract'!AQ$74:AQ$81,'RAW data extract'!$C$74:$C$81,VLOOKUP('Market shares starting point Fe'!$D123,Nomenclature!$F$1:$G$8,2,FALSE))-'Market shares starting point Fe'!AS123)+AS123,$Z123/SUMIFS('Eurostat market shares'!$Z$2:$Z$185,'Eurostat market shares'!$C$2:$C$185,'Market shares starting point Fe'!$C123,'Eurostat market shares'!$D$2:$D$185,'Market shares starting point Fe'!$D123)*(SUMIFS('RAW data extract'!AQ$74:AQ$81,'RAW data extract'!$C$74:$C$81,VLOOKUP('Market shares starting point Fe'!$D123,Nomenclature!$F$1:$G$8,2,FALSE))-'Market shares starting point Fe'!AS123)+AS123)</f>
        <v>3.1471723504043404E-2</v>
      </c>
      <c r="AU123" s="7">
        <f>IF(SUMIFS('Eurostat market shares'!$Z$2:$Z$185,'Eurostat market shares'!$C$2:$C$185,'Market shares starting point Fe'!$C123,'Eurostat market shares'!$D$2:$D$185,'Market shares starting point Fe'!$D123)=0,(SUMIFS('RAW data extract'!AR$74:AR$81,'RAW data extract'!$C$74:$C$81,VLOOKUP('Market shares starting point Fe'!$D123,Nomenclature!$F$1:$G$8,2,FALSE))-'Market shares starting point Fe'!AT123)+AT123,$Z123/SUMIFS('Eurostat market shares'!$Z$2:$Z$185,'Eurostat market shares'!$C$2:$C$185,'Market shares starting point Fe'!$C123,'Eurostat market shares'!$D$2:$D$185,'Market shares starting point Fe'!$D123)*(SUMIFS('RAW data extract'!AR$74:AR$81,'RAW data extract'!$C$74:$C$81,VLOOKUP('Market shares starting point Fe'!$D123,Nomenclature!$F$1:$G$8,2,FALSE))-'Market shares starting point Fe'!AT123)+AT123)</f>
        <v>3.4052766275412157E-2</v>
      </c>
      <c r="AV123" s="7">
        <f>IF(SUMIFS('Eurostat market shares'!$Z$2:$Z$185,'Eurostat market shares'!$C$2:$C$185,'Market shares starting point Fe'!$C123,'Eurostat market shares'!$D$2:$D$185,'Market shares starting point Fe'!$D123)=0,(SUMIFS('RAW data extract'!AS$74:AS$81,'RAW data extract'!$C$74:$C$81,VLOOKUP('Market shares starting point Fe'!$D123,Nomenclature!$F$1:$G$8,2,FALSE))-'Market shares starting point Fe'!AU123)+AU123,$Z123/SUMIFS('Eurostat market shares'!$Z$2:$Z$185,'Eurostat market shares'!$C$2:$C$185,'Market shares starting point Fe'!$C123,'Eurostat market shares'!$D$2:$D$185,'Market shares starting point Fe'!$D123)*(SUMIFS('RAW data extract'!AS$74:AS$81,'RAW data extract'!$C$74:$C$81,VLOOKUP('Market shares starting point Fe'!$D123,Nomenclature!$F$1:$G$8,2,FALSE))-'Market shares starting point Fe'!AU123)+AU123)</f>
        <v>3.6778270543804337E-2</v>
      </c>
      <c r="AW123" s="7">
        <f>IF(SUMIFS('Eurostat market shares'!$Z$2:$Z$185,'Eurostat market shares'!$C$2:$C$185,'Market shares starting point Fe'!$C123,'Eurostat market shares'!$D$2:$D$185,'Market shares starting point Fe'!$D123)=0,(SUMIFS('RAW data extract'!AT$74:AT$81,'RAW data extract'!$C$74:$C$81,VLOOKUP('Market shares starting point Fe'!$D123,Nomenclature!$F$1:$G$8,2,FALSE))-'Market shares starting point Fe'!AV123)+AV123,$Z123/SUMIFS('Eurostat market shares'!$Z$2:$Z$185,'Eurostat market shares'!$C$2:$C$185,'Market shares starting point Fe'!$C123,'Eurostat market shares'!$D$2:$D$185,'Market shares starting point Fe'!$D123)*(SUMIFS('RAW data extract'!AT$74:AT$81,'RAW data extract'!$C$74:$C$81,VLOOKUP('Market shares starting point Fe'!$D123,Nomenclature!$F$1:$G$8,2,FALSE))-'Market shares starting point Fe'!AV123)+AV123)</f>
        <v>3.9681390293189546E-2</v>
      </c>
      <c r="AX123" s="7">
        <f>IF(SUMIFS('Eurostat market shares'!$Z$2:$Z$185,'Eurostat market shares'!$C$2:$C$185,'Market shares starting point Fe'!$C123,'Eurostat market shares'!$D$2:$D$185,'Market shares starting point Fe'!$D123)=0,(SUMIFS('RAW data extract'!AU$74:AU$81,'RAW data extract'!$C$74:$C$81,VLOOKUP('Market shares starting point Fe'!$D123,Nomenclature!$F$1:$G$8,2,FALSE))-'Market shares starting point Fe'!AW123)+AW123,$Z123/SUMIFS('Eurostat market shares'!$Z$2:$Z$185,'Eurostat market shares'!$C$2:$C$185,'Market shares starting point Fe'!$C123,'Eurostat market shares'!$D$2:$D$185,'Market shares starting point Fe'!$D123)*(SUMIFS('RAW data extract'!AU$74:AU$81,'RAW data extract'!$C$74:$C$81,VLOOKUP('Market shares starting point Fe'!$D123,Nomenclature!$F$1:$G$8,2,FALSE))-'Market shares starting point Fe'!AW123)+AW123)</f>
        <v>4.2824369563487202E-2</v>
      </c>
      <c r="AY123" s="7">
        <f>IF(SUMIFS('Eurostat market shares'!$Z$2:$Z$185,'Eurostat market shares'!$C$2:$C$185,'Market shares starting point Fe'!$C123,'Eurostat market shares'!$D$2:$D$185,'Market shares starting point Fe'!$D123)=0,(SUMIFS('RAW data extract'!AV$74:AV$81,'RAW data extract'!$C$74:$C$81,VLOOKUP('Market shares starting point Fe'!$D123,Nomenclature!$F$1:$G$8,2,FALSE))-'Market shares starting point Fe'!AX123)+AX123,$Z123/SUMIFS('Eurostat market shares'!$Z$2:$Z$185,'Eurostat market shares'!$C$2:$C$185,'Market shares starting point Fe'!$C123,'Eurostat market shares'!$D$2:$D$185,'Market shares starting point Fe'!$D123)*(SUMIFS('RAW data extract'!AV$74:AV$81,'RAW data extract'!$C$74:$C$81,VLOOKUP('Market shares starting point Fe'!$D123,Nomenclature!$F$1:$G$8,2,FALSE))-'Market shares starting point Fe'!AX123)+AX123)</f>
        <v>4.6241290612107071E-2</v>
      </c>
      <c r="AZ123" s="7">
        <f>IF(SUMIFS('Eurostat market shares'!$Z$2:$Z$185,'Eurostat market shares'!$C$2:$C$185,'Market shares starting point Fe'!$C123,'Eurostat market shares'!$D$2:$D$185,'Market shares starting point Fe'!$D123)=0,(SUMIFS('RAW data extract'!AW$74:AW$81,'RAW data extract'!$C$74:$C$81,VLOOKUP('Market shares starting point Fe'!$D123,Nomenclature!$F$1:$G$8,2,FALSE))-'Market shares starting point Fe'!AY123)+AY123,$Z123/SUMIFS('Eurostat market shares'!$Z$2:$Z$185,'Eurostat market shares'!$C$2:$C$185,'Market shares starting point Fe'!$C123,'Eurostat market shares'!$D$2:$D$185,'Market shares starting point Fe'!$D123)*(SUMIFS('RAW data extract'!AW$74:AW$81,'RAW data extract'!$C$74:$C$81,VLOOKUP('Market shares starting point Fe'!$D123,Nomenclature!$F$1:$G$8,2,FALSE))-'Market shares starting point Fe'!AY123)+AY123)</f>
        <v>4.9947291639282E-2</v>
      </c>
      <c r="BA123" s="7">
        <f>IF(SUMIFS('Eurostat market shares'!$Z$2:$Z$185,'Eurostat market shares'!$C$2:$C$185,'Market shares starting point Fe'!$C123,'Eurostat market shares'!$D$2:$D$185,'Market shares starting point Fe'!$D123)=0,(SUMIFS('RAW data extract'!AX$74:AX$81,'RAW data extract'!$C$74:$C$81,VLOOKUP('Market shares starting point Fe'!$D123,Nomenclature!$F$1:$G$8,2,FALSE))-'Market shares starting point Fe'!AZ123)+AZ123,$Z123/SUMIFS('Eurostat market shares'!$Z$2:$Z$185,'Eurostat market shares'!$C$2:$C$185,'Market shares starting point Fe'!$C123,'Eurostat market shares'!$D$2:$D$185,'Market shares starting point Fe'!$D123)*(SUMIFS('RAW data extract'!AX$74:AX$81,'RAW data extract'!$C$74:$C$81,VLOOKUP('Market shares starting point Fe'!$D123,Nomenclature!$F$1:$G$8,2,FALSE))-'Market shares starting point Fe'!AZ123)+AZ123)</f>
        <v>5.39952980802074E-2</v>
      </c>
      <c r="BB123" s="7">
        <f>IF(SUMIFS('Eurostat market shares'!$Z$2:$Z$185,'Eurostat market shares'!$C$2:$C$185,'Market shares starting point Fe'!$C123,'Eurostat market shares'!$D$2:$D$185,'Market shares starting point Fe'!$D123)=0,(SUMIFS('RAW data extract'!AY$74:AY$81,'RAW data extract'!$C$74:$C$81,VLOOKUP('Market shares starting point Fe'!$D123,Nomenclature!$F$1:$G$8,2,FALSE))-'Market shares starting point Fe'!BA123)+BA123,$Z123/SUMIFS('Eurostat market shares'!$Z$2:$Z$185,'Eurostat market shares'!$C$2:$C$185,'Market shares starting point Fe'!$C123,'Eurostat market shares'!$D$2:$D$185,'Market shares starting point Fe'!$D123)*(SUMIFS('RAW data extract'!AY$74:AY$81,'RAW data extract'!$C$74:$C$81,VLOOKUP('Market shares starting point Fe'!$D123,Nomenclature!$F$1:$G$8,2,FALSE))-'Market shares starting point Fe'!BA123)+BA123)</f>
        <v>5.8458049131457968E-2</v>
      </c>
      <c r="BC123" s="7">
        <f>IF(SUMIFS('Eurostat market shares'!$Z$2:$Z$185,'Eurostat market shares'!$C$2:$C$185,'Market shares starting point Fe'!$C123,'Eurostat market shares'!$D$2:$D$185,'Market shares starting point Fe'!$D123)=0,(SUMIFS('RAW data extract'!AZ$74:AZ$81,'RAW data extract'!$C$74:$C$81,VLOOKUP('Market shares starting point Fe'!$D123,Nomenclature!$F$1:$G$8,2,FALSE))-'Market shares starting point Fe'!BB123)+BB123,$Z123/SUMIFS('Eurostat market shares'!$Z$2:$Z$185,'Eurostat market shares'!$C$2:$C$185,'Market shares starting point Fe'!$C123,'Eurostat market shares'!$D$2:$D$185,'Market shares starting point Fe'!$D123)*(SUMIFS('RAW data extract'!AZ$74:AZ$81,'RAW data extract'!$C$74:$C$81,VLOOKUP('Market shares starting point Fe'!$D123,Nomenclature!$F$1:$G$8,2,FALSE))-'Market shares starting point Fe'!BB123)+BB123)</f>
        <v>6.3401371092002445E-2</v>
      </c>
      <c r="BD123" s="7">
        <f>IF(SUMIFS('Eurostat market shares'!$Z$2:$Z$185,'Eurostat market shares'!$C$2:$C$185,'Market shares starting point Fe'!$C123,'Eurostat market shares'!$D$2:$D$185,'Market shares starting point Fe'!$D123)=0,(SUMIFS('RAW data extract'!BA$74:BA$81,'RAW data extract'!$C$74:$C$81,VLOOKUP('Market shares starting point Fe'!$D123,Nomenclature!$F$1:$G$8,2,FALSE))-'Market shares starting point Fe'!BC123)+BC123,$Z123/SUMIFS('Eurostat market shares'!$Z$2:$Z$185,'Eurostat market shares'!$C$2:$C$185,'Market shares starting point Fe'!$C123,'Eurostat market shares'!$D$2:$D$185,'Market shares starting point Fe'!$D123)*(SUMIFS('RAW data extract'!BA$74:BA$81,'RAW data extract'!$C$74:$C$81,VLOOKUP('Market shares starting point Fe'!$D123,Nomenclature!$F$1:$G$8,2,FALSE))-'Market shares starting point Fe'!BC123)+BC123)</f>
        <v>6.8817306464138597E-2</v>
      </c>
      <c r="BE123" s="7">
        <f>IF(SUMIFS('Eurostat market shares'!$Z$2:$Z$185,'Eurostat market shares'!$C$2:$C$185,'Market shares starting point Fe'!$C123,'Eurostat market shares'!$D$2:$D$185,'Market shares starting point Fe'!$D123)=0,(SUMIFS('RAW data extract'!BB$74:BB$81,'RAW data extract'!$C$74:$C$81,VLOOKUP('Market shares starting point Fe'!$D123,Nomenclature!$F$1:$G$8,2,FALSE))-'Market shares starting point Fe'!BD123)+BD123,$Z123/SUMIFS('Eurostat market shares'!$Z$2:$Z$185,'Eurostat market shares'!$C$2:$C$185,'Market shares starting point Fe'!$C123,'Eurostat market shares'!$D$2:$D$185,'Market shares starting point Fe'!$D123)*(SUMIFS('RAW data extract'!BB$74:BB$81,'RAW data extract'!$C$74:$C$81,VLOOKUP('Market shares starting point Fe'!$D123,Nomenclature!$F$1:$G$8,2,FALSE))-'Market shares starting point Fe'!BD123)+BD123)</f>
        <v>7.4897037211166584E-2</v>
      </c>
      <c r="BF123" s="7">
        <f>IF(SUMIFS('Eurostat market shares'!$Z$2:$Z$185,'Eurostat market shares'!$C$2:$C$185,'Market shares starting point Fe'!$C123,'Eurostat market shares'!$D$2:$D$185,'Market shares starting point Fe'!$D123)=0,(SUMIFS('RAW data extract'!BC$74:BC$81,'RAW data extract'!$C$74:$C$81,VLOOKUP('Market shares starting point Fe'!$D123,Nomenclature!$F$1:$G$8,2,FALSE))-'Market shares starting point Fe'!BE123)+BE123,$Z123/SUMIFS('Eurostat market shares'!$Z$2:$Z$185,'Eurostat market shares'!$C$2:$C$185,'Market shares starting point Fe'!$C123,'Eurostat market shares'!$D$2:$D$185,'Market shares starting point Fe'!$D123)*(SUMIFS('RAW data extract'!BC$74:BC$81,'RAW data extract'!$C$74:$C$81,VLOOKUP('Market shares starting point Fe'!$D123,Nomenclature!$F$1:$G$8,2,FALSE))-'Market shares starting point Fe'!BE123)+BE123)</f>
        <v>8.1710240282487634E-2</v>
      </c>
      <c r="BG123" s="7">
        <f>IF(SUMIFS('Eurostat market shares'!$Z$2:$Z$185,'Eurostat market shares'!$C$2:$C$185,'Market shares starting point Fe'!$C123,'Eurostat market shares'!$D$2:$D$185,'Market shares starting point Fe'!$D123)=0,(SUMIFS('RAW data extract'!BD$74:BD$81,'RAW data extract'!$C$74:$C$81,VLOOKUP('Market shares starting point Fe'!$D123,Nomenclature!$F$1:$G$8,2,FALSE))-'Market shares starting point Fe'!BF123)+BF123,$Z123/SUMIFS('Eurostat market shares'!$Z$2:$Z$185,'Eurostat market shares'!$C$2:$C$185,'Market shares starting point Fe'!$C123,'Eurostat market shares'!$D$2:$D$185,'Market shares starting point Fe'!$D123)*(SUMIFS('RAW data extract'!BD$74:BD$81,'RAW data extract'!$C$74:$C$81,VLOOKUP('Market shares starting point Fe'!$D123,Nomenclature!$F$1:$G$8,2,FALSE))-'Market shares starting point Fe'!BF123)+BF123)</f>
        <v>8.939021685558271E-2</v>
      </c>
      <c r="BH123" s="7">
        <f>IF(SUMIFS('Eurostat market shares'!$Z$2:$Z$185,'Eurostat market shares'!$C$2:$C$185,'Market shares starting point Fe'!$C123,'Eurostat market shares'!$D$2:$D$185,'Market shares starting point Fe'!$D123)=0,(SUMIFS('RAW data extract'!BE$74:BE$81,'RAW data extract'!$C$74:$C$81,VLOOKUP('Market shares starting point Fe'!$D123,Nomenclature!$F$1:$G$8,2,FALSE))-'Market shares starting point Fe'!BG123)+BG123,$Z123/SUMIFS('Eurostat market shares'!$Z$2:$Z$185,'Eurostat market shares'!$C$2:$C$185,'Market shares starting point Fe'!$C123,'Eurostat market shares'!$D$2:$D$185,'Market shares starting point Fe'!$D123)*(SUMIFS('RAW data extract'!BE$74:BE$81,'RAW data extract'!$C$74:$C$81,VLOOKUP('Market shares starting point Fe'!$D123,Nomenclature!$F$1:$G$8,2,FALSE))-'Market shares starting point Fe'!BG123)+BG123)</f>
        <v>9.8121167187869188E-2</v>
      </c>
    </row>
    <row r="124" spans="1:60" hidden="1" x14ac:dyDescent="0.3">
      <c r="A124" t="s">
        <v>9</v>
      </c>
      <c r="B124" t="s">
        <v>10</v>
      </c>
      <c r="C124" t="s">
        <v>34</v>
      </c>
      <c r="D124" t="s">
        <v>18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 s="6">
        <f>IFERROR(SUMIFS('intermediary sheet'!J$2:J$185,'intermediary sheet'!$C$2:$C$185,'Market shares starting point Fe'!$C124,'intermediary sheet'!$D$2:$D$185,'Market shares starting point Fe'!$D124)/SUMIFS('intermediary sheet'!J$2:J$185,'intermediary sheet'!$C$2:$C$185,'Market shares starting point Fe'!$C124,'intermediary sheet'!$D$2:$D$185,"total"),0)</f>
        <v>0</v>
      </c>
      <c r="K124" s="6">
        <f>IFERROR(SUMIFS('intermediary sheet'!K$2:K$185,'intermediary sheet'!$C$2:$C$185,'Market shares starting point Fe'!$C124,'intermediary sheet'!$D$2:$D$185,'Market shares starting point Fe'!$D124)/SUMIFS('intermediary sheet'!K$2:K$185,'intermediary sheet'!$C$2:$C$185,'Market shares starting point Fe'!$C124,'intermediary sheet'!$D$2:$D$185,"total"),0)</f>
        <v>0</v>
      </c>
      <c r="L124" s="6">
        <f>IFERROR(SUMIFS('intermediary sheet'!L$2:L$185,'intermediary sheet'!$C$2:$C$185,'Market shares starting point Fe'!$C124,'intermediary sheet'!$D$2:$D$185,'Market shares starting point Fe'!$D124)/SUMIFS('intermediary sheet'!L$2:L$185,'intermediary sheet'!$C$2:$C$185,'Market shares starting point Fe'!$C124,'intermediary sheet'!$D$2:$D$185,"total"),0)</f>
        <v>0</v>
      </c>
      <c r="M124" s="6">
        <f>IFERROR(SUMIFS('intermediary sheet'!M$2:M$185,'intermediary sheet'!$C$2:$C$185,'Market shares starting point Fe'!$C124,'intermediary sheet'!$D$2:$D$185,'Market shares starting point Fe'!$D124)/SUMIFS('intermediary sheet'!M$2:M$185,'intermediary sheet'!$C$2:$C$185,'Market shares starting point Fe'!$C124,'intermediary sheet'!$D$2:$D$185,"total"),0)</f>
        <v>0</v>
      </c>
      <c r="N124" s="6">
        <f>IFERROR(SUMIFS('intermediary sheet'!N$2:N$185,'intermediary sheet'!$C$2:$C$185,'Market shares starting point Fe'!$C124,'intermediary sheet'!$D$2:$D$185,'Market shares starting point Fe'!$D124)/SUMIFS('intermediary sheet'!N$2:N$185,'intermediary sheet'!$C$2:$C$185,'Market shares starting point Fe'!$C124,'intermediary sheet'!$D$2:$D$185,"total"),0)</f>
        <v>0</v>
      </c>
      <c r="O124" s="6">
        <f>IFERROR(SUMIFS('intermediary sheet'!O$2:O$185,'intermediary sheet'!$C$2:$C$185,'Market shares starting point Fe'!$C124,'intermediary sheet'!$D$2:$D$185,'Market shares starting point Fe'!$D124)/SUMIFS('intermediary sheet'!O$2:O$185,'intermediary sheet'!$C$2:$C$185,'Market shares starting point Fe'!$C124,'intermediary sheet'!$D$2:$D$185,"total"),0)</f>
        <v>0</v>
      </c>
      <c r="P124" s="6">
        <f>IFERROR(SUMIFS('intermediary sheet'!P$2:P$185,'intermediary sheet'!$C$2:$C$185,'Market shares starting point Fe'!$C124,'intermediary sheet'!$D$2:$D$185,'Market shares starting point Fe'!$D124)/SUMIFS('intermediary sheet'!P$2:P$185,'intermediary sheet'!$C$2:$C$185,'Market shares starting point Fe'!$C124,'intermediary sheet'!$D$2:$D$185,"total"),0)</f>
        <v>0</v>
      </c>
      <c r="Q124" s="6">
        <f>IFERROR(SUMIFS('intermediary sheet'!Q$2:Q$185,'intermediary sheet'!$C$2:$C$185,'Market shares starting point Fe'!$C124,'intermediary sheet'!$D$2:$D$185,'Market shares starting point Fe'!$D124)/SUMIFS('intermediary sheet'!Q$2:Q$185,'intermediary sheet'!$C$2:$C$185,'Market shares starting point Fe'!$C124,'intermediary sheet'!$D$2:$D$185,"total"),0)</f>
        <v>0</v>
      </c>
      <c r="R124" s="6">
        <f>IFERROR(SUMIFS('intermediary sheet'!R$2:R$185,'intermediary sheet'!$C$2:$C$185,'Market shares starting point Fe'!$C124,'intermediary sheet'!$D$2:$D$185,'Market shares starting point Fe'!$D124)/SUMIFS('intermediary sheet'!R$2:R$185,'intermediary sheet'!$C$2:$C$185,'Market shares starting point Fe'!$C124,'intermediary sheet'!$D$2:$D$185,"total"),0)</f>
        <v>0</v>
      </c>
      <c r="S124" s="6">
        <f>IFERROR(SUMIFS('intermediary sheet'!S$2:S$185,'intermediary sheet'!$C$2:$C$185,'Market shares starting point Fe'!$C124,'intermediary sheet'!$D$2:$D$185,'Market shares starting point Fe'!$D124)/SUMIFS('intermediary sheet'!S$2:S$185,'intermediary sheet'!$C$2:$C$185,'Market shares starting point Fe'!$C124,'intermediary sheet'!$D$2:$D$185,"total"),0)</f>
        <v>0</v>
      </c>
      <c r="T124" s="6">
        <f>IFERROR(SUMIFS('intermediary sheet'!T$2:T$185,'intermediary sheet'!$C$2:$C$185,'Market shares starting point Fe'!$C124,'intermediary sheet'!$D$2:$D$185,'Market shares starting point Fe'!$D124)/SUMIFS('intermediary sheet'!T$2:T$185,'intermediary sheet'!$C$2:$C$185,'Market shares starting point Fe'!$C124,'intermediary sheet'!$D$2:$D$185,"total"),0)</f>
        <v>0</v>
      </c>
      <c r="U124" s="6">
        <f>IFERROR(SUMIFS('intermediary sheet'!U$2:U$185,'intermediary sheet'!$C$2:$C$185,'Market shares starting point Fe'!$C124,'intermediary sheet'!$D$2:$D$185,'Market shares starting point Fe'!$D124)/SUMIFS('intermediary sheet'!U$2:U$185,'intermediary sheet'!$C$2:$C$185,'Market shares starting point Fe'!$C124,'intermediary sheet'!$D$2:$D$185,"total"),0)</f>
        <v>0</v>
      </c>
      <c r="V124" s="6">
        <f>IFERROR(SUMIFS('intermediary sheet'!V$2:V$185,'intermediary sheet'!$C$2:$C$185,'Market shares starting point Fe'!$C124,'intermediary sheet'!$D$2:$D$185,'Market shares starting point Fe'!$D124)/SUMIFS('intermediary sheet'!V$2:V$185,'intermediary sheet'!$C$2:$C$185,'Market shares starting point Fe'!$C124,'intermediary sheet'!$D$2:$D$185,"total"),0)</f>
        <v>0</v>
      </c>
      <c r="W124" s="6">
        <f>IFERROR(SUMIFS('intermediary sheet'!W$2:W$185,'intermediary sheet'!$C$2:$C$185,'Market shares starting point Fe'!$C124,'intermediary sheet'!$D$2:$D$185,'Market shares starting point Fe'!$D124)/SUMIFS('intermediary sheet'!W$2:W$185,'intermediary sheet'!$C$2:$C$185,'Market shares starting point Fe'!$C124,'intermediary sheet'!$D$2:$D$185,"total"),0)</f>
        <v>0</v>
      </c>
      <c r="X124" s="6">
        <f>IFERROR(SUMIFS('intermediary sheet'!X$2:X$185,'intermediary sheet'!$C$2:$C$185,'Market shares starting point Fe'!$C124,'intermediary sheet'!$D$2:$D$185,'Market shares starting point Fe'!$D124)/SUMIFS('intermediary sheet'!X$2:X$185,'intermediary sheet'!$C$2:$C$185,'Market shares starting point Fe'!$C124,'intermediary sheet'!$D$2:$D$185,"total"),0)</f>
        <v>0</v>
      </c>
      <c r="Y124" s="6">
        <f>IFERROR(SUMIFS('intermediary sheet'!Y$2:Y$185,'intermediary sheet'!$C$2:$C$185,'Market shares starting point Fe'!$C124,'intermediary sheet'!$D$2:$D$185,'Market shares starting point Fe'!$D124)/SUMIFS('intermediary sheet'!Y$2:Y$185,'intermediary sheet'!$C$2:$C$185,'Market shares starting point Fe'!$C124,'intermediary sheet'!$D$2:$D$185,"total"),0)</f>
        <v>0</v>
      </c>
      <c r="Z124" s="6">
        <f>IFERROR(SUMIFS('intermediary sheet'!Z$2:Z$185,'intermediary sheet'!$C$2:$C$185,'Market shares starting point Fe'!$C124,'intermediary sheet'!$D$2:$D$185,'Market shares starting point Fe'!$D124)/SUMIFS('intermediary sheet'!Z$2:Z$185,'intermediary sheet'!$C$2:$C$185,'Market shares starting point Fe'!$C124,'intermediary sheet'!$D$2:$D$185,"total"),0)</f>
        <v>0</v>
      </c>
      <c r="AA124" s="7">
        <f>IF(SUMIFS('Eurostat market shares'!$Z$2:$Z$185,'Eurostat market shares'!$C$2:$C$185,'Market shares starting point Fe'!$C124,'Eurostat market shares'!$D$2:$D$185,'Market shares starting point Fe'!$D124)=0,(SUMIFS('RAW data extract'!X$74:X$81,'RAW data extract'!$C$74:$C$81,VLOOKUP('Market shares starting point Fe'!$D124,Nomenclature!$F$1:$G$8,2,FALSE))-'Market shares starting point Fe'!Z124)+Z124,$Z124/SUMIFS('Eurostat market shares'!$Z$2:$Z$185,'Eurostat market shares'!$C$2:$C$185,'Market shares starting point Fe'!$C124,'Eurostat market shares'!$D$2:$D$185,'Market shares starting point Fe'!$D124)*(SUMIFS('RAW data extract'!X$74:X$81,'RAW data extract'!$C$74:$C$81,VLOOKUP('Market shares starting point Fe'!$D124,Nomenclature!$F$1:$G$8,2,FALSE))-'Market shares starting point Fe'!Z124)+Z124)</f>
        <v>0</v>
      </c>
      <c r="AB124" s="7">
        <f>IF(SUMIFS('Eurostat market shares'!$Z$2:$Z$185,'Eurostat market shares'!$C$2:$C$185,'Market shares starting point Fe'!$C124,'Eurostat market shares'!$D$2:$D$185,'Market shares starting point Fe'!$D124)=0,(SUMIFS('RAW data extract'!Y$74:Y$81,'RAW data extract'!$C$74:$C$81,VLOOKUP('Market shares starting point Fe'!$D124,Nomenclature!$F$1:$G$8,2,FALSE))-'Market shares starting point Fe'!AA124)+AA124,$Z124/SUMIFS('Eurostat market shares'!$Z$2:$Z$185,'Eurostat market shares'!$C$2:$C$185,'Market shares starting point Fe'!$C124,'Eurostat market shares'!$D$2:$D$185,'Market shares starting point Fe'!$D124)*(SUMIFS('RAW data extract'!Y$74:Y$81,'RAW data extract'!$C$74:$C$81,VLOOKUP('Market shares starting point Fe'!$D124,Nomenclature!$F$1:$G$8,2,FALSE))-'Market shares starting point Fe'!AA124)+AA124)</f>
        <v>0</v>
      </c>
      <c r="AC124" s="7">
        <f>IF(SUMIFS('Eurostat market shares'!$Z$2:$Z$185,'Eurostat market shares'!$C$2:$C$185,'Market shares starting point Fe'!$C124,'Eurostat market shares'!$D$2:$D$185,'Market shares starting point Fe'!$D124)=0,(SUMIFS('RAW data extract'!Z$74:Z$81,'RAW data extract'!$C$74:$C$81,VLOOKUP('Market shares starting point Fe'!$D124,Nomenclature!$F$1:$G$8,2,FALSE))-'Market shares starting point Fe'!AB124)+AB124,$Z124/SUMIFS('Eurostat market shares'!$Z$2:$Z$185,'Eurostat market shares'!$C$2:$C$185,'Market shares starting point Fe'!$C124,'Eurostat market shares'!$D$2:$D$185,'Market shares starting point Fe'!$D124)*(SUMIFS('RAW data extract'!Z$74:Z$81,'RAW data extract'!$C$74:$C$81,VLOOKUP('Market shares starting point Fe'!$D124,Nomenclature!$F$1:$G$8,2,FALSE))-'Market shares starting point Fe'!AB124)+AB124)</f>
        <v>0</v>
      </c>
      <c r="AD124" s="7">
        <f>IF(SUMIFS('Eurostat market shares'!$Z$2:$Z$185,'Eurostat market shares'!$C$2:$C$185,'Market shares starting point Fe'!$C124,'Eurostat market shares'!$D$2:$D$185,'Market shares starting point Fe'!$D124)=0,(SUMIFS('RAW data extract'!AA$74:AA$81,'RAW data extract'!$C$74:$C$81,VLOOKUP('Market shares starting point Fe'!$D124,Nomenclature!$F$1:$G$8,2,FALSE))-'Market shares starting point Fe'!AC124)+AC124,$Z124/SUMIFS('Eurostat market shares'!$Z$2:$Z$185,'Eurostat market shares'!$C$2:$C$185,'Market shares starting point Fe'!$C124,'Eurostat market shares'!$D$2:$D$185,'Market shares starting point Fe'!$D124)*(SUMIFS('RAW data extract'!AA$74:AA$81,'RAW data extract'!$C$74:$C$81,VLOOKUP('Market shares starting point Fe'!$D124,Nomenclature!$F$1:$G$8,2,FALSE))-'Market shares starting point Fe'!AC124)+AC124)</f>
        <v>0</v>
      </c>
      <c r="AE124" s="7">
        <f>IF(SUMIFS('Eurostat market shares'!$Z$2:$Z$185,'Eurostat market shares'!$C$2:$C$185,'Market shares starting point Fe'!$C124,'Eurostat market shares'!$D$2:$D$185,'Market shares starting point Fe'!$D124)=0,(SUMIFS('RAW data extract'!AB$74:AB$81,'RAW data extract'!$C$74:$C$81,VLOOKUP('Market shares starting point Fe'!$D124,Nomenclature!$F$1:$G$8,2,FALSE))-'Market shares starting point Fe'!AD124)+AD124,$Z124/SUMIFS('Eurostat market shares'!$Z$2:$Z$185,'Eurostat market shares'!$C$2:$C$185,'Market shares starting point Fe'!$C124,'Eurostat market shares'!$D$2:$D$185,'Market shares starting point Fe'!$D124)*(SUMIFS('RAW data extract'!AB$74:AB$81,'RAW data extract'!$C$74:$C$81,VLOOKUP('Market shares starting point Fe'!$D124,Nomenclature!$F$1:$G$8,2,FALSE))-'Market shares starting point Fe'!AD124)+AD124)</f>
        <v>0</v>
      </c>
      <c r="AF124" s="7">
        <f>IF(SUMIFS('Eurostat market shares'!$Z$2:$Z$185,'Eurostat market shares'!$C$2:$C$185,'Market shares starting point Fe'!$C124,'Eurostat market shares'!$D$2:$D$185,'Market shares starting point Fe'!$D124)=0,(SUMIFS('RAW data extract'!AC$74:AC$81,'RAW data extract'!$C$74:$C$81,VLOOKUP('Market shares starting point Fe'!$D124,Nomenclature!$F$1:$G$8,2,FALSE))-'Market shares starting point Fe'!AE124)+AE124,$Z124/SUMIFS('Eurostat market shares'!$Z$2:$Z$185,'Eurostat market shares'!$C$2:$C$185,'Market shares starting point Fe'!$C124,'Eurostat market shares'!$D$2:$D$185,'Market shares starting point Fe'!$D124)*(SUMIFS('RAW data extract'!AC$74:AC$81,'RAW data extract'!$C$74:$C$81,VLOOKUP('Market shares starting point Fe'!$D124,Nomenclature!$F$1:$G$8,2,FALSE))-'Market shares starting point Fe'!AE124)+AE124)</f>
        <v>0</v>
      </c>
      <c r="AG124" s="7">
        <f>IF(SUMIFS('Eurostat market shares'!$Z$2:$Z$185,'Eurostat market shares'!$C$2:$C$185,'Market shares starting point Fe'!$C124,'Eurostat market shares'!$D$2:$D$185,'Market shares starting point Fe'!$D124)=0,(SUMIFS('RAW data extract'!AD$74:AD$81,'RAW data extract'!$C$74:$C$81,VLOOKUP('Market shares starting point Fe'!$D124,Nomenclature!$F$1:$G$8,2,FALSE))-'Market shares starting point Fe'!AF124)+AF124,$Z124/SUMIFS('Eurostat market shares'!$Z$2:$Z$185,'Eurostat market shares'!$C$2:$C$185,'Market shares starting point Fe'!$C124,'Eurostat market shares'!$D$2:$D$185,'Market shares starting point Fe'!$D124)*(SUMIFS('RAW data extract'!AD$74:AD$81,'RAW data extract'!$C$74:$C$81,VLOOKUP('Market shares starting point Fe'!$D124,Nomenclature!$F$1:$G$8,2,FALSE))-'Market shares starting point Fe'!AF124)+AF124)</f>
        <v>0</v>
      </c>
      <c r="AH124" s="7">
        <f>IF(SUMIFS('Eurostat market shares'!$Z$2:$Z$185,'Eurostat market shares'!$C$2:$C$185,'Market shares starting point Fe'!$C124,'Eurostat market shares'!$D$2:$D$185,'Market shares starting point Fe'!$D124)=0,(SUMIFS('RAW data extract'!AE$74:AE$81,'RAW data extract'!$C$74:$C$81,VLOOKUP('Market shares starting point Fe'!$D124,Nomenclature!$F$1:$G$8,2,FALSE))-'Market shares starting point Fe'!AG124)+AG124,$Z124/SUMIFS('Eurostat market shares'!$Z$2:$Z$185,'Eurostat market shares'!$C$2:$C$185,'Market shares starting point Fe'!$C124,'Eurostat market shares'!$D$2:$D$185,'Market shares starting point Fe'!$D124)*(SUMIFS('RAW data extract'!AE$74:AE$81,'RAW data extract'!$C$74:$C$81,VLOOKUP('Market shares starting point Fe'!$D124,Nomenclature!$F$1:$G$8,2,FALSE))-'Market shares starting point Fe'!AG124)+AG124)</f>
        <v>0</v>
      </c>
      <c r="AI124" s="7">
        <f>IF(SUMIFS('Eurostat market shares'!$Z$2:$Z$185,'Eurostat market shares'!$C$2:$C$185,'Market shares starting point Fe'!$C124,'Eurostat market shares'!$D$2:$D$185,'Market shares starting point Fe'!$D124)=0,(SUMIFS('RAW data extract'!AF$74:AF$81,'RAW data extract'!$C$74:$C$81,VLOOKUP('Market shares starting point Fe'!$D124,Nomenclature!$F$1:$G$8,2,FALSE))-'Market shares starting point Fe'!AH124)+AH124,$Z124/SUMIFS('Eurostat market shares'!$Z$2:$Z$185,'Eurostat market shares'!$C$2:$C$185,'Market shares starting point Fe'!$C124,'Eurostat market shares'!$D$2:$D$185,'Market shares starting point Fe'!$D124)*(SUMIFS('RAW data extract'!AF$74:AF$81,'RAW data extract'!$C$74:$C$81,VLOOKUP('Market shares starting point Fe'!$D124,Nomenclature!$F$1:$G$8,2,FALSE))-'Market shares starting point Fe'!AH124)+AH124)</f>
        <v>0</v>
      </c>
      <c r="AJ124" s="7">
        <f>IF(SUMIFS('Eurostat market shares'!$Z$2:$Z$185,'Eurostat market shares'!$C$2:$C$185,'Market shares starting point Fe'!$C124,'Eurostat market shares'!$D$2:$D$185,'Market shares starting point Fe'!$D124)=0,(SUMIFS('RAW data extract'!AG$74:AG$81,'RAW data extract'!$C$74:$C$81,VLOOKUP('Market shares starting point Fe'!$D124,Nomenclature!$F$1:$G$8,2,FALSE))-'Market shares starting point Fe'!AI124)+AI124,$Z124/SUMIFS('Eurostat market shares'!$Z$2:$Z$185,'Eurostat market shares'!$C$2:$C$185,'Market shares starting point Fe'!$C124,'Eurostat market shares'!$D$2:$D$185,'Market shares starting point Fe'!$D124)*(SUMIFS('RAW data extract'!AG$74:AG$81,'RAW data extract'!$C$74:$C$81,VLOOKUP('Market shares starting point Fe'!$D124,Nomenclature!$F$1:$G$8,2,FALSE))-'Market shares starting point Fe'!AI124)+AI124)</f>
        <v>0</v>
      </c>
      <c r="AK124" s="7">
        <f>IF(SUMIFS('Eurostat market shares'!$Z$2:$Z$185,'Eurostat market shares'!$C$2:$C$185,'Market shares starting point Fe'!$C124,'Eurostat market shares'!$D$2:$D$185,'Market shares starting point Fe'!$D124)=0,(SUMIFS('RAW data extract'!AH$74:AH$81,'RAW data extract'!$C$74:$C$81,VLOOKUP('Market shares starting point Fe'!$D124,Nomenclature!$F$1:$G$8,2,FALSE))-'Market shares starting point Fe'!AJ124)+AJ124,$Z124/SUMIFS('Eurostat market shares'!$Z$2:$Z$185,'Eurostat market shares'!$C$2:$C$185,'Market shares starting point Fe'!$C124,'Eurostat market shares'!$D$2:$D$185,'Market shares starting point Fe'!$D124)*(SUMIFS('RAW data extract'!AH$74:AH$81,'RAW data extract'!$C$74:$C$81,VLOOKUP('Market shares starting point Fe'!$D124,Nomenclature!$F$1:$G$8,2,FALSE))-'Market shares starting point Fe'!AJ124)+AJ124)</f>
        <v>0</v>
      </c>
      <c r="AL124" s="7">
        <f>IF(SUMIFS('Eurostat market shares'!$Z$2:$Z$185,'Eurostat market shares'!$C$2:$C$185,'Market shares starting point Fe'!$C124,'Eurostat market shares'!$D$2:$D$185,'Market shares starting point Fe'!$D124)=0,(SUMIFS('RAW data extract'!AI$74:AI$81,'RAW data extract'!$C$74:$C$81,VLOOKUP('Market shares starting point Fe'!$D124,Nomenclature!$F$1:$G$8,2,FALSE))-'Market shares starting point Fe'!AK124)+AK124,$Z124/SUMIFS('Eurostat market shares'!$Z$2:$Z$185,'Eurostat market shares'!$C$2:$C$185,'Market shares starting point Fe'!$C124,'Eurostat market shares'!$D$2:$D$185,'Market shares starting point Fe'!$D124)*(SUMIFS('RAW data extract'!AI$74:AI$81,'RAW data extract'!$C$74:$C$81,VLOOKUP('Market shares starting point Fe'!$D124,Nomenclature!$F$1:$G$8,2,FALSE))-'Market shares starting point Fe'!AK124)+AK124)</f>
        <v>0</v>
      </c>
      <c r="AM124" s="7">
        <f>IF(SUMIFS('Eurostat market shares'!$Z$2:$Z$185,'Eurostat market shares'!$C$2:$C$185,'Market shares starting point Fe'!$C124,'Eurostat market shares'!$D$2:$D$185,'Market shares starting point Fe'!$D124)=0,(SUMIFS('RAW data extract'!AJ$74:AJ$81,'RAW data extract'!$C$74:$C$81,VLOOKUP('Market shares starting point Fe'!$D124,Nomenclature!$F$1:$G$8,2,FALSE))-'Market shares starting point Fe'!AL124)+AL124,$Z124/SUMIFS('Eurostat market shares'!$Z$2:$Z$185,'Eurostat market shares'!$C$2:$C$185,'Market shares starting point Fe'!$C124,'Eurostat market shares'!$D$2:$D$185,'Market shares starting point Fe'!$D124)*(SUMIFS('RAW data extract'!AJ$74:AJ$81,'RAW data extract'!$C$74:$C$81,VLOOKUP('Market shares starting point Fe'!$D124,Nomenclature!$F$1:$G$8,2,FALSE))-'Market shares starting point Fe'!AL124)+AL124)</f>
        <v>0</v>
      </c>
      <c r="AN124" s="7">
        <f>IF(SUMIFS('Eurostat market shares'!$Z$2:$Z$185,'Eurostat market shares'!$C$2:$C$185,'Market shares starting point Fe'!$C124,'Eurostat market shares'!$D$2:$D$185,'Market shares starting point Fe'!$D124)=0,(SUMIFS('RAW data extract'!AK$74:AK$81,'RAW data extract'!$C$74:$C$81,VLOOKUP('Market shares starting point Fe'!$D124,Nomenclature!$F$1:$G$8,2,FALSE))-'Market shares starting point Fe'!AM124)+AM124,$Z124/SUMIFS('Eurostat market shares'!$Z$2:$Z$185,'Eurostat market shares'!$C$2:$C$185,'Market shares starting point Fe'!$C124,'Eurostat market shares'!$D$2:$D$185,'Market shares starting point Fe'!$D124)*(SUMIFS('RAW data extract'!AK$74:AK$81,'RAW data extract'!$C$74:$C$81,VLOOKUP('Market shares starting point Fe'!$D124,Nomenclature!$F$1:$G$8,2,FALSE))-'Market shares starting point Fe'!AM124)+AM124)</f>
        <v>0</v>
      </c>
      <c r="AO124" s="7">
        <f>IF(SUMIFS('Eurostat market shares'!$Z$2:$Z$185,'Eurostat market shares'!$C$2:$C$185,'Market shares starting point Fe'!$C124,'Eurostat market shares'!$D$2:$D$185,'Market shares starting point Fe'!$D124)=0,(SUMIFS('RAW data extract'!AL$74:AL$81,'RAW data extract'!$C$74:$C$81,VLOOKUP('Market shares starting point Fe'!$D124,Nomenclature!$F$1:$G$8,2,FALSE))-'Market shares starting point Fe'!AN124)+AN124,$Z124/SUMIFS('Eurostat market shares'!$Z$2:$Z$185,'Eurostat market shares'!$C$2:$C$185,'Market shares starting point Fe'!$C124,'Eurostat market shares'!$D$2:$D$185,'Market shares starting point Fe'!$D124)*(SUMIFS('RAW data extract'!AL$74:AL$81,'RAW data extract'!$C$74:$C$81,VLOOKUP('Market shares starting point Fe'!$D124,Nomenclature!$F$1:$G$8,2,FALSE))-'Market shares starting point Fe'!AN124)+AN124)</f>
        <v>0</v>
      </c>
      <c r="AP124" s="7">
        <f>IF(SUMIFS('Eurostat market shares'!$Z$2:$Z$185,'Eurostat market shares'!$C$2:$C$185,'Market shares starting point Fe'!$C124,'Eurostat market shares'!$D$2:$D$185,'Market shares starting point Fe'!$D124)=0,(SUMIFS('RAW data extract'!AM$74:AM$81,'RAW data extract'!$C$74:$C$81,VLOOKUP('Market shares starting point Fe'!$D124,Nomenclature!$F$1:$G$8,2,FALSE))-'Market shares starting point Fe'!AO124)+AO124,$Z124/SUMIFS('Eurostat market shares'!$Z$2:$Z$185,'Eurostat market shares'!$C$2:$C$185,'Market shares starting point Fe'!$C124,'Eurostat market shares'!$D$2:$D$185,'Market shares starting point Fe'!$D124)*(SUMIFS('RAW data extract'!AM$74:AM$81,'RAW data extract'!$C$74:$C$81,VLOOKUP('Market shares starting point Fe'!$D124,Nomenclature!$F$1:$G$8,2,FALSE))-'Market shares starting point Fe'!AO124)+AO124)</f>
        <v>0</v>
      </c>
      <c r="AQ124" s="7">
        <f>IF(SUMIFS('Eurostat market shares'!$Z$2:$Z$185,'Eurostat market shares'!$C$2:$C$185,'Market shares starting point Fe'!$C124,'Eurostat market shares'!$D$2:$D$185,'Market shares starting point Fe'!$D124)=0,(SUMIFS('RAW data extract'!AN$74:AN$81,'RAW data extract'!$C$74:$C$81,VLOOKUP('Market shares starting point Fe'!$D124,Nomenclature!$F$1:$G$8,2,FALSE))-'Market shares starting point Fe'!AP124)+AP124,$Z124/SUMIFS('Eurostat market shares'!$Z$2:$Z$185,'Eurostat market shares'!$C$2:$C$185,'Market shares starting point Fe'!$C124,'Eurostat market shares'!$D$2:$D$185,'Market shares starting point Fe'!$D124)*(SUMIFS('RAW data extract'!AN$74:AN$81,'RAW data extract'!$C$74:$C$81,VLOOKUP('Market shares starting point Fe'!$D124,Nomenclature!$F$1:$G$8,2,FALSE))-'Market shares starting point Fe'!AP124)+AP124)</f>
        <v>0</v>
      </c>
      <c r="AR124" s="7">
        <f>IF(SUMIFS('Eurostat market shares'!$Z$2:$Z$185,'Eurostat market shares'!$C$2:$C$185,'Market shares starting point Fe'!$C124,'Eurostat market shares'!$D$2:$D$185,'Market shares starting point Fe'!$D124)=0,(SUMIFS('RAW data extract'!AO$74:AO$81,'RAW data extract'!$C$74:$C$81,VLOOKUP('Market shares starting point Fe'!$D124,Nomenclature!$F$1:$G$8,2,FALSE))-'Market shares starting point Fe'!AQ124)+AQ124,$Z124/SUMIFS('Eurostat market shares'!$Z$2:$Z$185,'Eurostat market shares'!$C$2:$C$185,'Market shares starting point Fe'!$C124,'Eurostat market shares'!$D$2:$D$185,'Market shares starting point Fe'!$D124)*(SUMIFS('RAW data extract'!AO$74:AO$81,'RAW data extract'!$C$74:$C$81,VLOOKUP('Market shares starting point Fe'!$D124,Nomenclature!$F$1:$G$8,2,FALSE))-'Market shares starting point Fe'!AQ124)+AQ124)</f>
        <v>0</v>
      </c>
      <c r="AS124" s="7">
        <f>IF(SUMIFS('Eurostat market shares'!$Z$2:$Z$185,'Eurostat market shares'!$C$2:$C$185,'Market shares starting point Fe'!$C124,'Eurostat market shares'!$D$2:$D$185,'Market shares starting point Fe'!$D124)=0,(SUMIFS('RAW data extract'!AP$74:AP$81,'RAW data extract'!$C$74:$C$81,VLOOKUP('Market shares starting point Fe'!$D124,Nomenclature!$F$1:$G$8,2,FALSE))-'Market shares starting point Fe'!AR124)+AR124,$Z124/SUMIFS('Eurostat market shares'!$Z$2:$Z$185,'Eurostat market shares'!$C$2:$C$185,'Market shares starting point Fe'!$C124,'Eurostat market shares'!$D$2:$D$185,'Market shares starting point Fe'!$D124)*(SUMIFS('RAW data extract'!AP$74:AP$81,'RAW data extract'!$C$74:$C$81,VLOOKUP('Market shares starting point Fe'!$D124,Nomenclature!$F$1:$G$8,2,FALSE))-'Market shares starting point Fe'!AR124)+AR124)</f>
        <v>0</v>
      </c>
      <c r="AT124" s="7">
        <f>IF(SUMIFS('Eurostat market shares'!$Z$2:$Z$185,'Eurostat market shares'!$C$2:$C$185,'Market shares starting point Fe'!$C124,'Eurostat market shares'!$D$2:$D$185,'Market shares starting point Fe'!$D124)=0,(SUMIFS('RAW data extract'!AQ$74:AQ$81,'RAW data extract'!$C$74:$C$81,VLOOKUP('Market shares starting point Fe'!$D124,Nomenclature!$F$1:$G$8,2,FALSE))-'Market shares starting point Fe'!AS124)+AS124,$Z124/SUMIFS('Eurostat market shares'!$Z$2:$Z$185,'Eurostat market shares'!$C$2:$C$185,'Market shares starting point Fe'!$C124,'Eurostat market shares'!$D$2:$D$185,'Market shares starting point Fe'!$D124)*(SUMIFS('RAW data extract'!AQ$74:AQ$81,'RAW data extract'!$C$74:$C$81,VLOOKUP('Market shares starting point Fe'!$D124,Nomenclature!$F$1:$G$8,2,FALSE))-'Market shares starting point Fe'!AS124)+AS124)</f>
        <v>0</v>
      </c>
      <c r="AU124" s="7">
        <f>IF(SUMIFS('Eurostat market shares'!$Z$2:$Z$185,'Eurostat market shares'!$C$2:$C$185,'Market shares starting point Fe'!$C124,'Eurostat market shares'!$D$2:$D$185,'Market shares starting point Fe'!$D124)=0,(SUMIFS('RAW data extract'!AR$74:AR$81,'RAW data extract'!$C$74:$C$81,VLOOKUP('Market shares starting point Fe'!$D124,Nomenclature!$F$1:$G$8,2,FALSE))-'Market shares starting point Fe'!AT124)+AT124,$Z124/SUMIFS('Eurostat market shares'!$Z$2:$Z$185,'Eurostat market shares'!$C$2:$C$185,'Market shares starting point Fe'!$C124,'Eurostat market shares'!$D$2:$D$185,'Market shares starting point Fe'!$D124)*(SUMIFS('RAW data extract'!AR$74:AR$81,'RAW data extract'!$C$74:$C$81,VLOOKUP('Market shares starting point Fe'!$D124,Nomenclature!$F$1:$G$8,2,FALSE))-'Market shares starting point Fe'!AT124)+AT124)</f>
        <v>0</v>
      </c>
      <c r="AV124" s="7">
        <f>IF(SUMIFS('Eurostat market shares'!$Z$2:$Z$185,'Eurostat market shares'!$C$2:$C$185,'Market shares starting point Fe'!$C124,'Eurostat market shares'!$D$2:$D$185,'Market shares starting point Fe'!$D124)=0,(SUMIFS('RAW data extract'!AS$74:AS$81,'RAW data extract'!$C$74:$C$81,VLOOKUP('Market shares starting point Fe'!$D124,Nomenclature!$F$1:$G$8,2,FALSE))-'Market shares starting point Fe'!AU124)+AU124,$Z124/SUMIFS('Eurostat market shares'!$Z$2:$Z$185,'Eurostat market shares'!$C$2:$C$185,'Market shares starting point Fe'!$C124,'Eurostat market shares'!$D$2:$D$185,'Market shares starting point Fe'!$D124)*(SUMIFS('RAW data extract'!AS$74:AS$81,'RAW data extract'!$C$74:$C$81,VLOOKUP('Market shares starting point Fe'!$D124,Nomenclature!$F$1:$G$8,2,FALSE))-'Market shares starting point Fe'!AU124)+AU124)</f>
        <v>0</v>
      </c>
      <c r="AW124" s="7">
        <f>IF(SUMIFS('Eurostat market shares'!$Z$2:$Z$185,'Eurostat market shares'!$C$2:$C$185,'Market shares starting point Fe'!$C124,'Eurostat market shares'!$D$2:$D$185,'Market shares starting point Fe'!$D124)=0,(SUMIFS('RAW data extract'!AT$74:AT$81,'RAW data extract'!$C$74:$C$81,VLOOKUP('Market shares starting point Fe'!$D124,Nomenclature!$F$1:$G$8,2,FALSE))-'Market shares starting point Fe'!AV124)+AV124,$Z124/SUMIFS('Eurostat market shares'!$Z$2:$Z$185,'Eurostat market shares'!$C$2:$C$185,'Market shares starting point Fe'!$C124,'Eurostat market shares'!$D$2:$D$185,'Market shares starting point Fe'!$D124)*(SUMIFS('RAW data extract'!AT$74:AT$81,'RAW data extract'!$C$74:$C$81,VLOOKUP('Market shares starting point Fe'!$D124,Nomenclature!$F$1:$G$8,2,FALSE))-'Market shares starting point Fe'!AV124)+AV124)</f>
        <v>0</v>
      </c>
      <c r="AX124" s="7">
        <f>IF(SUMIFS('Eurostat market shares'!$Z$2:$Z$185,'Eurostat market shares'!$C$2:$C$185,'Market shares starting point Fe'!$C124,'Eurostat market shares'!$D$2:$D$185,'Market shares starting point Fe'!$D124)=0,(SUMIFS('RAW data extract'!AU$74:AU$81,'RAW data extract'!$C$74:$C$81,VLOOKUP('Market shares starting point Fe'!$D124,Nomenclature!$F$1:$G$8,2,FALSE))-'Market shares starting point Fe'!AW124)+AW124,$Z124/SUMIFS('Eurostat market shares'!$Z$2:$Z$185,'Eurostat market shares'!$C$2:$C$185,'Market shares starting point Fe'!$C124,'Eurostat market shares'!$D$2:$D$185,'Market shares starting point Fe'!$D124)*(SUMIFS('RAW data extract'!AU$74:AU$81,'RAW data extract'!$C$74:$C$81,VLOOKUP('Market shares starting point Fe'!$D124,Nomenclature!$F$1:$G$8,2,FALSE))-'Market shares starting point Fe'!AW124)+AW124)</f>
        <v>0</v>
      </c>
      <c r="AY124" s="7">
        <f>IF(SUMIFS('Eurostat market shares'!$Z$2:$Z$185,'Eurostat market shares'!$C$2:$C$185,'Market shares starting point Fe'!$C124,'Eurostat market shares'!$D$2:$D$185,'Market shares starting point Fe'!$D124)=0,(SUMIFS('RAW data extract'!AV$74:AV$81,'RAW data extract'!$C$74:$C$81,VLOOKUP('Market shares starting point Fe'!$D124,Nomenclature!$F$1:$G$8,2,FALSE))-'Market shares starting point Fe'!AX124)+AX124,$Z124/SUMIFS('Eurostat market shares'!$Z$2:$Z$185,'Eurostat market shares'!$C$2:$C$185,'Market shares starting point Fe'!$C124,'Eurostat market shares'!$D$2:$D$185,'Market shares starting point Fe'!$D124)*(SUMIFS('RAW data extract'!AV$74:AV$81,'RAW data extract'!$C$74:$C$81,VLOOKUP('Market shares starting point Fe'!$D124,Nomenclature!$F$1:$G$8,2,FALSE))-'Market shares starting point Fe'!AX124)+AX124)</f>
        <v>0</v>
      </c>
      <c r="AZ124" s="7">
        <f>IF(SUMIFS('Eurostat market shares'!$Z$2:$Z$185,'Eurostat market shares'!$C$2:$C$185,'Market shares starting point Fe'!$C124,'Eurostat market shares'!$D$2:$D$185,'Market shares starting point Fe'!$D124)=0,(SUMIFS('RAW data extract'!AW$74:AW$81,'RAW data extract'!$C$74:$C$81,VLOOKUP('Market shares starting point Fe'!$D124,Nomenclature!$F$1:$G$8,2,FALSE))-'Market shares starting point Fe'!AY124)+AY124,$Z124/SUMIFS('Eurostat market shares'!$Z$2:$Z$185,'Eurostat market shares'!$C$2:$C$185,'Market shares starting point Fe'!$C124,'Eurostat market shares'!$D$2:$D$185,'Market shares starting point Fe'!$D124)*(SUMIFS('RAW data extract'!AW$74:AW$81,'RAW data extract'!$C$74:$C$81,VLOOKUP('Market shares starting point Fe'!$D124,Nomenclature!$F$1:$G$8,2,FALSE))-'Market shares starting point Fe'!AY124)+AY124)</f>
        <v>0</v>
      </c>
      <c r="BA124" s="7">
        <f>IF(SUMIFS('Eurostat market shares'!$Z$2:$Z$185,'Eurostat market shares'!$C$2:$C$185,'Market shares starting point Fe'!$C124,'Eurostat market shares'!$D$2:$D$185,'Market shares starting point Fe'!$D124)=0,(SUMIFS('RAW data extract'!AX$74:AX$81,'RAW data extract'!$C$74:$C$81,VLOOKUP('Market shares starting point Fe'!$D124,Nomenclature!$F$1:$G$8,2,FALSE))-'Market shares starting point Fe'!AZ124)+AZ124,$Z124/SUMIFS('Eurostat market shares'!$Z$2:$Z$185,'Eurostat market shares'!$C$2:$C$185,'Market shares starting point Fe'!$C124,'Eurostat market shares'!$D$2:$D$185,'Market shares starting point Fe'!$D124)*(SUMIFS('RAW data extract'!AX$74:AX$81,'RAW data extract'!$C$74:$C$81,VLOOKUP('Market shares starting point Fe'!$D124,Nomenclature!$F$1:$G$8,2,FALSE))-'Market shares starting point Fe'!AZ124)+AZ124)</f>
        <v>0</v>
      </c>
      <c r="BB124" s="7">
        <f>IF(SUMIFS('Eurostat market shares'!$Z$2:$Z$185,'Eurostat market shares'!$C$2:$C$185,'Market shares starting point Fe'!$C124,'Eurostat market shares'!$D$2:$D$185,'Market shares starting point Fe'!$D124)=0,(SUMIFS('RAW data extract'!AY$74:AY$81,'RAW data extract'!$C$74:$C$81,VLOOKUP('Market shares starting point Fe'!$D124,Nomenclature!$F$1:$G$8,2,FALSE))-'Market shares starting point Fe'!BA124)+BA124,$Z124/SUMIFS('Eurostat market shares'!$Z$2:$Z$185,'Eurostat market shares'!$C$2:$C$185,'Market shares starting point Fe'!$C124,'Eurostat market shares'!$D$2:$D$185,'Market shares starting point Fe'!$D124)*(SUMIFS('RAW data extract'!AY$74:AY$81,'RAW data extract'!$C$74:$C$81,VLOOKUP('Market shares starting point Fe'!$D124,Nomenclature!$F$1:$G$8,2,FALSE))-'Market shares starting point Fe'!BA124)+BA124)</f>
        <v>0</v>
      </c>
      <c r="BC124" s="7">
        <f>IF(SUMIFS('Eurostat market shares'!$Z$2:$Z$185,'Eurostat market shares'!$C$2:$C$185,'Market shares starting point Fe'!$C124,'Eurostat market shares'!$D$2:$D$185,'Market shares starting point Fe'!$D124)=0,(SUMIFS('RAW data extract'!AZ$74:AZ$81,'RAW data extract'!$C$74:$C$81,VLOOKUP('Market shares starting point Fe'!$D124,Nomenclature!$F$1:$G$8,2,FALSE))-'Market shares starting point Fe'!BB124)+BB124,$Z124/SUMIFS('Eurostat market shares'!$Z$2:$Z$185,'Eurostat market shares'!$C$2:$C$185,'Market shares starting point Fe'!$C124,'Eurostat market shares'!$D$2:$D$185,'Market shares starting point Fe'!$D124)*(SUMIFS('RAW data extract'!AZ$74:AZ$81,'RAW data extract'!$C$74:$C$81,VLOOKUP('Market shares starting point Fe'!$D124,Nomenclature!$F$1:$G$8,2,FALSE))-'Market shares starting point Fe'!BB124)+BB124)</f>
        <v>0</v>
      </c>
      <c r="BD124" s="7">
        <f>IF(SUMIFS('Eurostat market shares'!$Z$2:$Z$185,'Eurostat market shares'!$C$2:$C$185,'Market shares starting point Fe'!$C124,'Eurostat market shares'!$D$2:$D$185,'Market shares starting point Fe'!$D124)=0,(SUMIFS('RAW data extract'!BA$74:BA$81,'RAW data extract'!$C$74:$C$81,VLOOKUP('Market shares starting point Fe'!$D124,Nomenclature!$F$1:$G$8,2,FALSE))-'Market shares starting point Fe'!BC124)+BC124,$Z124/SUMIFS('Eurostat market shares'!$Z$2:$Z$185,'Eurostat market shares'!$C$2:$C$185,'Market shares starting point Fe'!$C124,'Eurostat market shares'!$D$2:$D$185,'Market shares starting point Fe'!$D124)*(SUMIFS('RAW data extract'!BA$74:BA$81,'RAW data extract'!$C$74:$C$81,VLOOKUP('Market shares starting point Fe'!$D124,Nomenclature!$F$1:$G$8,2,FALSE))-'Market shares starting point Fe'!BC124)+BC124)</f>
        <v>0</v>
      </c>
      <c r="BE124" s="7">
        <f>IF(SUMIFS('Eurostat market shares'!$Z$2:$Z$185,'Eurostat market shares'!$C$2:$C$185,'Market shares starting point Fe'!$C124,'Eurostat market shares'!$D$2:$D$185,'Market shares starting point Fe'!$D124)=0,(SUMIFS('RAW data extract'!BB$74:BB$81,'RAW data extract'!$C$74:$C$81,VLOOKUP('Market shares starting point Fe'!$D124,Nomenclature!$F$1:$G$8,2,FALSE))-'Market shares starting point Fe'!BD124)+BD124,$Z124/SUMIFS('Eurostat market shares'!$Z$2:$Z$185,'Eurostat market shares'!$C$2:$C$185,'Market shares starting point Fe'!$C124,'Eurostat market shares'!$D$2:$D$185,'Market shares starting point Fe'!$D124)*(SUMIFS('RAW data extract'!BB$74:BB$81,'RAW data extract'!$C$74:$C$81,VLOOKUP('Market shares starting point Fe'!$D124,Nomenclature!$F$1:$G$8,2,FALSE))-'Market shares starting point Fe'!BD124)+BD124)</f>
        <v>0</v>
      </c>
      <c r="BF124" s="7">
        <f>IF(SUMIFS('Eurostat market shares'!$Z$2:$Z$185,'Eurostat market shares'!$C$2:$C$185,'Market shares starting point Fe'!$C124,'Eurostat market shares'!$D$2:$D$185,'Market shares starting point Fe'!$D124)=0,(SUMIFS('RAW data extract'!BC$74:BC$81,'RAW data extract'!$C$74:$C$81,VLOOKUP('Market shares starting point Fe'!$D124,Nomenclature!$F$1:$G$8,2,FALSE))-'Market shares starting point Fe'!BE124)+BE124,$Z124/SUMIFS('Eurostat market shares'!$Z$2:$Z$185,'Eurostat market shares'!$C$2:$C$185,'Market shares starting point Fe'!$C124,'Eurostat market shares'!$D$2:$D$185,'Market shares starting point Fe'!$D124)*(SUMIFS('RAW data extract'!BC$74:BC$81,'RAW data extract'!$C$74:$C$81,VLOOKUP('Market shares starting point Fe'!$D124,Nomenclature!$F$1:$G$8,2,FALSE))-'Market shares starting point Fe'!BE124)+BE124)</f>
        <v>0</v>
      </c>
      <c r="BG124" s="7">
        <f>IF(SUMIFS('Eurostat market shares'!$Z$2:$Z$185,'Eurostat market shares'!$C$2:$C$185,'Market shares starting point Fe'!$C124,'Eurostat market shares'!$D$2:$D$185,'Market shares starting point Fe'!$D124)=0,(SUMIFS('RAW data extract'!BD$74:BD$81,'RAW data extract'!$C$74:$C$81,VLOOKUP('Market shares starting point Fe'!$D124,Nomenclature!$F$1:$G$8,2,FALSE))-'Market shares starting point Fe'!BF124)+BF124,$Z124/SUMIFS('Eurostat market shares'!$Z$2:$Z$185,'Eurostat market shares'!$C$2:$C$185,'Market shares starting point Fe'!$C124,'Eurostat market shares'!$D$2:$D$185,'Market shares starting point Fe'!$D124)*(SUMIFS('RAW data extract'!BD$74:BD$81,'RAW data extract'!$C$74:$C$81,VLOOKUP('Market shares starting point Fe'!$D124,Nomenclature!$F$1:$G$8,2,FALSE))-'Market shares starting point Fe'!BF124)+BF124)</f>
        <v>0</v>
      </c>
      <c r="BH124" s="7">
        <f>IF(SUMIFS('Eurostat market shares'!$Z$2:$Z$185,'Eurostat market shares'!$C$2:$C$185,'Market shares starting point Fe'!$C124,'Eurostat market shares'!$D$2:$D$185,'Market shares starting point Fe'!$D124)=0,(SUMIFS('RAW data extract'!BE$74:BE$81,'RAW data extract'!$C$74:$C$81,VLOOKUP('Market shares starting point Fe'!$D124,Nomenclature!$F$1:$G$8,2,FALSE))-'Market shares starting point Fe'!BG124)+BG124,$Z124/SUMIFS('Eurostat market shares'!$Z$2:$Z$185,'Eurostat market shares'!$C$2:$C$185,'Market shares starting point Fe'!$C124,'Eurostat market shares'!$D$2:$D$185,'Market shares starting point Fe'!$D124)*(SUMIFS('RAW data extract'!BE$74:BE$81,'RAW data extract'!$C$74:$C$81,VLOOKUP('Market shares starting point Fe'!$D124,Nomenclature!$F$1:$G$8,2,FALSE))-'Market shares starting point Fe'!BG124)+BG124)</f>
        <v>0</v>
      </c>
    </row>
    <row r="125" spans="1:60" x14ac:dyDescent="0.3">
      <c r="A125" t="s">
        <v>9</v>
      </c>
      <c r="B125" t="s">
        <v>10</v>
      </c>
      <c r="C125" t="s">
        <v>34</v>
      </c>
      <c r="D125" t="s">
        <v>19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 s="6">
        <f>IFERROR(SUMIFS('intermediary sheet'!J$2:J$185,'intermediary sheet'!$C$2:$C$185,'Market shares starting point Fe'!$C125,'intermediary sheet'!$D$2:$D$185,'Market shares starting point Fe'!$D125)/SUMIFS('intermediary sheet'!J$2:J$185,'intermediary sheet'!$C$2:$C$185,'Market shares starting point Fe'!$C125,'intermediary sheet'!$D$2:$D$185,"total"),0)</f>
        <v>1.0104776999261326E-2</v>
      </c>
      <c r="K125" s="6">
        <f>IFERROR(SUMIFS('intermediary sheet'!K$2:K$185,'intermediary sheet'!$C$2:$C$185,'Market shares starting point Fe'!$C125,'intermediary sheet'!$D$2:$D$185,'Market shares starting point Fe'!$D125)/SUMIFS('intermediary sheet'!K$2:K$185,'intermediary sheet'!$C$2:$C$185,'Market shares starting point Fe'!$C125,'intermediary sheet'!$D$2:$D$185,"total"),0)</f>
        <v>9.7879516343152388E-3</v>
      </c>
      <c r="L125" s="6">
        <f>IFERROR(SUMIFS('intermediary sheet'!L$2:L$185,'intermediary sheet'!$C$2:$C$185,'Market shares starting point Fe'!$C125,'intermediary sheet'!$D$2:$D$185,'Market shares starting point Fe'!$D125)/SUMIFS('intermediary sheet'!L$2:L$185,'intermediary sheet'!$C$2:$C$185,'Market shares starting point Fe'!$C125,'intermediary sheet'!$D$2:$D$185,"total"),0)</f>
        <v>9.4068187214548082E-3</v>
      </c>
      <c r="M125" s="6">
        <f>IFERROR(SUMIFS('intermediary sheet'!M$2:M$185,'intermediary sheet'!$C$2:$C$185,'Market shares starting point Fe'!$C125,'intermediary sheet'!$D$2:$D$185,'Market shares starting point Fe'!$D125)/SUMIFS('intermediary sheet'!M$2:M$185,'intermediary sheet'!$C$2:$C$185,'Market shares starting point Fe'!$C125,'intermediary sheet'!$D$2:$D$185,"total"),0)</f>
        <v>9.4978143250039841E-3</v>
      </c>
      <c r="N125" s="6">
        <f>IFERROR(SUMIFS('intermediary sheet'!N$2:N$185,'intermediary sheet'!$C$2:$C$185,'Market shares starting point Fe'!$C125,'intermediary sheet'!$D$2:$D$185,'Market shares starting point Fe'!$D125)/SUMIFS('intermediary sheet'!N$2:N$185,'intermediary sheet'!$C$2:$C$185,'Market shares starting point Fe'!$C125,'intermediary sheet'!$D$2:$D$185,"total"),0)</f>
        <v>9.5960242156512849E-3</v>
      </c>
      <c r="O125" s="6">
        <f>IFERROR(SUMIFS('intermediary sheet'!O$2:O$185,'intermediary sheet'!$C$2:$C$185,'Market shares starting point Fe'!$C125,'intermediary sheet'!$D$2:$D$185,'Market shares starting point Fe'!$D125)/SUMIFS('intermediary sheet'!O$2:O$185,'intermediary sheet'!$C$2:$C$185,'Market shares starting point Fe'!$C125,'intermediary sheet'!$D$2:$D$185,"total"),0)</f>
        <v>9.2577186478805754E-3</v>
      </c>
      <c r="P125" s="6">
        <f>IFERROR(SUMIFS('intermediary sheet'!P$2:P$185,'intermediary sheet'!$C$2:$C$185,'Market shares starting point Fe'!$C125,'intermediary sheet'!$D$2:$D$185,'Market shares starting point Fe'!$D125)/SUMIFS('intermediary sheet'!P$2:P$185,'intermediary sheet'!$C$2:$C$185,'Market shares starting point Fe'!$C125,'intermediary sheet'!$D$2:$D$185,"total"),0)</f>
        <v>9.000304765363093E-3</v>
      </c>
      <c r="Q125" s="6">
        <f>IFERROR(SUMIFS('intermediary sheet'!Q$2:Q$185,'intermediary sheet'!$C$2:$C$185,'Market shares starting point Fe'!$C125,'intermediary sheet'!$D$2:$D$185,'Market shares starting point Fe'!$D125)/SUMIFS('intermediary sheet'!Q$2:Q$185,'intermediary sheet'!$C$2:$C$185,'Market shares starting point Fe'!$C125,'intermediary sheet'!$D$2:$D$185,"total"),0)</f>
        <v>8.7808888803242568E-3</v>
      </c>
      <c r="R125" s="6">
        <f>IFERROR(SUMIFS('intermediary sheet'!R$2:R$185,'intermediary sheet'!$C$2:$C$185,'Market shares starting point Fe'!$C125,'intermediary sheet'!$D$2:$D$185,'Market shares starting point Fe'!$D125)/SUMIFS('intermediary sheet'!R$2:R$185,'intermediary sheet'!$C$2:$C$185,'Market shares starting point Fe'!$C125,'intermediary sheet'!$D$2:$D$185,"total"),0)</f>
        <v>8.8738589844643903E-3</v>
      </c>
      <c r="S125" s="6">
        <f>IFERROR(SUMIFS('intermediary sheet'!S$2:S$185,'intermediary sheet'!$C$2:$C$185,'Market shares starting point Fe'!$C125,'intermediary sheet'!$D$2:$D$185,'Market shares starting point Fe'!$D125)/SUMIFS('intermediary sheet'!S$2:S$185,'intermediary sheet'!$C$2:$C$185,'Market shares starting point Fe'!$C125,'intermediary sheet'!$D$2:$D$185,"total"),0)</f>
        <v>9.5621806808166617E-3</v>
      </c>
      <c r="T125" s="6">
        <f>IFERROR(SUMIFS('intermediary sheet'!T$2:T$185,'intermediary sheet'!$C$2:$C$185,'Market shares starting point Fe'!$C125,'intermediary sheet'!$D$2:$D$185,'Market shares starting point Fe'!$D125)/SUMIFS('intermediary sheet'!T$2:T$185,'intermediary sheet'!$C$2:$C$185,'Market shares starting point Fe'!$C125,'intermediary sheet'!$D$2:$D$185,"total"),0)</f>
        <v>1.0022301279668668E-2</v>
      </c>
      <c r="U125" s="6">
        <f>IFERROR(SUMIFS('intermediary sheet'!U$2:U$185,'intermediary sheet'!$C$2:$C$185,'Market shares starting point Fe'!$C125,'intermediary sheet'!$D$2:$D$185,'Market shares starting point Fe'!$D125)/SUMIFS('intermediary sheet'!U$2:U$185,'intermediary sheet'!$C$2:$C$185,'Market shares starting point Fe'!$C125,'intermediary sheet'!$D$2:$D$185,"total"),0)</f>
        <v>9.7617277671270385E-3</v>
      </c>
      <c r="V125" s="6">
        <f>IFERROR(SUMIFS('intermediary sheet'!V$2:V$185,'intermediary sheet'!$C$2:$C$185,'Market shares starting point Fe'!$C125,'intermediary sheet'!$D$2:$D$185,'Market shares starting point Fe'!$D125)/SUMIFS('intermediary sheet'!V$2:V$185,'intermediary sheet'!$C$2:$C$185,'Market shares starting point Fe'!$C125,'intermediary sheet'!$D$2:$D$185,"total"),0)</f>
        <v>1.0320437325127814E-2</v>
      </c>
      <c r="W125" s="6">
        <f>IFERROR(SUMIFS('intermediary sheet'!W$2:W$185,'intermediary sheet'!$C$2:$C$185,'Market shares starting point Fe'!$C125,'intermediary sheet'!$D$2:$D$185,'Market shares starting point Fe'!$D125)/SUMIFS('intermediary sheet'!W$2:W$185,'intermediary sheet'!$C$2:$C$185,'Market shares starting point Fe'!$C125,'intermediary sheet'!$D$2:$D$185,"total"),0)</f>
        <v>1.0401332476346472E-2</v>
      </c>
      <c r="X125" s="6">
        <f>IFERROR(SUMIFS('intermediary sheet'!X$2:X$185,'intermediary sheet'!$C$2:$C$185,'Market shares starting point Fe'!$C125,'intermediary sheet'!$D$2:$D$185,'Market shares starting point Fe'!$D125)/SUMIFS('intermediary sheet'!X$2:X$185,'intermediary sheet'!$C$2:$C$185,'Market shares starting point Fe'!$C125,'intermediary sheet'!$D$2:$D$185,"total"),0)</f>
        <v>1.0627949706380372E-2</v>
      </c>
      <c r="Y125" s="6">
        <f>IFERROR(SUMIFS('intermediary sheet'!Y$2:Y$185,'intermediary sheet'!$C$2:$C$185,'Market shares starting point Fe'!$C125,'intermediary sheet'!$D$2:$D$185,'Market shares starting point Fe'!$D125)/SUMIFS('intermediary sheet'!Y$2:Y$185,'intermediary sheet'!$C$2:$C$185,'Market shares starting point Fe'!$C125,'intermediary sheet'!$D$2:$D$185,"total"),0)</f>
        <v>1.0565381188570306E-2</v>
      </c>
      <c r="Z125" s="6">
        <f>IFERROR(SUMIFS('intermediary sheet'!Z$2:Z$185,'intermediary sheet'!$C$2:$C$185,'Market shares starting point Fe'!$C125,'intermediary sheet'!$D$2:$D$185,'Market shares starting point Fe'!$D125)/SUMIFS('intermediary sheet'!Z$2:Z$185,'intermediary sheet'!$C$2:$C$185,'Market shares starting point Fe'!$C125,'intermediary sheet'!$D$2:$D$185,"total"),0)</f>
        <v>1.1255368859912979E-2</v>
      </c>
      <c r="AA125" s="7">
        <f>IF(SUMIFS('Eurostat market shares'!$Z$2:$Z$185,'Eurostat market shares'!$C$2:$C$185,'Market shares starting point Fe'!$C125,'Eurostat market shares'!$D$2:$D$185,'Market shares starting point Fe'!$D125)=0,(SUMIFS('RAW data extract'!X$74:X$81,'RAW data extract'!$C$74:$C$81,VLOOKUP('Market shares starting point Fe'!$D125,Nomenclature!$F$1:$G$8,2,FALSE))-'Market shares starting point Fe'!Z125)+Z125,$Z125/SUMIFS('Eurostat market shares'!$Z$2:$Z$185,'Eurostat market shares'!$C$2:$C$185,'Market shares starting point Fe'!$C125,'Eurostat market shares'!$D$2:$D$185,'Market shares starting point Fe'!$D125)*(SUMIFS('RAW data extract'!X$74:X$81,'RAW data extract'!$C$74:$C$81,VLOOKUP('Market shares starting point Fe'!$D125,Nomenclature!$F$1:$G$8,2,FALSE))-'Market shares starting point Fe'!Z125)+Z125)</f>
        <v>1.7160031987682844E-2</v>
      </c>
      <c r="AB125" s="7">
        <f>IF(SUMIFS('Eurostat market shares'!$Z$2:$Z$185,'Eurostat market shares'!$C$2:$C$185,'Market shares starting point Fe'!$C125,'Eurostat market shares'!$D$2:$D$185,'Market shares starting point Fe'!$D125)=0,(SUMIFS('RAW data extract'!Y$74:Y$81,'RAW data extract'!$C$74:$C$81,VLOOKUP('Market shares starting point Fe'!$D125,Nomenclature!$F$1:$G$8,2,FALSE))-'Market shares starting point Fe'!AA125)+AA125,$Z125/SUMIFS('Eurostat market shares'!$Z$2:$Z$185,'Eurostat market shares'!$C$2:$C$185,'Market shares starting point Fe'!$C125,'Eurostat market shares'!$D$2:$D$185,'Market shares starting point Fe'!$D125)*(SUMIFS('RAW data extract'!Y$74:Y$81,'RAW data extract'!$C$74:$C$81,VLOOKUP('Market shares starting point Fe'!$D125,Nomenclature!$F$1:$G$8,2,FALSE))-'Market shares starting point Fe'!AA125)+AA125)</f>
        <v>1.7920268381387026E-2</v>
      </c>
      <c r="AC125" s="7">
        <f>IF(SUMIFS('Eurostat market shares'!$Z$2:$Z$185,'Eurostat market shares'!$C$2:$C$185,'Market shares starting point Fe'!$C125,'Eurostat market shares'!$D$2:$D$185,'Market shares starting point Fe'!$D125)=0,(SUMIFS('RAW data extract'!Z$74:Z$81,'RAW data extract'!$C$74:$C$81,VLOOKUP('Market shares starting point Fe'!$D125,Nomenclature!$F$1:$G$8,2,FALSE))-'Market shares starting point Fe'!AB125)+AB125,$Z125/SUMIFS('Eurostat market shares'!$Z$2:$Z$185,'Eurostat market shares'!$C$2:$C$185,'Market shares starting point Fe'!$C125,'Eurostat market shares'!$D$2:$D$185,'Market shares starting point Fe'!$D125)*(SUMIFS('RAW data extract'!Z$74:Z$81,'RAW data extract'!$C$74:$C$81,VLOOKUP('Market shares starting point Fe'!$D125,Nomenclature!$F$1:$G$8,2,FALSE))-'Market shares starting point Fe'!AB125)+AB125)</f>
        <v>1.8867382119504561E-2</v>
      </c>
      <c r="AD125" s="7">
        <f>IF(SUMIFS('Eurostat market shares'!$Z$2:$Z$185,'Eurostat market shares'!$C$2:$C$185,'Market shares starting point Fe'!$C125,'Eurostat market shares'!$D$2:$D$185,'Market shares starting point Fe'!$D125)=0,(SUMIFS('RAW data extract'!AA$74:AA$81,'RAW data extract'!$C$74:$C$81,VLOOKUP('Market shares starting point Fe'!$D125,Nomenclature!$F$1:$G$8,2,FALSE))-'Market shares starting point Fe'!AC125)+AC125,$Z125/SUMIFS('Eurostat market shares'!$Z$2:$Z$185,'Eurostat market shares'!$C$2:$C$185,'Market shares starting point Fe'!$C125,'Eurostat market shares'!$D$2:$D$185,'Market shares starting point Fe'!$D125)*(SUMIFS('RAW data extract'!AA$74:AA$81,'RAW data extract'!$C$74:$C$81,VLOOKUP('Market shares starting point Fe'!$D125,Nomenclature!$F$1:$G$8,2,FALSE))-'Market shares starting point Fe'!AC125)+AC125)</f>
        <v>1.9986701613539905E-2</v>
      </c>
      <c r="AE125" s="7">
        <f t="shared" ref="AE125" si="646">1-AE123-AE124-AE126-AE127-AE128-AE129</f>
        <v>2.1168391148337129E-2</v>
      </c>
      <c r="AF125" s="7">
        <f t="shared" ref="AF125" si="647">1-AF123-AF124-AF126-AF127-AF128-AF129</f>
        <v>2.248773798764141E-2</v>
      </c>
      <c r="AG125" s="7">
        <f t="shared" ref="AG125" si="648">1-AG123-AG124-AG126-AG127-AG128-AG129</f>
        <v>2.3953490315343436E-2</v>
      </c>
      <c r="AH125" s="7">
        <f t="shared" ref="AH125" si="649">1-AH123-AH124-AH126-AH127-AH128-AH129</f>
        <v>2.5685252804574978E-2</v>
      </c>
      <c r="AI125" s="7">
        <f t="shared" ref="AI125" si="650">1-AI123-AI124-AI126-AI127-AI128-AI129</f>
        <v>2.7651448282760688E-2</v>
      </c>
      <c r="AJ125" s="7">
        <f t="shared" ref="AJ125" si="651">1-AJ123-AJ124-AJ126-AJ127-AJ128-AJ129</f>
        <v>2.9930520845230967E-2</v>
      </c>
      <c r="AK125" s="7">
        <f t="shared" ref="AK125" si="652">1-AK123-AK124-AK126-AK127-AK128-AK129</f>
        <v>3.2788171742399543E-2</v>
      </c>
      <c r="AL125" s="7">
        <f t="shared" ref="AL125" si="653">1-AL123-AL124-AL126-AL127-AL128-AL129</f>
        <v>3.6471104137524218E-2</v>
      </c>
      <c r="AM125" s="7">
        <f t="shared" ref="AM125" si="654">1-AM123-AM124-AM126-AM127-AM128-AM129</f>
        <v>4.1165570585900133E-2</v>
      </c>
      <c r="AN125" s="7">
        <f t="shared" ref="AN125" si="655">1-AN123-AN124-AN126-AN127-AN128-AN129</f>
        <v>4.7404568367631711E-2</v>
      </c>
      <c r="AO125" s="7">
        <f t="shared" ref="AO125" si="656">1-AO123-AO124-AO126-AO127-AO128-AO129</f>
        <v>5.445411174981437E-2</v>
      </c>
      <c r="AP125" s="7">
        <f t="shared" ref="AP125" si="657">1-AP123-AP124-AP126-AP127-AP128-AP129</f>
        <v>6.2204643876357268E-2</v>
      </c>
      <c r="AQ125" s="7">
        <f t="shared" ref="AQ125" si="658">1-AQ123-AQ124-AQ126-AQ127-AQ128-AQ129</f>
        <v>7.0366068229635453E-2</v>
      </c>
      <c r="AR125" s="7">
        <f t="shared" ref="AR125" si="659">1-AR123-AR124-AR126-AR127-AR128-AR129</f>
        <v>7.9179727378445391E-2</v>
      </c>
      <c r="AS125" s="7">
        <f t="shared" ref="AS125" si="660">1-AS123-AS124-AS126-AS127-AS128-AS129</f>
        <v>8.8616414775793545E-2</v>
      </c>
      <c r="AT125" s="7">
        <f t="shared" ref="AT125" si="661">1-AT123-AT124-AT126-AT127-AT128-AT129</f>
        <v>9.8515456656107447E-2</v>
      </c>
      <c r="AU125" s="7">
        <f t="shared" ref="AU125" si="662">1-AU123-AU124-AU126-AU127-AU128-AU129</f>
        <v>0.10863601351292804</v>
      </c>
      <c r="AV125" s="7">
        <f t="shared" ref="AV125" si="663">1-AV123-AV124-AV126-AV127-AV128-AV129</f>
        <v>0.1193474940017889</v>
      </c>
      <c r="AW125" s="7">
        <f t="shared" ref="AW125" si="664">1-AW123-AW124-AW126-AW127-AW128-AW129</f>
        <v>0.13088343302202379</v>
      </c>
      <c r="AX125" s="7">
        <f t="shared" ref="AX125" si="665">1-AX123-AX124-AX126-AX127-AX128-AX129</f>
        <v>0.14149374348764401</v>
      </c>
      <c r="AY125" s="7">
        <f t="shared" ref="AY125" si="666">1-AY123-AY124-AY126-AY127-AY128-AY129</f>
        <v>0.15671967021671376</v>
      </c>
      <c r="AZ125" s="7">
        <f t="shared" ref="AZ125" si="667">1-AZ123-AZ124-AZ126-AZ127-AZ128-AZ129</f>
        <v>0.17092313088712263</v>
      </c>
      <c r="BA125" s="7">
        <f t="shared" ref="BA125" si="668">1-BA123-BA124-BA126-BA127-BA128-BA129</f>
        <v>0.18676870776108914</v>
      </c>
      <c r="BB125" s="7">
        <f t="shared" ref="BB125" si="669">1-BB123-BB124-BB126-BB127-BB128-BB129</f>
        <v>0.20425091264828626</v>
      </c>
      <c r="BC125" s="7">
        <f t="shared" ref="BC125" si="670">1-BC123-BC124-BC126-BC127-BC128-BC129</f>
        <v>0.22362499093767807</v>
      </c>
      <c r="BD125" s="7">
        <f t="shared" ref="BD125" si="671">1-BD123-BD124-BD126-BD127-BD128-BD129</f>
        <v>0.24483023608511575</v>
      </c>
      <c r="BE125" s="7">
        <f t="shared" ref="BE125" si="672">1-BE123-BE124-BE126-BE127-BE128-BE129</f>
        <v>0.26864603458608449</v>
      </c>
      <c r="BF125" s="7">
        <f t="shared" ref="BF125" si="673">1-BF123-BF124-BF126-BF127-BF128-BF129</f>
        <v>0.29533744772170228</v>
      </c>
      <c r="BG125" s="7">
        <f t="shared" ref="BG125" si="674">1-BG123-BG124-BG126-BG127-BG128-BG129</f>
        <v>0.32541991818524296</v>
      </c>
      <c r="BH125" s="7">
        <f t="shared" ref="BH125" si="675">1-BH123-BH124-BH126-BH127-BH128-BH129</f>
        <v>0.35961695544730893</v>
      </c>
    </row>
    <row r="126" spans="1:60" hidden="1" x14ac:dyDescent="0.3">
      <c r="A126" t="s">
        <v>9</v>
      </c>
      <c r="B126" t="s">
        <v>10</v>
      </c>
      <c r="C126" t="s">
        <v>34</v>
      </c>
      <c r="D126" t="s">
        <v>20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 s="6">
        <f>IFERROR(SUMIFS('intermediary sheet'!J$2:J$185,'intermediary sheet'!$C$2:$C$185,'Market shares starting point Fe'!$C126,'intermediary sheet'!$D$2:$D$185,'Market shares starting point Fe'!$D126)/SUMIFS('intermediary sheet'!J$2:J$185,'intermediary sheet'!$C$2:$C$185,'Market shares starting point Fe'!$C126,'intermediary sheet'!$D$2:$D$185,"total"),0)</f>
        <v>0</v>
      </c>
      <c r="K126" s="6">
        <f>IFERROR(SUMIFS('intermediary sheet'!K$2:K$185,'intermediary sheet'!$C$2:$C$185,'Market shares starting point Fe'!$C126,'intermediary sheet'!$D$2:$D$185,'Market shares starting point Fe'!$D126)/SUMIFS('intermediary sheet'!K$2:K$185,'intermediary sheet'!$C$2:$C$185,'Market shares starting point Fe'!$C126,'intermediary sheet'!$D$2:$D$185,"total"),0)</f>
        <v>0</v>
      </c>
      <c r="L126" s="6">
        <f>IFERROR(SUMIFS('intermediary sheet'!L$2:L$185,'intermediary sheet'!$C$2:$C$185,'Market shares starting point Fe'!$C126,'intermediary sheet'!$D$2:$D$185,'Market shares starting point Fe'!$D126)/SUMIFS('intermediary sheet'!L$2:L$185,'intermediary sheet'!$C$2:$C$185,'Market shares starting point Fe'!$C126,'intermediary sheet'!$D$2:$D$185,"total"),0)</f>
        <v>0</v>
      </c>
      <c r="M126" s="6">
        <f>IFERROR(SUMIFS('intermediary sheet'!M$2:M$185,'intermediary sheet'!$C$2:$C$185,'Market shares starting point Fe'!$C126,'intermediary sheet'!$D$2:$D$185,'Market shares starting point Fe'!$D126)/SUMIFS('intermediary sheet'!M$2:M$185,'intermediary sheet'!$C$2:$C$185,'Market shares starting point Fe'!$C126,'intermediary sheet'!$D$2:$D$185,"total"),0)</f>
        <v>0</v>
      </c>
      <c r="N126" s="6">
        <f>IFERROR(SUMIFS('intermediary sheet'!N$2:N$185,'intermediary sheet'!$C$2:$C$185,'Market shares starting point Fe'!$C126,'intermediary sheet'!$D$2:$D$185,'Market shares starting point Fe'!$D126)/SUMIFS('intermediary sheet'!N$2:N$185,'intermediary sheet'!$C$2:$C$185,'Market shares starting point Fe'!$C126,'intermediary sheet'!$D$2:$D$185,"total"),0)</f>
        <v>0</v>
      </c>
      <c r="O126" s="6">
        <f>IFERROR(SUMIFS('intermediary sheet'!O$2:O$185,'intermediary sheet'!$C$2:$C$185,'Market shares starting point Fe'!$C126,'intermediary sheet'!$D$2:$D$185,'Market shares starting point Fe'!$D126)/SUMIFS('intermediary sheet'!O$2:O$185,'intermediary sheet'!$C$2:$C$185,'Market shares starting point Fe'!$C126,'intermediary sheet'!$D$2:$D$185,"total"),0)</f>
        <v>0</v>
      </c>
      <c r="P126" s="6">
        <f>IFERROR(SUMIFS('intermediary sheet'!P$2:P$185,'intermediary sheet'!$C$2:$C$185,'Market shares starting point Fe'!$C126,'intermediary sheet'!$D$2:$D$185,'Market shares starting point Fe'!$D126)/SUMIFS('intermediary sheet'!P$2:P$185,'intermediary sheet'!$C$2:$C$185,'Market shares starting point Fe'!$C126,'intermediary sheet'!$D$2:$D$185,"total"),0)</f>
        <v>2.645622726417969E-3</v>
      </c>
      <c r="Q126" s="6">
        <f>IFERROR(SUMIFS('intermediary sheet'!Q$2:Q$185,'intermediary sheet'!$C$2:$C$185,'Market shares starting point Fe'!$C126,'intermediary sheet'!$D$2:$D$185,'Market shares starting point Fe'!$D126)/SUMIFS('intermediary sheet'!Q$2:Q$185,'intermediary sheet'!$C$2:$C$185,'Market shares starting point Fe'!$C126,'intermediary sheet'!$D$2:$D$185,"total"),0)</f>
        <v>2.1223157908259946E-2</v>
      </c>
      <c r="R126" s="6">
        <f>IFERROR(SUMIFS('intermediary sheet'!R$2:R$185,'intermediary sheet'!$C$2:$C$185,'Market shares starting point Fe'!$C126,'intermediary sheet'!$D$2:$D$185,'Market shares starting point Fe'!$D126)/SUMIFS('intermediary sheet'!R$2:R$185,'intermediary sheet'!$C$2:$C$185,'Market shares starting point Fe'!$C126,'intermediary sheet'!$D$2:$D$185,"total"),0)</f>
        <v>1.8256248569757685E-2</v>
      </c>
      <c r="S126" s="6">
        <f>IFERROR(SUMIFS('intermediary sheet'!S$2:S$185,'intermediary sheet'!$C$2:$C$185,'Market shares starting point Fe'!$C126,'intermediary sheet'!$D$2:$D$185,'Market shares starting point Fe'!$D126)/SUMIFS('intermediary sheet'!S$2:S$185,'intermediary sheet'!$C$2:$C$185,'Market shares starting point Fe'!$C126,'intermediary sheet'!$D$2:$D$185,"total"),0)</f>
        <v>2.474371632859973E-2</v>
      </c>
      <c r="T126" s="6">
        <f>IFERROR(SUMIFS('intermediary sheet'!T$2:T$185,'intermediary sheet'!$C$2:$C$185,'Market shares starting point Fe'!$C126,'intermediary sheet'!$D$2:$D$185,'Market shares starting point Fe'!$D126)/SUMIFS('intermediary sheet'!T$2:T$185,'intermediary sheet'!$C$2:$C$185,'Market shares starting point Fe'!$C126,'intermediary sheet'!$D$2:$D$185,"total"),0)</f>
        <v>1.5179472203047842E-2</v>
      </c>
      <c r="U126" s="6">
        <f>IFERROR(SUMIFS('intermediary sheet'!U$2:U$185,'intermediary sheet'!$C$2:$C$185,'Market shares starting point Fe'!$C126,'intermediary sheet'!$D$2:$D$185,'Market shares starting point Fe'!$D126)/SUMIFS('intermediary sheet'!U$2:U$185,'intermediary sheet'!$C$2:$C$185,'Market shares starting point Fe'!$C126,'intermediary sheet'!$D$2:$D$185,"total"),0)</f>
        <v>2.0951523925036193E-2</v>
      </c>
      <c r="V126" s="6">
        <f>IFERROR(SUMIFS('intermediary sheet'!V$2:V$185,'intermediary sheet'!$C$2:$C$185,'Market shares starting point Fe'!$C126,'intermediary sheet'!$D$2:$D$185,'Market shares starting point Fe'!$D126)/SUMIFS('intermediary sheet'!V$2:V$185,'intermediary sheet'!$C$2:$C$185,'Market shares starting point Fe'!$C126,'intermediary sheet'!$D$2:$D$185,"total"),0)</f>
        <v>2.1287603902160075E-2</v>
      </c>
      <c r="W126" s="6">
        <f>IFERROR(SUMIFS('intermediary sheet'!W$2:W$185,'intermediary sheet'!$C$2:$C$185,'Market shares starting point Fe'!$C126,'intermediary sheet'!$D$2:$D$185,'Market shares starting point Fe'!$D126)/SUMIFS('intermediary sheet'!W$2:W$185,'intermediary sheet'!$C$2:$C$185,'Market shares starting point Fe'!$C126,'intermediary sheet'!$D$2:$D$185,"total"),0)</f>
        <v>2.0678263634038966E-2</v>
      </c>
      <c r="X126" s="6">
        <f>IFERROR(SUMIFS('intermediary sheet'!X$2:X$185,'intermediary sheet'!$C$2:$C$185,'Market shares starting point Fe'!$C126,'intermediary sheet'!$D$2:$D$185,'Market shares starting point Fe'!$D126)/SUMIFS('intermediary sheet'!X$2:X$185,'intermediary sheet'!$C$2:$C$185,'Market shares starting point Fe'!$C126,'intermediary sheet'!$D$2:$D$185,"total"),0)</f>
        <v>2.5168425982635013E-2</v>
      </c>
      <c r="Y126" s="6">
        <f>IFERROR(SUMIFS('intermediary sheet'!Y$2:Y$185,'intermediary sheet'!$C$2:$C$185,'Market shares starting point Fe'!$C126,'intermediary sheet'!$D$2:$D$185,'Market shares starting point Fe'!$D126)/SUMIFS('intermediary sheet'!Y$2:Y$185,'intermediary sheet'!$C$2:$C$185,'Market shares starting point Fe'!$C126,'intermediary sheet'!$D$2:$D$185,"total"),0)</f>
        <v>2.0864172413551187E-2</v>
      </c>
      <c r="Z126" s="6">
        <f>IFERROR(SUMIFS('intermediary sheet'!Z$2:Z$185,'intermediary sheet'!$C$2:$C$185,'Market shares starting point Fe'!$C126,'intermediary sheet'!$D$2:$D$185,'Market shares starting point Fe'!$D126)/SUMIFS('intermediary sheet'!Z$2:Z$185,'intermediary sheet'!$C$2:$C$185,'Market shares starting point Fe'!$C126,'intermediary sheet'!$D$2:$D$185,"total"),0)</f>
        <v>1.6907536690124094E-2</v>
      </c>
      <c r="AA126" s="7">
        <f>IF(SUMIFS('Eurostat market shares'!$Z$2:$Z$185,'Eurostat market shares'!$C$2:$C$185,'Market shares starting point Fe'!$C126,'Eurostat market shares'!$D$2:$D$185,'Market shares starting point Fe'!$D126)=0,(SUMIFS('RAW data extract'!X$74:X$81,'RAW data extract'!$C$74:$C$81,VLOOKUP('Market shares starting point Fe'!$D126,Nomenclature!$F$1:$G$8,2,FALSE))-'Market shares starting point Fe'!Z126)+Z126,$Z126/SUMIFS('Eurostat market shares'!$Z$2:$Z$185,'Eurostat market shares'!$C$2:$C$185,'Market shares starting point Fe'!$C126,'Eurostat market shares'!$D$2:$D$185,'Market shares starting point Fe'!$D126)*(SUMIFS('RAW data extract'!X$74:X$81,'RAW data extract'!$C$74:$C$81,VLOOKUP('Market shares starting point Fe'!$D126,Nomenclature!$F$1:$G$8,2,FALSE))-'Market shares starting point Fe'!Z126)+Z126)</f>
        <v>3.9319930082435152E-2</v>
      </c>
      <c r="AB126" s="7">
        <f>IF(SUMIFS('Eurostat market shares'!$Z$2:$Z$185,'Eurostat market shares'!$C$2:$C$185,'Market shares starting point Fe'!$C126,'Eurostat market shares'!$D$2:$D$185,'Market shares starting point Fe'!$D126)=0,(SUMIFS('RAW data extract'!Y$74:Y$81,'RAW data extract'!$C$74:$C$81,VLOOKUP('Market shares starting point Fe'!$D126,Nomenclature!$F$1:$G$8,2,FALSE))-'Market shares starting point Fe'!AA126)+AA126,$Z126/SUMIFS('Eurostat market shares'!$Z$2:$Z$185,'Eurostat market shares'!$C$2:$C$185,'Market shares starting point Fe'!$C126,'Eurostat market shares'!$D$2:$D$185,'Market shares starting point Fe'!$D126)*(SUMIFS('RAW data extract'!Y$74:Y$81,'RAW data extract'!$C$74:$C$81,VLOOKUP('Market shares starting point Fe'!$D126,Nomenclature!$F$1:$G$8,2,FALSE))-'Market shares starting point Fe'!AA126)+AA126)</f>
        <v>3.8625394402092041E-2</v>
      </c>
      <c r="AC126" s="7">
        <f>IF(SUMIFS('Eurostat market shares'!$Z$2:$Z$185,'Eurostat market shares'!$C$2:$C$185,'Market shares starting point Fe'!$C126,'Eurostat market shares'!$D$2:$D$185,'Market shares starting point Fe'!$D126)=0,(SUMIFS('RAW data extract'!Z$74:Z$81,'RAW data extract'!$C$74:$C$81,VLOOKUP('Market shares starting point Fe'!$D126,Nomenclature!$F$1:$G$8,2,FALSE))-'Market shares starting point Fe'!AB126)+AB126,$Z126/SUMIFS('Eurostat market shares'!$Z$2:$Z$185,'Eurostat market shares'!$C$2:$C$185,'Market shares starting point Fe'!$C126,'Eurostat market shares'!$D$2:$D$185,'Market shares starting point Fe'!$D126)*(SUMIFS('RAW data extract'!Z$74:Z$81,'RAW data extract'!$C$74:$C$81,VLOOKUP('Market shares starting point Fe'!$D126,Nomenclature!$F$1:$G$8,2,FALSE))-'Market shares starting point Fe'!AB126)+AB126)</f>
        <v>3.7984688002641952E-2</v>
      </c>
      <c r="AD126" s="7">
        <f>IF(SUMIFS('Eurostat market shares'!$Z$2:$Z$185,'Eurostat market shares'!$C$2:$C$185,'Market shares starting point Fe'!$C126,'Eurostat market shares'!$D$2:$D$185,'Market shares starting point Fe'!$D126)=0,(SUMIFS('RAW data extract'!AA$74:AA$81,'RAW data extract'!$C$74:$C$81,VLOOKUP('Market shares starting point Fe'!$D126,Nomenclature!$F$1:$G$8,2,FALSE))-'Market shares starting point Fe'!AC126)+AC126,$Z126/SUMIFS('Eurostat market shares'!$Z$2:$Z$185,'Eurostat market shares'!$C$2:$C$185,'Market shares starting point Fe'!$C126,'Eurostat market shares'!$D$2:$D$185,'Market shares starting point Fe'!$D126)*(SUMIFS('RAW data extract'!AA$74:AA$81,'RAW data extract'!$C$74:$C$81,VLOOKUP('Market shares starting point Fe'!$D126,Nomenclature!$F$1:$G$8,2,FALSE))-'Market shares starting point Fe'!AC126)+AC126)</f>
        <v>3.7394934764585233E-2</v>
      </c>
      <c r="AE126" s="7">
        <f>IF(SUMIFS('Eurostat market shares'!$Z$2:$Z$185,'Eurostat market shares'!$C$2:$C$185,'Market shares starting point Fe'!$C126,'Eurostat market shares'!$D$2:$D$185,'Market shares starting point Fe'!$D126)=0,(SUMIFS('RAW data extract'!AB$74:AB$81,'RAW data extract'!$C$74:$C$81,VLOOKUP('Market shares starting point Fe'!$D126,Nomenclature!$F$1:$G$8,2,FALSE))-'Market shares starting point Fe'!AD126)+AD126,$Z126/SUMIFS('Eurostat market shares'!$Z$2:$Z$185,'Eurostat market shares'!$C$2:$C$185,'Market shares starting point Fe'!$C126,'Eurostat market shares'!$D$2:$D$185,'Market shares starting point Fe'!$D126)*(SUMIFS('RAW data extract'!AB$74:AB$81,'RAW data extract'!$C$74:$C$81,VLOOKUP('Market shares starting point Fe'!$D126,Nomenclature!$F$1:$G$8,2,FALSE))-'Market shares starting point Fe'!AD126)+AD126)</f>
        <v>3.6861742471406563E-2</v>
      </c>
      <c r="AF126" s="7">
        <f>IF(SUMIFS('Eurostat market shares'!$Z$2:$Z$185,'Eurostat market shares'!$C$2:$C$185,'Market shares starting point Fe'!$C126,'Eurostat market shares'!$D$2:$D$185,'Market shares starting point Fe'!$D126)=0,(SUMIFS('RAW data extract'!AC$74:AC$81,'RAW data extract'!$C$74:$C$81,VLOOKUP('Market shares starting point Fe'!$D126,Nomenclature!$F$1:$G$8,2,FALSE))-'Market shares starting point Fe'!AE126)+AE126,$Z126/SUMIFS('Eurostat market shares'!$Z$2:$Z$185,'Eurostat market shares'!$C$2:$C$185,'Market shares starting point Fe'!$C126,'Eurostat market shares'!$D$2:$D$185,'Market shares starting point Fe'!$D126)*(SUMIFS('RAW data extract'!AC$74:AC$81,'RAW data extract'!$C$74:$C$81,VLOOKUP('Market shares starting point Fe'!$D126,Nomenclature!$F$1:$G$8,2,FALSE))-'Market shares starting point Fe'!AE126)+AE126)</f>
        <v>3.6362084416650627E-2</v>
      </c>
      <c r="AG126" s="7">
        <f>IF(SUMIFS('Eurostat market shares'!$Z$2:$Z$185,'Eurostat market shares'!$C$2:$C$185,'Market shares starting point Fe'!$C126,'Eurostat market shares'!$D$2:$D$185,'Market shares starting point Fe'!$D126)=0,(SUMIFS('RAW data extract'!AD$74:AD$81,'RAW data extract'!$C$74:$C$81,VLOOKUP('Market shares starting point Fe'!$D126,Nomenclature!$F$1:$G$8,2,FALSE))-'Market shares starting point Fe'!AF126)+AF126,$Z126/SUMIFS('Eurostat market shares'!$Z$2:$Z$185,'Eurostat market shares'!$C$2:$C$185,'Market shares starting point Fe'!$C126,'Eurostat market shares'!$D$2:$D$185,'Market shares starting point Fe'!$D126)*(SUMIFS('RAW data extract'!AD$74:AD$81,'RAW data extract'!$C$74:$C$81,VLOOKUP('Market shares starting point Fe'!$D126,Nomenclature!$F$1:$G$8,2,FALSE))-'Market shares starting point Fe'!AF126)+AF126)</f>
        <v>3.5892138907732116E-2</v>
      </c>
      <c r="AH126" s="7">
        <f>IF(SUMIFS('Eurostat market shares'!$Z$2:$Z$185,'Eurostat market shares'!$C$2:$C$185,'Market shares starting point Fe'!$C126,'Eurostat market shares'!$D$2:$D$185,'Market shares starting point Fe'!$D126)=0,(SUMIFS('RAW data extract'!AE$74:AE$81,'RAW data extract'!$C$74:$C$81,VLOOKUP('Market shares starting point Fe'!$D126,Nomenclature!$F$1:$G$8,2,FALSE))-'Market shares starting point Fe'!AG126)+AG126,$Z126/SUMIFS('Eurostat market shares'!$Z$2:$Z$185,'Eurostat market shares'!$C$2:$C$185,'Market shares starting point Fe'!$C126,'Eurostat market shares'!$D$2:$D$185,'Market shares starting point Fe'!$D126)*(SUMIFS('RAW data extract'!AE$74:AE$81,'RAW data extract'!$C$74:$C$81,VLOOKUP('Market shares starting point Fe'!$D126,Nomenclature!$F$1:$G$8,2,FALSE))-'Market shares starting point Fe'!AG126)+AG126)</f>
        <v>3.5424830398900535E-2</v>
      </c>
      <c r="AI126" s="7">
        <f>IF(SUMIFS('Eurostat market shares'!$Z$2:$Z$185,'Eurostat market shares'!$C$2:$C$185,'Market shares starting point Fe'!$C126,'Eurostat market shares'!$D$2:$D$185,'Market shares starting point Fe'!$D126)=0,(SUMIFS('RAW data extract'!AF$74:AF$81,'RAW data extract'!$C$74:$C$81,VLOOKUP('Market shares starting point Fe'!$D126,Nomenclature!$F$1:$G$8,2,FALSE))-'Market shares starting point Fe'!AH126)+AH126,$Z126/SUMIFS('Eurostat market shares'!$Z$2:$Z$185,'Eurostat market shares'!$C$2:$C$185,'Market shares starting point Fe'!$C126,'Eurostat market shares'!$D$2:$D$185,'Market shares starting point Fe'!$D126)*(SUMIFS('RAW data extract'!AF$74:AF$81,'RAW data extract'!$C$74:$C$81,VLOOKUP('Market shares starting point Fe'!$D126,Nomenclature!$F$1:$G$8,2,FALSE))-'Market shares starting point Fe'!AH126)+AH126)</f>
        <v>3.4967944163720059E-2</v>
      </c>
      <c r="AJ126" s="7">
        <f>IF(SUMIFS('Eurostat market shares'!$Z$2:$Z$185,'Eurostat market shares'!$C$2:$C$185,'Market shares starting point Fe'!$C126,'Eurostat market shares'!$D$2:$D$185,'Market shares starting point Fe'!$D126)=0,(SUMIFS('RAW data extract'!AG$74:AG$81,'RAW data extract'!$C$74:$C$81,VLOOKUP('Market shares starting point Fe'!$D126,Nomenclature!$F$1:$G$8,2,FALSE))-'Market shares starting point Fe'!AI126)+AI126,$Z126/SUMIFS('Eurostat market shares'!$Z$2:$Z$185,'Eurostat market shares'!$C$2:$C$185,'Market shares starting point Fe'!$C126,'Eurostat market shares'!$D$2:$D$185,'Market shares starting point Fe'!$D126)*(SUMIFS('RAW data extract'!AG$74:AG$81,'RAW data extract'!$C$74:$C$81,VLOOKUP('Market shares starting point Fe'!$D126,Nomenclature!$F$1:$G$8,2,FALSE))-'Market shares starting point Fe'!AI126)+AI126)</f>
        <v>3.4512792740558365E-2</v>
      </c>
      <c r="AK126" s="7">
        <f>IF(SUMIFS('Eurostat market shares'!$Z$2:$Z$185,'Eurostat market shares'!$C$2:$C$185,'Market shares starting point Fe'!$C126,'Eurostat market shares'!$D$2:$D$185,'Market shares starting point Fe'!$D126)=0,(SUMIFS('RAW data extract'!AH$74:AH$81,'RAW data extract'!$C$74:$C$81,VLOOKUP('Market shares starting point Fe'!$D126,Nomenclature!$F$1:$G$8,2,FALSE))-'Market shares starting point Fe'!AJ126)+AJ126,$Z126/SUMIFS('Eurostat market shares'!$Z$2:$Z$185,'Eurostat market shares'!$C$2:$C$185,'Market shares starting point Fe'!$C126,'Eurostat market shares'!$D$2:$D$185,'Market shares starting point Fe'!$D126)*(SUMIFS('RAW data extract'!AH$74:AH$81,'RAW data extract'!$C$74:$C$81,VLOOKUP('Market shares starting point Fe'!$D126,Nomenclature!$F$1:$G$8,2,FALSE))-'Market shares starting point Fe'!AJ126)+AJ126)</f>
        <v>3.405087619776296E-2</v>
      </c>
      <c r="AL126" s="7">
        <f>IF(SUMIFS('Eurostat market shares'!$Z$2:$Z$185,'Eurostat market shares'!$C$2:$C$185,'Market shares starting point Fe'!$C126,'Eurostat market shares'!$D$2:$D$185,'Market shares starting point Fe'!$D126)=0,(SUMIFS('RAW data extract'!AI$74:AI$81,'RAW data extract'!$C$74:$C$81,VLOOKUP('Market shares starting point Fe'!$D126,Nomenclature!$F$1:$G$8,2,FALSE))-'Market shares starting point Fe'!AK126)+AK126,$Z126/SUMIFS('Eurostat market shares'!$Z$2:$Z$185,'Eurostat market shares'!$C$2:$C$185,'Market shares starting point Fe'!$C126,'Eurostat market shares'!$D$2:$D$185,'Market shares starting point Fe'!$D126)*(SUMIFS('RAW data extract'!AI$74:AI$81,'RAW data extract'!$C$74:$C$81,VLOOKUP('Market shares starting point Fe'!$D126,Nomenclature!$F$1:$G$8,2,FALSE))-'Market shares starting point Fe'!AK126)+AK126)</f>
        <v>3.3574473740367934E-2</v>
      </c>
      <c r="AM126" s="7">
        <f>IF(SUMIFS('Eurostat market shares'!$Z$2:$Z$185,'Eurostat market shares'!$C$2:$C$185,'Market shares starting point Fe'!$C126,'Eurostat market shares'!$D$2:$D$185,'Market shares starting point Fe'!$D126)=0,(SUMIFS('RAW data extract'!AJ$74:AJ$81,'RAW data extract'!$C$74:$C$81,VLOOKUP('Market shares starting point Fe'!$D126,Nomenclature!$F$1:$G$8,2,FALSE))-'Market shares starting point Fe'!AL126)+AL126,$Z126/SUMIFS('Eurostat market shares'!$Z$2:$Z$185,'Eurostat market shares'!$C$2:$C$185,'Market shares starting point Fe'!$C126,'Eurostat market shares'!$D$2:$D$185,'Market shares starting point Fe'!$D126)*(SUMIFS('RAW data extract'!AJ$74:AJ$81,'RAW data extract'!$C$74:$C$81,VLOOKUP('Market shares starting point Fe'!$D126,Nomenclature!$F$1:$G$8,2,FALSE))-'Market shares starting point Fe'!AL126)+AL126)</f>
        <v>3.3072029260569361E-2</v>
      </c>
      <c r="AN126" s="7">
        <f>IF(SUMIFS('Eurostat market shares'!$Z$2:$Z$185,'Eurostat market shares'!$C$2:$C$185,'Market shares starting point Fe'!$C126,'Eurostat market shares'!$D$2:$D$185,'Market shares starting point Fe'!$D126)=0,(SUMIFS('RAW data extract'!AK$74:AK$81,'RAW data extract'!$C$74:$C$81,VLOOKUP('Market shares starting point Fe'!$D126,Nomenclature!$F$1:$G$8,2,FALSE))-'Market shares starting point Fe'!AM126)+AM126,$Z126/SUMIFS('Eurostat market shares'!$Z$2:$Z$185,'Eurostat market shares'!$C$2:$C$185,'Market shares starting point Fe'!$C126,'Eurostat market shares'!$D$2:$D$185,'Market shares starting point Fe'!$D126)*(SUMIFS('RAW data extract'!AK$74:AK$81,'RAW data extract'!$C$74:$C$81,VLOOKUP('Market shares starting point Fe'!$D126,Nomenclature!$F$1:$G$8,2,FALSE))-'Market shares starting point Fe'!AM126)+AM126)</f>
        <v>3.2535206199983589E-2</v>
      </c>
      <c r="AO126" s="7">
        <f>IF(SUMIFS('Eurostat market shares'!$Z$2:$Z$185,'Eurostat market shares'!$C$2:$C$185,'Market shares starting point Fe'!$C126,'Eurostat market shares'!$D$2:$D$185,'Market shares starting point Fe'!$D126)=0,(SUMIFS('RAW data extract'!AL$74:AL$81,'RAW data extract'!$C$74:$C$81,VLOOKUP('Market shares starting point Fe'!$D126,Nomenclature!$F$1:$G$8,2,FALSE))-'Market shares starting point Fe'!AN126)+AN126,$Z126/SUMIFS('Eurostat market shares'!$Z$2:$Z$185,'Eurostat market shares'!$C$2:$C$185,'Market shares starting point Fe'!$C126,'Eurostat market shares'!$D$2:$D$185,'Market shares starting point Fe'!$D126)*(SUMIFS('RAW data extract'!AL$74:AL$81,'RAW data extract'!$C$74:$C$81,VLOOKUP('Market shares starting point Fe'!$D126,Nomenclature!$F$1:$G$8,2,FALSE))-'Market shares starting point Fe'!AN126)+AN126)</f>
        <v>3.1974565430853183E-2</v>
      </c>
      <c r="AP126" s="7">
        <f>IF(SUMIFS('Eurostat market shares'!$Z$2:$Z$185,'Eurostat market shares'!$C$2:$C$185,'Market shares starting point Fe'!$C126,'Eurostat market shares'!$D$2:$D$185,'Market shares starting point Fe'!$D126)=0,(SUMIFS('RAW data extract'!AM$74:AM$81,'RAW data extract'!$C$74:$C$81,VLOOKUP('Market shares starting point Fe'!$D126,Nomenclature!$F$1:$G$8,2,FALSE))-'Market shares starting point Fe'!AO126)+AO126,$Z126/SUMIFS('Eurostat market shares'!$Z$2:$Z$185,'Eurostat market shares'!$C$2:$C$185,'Market shares starting point Fe'!$C126,'Eurostat market shares'!$D$2:$D$185,'Market shares starting point Fe'!$D126)*(SUMIFS('RAW data extract'!AM$74:AM$81,'RAW data extract'!$C$74:$C$81,VLOOKUP('Market shares starting point Fe'!$D126,Nomenclature!$F$1:$G$8,2,FALSE))-'Market shares starting point Fe'!AO126)+AO126)</f>
        <v>3.1376122585766317E-2</v>
      </c>
      <c r="AQ126" s="7">
        <f>IF(SUMIFS('Eurostat market shares'!$Z$2:$Z$185,'Eurostat market shares'!$C$2:$C$185,'Market shares starting point Fe'!$C126,'Eurostat market shares'!$D$2:$D$185,'Market shares starting point Fe'!$D126)=0,(SUMIFS('RAW data extract'!AN$74:AN$81,'RAW data extract'!$C$74:$C$81,VLOOKUP('Market shares starting point Fe'!$D126,Nomenclature!$F$1:$G$8,2,FALSE))-'Market shares starting point Fe'!AP126)+AP126,$Z126/SUMIFS('Eurostat market shares'!$Z$2:$Z$185,'Eurostat market shares'!$C$2:$C$185,'Market shares starting point Fe'!$C126,'Eurostat market shares'!$D$2:$D$185,'Market shares starting point Fe'!$D126)*(SUMIFS('RAW data extract'!AN$74:AN$81,'RAW data extract'!$C$74:$C$81,VLOOKUP('Market shares starting point Fe'!$D126,Nomenclature!$F$1:$G$8,2,FALSE))-'Market shares starting point Fe'!AP126)+AP126)</f>
        <v>3.0758873610600885E-2</v>
      </c>
      <c r="AR126" s="7">
        <f>IF(SUMIFS('Eurostat market shares'!$Z$2:$Z$185,'Eurostat market shares'!$C$2:$C$185,'Market shares starting point Fe'!$C126,'Eurostat market shares'!$D$2:$D$185,'Market shares starting point Fe'!$D126)=0,(SUMIFS('RAW data extract'!AO$74:AO$81,'RAW data extract'!$C$74:$C$81,VLOOKUP('Market shares starting point Fe'!$D126,Nomenclature!$F$1:$G$8,2,FALSE))-'Market shares starting point Fe'!AQ126)+AQ126,$Z126/SUMIFS('Eurostat market shares'!$Z$2:$Z$185,'Eurostat market shares'!$C$2:$C$185,'Market shares starting point Fe'!$C126,'Eurostat market shares'!$D$2:$D$185,'Market shares starting point Fe'!$D126)*(SUMIFS('RAW data extract'!AO$74:AO$81,'RAW data extract'!$C$74:$C$81,VLOOKUP('Market shares starting point Fe'!$D126,Nomenclature!$F$1:$G$8,2,FALSE))-'Market shares starting point Fe'!AQ126)+AQ126)</f>
        <v>3.0131756974951004E-2</v>
      </c>
      <c r="AS126" s="7">
        <f>IF(SUMIFS('Eurostat market shares'!$Z$2:$Z$185,'Eurostat market shares'!$C$2:$C$185,'Market shares starting point Fe'!$C126,'Eurostat market shares'!$D$2:$D$185,'Market shares starting point Fe'!$D126)=0,(SUMIFS('RAW data extract'!AP$74:AP$81,'RAW data extract'!$C$74:$C$81,VLOOKUP('Market shares starting point Fe'!$D126,Nomenclature!$F$1:$G$8,2,FALSE))-'Market shares starting point Fe'!AR126)+AR126,$Z126/SUMIFS('Eurostat market shares'!$Z$2:$Z$185,'Eurostat market shares'!$C$2:$C$185,'Market shares starting point Fe'!$C126,'Eurostat market shares'!$D$2:$D$185,'Market shares starting point Fe'!$D126)*(SUMIFS('RAW data extract'!AP$74:AP$81,'RAW data extract'!$C$74:$C$81,VLOOKUP('Market shares starting point Fe'!$D126,Nomenclature!$F$1:$G$8,2,FALSE))-'Market shares starting point Fe'!AR126)+AR126)</f>
        <v>2.9469294986471151E-2</v>
      </c>
      <c r="AT126" s="7">
        <f>IF(SUMIFS('Eurostat market shares'!$Z$2:$Z$185,'Eurostat market shares'!$C$2:$C$185,'Market shares starting point Fe'!$C126,'Eurostat market shares'!$D$2:$D$185,'Market shares starting point Fe'!$D126)=0,(SUMIFS('RAW data extract'!AQ$74:AQ$81,'RAW data extract'!$C$74:$C$81,VLOOKUP('Market shares starting point Fe'!$D126,Nomenclature!$F$1:$G$8,2,FALSE))-'Market shares starting point Fe'!AS126)+AS126,$Z126/SUMIFS('Eurostat market shares'!$Z$2:$Z$185,'Eurostat market shares'!$C$2:$C$185,'Market shares starting point Fe'!$C126,'Eurostat market shares'!$D$2:$D$185,'Market shares starting point Fe'!$D126)*(SUMIFS('RAW data extract'!AQ$74:AQ$81,'RAW data extract'!$C$74:$C$81,VLOOKUP('Market shares starting point Fe'!$D126,Nomenclature!$F$1:$G$8,2,FALSE))-'Market shares starting point Fe'!AS126)+AS126)</f>
        <v>2.878992632452141E-2</v>
      </c>
      <c r="AU126" s="7">
        <f>IF(SUMIFS('Eurostat market shares'!$Z$2:$Z$185,'Eurostat market shares'!$C$2:$C$185,'Market shares starting point Fe'!$C126,'Eurostat market shares'!$D$2:$D$185,'Market shares starting point Fe'!$D126)=0,(SUMIFS('RAW data extract'!AR$74:AR$81,'RAW data extract'!$C$74:$C$81,VLOOKUP('Market shares starting point Fe'!$D126,Nomenclature!$F$1:$G$8,2,FALSE))-'Market shares starting point Fe'!AT126)+AT126,$Z126/SUMIFS('Eurostat market shares'!$Z$2:$Z$185,'Eurostat market shares'!$C$2:$C$185,'Market shares starting point Fe'!$C126,'Eurostat market shares'!$D$2:$D$185,'Market shares starting point Fe'!$D126)*(SUMIFS('RAW data extract'!AR$74:AR$81,'RAW data extract'!$C$74:$C$81,VLOOKUP('Market shares starting point Fe'!$D126,Nomenclature!$F$1:$G$8,2,FALSE))-'Market shares starting point Fe'!AT126)+AT126)</f>
        <v>2.8115409997323565E-2</v>
      </c>
      <c r="AV126" s="7">
        <f>IF(SUMIFS('Eurostat market shares'!$Z$2:$Z$185,'Eurostat market shares'!$C$2:$C$185,'Market shares starting point Fe'!$C126,'Eurostat market shares'!$D$2:$D$185,'Market shares starting point Fe'!$D126)=0,(SUMIFS('RAW data extract'!AS$74:AS$81,'RAW data extract'!$C$74:$C$81,VLOOKUP('Market shares starting point Fe'!$D126,Nomenclature!$F$1:$G$8,2,FALSE))-'Market shares starting point Fe'!AU126)+AU126,$Z126/SUMIFS('Eurostat market shares'!$Z$2:$Z$185,'Eurostat market shares'!$C$2:$C$185,'Market shares starting point Fe'!$C126,'Eurostat market shares'!$D$2:$D$185,'Market shares starting point Fe'!$D126)*(SUMIFS('RAW data extract'!AS$74:AS$81,'RAW data extract'!$C$74:$C$81,VLOOKUP('Market shares starting point Fe'!$D126,Nomenclature!$F$1:$G$8,2,FALSE))-'Market shares starting point Fe'!AU126)+AU126)</f>
        <v>2.7413408001102178E-2</v>
      </c>
      <c r="AW126" s="7">
        <f>IF(SUMIFS('Eurostat market shares'!$Z$2:$Z$185,'Eurostat market shares'!$C$2:$C$185,'Market shares starting point Fe'!$C126,'Eurostat market shares'!$D$2:$D$185,'Market shares starting point Fe'!$D126)=0,(SUMIFS('RAW data extract'!AT$74:AT$81,'RAW data extract'!$C$74:$C$81,VLOOKUP('Market shares starting point Fe'!$D126,Nomenclature!$F$1:$G$8,2,FALSE))-'Market shares starting point Fe'!AV126)+AV126,$Z126/SUMIFS('Eurostat market shares'!$Z$2:$Z$185,'Eurostat market shares'!$C$2:$C$185,'Market shares starting point Fe'!$C126,'Eurostat market shares'!$D$2:$D$185,'Market shares starting point Fe'!$D126)*(SUMIFS('RAW data extract'!AT$74:AT$81,'RAW data extract'!$C$74:$C$81,VLOOKUP('Market shares starting point Fe'!$D126,Nomenclature!$F$1:$G$8,2,FALSE))-'Market shares starting point Fe'!AV126)+AV126)</f>
        <v>2.6675194485455574E-2</v>
      </c>
      <c r="AX126" s="7">
        <f>IF(SUMIFS('Eurostat market shares'!$Z$2:$Z$185,'Eurostat market shares'!$C$2:$C$185,'Market shares starting point Fe'!$C126,'Eurostat market shares'!$D$2:$D$185,'Market shares starting point Fe'!$D126)=0,(SUMIFS('RAW data extract'!AU$74:AU$81,'RAW data extract'!$C$74:$C$81,VLOOKUP('Market shares starting point Fe'!$D126,Nomenclature!$F$1:$G$8,2,FALSE))-'Market shares starting point Fe'!AW126)+AW126,$Z126/SUMIFS('Eurostat market shares'!$Z$2:$Z$185,'Eurostat market shares'!$C$2:$C$185,'Market shares starting point Fe'!$C126,'Eurostat market shares'!$D$2:$D$185,'Market shares starting point Fe'!$D126)*(SUMIFS('RAW data extract'!AU$74:AU$81,'RAW data extract'!$C$74:$C$81,VLOOKUP('Market shares starting point Fe'!$D126,Nomenclature!$F$1:$G$8,2,FALSE))-'Market shares starting point Fe'!AW126)+AW126)</f>
        <v>2.5961732701462927E-2</v>
      </c>
      <c r="AY126" s="7">
        <f>IF(SUMIFS('Eurostat market shares'!$Z$2:$Z$185,'Eurostat market shares'!$C$2:$C$185,'Market shares starting point Fe'!$C126,'Eurostat market shares'!$D$2:$D$185,'Market shares starting point Fe'!$D126)=0,(SUMIFS('RAW data extract'!AV$74:AV$81,'RAW data extract'!$C$74:$C$81,VLOOKUP('Market shares starting point Fe'!$D126,Nomenclature!$F$1:$G$8,2,FALSE))-'Market shares starting point Fe'!AX126)+AX126,$Z126/SUMIFS('Eurostat market shares'!$Z$2:$Z$185,'Eurostat market shares'!$C$2:$C$185,'Market shares starting point Fe'!$C126,'Eurostat market shares'!$D$2:$D$185,'Market shares starting point Fe'!$D126)*(SUMIFS('RAW data extract'!AV$74:AV$81,'RAW data extract'!$C$74:$C$81,VLOOKUP('Market shares starting point Fe'!$D126,Nomenclature!$F$1:$G$8,2,FALSE))-'Market shares starting point Fe'!AX126)+AX126)</f>
        <v>2.5011607202097323E-2</v>
      </c>
      <c r="AZ126" s="7">
        <f>IF(SUMIFS('Eurostat market shares'!$Z$2:$Z$185,'Eurostat market shares'!$C$2:$C$185,'Market shares starting point Fe'!$C126,'Eurostat market shares'!$D$2:$D$185,'Market shares starting point Fe'!$D126)=0,(SUMIFS('RAW data extract'!AW$74:AW$81,'RAW data extract'!$C$74:$C$81,VLOOKUP('Market shares starting point Fe'!$D126,Nomenclature!$F$1:$G$8,2,FALSE))-'Market shares starting point Fe'!AY126)+AY126,$Z126/SUMIFS('Eurostat market shares'!$Z$2:$Z$185,'Eurostat market shares'!$C$2:$C$185,'Market shares starting point Fe'!$C126,'Eurostat market shares'!$D$2:$D$185,'Market shares starting point Fe'!$D126)*(SUMIFS('RAW data extract'!AW$74:AW$81,'RAW data extract'!$C$74:$C$81,VLOOKUP('Market shares starting point Fe'!$D126,Nomenclature!$F$1:$G$8,2,FALSE))-'Market shares starting point Fe'!AY126)+AY126)</f>
        <v>2.4092173084509141E-2</v>
      </c>
      <c r="BA126" s="7">
        <f>IF(SUMIFS('Eurostat market shares'!$Z$2:$Z$185,'Eurostat market shares'!$C$2:$C$185,'Market shares starting point Fe'!$C126,'Eurostat market shares'!$D$2:$D$185,'Market shares starting point Fe'!$D126)=0,(SUMIFS('RAW data extract'!AX$74:AX$81,'RAW data extract'!$C$74:$C$81,VLOOKUP('Market shares starting point Fe'!$D126,Nomenclature!$F$1:$G$8,2,FALSE))-'Market shares starting point Fe'!AZ126)+AZ126,$Z126/SUMIFS('Eurostat market shares'!$Z$2:$Z$185,'Eurostat market shares'!$C$2:$C$185,'Market shares starting point Fe'!$C126,'Eurostat market shares'!$D$2:$D$185,'Market shares starting point Fe'!$D126)*(SUMIFS('RAW data extract'!AX$74:AX$81,'RAW data extract'!$C$74:$C$81,VLOOKUP('Market shares starting point Fe'!$D126,Nomenclature!$F$1:$G$8,2,FALSE))-'Market shares starting point Fe'!AZ126)+AZ126)</f>
        <v>2.307349448163876E-2</v>
      </c>
      <c r="BB126" s="7">
        <f>IF(SUMIFS('Eurostat market shares'!$Z$2:$Z$185,'Eurostat market shares'!$C$2:$C$185,'Market shares starting point Fe'!$C126,'Eurostat market shares'!$D$2:$D$185,'Market shares starting point Fe'!$D126)=0,(SUMIFS('RAW data extract'!AY$74:AY$81,'RAW data extract'!$C$74:$C$81,VLOOKUP('Market shares starting point Fe'!$D126,Nomenclature!$F$1:$G$8,2,FALSE))-'Market shares starting point Fe'!BA126)+BA126,$Z126/SUMIFS('Eurostat market shares'!$Z$2:$Z$185,'Eurostat market shares'!$C$2:$C$185,'Market shares starting point Fe'!$C126,'Eurostat market shares'!$D$2:$D$185,'Market shares starting point Fe'!$D126)*(SUMIFS('RAW data extract'!AY$74:AY$81,'RAW data extract'!$C$74:$C$81,VLOOKUP('Market shares starting point Fe'!$D126,Nomenclature!$F$1:$G$8,2,FALSE))-'Market shares starting point Fe'!BA126)+BA126)</f>
        <v>2.1944456187427953E-2</v>
      </c>
      <c r="BC126" s="7">
        <f>IF(SUMIFS('Eurostat market shares'!$Z$2:$Z$185,'Eurostat market shares'!$C$2:$C$185,'Market shares starting point Fe'!$C126,'Eurostat market shares'!$D$2:$D$185,'Market shares starting point Fe'!$D126)=0,(SUMIFS('RAW data extract'!AZ$74:AZ$81,'RAW data extract'!$C$74:$C$81,VLOOKUP('Market shares starting point Fe'!$D126,Nomenclature!$F$1:$G$8,2,FALSE))-'Market shares starting point Fe'!BB126)+BB126,$Z126/SUMIFS('Eurostat market shares'!$Z$2:$Z$185,'Eurostat market shares'!$C$2:$C$185,'Market shares starting point Fe'!$C126,'Eurostat market shares'!$D$2:$D$185,'Market shares starting point Fe'!$D126)*(SUMIFS('RAW data extract'!AZ$74:AZ$81,'RAW data extract'!$C$74:$C$81,VLOOKUP('Market shares starting point Fe'!$D126,Nomenclature!$F$1:$G$8,2,FALSE))-'Market shares starting point Fe'!BB126)+BB126)</f>
        <v>2.0689861826904216E-2</v>
      </c>
      <c r="BD126" s="7">
        <f>IF(SUMIFS('Eurostat market shares'!$Z$2:$Z$185,'Eurostat market shares'!$C$2:$C$185,'Market shares starting point Fe'!$C126,'Eurostat market shares'!$D$2:$D$185,'Market shares starting point Fe'!$D126)=0,(SUMIFS('RAW data extract'!BA$74:BA$81,'RAW data extract'!$C$74:$C$81,VLOOKUP('Market shares starting point Fe'!$D126,Nomenclature!$F$1:$G$8,2,FALSE))-'Market shares starting point Fe'!BC126)+BC126,$Z126/SUMIFS('Eurostat market shares'!$Z$2:$Z$185,'Eurostat market shares'!$C$2:$C$185,'Market shares starting point Fe'!$C126,'Eurostat market shares'!$D$2:$D$185,'Market shares starting point Fe'!$D126)*(SUMIFS('RAW data extract'!BA$74:BA$81,'RAW data extract'!$C$74:$C$81,VLOOKUP('Market shares starting point Fe'!$D126,Nomenclature!$F$1:$G$8,2,FALSE))-'Market shares starting point Fe'!BC126)+BC126)</f>
        <v>1.9327288165710312E-2</v>
      </c>
      <c r="BE126" s="7">
        <f>IF(SUMIFS('Eurostat market shares'!$Z$2:$Z$185,'Eurostat market shares'!$C$2:$C$185,'Market shares starting point Fe'!$C126,'Eurostat market shares'!$D$2:$D$185,'Market shares starting point Fe'!$D126)=0,(SUMIFS('RAW data extract'!BB$74:BB$81,'RAW data extract'!$C$74:$C$81,VLOOKUP('Market shares starting point Fe'!$D126,Nomenclature!$F$1:$G$8,2,FALSE))-'Market shares starting point Fe'!BD126)+BD126,$Z126/SUMIFS('Eurostat market shares'!$Z$2:$Z$185,'Eurostat market shares'!$C$2:$C$185,'Market shares starting point Fe'!$C126,'Eurostat market shares'!$D$2:$D$185,'Market shares starting point Fe'!$D126)*(SUMIFS('RAW data extract'!BB$74:BB$81,'RAW data extract'!$C$74:$C$81,VLOOKUP('Market shares starting point Fe'!$D126,Nomenclature!$F$1:$G$8,2,FALSE))-'Market shares starting point Fe'!BD126)+BD126)</f>
        <v>1.778918601000138E-2</v>
      </c>
      <c r="BF126" s="7">
        <f>IF(SUMIFS('Eurostat market shares'!$Z$2:$Z$185,'Eurostat market shares'!$C$2:$C$185,'Market shares starting point Fe'!$C126,'Eurostat market shares'!$D$2:$D$185,'Market shares starting point Fe'!$D126)=0,(SUMIFS('RAW data extract'!BC$74:BC$81,'RAW data extract'!$C$74:$C$81,VLOOKUP('Market shares starting point Fe'!$D126,Nomenclature!$F$1:$G$8,2,FALSE))-'Market shares starting point Fe'!BE126)+BE126,$Z126/SUMIFS('Eurostat market shares'!$Z$2:$Z$185,'Eurostat market shares'!$C$2:$C$185,'Market shares starting point Fe'!$C126,'Eurostat market shares'!$D$2:$D$185,'Market shares starting point Fe'!$D126)*(SUMIFS('RAW data extract'!BC$74:BC$81,'RAW data extract'!$C$74:$C$81,VLOOKUP('Market shares starting point Fe'!$D126,Nomenclature!$F$1:$G$8,2,FALSE))-'Market shares starting point Fe'!BE126)+BE126)</f>
        <v>1.6066049282571458E-2</v>
      </c>
      <c r="BG126" s="7">
        <f>IF(SUMIFS('Eurostat market shares'!$Z$2:$Z$185,'Eurostat market shares'!$C$2:$C$185,'Market shares starting point Fe'!$C126,'Eurostat market shares'!$D$2:$D$185,'Market shares starting point Fe'!$D126)=0,(SUMIFS('RAW data extract'!BD$74:BD$81,'RAW data extract'!$C$74:$C$81,VLOOKUP('Market shares starting point Fe'!$D126,Nomenclature!$F$1:$G$8,2,FALSE))-'Market shares starting point Fe'!BF126)+BF126,$Z126/SUMIFS('Eurostat market shares'!$Z$2:$Z$185,'Eurostat market shares'!$C$2:$C$185,'Market shares starting point Fe'!$C126,'Eurostat market shares'!$D$2:$D$185,'Market shares starting point Fe'!$D126)*(SUMIFS('RAW data extract'!BD$74:BD$81,'RAW data extract'!$C$74:$C$81,VLOOKUP('Market shares starting point Fe'!$D126,Nomenclature!$F$1:$G$8,2,FALSE))-'Market shares starting point Fe'!BF126)+BF126)</f>
        <v>1.4125887914513678E-2</v>
      </c>
      <c r="BH126" s="7">
        <f>IF(SUMIFS('Eurostat market shares'!$Z$2:$Z$185,'Eurostat market shares'!$C$2:$C$185,'Market shares starting point Fe'!$C126,'Eurostat market shares'!$D$2:$D$185,'Market shares starting point Fe'!$D126)=0,(SUMIFS('RAW data extract'!BE$74:BE$81,'RAW data extract'!$C$74:$C$81,VLOOKUP('Market shares starting point Fe'!$D126,Nomenclature!$F$1:$G$8,2,FALSE))-'Market shares starting point Fe'!BG126)+BG126,$Z126/SUMIFS('Eurostat market shares'!$Z$2:$Z$185,'Eurostat market shares'!$C$2:$C$185,'Market shares starting point Fe'!$C126,'Eurostat market shares'!$D$2:$D$185,'Market shares starting point Fe'!$D126)*(SUMIFS('RAW data extract'!BE$74:BE$81,'RAW data extract'!$C$74:$C$81,VLOOKUP('Market shares starting point Fe'!$D126,Nomenclature!$F$1:$G$8,2,FALSE))-'Market shares starting point Fe'!BG126)+BG126)</f>
        <v>1.1920960596593901E-2</v>
      </c>
    </row>
    <row r="127" spans="1:60" hidden="1" x14ac:dyDescent="0.3">
      <c r="A127" t="s">
        <v>9</v>
      </c>
      <c r="B127" t="s">
        <v>10</v>
      </c>
      <c r="C127" t="s">
        <v>34</v>
      </c>
      <c r="D127" t="s">
        <v>21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 s="6">
        <f>IFERROR(SUMIFS('intermediary sheet'!J$2:J$185,'intermediary sheet'!$C$2:$C$185,'Market shares starting point Fe'!$C127,'intermediary sheet'!$D$2:$D$185,'Market shares starting point Fe'!$D127)/SUMIFS('intermediary sheet'!J$2:J$185,'intermediary sheet'!$C$2:$C$185,'Market shares starting point Fe'!$C127,'intermediary sheet'!$D$2:$D$185,"total"),0)</f>
        <v>0</v>
      </c>
      <c r="K127" s="6">
        <f>IFERROR(SUMIFS('intermediary sheet'!K$2:K$185,'intermediary sheet'!$C$2:$C$185,'Market shares starting point Fe'!$C127,'intermediary sheet'!$D$2:$D$185,'Market shares starting point Fe'!$D127)/SUMIFS('intermediary sheet'!K$2:K$185,'intermediary sheet'!$C$2:$C$185,'Market shares starting point Fe'!$C127,'intermediary sheet'!$D$2:$D$185,"total"),0)</f>
        <v>0</v>
      </c>
      <c r="L127" s="6">
        <f>IFERROR(SUMIFS('intermediary sheet'!L$2:L$185,'intermediary sheet'!$C$2:$C$185,'Market shares starting point Fe'!$C127,'intermediary sheet'!$D$2:$D$185,'Market shares starting point Fe'!$D127)/SUMIFS('intermediary sheet'!L$2:L$185,'intermediary sheet'!$C$2:$C$185,'Market shares starting point Fe'!$C127,'intermediary sheet'!$D$2:$D$185,"total"),0)</f>
        <v>0</v>
      </c>
      <c r="M127" s="6">
        <f>IFERROR(SUMIFS('intermediary sheet'!M$2:M$185,'intermediary sheet'!$C$2:$C$185,'Market shares starting point Fe'!$C127,'intermediary sheet'!$D$2:$D$185,'Market shares starting point Fe'!$D127)/SUMIFS('intermediary sheet'!M$2:M$185,'intermediary sheet'!$C$2:$C$185,'Market shares starting point Fe'!$C127,'intermediary sheet'!$D$2:$D$185,"total"),0)</f>
        <v>0</v>
      </c>
      <c r="N127" s="6">
        <f>IFERROR(SUMIFS('intermediary sheet'!N$2:N$185,'intermediary sheet'!$C$2:$C$185,'Market shares starting point Fe'!$C127,'intermediary sheet'!$D$2:$D$185,'Market shares starting point Fe'!$D127)/SUMIFS('intermediary sheet'!N$2:N$185,'intermediary sheet'!$C$2:$C$185,'Market shares starting point Fe'!$C127,'intermediary sheet'!$D$2:$D$185,"total"),0)</f>
        <v>0</v>
      </c>
      <c r="O127" s="6">
        <f>IFERROR(SUMIFS('intermediary sheet'!O$2:O$185,'intermediary sheet'!$C$2:$C$185,'Market shares starting point Fe'!$C127,'intermediary sheet'!$D$2:$D$185,'Market shares starting point Fe'!$D127)/SUMIFS('intermediary sheet'!O$2:O$185,'intermediary sheet'!$C$2:$C$185,'Market shares starting point Fe'!$C127,'intermediary sheet'!$D$2:$D$185,"total"),0)</f>
        <v>0</v>
      </c>
      <c r="P127" s="6">
        <f>IFERROR(SUMIFS('intermediary sheet'!P$2:P$185,'intermediary sheet'!$C$2:$C$185,'Market shares starting point Fe'!$C127,'intermediary sheet'!$D$2:$D$185,'Market shares starting point Fe'!$D127)/SUMIFS('intermediary sheet'!P$2:P$185,'intermediary sheet'!$C$2:$C$185,'Market shares starting point Fe'!$C127,'intermediary sheet'!$D$2:$D$185,"total"),0)</f>
        <v>0</v>
      </c>
      <c r="Q127" s="6">
        <f>IFERROR(SUMIFS('intermediary sheet'!Q$2:Q$185,'intermediary sheet'!$C$2:$C$185,'Market shares starting point Fe'!$C127,'intermediary sheet'!$D$2:$D$185,'Market shares starting point Fe'!$D127)/SUMIFS('intermediary sheet'!Q$2:Q$185,'intermediary sheet'!$C$2:$C$185,'Market shares starting point Fe'!$C127,'intermediary sheet'!$D$2:$D$185,"total"),0)</f>
        <v>0</v>
      </c>
      <c r="R127" s="6">
        <f>IFERROR(SUMIFS('intermediary sheet'!R$2:R$185,'intermediary sheet'!$C$2:$C$185,'Market shares starting point Fe'!$C127,'intermediary sheet'!$D$2:$D$185,'Market shares starting point Fe'!$D127)/SUMIFS('intermediary sheet'!R$2:R$185,'intermediary sheet'!$C$2:$C$185,'Market shares starting point Fe'!$C127,'intermediary sheet'!$D$2:$D$185,"total"),0)</f>
        <v>0</v>
      </c>
      <c r="S127" s="6">
        <f>IFERROR(SUMIFS('intermediary sheet'!S$2:S$185,'intermediary sheet'!$C$2:$C$185,'Market shares starting point Fe'!$C127,'intermediary sheet'!$D$2:$D$185,'Market shares starting point Fe'!$D127)/SUMIFS('intermediary sheet'!S$2:S$185,'intermediary sheet'!$C$2:$C$185,'Market shares starting point Fe'!$C127,'intermediary sheet'!$D$2:$D$185,"total"),0)</f>
        <v>0</v>
      </c>
      <c r="T127" s="6">
        <f>IFERROR(SUMIFS('intermediary sheet'!T$2:T$185,'intermediary sheet'!$C$2:$C$185,'Market shares starting point Fe'!$C127,'intermediary sheet'!$D$2:$D$185,'Market shares starting point Fe'!$D127)/SUMIFS('intermediary sheet'!T$2:T$185,'intermediary sheet'!$C$2:$C$185,'Market shares starting point Fe'!$C127,'intermediary sheet'!$D$2:$D$185,"total"),0)</f>
        <v>0</v>
      </c>
      <c r="U127" s="6">
        <f>IFERROR(SUMIFS('intermediary sheet'!U$2:U$185,'intermediary sheet'!$C$2:$C$185,'Market shares starting point Fe'!$C127,'intermediary sheet'!$D$2:$D$185,'Market shares starting point Fe'!$D127)/SUMIFS('intermediary sheet'!U$2:U$185,'intermediary sheet'!$C$2:$C$185,'Market shares starting point Fe'!$C127,'intermediary sheet'!$D$2:$D$185,"total"),0)</f>
        <v>0</v>
      </c>
      <c r="V127" s="6">
        <f>IFERROR(SUMIFS('intermediary sheet'!V$2:V$185,'intermediary sheet'!$C$2:$C$185,'Market shares starting point Fe'!$C127,'intermediary sheet'!$D$2:$D$185,'Market shares starting point Fe'!$D127)/SUMIFS('intermediary sheet'!V$2:V$185,'intermediary sheet'!$C$2:$C$185,'Market shares starting point Fe'!$C127,'intermediary sheet'!$D$2:$D$185,"total"),0)</f>
        <v>0</v>
      </c>
      <c r="W127" s="6">
        <f>IFERROR(SUMIFS('intermediary sheet'!W$2:W$185,'intermediary sheet'!$C$2:$C$185,'Market shares starting point Fe'!$C127,'intermediary sheet'!$D$2:$D$185,'Market shares starting point Fe'!$D127)/SUMIFS('intermediary sheet'!W$2:W$185,'intermediary sheet'!$C$2:$C$185,'Market shares starting point Fe'!$C127,'intermediary sheet'!$D$2:$D$185,"total"),0)</f>
        <v>0</v>
      </c>
      <c r="X127" s="6">
        <f>IFERROR(SUMIFS('intermediary sheet'!X$2:X$185,'intermediary sheet'!$C$2:$C$185,'Market shares starting point Fe'!$C127,'intermediary sheet'!$D$2:$D$185,'Market shares starting point Fe'!$D127)/SUMIFS('intermediary sheet'!X$2:X$185,'intermediary sheet'!$C$2:$C$185,'Market shares starting point Fe'!$C127,'intermediary sheet'!$D$2:$D$185,"total"),0)</f>
        <v>0</v>
      </c>
      <c r="Y127" s="6">
        <f>IFERROR(SUMIFS('intermediary sheet'!Y$2:Y$185,'intermediary sheet'!$C$2:$C$185,'Market shares starting point Fe'!$C127,'intermediary sheet'!$D$2:$D$185,'Market shares starting point Fe'!$D127)/SUMIFS('intermediary sheet'!Y$2:Y$185,'intermediary sheet'!$C$2:$C$185,'Market shares starting point Fe'!$C127,'intermediary sheet'!$D$2:$D$185,"total"),0)</f>
        <v>0</v>
      </c>
      <c r="Z127" s="6">
        <f>IFERROR(SUMIFS('intermediary sheet'!Z$2:Z$185,'intermediary sheet'!$C$2:$C$185,'Market shares starting point Fe'!$C127,'intermediary sheet'!$D$2:$D$185,'Market shares starting point Fe'!$D127)/SUMIFS('intermediary sheet'!Z$2:Z$185,'intermediary sheet'!$C$2:$C$185,'Market shares starting point Fe'!$C127,'intermediary sheet'!$D$2:$D$185,"total"),0)</f>
        <v>0</v>
      </c>
      <c r="AA127" s="7">
        <f>IF(SUMIFS('Eurostat market shares'!$Z$2:$Z$185,'Eurostat market shares'!$C$2:$C$185,'Market shares starting point Fe'!$C127,'Eurostat market shares'!$D$2:$D$185,'Market shares starting point Fe'!$D127)=0,(SUMIFS('RAW data extract'!X$74:X$81,'RAW data extract'!$C$74:$C$81,VLOOKUP('Market shares starting point Fe'!$D127,Nomenclature!$F$1:$G$8,2,FALSE))-'Market shares starting point Fe'!Z127)+Z127,$Z127/SUMIFS('Eurostat market shares'!$Z$2:$Z$185,'Eurostat market shares'!$C$2:$C$185,'Market shares starting point Fe'!$C127,'Eurostat market shares'!$D$2:$D$185,'Market shares starting point Fe'!$D127)*(SUMIFS('RAW data extract'!X$74:X$81,'RAW data extract'!$C$74:$C$81,VLOOKUP('Market shares starting point Fe'!$D127,Nomenclature!$F$1:$G$8,2,FALSE))-'Market shares starting point Fe'!Z127)+Z127)</f>
        <v>3.1451634939410661E-5</v>
      </c>
      <c r="AB127" s="7">
        <f>IF(SUMIFS('Eurostat market shares'!$Z$2:$Z$185,'Eurostat market shares'!$C$2:$C$185,'Market shares starting point Fe'!$C127,'Eurostat market shares'!$D$2:$D$185,'Market shares starting point Fe'!$D127)=0,(SUMIFS('RAW data extract'!Y$74:Y$81,'RAW data extract'!$C$74:$C$81,VLOOKUP('Market shares starting point Fe'!$D127,Nomenclature!$F$1:$G$8,2,FALSE))-'Market shares starting point Fe'!AA127)+AA127,$Z127/SUMIFS('Eurostat market shares'!$Z$2:$Z$185,'Eurostat market shares'!$C$2:$C$185,'Market shares starting point Fe'!$C127,'Eurostat market shares'!$D$2:$D$185,'Market shares starting point Fe'!$D127)*(SUMIFS('RAW data extract'!Y$74:Y$81,'RAW data extract'!$C$74:$C$81,VLOOKUP('Market shares starting point Fe'!$D127,Nomenclature!$F$1:$G$8,2,FALSE))-'Market shares starting point Fe'!AA127)+AA127)</f>
        <v>3.2337662751868216E-5</v>
      </c>
      <c r="AC127" s="7">
        <f>IF(SUMIFS('Eurostat market shares'!$Z$2:$Z$185,'Eurostat market shares'!$C$2:$C$185,'Market shares starting point Fe'!$C127,'Eurostat market shares'!$D$2:$D$185,'Market shares starting point Fe'!$D127)=0,(SUMIFS('RAW data extract'!Z$74:Z$81,'RAW data extract'!$C$74:$C$81,VLOOKUP('Market shares starting point Fe'!$D127,Nomenclature!$F$1:$G$8,2,FALSE))-'Market shares starting point Fe'!AB127)+AB127,$Z127/SUMIFS('Eurostat market shares'!$Z$2:$Z$185,'Eurostat market shares'!$C$2:$C$185,'Market shares starting point Fe'!$C127,'Eurostat market shares'!$D$2:$D$185,'Market shares starting point Fe'!$D127)*(SUMIFS('RAW data extract'!Z$74:Z$81,'RAW data extract'!$C$74:$C$81,VLOOKUP('Market shares starting point Fe'!$D127,Nomenclature!$F$1:$G$8,2,FALSE))-'Market shares starting point Fe'!AB127)+AB127)</f>
        <v>3.3413273411202505E-5</v>
      </c>
      <c r="AD127" s="7">
        <f>IF(SUMIFS('Eurostat market shares'!$Z$2:$Z$185,'Eurostat market shares'!$C$2:$C$185,'Market shares starting point Fe'!$C127,'Eurostat market shares'!$D$2:$D$185,'Market shares starting point Fe'!$D127)=0,(SUMIFS('RAW data extract'!AA$74:AA$81,'RAW data extract'!$C$74:$C$81,VLOOKUP('Market shares starting point Fe'!$D127,Nomenclature!$F$1:$G$8,2,FALSE))-'Market shares starting point Fe'!AC127)+AC127,$Z127/SUMIFS('Eurostat market shares'!$Z$2:$Z$185,'Eurostat market shares'!$C$2:$C$185,'Market shares starting point Fe'!$C127,'Eurostat market shares'!$D$2:$D$185,'Market shares starting point Fe'!$D127)*(SUMIFS('RAW data extract'!AA$74:AA$81,'RAW data extract'!$C$74:$C$81,VLOOKUP('Market shares starting point Fe'!$D127,Nomenclature!$F$1:$G$8,2,FALSE))-'Market shares starting point Fe'!AC127)+AC127)</f>
        <v>3.4628690814887669E-5</v>
      </c>
      <c r="AE127" s="7">
        <f>IF(SUMIFS('Eurostat market shares'!$Z$2:$Z$185,'Eurostat market shares'!$C$2:$C$185,'Market shares starting point Fe'!$C127,'Eurostat market shares'!$D$2:$D$185,'Market shares starting point Fe'!$D127)=0,(SUMIFS('RAW data extract'!AB$74:AB$81,'RAW data extract'!$C$74:$C$81,VLOOKUP('Market shares starting point Fe'!$D127,Nomenclature!$F$1:$G$8,2,FALSE))-'Market shares starting point Fe'!AD127)+AD127,$Z127/SUMIFS('Eurostat market shares'!$Z$2:$Z$185,'Eurostat market shares'!$C$2:$C$185,'Market shares starting point Fe'!$C127,'Eurostat market shares'!$D$2:$D$185,'Market shares starting point Fe'!$D127)*(SUMIFS('RAW data extract'!AB$74:AB$81,'RAW data extract'!$C$74:$C$81,VLOOKUP('Market shares starting point Fe'!$D127,Nomenclature!$F$1:$G$8,2,FALSE))-'Market shares starting point Fe'!AD127)+AD127)</f>
        <v>3.5763703385667795E-5</v>
      </c>
      <c r="AF127" s="7">
        <f>IF(SUMIFS('Eurostat market shares'!$Z$2:$Z$185,'Eurostat market shares'!$C$2:$C$185,'Market shares starting point Fe'!$C127,'Eurostat market shares'!$D$2:$D$185,'Market shares starting point Fe'!$D127)=0,(SUMIFS('RAW data extract'!AC$74:AC$81,'RAW data extract'!$C$74:$C$81,VLOOKUP('Market shares starting point Fe'!$D127,Nomenclature!$F$1:$G$8,2,FALSE))-'Market shares starting point Fe'!AE127)+AE127,$Z127/SUMIFS('Eurostat market shares'!$Z$2:$Z$185,'Eurostat market shares'!$C$2:$C$185,'Market shares starting point Fe'!$C127,'Eurostat market shares'!$D$2:$D$185,'Market shares starting point Fe'!$D127)*(SUMIFS('RAW data extract'!AC$74:AC$81,'RAW data extract'!$C$74:$C$81,VLOOKUP('Market shares starting point Fe'!$D127,Nomenclature!$F$1:$G$8,2,FALSE))-'Market shares starting point Fe'!AE127)+AE127)</f>
        <v>3.6847644219590408E-5</v>
      </c>
      <c r="AG127" s="7">
        <f>IF(SUMIFS('Eurostat market shares'!$Z$2:$Z$185,'Eurostat market shares'!$C$2:$C$185,'Market shares starting point Fe'!$C127,'Eurostat market shares'!$D$2:$D$185,'Market shares starting point Fe'!$D127)=0,(SUMIFS('RAW data extract'!AD$74:AD$81,'RAW data extract'!$C$74:$C$81,VLOOKUP('Market shares starting point Fe'!$D127,Nomenclature!$F$1:$G$8,2,FALSE))-'Market shares starting point Fe'!AF127)+AF127,$Z127/SUMIFS('Eurostat market shares'!$Z$2:$Z$185,'Eurostat market shares'!$C$2:$C$185,'Market shares starting point Fe'!$C127,'Eurostat market shares'!$D$2:$D$185,'Market shares starting point Fe'!$D127)*(SUMIFS('RAW data extract'!AD$74:AD$81,'RAW data extract'!$C$74:$C$81,VLOOKUP('Market shares starting point Fe'!$D127,Nomenclature!$F$1:$G$8,2,FALSE))-'Market shares starting point Fe'!AF127)+AF127)</f>
        <v>3.7887884466593821E-5</v>
      </c>
      <c r="AH127" s="7">
        <f>IF(SUMIFS('Eurostat market shares'!$Z$2:$Z$185,'Eurostat market shares'!$C$2:$C$185,'Market shares starting point Fe'!$C127,'Eurostat market shares'!$D$2:$D$185,'Market shares starting point Fe'!$D127)=0,(SUMIFS('RAW data extract'!AE$74:AE$81,'RAW data extract'!$C$74:$C$81,VLOOKUP('Market shares starting point Fe'!$D127,Nomenclature!$F$1:$G$8,2,FALSE))-'Market shares starting point Fe'!AG127)+AG127,$Z127/SUMIFS('Eurostat market shares'!$Z$2:$Z$185,'Eurostat market shares'!$C$2:$C$185,'Market shares starting point Fe'!$C127,'Eurostat market shares'!$D$2:$D$185,'Market shares starting point Fe'!$D127)*(SUMIFS('RAW data extract'!AE$74:AE$81,'RAW data extract'!$C$74:$C$81,VLOOKUP('Market shares starting point Fe'!$D127,Nomenclature!$F$1:$G$8,2,FALSE))-'Market shares starting point Fe'!AG127)+AG127)</f>
        <v>3.8967393681361905E-5</v>
      </c>
      <c r="AI127" s="7">
        <f>IF(SUMIFS('Eurostat market shares'!$Z$2:$Z$185,'Eurostat market shares'!$C$2:$C$185,'Market shares starting point Fe'!$C127,'Eurostat market shares'!$D$2:$D$185,'Market shares starting point Fe'!$D127)=0,(SUMIFS('RAW data extract'!AF$74:AF$81,'RAW data extract'!$C$74:$C$81,VLOOKUP('Market shares starting point Fe'!$D127,Nomenclature!$F$1:$G$8,2,FALSE))-'Market shares starting point Fe'!AH127)+AH127,$Z127/SUMIFS('Eurostat market shares'!$Z$2:$Z$185,'Eurostat market shares'!$C$2:$C$185,'Market shares starting point Fe'!$C127,'Eurostat market shares'!$D$2:$D$185,'Market shares starting point Fe'!$D127)*(SUMIFS('RAW data extract'!AF$74:AF$81,'RAW data extract'!$C$74:$C$81,VLOOKUP('Market shares starting point Fe'!$D127,Nomenclature!$F$1:$G$8,2,FALSE))-'Market shares starting point Fe'!AH127)+AH127)</f>
        <v>4.0053074838500534E-5</v>
      </c>
      <c r="AJ127" s="7">
        <f>IF(SUMIFS('Eurostat market shares'!$Z$2:$Z$185,'Eurostat market shares'!$C$2:$C$185,'Market shares starting point Fe'!$C127,'Eurostat market shares'!$D$2:$D$185,'Market shares starting point Fe'!$D127)=0,(SUMIFS('RAW data extract'!AG$74:AG$81,'RAW data extract'!$C$74:$C$81,VLOOKUP('Market shares starting point Fe'!$D127,Nomenclature!$F$1:$G$8,2,FALSE))-'Market shares starting point Fe'!AI127)+AI127,$Z127/SUMIFS('Eurostat market shares'!$Z$2:$Z$185,'Eurostat market shares'!$C$2:$C$185,'Market shares starting point Fe'!$C127,'Eurostat market shares'!$D$2:$D$185,'Market shares starting point Fe'!$D127)*(SUMIFS('RAW data extract'!AG$74:AG$81,'RAW data extract'!$C$74:$C$81,VLOOKUP('Market shares starting point Fe'!$D127,Nomenclature!$F$1:$G$8,2,FALSE))-'Market shares starting point Fe'!AI127)+AI127)</f>
        <v>4.1197197991297726E-5</v>
      </c>
      <c r="AK127" s="7">
        <f>IF(SUMIFS('Eurostat market shares'!$Z$2:$Z$185,'Eurostat market shares'!$C$2:$C$185,'Market shares starting point Fe'!$C127,'Eurostat market shares'!$D$2:$D$185,'Market shares starting point Fe'!$D127)=0,(SUMIFS('RAW data extract'!AH$74:AH$81,'RAW data extract'!$C$74:$C$81,VLOOKUP('Market shares starting point Fe'!$D127,Nomenclature!$F$1:$G$8,2,FALSE))-'Market shares starting point Fe'!AJ127)+AJ127,$Z127/SUMIFS('Eurostat market shares'!$Z$2:$Z$185,'Eurostat market shares'!$C$2:$C$185,'Market shares starting point Fe'!$C127,'Eurostat market shares'!$D$2:$D$185,'Market shares starting point Fe'!$D127)*(SUMIFS('RAW data extract'!AH$74:AH$81,'RAW data extract'!$C$74:$C$81,VLOOKUP('Market shares starting point Fe'!$D127,Nomenclature!$F$1:$G$8,2,FALSE))-'Market shares starting point Fe'!AJ127)+AJ127)</f>
        <v>4.2470285593250626E-5</v>
      </c>
      <c r="AL127" s="7">
        <f>IF(SUMIFS('Eurostat market shares'!$Z$2:$Z$185,'Eurostat market shares'!$C$2:$C$185,'Market shares starting point Fe'!$C127,'Eurostat market shares'!$D$2:$D$185,'Market shares starting point Fe'!$D127)=0,(SUMIFS('RAW data extract'!AI$74:AI$81,'RAW data extract'!$C$74:$C$81,VLOOKUP('Market shares starting point Fe'!$D127,Nomenclature!$F$1:$G$8,2,FALSE))-'Market shares starting point Fe'!AK127)+AK127,$Z127/SUMIFS('Eurostat market shares'!$Z$2:$Z$185,'Eurostat market shares'!$C$2:$C$185,'Market shares starting point Fe'!$C127,'Eurostat market shares'!$D$2:$D$185,'Market shares starting point Fe'!$D127)*(SUMIFS('RAW data extract'!AI$74:AI$81,'RAW data extract'!$C$74:$C$81,VLOOKUP('Market shares starting point Fe'!$D127,Nomenclature!$F$1:$G$8,2,FALSE))-'Market shares starting point Fe'!AK127)+AK127)</f>
        <v>4.3906027992304353E-5</v>
      </c>
      <c r="AM127" s="7">
        <f>IF(SUMIFS('Eurostat market shares'!$Z$2:$Z$185,'Eurostat market shares'!$C$2:$C$185,'Market shares starting point Fe'!$C127,'Eurostat market shares'!$D$2:$D$185,'Market shares starting point Fe'!$D127)=0,(SUMIFS('RAW data extract'!AJ$74:AJ$81,'RAW data extract'!$C$74:$C$81,VLOOKUP('Market shares starting point Fe'!$D127,Nomenclature!$F$1:$G$8,2,FALSE))-'Market shares starting point Fe'!AL127)+AL127,$Z127/SUMIFS('Eurostat market shares'!$Z$2:$Z$185,'Eurostat market shares'!$C$2:$C$185,'Market shares starting point Fe'!$C127,'Eurostat market shares'!$D$2:$D$185,'Market shares starting point Fe'!$D127)*(SUMIFS('RAW data extract'!AJ$74:AJ$81,'RAW data extract'!$C$74:$C$81,VLOOKUP('Market shares starting point Fe'!$D127,Nomenclature!$F$1:$G$8,2,FALSE))-'Market shares starting point Fe'!AL127)+AL127)</f>
        <v>4.5532824028946061E-5</v>
      </c>
      <c r="AN127" s="7">
        <f>IF(SUMIFS('Eurostat market shares'!$Z$2:$Z$185,'Eurostat market shares'!$C$2:$C$185,'Market shares starting point Fe'!$C127,'Eurostat market shares'!$D$2:$D$185,'Market shares starting point Fe'!$D127)=0,(SUMIFS('RAW data extract'!AK$74:AK$81,'RAW data extract'!$C$74:$C$81,VLOOKUP('Market shares starting point Fe'!$D127,Nomenclature!$F$1:$G$8,2,FALSE))-'Market shares starting point Fe'!AM127)+AM127,$Z127/SUMIFS('Eurostat market shares'!$Z$2:$Z$185,'Eurostat market shares'!$C$2:$C$185,'Market shares starting point Fe'!$C127,'Eurostat market shares'!$D$2:$D$185,'Market shares starting point Fe'!$D127)*(SUMIFS('RAW data extract'!AK$74:AK$81,'RAW data extract'!$C$74:$C$81,VLOOKUP('Market shares starting point Fe'!$D127,Nomenclature!$F$1:$G$8,2,FALSE))-'Market shares starting point Fe'!AM127)+AM127)</f>
        <v>4.7450540965442324E-5</v>
      </c>
      <c r="AO127" s="7">
        <f>IF(SUMIFS('Eurostat market shares'!$Z$2:$Z$185,'Eurostat market shares'!$C$2:$C$185,'Market shares starting point Fe'!$C127,'Eurostat market shares'!$D$2:$D$185,'Market shares starting point Fe'!$D127)=0,(SUMIFS('RAW data extract'!AL$74:AL$81,'RAW data extract'!$C$74:$C$81,VLOOKUP('Market shares starting point Fe'!$D127,Nomenclature!$F$1:$G$8,2,FALSE))-'Market shares starting point Fe'!AN127)+AN127,$Z127/SUMIFS('Eurostat market shares'!$Z$2:$Z$185,'Eurostat market shares'!$C$2:$C$185,'Market shares starting point Fe'!$C127,'Eurostat market shares'!$D$2:$D$185,'Market shares starting point Fe'!$D127)*(SUMIFS('RAW data extract'!AL$74:AL$81,'RAW data extract'!$C$74:$C$81,VLOOKUP('Market shares starting point Fe'!$D127,Nomenclature!$F$1:$G$8,2,FALSE))-'Market shares starting point Fe'!AN127)+AN127)</f>
        <v>4.9588750128145506E-5</v>
      </c>
      <c r="AP127" s="7">
        <f>IF(SUMIFS('Eurostat market shares'!$Z$2:$Z$185,'Eurostat market shares'!$C$2:$C$185,'Market shares starting point Fe'!$C127,'Eurostat market shares'!$D$2:$D$185,'Market shares starting point Fe'!$D127)=0,(SUMIFS('RAW data extract'!AM$74:AM$81,'RAW data extract'!$C$74:$C$81,VLOOKUP('Market shares starting point Fe'!$D127,Nomenclature!$F$1:$G$8,2,FALSE))-'Market shares starting point Fe'!AO127)+AO127,$Z127/SUMIFS('Eurostat market shares'!$Z$2:$Z$185,'Eurostat market shares'!$C$2:$C$185,'Market shares starting point Fe'!$C127,'Eurostat market shares'!$D$2:$D$185,'Market shares starting point Fe'!$D127)*(SUMIFS('RAW data extract'!AM$74:AM$81,'RAW data extract'!$C$74:$C$81,VLOOKUP('Market shares starting point Fe'!$D127,Nomenclature!$F$1:$G$8,2,FALSE))-'Market shares starting point Fe'!AO127)+AO127)</f>
        <v>5.1955306817065874E-5</v>
      </c>
      <c r="AQ127" s="7">
        <f>IF(SUMIFS('Eurostat market shares'!$Z$2:$Z$185,'Eurostat market shares'!$C$2:$C$185,'Market shares starting point Fe'!$C127,'Eurostat market shares'!$D$2:$D$185,'Market shares starting point Fe'!$D127)=0,(SUMIFS('RAW data extract'!AN$74:AN$81,'RAW data extract'!$C$74:$C$81,VLOOKUP('Market shares starting point Fe'!$D127,Nomenclature!$F$1:$G$8,2,FALSE))-'Market shares starting point Fe'!AP127)+AP127,$Z127/SUMIFS('Eurostat market shares'!$Z$2:$Z$185,'Eurostat market shares'!$C$2:$C$185,'Market shares starting point Fe'!$C127,'Eurostat market shares'!$D$2:$D$185,'Market shares starting point Fe'!$D127)*(SUMIFS('RAW data extract'!AN$74:AN$81,'RAW data extract'!$C$74:$C$81,VLOOKUP('Market shares starting point Fe'!$D127,Nomenclature!$F$1:$G$8,2,FALSE))-'Market shares starting point Fe'!AP127)+AP127)</f>
        <v>5.4493860790469999E-5</v>
      </c>
      <c r="AR127" s="7">
        <f>IF(SUMIFS('Eurostat market shares'!$Z$2:$Z$185,'Eurostat market shares'!$C$2:$C$185,'Market shares starting point Fe'!$C127,'Eurostat market shares'!$D$2:$D$185,'Market shares starting point Fe'!$D127)=0,(SUMIFS('RAW data extract'!AO$74:AO$81,'RAW data extract'!$C$74:$C$81,VLOOKUP('Market shares starting point Fe'!$D127,Nomenclature!$F$1:$G$8,2,FALSE))-'Market shares starting point Fe'!AQ127)+AQ127,$Z127/SUMIFS('Eurostat market shares'!$Z$2:$Z$185,'Eurostat market shares'!$C$2:$C$185,'Market shares starting point Fe'!$C127,'Eurostat market shares'!$D$2:$D$185,'Market shares starting point Fe'!$D127)*(SUMIFS('RAW data extract'!AO$74:AO$81,'RAW data extract'!$C$74:$C$81,VLOOKUP('Market shares starting point Fe'!$D127,Nomenclature!$F$1:$G$8,2,FALSE))-'Market shares starting point Fe'!AQ127)+AQ127)</f>
        <v>5.7190908220331345E-5</v>
      </c>
      <c r="AS127" s="7">
        <f>IF(SUMIFS('Eurostat market shares'!$Z$2:$Z$185,'Eurostat market shares'!$C$2:$C$185,'Market shares starting point Fe'!$C127,'Eurostat market shares'!$D$2:$D$185,'Market shares starting point Fe'!$D127)=0,(SUMIFS('RAW data extract'!AP$74:AP$81,'RAW data extract'!$C$74:$C$81,VLOOKUP('Market shares starting point Fe'!$D127,Nomenclature!$F$1:$G$8,2,FALSE))-'Market shares starting point Fe'!AR127)+AR127,$Z127/SUMIFS('Eurostat market shares'!$Z$2:$Z$185,'Eurostat market shares'!$C$2:$C$185,'Market shares starting point Fe'!$C127,'Eurostat market shares'!$D$2:$D$185,'Market shares starting point Fe'!$D127)*(SUMIFS('RAW data extract'!AP$74:AP$81,'RAW data extract'!$C$74:$C$81,VLOOKUP('Market shares starting point Fe'!$D127,Nomenclature!$F$1:$G$8,2,FALSE))-'Market shares starting point Fe'!AR127)+AR127)</f>
        <v>6.0033249519162987E-5</v>
      </c>
      <c r="AT127" s="7">
        <f>IF(SUMIFS('Eurostat market shares'!$Z$2:$Z$185,'Eurostat market shares'!$C$2:$C$185,'Market shares starting point Fe'!$C127,'Eurostat market shares'!$D$2:$D$185,'Market shares starting point Fe'!$D127)=0,(SUMIFS('RAW data extract'!AQ$74:AQ$81,'RAW data extract'!$C$74:$C$81,VLOOKUP('Market shares starting point Fe'!$D127,Nomenclature!$F$1:$G$8,2,FALSE))-'Market shares starting point Fe'!AS127)+AS127,$Z127/SUMIFS('Eurostat market shares'!$Z$2:$Z$185,'Eurostat market shares'!$C$2:$C$185,'Market shares starting point Fe'!$C127,'Eurostat market shares'!$D$2:$D$185,'Market shares starting point Fe'!$D127)*(SUMIFS('RAW data extract'!AQ$74:AQ$81,'RAW data extract'!$C$74:$C$81,VLOOKUP('Market shares starting point Fe'!$D127,Nomenclature!$F$1:$G$8,2,FALSE))-'Market shares starting point Fe'!AS127)+AS127)</f>
        <v>6.3021984549952367E-5</v>
      </c>
      <c r="AU127" s="7">
        <f>IF(SUMIFS('Eurostat market shares'!$Z$2:$Z$185,'Eurostat market shares'!$C$2:$C$185,'Market shares starting point Fe'!$C127,'Eurostat market shares'!$D$2:$D$185,'Market shares starting point Fe'!$D127)=0,(SUMIFS('RAW data extract'!AR$74:AR$81,'RAW data extract'!$C$74:$C$81,VLOOKUP('Market shares starting point Fe'!$D127,Nomenclature!$F$1:$G$8,2,FALSE))-'Market shares starting point Fe'!AT127)+AT127,$Z127/SUMIFS('Eurostat market shares'!$Z$2:$Z$185,'Eurostat market shares'!$C$2:$C$185,'Market shares starting point Fe'!$C127,'Eurostat market shares'!$D$2:$D$185,'Market shares starting point Fe'!$D127)*(SUMIFS('RAW data extract'!AR$74:AR$81,'RAW data extract'!$C$74:$C$81,VLOOKUP('Market shares starting point Fe'!$D127,Nomenclature!$F$1:$G$8,2,FALSE))-'Market shares starting point Fe'!AT127)+AT127)</f>
        <v>6.6061670150832237E-5</v>
      </c>
      <c r="AV127" s="7">
        <f>IF(SUMIFS('Eurostat market shares'!$Z$2:$Z$185,'Eurostat market shares'!$C$2:$C$185,'Market shares starting point Fe'!$C127,'Eurostat market shares'!$D$2:$D$185,'Market shares starting point Fe'!$D127)=0,(SUMIFS('RAW data extract'!AS$74:AS$81,'RAW data extract'!$C$74:$C$81,VLOOKUP('Market shares starting point Fe'!$D127,Nomenclature!$F$1:$G$8,2,FALSE))-'Market shares starting point Fe'!AU127)+AU127,$Z127/SUMIFS('Eurostat market shares'!$Z$2:$Z$185,'Eurostat market shares'!$C$2:$C$185,'Market shares starting point Fe'!$C127,'Eurostat market shares'!$D$2:$D$185,'Market shares starting point Fe'!$D127)*(SUMIFS('RAW data extract'!AS$74:AS$81,'RAW data extract'!$C$74:$C$81,VLOOKUP('Market shares starting point Fe'!$D127,Nomenclature!$F$1:$G$8,2,FALSE))-'Market shares starting point Fe'!AU127)+AU127)</f>
        <v>6.9224460196423571E-5</v>
      </c>
      <c r="AW127" s="7">
        <f>IF(SUMIFS('Eurostat market shares'!$Z$2:$Z$185,'Eurostat market shares'!$C$2:$C$185,'Market shares starting point Fe'!$C127,'Eurostat market shares'!$D$2:$D$185,'Market shares starting point Fe'!$D127)=0,(SUMIFS('RAW data extract'!AT$74:AT$81,'RAW data extract'!$C$74:$C$81,VLOOKUP('Market shares starting point Fe'!$D127,Nomenclature!$F$1:$G$8,2,FALSE))-'Market shares starting point Fe'!AV127)+AV127,$Z127/SUMIFS('Eurostat market shares'!$Z$2:$Z$185,'Eurostat market shares'!$C$2:$C$185,'Market shares starting point Fe'!$C127,'Eurostat market shares'!$D$2:$D$185,'Market shares starting point Fe'!$D127)*(SUMIFS('RAW data extract'!AT$74:AT$81,'RAW data extract'!$C$74:$C$81,VLOOKUP('Market shares starting point Fe'!$D127,Nomenclature!$F$1:$G$8,2,FALSE))-'Market shares starting point Fe'!AV127)+AV127)</f>
        <v>7.249390836290166E-5</v>
      </c>
      <c r="AX127" s="7">
        <f>IF(SUMIFS('Eurostat market shares'!$Z$2:$Z$185,'Eurostat market shares'!$C$2:$C$185,'Market shares starting point Fe'!$C127,'Eurostat market shares'!$D$2:$D$185,'Market shares starting point Fe'!$D127)=0,(SUMIFS('RAW data extract'!AU$74:AU$81,'RAW data extract'!$C$74:$C$81,VLOOKUP('Market shares starting point Fe'!$D127,Nomenclature!$F$1:$G$8,2,FALSE))-'Market shares starting point Fe'!AW127)+AW127,$Z127/SUMIFS('Eurostat market shares'!$Z$2:$Z$185,'Eurostat market shares'!$C$2:$C$185,'Market shares starting point Fe'!$C127,'Eurostat market shares'!$D$2:$D$185,'Market shares starting point Fe'!$D127)*(SUMIFS('RAW data extract'!AU$74:AU$81,'RAW data extract'!$C$74:$C$81,VLOOKUP('Market shares starting point Fe'!$D127,Nomenclature!$F$1:$G$8,2,FALSE))-'Market shares starting point Fe'!AW127)+AW127)</f>
        <v>7.5960177492498033E-5</v>
      </c>
      <c r="AY127" s="7">
        <f>IF(SUMIFS('Eurostat market shares'!$Z$2:$Z$185,'Eurostat market shares'!$C$2:$C$185,'Market shares starting point Fe'!$C127,'Eurostat market shares'!$D$2:$D$185,'Market shares starting point Fe'!$D127)=0,(SUMIFS('RAW data extract'!AV$74:AV$81,'RAW data extract'!$C$74:$C$81,VLOOKUP('Market shares starting point Fe'!$D127,Nomenclature!$F$1:$G$8,2,FALSE))-'Market shares starting point Fe'!AX127)+AX127,$Z127/SUMIFS('Eurostat market shares'!$Z$2:$Z$185,'Eurostat market shares'!$C$2:$C$185,'Market shares starting point Fe'!$C127,'Eurostat market shares'!$D$2:$D$185,'Market shares starting point Fe'!$D127)*(SUMIFS('RAW data extract'!AV$74:AV$81,'RAW data extract'!$C$74:$C$81,VLOOKUP('Market shares starting point Fe'!$D127,Nomenclature!$F$1:$G$8,2,FALSE))-'Market shares starting point Fe'!AX127)+AX127)</f>
        <v>7.9901486654215481E-5</v>
      </c>
      <c r="AZ127" s="7">
        <f>IF(SUMIFS('Eurostat market shares'!$Z$2:$Z$185,'Eurostat market shares'!$C$2:$C$185,'Market shares starting point Fe'!$C127,'Eurostat market shares'!$D$2:$D$185,'Market shares starting point Fe'!$D127)=0,(SUMIFS('RAW data extract'!AW$74:AW$81,'RAW data extract'!$C$74:$C$81,VLOOKUP('Market shares starting point Fe'!$D127,Nomenclature!$F$1:$G$8,2,FALSE))-'Market shares starting point Fe'!AY127)+AY127,$Z127/SUMIFS('Eurostat market shares'!$Z$2:$Z$185,'Eurostat market shares'!$C$2:$C$185,'Market shares starting point Fe'!$C127,'Eurostat market shares'!$D$2:$D$185,'Market shares starting point Fe'!$D127)*(SUMIFS('RAW data extract'!AW$74:AW$81,'RAW data extract'!$C$74:$C$81,VLOOKUP('Market shares starting point Fe'!$D127,Nomenclature!$F$1:$G$8,2,FALSE))-'Market shares starting point Fe'!AY127)+AY127)</f>
        <v>8.4063538533015611E-5</v>
      </c>
      <c r="BA127" s="7">
        <f>IF(SUMIFS('Eurostat market shares'!$Z$2:$Z$185,'Eurostat market shares'!$C$2:$C$185,'Market shares starting point Fe'!$C127,'Eurostat market shares'!$D$2:$D$185,'Market shares starting point Fe'!$D127)=0,(SUMIFS('RAW data extract'!AX$74:AX$81,'RAW data extract'!$C$74:$C$81,VLOOKUP('Market shares starting point Fe'!$D127,Nomenclature!$F$1:$G$8,2,FALSE))-'Market shares starting point Fe'!AZ127)+AZ127,$Z127/SUMIFS('Eurostat market shares'!$Z$2:$Z$185,'Eurostat market shares'!$C$2:$C$185,'Market shares starting point Fe'!$C127,'Eurostat market shares'!$D$2:$D$185,'Market shares starting point Fe'!$D127)*(SUMIFS('RAW data extract'!AX$74:AX$81,'RAW data extract'!$C$74:$C$81,VLOOKUP('Market shares starting point Fe'!$D127,Nomenclature!$F$1:$G$8,2,FALSE))-'Market shares starting point Fe'!AZ127)+AZ127)</f>
        <v>8.8609987851437781E-5</v>
      </c>
      <c r="BB127" s="7">
        <f>IF(SUMIFS('Eurostat market shares'!$Z$2:$Z$185,'Eurostat market shares'!$C$2:$C$185,'Market shares starting point Fe'!$C127,'Eurostat market shares'!$D$2:$D$185,'Market shares starting point Fe'!$D127)=0,(SUMIFS('RAW data extract'!AY$74:AY$81,'RAW data extract'!$C$74:$C$81,VLOOKUP('Market shares starting point Fe'!$D127,Nomenclature!$F$1:$G$8,2,FALSE))-'Market shares starting point Fe'!BA127)+BA127,$Z127/SUMIFS('Eurostat market shares'!$Z$2:$Z$185,'Eurostat market shares'!$C$2:$C$185,'Market shares starting point Fe'!$C127,'Eurostat market shares'!$D$2:$D$185,'Market shares starting point Fe'!$D127)*(SUMIFS('RAW data extract'!AY$74:AY$81,'RAW data extract'!$C$74:$C$81,VLOOKUP('Market shares starting point Fe'!$D127,Nomenclature!$F$1:$G$8,2,FALSE))-'Market shares starting point Fe'!BA127)+BA127)</f>
        <v>9.3658992963984897E-5</v>
      </c>
      <c r="BC127" s="7">
        <f>IF(SUMIFS('Eurostat market shares'!$Z$2:$Z$185,'Eurostat market shares'!$C$2:$C$185,'Market shares starting point Fe'!$C127,'Eurostat market shares'!$D$2:$D$185,'Market shares starting point Fe'!$D127)=0,(SUMIFS('RAW data extract'!AZ$74:AZ$81,'RAW data extract'!$C$74:$C$81,VLOOKUP('Market shares starting point Fe'!$D127,Nomenclature!$F$1:$G$8,2,FALSE))-'Market shares starting point Fe'!BB127)+BB127,$Z127/SUMIFS('Eurostat market shares'!$Z$2:$Z$185,'Eurostat market shares'!$C$2:$C$185,'Market shares starting point Fe'!$C127,'Eurostat market shares'!$D$2:$D$185,'Market shares starting point Fe'!$D127)*(SUMIFS('RAW data extract'!AZ$74:AZ$81,'RAW data extract'!$C$74:$C$81,VLOOKUP('Market shares starting point Fe'!$D127,Nomenclature!$F$1:$G$8,2,FALSE))-'Market shares starting point Fe'!BB127)+BB127)</f>
        <v>9.9276599341383099E-5</v>
      </c>
      <c r="BD127" s="7">
        <f>IF(SUMIFS('Eurostat market shares'!$Z$2:$Z$185,'Eurostat market shares'!$C$2:$C$185,'Market shares starting point Fe'!$C127,'Eurostat market shares'!$D$2:$D$185,'Market shares starting point Fe'!$D127)=0,(SUMIFS('RAW data extract'!BA$74:BA$81,'RAW data extract'!$C$74:$C$81,VLOOKUP('Market shares starting point Fe'!$D127,Nomenclature!$F$1:$G$8,2,FALSE))-'Market shares starting point Fe'!BC127)+BC127,$Z127/SUMIFS('Eurostat market shares'!$Z$2:$Z$185,'Eurostat market shares'!$C$2:$C$185,'Market shares starting point Fe'!$C127,'Eurostat market shares'!$D$2:$D$185,'Market shares starting point Fe'!$D127)*(SUMIFS('RAW data extract'!BA$74:BA$81,'RAW data extract'!$C$74:$C$81,VLOOKUP('Market shares starting point Fe'!$D127,Nomenclature!$F$1:$G$8,2,FALSE))-'Market shares starting point Fe'!BC127)+BC127)</f>
        <v>1.053592419088396E-4</v>
      </c>
      <c r="BE127" s="7">
        <f>IF(SUMIFS('Eurostat market shares'!$Z$2:$Z$185,'Eurostat market shares'!$C$2:$C$185,'Market shares starting point Fe'!$C127,'Eurostat market shares'!$D$2:$D$185,'Market shares starting point Fe'!$D127)=0,(SUMIFS('RAW data extract'!BB$74:BB$81,'RAW data extract'!$C$74:$C$81,VLOOKUP('Market shares starting point Fe'!$D127,Nomenclature!$F$1:$G$8,2,FALSE))-'Market shares starting point Fe'!BD127)+BD127,$Z127/SUMIFS('Eurostat market shares'!$Z$2:$Z$185,'Eurostat market shares'!$C$2:$C$185,'Market shares starting point Fe'!$C127,'Eurostat market shares'!$D$2:$D$185,'Market shares starting point Fe'!$D127)*(SUMIFS('RAW data extract'!BB$74:BB$81,'RAW data extract'!$C$74:$C$81,VLOOKUP('Market shares starting point Fe'!$D127,Nomenclature!$F$1:$G$8,2,FALSE))-'Market shares starting point Fe'!BD127)+BD127)</f>
        <v>1.1223743783746689E-4</v>
      </c>
      <c r="BF127" s="7">
        <f>IF(SUMIFS('Eurostat market shares'!$Z$2:$Z$185,'Eurostat market shares'!$C$2:$C$185,'Market shares starting point Fe'!$C127,'Eurostat market shares'!$D$2:$D$185,'Market shares starting point Fe'!$D127)=0,(SUMIFS('RAW data extract'!BC$74:BC$81,'RAW data extract'!$C$74:$C$81,VLOOKUP('Market shares starting point Fe'!$D127,Nomenclature!$F$1:$G$8,2,FALSE))-'Market shares starting point Fe'!BE127)+BE127,$Z127/SUMIFS('Eurostat market shares'!$Z$2:$Z$185,'Eurostat market shares'!$C$2:$C$185,'Market shares starting point Fe'!$C127,'Eurostat market shares'!$D$2:$D$185,'Market shares starting point Fe'!$D127)*(SUMIFS('RAW data extract'!BC$74:BC$81,'RAW data extract'!$C$74:$C$81,VLOOKUP('Market shares starting point Fe'!$D127,Nomenclature!$F$1:$G$8,2,FALSE))-'Market shares starting point Fe'!BE127)+BE127)</f>
        <v>1.1994345012950137E-4</v>
      </c>
      <c r="BG127" s="7">
        <f>IF(SUMIFS('Eurostat market shares'!$Z$2:$Z$185,'Eurostat market shares'!$C$2:$C$185,'Market shares starting point Fe'!$C127,'Eurostat market shares'!$D$2:$D$185,'Market shares starting point Fe'!$D127)=0,(SUMIFS('RAW data extract'!BD$74:BD$81,'RAW data extract'!$C$74:$C$81,VLOOKUP('Market shares starting point Fe'!$D127,Nomenclature!$F$1:$G$8,2,FALSE))-'Market shares starting point Fe'!BF127)+BF127,$Z127/SUMIFS('Eurostat market shares'!$Z$2:$Z$185,'Eurostat market shares'!$C$2:$C$185,'Market shares starting point Fe'!$C127,'Eurostat market shares'!$D$2:$D$185,'Market shares starting point Fe'!$D127)*(SUMIFS('RAW data extract'!BD$74:BD$81,'RAW data extract'!$C$74:$C$81,VLOOKUP('Market shares starting point Fe'!$D127,Nomenclature!$F$1:$G$8,2,FALSE))-'Market shares starting point Fe'!BF127)+BF127)</f>
        <v>1.286164202993178E-4</v>
      </c>
      <c r="BH127" s="7">
        <f>IF(SUMIFS('Eurostat market shares'!$Z$2:$Z$185,'Eurostat market shares'!$C$2:$C$185,'Market shares starting point Fe'!$C127,'Eurostat market shares'!$D$2:$D$185,'Market shares starting point Fe'!$D127)=0,(SUMIFS('RAW data extract'!BE$74:BE$81,'RAW data extract'!$C$74:$C$81,VLOOKUP('Market shares starting point Fe'!$D127,Nomenclature!$F$1:$G$8,2,FALSE))-'Market shares starting point Fe'!BG127)+BG127,$Z127/SUMIFS('Eurostat market shares'!$Z$2:$Z$185,'Eurostat market shares'!$C$2:$C$185,'Market shares starting point Fe'!$C127,'Eurostat market shares'!$D$2:$D$185,'Market shares starting point Fe'!$D127)*(SUMIFS('RAW data extract'!BE$74:BE$81,'RAW data extract'!$C$74:$C$81,VLOOKUP('Market shares starting point Fe'!$D127,Nomenclature!$F$1:$G$8,2,FALSE))-'Market shares starting point Fe'!BG127)+BG127)</f>
        <v>1.3847148359464765E-4</v>
      </c>
    </row>
    <row r="128" spans="1:60" hidden="1" x14ac:dyDescent="0.3">
      <c r="A128" t="s">
        <v>9</v>
      </c>
      <c r="B128" t="s">
        <v>10</v>
      </c>
      <c r="C128" t="s">
        <v>34</v>
      </c>
      <c r="D128" t="s">
        <v>22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 s="6">
        <f>IFERROR(SUMIFS('intermediary sheet'!J$2:J$185,'intermediary sheet'!$C$2:$C$185,'Market shares starting point Fe'!$C128,'intermediary sheet'!$D$2:$D$185,'Market shares starting point Fe'!$D128)/SUMIFS('intermediary sheet'!J$2:J$185,'intermediary sheet'!$C$2:$C$185,'Market shares starting point Fe'!$C128,'intermediary sheet'!$D$2:$D$185,"total"),0)</f>
        <v>0.98988087981124362</v>
      </c>
      <c r="K128" s="6">
        <f>IFERROR(SUMIFS('intermediary sheet'!K$2:K$185,'intermediary sheet'!$C$2:$C$185,'Market shares starting point Fe'!$C128,'intermediary sheet'!$D$2:$D$185,'Market shares starting point Fe'!$D128)/SUMIFS('intermediary sheet'!K$2:K$185,'intermediary sheet'!$C$2:$C$185,'Market shares starting point Fe'!$C128,'intermediary sheet'!$D$2:$D$185,"total"),0)</f>
        <v>0.99019769653044376</v>
      </c>
      <c r="L128" s="6">
        <f>IFERROR(SUMIFS('intermediary sheet'!L$2:L$185,'intermediary sheet'!$C$2:$C$185,'Market shares starting point Fe'!$C128,'intermediary sheet'!$D$2:$D$185,'Market shares starting point Fe'!$D128)/SUMIFS('intermediary sheet'!L$2:L$185,'intermediary sheet'!$C$2:$C$185,'Market shares starting point Fe'!$C128,'intermediary sheet'!$D$2:$D$185,"total"),0)</f>
        <v>0.99056524714722682</v>
      </c>
      <c r="M128" s="6">
        <f>IFERROR(SUMIFS('intermediary sheet'!M$2:M$185,'intermediary sheet'!$C$2:$C$185,'Market shares starting point Fe'!$C128,'intermediary sheet'!$D$2:$D$185,'Market shares starting point Fe'!$D128)/SUMIFS('intermediary sheet'!M$2:M$185,'intermediary sheet'!$C$2:$C$185,'Market shares starting point Fe'!$C128,'intermediary sheet'!$D$2:$D$185,"total"),0)</f>
        <v>0.99046061974797206</v>
      </c>
      <c r="N128" s="6">
        <f>IFERROR(SUMIFS('intermediary sheet'!N$2:N$185,'intermediary sheet'!$C$2:$C$185,'Market shares starting point Fe'!$C128,'intermediary sheet'!$D$2:$D$185,'Market shares starting point Fe'!$D128)/SUMIFS('intermediary sheet'!N$2:N$185,'intermediary sheet'!$C$2:$C$185,'Market shares starting point Fe'!$C128,'intermediary sheet'!$D$2:$D$185,"total"),0)</f>
        <v>0.99036357147186171</v>
      </c>
      <c r="O128" s="6">
        <f>IFERROR(SUMIFS('intermediary sheet'!O$2:O$185,'intermediary sheet'!$C$2:$C$185,'Market shares starting point Fe'!$C128,'intermediary sheet'!$D$2:$D$185,'Market shares starting point Fe'!$D128)/SUMIFS('intermediary sheet'!O$2:O$185,'intermediary sheet'!$C$2:$C$185,'Market shares starting point Fe'!$C128,'intermediary sheet'!$D$2:$D$185,"total"),0)</f>
        <v>0.99069569326402807</v>
      </c>
      <c r="P128" s="6">
        <f>IFERROR(SUMIFS('intermediary sheet'!P$2:P$185,'intermediary sheet'!$C$2:$C$185,'Market shares starting point Fe'!$C128,'intermediary sheet'!$D$2:$D$185,'Market shares starting point Fe'!$D128)/SUMIFS('intermediary sheet'!P$2:P$185,'intermediary sheet'!$C$2:$C$185,'Market shares starting point Fe'!$C128,'intermediary sheet'!$D$2:$D$185,"total"),0)</f>
        <v>0.98826977570566144</v>
      </c>
      <c r="Q128" s="6">
        <f>IFERROR(SUMIFS('intermediary sheet'!Q$2:Q$185,'intermediary sheet'!$C$2:$C$185,'Market shares starting point Fe'!$C128,'intermediary sheet'!$D$2:$D$185,'Market shares starting point Fe'!$D128)/SUMIFS('intermediary sheet'!Q$2:Q$185,'intermediary sheet'!$C$2:$C$185,'Market shares starting point Fe'!$C128,'intermediary sheet'!$D$2:$D$185,"total"),0)</f>
        <v>0.96986106025860908</v>
      </c>
      <c r="R128" s="6">
        <f>IFERROR(SUMIFS('intermediary sheet'!R$2:R$185,'intermediary sheet'!$C$2:$C$185,'Market shares starting point Fe'!$C128,'intermediary sheet'!$D$2:$D$185,'Market shares starting point Fe'!$D128)/SUMIFS('intermediary sheet'!R$2:R$185,'intermediary sheet'!$C$2:$C$185,'Market shares starting point Fe'!$C128,'intermediary sheet'!$D$2:$D$185,"total"),0)</f>
        <v>0.97266648020544633</v>
      </c>
      <c r="S128" s="6">
        <f>IFERROR(SUMIFS('intermediary sheet'!S$2:S$185,'intermediary sheet'!$C$2:$C$185,'Market shares starting point Fe'!$C128,'intermediary sheet'!$D$2:$D$185,'Market shares starting point Fe'!$D128)/SUMIFS('intermediary sheet'!S$2:S$185,'intermediary sheet'!$C$2:$C$185,'Market shares starting point Fe'!$C128,'intermediary sheet'!$D$2:$D$185,"total"),0)</f>
        <v>0.96527662732676411</v>
      </c>
      <c r="T128" s="6">
        <f>IFERROR(SUMIFS('intermediary sheet'!T$2:T$185,'intermediary sheet'!$C$2:$C$185,'Market shares starting point Fe'!$C128,'intermediary sheet'!$D$2:$D$185,'Market shares starting point Fe'!$D128)/SUMIFS('intermediary sheet'!T$2:T$185,'intermediary sheet'!$C$2:$C$185,'Market shares starting point Fe'!$C128,'intermediary sheet'!$D$2:$D$185,"total"),0)</f>
        <v>0.97418759624064144</v>
      </c>
      <c r="U128" s="6">
        <f>IFERROR(SUMIFS('intermediary sheet'!U$2:U$185,'intermediary sheet'!$C$2:$C$185,'Market shares starting point Fe'!$C128,'intermediary sheet'!$D$2:$D$185,'Market shares starting point Fe'!$D128)/SUMIFS('intermediary sheet'!U$2:U$185,'intermediary sheet'!$C$2:$C$185,'Market shares starting point Fe'!$C128,'intermediary sheet'!$D$2:$D$185,"total"),0)</f>
        <v>0.9681586394877213</v>
      </c>
      <c r="V128" s="6">
        <f>IFERROR(SUMIFS('intermediary sheet'!V$2:V$185,'intermediary sheet'!$C$2:$C$185,'Market shares starting point Fe'!$C128,'intermediary sheet'!$D$2:$D$185,'Market shares starting point Fe'!$D128)/SUMIFS('intermediary sheet'!V$2:V$185,'intermediary sheet'!$C$2:$C$185,'Market shares starting point Fe'!$C128,'intermediary sheet'!$D$2:$D$185,"total"),0)</f>
        <v>0.96677853948111891</v>
      </c>
      <c r="W128" s="6">
        <f>IFERROR(SUMIFS('intermediary sheet'!W$2:W$185,'intermediary sheet'!$C$2:$C$185,'Market shares starting point Fe'!$C128,'intermediary sheet'!$D$2:$D$185,'Market shares starting point Fe'!$D128)/SUMIFS('intermediary sheet'!W$2:W$185,'intermediary sheet'!$C$2:$C$185,'Market shares starting point Fe'!$C128,'intermediary sheet'!$D$2:$D$185,"total"),0)</f>
        <v>0.96711658476913198</v>
      </c>
      <c r="X128" s="6">
        <f>IFERROR(SUMIFS('intermediary sheet'!X$2:X$185,'intermediary sheet'!$C$2:$C$185,'Market shares starting point Fe'!$C128,'intermediary sheet'!$D$2:$D$185,'Market shares starting point Fe'!$D128)/SUMIFS('intermediary sheet'!X$2:X$185,'intermediary sheet'!$C$2:$C$185,'Market shares starting point Fe'!$C128,'intermediary sheet'!$D$2:$D$185,"total"),0)</f>
        <v>0.96200598047339414</v>
      </c>
      <c r="Y128" s="6">
        <f>IFERROR(SUMIFS('intermediary sheet'!Y$2:Y$185,'intermediary sheet'!$C$2:$C$185,'Market shares starting point Fe'!$C128,'intermediary sheet'!$D$2:$D$185,'Market shares starting point Fe'!$D128)/SUMIFS('intermediary sheet'!Y$2:Y$185,'intermediary sheet'!$C$2:$C$185,'Market shares starting point Fe'!$C128,'intermediary sheet'!$D$2:$D$185,"total"),0)</f>
        <v>0.96600977964234847</v>
      </c>
      <c r="Z128" s="6">
        <f>IFERROR(SUMIFS('intermediary sheet'!Z$2:Z$185,'intermediary sheet'!$C$2:$C$185,'Market shares starting point Fe'!$C128,'intermediary sheet'!$D$2:$D$185,'Market shares starting point Fe'!$D128)/SUMIFS('intermediary sheet'!Z$2:Z$185,'intermediary sheet'!$C$2:$C$185,'Market shares starting point Fe'!$C128,'intermediary sheet'!$D$2:$D$185,"total"),0)</f>
        <v>0.96886411013332963</v>
      </c>
      <c r="AA128" s="7">
        <f>IF(SUMIFS('Eurostat market shares'!$Z$2:$Z$185,'Eurostat market shares'!$C$2:$C$185,'Market shares starting point Fe'!$C128,'Eurostat market shares'!$D$2:$D$185,'Market shares starting point Fe'!$D128)=0,(SUMIFS('RAW data extract'!X$74:X$81,'RAW data extract'!$C$74:$C$81,VLOOKUP('Market shares starting point Fe'!$D128,Nomenclature!$F$1:$G$8,2,FALSE))-'Market shares starting point Fe'!Z128)+Z128,$Z128/SUMIFS('Eurostat market shares'!$Z$2:$Z$185,'Eurostat market shares'!$C$2:$C$185,'Market shares starting point Fe'!$C128,'Eurostat market shares'!$D$2:$D$185,'Market shares starting point Fe'!$D128)*(SUMIFS('RAW data extract'!X$74:X$81,'RAW data extract'!$C$74:$C$81,VLOOKUP('Market shares starting point Fe'!$D128,Nomenclature!$F$1:$G$8,2,FALSE))-'Market shares starting point Fe'!Z128)+Z128)</f>
        <v>0.93524532854898357</v>
      </c>
      <c r="AB128" s="7">
        <f>IF(SUMIFS('Eurostat market shares'!$Z$2:$Z$185,'Eurostat market shares'!$C$2:$C$185,'Market shares starting point Fe'!$C128,'Eurostat market shares'!$D$2:$D$185,'Market shares starting point Fe'!$D128)=0,(SUMIFS('RAW data extract'!Y$74:Y$81,'RAW data extract'!$C$74:$C$81,VLOOKUP('Market shares starting point Fe'!$D128,Nomenclature!$F$1:$G$8,2,FALSE))-'Market shares starting point Fe'!AA128)+AA128,$Z128/SUMIFS('Eurostat market shares'!$Z$2:$Z$185,'Eurostat market shares'!$C$2:$C$185,'Market shares starting point Fe'!$C128,'Eurostat market shares'!$D$2:$D$185,'Market shares starting point Fe'!$D128)*(SUMIFS('RAW data extract'!Y$74:Y$81,'RAW data extract'!$C$74:$C$81,VLOOKUP('Market shares starting point Fe'!$D128,Nomenclature!$F$1:$G$8,2,FALSE))-'Market shares starting point Fe'!AA128)+AA128)</f>
        <v>0.93449248644743588</v>
      </c>
      <c r="AC128" s="7">
        <f>IF(SUMIFS('Eurostat market shares'!$Z$2:$Z$185,'Eurostat market shares'!$C$2:$C$185,'Market shares starting point Fe'!$C128,'Eurostat market shares'!$D$2:$D$185,'Market shares starting point Fe'!$D128)=0,(SUMIFS('RAW data extract'!Z$74:Z$81,'RAW data extract'!$C$74:$C$81,VLOOKUP('Market shares starting point Fe'!$D128,Nomenclature!$F$1:$G$8,2,FALSE))-'Market shares starting point Fe'!AB128)+AB128,$Z128/SUMIFS('Eurostat market shares'!$Z$2:$Z$185,'Eurostat market shares'!$C$2:$C$185,'Market shares starting point Fe'!$C128,'Eurostat market shares'!$D$2:$D$185,'Market shares starting point Fe'!$D128)*(SUMIFS('RAW data extract'!Z$74:Z$81,'RAW data extract'!$C$74:$C$81,VLOOKUP('Market shares starting point Fe'!$D128,Nomenclature!$F$1:$G$8,2,FALSE))-'Market shares starting point Fe'!AB128)+AB128)</f>
        <v>0.93331700624007874</v>
      </c>
      <c r="AD128" s="7">
        <f>IF(SUMIFS('Eurostat market shares'!$Z$2:$Z$185,'Eurostat market shares'!$C$2:$C$185,'Market shares starting point Fe'!$C128,'Eurostat market shares'!$D$2:$D$185,'Market shares starting point Fe'!$D128)=0,(SUMIFS('RAW data extract'!AA$74:AA$81,'RAW data extract'!$C$74:$C$81,VLOOKUP('Market shares starting point Fe'!$D128,Nomenclature!$F$1:$G$8,2,FALSE))-'Market shares starting point Fe'!AC128)+AC128,$Z128/SUMIFS('Eurostat market shares'!$Z$2:$Z$185,'Eurostat market shares'!$C$2:$C$185,'Market shares starting point Fe'!$C128,'Eurostat market shares'!$D$2:$D$185,'Market shares starting point Fe'!$D128)*(SUMIFS('RAW data extract'!AA$74:AA$81,'RAW data extract'!$C$74:$C$81,VLOOKUP('Market shares starting point Fe'!$D128,Nomenclature!$F$1:$G$8,2,FALSE))-'Market shares starting point Fe'!AC128)+AC128)</f>
        <v>0.93202508908884707</v>
      </c>
      <c r="AE128" s="7">
        <f>IF(SUMIFS('Eurostat market shares'!$Z$2:$Z$185,'Eurostat market shares'!$C$2:$C$185,'Market shares starting point Fe'!$C128,'Eurostat market shares'!$D$2:$D$185,'Market shares starting point Fe'!$D128)=0,(SUMIFS('RAW data extract'!AB$74:AB$81,'RAW data extract'!$C$74:$C$81,VLOOKUP('Market shares starting point Fe'!$D128,Nomenclature!$F$1:$G$8,2,FALSE))-'Market shares starting point Fe'!AD128)+AD128,$Z128/SUMIFS('Eurostat market shares'!$Z$2:$Z$185,'Eurostat market shares'!$C$2:$C$185,'Market shares starting point Fe'!$C128,'Eurostat market shares'!$D$2:$D$185,'Market shares starting point Fe'!$D128)*(SUMIFS('RAW data extract'!AB$74:AB$81,'RAW data extract'!$C$74:$C$81,VLOOKUP('Market shares starting point Fe'!$D128,Nomenclature!$F$1:$G$8,2,FALSE))-'Market shares starting point Fe'!AD128)+AD128)</f>
        <v>0.93063700015356965</v>
      </c>
      <c r="AF128" s="7">
        <f>IF(SUMIFS('Eurostat market shares'!$Z$2:$Z$185,'Eurostat market shares'!$C$2:$C$185,'Market shares starting point Fe'!$C128,'Eurostat market shares'!$D$2:$D$185,'Market shares starting point Fe'!$D128)=0,(SUMIFS('RAW data extract'!AC$74:AC$81,'RAW data extract'!$C$74:$C$81,VLOOKUP('Market shares starting point Fe'!$D128,Nomenclature!$F$1:$G$8,2,FALSE))-'Market shares starting point Fe'!AE128)+AE128,$Z128/SUMIFS('Eurostat market shares'!$Z$2:$Z$185,'Eurostat market shares'!$C$2:$C$185,'Market shares starting point Fe'!$C128,'Eurostat market shares'!$D$2:$D$185,'Market shares starting point Fe'!$D128)*(SUMIFS('RAW data extract'!AC$74:AC$81,'RAW data extract'!$C$74:$C$81,VLOOKUP('Market shares starting point Fe'!$D128,Nomenclature!$F$1:$G$8,2,FALSE))-'Market shares starting point Fe'!AE128)+AE128)</f>
        <v>0.92906053459345161</v>
      </c>
      <c r="AG128" s="7">
        <f>IF(SUMIFS('Eurostat market shares'!$Z$2:$Z$185,'Eurostat market shares'!$C$2:$C$185,'Market shares starting point Fe'!$C128,'Eurostat market shares'!$D$2:$D$185,'Market shares starting point Fe'!$D128)=0,(SUMIFS('RAW data extract'!AD$74:AD$81,'RAW data extract'!$C$74:$C$81,VLOOKUP('Market shares starting point Fe'!$D128,Nomenclature!$F$1:$G$8,2,FALSE))-'Market shares starting point Fe'!AF128)+AF128,$Z128/SUMIFS('Eurostat market shares'!$Z$2:$Z$185,'Eurostat market shares'!$C$2:$C$185,'Market shares starting point Fe'!$C128,'Eurostat market shares'!$D$2:$D$185,'Market shares starting point Fe'!$D128)*(SUMIFS('RAW data extract'!AD$74:AD$81,'RAW data extract'!$C$74:$C$81,VLOOKUP('Market shares starting point Fe'!$D128,Nomenclature!$F$1:$G$8,2,FALSE))-'Market shares starting point Fe'!AF128)+AF128)</f>
        <v>0.92734681401782304</v>
      </c>
      <c r="AH128" s="7">
        <f>IF(SUMIFS('Eurostat market shares'!$Z$2:$Z$185,'Eurostat market shares'!$C$2:$C$185,'Market shares starting point Fe'!$C128,'Eurostat market shares'!$D$2:$D$185,'Market shares starting point Fe'!$D128)=0,(SUMIFS('RAW data extract'!AE$74:AE$81,'RAW data extract'!$C$74:$C$81,VLOOKUP('Market shares starting point Fe'!$D128,Nomenclature!$F$1:$G$8,2,FALSE))-'Market shares starting point Fe'!AG128)+AG128,$Z128/SUMIFS('Eurostat market shares'!$Z$2:$Z$185,'Eurostat market shares'!$C$2:$C$185,'Market shares starting point Fe'!$C128,'Eurostat market shares'!$D$2:$D$185,'Market shares starting point Fe'!$D128)*(SUMIFS('RAW data extract'!AE$74:AE$81,'RAW data extract'!$C$74:$C$81,VLOOKUP('Market shares starting point Fe'!$D128,Nomenclature!$F$1:$G$8,2,FALSE))-'Market shares starting point Fe'!AG128)+AG128)</f>
        <v>0.925290039026054</v>
      </c>
      <c r="AI128" s="7">
        <f>IF(SUMIFS('Eurostat market shares'!$Z$2:$Z$185,'Eurostat market shares'!$C$2:$C$185,'Market shares starting point Fe'!$C128,'Eurostat market shares'!$D$2:$D$185,'Market shares starting point Fe'!$D128)=0,(SUMIFS('RAW data extract'!AF$74:AF$81,'RAW data extract'!$C$74:$C$81,VLOOKUP('Market shares starting point Fe'!$D128,Nomenclature!$F$1:$G$8,2,FALSE))-'Market shares starting point Fe'!AH128)+AH128,$Z128/SUMIFS('Eurostat market shares'!$Z$2:$Z$185,'Eurostat market shares'!$C$2:$C$185,'Market shares starting point Fe'!$C128,'Eurostat market shares'!$D$2:$D$185,'Market shares starting point Fe'!$D128)*(SUMIFS('RAW data extract'!AF$74:AF$81,'RAW data extract'!$C$74:$C$81,VLOOKUP('Market shares starting point Fe'!$D128,Nomenclature!$F$1:$G$8,2,FALSE))-'Market shares starting point Fe'!AH128)+AH128)</f>
        <v>0.9229683667348737</v>
      </c>
      <c r="AJ128" s="7">
        <f>IF(SUMIFS('Eurostat market shares'!$Z$2:$Z$185,'Eurostat market shares'!$C$2:$C$185,'Market shares starting point Fe'!$C128,'Eurostat market shares'!$D$2:$D$185,'Market shares starting point Fe'!$D128)=0,(SUMIFS('RAW data extract'!AG$74:AG$81,'RAW data extract'!$C$74:$C$81,VLOOKUP('Market shares starting point Fe'!$D128,Nomenclature!$F$1:$G$8,2,FALSE))-'Market shares starting point Fe'!AI128)+AI128,$Z128/SUMIFS('Eurostat market shares'!$Z$2:$Z$185,'Eurostat market shares'!$C$2:$C$185,'Market shares starting point Fe'!$C128,'Eurostat market shares'!$D$2:$D$185,'Market shares starting point Fe'!$D128)*(SUMIFS('RAW data extract'!AG$74:AG$81,'RAW data extract'!$C$74:$C$81,VLOOKUP('Market shares starting point Fe'!$D128,Nomenclature!$F$1:$G$8,2,FALSE))-'Market shares starting point Fe'!AI128)+AI128)</f>
        <v>0.920270264775637</v>
      </c>
      <c r="AK128" s="7">
        <f>IF(SUMIFS('Eurostat market shares'!$Z$2:$Z$185,'Eurostat market shares'!$C$2:$C$185,'Market shares starting point Fe'!$C128,'Eurostat market shares'!$D$2:$D$185,'Market shares starting point Fe'!$D128)=0,(SUMIFS('RAW data extract'!AH$74:AH$81,'RAW data extract'!$C$74:$C$81,VLOOKUP('Market shares starting point Fe'!$D128,Nomenclature!$F$1:$G$8,2,FALSE))-'Market shares starting point Fe'!AJ128)+AJ128,$Z128/SUMIFS('Eurostat market shares'!$Z$2:$Z$185,'Eurostat market shares'!$C$2:$C$185,'Market shares starting point Fe'!$C128,'Eurostat market shares'!$D$2:$D$185,'Market shares starting point Fe'!$D128)*(SUMIFS('RAW data extract'!AH$74:AH$81,'RAW data extract'!$C$74:$C$81,VLOOKUP('Market shares starting point Fe'!$D128,Nomenclature!$F$1:$G$8,2,FALSE))-'Market shares starting point Fe'!AJ128)+AJ128)</f>
        <v>0.91685150038764629</v>
      </c>
      <c r="AL128" s="7">
        <f>IF(SUMIFS('Eurostat market shares'!$Z$2:$Z$185,'Eurostat market shares'!$C$2:$C$185,'Market shares starting point Fe'!$C128,'Eurostat market shares'!$D$2:$D$185,'Market shares starting point Fe'!$D128)=0,(SUMIFS('RAW data extract'!AI$74:AI$81,'RAW data extract'!$C$74:$C$81,VLOOKUP('Market shares starting point Fe'!$D128,Nomenclature!$F$1:$G$8,2,FALSE))-'Market shares starting point Fe'!AK128)+AK128,$Z128/SUMIFS('Eurostat market shares'!$Z$2:$Z$185,'Eurostat market shares'!$C$2:$C$185,'Market shares starting point Fe'!$C128,'Eurostat market shares'!$D$2:$D$185,'Market shares starting point Fe'!$D128)*(SUMIFS('RAW data extract'!AI$74:AI$81,'RAW data extract'!$C$74:$C$81,VLOOKUP('Market shares starting point Fe'!$D128,Nomenclature!$F$1:$G$8,2,FALSE))-'Market shares starting point Fe'!AK128)+AK128)</f>
        <v>0.9125228175487109</v>
      </c>
      <c r="AM128" s="7">
        <f>IF(SUMIFS('Eurostat market shares'!$Z$2:$Z$185,'Eurostat market shares'!$C$2:$C$185,'Market shares starting point Fe'!$C128,'Eurostat market shares'!$D$2:$D$185,'Market shares starting point Fe'!$D128)=0,(SUMIFS('RAW data extract'!AJ$74:AJ$81,'RAW data extract'!$C$74:$C$81,VLOOKUP('Market shares starting point Fe'!$D128,Nomenclature!$F$1:$G$8,2,FALSE))-'Market shares starting point Fe'!AL128)+AL128,$Z128/SUMIFS('Eurostat market shares'!$Z$2:$Z$185,'Eurostat market shares'!$C$2:$C$185,'Market shares starting point Fe'!$C128,'Eurostat market shares'!$D$2:$D$185,'Market shares starting point Fe'!$D128)*(SUMIFS('RAW data extract'!AJ$74:AJ$81,'RAW data extract'!$C$74:$C$81,VLOOKUP('Market shares starting point Fe'!$D128,Nomenclature!$F$1:$G$8,2,FALSE))-'Market shares starting point Fe'!AL128)+AL128)</f>
        <v>0.9070517177187355</v>
      </c>
      <c r="AN128" s="7">
        <f>IF(SUMIFS('Eurostat market shares'!$Z$2:$Z$185,'Eurostat market shares'!$C$2:$C$185,'Market shares starting point Fe'!$C128,'Eurostat market shares'!$D$2:$D$185,'Market shares starting point Fe'!$D128)=0,(SUMIFS('RAW data extract'!AK$74:AK$81,'RAW data extract'!$C$74:$C$81,VLOOKUP('Market shares starting point Fe'!$D128,Nomenclature!$F$1:$G$8,2,FALSE))-'Market shares starting point Fe'!AM128)+AM128,$Z128/SUMIFS('Eurostat market shares'!$Z$2:$Z$185,'Eurostat market shares'!$C$2:$C$185,'Market shares starting point Fe'!$C128,'Eurostat market shares'!$D$2:$D$185,'Market shares starting point Fe'!$D128)*(SUMIFS('RAW data extract'!AK$74:AK$81,'RAW data extract'!$C$74:$C$81,VLOOKUP('Market shares starting point Fe'!$D128,Nomenclature!$F$1:$G$8,2,FALSE))-'Market shares starting point Fe'!AM128)+AM128)</f>
        <v>0.89982096358759578</v>
      </c>
      <c r="AO128" s="7">
        <f>IF(SUMIFS('Eurostat market shares'!$Z$2:$Z$185,'Eurostat market shares'!$C$2:$C$185,'Market shares starting point Fe'!$C128,'Eurostat market shares'!$D$2:$D$185,'Market shares starting point Fe'!$D128)=0,(SUMIFS('RAW data extract'!AL$74:AL$81,'RAW data extract'!$C$74:$C$81,VLOOKUP('Market shares starting point Fe'!$D128,Nomenclature!$F$1:$G$8,2,FALSE))-'Market shares starting point Fe'!AN128)+AN128,$Z128/SUMIFS('Eurostat market shares'!$Z$2:$Z$185,'Eurostat market shares'!$C$2:$C$185,'Market shares starting point Fe'!$C128,'Eurostat market shares'!$D$2:$D$185,'Market shares starting point Fe'!$D128)*(SUMIFS('RAW data extract'!AL$74:AL$81,'RAW data extract'!$C$74:$C$81,VLOOKUP('Market shares starting point Fe'!$D128,Nomenclature!$F$1:$G$8,2,FALSE))-'Market shares starting point Fe'!AN128)+AN128)</f>
        <v>0.89160165235825717</v>
      </c>
      <c r="AP128" s="7">
        <f>IF(SUMIFS('Eurostat market shares'!$Z$2:$Z$185,'Eurostat market shares'!$C$2:$C$185,'Market shares starting point Fe'!$C128,'Eurostat market shares'!$D$2:$D$185,'Market shares starting point Fe'!$D128)=0,(SUMIFS('RAW data extract'!AM$74:AM$81,'RAW data extract'!$C$74:$C$81,VLOOKUP('Market shares starting point Fe'!$D128,Nomenclature!$F$1:$G$8,2,FALSE))-'Market shares starting point Fe'!AO128)+AO128,$Z128/SUMIFS('Eurostat market shares'!$Z$2:$Z$185,'Eurostat market shares'!$C$2:$C$185,'Market shares starting point Fe'!$C128,'Eurostat market shares'!$D$2:$D$185,'Market shares starting point Fe'!$D128)*(SUMIFS('RAW data extract'!AM$74:AM$81,'RAW data extract'!$C$74:$C$81,VLOOKUP('Market shares starting point Fe'!$D128,Nomenclature!$F$1:$G$8,2,FALSE))-'Market shares starting point Fe'!AO128)+AO128)</f>
        <v>0.88248661416599927</v>
      </c>
      <c r="AQ128" s="7">
        <f>IF(SUMIFS('Eurostat market shares'!$Z$2:$Z$185,'Eurostat market shares'!$C$2:$C$185,'Market shares starting point Fe'!$C128,'Eurostat market shares'!$D$2:$D$185,'Market shares starting point Fe'!$D128)=0,(SUMIFS('RAW data extract'!AN$74:AN$81,'RAW data extract'!$C$74:$C$81,VLOOKUP('Market shares starting point Fe'!$D128,Nomenclature!$F$1:$G$8,2,FALSE))-'Market shares starting point Fe'!AP128)+AP128,$Z128/SUMIFS('Eurostat market shares'!$Z$2:$Z$185,'Eurostat market shares'!$C$2:$C$185,'Market shares starting point Fe'!$C128,'Eurostat market shares'!$D$2:$D$185,'Market shares starting point Fe'!$D128)*(SUMIFS('RAW data extract'!AN$74:AN$81,'RAW data extract'!$C$74:$C$81,VLOOKUP('Market shares starting point Fe'!$D128,Nomenclature!$F$1:$G$8,2,FALSE))-'Market shares starting point Fe'!AP128)+AP128)</f>
        <v>0.87275386714118752</v>
      </c>
      <c r="AR128" s="7">
        <f>IF(SUMIFS('Eurostat market shares'!$Z$2:$Z$185,'Eurostat market shares'!$C$2:$C$185,'Market shares starting point Fe'!$C128,'Eurostat market shares'!$D$2:$D$185,'Market shares starting point Fe'!$D128)=0,(SUMIFS('RAW data extract'!AO$74:AO$81,'RAW data extract'!$C$74:$C$81,VLOOKUP('Market shares starting point Fe'!$D128,Nomenclature!$F$1:$G$8,2,FALSE))-'Market shares starting point Fe'!AQ128)+AQ128,$Z128/SUMIFS('Eurostat market shares'!$Z$2:$Z$185,'Eurostat market shares'!$C$2:$C$185,'Market shares starting point Fe'!$C128,'Eurostat market shares'!$D$2:$D$185,'Market shares starting point Fe'!$D128)*(SUMIFS('RAW data extract'!AO$74:AO$81,'RAW data extract'!$C$74:$C$81,VLOOKUP('Market shares starting point Fe'!$D128,Nomenclature!$F$1:$G$8,2,FALSE))-'Market shares starting point Fe'!AQ128)+AQ128)</f>
        <v>0.86228020646038006</v>
      </c>
      <c r="AS128" s="7">
        <f>IF(SUMIFS('Eurostat market shares'!$Z$2:$Z$185,'Eurostat market shares'!$C$2:$C$185,'Market shares starting point Fe'!$C128,'Eurostat market shares'!$D$2:$D$185,'Market shares starting point Fe'!$D128)=0,(SUMIFS('RAW data extract'!AP$74:AP$81,'RAW data extract'!$C$74:$C$81,VLOOKUP('Market shares starting point Fe'!$D128,Nomenclature!$F$1:$G$8,2,FALSE))-'Market shares starting point Fe'!AR128)+AR128,$Z128/SUMIFS('Eurostat market shares'!$Z$2:$Z$185,'Eurostat market shares'!$C$2:$C$185,'Market shares starting point Fe'!$C128,'Eurostat market shares'!$D$2:$D$185,'Market shares starting point Fe'!$D128)*(SUMIFS('RAW data extract'!AP$74:AP$81,'RAW data extract'!$C$74:$C$81,VLOOKUP('Market shares starting point Fe'!$D128,Nomenclature!$F$1:$G$8,2,FALSE))-'Market shares starting point Fe'!AR128)+AR128)</f>
        <v>0.85109169656080719</v>
      </c>
      <c r="AT128" s="7">
        <f>IF(SUMIFS('Eurostat market shares'!$Z$2:$Z$185,'Eurostat market shares'!$C$2:$C$185,'Market shares starting point Fe'!$C128,'Eurostat market shares'!$D$2:$D$185,'Market shares starting point Fe'!$D128)=0,(SUMIFS('RAW data extract'!AQ$74:AQ$81,'RAW data extract'!$C$74:$C$81,VLOOKUP('Market shares starting point Fe'!$D128,Nomenclature!$F$1:$G$8,2,FALSE))-'Market shares starting point Fe'!AS128)+AS128,$Z128/SUMIFS('Eurostat market shares'!$Z$2:$Z$185,'Eurostat market shares'!$C$2:$C$185,'Market shares starting point Fe'!$C128,'Eurostat market shares'!$D$2:$D$185,'Market shares starting point Fe'!$D128)*(SUMIFS('RAW data extract'!AQ$74:AQ$81,'RAW data extract'!$C$74:$C$81,VLOOKUP('Market shares starting point Fe'!$D128,Nomenclature!$F$1:$G$8,2,FALSE))-'Market shares starting point Fe'!AS128)+AS128)</f>
        <v>0.83925807253227835</v>
      </c>
      <c r="AU128" s="7">
        <f>IF(SUMIFS('Eurostat market shares'!$Z$2:$Z$185,'Eurostat market shares'!$C$2:$C$185,'Market shares starting point Fe'!$C128,'Eurostat market shares'!$D$2:$D$185,'Market shares starting point Fe'!$D128)=0,(SUMIFS('RAW data extract'!AR$74:AR$81,'RAW data extract'!$C$74:$C$81,VLOOKUP('Market shares starting point Fe'!$D128,Nomenclature!$F$1:$G$8,2,FALSE))-'Market shares starting point Fe'!AT128)+AT128,$Z128/SUMIFS('Eurostat market shares'!$Z$2:$Z$185,'Eurostat market shares'!$C$2:$C$185,'Market shares starting point Fe'!$C128,'Eurostat market shares'!$D$2:$D$185,'Market shares starting point Fe'!$D128)*(SUMIFS('RAW data extract'!AR$74:AR$81,'RAW data extract'!$C$74:$C$81,VLOOKUP('Market shares starting point Fe'!$D128,Nomenclature!$F$1:$G$8,2,FALSE))-'Market shares starting point Fe'!AT128)+AT128)</f>
        <v>0.82709282588319766</v>
      </c>
      <c r="AV128" s="7">
        <f>IF(SUMIFS('Eurostat market shares'!$Z$2:$Z$185,'Eurostat market shares'!$C$2:$C$185,'Market shares starting point Fe'!$C128,'Eurostat market shares'!$D$2:$D$185,'Market shares starting point Fe'!$D128)=0,(SUMIFS('RAW data extract'!AS$74:AS$81,'RAW data extract'!$C$74:$C$81,VLOOKUP('Market shares starting point Fe'!$D128,Nomenclature!$F$1:$G$8,2,FALSE))-'Market shares starting point Fe'!AU128)+AU128,$Z128/SUMIFS('Eurostat market shares'!$Z$2:$Z$185,'Eurostat market shares'!$C$2:$C$185,'Market shares starting point Fe'!$C128,'Eurostat market shares'!$D$2:$D$185,'Market shares starting point Fe'!$D128)*(SUMIFS('RAW data extract'!AS$74:AS$81,'RAW data extract'!$C$74:$C$81,VLOOKUP('Market shares starting point Fe'!$D128,Nomenclature!$F$1:$G$8,2,FALSE))-'Market shares starting point Fe'!AU128)+AU128)</f>
        <v>0.81419449017530987</v>
      </c>
      <c r="AW128" s="7">
        <f>IF(SUMIFS('Eurostat market shares'!$Z$2:$Z$185,'Eurostat market shares'!$C$2:$C$185,'Market shares starting point Fe'!$C128,'Eurostat market shares'!$D$2:$D$185,'Market shares starting point Fe'!$D128)=0,(SUMIFS('RAW data extract'!AT$74:AT$81,'RAW data extract'!$C$74:$C$81,VLOOKUP('Market shares starting point Fe'!$D128,Nomenclature!$F$1:$G$8,2,FALSE))-'Market shares starting point Fe'!AV128)+AV128,$Z128/SUMIFS('Eurostat market shares'!$Z$2:$Z$185,'Eurostat market shares'!$C$2:$C$185,'Market shares starting point Fe'!$C128,'Eurostat market shares'!$D$2:$D$185,'Market shares starting point Fe'!$D128)*(SUMIFS('RAW data extract'!AT$74:AT$81,'RAW data extract'!$C$74:$C$81,VLOOKUP('Market shares starting point Fe'!$D128,Nomenclature!$F$1:$G$8,2,FALSE))-'Market shares starting point Fe'!AV128)+AV128)</f>
        <v>0.80029852567048843</v>
      </c>
      <c r="AX128" s="7">
        <f>IF(SUMIFS('Eurostat market shares'!$Z$2:$Z$185,'Eurostat market shares'!$C$2:$C$185,'Market shares starting point Fe'!$C128,'Eurostat market shares'!$D$2:$D$185,'Market shares starting point Fe'!$D128)=0,(SUMIFS('RAW data extract'!AU$74:AU$81,'RAW data extract'!$C$74:$C$81,VLOOKUP('Market shares starting point Fe'!$D128,Nomenclature!$F$1:$G$8,2,FALSE))-'Market shares starting point Fe'!AW128)+AW128,$Z128/SUMIFS('Eurostat market shares'!$Z$2:$Z$185,'Eurostat market shares'!$C$2:$C$185,'Market shares starting point Fe'!$C128,'Eurostat market shares'!$D$2:$D$185,'Market shares starting point Fe'!$D128)*(SUMIFS('RAW data extract'!AU$74:AU$81,'RAW data extract'!$C$74:$C$81,VLOOKUP('Market shares starting point Fe'!$D128,Nomenclature!$F$1:$G$8,2,FALSE))-'Market shares starting point Fe'!AW128)+AW128)</f>
        <v>0.78702202235670793</v>
      </c>
      <c r="AY128" s="7">
        <f>IF(SUMIFS('Eurostat market shares'!$Z$2:$Z$185,'Eurostat market shares'!$C$2:$C$185,'Market shares starting point Fe'!$C128,'Eurostat market shares'!$D$2:$D$185,'Market shares starting point Fe'!$D128)=0,(SUMIFS('RAW data extract'!AV$74:AV$81,'RAW data extract'!$C$74:$C$81,VLOOKUP('Market shares starting point Fe'!$D128,Nomenclature!$F$1:$G$8,2,FALSE))-'Market shares starting point Fe'!AX128)+AX128,$Z128/SUMIFS('Eurostat market shares'!$Z$2:$Z$185,'Eurostat market shares'!$C$2:$C$185,'Market shares starting point Fe'!$C128,'Eurostat market shares'!$D$2:$D$185,'Market shares starting point Fe'!$D128)*(SUMIFS('RAW data extract'!AV$74:AV$81,'RAW data extract'!$C$74:$C$81,VLOOKUP('Market shares starting point Fe'!$D128,Nomenclature!$F$1:$G$8,2,FALSE))-'Market shares starting point Fe'!AX128)+AX128)</f>
        <v>0.76913270473631434</v>
      </c>
      <c r="AZ128" s="7">
        <f>IF(SUMIFS('Eurostat market shares'!$Z$2:$Z$185,'Eurostat market shares'!$C$2:$C$185,'Market shares starting point Fe'!$C128,'Eurostat market shares'!$D$2:$D$185,'Market shares starting point Fe'!$D128)=0,(SUMIFS('RAW data extract'!AW$74:AW$81,'RAW data extract'!$C$74:$C$81,VLOOKUP('Market shares starting point Fe'!$D128,Nomenclature!$F$1:$G$8,2,FALSE))-'Market shares starting point Fe'!AY128)+AY128,$Z128/SUMIFS('Eurostat market shares'!$Z$2:$Z$185,'Eurostat market shares'!$C$2:$C$185,'Market shares starting point Fe'!$C128,'Eurostat market shares'!$D$2:$D$185,'Market shares starting point Fe'!$D128)*(SUMIFS('RAW data extract'!AW$74:AW$81,'RAW data extract'!$C$74:$C$81,VLOOKUP('Market shares starting point Fe'!$D128,Nomenclature!$F$1:$G$8,2,FALSE))-'Market shares starting point Fe'!AY128)+AY128)</f>
        <v>0.75188809197650175</v>
      </c>
      <c r="BA128" s="7">
        <f>IF(SUMIFS('Eurostat market shares'!$Z$2:$Z$185,'Eurostat market shares'!$C$2:$C$185,'Market shares starting point Fe'!$C128,'Eurostat market shares'!$D$2:$D$185,'Market shares starting point Fe'!$D128)=0,(SUMIFS('RAW data extract'!AX$74:AX$81,'RAW data extract'!$C$74:$C$81,VLOOKUP('Market shares starting point Fe'!$D128,Nomenclature!$F$1:$G$8,2,FALSE))-'Market shares starting point Fe'!AZ128)+AZ128,$Z128/SUMIFS('Eurostat market shares'!$Z$2:$Z$185,'Eurostat market shares'!$C$2:$C$185,'Market shares starting point Fe'!$C128,'Eurostat market shares'!$D$2:$D$185,'Market shares starting point Fe'!$D128)*(SUMIFS('RAW data extract'!AX$74:AX$81,'RAW data extract'!$C$74:$C$81,VLOOKUP('Market shares starting point Fe'!$D128,Nomenclature!$F$1:$G$8,2,FALSE))-'Market shares starting point Fe'!AZ128)+AZ128)</f>
        <v>0.73273910625718097</v>
      </c>
      <c r="BB128" s="7">
        <f>IF(SUMIFS('Eurostat market shares'!$Z$2:$Z$185,'Eurostat market shares'!$C$2:$C$185,'Market shares starting point Fe'!$C128,'Eurostat market shares'!$D$2:$D$185,'Market shares starting point Fe'!$D128)=0,(SUMIFS('RAW data extract'!AY$74:AY$81,'RAW data extract'!$C$74:$C$81,VLOOKUP('Market shares starting point Fe'!$D128,Nomenclature!$F$1:$G$8,2,FALSE))-'Market shares starting point Fe'!BA128)+BA128,$Z128/SUMIFS('Eurostat market shares'!$Z$2:$Z$185,'Eurostat market shares'!$C$2:$C$185,'Market shares starting point Fe'!$C128,'Eurostat market shares'!$D$2:$D$185,'Market shares starting point Fe'!$D128)*(SUMIFS('RAW data extract'!AY$74:AY$81,'RAW data extract'!$C$74:$C$81,VLOOKUP('Market shares starting point Fe'!$D128,Nomenclature!$F$1:$G$8,2,FALSE))-'Market shares starting point Fe'!BA128)+BA128)</f>
        <v>0.71162920981455213</v>
      </c>
      <c r="BC128" s="7">
        <f>IF(SUMIFS('Eurostat market shares'!$Z$2:$Z$185,'Eurostat market shares'!$C$2:$C$185,'Market shares starting point Fe'!$C128,'Eurostat market shares'!$D$2:$D$185,'Market shares starting point Fe'!$D128)=0,(SUMIFS('RAW data extract'!AZ$74:AZ$81,'RAW data extract'!$C$74:$C$81,VLOOKUP('Market shares starting point Fe'!$D128,Nomenclature!$F$1:$G$8,2,FALSE))-'Market shares starting point Fe'!BB128)+BB128,$Z128/SUMIFS('Eurostat market shares'!$Z$2:$Z$185,'Eurostat market shares'!$C$2:$C$185,'Market shares starting point Fe'!$C128,'Eurostat market shares'!$D$2:$D$185,'Market shares starting point Fe'!$D128)*(SUMIFS('RAW data extract'!AZ$74:AZ$81,'RAW data extract'!$C$74:$C$81,VLOOKUP('Market shares starting point Fe'!$D128,Nomenclature!$F$1:$G$8,2,FALSE))-'Market shares starting point Fe'!BB128)+BB128)</f>
        <v>0.68824575176071623</v>
      </c>
      <c r="BD128" s="7">
        <f>IF(SUMIFS('Eurostat market shares'!$Z$2:$Z$185,'Eurostat market shares'!$C$2:$C$185,'Market shares starting point Fe'!$C128,'Eurostat market shares'!$D$2:$D$185,'Market shares starting point Fe'!$D128)=0,(SUMIFS('RAW data extract'!BA$74:BA$81,'RAW data extract'!$C$74:$C$81,VLOOKUP('Market shares starting point Fe'!$D128,Nomenclature!$F$1:$G$8,2,FALSE))-'Market shares starting point Fe'!BC128)+BC128,$Z128/SUMIFS('Eurostat market shares'!$Z$2:$Z$185,'Eurostat market shares'!$C$2:$C$185,'Market shares starting point Fe'!$C128,'Eurostat market shares'!$D$2:$D$185,'Market shares starting point Fe'!$D128)*(SUMIFS('RAW data extract'!BA$74:BA$81,'RAW data extract'!$C$74:$C$81,VLOOKUP('Market shares starting point Fe'!$D128,Nomenclature!$F$1:$G$8,2,FALSE))-'Market shares starting point Fe'!BC128)+BC128)</f>
        <v>0.66261958962623013</v>
      </c>
      <c r="BE128" s="7">
        <f>IF(SUMIFS('Eurostat market shares'!$Z$2:$Z$185,'Eurostat market shares'!$C$2:$C$185,'Market shares starting point Fe'!$C128,'Eurostat market shares'!$D$2:$D$185,'Market shares starting point Fe'!$D128)=0,(SUMIFS('RAW data extract'!BB$74:BB$81,'RAW data extract'!$C$74:$C$81,VLOOKUP('Market shares starting point Fe'!$D128,Nomenclature!$F$1:$G$8,2,FALSE))-'Market shares starting point Fe'!BD128)+BD128,$Z128/SUMIFS('Eurostat market shares'!$Z$2:$Z$185,'Eurostat market shares'!$C$2:$C$185,'Market shares starting point Fe'!$C128,'Eurostat market shares'!$D$2:$D$185,'Market shares starting point Fe'!$D128)*(SUMIFS('RAW data extract'!BB$74:BB$81,'RAW data extract'!$C$74:$C$81,VLOOKUP('Market shares starting point Fe'!$D128,Nomenclature!$F$1:$G$8,2,FALSE))-'Market shares starting point Fe'!BD128)+BD128)</f>
        <v>0.63386152081682989</v>
      </c>
      <c r="BF128" s="7">
        <f>IF(SUMIFS('Eurostat market shares'!$Z$2:$Z$185,'Eurostat market shares'!$C$2:$C$185,'Market shares starting point Fe'!$C128,'Eurostat market shares'!$D$2:$D$185,'Market shares starting point Fe'!$D128)=0,(SUMIFS('RAW data extract'!BC$74:BC$81,'RAW data extract'!$C$74:$C$81,VLOOKUP('Market shares starting point Fe'!$D128,Nomenclature!$F$1:$G$8,2,FALSE))-'Market shares starting point Fe'!BE128)+BE128,$Z128/SUMIFS('Eurostat market shares'!$Z$2:$Z$185,'Eurostat market shares'!$C$2:$C$185,'Market shares starting point Fe'!$C128,'Eurostat market shares'!$D$2:$D$185,'Market shares starting point Fe'!$D128)*(SUMIFS('RAW data extract'!BC$74:BC$81,'RAW data extract'!$C$74:$C$81,VLOOKUP('Market shares starting point Fe'!$D128,Nomenclature!$F$1:$G$8,2,FALSE))-'Market shares starting point Fe'!BE128)+BE128)</f>
        <v>0.60163005403862202</v>
      </c>
      <c r="BG128" s="7">
        <f>IF(SUMIFS('Eurostat market shares'!$Z$2:$Z$185,'Eurostat market shares'!$C$2:$C$185,'Market shares starting point Fe'!$C128,'Eurostat market shares'!$D$2:$D$185,'Market shares starting point Fe'!$D128)=0,(SUMIFS('RAW data extract'!BD$74:BD$81,'RAW data extract'!$C$74:$C$81,VLOOKUP('Market shares starting point Fe'!$D128,Nomenclature!$F$1:$G$8,2,FALSE))-'Market shares starting point Fe'!BF128)+BF128,$Z128/SUMIFS('Eurostat market shares'!$Z$2:$Z$185,'Eurostat market shares'!$C$2:$C$185,'Market shares starting point Fe'!$C128,'Eurostat market shares'!$D$2:$D$185,'Market shares starting point Fe'!$D128)*(SUMIFS('RAW data extract'!BD$74:BD$81,'RAW data extract'!$C$74:$C$81,VLOOKUP('Market shares starting point Fe'!$D128,Nomenclature!$F$1:$G$8,2,FALSE))-'Market shares starting point Fe'!BF128)+BF128)</f>
        <v>0.56529754551050027</v>
      </c>
      <c r="BH128" s="7">
        <f>IF(SUMIFS('Eurostat market shares'!$Z$2:$Z$185,'Eurostat market shares'!$C$2:$C$185,'Market shares starting point Fe'!$C128,'Eurostat market shares'!$D$2:$D$185,'Market shares starting point Fe'!$D128)=0,(SUMIFS('RAW data extract'!BE$74:BE$81,'RAW data extract'!$C$74:$C$81,VLOOKUP('Market shares starting point Fe'!$D128,Nomenclature!$F$1:$G$8,2,FALSE))-'Market shares starting point Fe'!BG128)+BG128,$Z128/SUMIFS('Eurostat market shares'!$Z$2:$Z$185,'Eurostat market shares'!$C$2:$C$185,'Market shares starting point Fe'!$C128,'Eurostat market shares'!$D$2:$D$185,'Market shares starting point Fe'!$D128)*(SUMIFS('RAW data extract'!BE$74:BE$81,'RAW data extract'!$C$74:$C$81,VLOOKUP('Market shares starting point Fe'!$D128,Nomenclature!$F$1:$G$8,2,FALSE))-'Market shares starting point Fe'!BG128)+BG128)</f>
        <v>0.52399357406771274</v>
      </c>
    </row>
    <row r="129" spans="1:60" hidden="1" x14ac:dyDescent="0.3">
      <c r="A129" s="2" t="s">
        <v>9</v>
      </c>
      <c r="B129" s="2" t="s">
        <v>10</v>
      </c>
      <c r="C129" s="2" t="s">
        <v>34</v>
      </c>
      <c r="D129" s="2" t="s">
        <v>44</v>
      </c>
      <c r="E129" s="2" t="s">
        <v>13</v>
      </c>
      <c r="F129" s="2" t="s">
        <v>14</v>
      </c>
      <c r="G129" s="2" t="s">
        <v>14</v>
      </c>
      <c r="H129" s="2" t="s">
        <v>15</v>
      </c>
      <c r="I129" s="2" t="s">
        <v>16</v>
      </c>
      <c r="J129" s="6">
        <f>1-SUM(J123:J128)</f>
        <v>0</v>
      </c>
      <c r="K129" s="6">
        <f t="shared" ref="K129" si="676">1-SUM(K123:K128)</f>
        <v>0</v>
      </c>
      <c r="L129" s="6">
        <f t="shared" ref="L129" si="677">1-SUM(L123:L128)</f>
        <v>0</v>
      </c>
      <c r="M129" s="6">
        <f t="shared" ref="M129" si="678">1-SUM(M123:M128)</f>
        <v>6.9276545038299275E-6</v>
      </c>
      <c r="N129" s="6">
        <f t="shared" ref="N129" si="679">1-SUM(N123:N128)</f>
        <v>-6.7340520810699189E-6</v>
      </c>
      <c r="O129" s="6">
        <f t="shared" ref="O129" si="680">1-SUM(O123:O128)</f>
        <v>0</v>
      </c>
      <c r="P129" s="6">
        <f t="shared" ref="P129" si="681">1-SUM(P123:P128)</f>
        <v>0</v>
      </c>
      <c r="Q129" s="6">
        <f t="shared" ref="Q129" si="682">1-SUM(Q123:Q128)</f>
        <v>0</v>
      </c>
      <c r="R129" s="6">
        <f t="shared" ref="R129" si="683">1-SUM(R123:R128)</f>
        <v>6.3566325103625587E-6</v>
      </c>
      <c r="S129" s="6">
        <f t="shared" ref="S129" si="684">1-SUM(S123:S128)</f>
        <v>0</v>
      </c>
      <c r="T129" s="6">
        <f t="shared" ref="T129" si="685">1-SUM(T123:T128)</f>
        <v>-6.6372856157848048E-6</v>
      </c>
      <c r="U129" s="6">
        <f t="shared" ref="U129" si="686">1-SUM(U123:U128)</f>
        <v>0</v>
      </c>
      <c r="V129" s="6">
        <f t="shared" ref="V129" si="687">1-SUM(V123:V128)</f>
        <v>0</v>
      </c>
      <c r="W129" s="6">
        <f t="shared" ref="W129" si="688">1-SUM(W123:W128)</f>
        <v>-6.9111843696845199E-6</v>
      </c>
      <c r="X129" s="6">
        <f t="shared" ref="X129" si="689">1-SUM(X123:X128)</f>
        <v>0</v>
      </c>
      <c r="Y129" s="6">
        <f t="shared" ref="Y129" si="690">1-SUM(Y123:Y128)</f>
        <v>7.0155253576453802E-6</v>
      </c>
      <c r="Z129" s="6">
        <f t="shared" ref="Z129" si="691">1-SUM(Z123:Z128)</f>
        <v>-6.9952572157028214E-6</v>
      </c>
      <c r="AA129" s="7">
        <f>IF(SUMIFS('Eurostat market shares'!$Z$2:$Z$185,'Eurostat market shares'!$C$2:$C$185,'Market shares starting point Fe'!$C129,'Eurostat market shares'!$D$2:$D$185,'Market shares starting point Fe'!$D129)=0,(SUMIFS('RAW data extract'!X$74:X$81,'RAW data extract'!$C$74:$C$81,VLOOKUP('Market shares starting point Fe'!$D129,Nomenclature!$F$1:$G$8,2,FALSE))-'Market shares starting point Fe'!Z129)+Z129,$Z129/SUMIFS('Eurostat market shares'!$Z$2:$Z$185,'Eurostat market shares'!$C$2:$C$185,'Market shares starting point Fe'!$C129,'Eurostat market shares'!$D$2:$D$185,'Market shares starting point Fe'!$D129)*(SUMIFS('RAW data extract'!X$74:X$81,'RAW data extract'!$C$74:$C$81,VLOOKUP('Market shares starting point Fe'!$D129,Nomenclature!$F$1:$G$8,2,FALSE))-'Market shares starting point Fe'!Z129)+Z129)</f>
        <v>1.0276613981721808E-3</v>
      </c>
      <c r="AB129" s="7">
        <f>IF(SUMIFS('Eurostat market shares'!$Z$2:$Z$185,'Eurostat market shares'!$C$2:$C$185,'Market shares starting point Fe'!$C129,'Eurostat market shares'!$D$2:$D$185,'Market shares starting point Fe'!$D129)=0,(SUMIFS('RAW data extract'!Y$74:Y$81,'RAW data extract'!$C$74:$C$81,VLOOKUP('Market shares starting point Fe'!$D129,Nomenclature!$F$1:$G$8,2,FALSE))-'Market shares starting point Fe'!AA129)+AA129,$Z129/SUMIFS('Eurostat market shares'!$Z$2:$Z$185,'Eurostat market shares'!$C$2:$C$185,'Market shares starting point Fe'!$C129,'Eurostat market shares'!$D$2:$D$185,'Market shares starting point Fe'!$D129)*(SUMIFS('RAW data extract'!Y$74:Y$81,'RAW data extract'!$C$74:$C$81,VLOOKUP('Market shares starting point Fe'!$D129,Nomenclature!$F$1:$G$8,2,FALSE))-'Market shares starting point Fe'!AA129)+AA129)</f>
        <v>1.0389435716427644E-3</v>
      </c>
      <c r="AC129" s="7">
        <f>IF(SUMIFS('Eurostat market shares'!$Z$2:$Z$185,'Eurostat market shares'!$C$2:$C$185,'Market shares starting point Fe'!$C129,'Eurostat market shares'!$D$2:$D$185,'Market shares starting point Fe'!$D129)=0,(SUMIFS('RAW data extract'!Z$74:Z$81,'RAW data extract'!$C$74:$C$81,VLOOKUP('Market shares starting point Fe'!$D129,Nomenclature!$F$1:$G$8,2,FALSE))-'Market shares starting point Fe'!AB129)+AB129,$Z129/SUMIFS('Eurostat market shares'!$Z$2:$Z$185,'Eurostat market shares'!$C$2:$C$185,'Market shares starting point Fe'!$C129,'Eurostat market shares'!$D$2:$D$185,'Market shares starting point Fe'!$D129)*(SUMIFS('RAW data extract'!Z$74:Z$81,'RAW data extract'!$C$74:$C$81,VLOOKUP('Market shares starting point Fe'!$D129,Nomenclature!$F$1:$G$8,2,FALSE))-'Market shares starting point Fe'!AB129)+AB129)</f>
        <v>1.0579582146478287E-3</v>
      </c>
      <c r="AD129" s="7">
        <f>IF(SUMIFS('Eurostat market shares'!$Z$2:$Z$185,'Eurostat market shares'!$C$2:$C$185,'Market shares starting point Fe'!$C129,'Eurostat market shares'!$D$2:$D$185,'Market shares starting point Fe'!$D129)=0,(SUMIFS('RAW data extract'!AA$74:AA$81,'RAW data extract'!$C$74:$C$81,VLOOKUP('Market shares starting point Fe'!$D129,Nomenclature!$F$1:$G$8,2,FALSE))-'Market shares starting point Fe'!AC129)+AC129,$Z129/SUMIFS('Eurostat market shares'!$Z$2:$Z$185,'Eurostat market shares'!$C$2:$C$185,'Market shares starting point Fe'!$C129,'Eurostat market shares'!$D$2:$D$185,'Market shares starting point Fe'!$D129)*(SUMIFS('RAW data extract'!AA$74:AA$81,'RAW data extract'!$C$74:$C$81,VLOOKUP('Market shares starting point Fe'!$D129,Nomenclature!$F$1:$G$8,2,FALSE))-'Market shares starting point Fe'!AC129)+AC129)</f>
        <v>1.0918108716969316E-3</v>
      </c>
      <c r="AE129" s="7">
        <f>IF(SUMIFS('Eurostat market shares'!$Z$2:$Z$185,'Eurostat market shares'!$C$2:$C$185,'Market shares starting point Fe'!$C129,'Eurostat market shares'!$D$2:$D$185,'Market shares starting point Fe'!$D129)=0,(SUMIFS('RAW data extract'!AB$74:AB$81,'RAW data extract'!$C$74:$C$81,VLOOKUP('Market shares starting point Fe'!$D129,Nomenclature!$F$1:$G$8,2,FALSE))-'Market shares starting point Fe'!AD129)+AD129,$Z129/SUMIFS('Eurostat market shares'!$Z$2:$Z$185,'Eurostat market shares'!$C$2:$C$185,'Market shares starting point Fe'!$C129,'Eurostat market shares'!$D$2:$D$185,'Market shares starting point Fe'!$D129)*(SUMIFS('RAW data extract'!AB$74:AB$81,'RAW data extract'!$C$74:$C$81,VLOOKUP('Market shares starting point Fe'!$D129,Nomenclature!$F$1:$G$8,2,FALSE))-'Market shares starting point Fe'!AD129)+AD129)</f>
        <v>1.1047632222943586E-3</v>
      </c>
      <c r="AF129" s="7">
        <f>IF(SUMIFS('Eurostat market shares'!$Z$2:$Z$185,'Eurostat market shares'!$C$2:$C$185,'Market shares starting point Fe'!$C129,'Eurostat market shares'!$D$2:$D$185,'Market shares starting point Fe'!$D129)=0,(SUMIFS('RAW data extract'!AC$74:AC$81,'RAW data extract'!$C$74:$C$81,VLOOKUP('Market shares starting point Fe'!$D129,Nomenclature!$F$1:$G$8,2,FALSE))-'Market shares starting point Fe'!AE129)+AE129,$Z129/SUMIFS('Eurostat market shares'!$Z$2:$Z$185,'Eurostat market shares'!$C$2:$C$185,'Market shares starting point Fe'!$C129,'Eurostat market shares'!$D$2:$D$185,'Market shares starting point Fe'!$D129)*(SUMIFS('RAW data extract'!AC$74:AC$81,'RAW data extract'!$C$74:$C$81,VLOOKUP('Market shares starting point Fe'!$D129,Nomenclature!$F$1:$G$8,2,FALSE))-'Market shares starting point Fe'!AE129)+AE129)</f>
        <v>1.1198286141097071E-3</v>
      </c>
      <c r="AG129" s="7">
        <f>IF(SUMIFS('Eurostat market shares'!$Z$2:$Z$185,'Eurostat market shares'!$C$2:$C$185,'Market shares starting point Fe'!$C129,'Eurostat market shares'!$D$2:$D$185,'Market shares starting point Fe'!$D129)=0,(SUMIFS('RAW data extract'!AD$74:AD$81,'RAW data extract'!$C$74:$C$81,VLOOKUP('Market shares starting point Fe'!$D129,Nomenclature!$F$1:$G$8,2,FALSE))-'Market shares starting point Fe'!AF129)+AF129,$Z129/SUMIFS('Eurostat market shares'!$Z$2:$Z$185,'Eurostat market shares'!$C$2:$C$185,'Market shares starting point Fe'!$C129,'Eurostat market shares'!$D$2:$D$185,'Market shares starting point Fe'!$D129)*(SUMIFS('RAW data extract'!AD$74:AD$81,'RAW data extract'!$C$74:$C$81,VLOOKUP('Market shares starting point Fe'!$D129,Nomenclature!$F$1:$G$8,2,FALSE))-'Market shares starting point Fe'!AF129)+AF129)</f>
        <v>1.1369397967602194E-3</v>
      </c>
      <c r="AH129" s="7">
        <f>IF(SUMIFS('Eurostat market shares'!$Z$2:$Z$185,'Eurostat market shares'!$C$2:$C$185,'Market shares starting point Fe'!$C129,'Eurostat market shares'!$D$2:$D$185,'Market shares starting point Fe'!$D129)=0,(SUMIFS('RAW data extract'!AE$74:AE$81,'RAW data extract'!$C$74:$C$81,VLOOKUP('Market shares starting point Fe'!$D129,Nomenclature!$F$1:$G$8,2,FALSE))-'Market shares starting point Fe'!AG129)+AG129,$Z129/SUMIFS('Eurostat market shares'!$Z$2:$Z$185,'Eurostat market shares'!$C$2:$C$185,'Market shares starting point Fe'!$C129,'Eurostat market shares'!$D$2:$D$185,'Market shares starting point Fe'!$D129)*(SUMIFS('RAW data extract'!AE$74:AE$81,'RAW data extract'!$C$74:$C$81,VLOOKUP('Market shares starting point Fe'!$D129,Nomenclature!$F$1:$G$8,2,FALSE))-'Market shares starting point Fe'!AG129)+AG129)</f>
        <v>1.1573620931676655E-3</v>
      </c>
      <c r="AI129" s="7">
        <f>IF(SUMIFS('Eurostat market shares'!$Z$2:$Z$185,'Eurostat market shares'!$C$2:$C$185,'Market shares starting point Fe'!$C129,'Eurostat market shares'!$D$2:$D$185,'Market shares starting point Fe'!$D129)=0,(SUMIFS('RAW data extract'!AF$74:AF$81,'RAW data extract'!$C$74:$C$81,VLOOKUP('Market shares starting point Fe'!$D129,Nomenclature!$F$1:$G$8,2,FALSE))-'Market shares starting point Fe'!AH129)+AH129,$Z129/SUMIFS('Eurostat market shares'!$Z$2:$Z$185,'Eurostat market shares'!$C$2:$C$185,'Market shares starting point Fe'!$C129,'Eurostat market shares'!$D$2:$D$185,'Market shares starting point Fe'!$D129)*(SUMIFS('RAW data extract'!AF$74:AF$81,'RAW data extract'!$C$74:$C$81,VLOOKUP('Market shares starting point Fe'!$D129,Nomenclature!$F$1:$G$8,2,FALSE))-'Market shares starting point Fe'!AH129)+AH129)</f>
        <v>1.1798006925014368E-3</v>
      </c>
      <c r="AJ129" s="7">
        <f>IF(SUMIFS('Eurostat market shares'!$Z$2:$Z$185,'Eurostat market shares'!$C$2:$C$185,'Market shares starting point Fe'!$C129,'Eurostat market shares'!$D$2:$D$185,'Market shares starting point Fe'!$D129)=0,(SUMIFS('RAW data extract'!AG$74:AG$81,'RAW data extract'!$C$74:$C$81,VLOOKUP('Market shares starting point Fe'!$D129,Nomenclature!$F$1:$G$8,2,FALSE))-'Market shares starting point Fe'!AI129)+AI129,$Z129/SUMIFS('Eurostat market shares'!$Z$2:$Z$185,'Eurostat market shares'!$C$2:$C$185,'Market shares starting point Fe'!$C129,'Eurostat market shares'!$D$2:$D$185,'Market shares starting point Fe'!$D129)*(SUMIFS('RAW data extract'!AG$74:AG$81,'RAW data extract'!$C$74:$C$81,VLOOKUP('Market shares starting point Fe'!$D129,Nomenclature!$F$1:$G$8,2,FALSE))-'Market shares starting point Fe'!AI129)+AI129)</f>
        <v>1.2044940601735241E-3</v>
      </c>
      <c r="AK129" s="7">
        <f>IF(SUMIFS('Eurostat market shares'!$Z$2:$Z$185,'Eurostat market shares'!$C$2:$C$185,'Market shares starting point Fe'!$C129,'Eurostat market shares'!$D$2:$D$185,'Market shares starting point Fe'!$D129)=0,(SUMIFS('RAW data extract'!AH$74:AH$81,'RAW data extract'!$C$74:$C$81,VLOOKUP('Market shares starting point Fe'!$D129,Nomenclature!$F$1:$G$8,2,FALSE))-'Market shares starting point Fe'!AJ129)+AJ129,$Z129/SUMIFS('Eurostat market shares'!$Z$2:$Z$185,'Eurostat market shares'!$C$2:$C$185,'Market shares starting point Fe'!$C129,'Eurostat market shares'!$D$2:$D$185,'Market shares starting point Fe'!$D129)*(SUMIFS('RAW data extract'!AH$74:AH$81,'RAW data extract'!$C$74:$C$81,VLOOKUP('Market shares starting point Fe'!$D129,Nomenclature!$F$1:$G$8,2,FALSE))-'Market shares starting point Fe'!AJ129)+AJ129)</f>
        <v>1.2336119238165659E-3</v>
      </c>
      <c r="AL129" s="7">
        <f>IF(SUMIFS('Eurostat market shares'!$Z$2:$Z$185,'Eurostat market shares'!$C$2:$C$185,'Market shares starting point Fe'!$C129,'Eurostat market shares'!$D$2:$D$185,'Market shares starting point Fe'!$D129)=0,(SUMIFS('RAW data extract'!AI$74:AI$81,'RAW data extract'!$C$74:$C$81,VLOOKUP('Market shares starting point Fe'!$D129,Nomenclature!$F$1:$G$8,2,FALSE))-'Market shares starting point Fe'!AK129)+AK129,$Z129/SUMIFS('Eurostat market shares'!$Z$2:$Z$185,'Eurostat market shares'!$C$2:$C$185,'Market shares starting point Fe'!$C129,'Eurostat market shares'!$D$2:$D$185,'Market shares starting point Fe'!$D129)*(SUMIFS('RAW data extract'!AI$74:AI$81,'RAW data extract'!$C$74:$C$81,VLOOKUP('Market shares starting point Fe'!$D129,Nomenclature!$F$1:$G$8,2,FALSE))-'Market shares starting point Fe'!AK129)+AK129)</f>
        <v>1.268465559516849E-3</v>
      </c>
      <c r="AM129" s="7">
        <f>IF(SUMIFS('Eurostat market shares'!$Z$2:$Z$185,'Eurostat market shares'!$C$2:$C$185,'Market shares starting point Fe'!$C129,'Eurostat market shares'!$D$2:$D$185,'Market shares starting point Fe'!$D129)=0,(SUMIFS('RAW data extract'!AJ$74:AJ$81,'RAW data extract'!$C$74:$C$81,VLOOKUP('Market shares starting point Fe'!$D129,Nomenclature!$F$1:$G$8,2,FALSE))-'Market shares starting point Fe'!AL129)+AL129,$Z129/SUMIFS('Eurostat market shares'!$Z$2:$Z$185,'Eurostat market shares'!$C$2:$C$185,'Market shares starting point Fe'!$C129,'Eurostat market shares'!$D$2:$D$185,'Market shares starting point Fe'!$D129)*(SUMIFS('RAW data extract'!AJ$74:AJ$81,'RAW data extract'!$C$74:$C$81,VLOOKUP('Market shares starting point Fe'!$D129,Nomenclature!$F$1:$G$8,2,FALSE))-'Market shares starting point Fe'!AL129)+AL129)</f>
        <v>1.3109464826405865E-3</v>
      </c>
      <c r="AN129" s="7">
        <f>IF(SUMIFS('Eurostat market shares'!$Z$2:$Z$185,'Eurostat market shares'!$C$2:$C$185,'Market shares starting point Fe'!$C129,'Eurostat market shares'!$D$2:$D$185,'Market shares starting point Fe'!$D129)=0,(SUMIFS('RAW data extract'!AK$74:AK$81,'RAW data extract'!$C$74:$C$81,VLOOKUP('Market shares starting point Fe'!$D129,Nomenclature!$F$1:$G$8,2,FALSE))-'Market shares starting point Fe'!AM129)+AM129,$Z129/SUMIFS('Eurostat market shares'!$Z$2:$Z$185,'Eurostat market shares'!$C$2:$C$185,'Market shares starting point Fe'!$C129,'Eurostat market shares'!$D$2:$D$185,'Market shares starting point Fe'!$D129)*(SUMIFS('RAW data extract'!AK$74:AK$81,'RAW data extract'!$C$74:$C$81,VLOOKUP('Market shares starting point Fe'!$D129,Nomenclature!$F$1:$G$8,2,FALSE))-'Market shares starting point Fe'!AM129)+AM129)</f>
        <v>1.3643967276903124E-3</v>
      </c>
      <c r="AO129" s="7">
        <f>IF(SUMIFS('Eurostat market shares'!$Z$2:$Z$185,'Eurostat market shares'!$C$2:$C$185,'Market shares starting point Fe'!$C129,'Eurostat market shares'!$D$2:$D$185,'Market shares starting point Fe'!$D129)=0,(SUMIFS('RAW data extract'!AL$74:AL$81,'RAW data extract'!$C$74:$C$81,VLOOKUP('Market shares starting point Fe'!$D129,Nomenclature!$F$1:$G$8,2,FALSE))-'Market shares starting point Fe'!AN129)+AN129,$Z129/SUMIFS('Eurostat market shares'!$Z$2:$Z$185,'Eurostat market shares'!$C$2:$C$185,'Market shares starting point Fe'!$C129,'Eurostat market shares'!$D$2:$D$185,'Market shares starting point Fe'!$D129)*(SUMIFS('RAW data extract'!AL$74:AL$81,'RAW data extract'!$C$74:$C$81,VLOOKUP('Market shares starting point Fe'!$D129,Nomenclature!$F$1:$G$8,2,FALSE))-'Market shares starting point Fe'!AN129)+AN129)</f>
        <v>1.4271798005425584E-3</v>
      </c>
      <c r="AP129" s="7">
        <f>IF(SUMIFS('Eurostat market shares'!$Z$2:$Z$185,'Eurostat market shares'!$C$2:$C$185,'Market shares starting point Fe'!$C129,'Eurostat market shares'!$D$2:$D$185,'Market shares starting point Fe'!$D129)=0,(SUMIFS('RAW data extract'!AM$74:AM$81,'RAW data extract'!$C$74:$C$81,VLOOKUP('Market shares starting point Fe'!$D129,Nomenclature!$F$1:$G$8,2,FALSE))-'Market shares starting point Fe'!AO129)+AO129,$Z129/SUMIFS('Eurostat market shares'!$Z$2:$Z$185,'Eurostat market shares'!$C$2:$C$185,'Market shares starting point Fe'!$C129,'Eurostat market shares'!$D$2:$D$185,'Market shares starting point Fe'!$D129)*(SUMIFS('RAW data extract'!AM$74:AM$81,'RAW data extract'!$C$74:$C$81,VLOOKUP('Market shares starting point Fe'!$D129,Nomenclature!$F$1:$G$8,2,FALSE))-'Market shares starting point Fe'!AO129)+AO129)</f>
        <v>1.5003741575477807E-3</v>
      </c>
      <c r="AQ129" s="7">
        <f>IF(SUMIFS('Eurostat market shares'!$Z$2:$Z$185,'Eurostat market shares'!$C$2:$C$185,'Market shares starting point Fe'!$C129,'Eurostat market shares'!$D$2:$D$185,'Market shares starting point Fe'!$D129)=0,(SUMIFS('RAW data extract'!AN$74:AN$81,'RAW data extract'!$C$74:$C$81,VLOOKUP('Market shares starting point Fe'!$D129,Nomenclature!$F$1:$G$8,2,FALSE))-'Market shares starting point Fe'!AP129)+AP129,$Z129/SUMIFS('Eurostat market shares'!$Z$2:$Z$185,'Eurostat market shares'!$C$2:$C$185,'Market shares starting point Fe'!$C129,'Eurostat market shares'!$D$2:$D$185,'Market shares starting point Fe'!$D129)*(SUMIFS('RAW data extract'!AN$74:AN$81,'RAW data extract'!$C$74:$C$81,VLOOKUP('Market shares starting point Fe'!$D129,Nomenclature!$F$1:$G$8,2,FALSE))-'Market shares starting point Fe'!AP129)+AP129)</f>
        <v>1.5829916365067375E-3</v>
      </c>
      <c r="AR129" s="7">
        <f>IF(SUMIFS('Eurostat market shares'!$Z$2:$Z$185,'Eurostat market shares'!$C$2:$C$185,'Market shares starting point Fe'!$C129,'Eurostat market shares'!$D$2:$D$185,'Market shares starting point Fe'!$D129)=0,(SUMIFS('RAW data extract'!AO$74:AO$81,'RAW data extract'!$C$74:$C$81,VLOOKUP('Market shares starting point Fe'!$D129,Nomenclature!$F$1:$G$8,2,FALSE))-'Market shares starting point Fe'!AQ129)+AQ129,$Z129/SUMIFS('Eurostat market shares'!$Z$2:$Z$185,'Eurostat market shares'!$C$2:$C$185,'Market shares starting point Fe'!$C129,'Eurostat market shares'!$D$2:$D$185,'Market shares starting point Fe'!$D129)*(SUMIFS('RAW data extract'!AO$74:AO$81,'RAW data extract'!$C$74:$C$81,VLOOKUP('Market shares starting point Fe'!$D129,Nomenclature!$F$1:$G$8,2,FALSE))-'Market shares starting point Fe'!AQ129)+AQ129)</f>
        <v>1.6761214113994709E-3</v>
      </c>
      <c r="AS129" s="7">
        <f>IF(SUMIFS('Eurostat market shares'!$Z$2:$Z$185,'Eurostat market shares'!$C$2:$C$185,'Market shares starting point Fe'!$C129,'Eurostat market shares'!$D$2:$D$185,'Market shares starting point Fe'!$D129)=0,(SUMIFS('RAW data extract'!AP$74:AP$81,'RAW data extract'!$C$74:$C$81,VLOOKUP('Market shares starting point Fe'!$D129,Nomenclature!$F$1:$G$8,2,FALSE))-'Market shares starting point Fe'!AR129)+AR129,$Z129/SUMIFS('Eurostat market shares'!$Z$2:$Z$185,'Eurostat market shares'!$C$2:$C$185,'Market shares starting point Fe'!$C129,'Eurostat market shares'!$D$2:$D$185,'Market shares starting point Fe'!$D129)*(SUMIFS('RAW data extract'!AP$74:AP$81,'RAW data extract'!$C$74:$C$81,VLOOKUP('Market shares starting point Fe'!$D129,Nomenclature!$F$1:$G$8,2,FALSE))-'Market shares starting point Fe'!AR129)+AR129)</f>
        <v>1.7810369068512488E-3</v>
      </c>
      <c r="AT129" s="7">
        <f>IF(SUMIFS('Eurostat market shares'!$Z$2:$Z$185,'Eurostat market shares'!$C$2:$C$185,'Market shares starting point Fe'!$C129,'Eurostat market shares'!$D$2:$D$185,'Market shares starting point Fe'!$D129)=0,(SUMIFS('RAW data extract'!AQ$74:AQ$81,'RAW data extract'!$C$74:$C$81,VLOOKUP('Market shares starting point Fe'!$D129,Nomenclature!$F$1:$G$8,2,FALSE))-'Market shares starting point Fe'!AS129)+AS129,$Z129/SUMIFS('Eurostat market shares'!$Z$2:$Z$185,'Eurostat market shares'!$C$2:$C$185,'Market shares starting point Fe'!$C129,'Eurostat market shares'!$D$2:$D$185,'Market shares starting point Fe'!$D129)*(SUMIFS('RAW data extract'!AQ$74:AQ$81,'RAW data extract'!$C$74:$C$81,VLOOKUP('Market shares starting point Fe'!$D129,Nomenclature!$F$1:$G$8,2,FALSE))-'Market shares starting point Fe'!AS129)+AS129)</f>
        <v>1.9017989984994575E-3</v>
      </c>
      <c r="AU129" s="7">
        <f>IF(SUMIFS('Eurostat market shares'!$Z$2:$Z$185,'Eurostat market shares'!$C$2:$C$185,'Market shares starting point Fe'!$C129,'Eurostat market shares'!$D$2:$D$185,'Market shares starting point Fe'!$D129)=0,(SUMIFS('RAW data extract'!AR$74:AR$81,'RAW data extract'!$C$74:$C$81,VLOOKUP('Market shares starting point Fe'!$D129,Nomenclature!$F$1:$G$8,2,FALSE))-'Market shares starting point Fe'!AT129)+AT129,$Z129/SUMIFS('Eurostat market shares'!$Z$2:$Z$185,'Eurostat market shares'!$C$2:$C$185,'Market shares starting point Fe'!$C129,'Eurostat market shares'!$D$2:$D$185,'Market shares starting point Fe'!$D129)*(SUMIFS('RAW data extract'!AR$74:AR$81,'RAW data extract'!$C$74:$C$81,VLOOKUP('Market shares starting point Fe'!$D129,Nomenclature!$F$1:$G$8,2,FALSE))-'Market shares starting point Fe'!AT129)+AT129)</f>
        <v>2.0369226609876778E-3</v>
      </c>
      <c r="AV129" s="7">
        <f>IF(SUMIFS('Eurostat market shares'!$Z$2:$Z$185,'Eurostat market shares'!$C$2:$C$185,'Market shares starting point Fe'!$C129,'Eurostat market shares'!$D$2:$D$185,'Market shares starting point Fe'!$D129)=0,(SUMIFS('RAW data extract'!AS$74:AS$81,'RAW data extract'!$C$74:$C$81,VLOOKUP('Market shares starting point Fe'!$D129,Nomenclature!$F$1:$G$8,2,FALSE))-'Market shares starting point Fe'!AU129)+AU129,$Z129/SUMIFS('Eurostat market shares'!$Z$2:$Z$185,'Eurostat market shares'!$C$2:$C$185,'Market shares starting point Fe'!$C129,'Eurostat market shares'!$D$2:$D$185,'Market shares starting point Fe'!$D129)*(SUMIFS('RAW data extract'!AS$74:AS$81,'RAW data extract'!$C$74:$C$81,VLOOKUP('Market shares starting point Fe'!$D129,Nomenclature!$F$1:$G$8,2,FALSE))-'Market shares starting point Fe'!AU129)+AU129)</f>
        <v>2.1971128177983327E-3</v>
      </c>
      <c r="AW129" s="7">
        <f>IF(SUMIFS('Eurostat market shares'!$Z$2:$Z$185,'Eurostat market shares'!$C$2:$C$185,'Market shares starting point Fe'!$C129,'Eurostat market shares'!$D$2:$D$185,'Market shares starting point Fe'!$D129)=0,(SUMIFS('RAW data extract'!AT$74:AT$81,'RAW data extract'!$C$74:$C$81,VLOOKUP('Market shares starting point Fe'!$D129,Nomenclature!$F$1:$G$8,2,FALSE))-'Market shares starting point Fe'!AV129)+AV129,$Z129/SUMIFS('Eurostat market shares'!$Z$2:$Z$185,'Eurostat market shares'!$C$2:$C$185,'Market shares starting point Fe'!$C129,'Eurostat market shares'!$D$2:$D$185,'Market shares starting point Fe'!$D129)*(SUMIFS('RAW data extract'!AT$74:AT$81,'RAW data extract'!$C$74:$C$81,VLOOKUP('Market shares starting point Fe'!$D129,Nomenclature!$F$1:$G$8,2,FALSE))-'Market shares starting point Fe'!AV129)+AV129)</f>
        <v>2.3889626204798035E-3</v>
      </c>
      <c r="AX129" s="7">
        <f>IF(SUMIFS('Eurostat market shares'!$Z$2:$Z$185,'Eurostat market shares'!$C$2:$C$185,'Market shares starting point Fe'!$C129,'Eurostat market shares'!$D$2:$D$185,'Market shares starting point Fe'!$D129)=0,(SUMIFS('RAW data extract'!AU$74:AU$81,'RAW data extract'!$C$74:$C$81,VLOOKUP('Market shares starting point Fe'!$D129,Nomenclature!$F$1:$G$8,2,FALSE))-'Market shares starting point Fe'!AW129)+AW129,$Z129/SUMIFS('Eurostat market shares'!$Z$2:$Z$185,'Eurostat market shares'!$C$2:$C$185,'Market shares starting point Fe'!$C129,'Eurostat market shares'!$D$2:$D$185,'Market shares starting point Fe'!$D129)*(SUMIFS('RAW data extract'!AU$74:AU$81,'RAW data extract'!$C$74:$C$81,VLOOKUP('Market shares starting point Fe'!$D129,Nomenclature!$F$1:$G$8,2,FALSE))-'Market shares starting point Fe'!AW129)+AW129)</f>
        <v>2.6221717132054179E-3</v>
      </c>
      <c r="AY129" s="7">
        <f>IF(SUMIFS('Eurostat market shares'!$Z$2:$Z$185,'Eurostat market shares'!$C$2:$C$185,'Market shares starting point Fe'!$C129,'Eurostat market shares'!$D$2:$D$185,'Market shares starting point Fe'!$D129)=0,(SUMIFS('RAW data extract'!AV$74:AV$81,'RAW data extract'!$C$74:$C$81,VLOOKUP('Market shares starting point Fe'!$D129,Nomenclature!$F$1:$G$8,2,FALSE))-'Market shares starting point Fe'!AX129)+AX129,$Z129/SUMIFS('Eurostat market shares'!$Z$2:$Z$185,'Eurostat market shares'!$C$2:$C$185,'Market shares starting point Fe'!$C129,'Eurostat market shares'!$D$2:$D$185,'Market shares starting point Fe'!$D129)*(SUMIFS('RAW data extract'!AV$74:AV$81,'RAW data extract'!$C$74:$C$81,VLOOKUP('Market shares starting point Fe'!$D129,Nomenclature!$F$1:$G$8,2,FALSE))-'Market shares starting point Fe'!AX129)+AX129)</f>
        <v>2.8148257461133256E-3</v>
      </c>
      <c r="AZ129" s="7">
        <f>IF(SUMIFS('Eurostat market shares'!$Z$2:$Z$185,'Eurostat market shares'!$C$2:$C$185,'Market shares starting point Fe'!$C129,'Eurostat market shares'!$D$2:$D$185,'Market shares starting point Fe'!$D129)=0,(SUMIFS('RAW data extract'!AW$74:AW$81,'RAW data extract'!$C$74:$C$81,VLOOKUP('Market shares starting point Fe'!$D129,Nomenclature!$F$1:$G$8,2,FALSE))-'Market shares starting point Fe'!AY129)+AY129,$Z129/SUMIFS('Eurostat market shares'!$Z$2:$Z$185,'Eurostat market shares'!$C$2:$C$185,'Market shares starting point Fe'!$C129,'Eurostat market shares'!$D$2:$D$185,'Market shares starting point Fe'!$D129)*(SUMIFS('RAW data extract'!AW$74:AW$81,'RAW data extract'!$C$74:$C$81,VLOOKUP('Market shares starting point Fe'!$D129,Nomenclature!$F$1:$G$8,2,FALSE))-'Market shares starting point Fe'!AY129)+AY129)</f>
        <v>3.0652488740514506E-3</v>
      </c>
      <c r="BA129" s="7">
        <f>IF(SUMIFS('Eurostat market shares'!$Z$2:$Z$185,'Eurostat market shares'!$C$2:$C$185,'Market shares starting point Fe'!$C129,'Eurostat market shares'!$D$2:$D$185,'Market shares starting point Fe'!$D129)=0,(SUMIFS('RAW data extract'!AX$74:AX$81,'RAW data extract'!$C$74:$C$81,VLOOKUP('Market shares starting point Fe'!$D129,Nomenclature!$F$1:$G$8,2,FALSE))-'Market shares starting point Fe'!AZ129)+AZ129,$Z129/SUMIFS('Eurostat market shares'!$Z$2:$Z$185,'Eurostat market shares'!$C$2:$C$185,'Market shares starting point Fe'!$C129,'Eurostat market shares'!$D$2:$D$185,'Market shares starting point Fe'!$D129)*(SUMIFS('RAW data extract'!AX$74:AX$81,'RAW data extract'!$C$74:$C$81,VLOOKUP('Market shares starting point Fe'!$D129,Nomenclature!$F$1:$G$8,2,FALSE))-'Market shares starting point Fe'!AZ129)+AZ129)</f>
        <v>3.334783432032285E-3</v>
      </c>
      <c r="BB129" s="7">
        <f>IF(SUMIFS('Eurostat market shares'!$Z$2:$Z$185,'Eurostat market shares'!$C$2:$C$185,'Market shares starting point Fe'!$C129,'Eurostat market shares'!$D$2:$D$185,'Market shares starting point Fe'!$D129)=0,(SUMIFS('RAW data extract'!AY$74:AY$81,'RAW data extract'!$C$74:$C$81,VLOOKUP('Market shares starting point Fe'!$D129,Nomenclature!$F$1:$G$8,2,FALSE))-'Market shares starting point Fe'!BA129)+BA129,$Z129/SUMIFS('Eurostat market shares'!$Z$2:$Z$185,'Eurostat market shares'!$C$2:$C$185,'Market shares starting point Fe'!$C129,'Eurostat market shares'!$D$2:$D$185,'Market shares starting point Fe'!$D129)*(SUMIFS('RAW data extract'!AY$74:AY$81,'RAW data extract'!$C$74:$C$81,VLOOKUP('Market shares starting point Fe'!$D129,Nomenclature!$F$1:$G$8,2,FALSE))-'Market shares starting point Fe'!BA129)+BA129)</f>
        <v>3.6237132253118015E-3</v>
      </c>
      <c r="BC129" s="7">
        <f>IF(SUMIFS('Eurostat market shares'!$Z$2:$Z$185,'Eurostat market shares'!$C$2:$C$185,'Market shares starting point Fe'!$C129,'Eurostat market shares'!$D$2:$D$185,'Market shares starting point Fe'!$D129)=0,(SUMIFS('RAW data extract'!AZ$74:AZ$81,'RAW data extract'!$C$74:$C$81,VLOOKUP('Market shares starting point Fe'!$D129,Nomenclature!$F$1:$G$8,2,FALSE))-'Market shares starting point Fe'!BB129)+BB129,$Z129/SUMIFS('Eurostat market shares'!$Z$2:$Z$185,'Eurostat market shares'!$C$2:$C$185,'Market shares starting point Fe'!$C129,'Eurostat market shares'!$D$2:$D$185,'Market shares starting point Fe'!$D129)*(SUMIFS('RAW data extract'!AZ$74:AZ$81,'RAW data extract'!$C$74:$C$81,VLOOKUP('Market shares starting point Fe'!$D129,Nomenclature!$F$1:$G$8,2,FALSE))-'Market shares starting point Fe'!BB129)+BB129)</f>
        <v>3.93874778335757E-3</v>
      </c>
      <c r="BD129" s="7">
        <f>IF(SUMIFS('Eurostat market shares'!$Z$2:$Z$185,'Eurostat market shares'!$C$2:$C$185,'Market shares starting point Fe'!$C129,'Eurostat market shares'!$D$2:$D$185,'Market shares starting point Fe'!$D129)=0,(SUMIFS('RAW data extract'!BA$74:BA$81,'RAW data extract'!$C$74:$C$81,VLOOKUP('Market shares starting point Fe'!$D129,Nomenclature!$F$1:$G$8,2,FALSE))-'Market shares starting point Fe'!BC129)+BC129,$Z129/SUMIFS('Eurostat market shares'!$Z$2:$Z$185,'Eurostat market shares'!$C$2:$C$185,'Market shares starting point Fe'!$C129,'Eurostat market shares'!$D$2:$D$185,'Market shares starting point Fe'!$D129)*(SUMIFS('RAW data extract'!BA$74:BA$81,'RAW data extract'!$C$74:$C$81,VLOOKUP('Market shares starting point Fe'!$D129,Nomenclature!$F$1:$G$8,2,FALSE))-'Market shares starting point Fe'!BC129)+BC129)</f>
        <v>4.300220416896405E-3</v>
      </c>
      <c r="BE129" s="7">
        <f>IF(SUMIFS('Eurostat market shares'!$Z$2:$Z$185,'Eurostat market shares'!$C$2:$C$185,'Market shares starting point Fe'!$C129,'Eurostat market shares'!$D$2:$D$185,'Market shares starting point Fe'!$D129)=0,(SUMIFS('RAW data extract'!BB$74:BB$81,'RAW data extract'!$C$74:$C$81,VLOOKUP('Market shares starting point Fe'!$D129,Nomenclature!$F$1:$G$8,2,FALSE))-'Market shares starting point Fe'!BD129)+BD129,$Z129/SUMIFS('Eurostat market shares'!$Z$2:$Z$185,'Eurostat market shares'!$C$2:$C$185,'Market shares starting point Fe'!$C129,'Eurostat market shares'!$D$2:$D$185,'Market shares starting point Fe'!$D129)*(SUMIFS('RAW data extract'!BB$74:BB$81,'RAW data extract'!$C$74:$C$81,VLOOKUP('Market shares starting point Fe'!$D129,Nomenclature!$F$1:$G$8,2,FALSE))-'Market shares starting point Fe'!BD129)+BD129)</f>
        <v>4.6939839380802061E-3</v>
      </c>
      <c r="BF129" s="7">
        <f>IF(SUMIFS('Eurostat market shares'!$Z$2:$Z$185,'Eurostat market shares'!$C$2:$C$185,'Market shares starting point Fe'!$C129,'Eurostat market shares'!$D$2:$D$185,'Market shares starting point Fe'!$D129)=0,(SUMIFS('RAW data extract'!BC$74:BC$81,'RAW data extract'!$C$74:$C$81,VLOOKUP('Market shares starting point Fe'!$D129,Nomenclature!$F$1:$G$8,2,FALSE))-'Market shares starting point Fe'!BE129)+BE129,$Z129/SUMIFS('Eurostat market shares'!$Z$2:$Z$185,'Eurostat market shares'!$C$2:$C$185,'Market shares starting point Fe'!$C129,'Eurostat market shares'!$D$2:$D$185,'Market shares starting point Fe'!$D129)*(SUMIFS('RAW data extract'!BC$74:BC$81,'RAW data extract'!$C$74:$C$81,VLOOKUP('Market shares starting point Fe'!$D129,Nomenclature!$F$1:$G$8,2,FALSE))-'Market shares starting point Fe'!BE129)+BE129)</f>
        <v>5.1362652244870237E-3</v>
      </c>
      <c r="BG129" s="7">
        <f>IF(SUMIFS('Eurostat market shares'!$Z$2:$Z$185,'Eurostat market shares'!$C$2:$C$185,'Market shares starting point Fe'!$C129,'Eurostat market shares'!$D$2:$D$185,'Market shares starting point Fe'!$D129)=0,(SUMIFS('RAW data extract'!BD$74:BD$81,'RAW data extract'!$C$74:$C$81,VLOOKUP('Market shares starting point Fe'!$D129,Nomenclature!$F$1:$G$8,2,FALSE))-'Market shares starting point Fe'!BF129)+BF129,$Z129/SUMIFS('Eurostat market shares'!$Z$2:$Z$185,'Eurostat market shares'!$C$2:$C$185,'Market shares starting point Fe'!$C129,'Eurostat market shares'!$D$2:$D$185,'Market shares starting point Fe'!$D129)*(SUMIFS('RAW data extract'!BD$74:BD$81,'RAW data extract'!$C$74:$C$81,VLOOKUP('Market shares starting point Fe'!$D129,Nomenclature!$F$1:$G$8,2,FALSE))-'Market shares starting point Fe'!BF129)+BF129)</f>
        <v>5.6378151138611644E-3</v>
      </c>
      <c r="BH129" s="7">
        <f>IF(SUMIFS('Eurostat market shares'!$Z$2:$Z$185,'Eurostat market shares'!$C$2:$C$185,'Market shares starting point Fe'!$C129,'Eurostat market shares'!$D$2:$D$185,'Market shares starting point Fe'!$D129)=0,(SUMIFS('RAW data extract'!BE$74:BE$81,'RAW data extract'!$C$74:$C$81,VLOOKUP('Market shares starting point Fe'!$D129,Nomenclature!$F$1:$G$8,2,FALSE))-'Market shares starting point Fe'!BG129)+BG129,$Z129/SUMIFS('Eurostat market shares'!$Z$2:$Z$185,'Eurostat market shares'!$C$2:$C$185,'Market shares starting point Fe'!$C129,'Eurostat market shares'!$D$2:$D$185,'Market shares starting point Fe'!$D129)*(SUMIFS('RAW data extract'!BE$74:BE$81,'RAW data extract'!$C$74:$C$81,VLOOKUP('Market shares starting point Fe'!$D129,Nomenclature!$F$1:$G$8,2,FALSE))-'Market shares starting point Fe'!BG129)+BG129)</f>
        <v>6.2088712169205505E-3</v>
      </c>
    </row>
    <row r="130" spans="1:60" hidden="1" x14ac:dyDescent="0.3">
      <c r="A130" t="s">
        <v>9</v>
      </c>
      <c r="B130" t="s">
        <v>10</v>
      </c>
      <c r="C130" t="s">
        <v>35</v>
      </c>
      <c r="D130" t="s">
        <v>12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 s="6">
        <f>IFERROR(SUMIFS('intermediary sheet'!J$2:J$185,'intermediary sheet'!$C$2:$C$185,'Market shares starting point Fe'!$C130,'intermediary sheet'!$D$2:$D$185,'Market shares starting point Fe'!$D130)/SUMIFS('intermediary sheet'!J$2:J$185,'intermediary sheet'!$C$2:$C$185,'Market shares starting point Fe'!$C130,'intermediary sheet'!$D$2:$D$185,"total"),0)</f>
        <v>1</v>
      </c>
      <c r="K130" s="6">
        <f>IFERROR(SUMIFS('intermediary sheet'!K$2:K$185,'intermediary sheet'!$C$2:$C$185,'Market shares starting point Fe'!$C130,'intermediary sheet'!$D$2:$D$185,'Market shares starting point Fe'!$D130)/SUMIFS('intermediary sheet'!K$2:K$185,'intermediary sheet'!$C$2:$C$185,'Market shares starting point Fe'!$C130,'intermediary sheet'!$D$2:$D$185,"total"),0)</f>
        <v>1</v>
      </c>
      <c r="L130" s="6">
        <f>IFERROR(SUMIFS('intermediary sheet'!L$2:L$185,'intermediary sheet'!$C$2:$C$185,'Market shares starting point Fe'!$C130,'intermediary sheet'!$D$2:$D$185,'Market shares starting point Fe'!$D130)/SUMIFS('intermediary sheet'!L$2:L$185,'intermediary sheet'!$C$2:$C$185,'Market shares starting point Fe'!$C130,'intermediary sheet'!$D$2:$D$185,"total"),0)</f>
        <v>1</v>
      </c>
      <c r="M130" s="6">
        <f>IFERROR(SUMIFS('intermediary sheet'!M$2:M$185,'intermediary sheet'!$C$2:$C$185,'Market shares starting point Fe'!$C130,'intermediary sheet'!$D$2:$D$185,'Market shares starting point Fe'!$D130)/SUMIFS('intermediary sheet'!M$2:M$185,'intermediary sheet'!$C$2:$C$185,'Market shares starting point Fe'!$C130,'intermediary sheet'!$D$2:$D$185,"total"),0)</f>
        <v>1</v>
      </c>
      <c r="N130" s="6">
        <f>IFERROR(SUMIFS('intermediary sheet'!N$2:N$185,'intermediary sheet'!$C$2:$C$185,'Market shares starting point Fe'!$C130,'intermediary sheet'!$D$2:$D$185,'Market shares starting point Fe'!$D130)/SUMIFS('intermediary sheet'!N$2:N$185,'intermediary sheet'!$C$2:$C$185,'Market shares starting point Fe'!$C130,'intermediary sheet'!$D$2:$D$185,"total"),0)</f>
        <v>1</v>
      </c>
      <c r="O130" s="6">
        <f>IFERROR(SUMIFS('intermediary sheet'!O$2:O$185,'intermediary sheet'!$C$2:$C$185,'Market shares starting point Fe'!$C130,'intermediary sheet'!$D$2:$D$185,'Market shares starting point Fe'!$D130)/SUMIFS('intermediary sheet'!O$2:O$185,'intermediary sheet'!$C$2:$C$185,'Market shares starting point Fe'!$C130,'intermediary sheet'!$D$2:$D$185,"total"),0)</f>
        <v>1</v>
      </c>
      <c r="P130" s="6">
        <f>IFERROR(SUMIFS('intermediary sheet'!P$2:P$185,'intermediary sheet'!$C$2:$C$185,'Market shares starting point Fe'!$C130,'intermediary sheet'!$D$2:$D$185,'Market shares starting point Fe'!$D130)/SUMIFS('intermediary sheet'!P$2:P$185,'intermediary sheet'!$C$2:$C$185,'Market shares starting point Fe'!$C130,'intermediary sheet'!$D$2:$D$185,"total"),0)</f>
        <v>1</v>
      </c>
      <c r="Q130" s="6">
        <f>IFERROR(SUMIFS('intermediary sheet'!Q$2:Q$185,'intermediary sheet'!$C$2:$C$185,'Market shares starting point Fe'!$C130,'intermediary sheet'!$D$2:$D$185,'Market shares starting point Fe'!$D130)/SUMIFS('intermediary sheet'!Q$2:Q$185,'intermediary sheet'!$C$2:$C$185,'Market shares starting point Fe'!$C130,'intermediary sheet'!$D$2:$D$185,"total"),0)</f>
        <v>1</v>
      </c>
      <c r="R130" s="6">
        <f>IFERROR(SUMIFS('intermediary sheet'!R$2:R$185,'intermediary sheet'!$C$2:$C$185,'Market shares starting point Fe'!$C130,'intermediary sheet'!$D$2:$D$185,'Market shares starting point Fe'!$D130)/SUMIFS('intermediary sheet'!R$2:R$185,'intermediary sheet'!$C$2:$C$185,'Market shares starting point Fe'!$C130,'intermediary sheet'!$D$2:$D$185,"total"),0)</f>
        <v>1</v>
      </c>
      <c r="S130" s="6">
        <f>IFERROR(SUMIFS('intermediary sheet'!S$2:S$185,'intermediary sheet'!$C$2:$C$185,'Market shares starting point Fe'!$C130,'intermediary sheet'!$D$2:$D$185,'Market shares starting point Fe'!$D130)/SUMIFS('intermediary sheet'!S$2:S$185,'intermediary sheet'!$C$2:$C$185,'Market shares starting point Fe'!$C130,'intermediary sheet'!$D$2:$D$185,"total"),0)</f>
        <v>1</v>
      </c>
      <c r="T130" s="6">
        <f>IFERROR(SUMIFS('intermediary sheet'!T$2:T$185,'intermediary sheet'!$C$2:$C$185,'Market shares starting point Fe'!$C130,'intermediary sheet'!$D$2:$D$185,'Market shares starting point Fe'!$D130)/SUMIFS('intermediary sheet'!T$2:T$185,'intermediary sheet'!$C$2:$C$185,'Market shares starting point Fe'!$C130,'intermediary sheet'!$D$2:$D$185,"total"),0)</f>
        <v>1</v>
      </c>
      <c r="U130" s="6">
        <f>IFERROR(SUMIFS('intermediary sheet'!U$2:U$185,'intermediary sheet'!$C$2:$C$185,'Market shares starting point Fe'!$C130,'intermediary sheet'!$D$2:$D$185,'Market shares starting point Fe'!$D130)/SUMIFS('intermediary sheet'!U$2:U$185,'intermediary sheet'!$C$2:$C$185,'Market shares starting point Fe'!$C130,'intermediary sheet'!$D$2:$D$185,"total"),0)</f>
        <v>1</v>
      </c>
      <c r="V130" s="6">
        <f>IFERROR(SUMIFS('intermediary sheet'!V$2:V$185,'intermediary sheet'!$C$2:$C$185,'Market shares starting point Fe'!$C130,'intermediary sheet'!$D$2:$D$185,'Market shares starting point Fe'!$D130)/SUMIFS('intermediary sheet'!V$2:V$185,'intermediary sheet'!$C$2:$C$185,'Market shares starting point Fe'!$C130,'intermediary sheet'!$D$2:$D$185,"total"),0)</f>
        <v>1</v>
      </c>
      <c r="W130" s="6">
        <f>IFERROR(SUMIFS('intermediary sheet'!W$2:W$185,'intermediary sheet'!$C$2:$C$185,'Market shares starting point Fe'!$C130,'intermediary sheet'!$D$2:$D$185,'Market shares starting point Fe'!$D130)/SUMIFS('intermediary sheet'!W$2:W$185,'intermediary sheet'!$C$2:$C$185,'Market shares starting point Fe'!$C130,'intermediary sheet'!$D$2:$D$185,"total"),0)</f>
        <v>1</v>
      </c>
      <c r="X130" s="6">
        <f>IFERROR(SUMIFS('intermediary sheet'!X$2:X$185,'intermediary sheet'!$C$2:$C$185,'Market shares starting point Fe'!$C130,'intermediary sheet'!$D$2:$D$185,'Market shares starting point Fe'!$D130)/SUMIFS('intermediary sheet'!X$2:X$185,'intermediary sheet'!$C$2:$C$185,'Market shares starting point Fe'!$C130,'intermediary sheet'!$D$2:$D$185,"total"),0)</f>
        <v>1</v>
      </c>
      <c r="Y130" s="6">
        <f>IFERROR(SUMIFS('intermediary sheet'!Y$2:Y$185,'intermediary sheet'!$C$2:$C$185,'Market shares starting point Fe'!$C130,'intermediary sheet'!$D$2:$D$185,'Market shares starting point Fe'!$D130)/SUMIFS('intermediary sheet'!Y$2:Y$185,'intermediary sheet'!$C$2:$C$185,'Market shares starting point Fe'!$C130,'intermediary sheet'!$D$2:$D$185,"total"),0)</f>
        <v>1</v>
      </c>
      <c r="Z130" s="6">
        <f>IFERROR(SUMIFS('intermediary sheet'!Z$2:Z$185,'intermediary sheet'!$C$2:$C$185,'Market shares starting point Fe'!$C130,'intermediary sheet'!$D$2:$D$185,'Market shares starting point Fe'!$D130)/SUMIFS('intermediary sheet'!Z$2:Z$185,'intermediary sheet'!$C$2:$C$185,'Market shares starting point Fe'!$C130,'intermediary sheet'!$D$2:$D$185,"total"),0)</f>
        <v>1</v>
      </c>
      <c r="AA130" s="7">
        <f>IF(SUMIFS('Eurostat market shares'!$Z$2:$Z$185,'Eurostat market shares'!$C$2:$C$185,'Market shares starting point Fe'!$C130,'Eurostat market shares'!$D$2:$D$185,'Market shares starting point Fe'!$D130)=0,(SUMIFS('RAW data extract'!X$74:X$81,'RAW data extract'!$C$74:$C$81,VLOOKUP('Market shares starting point Fe'!$D130,Nomenclature!$F$1:$G$8,2,FALSE))-'Market shares starting point Fe'!Z130)+Z130,$Z130/SUMIFS('Eurostat market shares'!$Z$2:$Z$185,'Eurostat market shares'!$C$2:$C$185,'Market shares starting point Fe'!$C130,'Eurostat market shares'!$D$2:$D$185,'Market shares starting point Fe'!$D130)*(SUMIFS('RAW data extract'!X$74:X$81,'RAW data extract'!$C$74:$C$81,VLOOKUP('Market shares starting point Fe'!$D130,Nomenclature!$F$1:$G$8,2,FALSE))-'Market shares starting point Fe'!Z130)+Z130)</f>
        <v>1</v>
      </c>
      <c r="AB130" s="7">
        <f>IF(SUMIFS('Eurostat market shares'!$Z$2:$Z$185,'Eurostat market shares'!$C$2:$C$185,'Market shares starting point Fe'!$C130,'Eurostat market shares'!$D$2:$D$185,'Market shares starting point Fe'!$D130)=0,(SUMIFS('RAW data extract'!Y$74:Y$81,'RAW data extract'!$C$74:$C$81,VLOOKUP('Market shares starting point Fe'!$D130,Nomenclature!$F$1:$G$8,2,FALSE))-'Market shares starting point Fe'!AA130)+AA130,$Z130/SUMIFS('Eurostat market shares'!$Z$2:$Z$185,'Eurostat market shares'!$C$2:$C$185,'Market shares starting point Fe'!$C130,'Eurostat market shares'!$D$2:$D$185,'Market shares starting point Fe'!$D130)*(SUMIFS('RAW data extract'!Y$74:Y$81,'RAW data extract'!$C$74:$C$81,VLOOKUP('Market shares starting point Fe'!$D130,Nomenclature!$F$1:$G$8,2,FALSE))-'Market shares starting point Fe'!AA130)+AA130)</f>
        <v>1</v>
      </c>
      <c r="AC130" s="7">
        <f>IF(SUMIFS('Eurostat market shares'!$Z$2:$Z$185,'Eurostat market shares'!$C$2:$C$185,'Market shares starting point Fe'!$C130,'Eurostat market shares'!$D$2:$D$185,'Market shares starting point Fe'!$D130)=0,(SUMIFS('RAW data extract'!Z$74:Z$81,'RAW data extract'!$C$74:$C$81,VLOOKUP('Market shares starting point Fe'!$D130,Nomenclature!$F$1:$G$8,2,FALSE))-'Market shares starting point Fe'!AB130)+AB130,$Z130/SUMIFS('Eurostat market shares'!$Z$2:$Z$185,'Eurostat market shares'!$C$2:$C$185,'Market shares starting point Fe'!$C130,'Eurostat market shares'!$D$2:$D$185,'Market shares starting point Fe'!$D130)*(SUMIFS('RAW data extract'!Z$74:Z$81,'RAW data extract'!$C$74:$C$81,VLOOKUP('Market shares starting point Fe'!$D130,Nomenclature!$F$1:$G$8,2,FALSE))-'Market shares starting point Fe'!AB130)+AB130)</f>
        <v>1</v>
      </c>
      <c r="AD130" s="7">
        <f>IF(SUMIFS('Eurostat market shares'!$Z$2:$Z$185,'Eurostat market shares'!$C$2:$C$185,'Market shares starting point Fe'!$C130,'Eurostat market shares'!$D$2:$D$185,'Market shares starting point Fe'!$D130)=0,(SUMIFS('RAW data extract'!AA$74:AA$81,'RAW data extract'!$C$74:$C$81,VLOOKUP('Market shares starting point Fe'!$D130,Nomenclature!$F$1:$G$8,2,FALSE))-'Market shares starting point Fe'!AC130)+AC130,$Z130/SUMIFS('Eurostat market shares'!$Z$2:$Z$185,'Eurostat market shares'!$C$2:$C$185,'Market shares starting point Fe'!$C130,'Eurostat market shares'!$D$2:$D$185,'Market shares starting point Fe'!$D130)*(SUMIFS('RAW data extract'!AA$74:AA$81,'RAW data extract'!$C$74:$C$81,VLOOKUP('Market shares starting point Fe'!$D130,Nomenclature!$F$1:$G$8,2,FALSE))-'Market shares starting point Fe'!AC130)+AC130)</f>
        <v>1</v>
      </c>
      <c r="AE130" s="7">
        <f>IF(SUMIFS('Eurostat market shares'!$Z$2:$Z$185,'Eurostat market shares'!$C$2:$C$185,'Market shares starting point Fe'!$C130,'Eurostat market shares'!$D$2:$D$185,'Market shares starting point Fe'!$D130)=0,(SUMIFS('RAW data extract'!AB$74:AB$81,'RAW data extract'!$C$74:$C$81,VLOOKUP('Market shares starting point Fe'!$D130,Nomenclature!$F$1:$G$8,2,FALSE))-'Market shares starting point Fe'!AD130)+AD130,$Z130/SUMIFS('Eurostat market shares'!$Z$2:$Z$185,'Eurostat market shares'!$C$2:$C$185,'Market shares starting point Fe'!$C130,'Eurostat market shares'!$D$2:$D$185,'Market shares starting point Fe'!$D130)*(SUMIFS('RAW data extract'!AB$74:AB$81,'RAW data extract'!$C$74:$C$81,VLOOKUP('Market shares starting point Fe'!$D130,Nomenclature!$F$1:$G$8,2,FALSE))-'Market shares starting point Fe'!AD130)+AD130)</f>
        <v>1</v>
      </c>
      <c r="AF130" s="7">
        <f>IF(SUMIFS('Eurostat market shares'!$Z$2:$Z$185,'Eurostat market shares'!$C$2:$C$185,'Market shares starting point Fe'!$C130,'Eurostat market shares'!$D$2:$D$185,'Market shares starting point Fe'!$D130)=0,(SUMIFS('RAW data extract'!AC$74:AC$81,'RAW data extract'!$C$74:$C$81,VLOOKUP('Market shares starting point Fe'!$D130,Nomenclature!$F$1:$G$8,2,FALSE))-'Market shares starting point Fe'!AE130)+AE130,$Z130/SUMIFS('Eurostat market shares'!$Z$2:$Z$185,'Eurostat market shares'!$C$2:$C$185,'Market shares starting point Fe'!$C130,'Eurostat market shares'!$D$2:$D$185,'Market shares starting point Fe'!$D130)*(SUMIFS('RAW data extract'!AC$74:AC$81,'RAW data extract'!$C$74:$C$81,VLOOKUP('Market shares starting point Fe'!$D130,Nomenclature!$F$1:$G$8,2,FALSE))-'Market shares starting point Fe'!AE130)+AE130)</f>
        <v>1</v>
      </c>
      <c r="AG130" s="7">
        <f>IF(SUMIFS('Eurostat market shares'!$Z$2:$Z$185,'Eurostat market shares'!$C$2:$C$185,'Market shares starting point Fe'!$C130,'Eurostat market shares'!$D$2:$D$185,'Market shares starting point Fe'!$D130)=0,(SUMIFS('RAW data extract'!AD$74:AD$81,'RAW data extract'!$C$74:$C$81,VLOOKUP('Market shares starting point Fe'!$D130,Nomenclature!$F$1:$G$8,2,FALSE))-'Market shares starting point Fe'!AF130)+AF130,$Z130/SUMIFS('Eurostat market shares'!$Z$2:$Z$185,'Eurostat market shares'!$C$2:$C$185,'Market shares starting point Fe'!$C130,'Eurostat market shares'!$D$2:$D$185,'Market shares starting point Fe'!$D130)*(SUMIFS('RAW data extract'!AD$74:AD$81,'RAW data extract'!$C$74:$C$81,VLOOKUP('Market shares starting point Fe'!$D130,Nomenclature!$F$1:$G$8,2,FALSE))-'Market shares starting point Fe'!AF130)+AF130)</f>
        <v>1</v>
      </c>
      <c r="AH130" s="7">
        <f>IF(SUMIFS('Eurostat market shares'!$Z$2:$Z$185,'Eurostat market shares'!$C$2:$C$185,'Market shares starting point Fe'!$C130,'Eurostat market shares'!$D$2:$D$185,'Market shares starting point Fe'!$D130)=0,(SUMIFS('RAW data extract'!AE$74:AE$81,'RAW data extract'!$C$74:$C$81,VLOOKUP('Market shares starting point Fe'!$D130,Nomenclature!$F$1:$G$8,2,FALSE))-'Market shares starting point Fe'!AG130)+AG130,$Z130/SUMIFS('Eurostat market shares'!$Z$2:$Z$185,'Eurostat market shares'!$C$2:$C$185,'Market shares starting point Fe'!$C130,'Eurostat market shares'!$D$2:$D$185,'Market shares starting point Fe'!$D130)*(SUMIFS('RAW data extract'!AE$74:AE$81,'RAW data extract'!$C$74:$C$81,VLOOKUP('Market shares starting point Fe'!$D130,Nomenclature!$F$1:$G$8,2,FALSE))-'Market shares starting point Fe'!AG130)+AG130)</f>
        <v>1</v>
      </c>
      <c r="AI130" s="7">
        <f>IF(SUMIFS('Eurostat market shares'!$Z$2:$Z$185,'Eurostat market shares'!$C$2:$C$185,'Market shares starting point Fe'!$C130,'Eurostat market shares'!$D$2:$D$185,'Market shares starting point Fe'!$D130)=0,(SUMIFS('RAW data extract'!AF$74:AF$81,'RAW data extract'!$C$74:$C$81,VLOOKUP('Market shares starting point Fe'!$D130,Nomenclature!$F$1:$G$8,2,FALSE))-'Market shares starting point Fe'!AH130)+AH130,$Z130/SUMIFS('Eurostat market shares'!$Z$2:$Z$185,'Eurostat market shares'!$C$2:$C$185,'Market shares starting point Fe'!$C130,'Eurostat market shares'!$D$2:$D$185,'Market shares starting point Fe'!$D130)*(SUMIFS('RAW data extract'!AF$74:AF$81,'RAW data extract'!$C$74:$C$81,VLOOKUP('Market shares starting point Fe'!$D130,Nomenclature!$F$1:$G$8,2,FALSE))-'Market shares starting point Fe'!AH130)+AH130)</f>
        <v>1</v>
      </c>
      <c r="AJ130" s="7">
        <f>IF(SUMIFS('Eurostat market shares'!$Z$2:$Z$185,'Eurostat market shares'!$C$2:$C$185,'Market shares starting point Fe'!$C130,'Eurostat market shares'!$D$2:$D$185,'Market shares starting point Fe'!$D130)=0,(SUMIFS('RAW data extract'!AG$74:AG$81,'RAW data extract'!$C$74:$C$81,VLOOKUP('Market shares starting point Fe'!$D130,Nomenclature!$F$1:$G$8,2,FALSE))-'Market shares starting point Fe'!AI130)+AI130,$Z130/SUMIFS('Eurostat market shares'!$Z$2:$Z$185,'Eurostat market shares'!$C$2:$C$185,'Market shares starting point Fe'!$C130,'Eurostat market shares'!$D$2:$D$185,'Market shares starting point Fe'!$D130)*(SUMIFS('RAW data extract'!AG$74:AG$81,'RAW data extract'!$C$74:$C$81,VLOOKUP('Market shares starting point Fe'!$D130,Nomenclature!$F$1:$G$8,2,FALSE))-'Market shares starting point Fe'!AI130)+AI130)</f>
        <v>1</v>
      </c>
      <c r="AK130" s="7">
        <f>IF(SUMIFS('Eurostat market shares'!$Z$2:$Z$185,'Eurostat market shares'!$C$2:$C$185,'Market shares starting point Fe'!$C130,'Eurostat market shares'!$D$2:$D$185,'Market shares starting point Fe'!$D130)=0,(SUMIFS('RAW data extract'!AH$74:AH$81,'RAW data extract'!$C$74:$C$81,VLOOKUP('Market shares starting point Fe'!$D130,Nomenclature!$F$1:$G$8,2,FALSE))-'Market shares starting point Fe'!AJ130)+AJ130,$Z130/SUMIFS('Eurostat market shares'!$Z$2:$Z$185,'Eurostat market shares'!$C$2:$C$185,'Market shares starting point Fe'!$C130,'Eurostat market shares'!$D$2:$D$185,'Market shares starting point Fe'!$D130)*(SUMIFS('RAW data extract'!AH$74:AH$81,'RAW data extract'!$C$74:$C$81,VLOOKUP('Market shares starting point Fe'!$D130,Nomenclature!$F$1:$G$8,2,FALSE))-'Market shares starting point Fe'!AJ130)+AJ130)</f>
        <v>1</v>
      </c>
      <c r="AL130" s="7">
        <f>IF(SUMIFS('Eurostat market shares'!$Z$2:$Z$185,'Eurostat market shares'!$C$2:$C$185,'Market shares starting point Fe'!$C130,'Eurostat market shares'!$D$2:$D$185,'Market shares starting point Fe'!$D130)=0,(SUMIFS('RAW data extract'!AI$74:AI$81,'RAW data extract'!$C$74:$C$81,VLOOKUP('Market shares starting point Fe'!$D130,Nomenclature!$F$1:$G$8,2,FALSE))-'Market shares starting point Fe'!AK130)+AK130,$Z130/SUMIFS('Eurostat market shares'!$Z$2:$Z$185,'Eurostat market shares'!$C$2:$C$185,'Market shares starting point Fe'!$C130,'Eurostat market shares'!$D$2:$D$185,'Market shares starting point Fe'!$D130)*(SUMIFS('RAW data extract'!AI$74:AI$81,'RAW data extract'!$C$74:$C$81,VLOOKUP('Market shares starting point Fe'!$D130,Nomenclature!$F$1:$G$8,2,FALSE))-'Market shares starting point Fe'!AK130)+AK130)</f>
        <v>1</v>
      </c>
      <c r="AM130" s="7">
        <f>IF(SUMIFS('Eurostat market shares'!$Z$2:$Z$185,'Eurostat market shares'!$C$2:$C$185,'Market shares starting point Fe'!$C130,'Eurostat market shares'!$D$2:$D$185,'Market shares starting point Fe'!$D130)=0,(SUMIFS('RAW data extract'!AJ$74:AJ$81,'RAW data extract'!$C$74:$C$81,VLOOKUP('Market shares starting point Fe'!$D130,Nomenclature!$F$1:$G$8,2,FALSE))-'Market shares starting point Fe'!AL130)+AL130,$Z130/SUMIFS('Eurostat market shares'!$Z$2:$Z$185,'Eurostat market shares'!$C$2:$C$185,'Market shares starting point Fe'!$C130,'Eurostat market shares'!$D$2:$D$185,'Market shares starting point Fe'!$D130)*(SUMIFS('RAW data extract'!AJ$74:AJ$81,'RAW data extract'!$C$74:$C$81,VLOOKUP('Market shares starting point Fe'!$D130,Nomenclature!$F$1:$G$8,2,FALSE))-'Market shares starting point Fe'!AL130)+AL130)</f>
        <v>1</v>
      </c>
      <c r="AN130" s="7">
        <f>IF(SUMIFS('Eurostat market shares'!$Z$2:$Z$185,'Eurostat market shares'!$C$2:$C$185,'Market shares starting point Fe'!$C130,'Eurostat market shares'!$D$2:$D$185,'Market shares starting point Fe'!$D130)=0,(SUMIFS('RAW data extract'!AK$74:AK$81,'RAW data extract'!$C$74:$C$81,VLOOKUP('Market shares starting point Fe'!$D130,Nomenclature!$F$1:$G$8,2,FALSE))-'Market shares starting point Fe'!AM130)+AM130,$Z130/SUMIFS('Eurostat market shares'!$Z$2:$Z$185,'Eurostat market shares'!$C$2:$C$185,'Market shares starting point Fe'!$C130,'Eurostat market shares'!$D$2:$D$185,'Market shares starting point Fe'!$D130)*(SUMIFS('RAW data extract'!AK$74:AK$81,'RAW data extract'!$C$74:$C$81,VLOOKUP('Market shares starting point Fe'!$D130,Nomenclature!$F$1:$G$8,2,FALSE))-'Market shares starting point Fe'!AM130)+AM130)</f>
        <v>1</v>
      </c>
      <c r="AO130" s="7">
        <f>IF(SUMIFS('Eurostat market shares'!$Z$2:$Z$185,'Eurostat market shares'!$C$2:$C$185,'Market shares starting point Fe'!$C130,'Eurostat market shares'!$D$2:$D$185,'Market shares starting point Fe'!$D130)=0,(SUMIFS('RAW data extract'!AL$74:AL$81,'RAW data extract'!$C$74:$C$81,VLOOKUP('Market shares starting point Fe'!$D130,Nomenclature!$F$1:$G$8,2,FALSE))-'Market shares starting point Fe'!AN130)+AN130,$Z130/SUMIFS('Eurostat market shares'!$Z$2:$Z$185,'Eurostat market shares'!$C$2:$C$185,'Market shares starting point Fe'!$C130,'Eurostat market shares'!$D$2:$D$185,'Market shares starting point Fe'!$D130)*(SUMIFS('RAW data extract'!AL$74:AL$81,'RAW data extract'!$C$74:$C$81,VLOOKUP('Market shares starting point Fe'!$D130,Nomenclature!$F$1:$G$8,2,FALSE))-'Market shares starting point Fe'!AN130)+AN130)</f>
        <v>1</v>
      </c>
      <c r="AP130" s="7">
        <f>IF(SUMIFS('Eurostat market shares'!$Z$2:$Z$185,'Eurostat market shares'!$C$2:$C$185,'Market shares starting point Fe'!$C130,'Eurostat market shares'!$D$2:$D$185,'Market shares starting point Fe'!$D130)=0,(SUMIFS('RAW data extract'!AM$74:AM$81,'RAW data extract'!$C$74:$C$81,VLOOKUP('Market shares starting point Fe'!$D130,Nomenclature!$F$1:$G$8,2,FALSE))-'Market shares starting point Fe'!AO130)+AO130,$Z130/SUMIFS('Eurostat market shares'!$Z$2:$Z$185,'Eurostat market shares'!$C$2:$C$185,'Market shares starting point Fe'!$C130,'Eurostat market shares'!$D$2:$D$185,'Market shares starting point Fe'!$D130)*(SUMIFS('RAW data extract'!AM$74:AM$81,'RAW data extract'!$C$74:$C$81,VLOOKUP('Market shares starting point Fe'!$D130,Nomenclature!$F$1:$G$8,2,FALSE))-'Market shares starting point Fe'!AO130)+AO130)</f>
        <v>1</v>
      </c>
      <c r="AQ130" s="7">
        <f>IF(SUMIFS('Eurostat market shares'!$Z$2:$Z$185,'Eurostat market shares'!$C$2:$C$185,'Market shares starting point Fe'!$C130,'Eurostat market shares'!$D$2:$D$185,'Market shares starting point Fe'!$D130)=0,(SUMIFS('RAW data extract'!AN$74:AN$81,'RAW data extract'!$C$74:$C$81,VLOOKUP('Market shares starting point Fe'!$D130,Nomenclature!$F$1:$G$8,2,FALSE))-'Market shares starting point Fe'!AP130)+AP130,$Z130/SUMIFS('Eurostat market shares'!$Z$2:$Z$185,'Eurostat market shares'!$C$2:$C$185,'Market shares starting point Fe'!$C130,'Eurostat market shares'!$D$2:$D$185,'Market shares starting point Fe'!$D130)*(SUMIFS('RAW data extract'!AN$74:AN$81,'RAW data extract'!$C$74:$C$81,VLOOKUP('Market shares starting point Fe'!$D130,Nomenclature!$F$1:$G$8,2,FALSE))-'Market shares starting point Fe'!AP130)+AP130)</f>
        <v>1</v>
      </c>
      <c r="AR130" s="7">
        <f>IF(SUMIFS('Eurostat market shares'!$Z$2:$Z$185,'Eurostat market shares'!$C$2:$C$185,'Market shares starting point Fe'!$C130,'Eurostat market shares'!$D$2:$D$185,'Market shares starting point Fe'!$D130)=0,(SUMIFS('RAW data extract'!AO$74:AO$81,'RAW data extract'!$C$74:$C$81,VLOOKUP('Market shares starting point Fe'!$D130,Nomenclature!$F$1:$G$8,2,FALSE))-'Market shares starting point Fe'!AQ130)+AQ130,$Z130/SUMIFS('Eurostat market shares'!$Z$2:$Z$185,'Eurostat market shares'!$C$2:$C$185,'Market shares starting point Fe'!$C130,'Eurostat market shares'!$D$2:$D$185,'Market shares starting point Fe'!$D130)*(SUMIFS('RAW data extract'!AO$74:AO$81,'RAW data extract'!$C$74:$C$81,VLOOKUP('Market shares starting point Fe'!$D130,Nomenclature!$F$1:$G$8,2,FALSE))-'Market shares starting point Fe'!AQ130)+AQ130)</f>
        <v>1</v>
      </c>
      <c r="AS130" s="7">
        <f>IF(SUMIFS('Eurostat market shares'!$Z$2:$Z$185,'Eurostat market shares'!$C$2:$C$185,'Market shares starting point Fe'!$C130,'Eurostat market shares'!$D$2:$D$185,'Market shares starting point Fe'!$D130)=0,(SUMIFS('RAW data extract'!AP$74:AP$81,'RAW data extract'!$C$74:$C$81,VLOOKUP('Market shares starting point Fe'!$D130,Nomenclature!$F$1:$G$8,2,FALSE))-'Market shares starting point Fe'!AR130)+AR130,$Z130/SUMIFS('Eurostat market shares'!$Z$2:$Z$185,'Eurostat market shares'!$C$2:$C$185,'Market shares starting point Fe'!$C130,'Eurostat market shares'!$D$2:$D$185,'Market shares starting point Fe'!$D130)*(SUMIFS('RAW data extract'!AP$74:AP$81,'RAW data extract'!$C$74:$C$81,VLOOKUP('Market shares starting point Fe'!$D130,Nomenclature!$F$1:$G$8,2,FALSE))-'Market shares starting point Fe'!AR130)+AR130)</f>
        <v>1</v>
      </c>
      <c r="AT130" s="7">
        <f>IF(SUMIFS('Eurostat market shares'!$Z$2:$Z$185,'Eurostat market shares'!$C$2:$C$185,'Market shares starting point Fe'!$C130,'Eurostat market shares'!$D$2:$D$185,'Market shares starting point Fe'!$D130)=0,(SUMIFS('RAW data extract'!AQ$74:AQ$81,'RAW data extract'!$C$74:$C$81,VLOOKUP('Market shares starting point Fe'!$D130,Nomenclature!$F$1:$G$8,2,FALSE))-'Market shares starting point Fe'!AS130)+AS130,$Z130/SUMIFS('Eurostat market shares'!$Z$2:$Z$185,'Eurostat market shares'!$C$2:$C$185,'Market shares starting point Fe'!$C130,'Eurostat market shares'!$D$2:$D$185,'Market shares starting point Fe'!$D130)*(SUMIFS('RAW data extract'!AQ$74:AQ$81,'RAW data extract'!$C$74:$C$81,VLOOKUP('Market shares starting point Fe'!$D130,Nomenclature!$F$1:$G$8,2,FALSE))-'Market shares starting point Fe'!AS130)+AS130)</f>
        <v>1</v>
      </c>
      <c r="AU130" s="7">
        <f>IF(SUMIFS('Eurostat market shares'!$Z$2:$Z$185,'Eurostat market shares'!$C$2:$C$185,'Market shares starting point Fe'!$C130,'Eurostat market shares'!$D$2:$D$185,'Market shares starting point Fe'!$D130)=0,(SUMIFS('RAW data extract'!AR$74:AR$81,'RAW data extract'!$C$74:$C$81,VLOOKUP('Market shares starting point Fe'!$D130,Nomenclature!$F$1:$G$8,2,FALSE))-'Market shares starting point Fe'!AT130)+AT130,$Z130/SUMIFS('Eurostat market shares'!$Z$2:$Z$185,'Eurostat market shares'!$C$2:$C$185,'Market shares starting point Fe'!$C130,'Eurostat market shares'!$D$2:$D$185,'Market shares starting point Fe'!$D130)*(SUMIFS('RAW data extract'!AR$74:AR$81,'RAW data extract'!$C$74:$C$81,VLOOKUP('Market shares starting point Fe'!$D130,Nomenclature!$F$1:$G$8,2,FALSE))-'Market shares starting point Fe'!AT130)+AT130)</f>
        <v>1</v>
      </c>
      <c r="AV130" s="7">
        <f>IF(SUMIFS('Eurostat market shares'!$Z$2:$Z$185,'Eurostat market shares'!$C$2:$C$185,'Market shares starting point Fe'!$C130,'Eurostat market shares'!$D$2:$D$185,'Market shares starting point Fe'!$D130)=0,(SUMIFS('RAW data extract'!AS$74:AS$81,'RAW data extract'!$C$74:$C$81,VLOOKUP('Market shares starting point Fe'!$D130,Nomenclature!$F$1:$G$8,2,FALSE))-'Market shares starting point Fe'!AU130)+AU130,$Z130/SUMIFS('Eurostat market shares'!$Z$2:$Z$185,'Eurostat market shares'!$C$2:$C$185,'Market shares starting point Fe'!$C130,'Eurostat market shares'!$D$2:$D$185,'Market shares starting point Fe'!$D130)*(SUMIFS('RAW data extract'!AS$74:AS$81,'RAW data extract'!$C$74:$C$81,VLOOKUP('Market shares starting point Fe'!$D130,Nomenclature!$F$1:$G$8,2,FALSE))-'Market shares starting point Fe'!AU130)+AU130)</f>
        <v>1</v>
      </c>
      <c r="AW130" s="7">
        <f>IF(SUMIFS('Eurostat market shares'!$Z$2:$Z$185,'Eurostat market shares'!$C$2:$C$185,'Market shares starting point Fe'!$C130,'Eurostat market shares'!$D$2:$D$185,'Market shares starting point Fe'!$D130)=0,(SUMIFS('RAW data extract'!AT$74:AT$81,'RAW data extract'!$C$74:$C$81,VLOOKUP('Market shares starting point Fe'!$D130,Nomenclature!$F$1:$G$8,2,FALSE))-'Market shares starting point Fe'!AV130)+AV130,$Z130/SUMIFS('Eurostat market shares'!$Z$2:$Z$185,'Eurostat market shares'!$C$2:$C$185,'Market shares starting point Fe'!$C130,'Eurostat market shares'!$D$2:$D$185,'Market shares starting point Fe'!$D130)*(SUMIFS('RAW data extract'!AT$74:AT$81,'RAW data extract'!$C$74:$C$81,VLOOKUP('Market shares starting point Fe'!$D130,Nomenclature!$F$1:$G$8,2,FALSE))-'Market shares starting point Fe'!AV130)+AV130)</f>
        <v>1</v>
      </c>
      <c r="AX130" s="7">
        <f>IF(SUMIFS('Eurostat market shares'!$Z$2:$Z$185,'Eurostat market shares'!$C$2:$C$185,'Market shares starting point Fe'!$C130,'Eurostat market shares'!$D$2:$D$185,'Market shares starting point Fe'!$D130)=0,(SUMIFS('RAW data extract'!AU$74:AU$81,'RAW data extract'!$C$74:$C$81,VLOOKUP('Market shares starting point Fe'!$D130,Nomenclature!$F$1:$G$8,2,FALSE))-'Market shares starting point Fe'!AW130)+AW130,$Z130/SUMIFS('Eurostat market shares'!$Z$2:$Z$185,'Eurostat market shares'!$C$2:$C$185,'Market shares starting point Fe'!$C130,'Eurostat market shares'!$D$2:$D$185,'Market shares starting point Fe'!$D130)*(SUMIFS('RAW data extract'!AU$74:AU$81,'RAW data extract'!$C$74:$C$81,VLOOKUP('Market shares starting point Fe'!$D130,Nomenclature!$F$1:$G$8,2,FALSE))-'Market shares starting point Fe'!AW130)+AW130)</f>
        <v>1</v>
      </c>
      <c r="AY130" s="7">
        <f>IF(SUMIFS('Eurostat market shares'!$Z$2:$Z$185,'Eurostat market shares'!$C$2:$C$185,'Market shares starting point Fe'!$C130,'Eurostat market shares'!$D$2:$D$185,'Market shares starting point Fe'!$D130)=0,(SUMIFS('RAW data extract'!AV$74:AV$81,'RAW data extract'!$C$74:$C$81,VLOOKUP('Market shares starting point Fe'!$D130,Nomenclature!$F$1:$G$8,2,FALSE))-'Market shares starting point Fe'!AX130)+AX130,$Z130/SUMIFS('Eurostat market shares'!$Z$2:$Z$185,'Eurostat market shares'!$C$2:$C$185,'Market shares starting point Fe'!$C130,'Eurostat market shares'!$D$2:$D$185,'Market shares starting point Fe'!$D130)*(SUMIFS('RAW data extract'!AV$74:AV$81,'RAW data extract'!$C$74:$C$81,VLOOKUP('Market shares starting point Fe'!$D130,Nomenclature!$F$1:$G$8,2,FALSE))-'Market shares starting point Fe'!AX130)+AX130)</f>
        <v>1</v>
      </c>
      <c r="AZ130" s="7">
        <f>IF(SUMIFS('Eurostat market shares'!$Z$2:$Z$185,'Eurostat market shares'!$C$2:$C$185,'Market shares starting point Fe'!$C130,'Eurostat market shares'!$D$2:$D$185,'Market shares starting point Fe'!$D130)=0,(SUMIFS('RAW data extract'!AW$74:AW$81,'RAW data extract'!$C$74:$C$81,VLOOKUP('Market shares starting point Fe'!$D130,Nomenclature!$F$1:$G$8,2,FALSE))-'Market shares starting point Fe'!AY130)+AY130,$Z130/SUMIFS('Eurostat market shares'!$Z$2:$Z$185,'Eurostat market shares'!$C$2:$C$185,'Market shares starting point Fe'!$C130,'Eurostat market shares'!$D$2:$D$185,'Market shares starting point Fe'!$D130)*(SUMIFS('RAW data extract'!AW$74:AW$81,'RAW data extract'!$C$74:$C$81,VLOOKUP('Market shares starting point Fe'!$D130,Nomenclature!$F$1:$G$8,2,FALSE))-'Market shares starting point Fe'!AY130)+AY130)</f>
        <v>1</v>
      </c>
      <c r="BA130" s="7">
        <f>IF(SUMIFS('Eurostat market shares'!$Z$2:$Z$185,'Eurostat market shares'!$C$2:$C$185,'Market shares starting point Fe'!$C130,'Eurostat market shares'!$D$2:$D$185,'Market shares starting point Fe'!$D130)=0,(SUMIFS('RAW data extract'!AX$74:AX$81,'RAW data extract'!$C$74:$C$81,VLOOKUP('Market shares starting point Fe'!$D130,Nomenclature!$F$1:$G$8,2,FALSE))-'Market shares starting point Fe'!AZ130)+AZ130,$Z130/SUMIFS('Eurostat market shares'!$Z$2:$Z$185,'Eurostat market shares'!$C$2:$C$185,'Market shares starting point Fe'!$C130,'Eurostat market shares'!$D$2:$D$185,'Market shares starting point Fe'!$D130)*(SUMIFS('RAW data extract'!AX$74:AX$81,'RAW data extract'!$C$74:$C$81,VLOOKUP('Market shares starting point Fe'!$D130,Nomenclature!$F$1:$G$8,2,FALSE))-'Market shares starting point Fe'!AZ130)+AZ130)</f>
        <v>1</v>
      </c>
      <c r="BB130" s="7">
        <f>IF(SUMIFS('Eurostat market shares'!$Z$2:$Z$185,'Eurostat market shares'!$C$2:$C$185,'Market shares starting point Fe'!$C130,'Eurostat market shares'!$D$2:$D$185,'Market shares starting point Fe'!$D130)=0,(SUMIFS('RAW data extract'!AY$74:AY$81,'RAW data extract'!$C$74:$C$81,VLOOKUP('Market shares starting point Fe'!$D130,Nomenclature!$F$1:$G$8,2,FALSE))-'Market shares starting point Fe'!BA130)+BA130,$Z130/SUMIFS('Eurostat market shares'!$Z$2:$Z$185,'Eurostat market shares'!$C$2:$C$185,'Market shares starting point Fe'!$C130,'Eurostat market shares'!$D$2:$D$185,'Market shares starting point Fe'!$D130)*(SUMIFS('RAW data extract'!AY$74:AY$81,'RAW data extract'!$C$74:$C$81,VLOOKUP('Market shares starting point Fe'!$D130,Nomenclature!$F$1:$G$8,2,FALSE))-'Market shares starting point Fe'!BA130)+BA130)</f>
        <v>1</v>
      </c>
      <c r="BC130" s="7">
        <f>IF(SUMIFS('Eurostat market shares'!$Z$2:$Z$185,'Eurostat market shares'!$C$2:$C$185,'Market shares starting point Fe'!$C130,'Eurostat market shares'!$D$2:$D$185,'Market shares starting point Fe'!$D130)=0,(SUMIFS('RAW data extract'!AZ$74:AZ$81,'RAW data extract'!$C$74:$C$81,VLOOKUP('Market shares starting point Fe'!$D130,Nomenclature!$F$1:$G$8,2,FALSE))-'Market shares starting point Fe'!BB130)+BB130,$Z130/SUMIFS('Eurostat market shares'!$Z$2:$Z$185,'Eurostat market shares'!$C$2:$C$185,'Market shares starting point Fe'!$C130,'Eurostat market shares'!$D$2:$D$185,'Market shares starting point Fe'!$D130)*(SUMIFS('RAW data extract'!AZ$74:AZ$81,'RAW data extract'!$C$74:$C$81,VLOOKUP('Market shares starting point Fe'!$D130,Nomenclature!$F$1:$G$8,2,FALSE))-'Market shares starting point Fe'!BB130)+BB130)</f>
        <v>1</v>
      </c>
      <c r="BD130" s="7">
        <f>IF(SUMIFS('Eurostat market shares'!$Z$2:$Z$185,'Eurostat market shares'!$C$2:$C$185,'Market shares starting point Fe'!$C130,'Eurostat market shares'!$D$2:$D$185,'Market shares starting point Fe'!$D130)=0,(SUMIFS('RAW data extract'!BA$74:BA$81,'RAW data extract'!$C$74:$C$81,VLOOKUP('Market shares starting point Fe'!$D130,Nomenclature!$F$1:$G$8,2,FALSE))-'Market shares starting point Fe'!BC130)+BC130,$Z130/SUMIFS('Eurostat market shares'!$Z$2:$Z$185,'Eurostat market shares'!$C$2:$C$185,'Market shares starting point Fe'!$C130,'Eurostat market shares'!$D$2:$D$185,'Market shares starting point Fe'!$D130)*(SUMIFS('RAW data extract'!BA$74:BA$81,'RAW data extract'!$C$74:$C$81,VLOOKUP('Market shares starting point Fe'!$D130,Nomenclature!$F$1:$G$8,2,FALSE))-'Market shares starting point Fe'!BC130)+BC130)</f>
        <v>1</v>
      </c>
      <c r="BE130" s="7">
        <f>IF(SUMIFS('Eurostat market shares'!$Z$2:$Z$185,'Eurostat market shares'!$C$2:$C$185,'Market shares starting point Fe'!$C130,'Eurostat market shares'!$D$2:$D$185,'Market shares starting point Fe'!$D130)=0,(SUMIFS('RAW data extract'!BB$74:BB$81,'RAW data extract'!$C$74:$C$81,VLOOKUP('Market shares starting point Fe'!$D130,Nomenclature!$F$1:$G$8,2,FALSE))-'Market shares starting point Fe'!BD130)+BD130,$Z130/SUMIFS('Eurostat market shares'!$Z$2:$Z$185,'Eurostat market shares'!$C$2:$C$185,'Market shares starting point Fe'!$C130,'Eurostat market shares'!$D$2:$D$185,'Market shares starting point Fe'!$D130)*(SUMIFS('RAW data extract'!BB$74:BB$81,'RAW data extract'!$C$74:$C$81,VLOOKUP('Market shares starting point Fe'!$D130,Nomenclature!$F$1:$G$8,2,FALSE))-'Market shares starting point Fe'!BD130)+BD130)</f>
        <v>1</v>
      </c>
      <c r="BF130" s="7">
        <f>IF(SUMIFS('Eurostat market shares'!$Z$2:$Z$185,'Eurostat market shares'!$C$2:$C$185,'Market shares starting point Fe'!$C130,'Eurostat market shares'!$D$2:$D$185,'Market shares starting point Fe'!$D130)=0,(SUMIFS('RAW data extract'!BC$74:BC$81,'RAW data extract'!$C$74:$C$81,VLOOKUP('Market shares starting point Fe'!$D130,Nomenclature!$F$1:$G$8,2,FALSE))-'Market shares starting point Fe'!BE130)+BE130,$Z130/SUMIFS('Eurostat market shares'!$Z$2:$Z$185,'Eurostat market shares'!$C$2:$C$185,'Market shares starting point Fe'!$C130,'Eurostat market shares'!$D$2:$D$185,'Market shares starting point Fe'!$D130)*(SUMIFS('RAW data extract'!BC$74:BC$81,'RAW data extract'!$C$74:$C$81,VLOOKUP('Market shares starting point Fe'!$D130,Nomenclature!$F$1:$G$8,2,FALSE))-'Market shares starting point Fe'!BE130)+BE130)</f>
        <v>1</v>
      </c>
      <c r="BG130" s="7">
        <f>IF(SUMIFS('Eurostat market shares'!$Z$2:$Z$185,'Eurostat market shares'!$C$2:$C$185,'Market shares starting point Fe'!$C130,'Eurostat market shares'!$D$2:$D$185,'Market shares starting point Fe'!$D130)=0,(SUMIFS('RAW data extract'!BD$74:BD$81,'RAW data extract'!$C$74:$C$81,VLOOKUP('Market shares starting point Fe'!$D130,Nomenclature!$F$1:$G$8,2,FALSE))-'Market shares starting point Fe'!BF130)+BF130,$Z130/SUMIFS('Eurostat market shares'!$Z$2:$Z$185,'Eurostat market shares'!$C$2:$C$185,'Market shares starting point Fe'!$C130,'Eurostat market shares'!$D$2:$D$185,'Market shares starting point Fe'!$D130)*(SUMIFS('RAW data extract'!BD$74:BD$81,'RAW data extract'!$C$74:$C$81,VLOOKUP('Market shares starting point Fe'!$D130,Nomenclature!$F$1:$G$8,2,FALSE))-'Market shares starting point Fe'!BF130)+BF130)</f>
        <v>1</v>
      </c>
      <c r="BH130" s="7">
        <f>IF(SUMIFS('Eurostat market shares'!$Z$2:$Z$185,'Eurostat market shares'!$C$2:$C$185,'Market shares starting point Fe'!$C130,'Eurostat market shares'!$D$2:$D$185,'Market shares starting point Fe'!$D130)=0,(SUMIFS('RAW data extract'!BE$74:BE$81,'RAW data extract'!$C$74:$C$81,VLOOKUP('Market shares starting point Fe'!$D130,Nomenclature!$F$1:$G$8,2,FALSE))-'Market shares starting point Fe'!BG130)+BG130,$Z130/SUMIFS('Eurostat market shares'!$Z$2:$Z$185,'Eurostat market shares'!$C$2:$C$185,'Market shares starting point Fe'!$C130,'Eurostat market shares'!$D$2:$D$185,'Market shares starting point Fe'!$D130)*(SUMIFS('RAW data extract'!BE$74:BE$81,'RAW data extract'!$C$74:$C$81,VLOOKUP('Market shares starting point Fe'!$D130,Nomenclature!$F$1:$G$8,2,FALSE))-'Market shares starting point Fe'!BG130)+BG130)</f>
        <v>1</v>
      </c>
    </row>
    <row r="131" spans="1:60" hidden="1" x14ac:dyDescent="0.3">
      <c r="A131" t="s">
        <v>9</v>
      </c>
      <c r="B131" t="s">
        <v>10</v>
      </c>
      <c r="C131" t="s">
        <v>35</v>
      </c>
      <c r="D131" t="s">
        <v>17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 s="6">
        <f>IFERROR(SUMIFS('intermediary sheet'!J$2:J$185,'intermediary sheet'!$C$2:$C$185,'Market shares starting point Fe'!$C131,'intermediary sheet'!$D$2:$D$185,'Market shares starting point Fe'!$D131)/SUMIFS('intermediary sheet'!J$2:J$185,'intermediary sheet'!$C$2:$C$185,'Market shares starting point Fe'!$C131,'intermediary sheet'!$D$2:$D$185,"total"),0)</f>
        <v>3.8412002621054296E-4</v>
      </c>
      <c r="K131" s="6">
        <f>IFERROR(SUMIFS('intermediary sheet'!K$2:K$185,'intermediary sheet'!$C$2:$C$185,'Market shares starting point Fe'!$C131,'intermediary sheet'!$D$2:$D$185,'Market shares starting point Fe'!$D131)/SUMIFS('intermediary sheet'!K$2:K$185,'intermediary sheet'!$C$2:$C$185,'Market shares starting point Fe'!$C131,'intermediary sheet'!$D$2:$D$185,"total"),0)</f>
        <v>5.3319114902692613E-4</v>
      </c>
      <c r="L131" s="6">
        <f>IFERROR(SUMIFS('intermediary sheet'!L$2:L$185,'intermediary sheet'!$C$2:$C$185,'Market shares starting point Fe'!$C131,'intermediary sheet'!$D$2:$D$185,'Market shares starting point Fe'!$D131)/SUMIFS('intermediary sheet'!L$2:L$185,'intermediary sheet'!$C$2:$C$185,'Market shares starting point Fe'!$C131,'intermediary sheet'!$D$2:$D$185,"total"),0)</f>
        <v>6.8327088384394978E-4</v>
      </c>
      <c r="M131" s="6">
        <f>IFERROR(SUMIFS('intermediary sheet'!M$2:M$185,'intermediary sheet'!$C$2:$C$185,'Market shares starting point Fe'!$C131,'intermediary sheet'!$D$2:$D$185,'Market shares starting point Fe'!$D131)/SUMIFS('intermediary sheet'!M$2:M$185,'intermediary sheet'!$C$2:$C$185,'Market shares starting point Fe'!$C131,'intermediary sheet'!$D$2:$D$185,"total"),0)</f>
        <v>1.4882605122281704E-3</v>
      </c>
      <c r="N131" s="6">
        <f>IFERROR(SUMIFS('intermediary sheet'!N$2:N$185,'intermediary sheet'!$C$2:$C$185,'Market shares starting point Fe'!$C131,'intermediary sheet'!$D$2:$D$185,'Market shares starting point Fe'!$D131)/SUMIFS('intermediary sheet'!N$2:N$185,'intermediary sheet'!$C$2:$C$185,'Market shares starting point Fe'!$C131,'intermediary sheet'!$D$2:$D$185,"total"),0)</f>
        <v>1.9553072625698325E-3</v>
      </c>
      <c r="O131" s="6">
        <f>IFERROR(SUMIFS('intermediary sheet'!O$2:O$185,'intermediary sheet'!$C$2:$C$185,'Market shares starting point Fe'!$C131,'intermediary sheet'!$D$2:$D$185,'Market shares starting point Fe'!$D131)/SUMIFS('intermediary sheet'!O$2:O$185,'intermediary sheet'!$C$2:$C$185,'Market shares starting point Fe'!$C131,'intermediary sheet'!$D$2:$D$185,"total"),0)</f>
        <v>2.0436110818497838E-3</v>
      </c>
      <c r="P131" s="6">
        <f>IFERROR(SUMIFS('intermediary sheet'!P$2:P$185,'intermediary sheet'!$C$2:$C$185,'Market shares starting point Fe'!$C131,'intermediary sheet'!$D$2:$D$185,'Market shares starting point Fe'!$D131)/SUMIFS('intermediary sheet'!P$2:P$185,'intermediary sheet'!$C$2:$C$185,'Market shares starting point Fe'!$C131,'intermediary sheet'!$D$2:$D$185,"total"),0)</f>
        <v>2.083994919021912E-3</v>
      </c>
      <c r="Q131" s="6">
        <f>IFERROR(SUMIFS('intermediary sheet'!Q$2:Q$185,'intermediary sheet'!$C$2:$C$185,'Market shares starting point Fe'!$C131,'intermediary sheet'!$D$2:$D$185,'Market shares starting point Fe'!$D131)/SUMIFS('intermediary sheet'!Q$2:Q$185,'intermediary sheet'!$C$2:$C$185,'Market shares starting point Fe'!$C131,'intermediary sheet'!$D$2:$D$185,"total"),0)</f>
        <v>7.7479338842975209E-3</v>
      </c>
      <c r="R131" s="6">
        <f>IFERROR(SUMIFS('intermediary sheet'!R$2:R$185,'intermediary sheet'!$C$2:$C$185,'Market shares starting point Fe'!$C131,'intermediary sheet'!$D$2:$D$185,'Market shares starting point Fe'!$D131)/SUMIFS('intermediary sheet'!R$2:R$185,'intermediary sheet'!$C$2:$C$185,'Market shares starting point Fe'!$C131,'intermediary sheet'!$D$2:$D$185,"total"),0)</f>
        <v>9.2671413093948305E-3</v>
      </c>
      <c r="S131" s="6">
        <f>IFERROR(SUMIFS('intermediary sheet'!S$2:S$185,'intermediary sheet'!$C$2:$C$185,'Market shares starting point Fe'!$C131,'intermediary sheet'!$D$2:$D$185,'Market shares starting point Fe'!$D131)/SUMIFS('intermediary sheet'!S$2:S$185,'intermediary sheet'!$C$2:$C$185,'Market shares starting point Fe'!$C131,'intermediary sheet'!$D$2:$D$185,"total"),0)</f>
        <v>1.0093413552881569E-2</v>
      </c>
      <c r="T131" s="6">
        <f>IFERROR(SUMIFS('intermediary sheet'!T$2:T$185,'intermediary sheet'!$C$2:$C$185,'Market shares starting point Fe'!$C131,'intermediary sheet'!$D$2:$D$185,'Market shares starting point Fe'!$D131)/SUMIFS('intermediary sheet'!T$2:T$185,'intermediary sheet'!$C$2:$C$185,'Market shares starting point Fe'!$C131,'intermediary sheet'!$D$2:$D$185,"total"),0)</f>
        <v>1.0165754115822323E-2</v>
      </c>
      <c r="U131" s="6">
        <f>IFERROR(SUMIFS('intermediary sheet'!U$2:U$185,'intermediary sheet'!$C$2:$C$185,'Market shares starting point Fe'!$C131,'intermediary sheet'!$D$2:$D$185,'Market shares starting point Fe'!$D131)/SUMIFS('intermediary sheet'!U$2:U$185,'intermediary sheet'!$C$2:$C$185,'Market shares starting point Fe'!$C131,'intermediary sheet'!$D$2:$D$185,"total"),0)</f>
        <v>1.1936510272020012E-2</v>
      </c>
      <c r="V131" s="6">
        <f>IFERROR(SUMIFS('intermediary sheet'!V$2:V$185,'intermediary sheet'!$C$2:$C$185,'Market shares starting point Fe'!$C131,'intermediary sheet'!$D$2:$D$185,'Market shares starting point Fe'!$D131)/SUMIFS('intermediary sheet'!V$2:V$185,'intermediary sheet'!$C$2:$C$185,'Market shares starting point Fe'!$C131,'intermediary sheet'!$D$2:$D$185,"total"),0)</f>
        <v>1.602686269171431E-2</v>
      </c>
      <c r="W131" s="6">
        <f>IFERROR(SUMIFS('intermediary sheet'!W$2:W$185,'intermediary sheet'!$C$2:$C$185,'Market shares starting point Fe'!$C131,'intermediary sheet'!$D$2:$D$185,'Market shares starting point Fe'!$D131)/SUMIFS('intermediary sheet'!W$2:W$185,'intermediary sheet'!$C$2:$C$185,'Market shares starting point Fe'!$C131,'intermediary sheet'!$D$2:$D$185,"total"),0)</f>
        <v>1.9059836891780445E-2</v>
      </c>
      <c r="X131" s="6">
        <f>IFERROR(SUMIFS('intermediary sheet'!X$2:X$185,'intermediary sheet'!$C$2:$C$185,'Market shares starting point Fe'!$C131,'intermediary sheet'!$D$2:$D$185,'Market shares starting point Fe'!$D131)/SUMIFS('intermediary sheet'!X$2:X$185,'intermediary sheet'!$C$2:$C$185,'Market shares starting point Fe'!$C131,'intermediary sheet'!$D$2:$D$185,"total"),0)</f>
        <v>2.2028216745865106E-2</v>
      </c>
      <c r="Y131" s="6">
        <f>IFERROR(SUMIFS('intermediary sheet'!Y$2:Y$185,'intermediary sheet'!$C$2:$C$185,'Market shares starting point Fe'!$C131,'intermediary sheet'!$D$2:$D$185,'Market shares starting point Fe'!$D131)/SUMIFS('intermediary sheet'!Y$2:Y$185,'intermediary sheet'!$C$2:$C$185,'Market shares starting point Fe'!$C131,'intermediary sheet'!$D$2:$D$185,"total"),0)</f>
        <v>2.5612906823293244E-2</v>
      </c>
      <c r="Z131" s="6">
        <f>IFERROR(SUMIFS('intermediary sheet'!Z$2:Z$185,'intermediary sheet'!$C$2:$C$185,'Market shares starting point Fe'!$C131,'intermediary sheet'!$D$2:$D$185,'Market shares starting point Fe'!$D131)/SUMIFS('intermediary sheet'!Z$2:Z$185,'intermediary sheet'!$C$2:$C$185,'Market shares starting point Fe'!$C131,'intermediary sheet'!$D$2:$D$185,"total"),0)</f>
        <v>2.3860604816894573E-2</v>
      </c>
      <c r="AA131" s="7">
        <f>IF(SUMIFS('Eurostat market shares'!$Z$2:$Z$185,'Eurostat market shares'!$C$2:$C$185,'Market shares starting point Fe'!$C131,'Eurostat market shares'!$D$2:$D$185,'Market shares starting point Fe'!$D131)=0,(SUMIFS('RAW data extract'!X$74:X$81,'RAW data extract'!$C$74:$C$81,VLOOKUP('Market shares starting point Fe'!$D131,Nomenclature!$F$1:$G$8,2,FALSE))-'Market shares starting point Fe'!Z131)+Z131,$Z131/SUMIFS('Eurostat market shares'!$Z$2:$Z$185,'Eurostat market shares'!$C$2:$C$185,'Market shares starting point Fe'!$C131,'Eurostat market shares'!$D$2:$D$185,'Market shares starting point Fe'!$D131)*(SUMIFS('RAW data extract'!X$74:X$81,'RAW data extract'!$C$74:$C$81,VLOOKUP('Market shares starting point Fe'!$D131,Nomenclature!$F$1:$G$8,2,FALSE))-'Market shares starting point Fe'!Z131)+Z131)</f>
        <v>7.2155963477870365E-3</v>
      </c>
      <c r="AB131" s="7">
        <f>IF(SUMIFS('Eurostat market shares'!$Z$2:$Z$185,'Eurostat market shares'!$C$2:$C$185,'Market shares starting point Fe'!$C131,'Eurostat market shares'!$D$2:$D$185,'Market shares starting point Fe'!$D131)=0,(SUMIFS('RAW data extract'!Y$74:Y$81,'RAW data extract'!$C$74:$C$81,VLOOKUP('Market shares starting point Fe'!$D131,Nomenclature!$F$1:$G$8,2,FALSE))-'Market shares starting point Fe'!AA131)+AA131,$Z131/SUMIFS('Eurostat market shares'!$Z$2:$Z$185,'Eurostat market shares'!$C$2:$C$185,'Market shares starting point Fe'!$C131,'Eurostat market shares'!$D$2:$D$185,'Market shares starting point Fe'!$D131)*(SUMIFS('RAW data extract'!Y$74:Y$81,'RAW data extract'!$C$74:$C$81,VLOOKUP('Market shares starting point Fe'!$D131,Nomenclature!$F$1:$G$8,2,FALSE))-'Market shares starting point Fe'!AA131)+AA131)</f>
        <v>7.890569534690391E-3</v>
      </c>
      <c r="AC131" s="7">
        <f>IF(SUMIFS('Eurostat market shares'!$Z$2:$Z$185,'Eurostat market shares'!$C$2:$C$185,'Market shares starting point Fe'!$C131,'Eurostat market shares'!$D$2:$D$185,'Market shares starting point Fe'!$D131)=0,(SUMIFS('RAW data extract'!Z$74:Z$81,'RAW data extract'!$C$74:$C$81,VLOOKUP('Market shares starting point Fe'!$D131,Nomenclature!$F$1:$G$8,2,FALSE))-'Market shares starting point Fe'!AB131)+AB131,$Z131/SUMIFS('Eurostat market shares'!$Z$2:$Z$185,'Eurostat market shares'!$C$2:$C$185,'Market shares starting point Fe'!$C131,'Eurostat market shares'!$D$2:$D$185,'Market shares starting point Fe'!$D131)*(SUMIFS('RAW data extract'!Z$74:Z$81,'RAW data extract'!$C$74:$C$81,VLOOKUP('Market shares starting point Fe'!$D131,Nomenclature!$F$1:$G$8,2,FALSE))-'Market shares starting point Fe'!AB131)+AB131)</f>
        <v>8.7395521497155917E-3</v>
      </c>
      <c r="AD131" s="7">
        <f>IF(SUMIFS('Eurostat market shares'!$Z$2:$Z$185,'Eurostat market shares'!$C$2:$C$185,'Market shares starting point Fe'!$C131,'Eurostat market shares'!$D$2:$D$185,'Market shares starting point Fe'!$D131)=0,(SUMIFS('RAW data extract'!AA$74:AA$81,'RAW data extract'!$C$74:$C$81,VLOOKUP('Market shares starting point Fe'!$D131,Nomenclature!$F$1:$G$8,2,FALSE))-'Market shares starting point Fe'!AC131)+AC131,$Z131/SUMIFS('Eurostat market shares'!$Z$2:$Z$185,'Eurostat market shares'!$C$2:$C$185,'Market shares starting point Fe'!$C131,'Eurostat market shares'!$D$2:$D$185,'Market shares starting point Fe'!$D131)*(SUMIFS('RAW data extract'!AA$74:AA$81,'RAW data extract'!$C$74:$C$81,VLOOKUP('Market shares starting point Fe'!$D131,Nomenclature!$F$1:$G$8,2,FALSE))-'Market shares starting point Fe'!AC131)+AC131)</f>
        <v>9.4668349705161938E-3</v>
      </c>
      <c r="AE131" s="7">
        <f>IF(SUMIFS('Eurostat market shares'!$Z$2:$Z$185,'Eurostat market shares'!$C$2:$C$185,'Market shares starting point Fe'!$C131,'Eurostat market shares'!$D$2:$D$185,'Market shares starting point Fe'!$D131)=0,(SUMIFS('RAW data extract'!AB$74:AB$81,'RAW data extract'!$C$74:$C$81,VLOOKUP('Market shares starting point Fe'!$D131,Nomenclature!$F$1:$G$8,2,FALSE))-'Market shares starting point Fe'!AD131)+AD131,$Z131/SUMIFS('Eurostat market shares'!$Z$2:$Z$185,'Eurostat market shares'!$C$2:$C$185,'Market shares starting point Fe'!$C131,'Eurostat market shares'!$D$2:$D$185,'Market shares starting point Fe'!$D131)*(SUMIFS('RAW data extract'!AB$74:AB$81,'RAW data extract'!$C$74:$C$81,VLOOKUP('Market shares starting point Fe'!$D131,Nomenclature!$F$1:$G$8,2,FALSE))-'Market shares starting point Fe'!AD131)+AD131)</f>
        <v>1.0192339301006553E-2</v>
      </c>
      <c r="AF131" s="7">
        <f>IF(SUMIFS('Eurostat market shares'!$Z$2:$Z$185,'Eurostat market shares'!$C$2:$C$185,'Market shares starting point Fe'!$C131,'Eurostat market shares'!$D$2:$D$185,'Market shares starting point Fe'!$D131)=0,(SUMIFS('RAW data extract'!AC$74:AC$81,'RAW data extract'!$C$74:$C$81,VLOOKUP('Market shares starting point Fe'!$D131,Nomenclature!$F$1:$G$8,2,FALSE))-'Market shares starting point Fe'!AE131)+AE131,$Z131/SUMIFS('Eurostat market shares'!$Z$2:$Z$185,'Eurostat market shares'!$C$2:$C$185,'Market shares starting point Fe'!$C131,'Eurostat market shares'!$D$2:$D$185,'Market shares starting point Fe'!$D131)*(SUMIFS('RAW data extract'!AC$74:AC$81,'RAW data extract'!$C$74:$C$81,VLOOKUP('Market shares starting point Fe'!$D131,Nomenclature!$F$1:$G$8,2,FALSE))-'Market shares starting point Fe'!AE131)+AE131)</f>
        <v>1.0932966743926948E-2</v>
      </c>
      <c r="AG131" s="7">
        <f>IF(SUMIFS('Eurostat market shares'!$Z$2:$Z$185,'Eurostat market shares'!$C$2:$C$185,'Market shares starting point Fe'!$C131,'Eurostat market shares'!$D$2:$D$185,'Market shares starting point Fe'!$D131)=0,(SUMIFS('RAW data extract'!AD$74:AD$81,'RAW data extract'!$C$74:$C$81,VLOOKUP('Market shares starting point Fe'!$D131,Nomenclature!$F$1:$G$8,2,FALSE))-'Market shares starting point Fe'!AF131)+AF131,$Z131/SUMIFS('Eurostat market shares'!$Z$2:$Z$185,'Eurostat market shares'!$C$2:$C$185,'Market shares starting point Fe'!$C131,'Eurostat market shares'!$D$2:$D$185,'Market shares starting point Fe'!$D131)*(SUMIFS('RAW data extract'!AD$74:AD$81,'RAW data extract'!$C$74:$C$81,VLOOKUP('Market shares starting point Fe'!$D131,Nomenclature!$F$1:$G$8,2,FALSE))-'Market shares starting point Fe'!AF131)+AF131)</f>
        <v>1.1632729077874658E-2</v>
      </c>
      <c r="AH131" s="7">
        <f>IF(SUMIFS('Eurostat market shares'!$Z$2:$Z$185,'Eurostat market shares'!$C$2:$C$185,'Market shares starting point Fe'!$C131,'Eurostat market shares'!$D$2:$D$185,'Market shares starting point Fe'!$D131)=0,(SUMIFS('RAW data extract'!AE$74:AE$81,'RAW data extract'!$C$74:$C$81,VLOOKUP('Market shares starting point Fe'!$D131,Nomenclature!$F$1:$G$8,2,FALSE))-'Market shares starting point Fe'!AG131)+AG131,$Z131/SUMIFS('Eurostat market shares'!$Z$2:$Z$185,'Eurostat market shares'!$C$2:$C$185,'Market shares starting point Fe'!$C131,'Eurostat market shares'!$D$2:$D$185,'Market shares starting point Fe'!$D131)*(SUMIFS('RAW data extract'!AE$74:AE$81,'RAW data extract'!$C$74:$C$81,VLOOKUP('Market shares starting point Fe'!$D131,Nomenclature!$F$1:$G$8,2,FALSE))-'Market shares starting point Fe'!AG131)+AG131)</f>
        <v>1.2403548283621474E-2</v>
      </c>
      <c r="AI131" s="7">
        <f>IF(SUMIFS('Eurostat market shares'!$Z$2:$Z$185,'Eurostat market shares'!$C$2:$C$185,'Market shares starting point Fe'!$C131,'Eurostat market shares'!$D$2:$D$185,'Market shares starting point Fe'!$D131)=0,(SUMIFS('RAW data extract'!AF$74:AF$81,'RAW data extract'!$C$74:$C$81,VLOOKUP('Market shares starting point Fe'!$D131,Nomenclature!$F$1:$G$8,2,FALSE))-'Market shares starting point Fe'!AH131)+AH131,$Z131/SUMIFS('Eurostat market shares'!$Z$2:$Z$185,'Eurostat market shares'!$C$2:$C$185,'Market shares starting point Fe'!$C131,'Eurostat market shares'!$D$2:$D$185,'Market shares starting point Fe'!$D131)*(SUMIFS('RAW data extract'!AF$74:AF$81,'RAW data extract'!$C$74:$C$81,VLOOKUP('Market shares starting point Fe'!$D131,Nomenclature!$F$1:$G$8,2,FALSE))-'Market shares starting point Fe'!AH131)+AH131)</f>
        <v>1.3192387051305671E-2</v>
      </c>
      <c r="AJ131" s="7">
        <f>IF(SUMIFS('Eurostat market shares'!$Z$2:$Z$185,'Eurostat market shares'!$C$2:$C$185,'Market shares starting point Fe'!$C131,'Eurostat market shares'!$D$2:$D$185,'Market shares starting point Fe'!$D131)=0,(SUMIFS('RAW data extract'!AG$74:AG$81,'RAW data extract'!$C$74:$C$81,VLOOKUP('Market shares starting point Fe'!$D131,Nomenclature!$F$1:$G$8,2,FALSE))-'Market shares starting point Fe'!AI131)+AI131,$Z131/SUMIFS('Eurostat market shares'!$Z$2:$Z$185,'Eurostat market shares'!$C$2:$C$185,'Market shares starting point Fe'!$C131,'Eurostat market shares'!$D$2:$D$185,'Market shares starting point Fe'!$D131)*(SUMIFS('RAW data extract'!AG$74:AG$81,'RAW data extract'!$C$74:$C$81,VLOOKUP('Market shares starting point Fe'!$D131,Nomenclature!$F$1:$G$8,2,FALSE))-'Market shares starting point Fe'!AI131)+AI131)</f>
        <v>1.4040730380408782E-2</v>
      </c>
      <c r="AK131" s="7">
        <f>IF(SUMIFS('Eurostat market shares'!$Z$2:$Z$185,'Eurostat market shares'!$C$2:$C$185,'Market shares starting point Fe'!$C131,'Eurostat market shares'!$D$2:$D$185,'Market shares starting point Fe'!$D131)=0,(SUMIFS('RAW data extract'!AH$74:AH$81,'RAW data extract'!$C$74:$C$81,VLOOKUP('Market shares starting point Fe'!$D131,Nomenclature!$F$1:$G$8,2,FALSE))-'Market shares starting point Fe'!AJ131)+AJ131,$Z131/SUMIFS('Eurostat market shares'!$Z$2:$Z$185,'Eurostat market shares'!$C$2:$C$185,'Market shares starting point Fe'!$C131,'Eurostat market shares'!$D$2:$D$185,'Market shares starting point Fe'!$D131)*(SUMIFS('RAW data extract'!AH$74:AH$81,'RAW data extract'!$C$74:$C$81,VLOOKUP('Market shares starting point Fe'!$D131,Nomenclature!$F$1:$G$8,2,FALSE))-'Market shares starting point Fe'!AJ131)+AJ131)</f>
        <v>1.5033369462781436E-2</v>
      </c>
      <c r="AL131" s="7">
        <f>IF(SUMIFS('Eurostat market shares'!$Z$2:$Z$185,'Eurostat market shares'!$C$2:$C$185,'Market shares starting point Fe'!$C131,'Eurostat market shares'!$D$2:$D$185,'Market shares starting point Fe'!$D131)=0,(SUMIFS('RAW data extract'!AI$74:AI$81,'RAW data extract'!$C$74:$C$81,VLOOKUP('Market shares starting point Fe'!$D131,Nomenclature!$F$1:$G$8,2,FALSE))-'Market shares starting point Fe'!AK131)+AK131,$Z131/SUMIFS('Eurostat market shares'!$Z$2:$Z$185,'Eurostat market shares'!$C$2:$C$185,'Market shares starting point Fe'!$C131,'Eurostat market shares'!$D$2:$D$185,'Market shares starting point Fe'!$D131)*(SUMIFS('RAW data extract'!AI$74:AI$81,'RAW data extract'!$C$74:$C$81,VLOOKUP('Market shares starting point Fe'!$D131,Nomenclature!$F$1:$G$8,2,FALSE))-'Market shares starting point Fe'!AK131)+AK131)</f>
        <v>1.6119232985887754E-2</v>
      </c>
      <c r="AM131" s="7">
        <f>IF(SUMIFS('Eurostat market shares'!$Z$2:$Z$185,'Eurostat market shares'!$C$2:$C$185,'Market shares starting point Fe'!$C131,'Eurostat market shares'!$D$2:$D$185,'Market shares starting point Fe'!$D131)=0,(SUMIFS('RAW data extract'!AJ$74:AJ$81,'RAW data extract'!$C$74:$C$81,VLOOKUP('Market shares starting point Fe'!$D131,Nomenclature!$F$1:$G$8,2,FALSE))-'Market shares starting point Fe'!AL131)+AL131,$Z131/SUMIFS('Eurostat market shares'!$Z$2:$Z$185,'Eurostat market shares'!$C$2:$C$185,'Market shares starting point Fe'!$C131,'Eurostat market shares'!$D$2:$D$185,'Market shares starting point Fe'!$D131)*(SUMIFS('RAW data extract'!AJ$74:AJ$81,'RAW data extract'!$C$74:$C$81,VLOOKUP('Market shares starting point Fe'!$D131,Nomenclature!$F$1:$G$8,2,FALSE))-'Market shares starting point Fe'!AL131)+AL131)</f>
        <v>1.7354203128125446E-2</v>
      </c>
      <c r="AN131" s="7">
        <f>IF(SUMIFS('Eurostat market shares'!$Z$2:$Z$185,'Eurostat market shares'!$C$2:$C$185,'Market shares starting point Fe'!$C131,'Eurostat market shares'!$D$2:$D$185,'Market shares starting point Fe'!$D131)=0,(SUMIFS('RAW data extract'!AK$74:AK$81,'RAW data extract'!$C$74:$C$81,VLOOKUP('Market shares starting point Fe'!$D131,Nomenclature!$F$1:$G$8,2,FALSE))-'Market shares starting point Fe'!AM131)+AM131,$Z131/SUMIFS('Eurostat market shares'!$Z$2:$Z$185,'Eurostat market shares'!$C$2:$C$185,'Market shares starting point Fe'!$C131,'Eurostat market shares'!$D$2:$D$185,'Market shares starting point Fe'!$D131)*(SUMIFS('RAW data extract'!AK$74:AK$81,'RAW data extract'!$C$74:$C$81,VLOOKUP('Market shares starting point Fe'!$D131,Nomenclature!$F$1:$G$8,2,FALSE))-'Market shares starting point Fe'!AM131)+AM131)</f>
        <v>1.8827414576133131E-2</v>
      </c>
      <c r="AO131" s="7">
        <f>IF(SUMIFS('Eurostat market shares'!$Z$2:$Z$185,'Eurostat market shares'!$C$2:$C$185,'Market shares starting point Fe'!$C131,'Eurostat market shares'!$D$2:$D$185,'Market shares starting point Fe'!$D131)=0,(SUMIFS('RAW data extract'!AL$74:AL$81,'RAW data extract'!$C$74:$C$81,VLOOKUP('Market shares starting point Fe'!$D131,Nomenclature!$F$1:$G$8,2,FALSE))-'Market shares starting point Fe'!AN131)+AN131,$Z131/SUMIFS('Eurostat market shares'!$Z$2:$Z$185,'Eurostat market shares'!$C$2:$C$185,'Market shares starting point Fe'!$C131,'Eurostat market shares'!$D$2:$D$185,'Market shares starting point Fe'!$D131)*(SUMIFS('RAW data extract'!AL$74:AL$81,'RAW data extract'!$C$74:$C$81,VLOOKUP('Market shares starting point Fe'!$D131,Nomenclature!$F$1:$G$8,2,FALSE))-'Market shares starting point Fe'!AN131)+AN131)</f>
        <v>2.049290191040452E-2</v>
      </c>
      <c r="AP131" s="7">
        <f>IF(SUMIFS('Eurostat market shares'!$Z$2:$Z$185,'Eurostat market shares'!$C$2:$C$185,'Market shares starting point Fe'!$C131,'Eurostat market shares'!$D$2:$D$185,'Market shares starting point Fe'!$D131)=0,(SUMIFS('RAW data extract'!AM$74:AM$81,'RAW data extract'!$C$74:$C$81,VLOOKUP('Market shares starting point Fe'!$D131,Nomenclature!$F$1:$G$8,2,FALSE))-'Market shares starting point Fe'!AO131)+AO131,$Z131/SUMIFS('Eurostat market shares'!$Z$2:$Z$185,'Eurostat market shares'!$C$2:$C$185,'Market shares starting point Fe'!$C131,'Eurostat market shares'!$D$2:$D$185,'Market shares starting point Fe'!$D131)*(SUMIFS('RAW data extract'!AM$74:AM$81,'RAW data extract'!$C$74:$C$81,VLOOKUP('Market shares starting point Fe'!$D131,Nomenclature!$F$1:$G$8,2,FALSE))-'Market shares starting point Fe'!AO131)+AO131)</f>
        <v>2.2380289907512292E-2</v>
      </c>
      <c r="AQ131" s="7">
        <f>IF(SUMIFS('Eurostat market shares'!$Z$2:$Z$185,'Eurostat market shares'!$C$2:$C$185,'Market shares starting point Fe'!$C131,'Eurostat market shares'!$D$2:$D$185,'Market shares starting point Fe'!$D131)=0,(SUMIFS('RAW data extract'!AN$74:AN$81,'RAW data extract'!$C$74:$C$81,VLOOKUP('Market shares starting point Fe'!$D131,Nomenclature!$F$1:$G$8,2,FALSE))-'Market shares starting point Fe'!AP131)+AP131,$Z131/SUMIFS('Eurostat market shares'!$Z$2:$Z$185,'Eurostat market shares'!$C$2:$C$185,'Market shares starting point Fe'!$C131,'Eurostat market shares'!$D$2:$D$185,'Market shares starting point Fe'!$D131)*(SUMIFS('RAW data extract'!AN$74:AN$81,'RAW data extract'!$C$74:$C$81,VLOOKUP('Market shares starting point Fe'!$D131,Nomenclature!$F$1:$G$8,2,FALSE))-'Market shares starting point Fe'!AP131)+AP131)</f>
        <v>2.4483705521278869E-2</v>
      </c>
      <c r="AR131" s="7">
        <f>IF(SUMIFS('Eurostat market shares'!$Z$2:$Z$185,'Eurostat market shares'!$C$2:$C$185,'Market shares starting point Fe'!$C131,'Eurostat market shares'!$D$2:$D$185,'Market shares starting point Fe'!$D131)=0,(SUMIFS('RAW data extract'!AO$74:AO$81,'RAW data extract'!$C$74:$C$81,VLOOKUP('Market shares starting point Fe'!$D131,Nomenclature!$F$1:$G$8,2,FALSE))-'Market shares starting point Fe'!AQ131)+AQ131,$Z131/SUMIFS('Eurostat market shares'!$Z$2:$Z$185,'Eurostat market shares'!$C$2:$C$185,'Market shares starting point Fe'!$C131,'Eurostat market shares'!$D$2:$D$185,'Market shares starting point Fe'!$D131)*(SUMIFS('RAW data extract'!AO$74:AO$81,'RAW data extract'!$C$74:$C$81,VLOOKUP('Market shares starting point Fe'!$D131,Nomenclature!$F$1:$G$8,2,FALSE))-'Market shares starting point Fe'!AQ131)+AQ131)</f>
        <v>2.6674996866603823E-2</v>
      </c>
      <c r="AS131" s="7">
        <f>IF(SUMIFS('Eurostat market shares'!$Z$2:$Z$185,'Eurostat market shares'!$C$2:$C$185,'Market shares starting point Fe'!$C131,'Eurostat market shares'!$D$2:$D$185,'Market shares starting point Fe'!$D131)=0,(SUMIFS('RAW data extract'!AP$74:AP$81,'RAW data extract'!$C$74:$C$81,VLOOKUP('Market shares starting point Fe'!$D131,Nomenclature!$F$1:$G$8,2,FALSE))-'Market shares starting point Fe'!AR131)+AR131,$Z131/SUMIFS('Eurostat market shares'!$Z$2:$Z$185,'Eurostat market shares'!$C$2:$C$185,'Market shares starting point Fe'!$C131,'Eurostat market shares'!$D$2:$D$185,'Market shares starting point Fe'!$D131)*(SUMIFS('RAW data extract'!AP$74:AP$81,'RAW data extract'!$C$74:$C$81,VLOOKUP('Market shares starting point Fe'!$D131,Nomenclature!$F$1:$G$8,2,FALSE))-'Market shares starting point Fe'!AR131)+AR131)</f>
        <v>2.8981523520557759E-2</v>
      </c>
      <c r="AT131" s="7">
        <f>IF(SUMIFS('Eurostat market shares'!$Z$2:$Z$185,'Eurostat market shares'!$C$2:$C$185,'Market shares starting point Fe'!$C131,'Eurostat market shares'!$D$2:$D$185,'Market shares starting point Fe'!$D131)=0,(SUMIFS('RAW data extract'!AQ$74:AQ$81,'RAW data extract'!$C$74:$C$81,VLOOKUP('Market shares starting point Fe'!$D131,Nomenclature!$F$1:$G$8,2,FALSE))-'Market shares starting point Fe'!AS131)+AS131,$Z131/SUMIFS('Eurostat market shares'!$Z$2:$Z$185,'Eurostat market shares'!$C$2:$C$185,'Market shares starting point Fe'!$C131,'Eurostat market shares'!$D$2:$D$185,'Market shares starting point Fe'!$D131)*(SUMIFS('RAW data extract'!AQ$74:AQ$81,'RAW data extract'!$C$74:$C$81,VLOOKUP('Market shares starting point Fe'!$D131,Nomenclature!$F$1:$G$8,2,FALSE))-'Market shares starting point Fe'!AS131)+AS131)</f>
        <v>3.1471723504043404E-2</v>
      </c>
      <c r="AU131" s="7">
        <f>IF(SUMIFS('Eurostat market shares'!$Z$2:$Z$185,'Eurostat market shares'!$C$2:$C$185,'Market shares starting point Fe'!$C131,'Eurostat market shares'!$D$2:$D$185,'Market shares starting point Fe'!$D131)=0,(SUMIFS('RAW data extract'!AR$74:AR$81,'RAW data extract'!$C$74:$C$81,VLOOKUP('Market shares starting point Fe'!$D131,Nomenclature!$F$1:$G$8,2,FALSE))-'Market shares starting point Fe'!AT131)+AT131,$Z131/SUMIFS('Eurostat market shares'!$Z$2:$Z$185,'Eurostat market shares'!$C$2:$C$185,'Market shares starting point Fe'!$C131,'Eurostat market shares'!$D$2:$D$185,'Market shares starting point Fe'!$D131)*(SUMIFS('RAW data extract'!AR$74:AR$81,'RAW data extract'!$C$74:$C$81,VLOOKUP('Market shares starting point Fe'!$D131,Nomenclature!$F$1:$G$8,2,FALSE))-'Market shares starting point Fe'!AT131)+AT131)</f>
        <v>3.4052766275412157E-2</v>
      </c>
      <c r="AV131" s="7">
        <f>IF(SUMIFS('Eurostat market shares'!$Z$2:$Z$185,'Eurostat market shares'!$C$2:$C$185,'Market shares starting point Fe'!$C131,'Eurostat market shares'!$D$2:$D$185,'Market shares starting point Fe'!$D131)=0,(SUMIFS('RAW data extract'!AS$74:AS$81,'RAW data extract'!$C$74:$C$81,VLOOKUP('Market shares starting point Fe'!$D131,Nomenclature!$F$1:$G$8,2,FALSE))-'Market shares starting point Fe'!AU131)+AU131,$Z131/SUMIFS('Eurostat market shares'!$Z$2:$Z$185,'Eurostat market shares'!$C$2:$C$185,'Market shares starting point Fe'!$C131,'Eurostat market shares'!$D$2:$D$185,'Market shares starting point Fe'!$D131)*(SUMIFS('RAW data extract'!AS$74:AS$81,'RAW data extract'!$C$74:$C$81,VLOOKUP('Market shares starting point Fe'!$D131,Nomenclature!$F$1:$G$8,2,FALSE))-'Market shares starting point Fe'!AU131)+AU131)</f>
        <v>3.6778270543804337E-2</v>
      </c>
      <c r="AW131" s="7">
        <f>IF(SUMIFS('Eurostat market shares'!$Z$2:$Z$185,'Eurostat market shares'!$C$2:$C$185,'Market shares starting point Fe'!$C131,'Eurostat market shares'!$D$2:$D$185,'Market shares starting point Fe'!$D131)=0,(SUMIFS('RAW data extract'!AT$74:AT$81,'RAW data extract'!$C$74:$C$81,VLOOKUP('Market shares starting point Fe'!$D131,Nomenclature!$F$1:$G$8,2,FALSE))-'Market shares starting point Fe'!AV131)+AV131,$Z131/SUMIFS('Eurostat market shares'!$Z$2:$Z$185,'Eurostat market shares'!$C$2:$C$185,'Market shares starting point Fe'!$C131,'Eurostat market shares'!$D$2:$D$185,'Market shares starting point Fe'!$D131)*(SUMIFS('RAW data extract'!AT$74:AT$81,'RAW data extract'!$C$74:$C$81,VLOOKUP('Market shares starting point Fe'!$D131,Nomenclature!$F$1:$G$8,2,FALSE))-'Market shares starting point Fe'!AV131)+AV131)</f>
        <v>3.9681390293189546E-2</v>
      </c>
      <c r="AX131" s="7">
        <f>IF(SUMIFS('Eurostat market shares'!$Z$2:$Z$185,'Eurostat market shares'!$C$2:$C$185,'Market shares starting point Fe'!$C131,'Eurostat market shares'!$D$2:$D$185,'Market shares starting point Fe'!$D131)=0,(SUMIFS('RAW data extract'!AU$74:AU$81,'RAW data extract'!$C$74:$C$81,VLOOKUP('Market shares starting point Fe'!$D131,Nomenclature!$F$1:$G$8,2,FALSE))-'Market shares starting point Fe'!AW131)+AW131,$Z131/SUMIFS('Eurostat market shares'!$Z$2:$Z$185,'Eurostat market shares'!$C$2:$C$185,'Market shares starting point Fe'!$C131,'Eurostat market shares'!$D$2:$D$185,'Market shares starting point Fe'!$D131)*(SUMIFS('RAW data extract'!AU$74:AU$81,'RAW data extract'!$C$74:$C$81,VLOOKUP('Market shares starting point Fe'!$D131,Nomenclature!$F$1:$G$8,2,FALSE))-'Market shares starting point Fe'!AW131)+AW131)</f>
        <v>4.2824369563487202E-2</v>
      </c>
      <c r="AY131" s="7">
        <f>IF(SUMIFS('Eurostat market shares'!$Z$2:$Z$185,'Eurostat market shares'!$C$2:$C$185,'Market shares starting point Fe'!$C131,'Eurostat market shares'!$D$2:$D$185,'Market shares starting point Fe'!$D131)=0,(SUMIFS('RAW data extract'!AV$74:AV$81,'RAW data extract'!$C$74:$C$81,VLOOKUP('Market shares starting point Fe'!$D131,Nomenclature!$F$1:$G$8,2,FALSE))-'Market shares starting point Fe'!AX131)+AX131,$Z131/SUMIFS('Eurostat market shares'!$Z$2:$Z$185,'Eurostat market shares'!$C$2:$C$185,'Market shares starting point Fe'!$C131,'Eurostat market shares'!$D$2:$D$185,'Market shares starting point Fe'!$D131)*(SUMIFS('RAW data extract'!AV$74:AV$81,'RAW data extract'!$C$74:$C$81,VLOOKUP('Market shares starting point Fe'!$D131,Nomenclature!$F$1:$G$8,2,FALSE))-'Market shares starting point Fe'!AX131)+AX131)</f>
        <v>4.6241290612107071E-2</v>
      </c>
      <c r="AZ131" s="7">
        <f>IF(SUMIFS('Eurostat market shares'!$Z$2:$Z$185,'Eurostat market shares'!$C$2:$C$185,'Market shares starting point Fe'!$C131,'Eurostat market shares'!$D$2:$D$185,'Market shares starting point Fe'!$D131)=0,(SUMIFS('RAW data extract'!AW$74:AW$81,'RAW data extract'!$C$74:$C$81,VLOOKUP('Market shares starting point Fe'!$D131,Nomenclature!$F$1:$G$8,2,FALSE))-'Market shares starting point Fe'!AY131)+AY131,$Z131/SUMIFS('Eurostat market shares'!$Z$2:$Z$185,'Eurostat market shares'!$C$2:$C$185,'Market shares starting point Fe'!$C131,'Eurostat market shares'!$D$2:$D$185,'Market shares starting point Fe'!$D131)*(SUMIFS('RAW data extract'!AW$74:AW$81,'RAW data extract'!$C$74:$C$81,VLOOKUP('Market shares starting point Fe'!$D131,Nomenclature!$F$1:$G$8,2,FALSE))-'Market shares starting point Fe'!AY131)+AY131)</f>
        <v>4.9947291639282E-2</v>
      </c>
      <c r="BA131" s="7">
        <f>IF(SUMIFS('Eurostat market shares'!$Z$2:$Z$185,'Eurostat market shares'!$C$2:$C$185,'Market shares starting point Fe'!$C131,'Eurostat market shares'!$D$2:$D$185,'Market shares starting point Fe'!$D131)=0,(SUMIFS('RAW data extract'!AX$74:AX$81,'RAW data extract'!$C$74:$C$81,VLOOKUP('Market shares starting point Fe'!$D131,Nomenclature!$F$1:$G$8,2,FALSE))-'Market shares starting point Fe'!AZ131)+AZ131,$Z131/SUMIFS('Eurostat market shares'!$Z$2:$Z$185,'Eurostat market shares'!$C$2:$C$185,'Market shares starting point Fe'!$C131,'Eurostat market shares'!$D$2:$D$185,'Market shares starting point Fe'!$D131)*(SUMIFS('RAW data extract'!AX$74:AX$81,'RAW data extract'!$C$74:$C$81,VLOOKUP('Market shares starting point Fe'!$D131,Nomenclature!$F$1:$G$8,2,FALSE))-'Market shares starting point Fe'!AZ131)+AZ131)</f>
        <v>5.39952980802074E-2</v>
      </c>
      <c r="BB131" s="7">
        <f>IF(SUMIFS('Eurostat market shares'!$Z$2:$Z$185,'Eurostat market shares'!$C$2:$C$185,'Market shares starting point Fe'!$C131,'Eurostat market shares'!$D$2:$D$185,'Market shares starting point Fe'!$D131)=0,(SUMIFS('RAW data extract'!AY$74:AY$81,'RAW data extract'!$C$74:$C$81,VLOOKUP('Market shares starting point Fe'!$D131,Nomenclature!$F$1:$G$8,2,FALSE))-'Market shares starting point Fe'!BA131)+BA131,$Z131/SUMIFS('Eurostat market shares'!$Z$2:$Z$185,'Eurostat market shares'!$C$2:$C$185,'Market shares starting point Fe'!$C131,'Eurostat market shares'!$D$2:$D$185,'Market shares starting point Fe'!$D131)*(SUMIFS('RAW data extract'!AY$74:AY$81,'RAW data extract'!$C$74:$C$81,VLOOKUP('Market shares starting point Fe'!$D131,Nomenclature!$F$1:$G$8,2,FALSE))-'Market shares starting point Fe'!BA131)+BA131)</f>
        <v>5.8458049131457968E-2</v>
      </c>
      <c r="BC131" s="7">
        <f>IF(SUMIFS('Eurostat market shares'!$Z$2:$Z$185,'Eurostat market shares'!$C$2:$C$185,'Market shares starting point Fe'!$C131,'Eurostat market shares'!$D$2:$D$185,'Market shares starting point Fe'!$D131)=0,(SUMIFS('RAW data extract'!AZ$74:AZ$81,'RAW data extract'!$C$74:$C$81,VLOOKUP('Market shares starting point Fe'!$D131,Nomenclature!$F$1:$G$8,2,FALSE))-'Market shares starting point Fe'!BB131)+BB131,$Z131/SUMIFS('Eurostat market shares'!$Z$2:$Z$185,'Eurostat market shares'!$C$2:$C$185,'Market shares starting point Fe'!$C131,'Eurostat market shares'!$D$2:$D$185,'Market shares starting point Fe'!$D131)*(SUMIFS('RAW data extract'!AZ$74:AZ$81,'RAW data extract'!$C$74:$C$81,VLOOKUP('Market shares starting point Fe'!$D131,Nomenclature!$F$1:$G$8,2,FALSE))-'Market shares starting point Fe'!BB131)+BB131)</f>
        <v>6.3401371092002445E-2</v>
      </c>
      <c r="BD131" s="7">
        <f>IF(SUMIFS('Eurostat market shares'!$Z$2:$Z$185,'Eurostat market shares'!$C$2:$C$185,'Market shares starting point Fe'!$C131,'Eurostat market shares'!$D$2:$D$185,'Market shares starting point Fe'!$D131)=0,(SUMIFS('RAW data extract'!BA$74:BA$81,'RAW data extract'!$C$74:$C$81,VLOOKUP('Market shares starting point Fe'!$D131,Nomenclature!$F$1:$G$8,2,FALSE))-'Market shares starting point Fe'!BC131)+BC131,$Z131/SUMIFS('Eurostat market shares'!$Z$2:$Z$185,'Eurostat market shares'!$C$2:$C$185,'Market shares starting point Fe'!$C131,'Eurostat market shares'!$D$2:$D$185,'Market shares starting point Fe'!$D131)*(SUMIFS('RAW data extract'!BA$74:BA$81,'RAW data extract'!$C$74:$C$81,VLOOKUP('Market shares starting point Fe'!$D131,Nomenclature!$F$1:$G$8,2,FALSE))-'Market shares starting point Fe'!BC131)+BC131)</f>
        <v>6.8817306464138597E-2</v>
      </c>
      <c r="BE131" s="7">
        <f>IF(SUMIFS('Eurostat market shares'!$Z$2:$Z$185,'Eurostat market shares'!$C$2:$C$185,'Market shares starting point Fe'!$C131,'Eurostat market shares'!$D$2:$D$185,'Market shares starting point Fe'!$D131)=0,(SUMIFS('RAW data extract'!BB$74:BB$81,'RAW data extract'!$C$74:$C$81,VLOOKUP('Market shares starting point Fe'!$D131,Nomenclature!$F$1:$G$8,2,FALSE))-'Market shares starting point Fe'!BD131)+BD131,$Z131/SUMIFS('Eurostat market shares'!$Z$2:$Z$185,'Eurostat market shares'!$C$2:$C$185,'Market shares starting point Fe'!$C131,'Eurostat market shares'!$D$2:$D$185,'Market shares starting point Fe'!$D131)*(SUMIFS('RAW data extract'!BB$74:BB$81,'RAW data extract'!$C$74:$C$81,VLOOKUP('Market shares starting point Fe'!$D131,Nomenclature!$F$1:$G$8,2,FALSE))-'Market shares starting point Fe'!BD131)+BD131)</f>
        <v>7.4897037211166584E-2</v>
      </c>
      <c r="BF131" s="7">
        <f>IF(SUMIFS('Eurostat market shares'!$Z$2:$Z$185,'Eurostat market shares'!$C$2:$C$185,'Market shares starting point Fe'!$C131,'Eurostat market shares'!$D$2:$D$185,'Market shares starting point Fe'!$D131)=0,(SUMIFS('RAW data extract'!BC$74:BC$81,'RAW data extract'!$C$74:$C$81,VLOOKUP('Market shares starting point Fe'!$D131,Nomenclature!$F$1:$G$8,2,FALSE))-'Market shares starting point Fe'!BE131)+BE131,$Z131/SUMIFS('Eurostat market shares'!$Z$2:$Z$185,'Eurostat market shares'!$C$2:$C$185,'Market shares starting point Fe'!$C131,'Eurostat market shares'!$D$2:$D$185,'Market shares starting point Fe'!$D131)*(SUMIFS('RAW data extract'!BC$74:BC$81,'RAW data extract'!$C$74:$C$81,VLOOKUP('Market shares starting point Fe'!$D131,Nomenclature!$F$1:$G$8,2,FALSE))-'Market shares starting point Fe'!BE131)+BE131)</f>
        <v>8.1710240282487634E-2</v>
      </c>
      <c r="BG131" s="7">
        <f>IF(SUMIFS('Eurostat market shares'!$Z$2:$Z$185,'Eurostat market shares'!$C$2:$C$185,'Market shares starting point Fe'!$C131,'Eurostat market shares'!$D$2:$D$185,'Market shares starting point Fe'!$D131)=0,(SUMIFS('RAW data extract'!BD$74:BD$81,'RAW data extract'!$C$74:$C$81,VLOOKUP('Market shares starting point Fe'!$D131,Nomenclature!$F$1:$G$8,2,FALSE))-'Market shares starting point Fe'!BF131)+BF131,$Z131/SUMIFS('Eurostat market shares'!$Z$2:$Z$185,'Eurostat market shares'!$C$2:$C$185,'Market shares starting point Fe'!$C131,'Eurostat market shares'!$D$2:$D$185,'Market shares starting point Fe'!$D131)*(SUMIFS('RAW data extract'!BD$74:BD$81,'RAW data extract'!$C$74:$C$81,VLOOKUP('Market shares starting point Fe'!$D131,Nomenclature!$F$1:$G$8,2,FALSE))-'Market shares starting point Fe'!BF131)+BF131)</f>
        <v>8.939021685558271E-2</v>
      </c>
      <c r="BH131" s="7">
        <f>IF(SUMIFS('Eurostat market shares'!$Z$2:$Z$185,'Eurostat market shares'!$C$2:$C$185,'Market shares starting point Fe'!$C131,'Eurostat market shares'!$D$2:$D$185,'Market shares starting point Fe'!$D131)=0,(SUMIFS('RAW data extract'!BE$74:BE$81,'RAW data extract'!$C$74:$C$81,VLOOKUP('Market shares starting point Fe'!$D131,Nomenclature!$F$1:$G$8,2,FALSE))-'Market shares starting point Fe'!BG131)+BG131,$Z131/SUMIFS('Eurostat market shares'!$Z$2:$Z$185,'Eurostat market shares'!$C$2:$C$185,'Market shares starting point Fe'!$C131,'Eurostat market shares'!$D$2:$D$185,'Market shares starting point Fe'!$D131)*(SUMIFS('RAW data extract'!BE$74:BE$81,'RAW data extract'!$C$74:$C$81,VLOOKUP('Market shares starting point Fe'!$D131,Nomenclature!$F$1:$G$8,2,FALSE))-'Market shares starting point Fe'!BG131)+BG131)</f>
        <v>9.8121167187869188E-2</v>
      </c>
    </row>
    <row r="132" spans="1:60" hidden="1" x14ac:dyDescent="0.3">
      <c r="A132" t="s">
        <v>9</v>
      </c>
      <c r="B132" t="s">
        <v>10</v>
      </c>
      <c r="C132" t="s">
        <v>35</v>
      </c>
      <c r="D132" t="s">
        <v>18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 s="6">
        <f>IFERROR(SUMIFS('intermediary sheet'!J$2:J$185,'intermediary sheet'!$C$2:$C$185,'Market shares starting point Fe'!$C132,'intermediary sheet'!$D$2:$D$185,'Market shares starting point Fe'!$D132)/SUMIFS('intermediary sheet'!J$2:J$185,'intermediary sheet'!$C$2:$C$185,'Market shares starting point Fe'!$C132,'intermediary sheet'!$D$2:$D$185,"total"),0)</f>
        <v>0</v>
      </c>
      <c r="K132" s="6">
        <f>IFERROR(SUMIFS('intermediary sheet'!K$2:K$185,'intermediary sheet'!$C$2:$C$185,'Market shares starting point Fe'!$C132,'intermediary sheet'!$D$2:$D$185,'Market shares starting point Fe'!$D132)/SUMIFS('intermediary sheet'!K$2:K$185,'intermediary sheet'!$C$2:$C$185,'Market shares starting point Fe'!$C132,'intermediary sheet'!$D$2:$D$185,"total"),0)</f>
        <v>0</v>
      </c>
      <c r="L132" s="6">
        <f>IFERROR(SUMIFS('intermediary sheet'!L$2:L$185,'intermediary sheet'!$C$2:$C$185,'Market shares starting point Fe'!$C132,'intermediary sheet'!$D$2:$D$185,'Market shares starting point Fe'!$D132)/SUMIFS('intermediary sheet'!L$2:L$185,'intermediary sheet'!$C$2:$C$185,'Market shares starting point Fe'!$C132,'intermediary sheet'!$D$2:$D$185,"total"),0)</f>
        <v>0</v>
      </c>
      <c r="M132" s="6">
        <f>IFERROR(SUMIFS('intermediary sheet'!M$2:M$185,'intermediary sheet'!$C$2:$C$185,'Market shares starting point Fe'!$C132,'intermediary sheet'!$D$2:$D$185,'Market shares starting point Fe'!$D132)/SUMIFS('intermediary sheet'!M$2:M$185,'intermediary sheet'!$C$2:$C$185,'Market shares starting point Fe'!$C132,'intermediary sheet'!$D$2:$D$185,"total"),0)</f>
        <v>0</v>
      </c>
      <c r="N132" s="6">
        <f>IFERROR(SUMIFS('intermediary sheet'!N$2:N$185,'intermediary sheet'!$C$2:$C$185,'Market shares starting point Fe'!$C132,'intermediary sheet'!$D$2:$D$185,'Market shares starting point Fe'!$D132)/SUMIFS('intermediary sheet'!N$2:N$185,'intermediary sheet'!$C$2:$C$185,'Market shares starting point Fe'!$C132,'intermediary sheet'!$D$2:$D$185,"total"),0)</f>
        <v>0</v>
      </c>
      <c r="O132" s="6">
        <f>IFERROR(SUMIFS('intermediary sheet'!O$2:O$185,'intermediary sheet'!$C$2:$C$185,'Market shares starting point Fe'!$C132,'intermediary sheet'!$D$2:$D$185,'Market shares starting point Fe'!$D132)/SUMIFS('intermediary sheet'!O$2:O$185,'intermediary sheet'!$C$2:$C$185,'Market shares starting point Fe'!$C132,'intermediary sheet'!$D$2:$D$185,"total"),0)</f>
        <v>0</v>
      </c>
      <c r="P132" s="6">
        <f>IFERROR(SUMIFS('intermediary sheet'!P$2:P$185,'intermediary sheet'!$C$2:$C$185,'Market shares starting point Fe'!$C132,'intermediary sheet'!$D$2:$D$185,'Market shares starting point Fe'!$D132)/SUMIFS('intermediary sheet'!P$2:P$185,'intermediary sheet'!$C$2:$C$185,'Market shares starting point Fe'!$C132,'intermediary sheet'!$D$2:$D$185,"total"),0)</f>
        <v>0</v>
      </c>
      <c r="Q132" s="6">
        <f>IFERROR(SUMIFS('intermediary sheet'!Q$2:Q$185,'intermediary sheet'!$C$2:$C$185,'Market shares starting point Fe'!$C132,'intermediary sheet'!$D$2:$D$185,'Market shares starting point Fe'!$D132)/SUMIFS('intermediary sheet'!Q$2:Q$185,'intermediary sheet'!$C$2:$C$185,'Market shares starting point Fe'!$C132,'intermediary sheet'!$D$2:$D$185,"total"),0)</f>
        <v>0</v>
      </c>
      <c r="R132" s="6">
        <f>IFERROR(SUMIFS('intermediary sheet'!R$2:R$185,'intermediary sheet'!$C$2:$C$185,'Market shares starting point Fe'!$C132,'intermediary sheet'!$D$2:$D$185,'Market shares starting point Fe'!$D132)/SUMIFS('intermediary sheet'!R$2:R$185,'intermediary sheet'!$C$2:$C$185,'Market shares starting point Fe'!$C132,'intermediary sheet'!$D$2:$D$185,"total"),0)</f>
        <v>0</v>
      </c>
      <c r="S132" s="6">
        <f>IFERROR(SUMIFS('intermediary sheet'!S$2:S$185,'intermediary sheet'!$C$2:$C$185,'Market shares starting point Fe'!$C132,'intermediary sheet'!$D$2:$D$185,'Market shares starting point Fe'!$D132)/SUMIFS('intermediary sheet'!S$2:S$185,'intermediary sheet'!$C$2:$C$185,'Market shares starting point Fe'!$C132,'intermediary sheet'!$D$2:$D$185,"total"),0)</f>
        <v>0</v>
      </c>
      <c r="T132" s="6">
        <f>IFERROR(SUMIFS('intermediary sheet'!T$2:T$185,'intermediary sheet'!$C$2:$C$185,'Market shares starting point Fe'!$C132,'intermediary sheet'!$D$2:$D$185,'Market shares starting point Fe'!$D132)/SUMIFS('intermediary sheet'!T$2:T$185,'intermediary sheet'!$C$2:$C$185,'Market shares starting point Fe'!$C132,'intermediary sheet'!$D$2:$D$185,"total"),0)</f>
        <v>0</v>
      </c>
      <c r="U132" s="6">
        <f>IFERROR(SUMIFS('intermediary sheet'!U$2:U$185,'intermediary sheet'!$C$2:$C$185,'Market shares starting point Fe'!$C132,'intermediary sheet'!$D$2:$D$185,'Market shares starting point Fe'!$D132)/SUMIFS('intermediary sheet'!U$2:U$185,'intermediary sheet'!$C$2:$C$185,'Market shares starting point Fe'!$C132,'intermediary sheet'!$D$2:$D$185,"total"),0)</f>
        <v>0</v>
      </c>
      <c r="V132" s="6">
        <f>IFERROR(SUMIFS('intermediary sheet'!V$2:V$185,'intermediary sheet'!$C$2:$C$185,'Market shares starting point Fe'!$C132,'intermediary sheet'!$D$2:$D$185,'Market shares starting point Fe'!$D132)/SUMIFS('intermediary sheet'!V$2:V$185,'intermediary sheet'!$C$2:$C$185,'Market shares starting point Fe'!$C132,'intermediary sheet'!$D$2:$D$185,"total"),0)</f>
        <v>0</v>
      </c>
      <c r="W132" s="6">
        <f>IFERROR(SUMIFS('intermediary sheet'!W$2:W$185,'intermediary sheet'!$C$2:$C$185,'Market shares starting point Fe'!$C132,'intermediary sheet'!$D$2:$D$185,'Market shares starting point Fe'!$D132)/SUMIFS('intermediary sheet'!W$2:W$185,'intermediary sheet'!$C$2:$C$185,'Market shares starting point Fe'!$C132,'intermediary sheet'!$D$2:$D$185,"total"),0)</f>
        <v>0</v>
      </c>
      <c r="X132" s="6">
        <f>IFERROR(SUMIFS('intermediary sheet'!X$2:X$185,'intermediary sheet'!$C$2:$C$185,'Market shares starting point Fe'!$C132,'intermediary sheet'!$D$2:$D$185,'Market shares starting point Fe'!$D132)/SUMIFS('intermediary sheet'!X$2:X$185,'intermediary sheet'!$C$2:$C$185,'Market shares starting point Fe'!$C132,'intermediary sheet'!$D$2:$D$185,"total"),0)</f>
        <v>0</v>
      </c>
      <c r="Y132" s="6">
        <f>IFERROR(SUMIFS('intermediary sheet'!Y$2:Y$185,'intermediary sheet'!$C$2:$C$185,'Market shares starting point Fe'!$C132,'intermediary sheet'!$D$2:$D$185,'Market shares starting point Fe'!$D132)/SUMIFS('intermediary sheet'!Y$2:Y$185,'intermediary sheet'!$C$2:$C$185,'Market shares starting point Fe'!$C132,'intermediary sheet'!$D$2:$D$185,"total"),0)</f>
        <v>0</v>
      </c>
      <c r="Z132" s="6">
        <f>IFERROR(SUMIFS('intermediary sheet'!Z$2:Z$185,'intermediary sheet'!$C$2:$C$185,'Market shares starting point Fe'!$C132,'intermediary sheet'!$D$2:$D$185,'Market shares starting point Fe'!$D132)/SUMIFS('intermediary sheet'!Z$2:Z$185,'intermediary sheet'!$C$2:$C$185,'Market shares starting point Fe'!$C132,'intermediary sheet'!$D$2:$D$185,"total"),0)</f>
        <v>0</v>
      </c>
      <c r="AA132" s="7">
        <f>IF(SUMIFS('Eurostat market shares'!$Z$2:$Z$185,'Eurostat market shares'!$C$2:$C$185,'Market shares starting point Fe'!$C132,'Eurostat market shares'!$D$2:$D$185,'Market shares starting point Fe'!$D132)=0,(SUMIFS('RAW data extract'!X$74:X$81,'RAW data extract'!$C$74:$C$81,VLOOKUP('Market shares starting point Fe'!$D132,Nomenclature!$F$1:$G$8,2,FALSE))-'Market shares starting point Fe'!Z132)+Z132,$Z132/SUMIFS('Eurostat market shares'!$Z$2:$Z$185,'Eurostat market shares'!$C$2:$C$185,'Market shares starting point Fe'!$C132,'Eurostat market shares'!$D$2:$D$185,'Market shares starting point Fe'!$D132)*(SUMIFS('RAW data extract'!X$74:X$81,'RAW data extract'!$C$74:$C$81,VLOOKUP('Market shares starting point Fe'!$D132,Nomenclature!$F$1:$G$8,2,FALSE))-'Market shares starting point Fe'!Z132)+Z132)</f>
        <v>0</v>
      </c>
      <c r="AB132" s="7">
        <f>IF(SUMIFS('Eurostat market shares'!$Z$2:$Z$185,'Eurostat market shares'!$C$2:$C$185,'Market shares starting point Fe'!$C132,'Eurostat market shares'!$D$2:$D$185,'Market shares starting point Fe'!$D132)=0,(SUMIFS('RAW data extract'!Y$74:Y$81,'RAW data extract'!$C$74:$C$81,VLOOKUP('Market shares starting point Fe'!$D132,Nomenclature!$F$1:$G$8,2,FALSE))-'Market shares starting point Fe'!AA132)+AA132,$Z132/SUMIFS('Eurostat market shares'!$Z$2:$Z$185,'Eurostat market shares'!$C$2:$C$185,'Market shares starting point Fe'!$C132,'Eurostat market shares'!$D$2:$D$185,'Market shares starting point Fe'!$D132)*(SUMIFS('RAW data extract'!Y$74:Y$81,'RAW data extract'!$C$74:$C$81,VLOOKUP('Market shares starting point Fe'!$D132,Nomenclature!$F$1:$G$8,2,FALSE))-'Market shares starting point Fe'!AA132)+AA132)</f>
        <v>0</v>
      </c>
      <c r="AC132" s="7">
        <f>IF(SUMIFS('Eurostat market shares'!$Z$2:$Z$185,'Eurostat market shares'!$C$2:$C$185,'Market shares starting point Fe'!$C132,'Eurostat market shares'!$D$2:$D$185,'Market shares starting point Fe'!$D132)=0,(SUMIFS('RAW data extract'!Z$74:Z$81,'RAW data extract'!$C$74:$C$81,VLOOKUP('Market shares starting point Fe'!$D132,Nomenclature!$F$1:$G$8,2,FALSE))-'Market shares starting point Fe'!AB132)+AB132,$Z132/SUMIFS('Eurostat market shares'!$Z$2:$Z$185,'Eurostat market shares'!$C$2:$C$185,'Market shares starting point Fe'!$C132,'Eurostat market shares'!$D$2:$D$185,'Market shares starting point Fe'!$D132)*(SUMIFS('RAW data extract'!Z$74:Z$81,'RAW data extract'!$C$74:$C$81,VLOOKUP('Market shares starting point Fe'!$D132,Nomenclature!$F$1:$G$8,2,FALSE))-'Market shares starting point Fe'!AB132)+AB132)</f>
        <v>0</v>
      </c>
      <c r="AD132" s="7">
        <f>IF(SUMIFS('Eurostat market shares'!$Z$2:$Z$185,'Eurostat market shares'!$C$2:$C$185,'Market shares starting point Fe'!$C132,'Eurostat market shares'!$D$2:$D$185,'Market shares starting point Fe'!$D132)=0,(SUMIFS('RAW data extract'!AA$74:AA$81,'RAW data extract'!$C$74:$C$81,VLOOKUP('Market shares starting point Fe'!$D132,Nomenclature!$F$1:$G$8,2,FALSE))-'Market shares starting point Fe'!AC132)+AC132,$Z132/SUMIFS('Eurostat market shares'!$Z$2:$Z$185,'Eurostat market shares'!$C$2:$C$185,'Market shares starting point Fe'!$C132,'Eurostat market shares'!$D$2:$D$185,'Market shares starting point Fe'!$D132)*(SUMIFS('RAW data extract'!AA$74:AA$81,'RAW data extract'!$C$74:$C$81,VLOOKUP('Market shares starting point Fe'!$D132,Nomenclature!$F$1:$G$8,2,FALSE))-'Market shares starting point Fe'!AC132)+AC132)</f>
        <v>0</v>
      </c>
      <c r="AE132" s="7">
        <f>IF(SUMIFS('Eurostat market shares'!$Z$2:$Z$185,'Eurostat market shares'!$C$2:$C$185,'Market shares starting point Fe'!$C132,'Eurostat market shares'!$D$2:$D$185,'Market shares starting point Fe'!$D132)=0,(SUMIFS('RAW data extract'!AB$74:AB$81,'RAW data extract'!$C$74:$C$81,VLOOKUP('Market shares starting point Fe'!$D132,Nomenclature!$F$1:$G$8,2,FALSE))-'Market shares starting point Fe'!AD132)+AD132,$Z132/SUMIFS('Eurostat market shares'!$Z$2:$Z$185,'Eurostat market shares'!$C$2:$C$185,'Market shares starting point Fe'!$C132,'Eurostat market shares'!$D$2:$D$185,'Market shares starting point Fe'!$D132)*(SUMIFS('RAW data extract'!AB$74:AB$81,'RAW data extract'!$C$74:$C$81,VLOOKUP('Market shares starting point Fe'!$D132,Nomenclature!$F$1:$G$8,2,FALSE))-'Market shares starting point Fe'!AD132)+AD132)</f>
        <v>0</v>
      </c>
      <c r="AF132" s="7">
        <f>IF(SUMIFS('Eurostat market shares'!$Z$2:$Z$185,'Eurostat market shares'!$C$2:$C$185,'Market shares starting point Fe'!$C132,'Eurostat market shares'!$D$2:$D$185,'Market shares starting point Fe'!$D132)=0,(SUMIFS('RAW data extract'!AC$74:AC$81,'RAW data extract'!$C$74:$C$81,VLOOKUP('Market shares starting point Fe'!$D132,Nomenclature!$F$1:$G$8,2,FALSE))-'Market shares starting point Fe'!AE132)+AE132,$Z132/SUMIFS('Eurostat market shares'!$Z$2:$Z$185,'Eurostat market shares'!$C$2:$C$185,'Market shares starting point Fe'!$C132,'Eurostat market shares'!$D$2:$D$185,'Market shares starting point Fe'!$D132)*(SUMIFS('RAW data extract'!AC$74:AC$81,'RAW data extract'!$C$74:$C$81,VLOOKUP('Market shares starting point Fe'!$D132,Nomenclature!$F$1:$G$8,2,FALSE))-'Market shares starting point Fe'!AE132)+AE132)</f>
        <v>0</v>
      </c>
      <c r="AG132" s="7">
        <f>IF(SUMIFS('Eurostat market shares'!$Z$2:$Z$185,'Eurostat market shares'!$C$2:$C$185,'Market shares starting point Fe'!$C132,'Eurostat market shares'!$D$2:$D$185,'Market shares starting point Fe'!$D132)=0,(SUMIFS('RAW data extract'!AD$74:AD$81,'RAW data extract'!$C$74:$C$81,VLOOKUP('Market shares starting point Fe'!$D132,Nomenclature!$F$1:$G$8,2,FALSE))-'Market shares starting point Fe'!AF132)+AF132,$Z132/SUMIFS('Eurostat market shares'!$Z$2:$Z$185,'Eurostat market shares'!$C$2:$C$185,'Market shares starting point Fe'!$C132,'Eurostat market shares'!$D$2:$D$185,'Market shares starting point Fe'!$D132)*(SUMIFS('RAW data extract'!AD$74:AD$81,'RAW data extract'!$C$74:$C$81,VLOOKUP('Market shares starting point Fe'!$D132,Nomenclature!$F$1:$G$8,2,FALSE))-'Market shares starting point Fe'!AF132)+AF132)</f>
        <v>0</v>
      </c>
      <c r="AH132" s="7">
        <f>IF(SUMIFS('Eurostat market shares'!$Z$2:$Z$185,'Eurostat market shares'!$C$2:$C$185,'Market shares starting point Fe'!$C132,'Eurostat market shares'!$D$2:$D$185,'Market shares starting point Fe'!$D132)=0,(SUMIFS('RAW data extract'!AE$74:AE$81,'RAW data extract'!$C$74:$C$81,VLOOKUP('Market shares starting point Fe'!$D132,Nomenclature!$F$1:$G$8,2,FALSE))-'Market shares starting point Fe'!AG132)+AG132,$Z132/SUMIFS('Eurostat market shares'!$Z$2:$Z$185,'Eurostat market shares'!$C$2:$C$185,'Market shares starting point Fe'!$C132,'Eurostat market shares'!$D$2:$D$185,'Market shares starting point Fe'!$D132)*(SUMIFS('RAW data extract'!AE$74:AE$81,'RAW data extract'!$C$74:$C$81,VLOOKUP('Market shares starting point Fe'!$D132,Nomenclature!$F$1:$G$8,2,FALSE))-'Market shares starting point Fe'!AG132)+AG132)</f>
        <v>0</v>
      </c>
      <c r="AI132" s="7">
        <f>IF(SUMIFS('Eurostat market shares'!$Z$2:$Z$185,'Eurostat market shares'!$C$2:$C$185,'Market shares starting point Fe'!$C132,'Eurostat market shares'!$D$2:$D$185,'Market shares starting point Fe'!$D132)=0,(SUMIFS('RAW data extract'!AF$74:AF$81,'RAW data extract'!$C$74:$C$81,VLOOKUP('Market shares starting point Fe'!$D132,Nomenclature!$F$1:$G$8,2,FALSE))-'Market shares starting point Fe'!AH132)+AH132,$Z132/SUMIFS('Eurostat market shares'!$Z$2:$Z$185,'Eurostat market shares'!$C$2:$C$185,'Market shares starting point Fe'!$C132,'Eurostat market shares'!$D$2:$D$185,'Market shares starting point Fe'!$D132)*(SUMIFS('RAW data extract'!AF$74:AF$81,'RAW data extract'!$C$74:$C$81,VLOOKUP('Market shares starting point Fe'!$D132,Nomenclature!$F$1:$G$8,2,FALSE))-'Market shares starting point Fe'!AH132)+AH132)</f>
        <v>0</v>
      </c>
      <c r="AJ132" s="7">
        <f>IF(SUMIFS('Eurostat market shares'!$Z$2:$Z$185,'Eurostat market shares'!$C$2:$C$185,'Market shares starting point Fe'!$C132,'Eurostat market shares'!$D$2:$D$185,'Market shares starting point Fe'!$D132)=0,(SUMIFS('RAW data extract'!AG$74:AG$81,'RAW data extract'!$C$74:$C$81,VLOOKUP('Market shares starting point Fe'!$D132,Nomenclature!$F$1:$G$8,2,FALSE))-'Market shares starting point Fe'!AI132)+AI132,$Z132/SUMIFS('Eurostat market shares'!$Z$2:$Z$185,'Eurostat market shares'!$C$2:$C$185,'Market shares starting point Fe'!$C132,'Eurostat market shares'!$D$2:$D$185,'Market shares starting point Fe'!$D132)*(SUMIFS('RAW data extract'!AG$74:AG$81,'RAW data extract'!$C$74:$C$81,VLOOKUP('Market shares starting point Fe'!$D132,Nomenclature!$F$1:$G$8,2,FALSE))-'Market shares starting point Fe'!AI132)+AI132)</f>
        <v>0</v>
      </c>
      <c r="AK132" s="7">
        <f>IF(SUMIFS('Eurostat market shares'!$Z$2:$Z$185,'Eurostat market shares'!$C$2:$C$185,'Market shares starting point Fe'!$C132,'Eurostat market shares'!$D$2:$D$185,'Market shares starting point Fe'!$D132)=0,(SUMIFS('RAW data extract'!AH$74:AH$81,'RAW data extract'!$C$74:$C$81,VLOOKUP('Market shares starting point Fe'!$D132,Nomenclature!$F$1:$G$8,2,FALSE))-'Market shares starting point Fe'!AJ132)+AJ132,$Z132/SUMIFS('Eurostat market shares'!$Z$2:$Z$185,'Eurostat market shares'!$C$2:$C$185,'Market shares starting point Fe'!$C132,'Eurostat market shares'!$D$2:$D$185,'Market shares starting point Fe'!$D132)*(SUMIFS('RAW data extract'!AH$74:AH$81,'RAW data extract'!$C$74:$C$81,VLOOKUP('Market shares starting point Fe'!$D132,Nomenclature!$F$1:$G$8,2,FALSE))-'Market shares starting point Fe'!AJ132)+AJ132)</f>
        <v>0</v>
      </c>
      <c r="AL132" s="7">
        <f>IF(SUMIFS('Eurostat market shares'!$Z$2:$Z$185,'Eurostat market shares'!$C$2:$C$185,'Market shares starting point Fe'!$C132,'Eurostat market shares'!$D$2:$D$185,'Market shares starting point Fe'!$D132)=0,(SUMIFS('RAW data extract'!AI$74:AI$81,'RAW data extract'!$C$74:$C$81,VLOOKUP('Market shares starting point Fe'!$D132,Nomenclature!$F$1:$G$8,2,FALSE))-'Market shares starting point Fe'!AK132)+AK132,$Z132/SUMIFS('Eurostat market shares'!$Z$2:$Z$185,'Eurostat market shares'!$C$2:$C$185,'Market shares starting point Fe'!$C132,'Eurostat market shares'!$D$2:$D$185,'Market shares starting point Fe'!$D132)*(SUMIFS('RAW data extract'!AI$74:AI$81,'RAW data extract'!$C$74:$C$81,VLOOKUP('Market shares starting point Fe'!$D132,Nomenclature!$F$1:$G$8,2,FALSE))-'Market shares starting point Fe'!AK132)+AK132)</f>
        <v>0</v>
      </c>
      <c r="AM132" s="7">
        <f>IF(SUMIFS('Eurostat market shares'!$Z$2:$Z$185,'Eurostat market shares'!$C$2:$C$185,'Market shares starting point Fe'!$C132,'Eurostat market shares'!$D$2:$D$185,'Market shares starting point Fe'!$D132)=0,(SUMIFS('RAW data extract'!AJ$74:AJ$81,'RAW data extract'!$C$74:$C$81,VLOOKUP('Market shares starting point Fe'!$D132,Nomenclature!$F$1:$G$8,2,FALSE))-'Market shares starting point Fe'!AL132)+AL132,$Z132/SUMIFS('Eurostat market shares'!$Z$2:$Z$185,'Eurostat market shares'!$C$2:$C$185,'Market shares starting point Fe'!$C132,'Eurostat market shares'!$D$2:$D$185,'Market shares starting point Fe'!$D132)*(SUMIFS('RAW data extract'!AJ$74:AJ$81,'RAW data extract'!$C$74:$C$81,VLOOKUP('Market shares starting point Fe'!$D132,Nomenclature!$F$1:$G$8,2,FALSE))-'Market shares starting point Fe'!AL132)+AL132)</f>
        <v>0</v>
      </c>
      <c r="AN132" s="7">
        <f>IF(SUMIFS('Eurostat market shares'!$Z$2:$Z$185,'Eurostat market shares'!$C$2:$C$185,'Market shares starting point Fe'!$C132,'Eurostat market shares'!$D$2:$D$185,'Market shares starting point Fe'!$D132)=0,(SUMIFS('RAW data extract'!AK$74:AK$81,'RAW data extract'!$C$74:$C$81,VLOOKUP('Market shares starting point Fe'!$D132,Nomenclature!$F$1:$G$8,2,FALSE))-'Market shares starting point Fe'!AM132)+AM132,$Z132/SUMIFS('Eurostat market shares'!$Z$2:$Z$185,'Eurostat market shares'!$C$2:$C$185,'Market shares starting point Fe'!$C132,'Eurostat market shares'!$D$2:$D$185,'Market shares starting point Fe'!$D132)*(SUMIFS('RAW data extract'!AK$74:AK$81,'RAW data extract'!$C$74:$C$81,VLOOKUP('Market shares starting point Fe'!$D132,Nomenclature!$F$1:$G$8,2,FALSE))-'Market shares starting point Fe'!AM132)+AM132)</f>
        <v>0</v>
      </c>
      <c r="AO132" s="7">
        <f>IF(SUMIFS('Eurostat market shares'!$Z$2:$Z$185,'Eurostat market shares'!$C$2:$C$185,'Market shares starting point Fe'!$C132,'Eurostat market shares'!$D$2:$D$185,'Market shares starting point Fe'!$D132)=0,(SUMIFS('RAW data extract'!AL$74:AL$81,'RAW data extract'!$C$74:$C$81,VLOOKUP('Market shares starting point Fe'!$D132,Nomenclature!$F$1:$G$8,2,FALSE))-'Market shares starting point Fe'!AN132)+AN132,$Z132/SUMIFS('Eurostat market shares'!$Z$2:$Z$185,'Eurostat market shares'!$C$2:$C$185,'Market shares starting point Fe'!$C132,'Eurostat market shares'!$D$2:$D$185,'Market shares starting point Fe'!$D132)*(SUMIFS('RAW data extract'!AL$74:AL$81,'RAW data extract'!$C$74:$C$81,VLOOKUP('Market shares starting point Fe'!$D132,Nomenclature!$F$1:$G$8,2,FALSE))-'Market shares starting point Fe'!AN132)+AN132)</f>
        <v>0</v>
      </c>
      <c r="AP132" s="7">
        <f>IF(SUMIFS('Eurostat market shares'!$Z$2:$Z$185,'Eurostat market shares'!$C$2:$C$185,'Market shares starting point Fe'!$C132,'Eurostat market shares'!$D$2:$D$185,'Market shares starting point Fe'!$D132)=0,(SUMIFS('RAW data extract'!AM$74:AM$81,'RAW data extract'!$C$74:$C$81,VLOOKUP('Market shares starting point Fe'!$D132,Nomenclature!$F$1:$G$8,2,FALSE))-'Market shares starting point Fe'!AO132)+AO132,$Z132/SUMIFS('Eurostat market shares'!$Z$2:$Z$185,'Eurostat market shares'!$C$2:$C$185,'Market shares starting point Fe'!$C132,'Eurostat market shares'!$D$2:$D$185,'Market shares starting point Fe'!$D132)*(SUMIFS('RAW data extract'!AM$74:AM$81,'RAW data extract'!$C$74:$C$81,VLOOKUP('Market shares starting point Fe'!$D132,Nomenclature!$F$1:$G$8,2,FALSE))-'Market shares starting point Fe'!AO132)+AO132)</f>
        <v>0</v>
      </c>
      <c r="AQ132" s="7">
        <f>IF(SUMIFS('Eurostat market shares'!$Z$2:$Z$185,'Eurostat market shares'!$C$2:$C$185,'Market shares starting point Fe'!$C132,'Eurostat market shares'!$D$2:$D$185,'Market shares starting point Fe'!$D132)=0,(SUMIFS('RAW data extract'!AN$74:AN$81,'RAW data extract'!$C$74:$C$81,VLOOKUP('Market shares starting point Fe'!$D132,Nomenclature!$F$1:$G$8,2,FALSE))-'Market shares starting point Fe'!AP132)+AP132,$Z132/SUMIFS('Eurostat market shares'!$Z$2:$Z$185,'Eurostat market shares'!$C$2:$C$185,'Market shares starting point Fe'!$C132,'Eurostat market shares'!$D$2:$D$185,'Market shares starting point Fe'!$D132)*(SUMIFS('RAW data extract'!AN$74:AN$81,'RAW data extract'!$C$74:$C$81,VLOOKUP('Market shares starting point Fe'!$D132,Nomenclature!$F$1:$G$8,2,FALSE))-'Market shares starting point Fe'!AP132)+AP132)</f>
        <v>0</v>
      </c>
      <c r="AR132" s="7">
        <f>IF(SUMIFS('Eurostat market shares'!$Z$2:$Z$185,'Eurostat market shares'!$C$2:$C$185,'Market shares starting point Fe'!$C132,'Eurostat market shares'!$D$2:$D$185,'Market shares starting point Fe'!$D132)=0,(SUMIFS('RAW data extract'!AO$74:AO$81,'RAW data extract'!$C$74:$C$81,VLOOKUP('Market shares starting point Fe'!$D132,Nomenclature!$F$1:$G$8,2,FALSE))-'Market shares starting point Fe'!AQ132)+AQ132,$Z132/SUMIFS('Eurostat market shares'!$Z$2:$Z$185,'Eurostat market shares'!$C$2:$C$185,'Market shares starting point Fe'!$C132,'Eurostat market shares'!$D$2:$D$185,'Market shares starting point Fe'!$D132)*(SUMIFS('RAW data extract'!AO$74:AO$81,'RAW data extract'!$C$74:$C$81,VLOOKUP('Market shares starting point Fe'!$D132,Nomenclature!$F$1:$G$8,2,FALSE))-'Market shares starting point Fe'!AQ132)+AQ132)</f>
        <v>0</v>
      </c>
      <c r="AS132" s="7">
        <f>IF(SUMIFS('Eurostat market shares'!$Z$2:$Z$185,'Eurostat market shares'!$C$2:$C$185,'Market shares starting point Fe'!$C132,'Eurostat market shares'!$D$2:$D$185,'Market shares starting point Fe'!$D132)=0,(SUMIFS('RAW data extract'!AP$74:AP$81,'RAW data extract'!$C$74:$C$81,VLOOKUP('Market shares starting point Fe'!$D132,Nomenclature!$F$1:$G$8,2,FALSE))-'Market shares starting point Fe'!AR132)+AR132,$Z132/SUMIFS('Eurostat market shares'!$Z$2:$Z$185,'Eurostat market shares'!$C$2:$C$185,'Market shares starting point Fe'!$C132,'Eurostat market shares'!$D$2:$D$185,'Market shares starting point Fe'!$D132)*(SUMIFS('RAW data extract'!AP$74:AP$81,'RAW data extract'!$C$74:$C$81,VLOOKUP('Market shares starting point Fe'!$D132,Nomenclature!$F$1:$G$8,2,FALSE))-'Market shares starting point Fe'!AR132)+AR132)</f>
        <v>0</v>
      </c>
      <c r="AT132" s="7">
        <f>IF(SUMIFS('Eurostat market shares'!$Z$2:$Z$185,'Eurostat market shares'!$C$2:$C$185,'Market shares starting point Fe'!$C132,'Eurostat market shares'!$D$2:$D$185,'Market shares starting point Fe'!$D132)=0,(SUMIFS('RAW data extract'!AQ$74:AQ$81,'RAW data extract'!$C$74:$C$81,VLOOKUP('Market shares starting point Fe'!$D132,Nomenclature!$F$1:$G$8,2,FALSE))-'Market shares starting point Fe'!AS132)+AS132,$Z132/SUMIFS('Eurostat market shares'!$Z$2:$Z$185,'Eurostat market shares'!$C$2:$C$185,'Market shares starting point Fe'!$C132,'Eurostat market shares'!$D$2:$D$185,'Market shares starting point Fe'!$D132)*(SUMIFS('RAW data extract'!AQ$74:AQ$81,'RAW data extract'!$C$74:$C$81,VLOOKUP('Market shares starting point Fe'!$D132,Nomenclature!$F$1:$G$8,2,FALSE))-'Market shares starting point Fe'!AS132)+AS132)</f>
        <v>0</v>
      </c>
      <c r="AU132" s="7">
        <f>IF(SUMIFS('Eurostat market shares'!$Z$2:$Z$185,'Eurostat market shares'!$C$2:$C$185,'Market shares starting point Fe'!$C132,'Eurostat market shares'!$D$2:$D$185,'Market shares starting point Fe'!$D132)=0,(SUMIFS('RAW data extract'!AR$74:AR$81,'RAW data extract'!$C$74:$C$81,VLOOKUP('Market shares starting point Fe'!$D132,Nomenclature!$F$1:$G$8,2,FALSE))-'Market shares starting point Fe'!AT132)+AT132,$Z132/SUMIFS('Eurostat market shares'!$Z$2:$Z$185,'Eurostat market shares'!$C$2:$C$185,'Market shares starting point Fe'!$C132,'Eurostat market shares'!$D$2:$D$185,'Market shares starting point Fe'!$D132)*(SUMIFS('RAW data extract'!AR$74:AR$81,'RAW data extract'!$C$74:$C$81,VLOOKUP('Market shares starting point Fe'!$D132,Nomenclature!$F$1:$G$8,2,FALSE))-'Market shares starting point Fe'!AT132)+AT132)</f>
        <v>0</v>
      </c>
      <c r="AV132" s="7">
        <f>IF(SUMIFS('Eurostat market shares'!$Z$2:$Z$185,'Eurostat market shares'!$C$2:$C$185,'Market shares starting point Fe'!$C132,'Eurostat market shares'!$D$2:$D$185,'Market shares starting point Fe'!$D132)=0,(SUMIFS('RAW data extract'!AS$74:AS$81,'RAW data extract'!$C$74:$C$81,VLOOKUP('Market shares starting point Fe'!$D132,Nomenclature!$F$1:$G$8,2,FALSE))-'Market shares starting point Fe'!AU132)+AU132,$Z132/SUMIFS('Eurostat market shares'!$Z$2:$Z$185,'Eurostat market shares'!$C$2:$C$185,'Market shares starting point Fe'!$C132,'Eurostat market shares'!$D$2:$D$185,'Market shares starting point Fe'!$D132)*(SUMIFS('RAW data extract'!AS$74:AS$81,'RAW data extract'!$C$74:$C$81,VLOOKUP('Market shares starting point Fe'!$D132,Nomenclature!$F$1:$G$8,2,FALSE))-'Market shares starting point Fe'!AU132)+AU132)</f>
        <v>0</v>
      </c>
      <c r="AW132" s="7">
        <f>IF(SUMIFS('Eurostat market shares'!$Z$2:$Z$185,'Eurostat market shares'!$C$2:$C$185,'Market shares starting point Fe'!$C132,'Eurostat market shares'!$D$2:$D$185,'Market shares starting point Fe'!$D132)=0,(SUMIFS('RAW data extract'!AT$74:AT$81,'RAW data extract'!$C$74:$C$81,VLOOKUP('Market shares starting point Fe'!$D132,Nomenclature!$F$1:$G$8,2,FALSE))-'Market shares starting point Fe'!AV132)+AV132,$Z132/SUMIFS('Eurostat market shares'!$Z$2:$Z$185,'Eurostat market shares'!$C$2:$C$185,'Market shares starting point Fe'!$C132,'Eurostat market shares'!$D$2:$D$185,'Market shares starting point Fe'!$D132)*(SUMIFS('RAW data extract'!AT$74:AT$81,'RAW data extract'!$C$74:$C$81,VLOOKUP('Market shares starting point Fe'!$D132,Nomenclature!$F$1:$G$8,2,FALSE))-'Market shares starting point Fe'!AV132)+AV132)</f>
        <v>0</v>
      </c>
      <c r="AX132" s="7">
        <f>IF(SUMIFS('Eurostat market shares'!$Z$2:$Z$185,'Eurostat market shares'!$C$2:$C$185,'Market shares starting point Fe'!$C132,'Eurostat market shares'!$D$2:$D$185,'Market shares starting point Fe'!$D132)=0,(SUMIFS('RAW data extract'!AU$74:AU$81,'RAW data extract'!$C$74:$C$81,VLOOKUP('Market shares starting point Fe'!$D132,Nomenclature!$F$1:$G$8,2,FALSE))-'Market shares starting point Fe'!AW132)+AW132,$Z132/SUMIFS('Eurostat market shares'!$Z$2:$Z$185,'Eurostat market shares'!$C$2:$C$185,'Market shares starting point Fe'!$C132,'Eurostat market shares'!$D$2:$D$185,'Market shares starting point Fe'!$D132)*(SUMIFS('RAW data extract'!AU$74:AU$81,'RAW data extract'!$C$74:$C$81,VLOOKUP('Market shares starting point Fe'!$D132,Nomenclature!$F$1:$G$8,2,FALSE))-'Market shares starting point Fe'!AW132)+AW132)</f>
        <v>0</v>
      </c>
      <c r="AY132" s="7">
        <f>IF(SUMIFS('Eurostat market shares'!$Z$2:$Z$185,'Eurostat market shares'!$C$2:$C$185,'Market shares starting point Fe'!$C132,'Eurostat market shares'!$D$2:$D$185,'Market shares starting point Fe'!$D132)=0,(SUMIFS('RAW data extract'!AV$74:AV$81,'RAW data extract'!$C$74:$C$81,VLOOKUP('Market shares starting point Fe'!$D132,Nomenclature!$F$1:$G$8,2,FALSE))-'Market shares starting point Fe'!AX132)+AX132,$Z132/SUMIFS('Eurostat market shares'!$Z$2:$Z$185,'Eurostat market shares'!$C$2:$C$185,'Market shares starting point Fe'!$C132,'Eurostat market shares'!$D$2:$D$185,'Market shares starting point Fe'!$D132)*(SUMIFS('RAW data extract'!AV$74:AV$81,'RAW data extract'!$C$74:$C$81,VLOOKUP('Market shares starting point Fe'!$D132,Nomenclature!$F$1:$G$8,2,FALSE))-'Market shares starting point Fe'!AX132)+AX132)</f>
        <v>0</v>
      </c>
      <c r="AZ132" s="7">
        <f>IF(SUMIFS('Eurostat market shares'!$Z$2:$Z$185,'Eurostat market shares'!$C$2:$C$185,'Market shares starting point Fe'!$C132,'Eurostat market shares'!$D$2:$D$185,'Market shares starting point Fe'!$D132)=0,(SUMIFS('RAW data extract'!AW$74:AW$81,'RAW data extract'!$C$74:$C$81,VLOOKUP('Market shares starting point Fe'!$D132,Nomenclature!$F$1:$G$8,2,FALSE))-'Market shares starting point Fe'!AY132)+AY132,$Z132/SUMIFS('Eurostat market shares'!$Z$2:$Z$185,'Eurostat market shares'!$C$2:$C$185,'Market shares starting point Fe'!$C132,'Eurostat market shares'!$D$2:$D$185,'Market shares starting point Fe'!$D132)*(SUMIFS('RAW data extract'!AW$74:AW$81,'RAW data extract'!$C$74:$C$81,VLOOKUP('Market shares starting point Fe'!$D132,Nomenclature!$F$1:$G$8,2,FALSE))-'Market shares starting point Fe'!AY132)+AY132)</f>
        <v>0</v>
      </c>
      <c r="BA132" s="7">
        <f>IF(SUMIFS('Eurostat market shares'!$Z$2:$Z$185,'Eurostat market shares'!$C$2:$C$185,'Market shares starting point Fe'!$C132,'Eurostat market shares'!$D$2:$D$185,'Market shares starting point Fe'!$D132)=0,(SUMIFS('RAW data extract'!AX$74:AX$81,'RAW data extract'!$C$74:$C$81,VLOOKUP('Market shares starting point Fe'!$D132,Nomenclature!$F$1:$G$8,2,FALSE))-'Market shares starting point Fe'!AZ132)+AZ132,$Z132/SUMIFS('Eurostat market shares'!$Z$2:$Z$185,'Eurostat market shares'!$C$2:$C$185,'Market shares starting point Fe'!$C132,'Eurostat market shares'!$D$2:$D$185,'Market shares starting point Fe'!$D132)*(SUMIFS('RAW data extract'!AX$74:AX$81,'RAW data extract'!$C$74:$C$81,VLOOKUP('Market shares starting point Fe'!$D132,Nomenclature!$F$1:$G$8,2,FALSE))-'Market shares starting point Fe'!AZ132)+AZ132)</f>
        <v>0</v>
      </c>
      <c r="BB132" s="7">
        <f>IF(SUMIFS('Eurostat market shares'!$Z$2:$Z$185,'Eurostat market shares'!$C$2:$C$185,'Market shares starting point Fe'!$C132,'Eurostat market shares'!$D$2:$D$185,'Market shares starting point Fe'!$D132)=0,(SUMIFS('RAW data extract'!AY$74:AY$81,'RAW data extract'!$C$74:$C$81,VLOOKUP('Market shares starting point Fe'!$D132,Nomenclature!$F$1:$G$8,2,FALSE))-'Market shares starting point Fe'!BA132)+BA132,$Z132/SUMIFS('Eurostat market shares'!$Z$2:$Z$185,'Eurostat market shares'!$C$2:$C$185,'Market shares starting point Fe'!$C132,'Eurostat market shares'!$D$2:$D$185,'Market shares starting point Fe'!$D132)*(SUMIFS('RAW data extract'!AY$74:AY$81,'RAW data extract'!$C$74:$C$81,VLOOKUP('Market shares starting point Fe'!$D132,Nomenclature!$F$1:$G$8,2,FALSE))-'Market shares starting point Fe'!BA132)+BA132)</f>
        <v>0</v>
      </c>
      <c r="BC132" s="7">
        <f>IF(SUMIFS('Eurostat market shares'!$Z$2:$Z$185,'Eurostat market shares'!$C$2:$C$185,'Market shares starting point Fe'!$C132,'Eurostat market shares'!$D$2:$D$185,'Market shares starting point Fe'!$D132)=0,(SUMIFS('RAW data extract'!AZ$74:AZ$81,'RAW data extract'!$C$74:$C$81,VLOOKUP('Market shares starting point Fe'!$D132,Nomenclature!$F$1:$G$8,2,FALSE))-'Market shares starting point Fe'!BB132)+BB132,$Z132/SUMIFS('Eurostat market shares'!$Z$2:$Z$185,'Eurostat market shares'!$C$2:$C$185,'Market shares starting point Fe'!$C132,'Eurostat market shares'!$D$2:$D$185,'Market shares starting point Fe'!$D132)*(SUMIFS('RAW data extract'!AZ$74:AZ$81,'RAW data extract'!$C$74:$C$81,VLOOKUP('Market shares starting point Fe'!$D132,Nomenclature!$F$1:$G$8,2,FALSE))-'Market shares starting point Fe'!BB132)+BB132)</f>
        <v>0</v>
      </c>
      <c r="BD132" s="7">
        <f>IF(SUMIFS('Eurostat market shares'!$Z$2:$Z$185,'Eurostat market shares'!$C$2:$C$185,'Market shares starting point Fe'!$C132,'Eurostat market shares'!$D$2:$D$185,'Market shares starting point Fe'!$D132)=0,(SUMIFS('RAW data extract'!BA$74:BA$81,'RAW data extract'!$C$74:$C$81,VLOOKUP('Market shares starting point Fe'!$D132,Nomenclature!$F$1:$G$8,2,FALSE))-'Market shares starting point Fe'!BC132)+BC132,$Z132/SUMIFS('Eurostat market shares'!$Z$2:$Z$185,'Eurostat market shares'!$C$2:$C$185,'Market shares starting point Fe'!$C132,'Eurostat market shares'!$D$2:$D$185,'Market shares starting point Fe'!$D132)*(SUMIFS('RAW data extract'!BA$74:BA$81,'RAW data extract'!$C$74:$C$81,VLOOKUP('Market shares starting point Fe'!$D132,Nomenclature!$F$1:$G$8,2,FALSE))-'Market shares starting point Fe'!BC132)+BC132)</f>
        <v>0</v>
      </c>
      <c r="BE132" s="7">
        <f>IF(SUMIFS('Eurostat market shares'!$Z$2:$Z$185,'Eurostat market shares'!$C$2:$C$185,'Market shares starting point Fe'!$C132,'Eurostat market shares'!$D$2:$D$185,'Market shares starting point Fe'!$D132)=0,(SUMIFS('RAW data extract'!BB$74:BB$81,'RAW data extract'!$C$74:$C$81,VLOOKUP('Market shares starting point Fe'!$D132,Nomenclature!$F$1:$G$8,2,FALSE))-'Market shares starting point Fe'!BD132)+BD132,$Z132/SUMIFS('Eurostat market shares'!$Z$2:$Z$185,'Eurostat market shares'!$C$2:$C$185,'Market shares starting point Fe'!$C132,'Eurostat market shares'!$D$2:$D$185,'Market shares starting point Fe'!$D132)*(SUMIFS('RAW data extract'!BB$74:BB$81,'RAW data extract'!$C$74:$C$81,VLOOKUP('Market shares starting point Fe'!$D132,Nomenclature!$F$1:$G$8,2,FALSE))-'Market shares starting point Fe'!BD132)+BD132)</f>
        <v>0</v>
      </c>
      <c r="BF132" s="7">
        <f>IF(SUMIFS('Eurostat market shares'!$Z$2:$Z$185,'Eurostat market shares'!$C$2:$C$185,'Market shares starting point Fe'!$C132,'Eurostat market shares'!$D$2:$D$185,'Market shares starting point Fe'!$D132)=0,(SUMIFS('RAW data extract'!BC$74:BC$81,'RAW data extract'!$C$74:$C$81,VLOOKUP('Market shares starting point Fe'!$D132,Nomenclature!$F$1:$G$8,2,FALSE))-'Market shares starting point Fe'!BE132)+BE132,$Z132/SUMIFS('Eurostat market shares'!$Z$2:$Z$185,'Eurostat market shares'!$C$2:$C$185,'Market shares starting point Fe'!$C132,'Eurostat market shares'!$D$2:$D$185,'Market shares starting point Fe'!$D132)*(SUMIFS('RAW data extract'!BC$74:BC$81,'RAW data extract'!$C$74:$C$81,VLOOKUP('Market shares starting point Fe'!$D132,Nomenclature!$F$1:$G$8,2,FALSE))-'Market shares starting point Fe'!BE132)+BE132)</f>
        <v>0</v>
      </c>
      <c r="BG132" s="7">
        <f>IF(SUMIFS('Eurostat market shares'!$Z$2:$Z$185,'Eurostat market shares'!$C$2:$C$185,'Market shares starting point Fe'!$C132,'Eurostat market shares'!$D$2:$D$185,'Market shares starting point Fe'!$D132)=0,(SUMIFS('RAW data extract'!BD$74:BD$81,'RAW data extract'!$C$74:$C$81,VLOOKUP('Market shares starting point Fe'!$D132,Nomenclature!$F$1:$G$8,2,FALSE))-'Market shares starting point Fe'!BF132)+BF132,$Z132/SUMIFS('Eurostat market shares'!$Z$2:$Z$185,'Eurostat market shares'!$C$2:$C$185,'Market shares starting point Fe'!$C132,'Eurostat market shares'!$D$2:$D$185,'Market shares starting point Fe'!$D132)*(SUMIFS('RAW data extract'!BD$74:BD$81,'RAW data extract'!$C$74:$C$81,VLOOKUP('Market shares starting point Fe'!$D132,Nomenclature!$F$1:$G$8,2,FALSE))-'Market shares starting point Fe'!BF132)+BF132)</f>
        <v>0</v>
      </c>
      <c r="BH132" s="7">
        <f>IF(SUMIFS('Eurostat market shares'!$Z$2:$Z$185,'Eurostat market shares'!$C$2:$C$185,'Market shares starting point Fe'!$C132,'Eurostat market shares'!$D$2:$D$185,'Market shares starting point Fe'!$D132)=0,(SUMIFS('RAW data extract'!BE$74:BE$81,'RAW data extract'!$C$74:$C$81,VLOOKUP('Market shares starting point Fe'!$D132,Nomenclature!$F$1:$G$8,2,FALSE))-'Market shares starting point Fe'!BG132)+BG132,$Z132/SUMIFS('Eurostat market shares'!$Z$2:$Z$185,'Eurostat market shares'!$C$2:$C$185,'Market shares starting point Fe'!$C132,'Eurostat market shares'!$D$2:$D$185,'Market shares starting point Fe'!$D132)*(SUMIFS('RAW data extract'!BE$74:BE$81,'RAW data extract'!$C$74:$C$81,VLOOKUP('Market shares starting point Fe'!$D132,Nomenclature!$F$1:$G$8,2,FALSE))-'Market shares starting point Fe'!BG132)+BG132)</f>
        <v>0</v>
      </c>
    </row>
    <row r="133" spans="1:60" x14ac:dyDescent="0.3">
      <c r="A133" t="s">
        <v>9</v>
      </c>
      <c r="B133" t="s">
        <v>10</v>
      </c>
      <c r="C133" t="s">
        <v>35</v>
      </c>
      <c r="D133" t="s">
        <v>19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 s="6">
        <f>IFERROR(SUMIFS('intermediary sheet'!J$2:J$185,'intermediary sheet'!$C$2:$C$185,'Market shares starting point Fe'!$C133,'intermediary sheet'!$D$2:$D$185,'Market shares starting point Fe'!$D133)/SUMIFS('intermediary sheet'!J$2:J$185,'intermediary sheet'!$C$2:$C$185,'Market shares starting point Fe'!$C133,'intermediary sheet'!$D$2:$D$185,"total"),0)</f>
        <v>1.2133673769121269E-2</v>
      </c>
      <c r="K133" s="6">
        <f>IFERROR(SUMIFS('intermediary sheet'!K$2:K$185,'intermediary sheet'!$C$2:$C$185,'Market shares starting point Fe'!$C133,'intermediary sheet'!$D$2:$D$185,'Market shares starting point Fe'!$D133)/SUMIFS('intermediary sheet'!K$2:K$185,'intermediary sheet'!$C$2:$C$185,'Market shares starting point Fe'!$C133,'intermediary sheet'!$D$2:$D$185,"total"),0)</f>
        <v>1.2152314938238692E-2</v>
      </c>
      <c r="L133" s="6">
        <f>IFERROR(SUMIFS('intermediary sheet'!L$2:L$185,'intermediary sheet'!$C$2:$C$185,'Market shares starting point Fe'!$C133,'intermediary sheet'!$D$2:$D$185,'Market shares starting point Fe'!$D133)/SUMIFS('intermediary sheet'!L$2:L$185,'intermediary sheet'!$C$2:$C$185,'Market shares starting point Fe'!$C133,'intermediary sheet'!$D$2:$D$185,"total"),0)</f>
        <v>1.1946219969142606E-2</v>
      </c>
      <c r="M133" s="6">
        <f>IFERROR(SUMIFS('intermediary sheet'!M$2:M$185,'intermediary sheet'!$C$2:$C$185,'Market shares starting point Fe'!$C133,'intermediary sheet'!$D$2:$D$185,'Market shares starting point Fe'!$D133)/SUMIFS('intermediary sheet'!M$2:M$185,'intermediary sheet'!$C$2:$C$185,'Market shares starting point Fe'!$C133,'intermediary sheet'!$D$2:$D$185,"total"),0)</f>
        <v>1.1839445567427087E-2</v>
      </c>
      <c r="N133" s="6">
        <f>IFERROR(SUMIFS('intermediary sheet'!N$2:N$185,'intermediary sheet'!$C$2:$C$185,'Market shares starting point Fe'!$C133,'intermediary sheet'!$D$2:$D$185,'Market shares starting point Fe'!$D133)/SUMIFS('intermediary sheet'!N$2:N$185,'intermediary sheet'!$C$2:$C$185,'Market shares starting point Fe'!$C133,'intermediary sheet'!$D$2:$D$185,"total"),0)</f>
        <v>1.0915341641598623E-2</v>
      </c>
      <c r="O133" s="6">
        <f>IFERROR(SUMIFS('intermediary sheet'!O$2:O$185,'intermediary sheet'!$C$2:$C$185,'Market shares starting point Fe'!$C133,'intermediary sheet'!$D$2:$D$185,'Market shares starting point Fe'!$D133)/SUMIFS('intermediary sheet'!O$2:O$185,'intermediary sheet'!$C$2:$C$185,'Market shares starting point Fe'!$C133,'intermediary sheet'!$D$2:$D$185,"total"),0)</f>
        <v>1.089223638470452E-2</v>
      </c>
      <c r="P133" s="6">
        <f>IFERROR(SUMIFS('intermediary sheet'!P$2:P$185,'intermediary sheet'!$C$2:$C$185,'Market shares starting point Fe'!$C133,'intermediary sheet'!$D$2:$D$185,'Market shares starting point Fe'!$D133)/SUMIFS('intermediary sheet'!P$2:P$185,'intermediary sheet'!$C$2:$C$185,'Market shares starting point Fe'!$C133,'intermediary sheet'!$D$2:$D$185,"total"),0)</f>
        <v>1.105509685614481E-2</v>
      </c>
      <c r="Q133" s="6">
        <f>IFERROR(SUMIFS('intermediary sheet'!Q$2:Q$185,'intermediary sheet'!$C$2:$C$185,'Market shares starting point Fe'!$C133,'intermediary sheet'!$D$2:$D$185,'Market shares starting point Fe'!$D133)/SUMIFS('intermediary sheet'!Q$2:Q$185,'intermediary sheet'!$C$2:$C$185,'Market shares starting point Fe'!$C133,'intermediary sheet'!$D$2:$D$185,"total"),0)</f>
        <v>1.0502754820936639E-2</v>
      </c>
      <c r="R133" s="6">
        <f>IFERROR(SUMIFS('intermediary sheet'!R$2:R$185,'intermediary sheet'!$C$2:$C$185,'Market shares starting point Fe'!$C133,'intermediary sheet'!$D$2:$D$185,'Market shares starting point Fe'!$D133)/SUMIFS('intermediary sheet'!R$2:R$185,'intermediary sheet'!$C$2:$C$185,'Market shares starting point Fe'!$C133,'intermediary sheet'!$D$2:$D$185,"total"),0)</f>
        <v>1.1375947995666304E-2</v>
      </c>
      <c r="S133" s="6">
        <f>IFERROR(SUMIFS('intermediary sheet'!S$2:S$185,'intermediary sheet'!$C$2:$C$185,'Market shares starting point Fe'!$C133,'intermediary sheet'!$D$2:$D$185,'Market shares starting point Fe'!$D133)/SUMIFS('intermediary sheet'!S$2:S$185,'intermediary sheet'!$C$2:$C$185,'Market shares starting point Fe'!$C133,'intermediary sheet'!$D$2:$D$185,"total"),0)</f>
        <v>1.1221500949968334E-2</v>
      </c>
      <c r="T133" s="6">
        <f>IFERROR(SUMIFS('intermediary sheet'!T$2:T$185,'intermediary sheet'!$C$2:$C$185,'Market shares starting point Fe'!$C133,'intermediary sheet'!$D$2:$D$185,'Market shares starting point Fe'!$D133)/SUMIFS('intermediary sheet'!T$2:T$185,'intermediary sheet'!$C$2:$C$185,'Market shares starting point Fe'!$C133,'intermediary sheet'!$D$2:$D$185,"total"),0)</f>
        <v>9.1566535234429008E-3</v>
      </c>
      <c r="U133" s="6">
        <f>IFERROR(SUMIFS('intermediary sheet'!U$2:U$185,'intermediary sheet'!$C$2:$C$185,'Market shares starting point Fe'!$C133,'intermediary sheet'!$D$2:$D$185,'Market shares starting point Fe'!$D133)/SUMIFS('intermediary sheet'!U$2:U$185,'intermediary sheet'!$C$2:$C$185,'Market shares starting point Fe'!$C133,'intermediary sheet'!$D$2:$D$185,"total"),0)</f>
        <v>8.6259219068988979E-3</v>
      </c>
      <c r="V133" s="6">
        <f>IFERROR(SUMIFS('intermediary sheet'!V$2:V$185,'intermediary sheet'!$C$2:$C$185,'Market shares starting point Fe'!$C133,'intermediary sheet'!$D$2:$D$185,'Market shares starting point Fe'!$D133)/SUMIFS('intermediary sheet'!V$2:V$185,'intermediary sheet'!$C$2:$C$185,'Market shares starting point Fe'!$C133,'intermediary sheet'!$D$2:$D$185,"total"),0)</f>
        <v>9.7105000453761685E-3</v>
      </c>
      <c r="W133" s="6">
        <f>IFERROR(SUMIFS('intermediary sheet'!W$2:W$185,'intermediary sheet'!$C$2:$C$185,'Market shares starting point Fe'!$C133,'intermediary sheet'!$D$2:$D$185,'Market shares starting point Fe'!$D133)/SUMIFS('intermediary sheet'!W$2:W$185,'intermediary sheet'!$C$2:$C$185,'Market shares starting point Fe'!$C133,'intermediary sheet'!$D$2:$D$185,"total"),0)</f>
        <v>9.9514340694584428E-3</v>
      </c>
      <c r="X133" s="6">
        <f>IFERROR(SUMIFS('intermediary sheet'!X$2:X$185,'intermediary sheet'!$C$2:$C$185,'Market shares starting point Fe'!$C133,'intermediary sheet'!$D$2:$D$185,'Market shares starting point Fe'!$D133)/SUMIFS('intermediary sheet'!X$2:X$185,'intermediary sheet'!$C$2:$C$185,'Market shares starting point Fe'!$C133,'intermediary sheet'!$D$2:$D$185,"total"),0)</f>
        <v>1.0351051681585443E-2</v>
      </c>
      <c r="Y133" s="6">
        <f>IFERROR(SUMIFS('intermediary sheet'!Y$2:Y$185,'intermediary sheet'!$C$2:$C$185,'Market shares starting point Fe'!$C133,'intermediary sheet'!$D$2:$D$185,'Market shares starting point Fe'!$D133)/SUMIFS('intermediary sheet'!Y$2:Y$185,'intermediary sheet'!$C$2:$C$185,'Market shares starting point Fe'!$C133,'intermediary sheet'!$D$2:$D$185,"total"),0)</f>
        <v>1.3122432668537758E-2</v>
      </c>
      <c r="Z133" s="6">
        <f>IFERROR(SUMIFS('intermediary sheet'!Z$2:Z$185,'intermediary sheet'!$C$2:$C$185,'Market shares starting point Fe'!$C133,'intermediary sheet'!$D$2:$D$185,'Market shares starting point Fe'!$D133)/SUMIFS('intermediary sheet'!Z$2:Z$185,'intermediary sheet'!$C$2:$C$185,'Market shares starting point Fe'!$C133,'intermediary sheet'!$D$2:$D$185,"total"),0)</f>
        <v>1.5558830662462922E-2</v>
      </c>
      <c r="AA133" s="7">
        <f>IF(SUMIFS('Eurostat market shares'!$Z$2:$Z$185,'Eurostat market shares'!$C$2:$C$185,'Market shares starting point Fe'!$C133,'Eurostat market shares'!$D$2:$D$185,'Market shares starting point Fe'!$D133)=0,(SUMIFS('RAW data extract'!X$74:X$81,'RAW data extract'!$C$74:$C$81,VLOOKUP('Market shares starting point Fe'!$D133,Nomenclature!$F$1:$G$8,2,FALSE))-'Market shares starting point Fe'!Z133)+Z133,$Z133/SUMIFS('Eurostat market shares'!$Z$2:$Z$185,'Eurostat market shares'!$C$2:$C$185,'Market shares starting point Fe'!$C133,'Eurostat market shares'!$D$2:$D$185,'Market shares starting point Fe'!$D133)*(SUMIFS('RAW data extract'!X$74:X$81,'RAW data extract'!$C$74:$C$81,VLOOKUP('Market shares starting point Fe'!$D133,Nomenclature!$F$1:$G$8,2,FALSE))-'Market shares starting point Fe'!Z133)+Z133)</f>
        <v>1.7160031987682844E-2</v>
      </c>
      <c r="AB133" s="7">
        <f>IF(SUMIFS('Eurostat market shares'!$Z$2:$Z$185,'Eurostat market shares'!$C$2:$C$185,'Market shares starting point Fe'!$C133,'Eurostat market shares'!$D$2:$D$185,'Market shares starting point Fe'!$D133)=0,(SUMIFS('RAW data extract'!Y$74:Y$81,'RAW data extract'!$C$74:$C$81,VLOOKUP('Market shares starting point Fe'!$D133,Nomenclature!$F$1:$G$8,2,FALSE))-'Market shares starting point Fe'!AA133)+AA133,$Z133/SUMIFS('Eurostat market shares'!$Z$2:$Z$185,'Eurostat market shares'!$C$2:$C$185,'Market shares starting point Fe'!$C133,'Eurostat market shares'!$D$2:$D$185,'Market shares starting point Fe'!$D133)*(SUMIFS('RAW data extract'!Y$74:Y$81,'RAW data extract'!$C$74:$C$81,VLOOKUP('Market shares starting point Fe'!$D133,Nomenclature!$F$1:$G$8,2,FALSE))-'Market shares starting point Fe'!AA133)+AA133)</f>
        <v>1.7920268381387026E-2</v>
      </c>
      <c r="AC133" s="7">
        <f>IF(SUMIFS('Eurostat market shares'!$Z$2:$Z$185,'Eurostat market shares'!$C$2:$C$185,'Market shares starting point Fe'!$C133,'Eurostat market shares'!$D$2:$D$185,'Market shares starting point Fe'!$D133)=0,(SUMIFS('RAW data extract'!Z$74:Z$81,'RAW data extract'!$C$74:$C$81,VLOOKUP('Market shares starting point Fe'!$D133,Nomenclature!$F$1:$G$8,2,FALSE))-'Market shares starting point Fe'!AB133)+AB133,$Z133/SUMIFS('Eurostat market shares'!$Z$2:$Z$185,'Eurostat market shares'!$C$2:$C$185,'Market shares starting point Fe'!$C133,'Eurostat market shares'!$D$2:$D$185,'Market shares starting point Fe'!$D133)*(SUMIFS('RAW data extract'!Z$74:Z$81,'RAW data extract'!$C$74:$C$81,VLOOKUP('Market shares starting point Fe'!$D133,Nomenclature!$F$1:$G$8,2,FALSE))-'Market shares starting point Fe'!AB133)+AB133)</f>
        <v>1.8867382119504561E-2</v>
      </c>
      <c r="AD133" s="7">
        <f>IF(SUMIFS('Eurostat market shares'!$Z$2:$Z$185,'Eurostat market shares'!$C$2:$C$185,'Market shares starting point Fe'!$C133,'Eurostat market shares'!$D$2:$D$185,'Market shares starting point Fe'!$D133)=0,(SUMIFS('RAW data extract'!AA$74:AA$81,'RAW data extract'!$C$74:$C$81,VLOOKUP('Market shares starting point Fe'!$D133,Nomenclature!$F$1:$G$8,2,FALSE))-'Market shares starting point Fe'!AC133)+AC133,$Z133/SUMIFS('Eurostat market shares'!$Z$2:$Z$185,'Eurostat market shares'!$C$2:$C$185,'Market shares starting point Fe'!$C133,'Eurostat market shares'!$D$2:$D$185,'Market shares starting point Fe'!$D133)*(SUMIFS('RAW data extract'!AA$74:AA$81,'RAW data extract'!$C$74:$C$81,VLOOKUP('Market shares starting point Fe'!$D133,Nomenclature!$F$1:$G$8,2,FALSE))-'Market shares starting point Fe'!AC133)+AC133)</f>
        <v>1.9986701613539905E-2</v>
      </c>
      <c r="AE133" s="7">
        <f t="shared" ref="AE133" si="692">1-AE131-AE132-AE134-AE135-AE136-AE137</f>
        <v>2.1168391148337129E-2</v>
      </c>
      <c r="AF133" s="7">
        <f t="shared" ref="AF133" si="693">1-AF131-AF132-AF134-AF135-AF136-AF137</f>
        <v>2.248773798764141E-2</v>
      </c>
      <c r="AG133" s="7">
        <f t="shared" ref="AG133" si="694">1-AG131-AG132-AG134-AG135-AG136-AG137</f>
        <v>2.3953490315343436E-2</v>
      </c>
      <c r="AH133" s="7">
        <f t="shared" ref="AH133" si="695">1-AH131-AH132-AH134-AH135-AH136-AH137</f>
        <v>2.5685252804574978E-2</v>
      </c>
      <c r="AI133" s="7">
        <f t="shared" ref="AI133" si="696">1-AI131-AI132-AI134-AI135-AI136-AI137</f>
        <v>2.7651448282760688E-2</v>
      </c>
      <c r="AJ133" s="7">
        <f t="shared" ref="AJ133" si="697">1-AJ131-AJ132-AJ134-AJ135-AJ136-AJ137</f>
        <v>2.9930520845230967E-2</v>
      </c>
      <c r="AK133" s="7">
        <f t="shared" ref="AK133" si="698">1-AK131-AK132-AK134-AK135-AK136-AK137</f>
        <v>3.2788171742399543E-2</v>
      </c>
      <c r="AL133" s="7">
        <f t="shared" ref="AL133" si="699">1-AL131-AL132-AL134-AL135-AL136-AL137</f>
        <v>3.6471104137524218E-2</v>
      </c>
      <c r="AM133" s="7">
        <f t="shared" ref="AM133" si="700">1-AM131-AM132-AM134-AM135-AM136-AM137</f>
        <v>4.1165570585900133E-2</v>
      </c>
      <c r="AN133" s="7">
        <f t="shared" ref="AN133" si="701">1-AN131-AN132-AN134-AN135-AN136-AN137</f>
        <v>4.7404568367631711E-2</v>
      </c>
      <c r="AO133" s="7">
        <f t="shared" ref="AO133" si="702">1-AO131-AO132-AO134-AO135-AO136-AO137</f>
        <v>5.445411174981437E-2</v>
      </c>
      <c r="AP133" s="7">
        <f t="shared" ref="AP133" si="703">1-AP131-AP132-AP134-AP135-AP136-AP137</f>
        <v>6.2204643876357268E-2</v>
      </c>
      <c r="AQ133" s="7">
        <f t="shared" ref="AQ133" si="704">1-AQ131-AQ132-AQ134-AQ135-AQ136-AQ137</f>
        <v>7.0366068229635453E-2</v>
      </c>
      <c r="AR133" s="7">
        <f t="shared" ref="AR133" si="705">1-AR131-AR132-AR134-AR135-AR136-AR137</f>
        <v>7.9179727378445391E-2</v>
      </c>
      <c r="AS133" s="7">
        <f t="shared" ref="AS133" si="706">1-AS131-AS132-AS134-AS135-AS136-AS137</f>
        <v>8.8616414775793545E-2</v>
      </c>
      <c r="AT133" s="7">
        <f t="shared" ref="AT133" si="707">1-AT131-AT132-AT134-AT135-AT136-AT137</f>
        <v>9.8515456656107447E-2</v>
      </c>
      <c r="AU133" s="7">
        <f t="shared" ref="AU133" si="708">1-AU131-AU132-AU134-AU135-AU136-AU137</f>
        <v>0.10863601351292804</v>
      </c>
      <c r="AV133" s="7">
        <f t="shared" ref="AV133" si="709">1-AV131-AV132-AV134-AV135-AV136-AV137</f>
        <v>0.1193474940017889</v>
      </c>
      <c r="AW133" s="7">
        <f t="shared" ref="AW133" si="710">1-AW131-AW132-AW134-AW135-AW136-AW137</f>
        <v>0.13088343302202379</v>
      </c>
      <c r="AX133" s="7">
        <f t="shared" ref="AX133" si="711">1-AX131-AX132-AX134-AX135-AX136-AX137</f>
        <v>0.14149374348764401</v>
      </c>
      <c r="AY133" s="7">
        <f t="shared" ref="AY133" si="712">1-AY131-AY132-AY134-AY135-AY136-AY137</f>
        <v>0.15671967021671376</v>
      </c>
      <c r="AZ133" s="7">
        <f t="shared" ref="AZ133" si="713">1-AZ131-AZ132-AZ134-AZ135-AZ136-AZ137</f>
        <v>0.17092313088712263</v>
      </c>
      <c r="BA133" s="7">
        <f t="shared" ref="BA133" si="714">1-BA131-BA132-BA134-BA135-BA136-BA137</f>
        <v>0.18676870776108914</v>
      </c>
      <c r="BB133" s="7">
        <f t="shared" ref="BB133" si="715">1-BB131-BB132-BB134-BB135-BB136-BB137</f>
        <v>0.20425091264828626</v>
      </c>
      <c r="BC133" s="7">
        <f t="shared" ref="BC133" si="716">1-BC131-BC132-BC134-BC135-BC136-BC137</f>
        <v>0.22362499093767807</v>
      </c>
      <c r="BD133" s="7">
        <f t="shared" ref="BD133" si="717">1-BD131-BD132-BD134-BD135-BD136-BD137</f>
        <v>0.24483023608511575</v>
      </c>
      <c r="BE133" s="7">
        <f t="shared" ref="BE133" si="718">1-BE131-BE132-BE134-BE135-BE136-BE137</f>
        <v>0.26864603458608449</v>
      </c>
      <c r="BF133" s="7">
        <f t="shared" ref="BF133" si="719">1-BF131-BF132-BF134-BF135-BF136-BF137</f>
        <v>0.29533744772170228</v>
      </c>
      <c r="BG133" s="7">
        <f t="shared" ref="BG133" si="720">1-BG131-BG132-BG134-BG135-BG136-BG137</f>
        <v>0.32541991818524296</v>
      </c>
      <c r="BH133" s="7">
        <f t="shared" ref="BH133" si="721">1-BH131-BH132-BH134-BH135-BH136-BH137</f>
        <v>0.35961695544730893</v>
      </c>
    </row>
    <row r="134" spans="1:60" hidden="1" x14ac:dyDescent="0.3">
      <c r="A134" t="s">
        <v>9</v>
      </c>
      <c r="B134" t="s">
        <v>10</v>
      </c>
      <c r="C134" t="s">
        <v>35</v>
      </c>
      <c r="D134" t="s">
        <v>20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 s="6">
        <f>IFERROR(SUMIFS('intermediary sheet'!J$2:J$185,'intermediary sheet'!$C$2:$C$185,'Market shares starting point Fe'!$C134,'intermediary sheet'!$D$2:$D$185,'Market shares starting point Fe'!$D134)/SUMIFS('intermediary sheet'!J$2:J$185,'intermediary sheet'!$C$2:$C$185,'Market shares starting point Fe'!$C134,'intermediary sheet'!$D$2:$D$185,"total"),0)</f>
        <v>0</v>
      </c>
      <c r="K134" s="6">
        <f>IFERROR(SUMIFS('intermediary sheet'!K$2:K$185,'intermediary sheet'!$C$2:$C$185,'Market shares starting point Fe'!$C134,'intermediary sheet'!$D$2:$D$185,'Market shares starting point Fe'!$D134)/SUMIFS('intermediary sheet'!K$2:K$185,'intermediary sheet'!$C$2:$C$185,'Market shares starting point Fe'!$C134,'intermediary sheet'!$D$2:$D$185,"total"),0)</f>
        <v>0</v>
      </c>
      <c r="L134" s="6">
        <f>IFERROR(SUMIFS('intermediary sheet'!L$2:L$185,'intermediary sheet'!$C$2:$C$185,'Market shares starting point Fe'!$C134,'intermediary sheet'!$D$2:$D$185,'Market shares starting point Fe'!$D134)/SUMIFS('intermediary sheet'!L$2:L$185,'intermediary sheet'!$C$2:$C$185,'Market shares starting point Fe'!$C134,'intermediary sheet'!$D$2:$D$185,"total"),0)</f>
        <v>0</v>
      </c>
      <c r="M134" s="6">
        <f>IFERROR(SUMIFS('intermediary sheet'!M$2:M$185,'intermediary sheet'!$C$2:$C$185,'Market shares starting point Fe'!$C134,'intermediary sheet'!$D$2:$D$185,'Market shares starting point Fe'!$D134)/SUMIFS('intermediary sheet'!M$2:M$185,'intermediary sheet'!$C$2:$C$185,'Market shares starting point Fe'!$C134,'intermediary sheet'!$D$2:$D$185,"total"),0)</f>
        <v>0</v>
      </c>
      <c r="N134" s="6">
        <f>IFERROR(SUMIFS('intermediary sheet'!N$2:N$185,'intermediary sheet'!$C$2:$C$185,'Market shares starting point Fe'!$C134,'intermediary sheet'!$D$2:$D$185,'Market shares starting point Fe'!$D134)/SUMIFS('intermediary sheet'!N$2:N$185,'intermediary sheet'!$C$2:$C$185,'Market shares starting point Fe'!$C134,'intermediary sheet'!$D$2:$D$185,"total"),0)</f>
        <v>0</v>
      </c>
      <c r="O134" s="6">
        <f>IFERROR(SUMIFS('intermediary sheet'!O$2:O$185,'intermediary sheet'!$C$2:$C$185,'Market shares starting point Fe'!$C134,'intermediary sheet'!$D$2:$D$185,'Market shares starting point Fe'!$D134)/SUMIFS('intermediary sheet'!O$2:O$185,'intermediary sheet'!$C$2:$C$185,'Market shares starting point Fe'!$C134,'intermediary sheet'!$D$2:$D$185,"total"),0)</f>
        <v>0</v>
      </c>
      <c r="P134" s="6">
        <f>IFERROR(SUMIFS('intermediary sheet'!P$2:P$185,'intermediary sheet'!$C$2:$C$185,'Market shares starting point Fe'!$C134,'intermediary sheet'!$D$2:$D$185,'Market shares starting point Fe'!$D134)/SUMIFS('intermediary sheet'!P$2:P$185,'intermediary sheet'!$C$2:$C$185,'Market shares starting point Fe'!$C134,'intermediary sheet'!$D$2:$D$185,"total"),0)</f>
        <v>1.0320736741822802E-3</v>
      </c>
      <c r="Q134" s="6">
        <f>IFERROR(SUMIFS('intermediary sheet'!Q$2:Q$185,'intermediary sheet'!$C$2:$C$185,'Market shares starting point Fe'!$C134,'intermediary sheet'!$D$2:$D$185,'Market shares starting point Fe'!$D134)/SUMIFS('intermediary sheet'!Q$2:Q$185,'intermediary sheet'!$C$2:$C$185,'Market shares starting point Fe'!$C134,'intermediary sheet'!$D$2:$D$185,"total"),0)</f>
        <v>5.7583409856137137E-3</v>
      </c>
      <c r="R134" s="6">
        <f>IFERROR(SUMIFS('intermediary sheet'!R$2:R$185,'intermediary sheet'!$C$2:$C$185,'Market shares starting point Fe'!$C134,'intermediary sheet'!$D$2:$D$185,'Market shares starting point Fe'!$D134)/SUMIFS('intermediary sheet'!R$2:R$185,'intermediary sheet'!$C$2:$C$185,'Market shares starting point Fe'!$C134,'intermediary sheet'!$D$2:$D$185,"total"),0)</f>
        <v>1.5690295619873083E-2</v>
      </c>
      <c r="S134" s="6">
        <f>IFERROR(SUMIFS('intermediary sheet'!S$2:S$185,'intermediary sheet'!$C$2:$C$185,'Market shares starting point Fe'!$C134,'intermediary sheet'!$D$2:$D$185,'Market shares starting point Fe'!$D134)/SUMIFS('intermediary sheet'!S$2:S$185,'intermediary sheet'!$C$2:$C$185,'Market shares starting point Fe'!$C134,'intermediary sheet'!$D$2:$D$185,"total"),0)</f>
        <v>1.8781665611146296E-2</v>
      </c>
      <c r="T134" s="6">
        <f>IFERROR(SUMIFS('intermediary sheet'!T$2:T$185,'intermediary sheet'!$C$2:$C$185,'Market shares starting point Fe'!$C134,'intermediary sheet'!$D$2:$D$185,'Market shares starting point Fe'!$D134)/SUMIFS('intermediary sheet'!T$2:T$185,'intermediary sheet'!$C$2:$C$185,'Market shares starting point Fe'!$C134,'intermediary sheet'!$D$2:$D$185,"total"),0)</f>
        <v>2.1695662736157566E-2</v>
      </c>
      <c r="U134" s="6">
        <f>IFERROR(SUMIFS('intermediary sheet'!U$2:U$185,'intermediary sheet'!$C$2:$C$185,'Market shares starting point Fe'!$C134,'intermediary sheet'!$D$2:$D$185,'Market shares starting point Fe'!$D134)/SUMIFS('intermediary sheet'!U$2:U$185,'intermediary sheet'!$C$2:$C$185,'Market shares starting point Fe'!$C134,'intermediary sheet'!$D$2:$D$185,"total"),0)</f>
        <v>2.1022236118519062E-2</v>
      </c>
      <c r="V134" s="6">
        <f>IFERROR(SUMIFS('intermediary sheet'!V$2:V$185,'intermediary sheet'!$C$2:$C$185,'Market shares starting point Fe'!$C134,'intermediary sheet'!$D$2:$D$185,'Market shares starting point Fe'!$D134)/SUMIFS('intermediary sheet'!V$2:V$185,'intermediary sheet'!$C$2:$C$185,'Market shares starting point Fe'!$C134,'intermediary sheet'!$D$2:$D$185,"total"),0)</f>
        <v>2.3722660858517104E-2</v>
      </c>
      <c r="W134" s="6">
        <f>IFERROR(SUMIFS('intermediary sheet'!W$2:W$185,'intermediary sheet'!$C$2:$C$185,'Market shares starting point Fe'!$C134,'intermediary sheet'!$D$2:$D$185,'Market shares starting point Fe'!$D134)/SUMIFS('intermediary sheet'!W$2:W$185,'intermediary sheet'!$C$2:$C$185,'Market shares starting point Fe'!$C134,'intermediary sheet'!$D$2:$D$185,"total"),0)</f>
        <v>2.3073398698799596E-2</v>
      </c>
      <c r="X134" s="6">
        <f>IFERROR(SUMIFS('intermediary sheet'!X$2:X$185,'intermediary sheet'!$C$2:$C$185,'Market shares starting point Fe'!$C134,'intermediary sheet'!$D$2:$D$185,'Market shares starting point Fe'!$D134)/SUMIFS('intermediary sheet'!X$2:X$185,'intermediary sheet'!$C$2:$C$185,'Market shares starting point Fe'!$C134,'intermediary sheet'!$D$2:$D$185,"total"),0)</f>
        <v>2.3225402438575165E-2</v>
      </c>
      <c r="Y134" s="6">
        <f>IFERROR(SUMIFS('intermediary sheet'!Y$2:Y$185,'intermediary sheet'!$C$2:$C$185,'Market shares starting point Fe'!$C134,'intermediary sheet'!$D$2:$D$185,'Market shares starting point Fe'!$D134)/SUMIFS('intermediary sheet'!Y$2:Y$185,'intermediary sheet'!$C$2:$C$185,'Market shares starting point Fe'!$C134,'intermediary sheet'!$D$2:$D$185,"total"),0)</f>
        <v>2.5873125034850654E-2</v>
      </c>
      <c r="Z134" s="6">
        <f>IFERROR(SUMIFS('intermediary sheet'!Z$2:Z$185,'intermediary sheet'!$C$2:$C$185,'Market shares starting point Fe'!$C134,'intermediary sheet'!$D$2:$D$185,'Market shares starting point Fe'!$D134)/SUMIFS('intermediary sheet'!Z$2:Z$185,'intermediary sheet'!$C$2:$C$185,'Market shares starting point Fe'!$C134,'intermediary sheet'!$D$2:$D$185,"total"),0)</f>
        <v>6.2608436094994668E-2</v>
      </c>
      <c r="AA134" s="7">
        <f>IF(SUMIFS('Eurostat market shares'!$Z$2:$Z$185,'Eurostat market shares'!$C$2:$C$185,'Market shares starting point Fe'!$C134,'Eurostat market shares'!$D$2:$D$185,'Market shares starting point Fe'!$D134)=0,(SUMIFS('RAW data extract'!X$74:X$81,'RAW data extract'!$C$74:$C$81,VLOOKUP('Market shares starting point Fe'!$D134,Nomenclature!$F$1:$G$8,2,FALSE))-'Market shares starting point Fe'!Z134)+Z134,$Z134/SUMIFS('Eurostat market shares'!$Z$2:$Z$185,'Eurostat market shares'!$C$2:$C$185,'Market shares starting point Fe'!$C134,'Eurostat market shares'!$D$2:$D$185,'Market shares starting point Fe'!$D134)*(SUMIFS('RAW data extract'!X$74:X$81,'RAW data extract'!$C$74:$C$81,VLOOKUP('Market shares starting point Fe'!$D134,Nomenclature!$F$1:$G$8,2,FALSE))-'Market shares starting point Fe'!Z134)+Z134)</f>
        <v>3.9319930082435152E-2</v>
      </c>
      <c r="AB134" s="7">
        <f>IF(SUMIFS('Eurostat market shares'!$Z$2:$Z$185,'Eurostat market shares'!$C$2:$C$185,'Market shares starting point Fe'!$C134,'Eurostat market shares'!$D$2:$D$185,'Market shares starting point Fe'!$D134)=0,(SUMIFS('RAW data extract'!Y$74:Y$81,'RAW data extract'!$C$74:$C$81,VLOOKUP('Market shares starting point Fe'!$D134,Nomenclature!$F$1:$G$8,2,FALSE))-'Market shares starting point Fe'!AA134)+AA134,$Z134/SUMIFS('Eurostat market shares'!$Z$2:$Z$185,'Eurostat market shares'!$C$2:$C$185,'Market shares starting point Fe'!$C134,'Eurostat market shares'!$D$2:$D$185,'Market shares starting point Fe'!$D134)*(SUMIFS('RAW data extract'!Y$74:Y$81,'RAW data extract'!$C$74:$C$81,VLOOKUP('Market shares starting point Fe'!$D134,Nomenclature!$F$1:$G$8,2,FALSE))-'Market shares starting point Fe'!AA134)+AA134)</f>
        <v>3.8625394402092041E-2</v>
      </c>
      <c r="AC134" s="7">
        <f>IF(SUMIFS('Eurostat market shares'!$Z$2:$Z$185,'Eurostat market shares'!$C$2:$C$185,'Market shares starting point Fe'!$C134,'Eurostat market shares'!$D$2:$D$185,'Market shares starting point Fe'!$D134)=0,(SUMIFS('RAW data extract'!Z$74:Z$81,'RAW data extract'!$C$74:$C$81,VLOOKUP('Market shares starting point Fe'!$D134,Nomenclature!$F$1:$G$8,2,FALSE))-'Market shares starting point Fe'!AB134)+AB134,$Z134/SUMIFS('Eurostat market shares'!$Z$2:$Z$185,'Eurostat market shares'!$C$2:$C$185,'Market shares starting point Fe'!$C134,'Eurostat market shares'!$D$2:$D$185,'Market shares starting point Fe'!$D134)*(SUMIFS('RAW data extract'!Z$74:Z$81,'RAW data extract'!$C$74:$C$81,VLOOKUP('Market shares starting point Fe'!$D134,Nomenclature!$F$1:$G$8,2,FALSE))-'Market shares starting point Fe'!AB134)+AB134)</f>
        <v>3.7984688002641952E-2</v>
      </c>
      <c r="AD134" s="7">
        <f>IF(SUMIFS('Eurostat market shares'!$Z$2:$Z$185,'Eurostat market shares'!$C$2:$C$185,'Market shares starting point Fe'!$C134,'Eurostat market shares'!$D$2:$D$185,'Market shares starting point Fe'!$D134)=0,(SUMIFS('RAW data extract'!AA$74:AA$81,'RAW data extract'!$C$74:$C$81,VLOOKUP('Market shares starting point Fe'!$D134,Nomenclature!$F$1:$G$8,2,FALSE))-'Market shares starting point Fe'!AC134)+AC134,$Z134/SUMIFS('Eurostat market shares'!$Z$2:$Z$185,'Eurostat market shares'!$C$2:$C$185,'Market shares starting point Fe'!$C134,'Eurostat market shares'!$D$2:$D$185,'Market shares starting point Fe'!$D134)*(SUMIFS('RAW data extract'!AA$74:AA$81,'RAW data extract'!$C$74:$C$81,VLOOKUP('Market shares starting point Fe'!$D134,Nomenclature!$F$1:$G$8,2,FALSE))-'Market shares starting point Fe'!AC134)+AC134)</f>
        <v>3.7394934764585233E-2</v>
      </c>
      <c r="AE134" s="7">
        <f>IF(SUMIFS('Eurostat market shares'!$Z$2:$Z$185,'Eurostat market shares'!$C$2:$C$185,'Market shares starting point Fe'!$C134,'Eurostat market shares'!$D$2:$D$185,'Market shares starting point Fe'!$D134)=0,(SUMIFS('RAW data extract'!AB$74:AB$81,'RAW data extract'!$C$74:$C$81,VLOOKUP('Market shares starting point Fe'!$D134,Nomenclature!$F$1:$G$8,2,FALSE))-'Market shares starting point Fe'!AD134)+AD134,$Z134/SUMIFS('Eurostat market shares'!$Z$2:$Z$185,'Eurostat market shares'!$C$2:$C$185,'Market shares starting point Fe'!$C134,'Eurostat market shares'!$D$2:$D$185,'Market shares starting point Fe'!$D134)*(SUMIFS('RAW data extract'!AB$74:AB$81,'RAW data extract'!$C$74:$C$81,VLOOKUP('Market shares starting point Fe'!$D134,Nomenclature!$F$1:$G$8,2,FALSE))-'Market shares starting point Fe'!AD134)+AD134)</f>
        <v>3.6861742471406563E-2</v>
      </c>
      <c r="AF134" s="7">
        <f>IF(SUMIFS('Eurostat market shares'!$Z$2:$Z$185,'Eurostat market shares'!$C$2:$C$185,'Market shares starting point Fe'!$C134,'Eurostat market shares'!$D$2:$D$185,'Market shares starting point Fe'!$D134)=0,(SUMIFS('RAW data extract'!AC$74:AC$81,'RAW data extract'!$C$74:$C$81,VLOOKUP('Market shares starting point Fe'!$D134,Nomenclature!$F$1:$G$8,2,FALSE))-'Market shares starting point Fe'!AE134)+AE134,$Z134/SUMIFS('Eurostat market shares'!$Z$2:$Z$185,'Eurostat market shares'!$C$2:$C$185,'Market shares starting point Fe'!$C134,'Eurostat market shares'!$D$2:$D$185,'Market shares starting point Fe'!$D134)*(SUMIFS('RAW data extract'!AC$74:AC$81,'RAW data extract'!$C$74:$C$81,VLOOKUP('Market shares starting point Fe'!$D134,Nomenclature!$F$1:$G$8,2,FALSE))-'Market shares starting point Fe'!AE134)+AE134)</f>
        <v>3.6362084416650627E-2</v>
      </c>
      <c r="AG134" s="7">
        <f>IF(SUMIFS('Eurostat market shares'!$Z$2:$Z$185,'Eurostat market shares'!$C$2:$C$185,'Market shares starting point Fe'!$C134,'Eurostat market shares'!$D$2:$D$185,'Market shares starting point Fe'!$D134)=0,(SUMIFS('RAW data extract'!AD$74:AD$81,'RAW data extract'!$C$74:$C$81,VLOOKUP('Market shares starting point Fe'!$D134,Nomenclature!$F$1:$G$8,2,FALSE))-'Market shares starting point Fe'!AF134)+AF134,$Z134/SUMIFS('Eurostat market shares'!$Z$2:$Z$185,'Eurostat market shares'!$C$2:$C$185,'Market shares starting point Fe'!$C134,'Eurostat market shares'!$D$2:$D$185,'Market shares starting point Fe'!$D134)*(SUMIFS('RAW data extract'!AD$74:AD$81,'RAW data extract'!$C$74:$C$81,VLOOKUP('Market shares starting point Fe'!$D134,Nomenclature!$F$1:$G$8,2,FALSE))-'Market shares starting point Fe'!AF134)+AF134)</f>
        <v>3.5892138907732116E-2</v>
      </c>
      <c r="AH134" s="7">
        <f>IF(SUMIFS('Eurostat market shares'!$Z$2:$Z$185,'Eurostat market shares'!$C$2:$C$185,'Market shares starting point Fe'!$C134,'Eurostat market shares'!$D$2:$D$185,'Market shares starting point Fe'!$D134)=0,(SUMIFS('RAW data extract'!AE$74:AE$81,'RAW data extract'!$C$74:$C$81,VLOOKUP('Market shares starting point Fe'!$D134,Nomenclature!$F$1:$G$8,2,FALSE))-'Market shares starting point Fe'!AG134)+AG134,$Z134/SUMIFS('Eurostat market shares'!$Z$2:$Z$185,'Eurostat market shares'!$C$2:$C$185,'Market shares starting point Fe'!$C134,'Eurostat market shares'!$D$2:$D$185,'Market shares starting point Fe'!$D134)*(SUMIFS('RAW data extract'!AE$74:AE$81,'RAW data extract'!$C$74:$C$81,VLOOKUP('Market shares starting point Fe'!$D134,Nomenclature!$F$1:$G$8,2,FALSE))-'Market shares starting point Fe'!AG134)+AG134)</f>
        <v>3.5424830398900535E-2</v>
      </c>
      <c r="AI134" s="7">
        <f>IF(SUMIFS('Eurostat market shares'!$Z$2:$Z$185,'Eurostat market shares'!$C$2:$C$185,'Market shares starting point Fe'!$C134,'Eurostat market shares'!$D$2:$D$185,'Market shares starting point Fe'!$D134)=0,(SUMIFS('RAW data extract'!AF$74:AF$81,'RAW data extract'!$C$74:$C$81,VLOOKUP('Market shares starting point Fe'!$D134,Nomenclature!$F$1:$G$8,2,FALSE))-'Market shares starting point Fe'!AH134)+AH134,$Z134/SUMIFS('Eurostat market shares'!$Z$2:$Z$185,'Eurostat market shares'!$C$2:$C$185,'Market shares starting point Fe'!$C134,'Eurostat market shares'!$D$2:$D$185,'Market shares starting point Fe'!$D134)*(SUMIFS('RAW data extract'!AF$74:AF$81,'RAW data extract'!$C$74:$C$81,VLOOKUP('Market shares starting point Fe'!$D134,Nomenclature!$F$1:$G$8,2,FALSE))-'Market shares starting point Fe'!AH134)+AH134)</f>
        <v>3.4967944163720059E-2</v>
      </c>
      <c r="AJ134" s="7">
        <f>IF(SUMIFS('Eurostat market shares'!$Z$2:$Z$185,'Eurostat market shares'!$C$2:$C$185,'Market shares starting point Fe'!$C134,'Eurostat market shares'!$D$2:$D$185,'Market shares starting point Fe'!$D134)=0,(SUMIFS('RAW data extract'!AG$74:AG$81,'RAW data extract'!$C$74:$C$81,VLOOKUP('Market shares starting point Fe'!$D134,Nomenclature!$F$1:$G$8,2,FALSE))-'Market shares starting point Fe'!AI134)+AI134,$Z134/SUMIFS('Eurostat market shares'!$Z$2:$Z$185,'Eurostat market shares'!$C$2:$C$185,'Market shares starting point Fe'!$C134,'Eurostat market shares'!$D$2:$D$185,'Market shares starting point Fe'!$D134)*(SUMIFS('RAW data extract'!AG$74:AG$81,'RAW data extract'!$C$74:$C$81,VLOOKUP('Market shares starting point Fe'!$D134,Nomenclature!$F$1:$G$8,2,FALSE))-'Market shares starting point Fe'!AI134)+AI134)</f>
        <v>3.4512792740558365E-2</v>
      </c>
      <c r="AK134" s="7">
        <f>IF(SUMIFS('Eurostat market shares'!$Z$2:$Z$185,'Eurostat market shares'!$C$2:$C$185,'Market shares starting point Fe'!$C134,'Eurostat market shares'!$D$2:$D$185,'Market shares starting point Fe'!$D134)=0,(SUMIFS('RAW data extract'!AH$74:AH$81,'RAW data extract'!$C$74:$C$81,VLOOKUP('Market shares starting point Fe'!$D134,Nomenclature!$F$1:$G$8,2,FALSE))-'Market shares starting point Fe'!AJ134)+AJ134,$Z134/SUMIFS('Eurostat market shares'!$Z$2:$Z$185,'Eurostat market shares'!$C$2:$C$185,'Market shares starting point Fe'!$C134,'Eurostat market shares'!$D$2:$D$185,'Market shares starting point Fe'!$D134)*(SUMIFS('RAW data extract'!AH$74:AH$81,'RAW data extract'!$C$74:$C$81,VLOOKUP('Market shares starting point Fe'!$D134,Nomenclature!$F$1:$G$8,2,FALSE))-'Market shares starting point Fe'!AJ134)+AJ134)</f>
        <v>3.405087619776296E-2</v>
      </c>
      <c r="AL134" s="7">
        <f>IF(SUMIFS('Eurostat market shares'!$Z$2:$Z$185,'Eurostat market shares'!$C$2:$C$185,'Market shares starting point Fe'!$C134,'Eurostat market shares'!$D$2:$D$185,'Market shares starting point Fe'!$D134)=0,(SUMIFS('RAW data extract'!AI$74:AI$81,'RAW data extract'!$C$74:$C$81,VLOOKUP('Market shares starting point Fe'!$D134,Nomenclature!$F$1:$G$8,2,FALSE))-'Market shares starting point Fe'!AK134)+AK134,$Z134/SUMIFS('Eurostat market shares'!$Z$2:$Z$185,'Eurostat market shares'!$C$2:$C$185,'Market shares starting point Fe'!$C134,'Eurostat market shares'!$D$2:$D$185,'Market shares starting point Fe'!$D134)*(SUMIFS('RAW data extract'!AI$74:AI$81,'RAW data extract'!$C$74:$C$81,VLOOKUP('Market shares starting point Fe'!$D134,Nomenclature!$F$1:$G$8,2,FALSE))-'Market shares starting point Fe'!AK134)+AK134)</f>
        <v>3.3574473740367934E-2</v>
      </c>
      <c r="AM134" s="7">
        <f>IF(SUMIFS('Eurostat market shares'!$Z$2:$Z$185,'Eurostat market shares'!$C$2:$C$185,'Market shares starting point Fe'!$C134,'Eurostat market shares'!$D$2:$D$185,'Market shares starting point Fe'!$D134)=0,(SUMIFS('RAW data extract'!AJ$74:AJ$81,'RAW data extract'!$C$74:$C$81,VLOOKUP('Market shares starting point Fe'!$D134,Nomenclature!$F$1:$G$8,2,FALSE))-'Market shares starting point Fe'!AL134)+AL134,$Z134/SUMIFS('Eurostat market shares'!$Z$2:$Z$185,'Eurostat market shares'!$C$2:$C$185,'Market shares starting point Fe'!$C134,'Eurostat market shares'!$D$2:$D$185,'Market shares starting point Fe'!$D134)*(SUMIFS('RAW data extract'!AJ$74:AJ$81,'RAW data extract'!$C$74:$C$81,VLOOKUP('Market shares starting point Fe'!$D134,Nomenclature!$F$1:$G$8,2,FALSE))-'Market shares starting point Fe'!AL134)+AL134)</f>
        <v>3.3072029260569361E-2</v>
      </c>
      <c r="AN134" s="7">
        <f>IF(SUMIFS('Eurostat market shares'!$Z$2:$Z$185,'Eurostat market shares'!$C$2:$C$185,'Market shares starting point Fe'!$C134,'Eurostat market shares'!$D$2:$D$185,'Market shares starting point Fe'!$D134)=0,(SUMIFS('RAW data extract'!AK$74:AK$81,'RAW data extract'!$C$74:$C$81,VLOOKUP('Market shares starting point Fe'!$D134,Nomenclature!$F$1:$G$8,2,FALSE))-'Market shares starting point Fe'!AM134)+AM134,$Z134/SUMIFS('Eurostat market shares'!$Z$2:$Z$185,'Eurostat market shares'!$C$2:$C$185,'Market shares starting point Fe'!$C134,'Eurostat market shares'!$D$2:$D$185,'Market shares starting point Fe'!$D134)*(SUMIFS('RAW data extract'!AK$74:AK$81,'RAW data extract'!$C$74:$C$81,VLOOKUP('Market shares starting point Fe'!$D134,Nomenclature!$F$1:$G$8,2,FALSE))-'Market shares starting point Fe'!AM134)+AM134)</f>
        <v>3.2535206199983589E-2</v>
      </c>
      <c r="AO134" s="7">
        <f>IF(SUMIFS('Eurostat market shares'!$Z$2:$Z$185,'Eurostat market shares'!$C$2:$C$185,'Market shares starting point Fe'!$C134,'Eurostat market shares'!$D$2:$D$185,'Market shares starting point Fe'!$D134)=0,(SUMIFS('RAW data extract'!AL$74:AL$81,'RAW data extract'!$C$74:$C$81,VLOOKUP('Market shares starting point Fe'!$D134,Nomenclature!$F$1:$G$8,2,FALSE))-'Market shares starting point Fe'!AN134)+AN134,$Z134/SUMIFS('Eurostat market shares'!$Z$2:$Z$185,'Eurostat market shares'!$C$2:$C$185,'Market shares starting point Fe'!$C134,'Eurostat market shares'!$D$2:$D$185,'Market shares starting point Fe'!$D134)*(SUMIFS('RAW data extract'!AL$74:AL$81,'RAW data extract'!$C$74:$C$81,VLOOKUP('Market shares starting point Fe'!$D134,Nomenclature!$F$1:$G$8,2,FALSE))-'Market shares starting point Fe'!AN134)+AN134)</f>
        <v>3.1974565430853183E-2</v>
      </c>
      <c r="AP134" s="7">
        <f>IF(SUMIFS('Eurostat market shares'!$Z$2:$Z$185,'Eurostat market shares'!$C$2:$C$185,'Market shares starting point Fe'!$C134,'Eurostat market shares'!$D$2:$D$185,'Market shares starting point Fe'!$D134)=0,(SUMIFS('RAW data extract'!AM$74:AM$81,'RAW data extract'!$C$74:$C$81,VLOOKUP('Market shares starting point Fe'!$D134,Nomenclature!$F$1:$G$8,2,FALSE))-'Market shares starting point Fe'!AO134)+AO134,$Z134/SUMIFS('Eurostat market shares'!$Z$2:$Z$185,'Eurostat market shares'!$C$2:$C$185,'Market shares starting point Fe'!$C134,'Eurostat market shares'!$D$2:$D$185,'Market shares starting point Fe'!$D134)*(SUMIFS('RAW data extract'!AM$74:AM$81,'RAW data extract'!$C$74:$C$81,VLOOKUP('Market shares starting point Fe'!$D134,Nomenclature!$F$1:$G$8,2,FALSE))-'Market shares starting point Fe'!AO134)+AO134)</f>
        <v>3.1376122585766317E-2</v>
      </c>
      <c r="AQ134" s="7">
        <f>IF(SUMIFS('Eurostat market shares'!$Z$2:$Z$185,'Eurostat market shares'!$C$2:$C$185,'Market shares starting point Fe'!$C134,'Eurostat market shares'!$D$2:$D$185,'Market shares starting point Fe'!$D134)=0,(SUMIFS('RAW data extract'!AN$74:AN$81,'RAW data extract'!$C$74:$C$81,VLOOKUP('Market shares starting point Fe'!$D134,Nomenclature!$F$1:$G$8,2,FALSE))-'Market shares starting point Fe'!AP134)+AP134,$Z134/SUMIFS('Eurostat market shares'!$Z$2:$Z$185,'Eurostat market shares'!$C$2:$C$185,'Market shares starting point Fe'!$C134,'Eurostat market shares'!$D$2:$D$185,'Market shares starting point Fe'!$D134)*(SUMIFS('RAW data extract'!AN$74:AN$81,'RAW data extract'!$C$74:$C$81,VLOOKUP('Market shares starting point Fe'!$D134,Nomenclature!$F$1:$G$8,2,FALSE))-'Market shares starting point Fe'!AP134)+AP134)</f>
        <v>3.0758873610600885E-2</v>
      </c>
      <c r="AR134" s="7">
        <f>IF(SUMIFS('Eurostat market shares'!$Z$2:$Z$185,'Eurostat market shares'!$C$2:$C$185,'Market shares starting point Fe'!$C134,'Eurostat market shares'!$D$2:$D$185,'Market shares starting point Fe'!$D134)=0,(SUMIFS('RAW data extract'!AO$74:AO$81,'RAW data extract'!$C$74:$C$81,VLOOKUP('Market shares starting point Fe'!$D134,Nomenclature!$F$1:$G$8,2,FALSE))-'Market shares starting point Fe'!AQ134)+AQ134,$Z134/SUMIFS('Eurostat market shares'!$Z$2:$Z$185,'Eurostat market shares'!$C$2:$C$185,'Market shares starting point Fe'!$C134,'Eurostat market shares'!$D$2:$D$185,'Market shares starting point Fe'!$D134)*(SUMIFS('RAW data extract'!AO$74:AO$81,'RAW data extract'!$C$74:$C$81,VLOOKUP('Market shares starting point Fe'!$D134,Nomenclature!$F$1:$G$8,2,FALSE))-'Market shares starting point Fe'!AQ134)+AQ134)</f>
        <v>3.0131756974951004E-2</v>
      </c>
      <c r="AS134" s="7">
        <f>IF(SUMIFS('Eurostat market shares'!$Z$2:$Z$185,'Eurostat market shares'!$C$2:$C$185,'Market shares starting point Fe'!$C134,'Eurostat market shares'!$D$2:$D$185,'Market shares starting point Fe'!$D134)=0,(SUMIFS('RAW data extract'!AP$74:AP$81,'RAW data extract'!$C$74:$C$81,VLOOKUP('Market shares starting point Fe'!$D134,Nomenclature!$F$1:$G$8,2,FALSE))-'Market shares starting point Fe'!AR134)+AR134,$Z134/SUMIFS('Eurostat market shares'!$Z$2:$Z$185,'Eurostat market shares'!$C$2:$C$185,'Market shares starting point Fe'!$C134,'Eurostat market shares'!$D$2:$D$185,'Market shares starting point Fe'!$D134)*(SUMIFS('RAW data extract'!AP$74:AP$81,'RAW data extract'!$C$74:$C$81,VLOOKUP('Market shares starting point Fe'!$D134,Nomenclature!$F$1:$G$8,2,FALSE))-'Market shares starting point Fe'!AR134)+AR134)</f>
        <v>2.9469294986471151E-2</v>
      </c>
      <c r="AT134" s="7">
        <f>IF(SUMIFS('Eurostat market shares'!$Z$2:$Z$185,'Eurostat market shares'!$C$2:$C$185,'Market shares starting point Fe'!$C134,'Eurostat market shares'!$D$2:$D$185,'Market shares starting point Fe'!$D134)=0,(SUMIFS('RAW data extract'!AQ$74:AQ$81,'RAW data extract'!$C$74:$C$81,VLOOKUP('Market shares starting point Fe'!$D134,Nomenclature!$F$1:$G$8,2,FALSE))-'Market shares starting point Fe'!AS134)+AS134,$Z134/SUMIFS('Eurostat market shares'!$Z$2:$Z$185,'Eurostat market shares'!$C$2:$C$185,'Market shares starting point Fe'!$C134,'Eurostat market shares'!$D$2:$D$185,'Market shares starting point Fe'!$D134)*(SUMIFS('RAW data extract'!AQ$74:AQ$81,'RAW data extract'!$C$74:$C$81,VLOOKUP('Market shares starting point Fe'!$D134,Nomenclature!$F$1:$G$8,2,FALSE))-'Market shares starting point Fe'!AS134)+AS134)</f>
        <v>2.878992632452141E-2</v>
      </c>
      <c r="AU134" s="7">
        <f>IF(SUMIFS('Eurostat market shares'!$Z$2:$Z$185,'Eurostat market shares'!$C$2:$C$185,'Market shares starting point Fe'!$C134,'Eurostat market shares'!$D$2:$D$185,'Market shares starting point Fe'!$D134)=0,(SUMIFS('RAW data extract'!AR$74:AR$81,'RAW data extract'!$C$74:$C$81,VLOOKUP('Market shares starting point Fe'!$D134,Nomenclature!$F$1:$G$8,2,FALSE))-'Market shares starting point Fe'!AT134)+AT134,$Z134/SUMIFS('Eurostat market shares'!$Z$2:$Z$185,'Eurostat market shares'!$C$2:$C$185,'Market shares starting point Fe'!$C134,'Eurostat market shares'!$D$2:$D$185,'Market shares starting point Fe'!$D134)*(SUMIFS('RAW data extract'!AR$74:AR$81,'RAW data extract'!$C$74:$C$81,VLOOKUP('Market shares starting point Fe'!$D134,Nomenclature!$F$1:$G$8,2,FALSE))-'Market shares starting point Fe'!AT134)+AT134)</f>
        <v>2.8115409997323565E-2</v>
      </c>
      <c r="AV134" s="7">
        <f>IF(SUMIFS('Eurostat market shares'!$Z$2:$Z$185,'Eurostat market shares'!$C$2:$C$185,'Market shares starting point Fe'!$C134,'Eurostat market shares'!$D$2:$D$185,'Market shares starting point Fe'!$D134)=0,(SUMIFS('RAW data extract'!AS$74:AS$81,'RAW data extract'!$C$74:$C$81,VLOOKUP('Market shares starting point Fe'!$D134,Nomenclature!$F$1:$G$8,2,FALSE))-'Market shares starting point Fe'!AU134)+AU134,$Z134/SUMIFS('Eurostat market shares'!$Z$2:$Z$185,'Eurostat market shares'!$C$2:$C$185,'Market shares starting point Fe'!$C134,'Eurostat market shares'!$D$2:$D$185,'Market shares starting point Fe'!$D134)*(SUMIFS('RAW data extract'!AS$74:AS$81,'RAW data extract'!$C$74:$C$81,VLOOKUP('Market shares starting point Fe'!$D134,Nomenclature!$F$1:$G$8,2,FALSE))-'Market shares starting point Fe'!AU134)+AU134)</f>
        <v>2.7413408001102178E-2</v>
      </c>
      <c r="AW134" s="7">
        <f>IF(SUMIFS('Eurostat market shares'!$Z$2:$Z$185,'Eurostat market shares'!$C$2:$C$185,'Market shares starting point Fe'!$C134,'Eurostat market shares'!$D$2:$D$185,'Market shares starting point Fe'!$D134)=0,(SUMIFS('RAW data extract'!AT$74:AT$81,'RAW data extract'!$C$74:$C$81,VLOOKUP('Market shares starting point Fe'!$D134,Nomenclature!$F$1:$G$8,2,FALSE))-'Market shares starting point Fe'!AV134)+AV134,$Z134/SUMIFS('Eurostat market shares'!$Z$2:$Z$185,'Eurostat market shares'!$C$2:$C$185,'Market shares starting point Fe'!$C134,'Eurostat market shares'!$D$2:$D$185,'Market shares starting point Fe'!$D134)*(SUMIFS('RAW data extract'!AT$74:AT$81,'RAW data extract'!$C$74:$C$81,VLOOKUP('Market shares starting point Fe'!$D134,Nomenclature!$F$1:$G$8,2,FALSE))-'Market shares starting point Fe'!AV134)+AV134)</f>
        <v>2.6675194485455574E-2</v>
      </c>
      <c r="AX134" s="7">
        <f>IF(SUMIFS('Eurostat market shares'!$Z$2:$Z$185,'Eurostat market shares'!$C$2:$C$185,'Market shares starting point Fe'!$C134,'Eurostat market shares'!$D$2:$D$185,'Market shares starting point Fe'!$D134)=0,(SUMIFS('RAW data extract'!AU$74:AU$81,'RAW data extract'!$C$74:$C$81,VLOOKUP('Market shares starting point Fe'!$D134,Nomenclature!$F$1:$G$8,2,FALSE))-'Market shares starting point Fe'!AW134)+AW134,$Z134/SUMIFS('Eurostat market shares'!$Z$2:$Z$185,'Eurostat market shares'!$C$2:$C$185,'Market shares starting point Fe'!$C134,'Eurostat market shares'!$D$2:$D$185,'Market shares starting point Fe'!$D134)*(SUMIFS('RAW data extract'!AU$74:AU$81,'RAW data extract'!$C$74:$C$81,VLOOKUP('Market shares starting point Fe'!$D134,Nomenclature!$F$1:$G$8,2,FALSE))-'Market shares starting point Fe'!AW134)+AW134)</f>
        <v>2.5961732701462927E-2</v>
      </c>
      <c r="AY134" s="7">
        <f>IF(SUMIFS('Eurostat market shares'!$Z$2:$Z$185,'Eurostat market shares'!$C$2:$C$185,'Market shares starting point Fe'!$C134,'Eurostat market shares'!$D$2:$D$185,'Market shares starting point Fe'!$D134)=0,(SUMIFS('RAW data extract'!AV$74:AV$81,'RAW data extract'!$C$74:$C$81,VLOOKUP('Market shares starting point Fe'!$D134,Nomenclature!$F$1:$G$8,2,FALSE))-'Market shares starting point Fe'!AX134)+AX134,$Z134/SUMIFS('Eurostat market shares'!$Z$2:$Z$185,'Eurostat market shares'!$C$2:$C$185,'Market shares starting point Fe'!$C134,'Eurostat market shares'!$D$2:$D$185,'Market shares starting point Fe'!$D134)*(SUMIFS('RAW data extract'!AV$74:AV$81,'RAW data extract'!$C$74:$C$81,VLOOKUP('Market shares starting point Fe'!$D134,Nomenclature!$F$1:$G$8,2,FALSE))-'Market shares starting point Fe'!AX134)+AX134)</f>
        <v>2.5011607202097323E-2</v>
      </c>
      <c r="AZ134" s="7">
        <f>IF(SUMIFS('Eurostat market shares'!$Z$2:$Z$185,'Eurostat market shares'!$C$2:$C$185,'Market shares starting point Fe'!$C134,'Eurostat market shares'!$D$2:$D$185,'Market shares starting point Fe'!$D134)=0,(SUMIFS('RAW data extract'!AW$74:AW$81,'RAW data extract'!$C$74:$C$81,VLOOKUP('Market shares starting point Fe'!$D134,Nomenclature!$F$1:$G$8,2,FALSE))-'Market shares starting point Fe'!AY134)+AY134,$Z134/SUMIFS('Eurostat market shares'!$Z$2:$Z$185,'Eurostat market shares'!$C$2:$C$185,'Market shares starting point Fe'!$C134,'Eurostat market shares'!$D$2:$D$185,'Market shares starting point Fe'!$D134)*(SUMIFS('RAW data extract'!AW$74:AW$81,'RAW data extract'!$C$74:$C$81,VLOOKUP('Market shares starting point Fe'!$D134,Nomenclature!$F$1:$G$8,2,FALSE))-'Market shares starting point Fe'!AY134)+AY134)</f>
        <v>2.4092173084509141E-2</v>
      </c>
      <c r="BA134" s="7">
        <f>IF(SUMIFS('Eurostat market shares'!$Z$2:$Z$185,'Eurostat market shares'!$C$2:$C$185,'Market shares starting point Fe'!$C134,'Eurostat market shares'!$D$2:$D$185,'Market shares starting point Fe'!$D134)=0,(SUMIFS('RAW data extract'!AX$74:AX$81,'RAW data extract'!$C$74:$C$81,VLOOKUP('Market shares starting point Fe'!$D134,Nomenclature!$F$1:$G$8,2,FALSE))-'Market shares starting point Fe'!AZ134)+AZ134,$Z134/SUMIFS('Eurostat market shares'!$Z$2:$Z$185,'Eurostat market shares'!$C$2:$C$185,'Market shares starting point Fe'!$C134,'Eurostat market shares'!$D$2:$D$185,'Market shares starting point Fe'!$D134)*(SUMIFS('RAW data extract'!AX$74:AX$81,'RAW data extract'!$C$74:$C$81,VLOOKUP('Market shares starting point Fe'!$D134,Nomenclature!$F$1:$G$8,2,FALSE))-'Market shares starting point Fe'!AZ134)+AZ134)</f>
        <v>2.307349448163876E-2</v>
      </c>
      <c r="BB134" s="7">
        <f>IF(SUMIFS('Eurostat market shares'!$Z$2:$Z$185,'Eurostat market shares'!$C$2:$C$185,'Market shares starting point Fe'!$C134,'Eurostat market shares'!$D$2:$D$185,'Market shares starting point Fe'!$D134)=0,(SUMIFS('RAW data extract'!AY$74:AY$81,'RAW data extract'!$C$74:$C$81,VLOOKUP('Market shares starting point Fe'!$D134,Nomenclature!$F$1:$G$8,2,FALSE))-'Market shares starting point Fe'!BA134)+BA134,$Z134/SUMIFS('Eurostat market shares'!$Z$2:$Z$185,'Eurostat market shares'!$C$2:$C$185,'Market shares starting point Fe'!$C134,'Eurostat market shares'!$D$2:$D$185,'Market shares starting point Fe'!$D134)*(SUMIFS('RAW data extract'!AY$74:AY$81,'RAW data extract'!$C$74:$C$81,VLOOKUP('Market shares starting point Fe'!$D134,Nomenclature!$F$1:$G$8,2,FALSE))-'Market shares starting point Fe'!BA134)+BA134)</f>
        <v>2.1944456187427953E-2</v>
      </c>
      <c r="BC134" s="7">
        <f>IF(SUMIFS('Eurostat market shares'!$Z$2:$Z$185,'Eurostat market shares'!$C$2:$C$185,'Market shares starting point Fe'!$C134,'Eurostat market shares'!$D$2:$D$185,'Market shares starting point Fe'!$D134)=0,(SUMIFS('RAW data extract'!AZ$74:AZ$81,'RAW data extract'!$C$74:$C$81,VLOOKUP('Market shares starting point Fe'!$D134,Nomenclature!$F$1:$G$8,2,FALSE))-'Market shares starting point Fe'!BB134)+BB134,$Z134/SUMIFS('Eurostat market shares'!$Z$2:$Z$185,'Eurostat market shares'!$C$2:$C$185,'Market shares starting point Fe'!$C134,'Eurostat market shares'!$D$2:$D$185,'Market shares starting point Fe'!$D134)*(SUMIFS('RAW data extract'!AZ$74:AZ$81,'RAW data extract'!$C$74:$C$81,VLOOKUP('Market shares starting point Fe'!$D134,Nomenclature!$F$1:$G$8,2,FALSE))-'Market shares starting point Fe'!BB134)+BB134)</f>
        <v>2.0689861826904216E-2</v>
      </c>
      <c r="BD134" s="7">
        <f>IF(SUMIFS('Eurostat market shares'!$Z$2:$Z$185,'Eurostat market shares'!$C$2:$C$185,'Market shares starting point Fe'!$C134,'Eurostat market shares'!$D$2:$D$185,'Market shares starting point Fe'!$D134)=0,(SUMIFS('RAW data extract'!BA$74:BA$81,'RAW data extract'!$C$74:$C$81,VLOOKUP('Market shares starting point Fe'!$D134,Nomenclature!$F$1:$G$8,2,FALSE))-'Market shares starting point Fe'!BC134)+BC134,$Z134/SUMIFS('Eurostat market shares'!$Z$2:$Z$185,'Eurostat market shares'!$C$2:$C$185,'Market shares starting point Fe'!$C134,'Eurostat market shares'!$D$2:$D$185,'Market shares starting point Fe'!$D134)*(SUMIFS('RAW data extract'!BA$74:BA$81,'RAW data extract'!$C$74:$C$81,VLOOKUP('Market shares starting point Fe'!$D134,Nomenclature!$F$1:$G$8,2,FALSE))-'Market shares starting point Fe'!BC134)+BC134)</f>
        <v>1.9327288165710312E-2</v>
      </c>
      <c r="BE134" s="7">
        <f>IF(SUMIFS('Eurostat market shares'!$Z$2:$Z$185,'Eurostat market shares'!$C$2:$C$185,'Market shares starting point Fe'!$C134,'Eurostat market shares'!$D$2:$D$185,'Market shares starting point Fe'!$D134)=0,(SUMIFS('RAW data extract'!BB$74:BB$81,'RAW data extract'!$C$74:$C$81,VLOOKUP('Market shares starting point Fe'!$D134,Nomenclature!$F$1:$G$8,2,FALSE))-'Market shares starting point Fe'!BD134)+BD134,$Z134/SUMIFS('Eurostat market shares'!$Z$2:$Z$185,'Eurostat market shares'!$C$2:$C$185,'Market shares starting point Fe'!$C134,'Eurostat market shares'!$D$2:$D$185,'Market shares starting point Fe'!$D134)*(SUMIFS('RAW data extract'!BB$74:BB$81,'RAW data extract'!$C$74:$C$81,VLOOKUP('Market shares starting point Fe'!$D134,Nomenclature!$F$1:$G$8,2,FALSE))-'Market shares starting point Fe'!BD134)+BD134)</f>
        <v>1.778918601000138E-2</v>
      </c>
      <c r="BF134" s="7">
        <f>IF(SUMIFS('Eurostat market shares'!$Z$2:$Z$185,'Eurostat market shares'!$C$2:$C$185,'Market shares starting point Fe'!$C134,'Eurostat market shares'!$D$2:$D$185,'Market shares starting point Fe'!$D134)=0,(SUMIFS('RAW data extract'!BC$74:BC$81,'RAW data extract'!$C$74:$C$81,VLOOKUP('Market shares starting point Fe'!$D134,Nomenclature!$F$1:$G$8,2,FALSE))-'Market shares starting point Fe'!BE134)+BE134,$Z134/SUMIFS('Eurostat market shares'!$Z$2:$Z$185,'Eurostat market shares'!$C$2:$C$185,'Market shares starting point Fe'!$C134,'Eurostat market shares'!$D$2:$D$185,'Market shares starting point Fe'!$D134)*(SUMIFS('RAW data extract'!BC$74:BC$81,'RAW data extract'!$C$74:$C$81,VLOOKUP('Market shares starting point Fe'!$D134,Nomenclature!$F$1:$G$8,2,FALSE))-'Market shares starting point Fe'!BE134)+BE134)</f>
        <v>1.6066049282571458E-2</v>
      </c>
      <c r="BG134" s="7">
        <f>IF(SUMIFS('Eurostat market shares'!$Z$2:$Z$185,'Eurostat market shares'!$C$2:$C$185,'Market shares starting point Fe'!$C134,'Eurostat market shares'!$D$2:$D$185,'Market shares starting point Fe'!$D134)=0,(SUMIFS('RAW data extract'!BD$74:BD$81,'RAW data extract'!$C$74:$C$81,VLOOKUP('Market shares starting point Fe'!$D134,Nomenclature!$F$1:$G$8,2,FALSE))-'Market shares starting point Fe'!BF134)+BF134,$Z134/SUMIFS('Eurostat market shares'!$Z$2:$Z$185,'Eurostat market shares'!$C$2:$C$185,'Market shares starting point Fe'!$C134,'Eurostat market shares'!$D$2:$D$185,'Market shares starting point Fe'!$D134)*(SUMIFS('RAW data extract'!BD$74:BD$81,'RAW data extract'!$C$74:$C$81,VLOOKUP('Market shares starting point Fe'!$D134,Nomenclature!$F$1:$G$8,2,FALSE))-'Market shares starting point Fe'!BF134)+BF134)</f>
        <v>1.4125887914513678E-2</v>
      </c>
      <c r="BH134" s="7">
        <f>IF(SUMIFS('Eurostat market shares'!$Z$2:$Z$185,'Eurostat market shares'!$C$2:$C$185,'Market shares starting point Fe'!$C134,'Eurostat market shares'!$D$2:$D$185,'Market shares starting point Fe'!$D134)=0,(SUMIFS('RAW data extract'!BE$74:BE$81,'RAW data extract'!$C$74:$C$81,VLOOKUP('Market shares starting point Fe'!$D134,Nomenclature!$F$1:$G$8,2,FALSE))-'Market shares starting point Fe'!BG134)+BG134,$Z134/SUMIFS('Eurostat market shares'!$Z$2:$Z$185,'Eurostat market shares'!$C$2:$C$185,'Market shares starting point Fe'!$C134,'Eurostat market shares'!$D$2:$D$185,'Market shares starting point Fe'!$D134)*(SUMIFS('RAW data extract'!BE$74:BE$81,'RAW data extract'!$C$74:$C$81,VLOOKUP('Market shares starting point Fe'!$D134,Nomenclature!$F$1:$G$8,2,FALSE))-'Market shares starting point Fe'!BG134)+BG134)</f>
        <v>1.1920960596593901E-2</v>
      </c>
    </row>
    <row r="135" spans="1:60" hidden="1" x14ac:dyDescent="0.3">
      <c r="A135" t="s">
        <v>9</v>
      </c>
      <c r="B135" t="s">
        <v>10</v>
      </c>
      <c r="C135" t="s">
        <v>35</v>
      </c>
      <c r="D135" t="s">
        <v>21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 s="6">
        <f>IFERROR(SUMIFS('intermediary sheet'!J$2:J$185,'intermediary sheet'!$C$2:$C$185,'Market shares starting point Fe'!$C135,'intermediary sheet'!$D$2:$D$185,'Market shares starting point Fe'!$D135)/SUMIFS('intermediary sheet'!J$2:J$185,'intermediary sheet'!$C$2:$C$185,'Market shares starting point Fe'!$C135,'intermediary sheet'!$D$2:$D$185,"total"),0)</f>
        <v>0</v>
      </c>
      <c r="K135" s="6">
        <f>IFERROR(SUMIFS('intermediary sheet'!K$2:K$185,'intermediary sheet'!$C$2:$C$185,'Market shares starting point Fe'!$C135,'intermediary sheet'!$D$2:$D$185,'Market shares starting point Fe'!$D135)/SUMIFS('intermediary sheet'!K$2:K$185,'intermediary sheet'!$C$2:$C$185,'Market shares starting point Fe'!$C135,'intermediary sheet'!$D$2:$D$185,"total"),0)</f>
        <v>0</v>
      </c>
      <c r="L135" s="6">
        <f>IFERROR(SUMIFS('intermediary sheet'!L$2:L$185,'intermediary sheet'!$C$2:$C$185,'Market shares starting point Fe'!$C135,'intermediary sheet'!$D$2:$D$185,'Market shares starting point Fe'!$D135)/SUMIFS('intermediary sheet'!L$2:L$185,'intermediary sheet'!$C$2:$C$185,'Market shares starting point Fe'!$C135,'intermediary sheet'!$D$2:$D$185,"total"),0)</f>
        <v>0</v>
      </c>
      <c r="M135" s="6">
        <f>IFERROR(SUMIFS('intermediary sheet'!M$2:M$185,'intermediary sheet'!$C$2:$C$185,'Market shares starting point Fe'!$C135,'intermediary sheet'!$D$2:$D$185,'Market shares starting point Fe'!$D135)/SUMIFS('intermediary sheet'!M$2:M$185,'intermediary sheet'!$C$2:$C$185,'Market shares starting point Fe'!$C135,'intermediary sheet'!$D$2:$D$185,"total"),0)</f>
        <v>0</v>
      </c>
      <c r="N135" s="6">
        <f>IFERROR(SUMIFS('intermediary sheet'!N$2:N$185,'intermediary sheet'!$C$2:$C$185,'Market shares starting point Fe'!$C135,'intermediary sheet'!$D$2:$D$185,'Market shares starting point Fe'!$D135)/SUMIFS('intermediary sheet'!N$2:N$185,'intermediary sheet'!$C$2:$C$185,'Market shares starting point Fe'!$C135,'intermediary sheet'!$D$2:$D$185,"total"),0)</f>
        <v>0</v>
      </c>
      <c r="O135" s="6">
        <f>IFERROR(SUMIFS('intermediary sheet'!O$2:O$185,'intermediary sheet'!$C$2:$C$185,'Market shares starting point Fe'!$C135,'intermediary sheet'!$D$2:$D$185,'Market shares starting point Fe'!$D135)/SUMIFS('intermediary sheet'!O$2:O$185,'intermediary sheet'!$C$2:$C$185,'Market shares starting point Fe'!$C135,'intermediary sheet'!$D$2:$D$185,"total"),0)</f>
        <v>0</v>
      </c>
      <c r="P135" s="6">
        <f>IFERROR(SUMIFS('intermediary sheet'!P$2:P$185,'intermediary sheet'!$C$2:$C$185,'Market shares starting point Fe'!$C135,'intermediary sheet'!$D$2:$D$185,'Market shares starting point Fe'!$D135)/SUMIFS('intermediary sheet'!P$2:P$185,'intermediary sheet'!$C$2:$C$185,'Market shares starting point Fe'!$C135,'intermediary sheet'!$D$2:$D$185,"total"),0)</f>
        <v>0</v>
      </c>
      <c r="Q135" s="6">
        <f>IFERROR(SUMIFS('intermediary sheet'!Q$2:Q$185,'intermediary sheet'!$C$2:$C$185,'Market shares starting point Fe'!$C135,'intermediary sheet'!$D$2:$D$185,'Market shares starting point Fe'!$D135)/SUMIFS('intermediary sheet'!Q$2:Q$185,'intermediary sheet'!$C$2:$C$185,'Market shares starting point Fe'!$C135,'intermediary sheet'!$D$2:$D$185,"total"),0)</f>
        <v>0</v>
      </c>
      <c r="R135" s="6">
        <f>IFERROR(SUMIFS('intermediary sheet'!R$2:R$185,'intermediary sheet'!$C$2:$C$185,'Market shares starting point Fe'!$C135,'intermediary sheet'!$D$2:$D$185,'Market shares starting point Fe'!$D135)/SUMIFS('intermediary sheet'!R$2:R$185,'intermediary sheet'!$C$2:$C$185,'Market shares starting point Fe'!$C135,'intermediary sheet'!$D$2:$D$185,"total"),0)</f>
        <v>0</v>
      </c>
      <c r="S135" s="6">
        <f>IFERROR(SUMIFS('intermediary sheet'!S$2:S$185,'intermediary sheet'!$C$2:$C$185,'Market shares starting point Fe'!$C135,'intermediary sheet'!$D$2:$D$185,'Market shares starting point Fe'!$D135)/SUMIFS('intermediary sheet'!S$2:S$185,'intermediary sheet'!$C$2:$C$185,'Market shares starting point Fe'!$C135,'intermediary sheet'!$D$2:$D$185,"total"),0)</f>
        <v>0</v>
      </c>
      <c r="T135" s="6">
        <f>IFERROR(SUMIFS('intermediary sheet'!T$2:T$185,'intermediary sheet'!$C$2:$C$185,'Market shares starting point Fe'!$C135,'intermediary sheet'!$D$2:$D$185,'Market shares starting point Fe'!$D135)/SUMIFS('intermediary sheet'!T$2:T$185,'intermediary sheet'!$C$2:$C$185,'Market shares starting point Fe'!$C135,'intermediary sheet'!$D$2:$D$185,"total"),0)</f>
        <v>0</v>
      </c>
      <c r="U135" s="6">
        <f>IFERROR(SUMIFS('intermediary sheet'!U$2:U$185,'intermediary sheet'!$C$2:$C$185,'Market shares starting point Fe'!$C135,'intermediary sheet'!$D$2:$D$185,'Market shares starting point Fe'!$D135)/SUMIFS('intermediary sheet'!U$2:U$185,'intermediary sheet'!$C$2:$C$185,'Market shares starting point Fe'!$C135,'intermediary sheet'!$D$2:$D$185,"total"),0)</f>
        <v>0</v>
      </c>
      <c r="V135" s="6">
        <f>IFERROR(SUMIFS('intermediary sheet'!V$2:V$185,'intermediary sheet'!$C$2:$C$185,'Market shares starting point Fe'!$C135,'intermediary sheet'!$D$2:$D$185,'Market shares starting point Fe'!$D135)/SUMIFS('intermediary sheet'!V$2:V$185,'intermediary sheet'!$C$2:$C$185,'Market shares starting point Fe'!$C135,'intermediary sheet'!$D$2:$D$185,"total"),0)</f>
        <v>0</v>
      </c>
      <c r="W135" s="6">
        <f>IFERROR(SUMIFS('intermediary sheet'!W$2:W$185,'intermediary sheet'!$C$2:$C$185,'Market shares starting point Fe'!$C135,'intermediary sheet'!$D$2:$D$185,'Market shares starting point Fe'!$D135)/SUMIFS('intermediary sheet'!W$2:W$185,'intermediary sheet'!$C$2:$C$185,'Market shares starting point Fe'!$C135,'intermediary sheet'!$D$2:$D$185,"total"),0)</f>
        <v>0</v>
      </c>
      <c r="X135" s="6">
        <f>IFERROR(SUMIFS('intermediary sheet'!X$2:X$185,'intermediary sheet'!$C$2:$C$185,'Market shares starting point Fe'!$C135,'intermediary sheet'!$D$2:$D$185,'Market shares starting point Fe'!$D135)/SUMIFS('intermediary sheet'!X$2:X$185,'intermediary sheet'!$C$2:$C$185,'Market shares starting point Fe'!$C135,'intermediary sheet'!$D$2:$D$185,"total"),0)</f>
        <v>0</v>
      </c>
      <c r="Y135" s="6">
        <f>IFERROR(SUMIFS('intermediary sheet'!Y$2:Y$185,'intermediary sheet'!$C$2:$C$185,'Market shares starting point Fe'!$C135,'intermediary sheet'!$D$2:$D$185,'Market shares starting point Fe'!$D135)/SUMIFS('intermediary sheet'!Y$2:Y$185,'intermediary sheet'!$C$2:$C$185,'Market shares starting point Fe'!$C135,'intermediary sheet'!$D$2:$D$185,"total"),0)</f>
        <v>0</v>
      </c>
      <c r="Z135" s="6">
        <f>IFERROR(SUMIFS('intermediary sheet'!Z$2:Z$185,'intermediary sheet'!$C$2:$C$185,'Market shares starting point Fe'!$C135,'intermediary sheet'!$D$2:$D$185,'Market shares starting point Fe'!$D135)/SUMIFS('intermediary sheet'!Z$2:Z$185,'intermediary sheet'!$C$2:$C$185,'Market shares starting point Fe'!$C135,'intermediary sheet'!$D$2:$D$185,"total"),0)</f>
        <v>0</v>
      </c>
      <c r="AA135" s="7">
        <f>IF(SUMIFS('Eurostat market shares'!$Z$2:$Z$185,'Eurostat market shares'!$C$2:$C$185,'Market shares starting point Fe'!$C135,'Eurostat market shares'!$D$2:$D$185,'Market shares starting point Fe'!$D135)=0,(SUMIFS('RAW data extract'!X$74:X$81,'RAW data extract'!$C$74:$C$81,VLOOKUP('Market shares starting point Fe'!$D135,Nomenclature!$F$1:$G$8,2,FALSE))-'Market shares starting point Fe'!Z135)+Z135,$Z135/SUMIFS('Eurostat market shares'!$Z$2:$Z$185,'Eurostat market shares'!$C$2:$C$185,'Market shares starting point Fe'!$C135,'Eurostat market shares'!$D$2:$D$185,'Market shares starting point Fe'!$D135)*(SUMIFS('RAW data extract'!X$74:X$81,'RAW data extract'!$C$74:$C$81,VLOOKUP('Market shares starting point Fe'!$D135,Nomenclature!$F$1:$G$8,2,FALSE))-'Market shares starting point Fe'!Z135)+Z135)</f>
        <v>3.1451634939410661E-5</v>
      </c>
      <c r="AB135" s="7">
        <f>IF(SUMIFS('Eurostat market shares'!$Z$2:$Z$185,'Eurostat market shares'!$C$2:$C$185,'Market shares starting point Fe'!$C135,'Eurostat market shares'!$D$2:$D$185,'Market shares starting point Fe'!$D135)=0,(SUMIFS('RAW data extract'!Y$74:Y$81,'RAW data extract'!$C$74:$C$81,VLOOKUP('Market shares starting point Fe'!$D135,Nomenclature!$F$1:$G$8,2,FALSE))-'Market shares starting point Fe'!AA135)+AA135,$Z135/SUMIFS('Eurostat market shares'!$Z$2:$Z$185,'Eurostat market shares'!$C$2:$C$185,'Market shares starting point Fe'!$C135,'Eurostat market shares'!$D$2:$D$185,'Market shares starting point Fe'!$D135)*(SUMIFS('RAW data extract'!Y$74:Y$81,'RAW data extract'!$C$74:$C$81,VLOOKUP('Market shares starting point Fe'!$D135,Nomenclature!$F$1:$G$8,2,FALSE))-'Market shares starting point Fe'!AA135)+AA135)</f>
        <v>3.2337662751868216E-5</v>
      </c>
      <c r="AC135" s="7">
        <f>IF(SUMIFS('Eurostat market shares'!$Z$2:$Z$185,'Eurostat market shares'!$C$2:$C$185,'Market shares starting point Fe'!$C135,'Eurostat market shares'!$D$2:$D$185,'Market shares starting point Fe'!$D135)=0,(SUMIFS('RAW data extract'!Z$74:Z$81,'RAW data extract'!$C$74:$C$81,VLOOKUP('Market shares starting point Fe'!$D135,Nomenclature!$F$1:$G$8,2,FALSE))-'Market shares starting point Fe'!AB135)+AB135,$Z135/SUMIFS('Eurostat market shares'!$Z$2:$Z$185,'Eurostat market shares'!$C$2:$C$185,'Market shares starting point Fe'!$C135,'Eurostat market shares'!$D$2:$D$185,'Market shares starting point Fe'!$D135)*(SUMIFS('RAW data extract'!Z$74:Z$81,'RAW data extract'!$C$74:$C$81,VLOOKUP('Market shares starting point Fe'!$D135,Nomenclature!$F$1:$G$8,2,FALSE))-'Market shares starting point Fe'!AB135)+AB135)</f>
        <v>3.3413273411202505E-5</v>
      </c>
      <c r="AD135" s="7">
        <f>IF(SUMIFS('Eurostat market shares'!$Z$2:$Z$185,'Eurostat market shares'!$C$2:$C$185,'Market shares starting point Fe'!$C135,'Eurostat market shares'!$D$2:$D$185,'Market shares starting point Fe'!$D135)=0,(SUMIFS('RAW data extract'!AA$74:AA$81,'RAW data extract'!$C$74:$C$81,VLOOKUP('Market shares starting point Fe'!$D135,Nomenclature!$F$1:$G$8,2,FALSE))-'Market shares starting point Fe'!AC135)+AC135,$Z135/SUMIFS('Eurostat market shares'!$Z$2:$Z$185,'Eurostat market shares'!$C$2:$C$185,'Market shares starting point Fe'!$C135,'Eurostat market shares'!$D$2:$D$185,'Market shares starting point Fe'!$D135)*(SUMIFS('RAW data extract'!AA$74:AA$81,'RAW data extract'!$C$74:$C$81,VLOOKUP('Market shares starting point Fe'!$D135,Nomenclature!$F$1:$G$8,2,FALSE))-'Market shares starting point Fe'!AC135)+AC135)</f>
        <v>3.4628690814887669E-5</v>
      </c>
      <c r="AE135" s="7">
        <f>IF(SUMIFS('Eurostat market shares'!$Z$2:$Z$185,'Eurostat market shares'!$C$2:$C$185,'Market shares starting point Fe'!$C135,'Eurostat market shares'!$D$2:$D$185,'Market shares starting point Fe'!$D135)=0,(SUMIFS('RAW data extract'!AB$74:AB$81,'RAW data extract'!$C$74:$C$81,VLOOKUP('Market shares starting point Fe'!$D135,Nomenclature!$F$1:$G$8,2,FALSE))-'Market shares starting point Fe'!AD135)+AD135,$Z135/SUMIFS('Eurostat market shares'!$Z$2:$Z$185,'Eurostat market shares'!$C$2:$C$185,'Market shares starting point Fe'!$C135,'Eurostat market shares'!$D$2:$D$185,'Market shares starting point Fe'!$D135)*(SUMIFS('RAW data extract'!AB$74:AB$81,'RAW data extract'!$C$74:$C$81,VLOOKUP('Market shares starting point Fe'!$D135,Nomenclature!$F$1:$G$8,2,FALSE))-'Market shares starting point Fe'!AD135)+AD135)</f>
        <v>3.5763703385667795E-5</v>
      </c>
      <c r="AF135" s="7">
        <f>IF(SUMIFS('Eurostat market shares'!$Z$2:$Z$185,'Eurostat market shares'!$C$2:$C$185,'Market shares starting point Fe'!$C135,'Eurostat market shares'!$D$2:$D$185,'Market shares starting point Fe'!$D135)=0,(SUMIFS('RAW data extract'!AC$74:AC$81,'RAW data extract'!$C$74:$C$81,VLOOKUP('Market shares starting point Fe'!$D135,Nomenclature!$F$1:$G$8,2,FALSE))-'Market shares starting point Fe'!AE135)+AE135,$Z135/SUMIFS('Eurostat market shares'!$Z$2:$Z$185,'Eurostat market shares'!$C$2:$C$185,'Market shares starting point Fe'!$C135,'Eurostat market shares'!$D$2:$D$185,'Market shares starting point Fe'!$D135)*(SUMIFS('RAW data extract'!AC$74:AC$81,'RAW data extract'!$C$74:$C$81,VLOOKUP('Market shares starting point Fe'!$D135,Nomenclature!$F$1:$G$8,2,FALSE))-'Market shares starting point Fe'!AE135)+AE135)</f>
        <v>3.6847644219590408E-5</v>
      </c>
      <c r="AG135" s="7">
        <f>IF(SUMIFS('Eurostat market shares'!$Z$2:$Z$185,'Eurostat market shares'!$C$2:$C$185,'Market shares starting point Fe'!$C135,'Eurostat market shares'!$D$2:$D$185,'Market shares starting point Fe'!$D135)=0,(SUMIFS('RAW data extract'!AD$74:AD$81,'RAW data extract'!$C$74:$C$81,VLOOKUP('Market shares starting point Fe'!$D135,Nomenclature!$F$1:$G$8,2,FALSE))-'Market shares starting point Fe'!AF135)+AF135,$Z135/SUMIFS('Eurostat market shares'!$Z$2:$Z$185,'Eurostat market shares'!$C$2:$C$185,'Market shares starting point Fe'!$C135,'Eurostat market shares'!$D$2:$D$185,'Market shares starting point Fe'!$D135)*(SUMIFS('RAW data extract'!AD$74:AD$81,'RAW data extract'!$C$74:$C$81,VLOOKUP('Market shares starting point Fe'!$D135,Nomenclature!$F$1:$G$8,2,FALSE))-'Market shares starting point Fe'!AF135)+AF135)</f>
        <v>3.7887884466593821E-5</v>
      </c>
      <c r="AH135" s="7">
        <f>IF(SUMIFS('Eurostat market shares'!$Z$2:$Z$185,'Eurostat market shares'!$C$2:$C$185,'Market shares starting point Fe'!$C135,'Eurostat market shares'!$D$2:$D$185,'Market shares starting point Fe'!$D135)=0,(SUMIFS('RAW data extract'!AE$74:AE$81,'RAW data extract'!$C$74:$C$81,VLOOKUP('Market shares starting point Fe'!$D135,Nomenclature!$F$1:$G$8,2,FALSE))-'Market shares starting point Fe'!AG135)+AG135,$Z135/SUMIFS('Eurostat market shares'!$Z$2:$Z$185,'Eurostat market shares'!$C$2:$C$185,'Market shares starting point Fe'!$C135,'Eurostat market shares'!$D$2:$D$185,'Market shares starting point Fe'!$D135)*(SUMIFS('RAW data extract'!AE$74:AE$81,'RAW data extract'!$C$74:$C$81,VLOOKUP('Market shares starting point Fe'!$D135,Nomenclature!$F$1:$G$8,2,FALSE))-'Market shares starting point Fe'!AG135)+AG135)</f>
        <v>3.8967393681361905E-5</v>
      </c>
      <c r="AI135" s="7">
        <f>IF(SUMIFS('Eurostat market shares'!$Z$2:$Z$185,'Eurostat market shares'!$C$2:$C$185,'Market shares starting point Fe'!$C135,'Eurostat market shares'!$D$2:$D$185,'Market shares starting point Fe'!$D135)=0,(SUMIFS('RAW data extract'!AF$74:AF$81,'RAW data extract'!$C$74:$C$81,VLOOKUP('Market shares starting point Fe'!$D135,Nomenclature!$F$1:$G$8,2,FALSE))-'Market shares starting point Fe'!AH135)+AH135,$Z135/SUMIFS('Eurostat market shares'!$Z$2:$Z$185,'Eurostat market shares'!$C$2:$C$185,'Market shares starting point Fe'!$C135,'Eurostat market shares'!$D$2:$D$185,'Market shares starting point Fe'!$D135)*(SUMIFS('RAW data extract'!AF$74:AF$81,'RAW data extract'!$C$74:$C$81,VLOOKUP('Market shares starting point Fe'!$D135,Nomenclature!$F$1:$G$8,2,FALSE))-'Market shares starting point Fe'!AH135)+AH135)</f>
        <v>4.0053074838500534E-5</v>
      </c>
      <c r="AJ135" s="7">
        <f>IF(SUMIFS('Eurostat market shares'!$Z$2:$Z$185,'Eurostat market shares'!$C$2:$C$185,'Market shares starting point Fe'!$C135,'Eurostat market shares'!$D$2:$D$185,'Market shares starting point Fe'!$D135)=0,(SUMIFS('RAW data extract'!AG$74:AG$81,'RAW data extract'!$C$74:$C$81,VLOOKUP('Market shares starting point Fe'!$D135,Nomenclature!$F$1:$G$8,2,FALSE))-'Market shares starting point Fe'!AI135)+AI135,$Z135/SUMIFS('Eurostat market shares'!$Z$2:$Z$185,'Eurostat market shares'!$C$2:$C$185,'Market shares starting point Fe'!$C135,'Eurostat market shares'!$D$2:$D$185,'Market shares starting point Fe'!$D135)*(SUMIFS('RAW data extract'!AG$74:AG$81,'RAW data extract'!$C$74:$C$81,VLOOKUP('Market shares starting point Fe'!$D135,Nomenclature!$F$1:$G$8,2,FALSE))-'Market shares starting point Fe'!AI135)+AI135)</f>
        <v>4.1197197991297726E-5</v>
      </c>
      <c r="AK135" s="7">
        <f>IF(SUMIFS('Eurostat market shares'!$Z$2:$Z$185,'Eurostat market shares'!$C$2:$C$185,'Market shares starting point Fe'!$C135,'Eurostat market shares'!$D$2:$D$185,'Market shares starting point Fe'!$D135)=0,(SUMIFS('RAW data extract'!AH$74:AH$81,'RAW data extract'!$C$74:$C$81,VLOOKUP('Market shares starting point Fe'!$D135,Nomenclature!$F$1:$G$8,2,FALSE))-'Market shares starting point Fe'!AJ135)+AJ135,$Z135/SUMIFS('Eurostat market shares'!$Z$2:$Z$185,'Eurostat market shares'!$C$2:$C$185,'Market shares starting point Fe'!$C135,'Eurostat market shares'!$D$2:$D$185,'Market shares starting point Fe'!$D135)*(SUMIFS('RAW data extract'!AH$74:AH$81,'RAW data extract'!$C$74:$C$81,VLOOKUP('Market shares starting point Fe'!$D135,Nomenclature!$F$1:$G$8,2,FALSE))-'Market shares starting point Fe'!AJ135)+AJ135)</f>
        <v>4.2470285593250626E-5</v>
      </c>
      <c r="AL135" s="7">
        <f>IF(SUMIFS('Eurostat market shares'!$Z$2:$Z$185,'Eurostat market shares'!$C$2:$C$185,'Market shares starting point Fe'!$C135,'Eurostat market shares'!$D$2:$D$185,'Market shares starting point Fe'!$D135)=0,(SUMIFS('RAW data extract'!AI$74:AI$81,'RAW data extract'!$C$74:$C$81,VLOOKUP('Market shares starting point Fe'!$D135,Nomenclature!$F$1:$G$8,2,FALSE))-'Market shares starting point Fe'!AK135)+AK135,$Z135/SUMIFS('Eurostat market shares'!$Z$2:$Z$185,'Eurostat market shares'!$C$2:$C$185,'Market shares starting point Fe'!$C135,'Eurostat market shares'!$D$2:$D$185,'Market shares starting point Fe'!$D135)*(SUMIFS('RAW data extract'!AI$74:AI$81,'RAW data extract'!$C$74:$C$81,VLOOKUP('Market shares starting point Fe'!$D135,Nomenclature!$F$1:$G$8,2,FALSE))-'Market shares starting point Fe'!AK135)+AK135)</f>
        <v>4.3906027992304353E-5</v>
      </c>
      <c r="AM135" s="7">
        <f>IF(SUMIFS('Eurostat market shares'!$Z$2:$Z$185,'Eurostat market shares'!$C$2:$C$185,'Market shares starting point Fe'!$C135,'Eurostat market shares'!$D$2:$D$185,'Market shares starting point Fe'!$D135)=0,(SUMIFS('RAW data extract'!AJ$74:AJ$81,'RAW data extract'!$C$74:$C$81,VLOOKUP('Market shares starting point Fe'!$D135,Nomenclature!$F$1:$G$8,2,FALSE))-'Market shares starting point Fe'!AL135)+AL135,$Z135/SUMIFS('Eurostat market shares'!$Z$2:$Z$185,'Eurostat market shares'!$C$2:$C$185,'Market shares starting point Fe'!$C135,'Eurostat market shares'!$D$2:$D$185,'Market shares starting point Fe'!$D135)*(SUMIFS('RAW data extract'!AJ$74:AJ$81,'RAW data extract'!$C$74:$C$81,VLOOKUP('Market shares starting point Fe'!$D135,Nomenclature!$F$1:$G$8,2,FALSE))-'Market shares starting point Fe'!AL135)+AL135)</f>
        <v>4.5532824028946061E-5</v>
      </c>
      <c r="AN135" s="7">
        <f>IF(SUMIFS('Eurostat market shares'!$Z$2:$Z$185,'Eurostat market shares'!$C$2:$C$185,'Market shares starting point Fe'!$C135,'Eurostat market shares'!$D$2:$D$185,'Market shares starting point Fe'!$D135)=0,(SUMIFS('RAW data extract'!AK$74:AK$81,'RAW data extract'!$C$74:$C$81,VLOOKUP('Market shares starting point Fe'!$D135,Nomenclature!$F$1:$G$8,2,FALSE))-'Market shares starting point Fe'!AM135)+AM135,$Z135/SUMIFS('Eurostat market shares'!$Z$2:$Z$185,'Eurostat market shares'!$C$2:$C$185,'Market shares starting point Fe'!$C135,'Eurostat market shares'!$D$2:$D$185,'Market shares starting point Fe'!$D135)*(SUMIFS('RAW data extract'!AK$74:AK$81,'RAW data extract'!$C$74:$C$81,VLOOKUP('Market shares starting point Fe'!$D135,Nomenclature!$F$1:$G$8,2,FALSE))-'Market shares starting point Fe'!AM135)+AM135)</f>
        <v>4.7450540965442324E-5</v>
      </c>
      <c r="AO135" s="7">
        <f>IF(SUMIFS('Eurostat market shares'!$Z$2:$Z$185,'Eurostat market shares'!$C$2:$C$185,'Market shares starting point Fe'!$C135,'Eurostat market shares'!$D$2:$D$185,'Market shares starting point Fe'!$D135)=0,(SUMIFS('RAW data extract'!AL$74:AL$81,'RAW data extract'!$C$74:$C$81,VLOOKUP('Market shares starting point Fe'!$D135,Nomenclature!$F$1:$G$8,2,FALSE))-'Market shares starting point Fe'!AN135)+AN135,$Z135/SUMIFS('Eurostat market shares'!$Z$2:$Z$185,'Eurostat market shares'!$C$2:$C$185,'Market shares starting point Fe'!$C135,'Eurostat market shares'!$D$2:$D$185,'Market shares starting point Fe'!$D135)*(SUMIFS('RAW data extract'!AL$74:AL$81,'RAW data extract'!$C$74:$C$81,VLOOKUP('Market shares starting point Fe'!$D135,Nomenclature!$F$1:$G$8,2,FALSE))-'Market shares starting point Fe'!AN135)+AN135)</f>
        <v>4.9588750128145506E-5</v>
      </c>
      <c r="AP135" s="7">
        <f>IF(SUMIFS('Eurostat market shares'!$Z$2:$Z$185,'Eurostat market shares'!$C$2:$C$185,'Market shares starting point Fe'!$C135,'Eurostat market shares'!$D$2:$D$185,'Market shares starting point Fe'!$D135)=0,(SUMIFS('RAW data extract'!AM$74:AM$81,'RAW data extract'!$C$74:$C$81,VLOOKUP('Market shares starting point Fe'!$D135,Nomenclature!$F$1:$G$8,2,FALSE))-'Market shares starting point Fe'!AO135)+AO135,$Z135/SUMIFS('Eurostat market shares'!$Z$2:$Z$185,'Eurostat market shares'!$C$2:$C$185,'Market shares starting point Fe'!$C135,'Eurostat market shares'!$D$2:$D$185,'Market shares starting point Fe'!$D135)*(SUMIFS('RAW data extract'!AM$74:AM$81,'RAW data extract'!$C$74:$C$81,VLOOKUP('Market shares starting point Fe'!$D135,Nomenclature!$F$1:$G$8,2,FALSE))-'Market shares starting point Fe'!AO135)+AO135)</f>
        <v>5.1955306817065874E-5</v>
      </c>
      <c r="AQ135" s="7">
        <f>IF(SUMIFS('Eurostat market shares'!$Z$2:$Z$185,'Eurostat market shares'!$C$2:$C$185,'Market shares starting point Fe'!$C135,'Eurostat market shares'!$D$2:$D$185,'Market shares starting point Fe'!$D135)=0,(SUMIFS('RAW data extract'!AN$74:AN$81,'RAW data extract'!$C$74:$C$81,VLOOKUP('Market shares starting point Fe'!$D135,Nomenclature!$F$1:$G$8,2,FALSE))-'Market shares starting point Fe'!AP135)+AP135,$Z135/SUMIFS('Eurostat market shares'!$Z$2:$Z$185,'Eurostat market shares'!$C$2:$C$185,'Market shares starting point Fe'!$C135,'Eurostat market shares'!$D$2:$D$185,'Market shares starting point Fe'!$D135)*(SUMIFS('RAW data extract'!AN$74:AN$81,'RAW data extract'!$C$74:$C$81,VLOOKUP('Market shares starting point Fe'!$D135,Nomenclature!$F$1:$G$8,2,FALSE))-'Market shares starting point Fe'!AP135)+AP135)</f>
        <v>5.4493860790469999E-5</v>
      </c>
      <c r="AR135" s="7">
        <f>IF(SUMIFS('Eurostat market shares'!$Z$2:$Z$185,'Eurostat market shares'!$C$2:$C$185,'Market shares starting point Fe'!$C135,'Eurostat market shares'!$D$2:$D$185,'Market shares starting point Fe'!$D135)=0,(SUMIFS('RAW data extract'!AO$74:AO$81,'RAW data extract'!$C$74:$C$81,VLOOKUP('Market shares starting point Fe'!$D135,Nomenclature!$F$1:$G$8,2,FALSE))-'Market shares starting point Fe'!AQ135)+AQ135,$Z135/SUMIFS('Eurostat market shares'!$Z$2:$Z$185,'Eurostat market shares'!$C$2:$C$185,'Market shares starting point Fe'!$C135,'Eurostat market shares'!$D$2:$D$185,'Market shares starting point Fe'!$D135)*(SUMIFS('RAW data extract'!AO$74:AO$81,'RAW data extract'!$C$74:$C$81,VLOOKUP('Market shares starting point Fe'!$D135,Nomenclature!$F$1:$G$8,2,FALSE))-'Market shares starting point Fe'!AQ135)+AQ135)</f>
        <v>5.7190908220331345E-5</v>
      </c>
      <c r="AS135" s="7">
        <f>IF(SUMIFS('Eurostat market shares'!$Z$2:$Z$185,'Eurostat market shares'!$C$2:$C$185,'Market shares starting point Fe'!$C135,'Eurostat market shares'!$D$2:$D$185,'Market shares starting point Fe'!$D135)=0,(SUMIFS('RAW data extract'!AP$74:AP$81,'RAW data extract'!$C$74:$C$81,VLOOKUP('Market shares starting point Fe'!$D135,Nomenclature!$F$1:$G$8,2,FALSE))-'Market shares starting point Fe'!AR135)+AR135,$Z135/SUMIFS('Eurostat market shares'!$Z$2:$Z$185,'Eurostat market shares'!$C$2:$C$185,'Market shares starting point Fe'!$C135,'Eurostat market shares'!$D$2:$D$185,'Market shares starting point Fe'!$D135)*(SUMIFS('RAW data extract'!AP$74:AP$81,'RAW data extract'!$C$74:$C$81,VLOOKUP('Market shares starting point Fe'!$D135,Nomenclature!$F$1:$G$8,2,FALSE))-'Market shares starting point Fe'!AR135)+AR135)</f>
        <v>6.0033249519162987E-5</v>
      </c>
      <c r="AT135" s="7">
        <f>IF(SUMIFS('Eurostat market shares'!$Z$2:$Z$185,'Eurostat market shares'!$C$2:$C$185,'Market shares starting point Fe'!$C135,'Eurostat market shares'!$D$2:$D$185,'Market shares starting point Fe'!$D135)=0,(SUMIFS('RAW data extract'!AQ$74:AQ$81,'RAW data extract'!$C$74:$C$81,VLOOKUP('Market shares starting point Fe'!$D135,Nomenclature!$F$1:$G$8,2,FALSE))-'Market shares starting point Fe'!AS135)+AS135,$Z135/SUMIFS('Eurostat market shares'!$Z$2:$Z$185,'Eurostat market shares'!$C$2:$C$185,'Market shares starting point Fe'!$C135,'Eurostat market shares'!$D$2:$D$185,'Market shares starting point Fe'!$D135)*(SUMIFS('RAW data extract'!AQ$74:AQ$81,'RAW data extract'!$C$74:$C$81,VLOOKUP('Market shares starting point Fe'!$D135,Nomenclature!$F$1:$G$8,2,FALSE))-'Market shares starting point Fe'!AS135)+AS135)</f>
        <v>6.3021984549952367E-5</v>
      </c>
      <c r="AU135" s="7">
        <f>IF(SUMIFS('Eurostat market shares'!$Z$2:$Z$185,'Eurostat market shares'!$C$2:$C$185,'Market shares starting point Fe'!$C135,'Eurostat market shares'!$D$2:$D$185,'Market shares starting point Fe'!$D135)=0,(SUMIFS('RAW data extract'!AR$74:AR$81,'RAW data extract'!$C$74:$C$81,VLOOKUP('Market shares starting point Fe'!$D135,Nomenclature!$F$1:$G$8,2,FALSE))-'Market shares starting point Fe'!AT135)+AT135,$Z135/SUMIFS('Eurostat market shares'!$Z$2:$Z$185,'Eurostat market shares'!$C$2:$C$185,'Market shares starting point Fe'!$C135,'Eurostat market shares'!$D$2:$D$185,'Market shares starting point Fe'!$D135)*(SUMIFS('RAW data extract'!AR$74:AR$81,'RAW data extract'!$C$74:$C$81,VLOOKUP('Market shares starting point Fe'!$D135,Nomenclature!$F$1:$G$8,2,FALSE))-'Market shares starting point Fe'!AT135)+AT135)</f>
        <v>6.6061670150832237E-5</v>
      </c>
      <c r="AV135" s="7">
        <f>IF(SUMIFS('Eurostat market shares'!$Z$2:$Z$185,'Eurostat market shares'!$C$2:$C$185,'Market shares starting point Fe'!$C135,'Eurostat market shares'!$D$2:$D$185,'Market shares starting point Fe'!$D135)=0,(SUMIFS('RAW data extract'!AS$74:AS$81,'RAW data extract'!$C$74:$C$81,VLOOKUP('Market shares starting point Fe'!$D135,Nomenclature!$F$1:$G$8,2,FALSE))-'Market shares starting point Fe'!AU135)+AU135,$Z135/SUMIFS('Eurostat market shares'!$Z$2:$Z$185,'Eurostat market shares'!$C$2:$C$185,'Market shares starting point Fe'!$C135,'Eurostat market shares'!$D$2:$D$185,'Market shares starting point Fe'!$D135)*(SUMIFS('RAW data extract'!AS$74:AS$81,'RAW data extract'!$C$74:$C$81,VLOOKUP('Market shares starting point Fe'!$D135,Nomenclature!$F$1:$G$8,2,FALSE))-'Market shares starting point Fe'!AU135)+AU135)</f>
        <v>6.9224460196423571E-5</v>
      </c>
      <c r="AW135" s="7">
        <f>IF(SUMIFS('Eurostat market shares'!$Z$2:$Z$185,'Eurostat market shares'!$C$2:$C$185,'Market shares starting point Fe'!$C135,'Eurostat market shares'!$D$2:$D$185,'Market shares starting point Fe'!$D135)=0,(SUMIFS('RAW data extract'!AT$74:AT$81,'RAW data extract'!$C$74:$C$81,VLOOKUP('Market shares starting point Fe'!$D135,Nomenclature!$F$1:$G$8,2,FALSE))-'Market shares starting point Fe'!AV135)+AV135,$Z135/SUMIFS('Eurostat market shares'!$Z$2:$Z$185,'Eurostat market shares'!$C$2:$C$185,'Market shares starting point Fe'!$C135,'Eurostat market shares'!$D$2:$D$185,'Market shares starting point Fe'!$D135)*(SUMIFS('RAW data extract'!AT$74:AT$81,'RAW data extract'!$C$74:$C$81,VLOOKUP('Market shares starting point Fe'!$D135,Nomenclature!$F$1:$G$8,2,FALSE))-'Market shares starting point Fe'!AV135)+AV135)</f>
        <v>7.249390836290166E-5</v>
      </c>
      <c r="AX135" s="7">
        <f>IF(SUMIFS('Eurostat market shares'!$Z$2:$Z$185,'Eurostat market shares'!$C$2:$C$185,'Market shares starting point Fe'!$C135,'Eurostat market shares'!$D$2:$D$185,'Market shares starting point Fe'!$D135)=0,(SUMIFS('RAW data extract'!AU$74:AU$81,'RAW data extract'!$C$74:$C$81,VLOOKUP('Market shares starting point Fe'!$D135,Nomenclature!$F$1:$G$8,2,FALSE))-'Market shares starting point Fe'!AW135)+AW135,$Z135/SUMIFS('Eurostat market shares'!$Z$2:$Z$185,'Eurostat market shares'!$C$2:$C$185,'Market shares starting point Fe'!$C135,'Eurostat market shares'!$D$2:$D$185,'Market shares starting point Fe'!$D135)*(SUMIFS('RAW data extract'!AU$74:AU$81,'RAW data extract'!$C$74:$C$81,VLOOKUP('Market shares starting point Fe'!$D135,Nomenclature!$F$1:$G$8,2,FALSE))-'Market shares starting point Fe'!AW135)+AW135)</f>
        <v>7.5960177492498033E-5</v>
      </c>
      <c r="AY135" s="7">
        <f>IF(SUMIFS('Eurostat market shares'!$Z$2:$Z$185,'Eurostat market shares'!$C$2:$C$185,'Market shares starting point Fe'!$C135,'Eurostat market shares'!$D$2:$D$185,'Market shares starting point Fe'!$D135)=0,(SUMIFS('RAW data extract'!AV$74:AV$81,'RAW data extract'!$C$74:$C$81,VLOOKUP('Market shares starting point Fe'!$D135,Nomenclature!$F$1:$G$8,2,FALSE))-'Market shares starting point Fe'!AX135)+AX135,$Z135/SUMIFS('Eurostat market shares'!$Z$2:$Z$185,'Eurostat market shares'!$C$2:$C$185,'Market shares starting point Fe'!$C135,'Eurostat market shares'!$D$2:$D$185,'Market shares starting point Fe'!$D135)*(SUMIFS('RAW data extract'!AV$74:AV$81,'RAW data extract'!$C$74:$C$81,VLOOKUP('Market shares starting point Fe'!$D135,Nomenclature!$F$1:$G$8,2,FALSE))-'Market shares starting point Fe'!AX135)+AX135)</f>
        <v>7.9901486654215481E-5</v>
      </c>
      <c r="AZ135" s="7">
        <f>IF(SUMIFS('Eurostat market shares'!$Z$2:$Z$185,'Eurostat market shares'!$C$2:$C$185,'Market shares starting point Fe'!$C135,'Eurostat market shares'!$D$2:$D$185,'Market shares starting point Fe'!$D135)=0,(SUMIFS('RAW data extract'!AW$74:AW$81,'RAW data extract'!$C$74:$C$81,VLOOKUP('Market shares starting point Fe'!$D135,Nomenclature!$F$1:$G$8,2,FALSE))-'Market shares starting point Fe'!AY135)+AY135,$Z135/SUMIFS('Eurostat market shares'!$Z$2:$Z$185,'Eurostat market shares'!$C$2:$C$185,'Market shares starting point Fe'!$C135,'Eurostat market shares'!$D$2:$D$185,'Market shares starting point Fe'!$D135)*(SUMIFS('RAW data extract'!AW$74:AW$81,'RAW data extract'!$C$74:$C$81,VLOOKUP('Market shares starting point Fe'!$D135,Nomenclature!$F$1:$G$8,2,FALSE))-'Market shares starting point Fe'!AY135)+AY135)</f>
        <v>8.4063538533015611E-5</v>
      </c>
      <c r="BA135" s="7">
        <f>IF(SUMIFS('Eurostat market shares'!$Z$2:$Z$185,'Eurostat market shares'!$C$2:$C$185,'Market shares starting point Fe'!$C135,'Eurostat market shares'!$D$2:$D$185,'Market shares starting point Fe'!$D135)=0,(SUMIFS('RAW data extract'!AX$74:AX$81,'RAW data extract'!$C$74:$C$81,VLOOKUP('Market shares starting point Fe'!$D135,Nomenclature!$F$1:$G$8,2,FALSE))-'Market shares starting point Fe'!AZ135)+AZ135,$Z135/SUMIFS('Eurostat market shares'!$Z$2:$Z$185,'Eurostat market shares'!$C$2:$C$185,'Market shares starting point Fe'!$C135,'Eurostat market shares'!$D$2:$D$185,'Market shares starting point Fe'!$D135)*(SUMIFS('RAW data extract'!AX$74:AX$81,'RAW data extract'!$C$74:$C$81,VLOOKUP('Market shares starting point Fe'!$D135,Nomenclature!$F$1:$G$8,2,FALSE))-'Market shares starting point Fe'!AZ135)+AZ135)</f>
        <v>8.8609987851437781E-5</v>
      </c>
      <c r="BB135" s="7">
        <f>IF(SUMIFS('Eurostat market shares'!$Z$2:$Z$185,'Eurostat market shares'!$C$2:$C$185,'Market shares starting point Fe'!$C135,'Eurostat market shares'!$D$2:$D$185,'Market shares starting point Fe'!$D135)=0,(SUMIFS('RAW data extract'!AY$74:AY$81,'RAW data extract'!$C$74:$C$81,VLOOKUP('Market shares starting point Fe'!$D135,Nomenclature!$F$1:$G$8,2,FALSE))-'Market shares starting point Fe'!BA135)+BA135,$Z135/SUMIFS('Eurostat market shares'!$Z$2:$Z$185,'Eurostat market shares'!$C$2:$C$185,'Market shares starting point Fe'!$C135,'Eurostat market shares'!$D$2:$D$185,'Market shares starting point Fe'!$D135)*(SUMIFS('RAW data extract'!AY$74:AY$81,'RAW data extract'!$C$74:$C$81,VLOOKUP('Market shares starting point Fe'!$D135,Nomenclature!$F$1:$G$8,2,FALSE))-'Market shares starting point Fe'!BA135)+BA135)</f>
        <v>9.3658992963984897E-5</v>
      </c>
      <c r="BC135" s="7">
        <f>IF(SUMIFS('Eurostat market shares'!$Z$2:$Z$185,'Eurostat market shares'!$C$2:$C$185,'Market shares starting point Fe'!$C135,'Eurostat market shares'!$D$2:$D$185,'Market shares starting point Fe'!$D135)=0,(SUMIFS('RAW data extract'!AZ$74:AZ$81,'RAW data extract'!$C$74:$C$81,VLOOKUP('Market shares starting point Fe'!$D135,Nomenclature!$F$1:$G$8,2,FALSE))-'Market shares starting point Fe'!BB135)+BB135,$Z135/SUMIFS('Eurostat market shares'!$Z$2:$Z$185,'Eurostat market shares'!$C$2:$C$185,'Market shares starting point Fe'!$C135,'Eurostat market shares'!$D$2:$D$185,'Market shares starting point Fe'!$D135)*(SUMIFS('RAW data extract'!AZ$74:AZ$81,'RAW data extract'!$C$74:$C$81,VLOOKUP('Market shares starting point Fe'!$D135,Nomenclature!$F$1:$G$8,2,FALSE))-'Market shares starting point Fe'!BB135)+BB135)</f>
        <v>9.9276599341383099E-5</v>
      </c>
      <c r="BD135" s="7">
        <f>IF(SUMIFS('Eurostat market shares'!$Z$2:$Z$185,'Eurostat market shares'!$C$2:$C$185,'Market shares starting point Fe'!$C135,'Eurostat market shares'!$D$2:$D$185,'Market shares starting point Fe'!$D135)=0,(SUMIFS('RAW data extract'!BA$74:BA$81,'RAW data extract'!$C$74:$C$81,VLOOKUP('Market shares starting point Fe'!$D135,Nomenclature!$F$1:$G$8,2,FALSE))-'Market shares starting point Fe'!BC135)+BC135,$Z135/SUMIFS('Eurostat market shares'!$Z$2:$Z$185,'Eurostat market shares'!$C$2:$C$185,'Market shares starting point Fe'!$C135,'Eurostat market shares'!$D$2:$D$185,'Market shares starting point Fe'!$D135)*(SUMIFS('RAW data extract'!BA$74:BA$81,'RAW data extract'!$C$74:$C$81,VLOOKUP('Market shares starting point Fe'!$D135,Nomenclature!$F$1:$G$8,2,FALSE))-'Market shares starting point Fe'!BC135)+BC135)</f>
        <v>1.053592419088396E-4</v>
      </c>
      <c r="BE135" s="7">
        <f>IF(SUMIFS('Eurostat market shares'!$Z$2:$Z$185,'Eurostat market shares'!$C$2:$C$185,'Market shares starting point Fe'!$C135,'Eurostat market shares'!$D$2:$D$185,'Market shares starting point Fe'!$D135)=0,(SUMIFS('RAW data extract'!BB$74:BB$81,'RAW data extract'!$C$74:$C$81,VLOOKUP('Market shares starting point Fe'!$D135,Nomenclature!$F$1:$G$8,2,FALSE))-'Market shares starting point Fe'!BD135)+BD135,$Z135/SUMIFS('Eurostat market shares'!$Z$2:$Z$185,'Eurostat market shares'!$C$2:$C$185,'Market shares starting point Fe'!$C135,'Eurostat market shares'!$D$2:$D$185,'Market shares starting point Fe'!$D135)*(SUMIFS('RAW data extract'!BB$74:BB$81,'RAW data extract'!$C$74:$C$81,VLOOKUP('Market shares starting point Fe'!$D135,Nomenclature!$F$1:$G$8,2,FALSE))-'Market shares starting point Fe'!BD135)+BD135)</f>
        <v>1.1223743783746689E-4</v>
      </c>
      <c r="BF135" s="7">
        <f>IF(SUMIFS('Eurostat market shares'!$Z$2:$Z$185,'Eurostat market shares'!$C$2:$C$185,'Market shares starting point Fe'!$C135,'Eurostat market shares'!$D$2:$D$185,'Market shares starting point Fe'!$D135)=0,(SUMIFS('RAW data extract'!BC$74:BC$81,'RAW data extract'!$C$74:$C$81,VLOOKUP('Market shares starting point Fe'!$D135,Nomenclature!$F$1:$G$8,2,FALSE))-'Market shares starting point Fe'!BE135)+BE135,$Z135/SUMIFS('Eurostat market shares'!$Z$2:$Z$185,'Eurostat market shares'!$C$2:$C$185,'Market shares starting point Fe'!$C135,'Eurostat market shares'!$D$2:$D$185,'Market shares starting point Fe'!$D135)*(SUMIFS('RAW data extract'!BC$74:BC$81,'RAW data extract'!$C$74:$C$81,VLOOKUP('Market shares starting point Fe'!$D135,Nomenclature!$F$1:$G$8,2,FALSE))-'Market shares starting point Fe'!BE135)+BE135)</f>
        <v>1.1994345012950137E-4</v>
      </c>
      <c r="BG135" s="7">
        <f>IF(SUMIFS('Eurostat market shares'!$Z$2:$Z$185,'Eurostat market shares'!$C$2:$C$185,'Market shares starting point Fe'!$C135,'Eurostat market shares'!$D$2:$D$185,'Market shares starting point Fe'!$D135)=0,(SUMIFS('RAW data extract'!BD$74:BD$81,'RAW data extract'!$C$74:$C$81,VLOOKUP('Market shares starting point Fe'!$D135,Nomenclature!$F$1:$G$8,2,FALSE))-'Market shares starting point Fe'!BF135)+BF135,$Z135/SUMIFS('Eurostat market shares'!$Z$2:$Z$185,'Eurostat market shares'!$C$2:$C$185,'Market shares starting point Fe'!$C135,'Eurostat market shares'!$D$2:$D$185,'Market shares starting point Fe'!$D135)*(SUMIFS('RAW data extract'!BD$74:BD$81,'RAW data extract'!$C$74:$C$81,VLOOKUP('Market shares starting point Fe'!$D135,Nomenclature!$F$1:$G$8,2,FALSE))-'Market shares starting point Fe'!BF135)+BF135)</f>
        <v>1.286164202993178E-4</v>
      </c>
      <c r="BH135" s="7">
        <f>IF(SUMIFS('Eurostat market shares'!$Z$2:$Z$185,'Eurostat market shares'!$C$2:$C$185,'Market shares starting point Fe'!$C135,'Eurostat market shares'!$D$2:$D$185,'Market shares starting point Fe'!$D135)=0,(SUMIFS('RAW data extract'!BE$74:BE$81,'RAW data extract'!$C$74:$C$81,VLOOKUP('Market shares starting point Fe'!$D135,Nomenclature!$F$1:$G$8,2,FALSE))-'Market shares starting point Fe'!BG135)+BG135,$Z135/SUMIFS('Eurostat market shares'!$Z$2:$Z$185,'Eurostat market shares'!$C$2:$C$185,'Market shares starting point Fe'!$C135,'Eurostat market shares'!$D$2:$D$185,'Market shares starting point Fe'!$D135)*(SUMIFS('RAW data extract'!BE$74:BE$81,'RAW data extract'!$C$74:$C$81,VLOOKUP('Market shares starting point Fe'!$D135,Nomenclature!$F$1:$G$8,2,FALSE))-'Market shares starting point Fe'!BG135)+BG135)</f>
        <v>1.3847148359464765E-4</v>
      </c>
    </row>
    <row r="136" spans="1:60" hidden="1" x14ac:dyDescent="0.3">
      <c r="A136" t="s">
        <v>9</v>
      </c>
      <c r="B136" t="s">
        <v>10</v>
      </c>
      <c r="C136" t="s">
        <v>35</v>
      </c>
      <c r="D136" t="s">
        <v>22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 s="6">
        <f>IFERROR(SUMIFS('intermediary sheet'!J$2:J$185,'intermediary sheet'!$C$2:$C$185,'Market shares starting point Fe'!$C136,'intermediary sheet'!$D$2:$D$185,'Market shares starting point Fe'!$D136)/SUMIFS('intermediary sheet'!J$2:J$185,'intermediary sheet'!$C$2:$C$185,'Market shares starting point Fe'!$C136,'intermediary sheet'!$D$2:$D$185,"total"),0)</f>
        <v>0.9875048015003276</v>
      </c>
      <c r="K136" s="6">
        <f>IFERROR(SUMIFS('intermediary sheet'!K$2:K$185,'intermediary sheet'!$C$2:$C$185,'Market shares starting point Fe'!$C136,'intermediary sheet'!$D$2:$D$185,'Market shares starting point Fe'!$D136)/SUMIFS('intermediary sheet'!K$2:K$185,'intermediary sheet'!$C$2:$C$185,'Market shares starting point Fe'!$C136,'intermediary sheet'!$D$2:$D$185,"total"),0)</f>
        <v>0.98731449391273451</v>
      </c>
      <c r="L136" s="6">
        <f>IFERROR(SUMIFS('intermediary sheet'!L$2:L$185,'intermediary sheet'!$C$2:$C$185,'Market shares starting point Fe'!$C136,'intermediary sheet'!$D$2:$D$185,'Market shares starting point Fe'!$D136)/SUMIFS('intermediary sheet'!L$2:L$185,'intermediary sheet'!$C$2:$C$185,'Market shares starting point Fe'!$C136,'intermediary sheet'!$D$2:$D$185,"total"),0)</f>
        <v>0.98739255014326655</v>
      </c>
      <c r="M136" s="6">
        <f>IFERROR(SUMIFS('intermediary sheet'!M$2:M$185,'intermediary sheet'!$C$2:$C$185,'Market shares starting point Fe'!$C136,'intermediary sheet'!$D$2:$D$185,'Market shares starting point Fe'!$D136)/SUMIFS('intermediary sheet'!M$2:M$185,'intermediary sheet'!$C$2:$C$185,'Market shares starting point Fe'!$C136,'intermediary sheet'!$D$2:$D$185,"total"),0)</f>
        <v>0.98669450676381087</v>
      </c>
      <c r="N136" s="6">
        <f>IFERROR(SUMIFS('intermediary sheet'!N$2:N$185,'intermediary sheet'!$C$2:$C$185,'Market shares starting point Fe'!$C136,'intermediary sheet'!$D$2:$D$185,'Market shares starting point Fe'!$D136)/SUMIFS('intermediary sheet'!N$2:N$185,'intermediary sheet'!$C$2:$C$185,'Market shares starting point Fe'!$C136,'intermediary sheet'!$D$2:$D$185,"total"),0)</f>
        <v>0.98712935109583166</v>
      </c>
      <c r="O136" s="6">
        <f>IFERROR(SUMIFS('intermediary sheet'!O$2:O$185,'intermediary sheet'!$C$2:$C$185,'Market shares starting point Fe'!$C136,'intermediary sheet'!$D$2:$D$185,'Market shares starting point Fe'!$D136)/SUMIFS('intermediary sheet'!O$2:O$185,'intermediary sheet'!$C$2:$C$185,'Market shares starting point Fe'!$C136,'intermediary sheet'!$D$2:$D$185,"total"),0)</f>
        <v>0.98708522068892868</v>
      </c>
      <c r="P136" s="6">
        <f>IFERROR(SUMIFS('intermediary sheet'!P$2:P$185,'intermediary sheet'!$C$2:$C$185,'Market shares starting point Fe'!$C136,'intermediary sheet'!$D$2:$D$185,'Market shares starting point Fe'!$D136)/SUMIFS('intermediary sheet'!P$2:P$185,'intermediary sheet'!$C$2:$C$185,'Market shares starting point Fe'!$C136,'intermediary sheet'!$D$2:$D$185,"total"),0)</f>
        <v>0.98582883455065107</v>
      </c>
      <c r="Q136" s="6">
        <f>IFERROR(SUMIFS('intermediary sheet'!Q$2:Q$185,'intermediary sheet'!$C$2:$C$185,'Market shares starting point Fe'!$C136,'intermediary sheet'!$D$2:$D$185,'Market shares starting point Fe'!$D136)/SUMIFS('intermediary sheet'!Q$2:Q$185,'intermediary sheet'!$C$2:$C$185,'Market shares starting point Fe'!$C136,'intermediary sheet'!$D$2:$D$185,"total"),0)</f>
        <v>0.97599097030915216</v>
      </c>
      <c r="R136" s="6">
        <f>IFERROR(SUMIFS('intermediary sheet'!R$2:R$185,'intermediary sheet'!$C$2:$C$185,'Market shares starting point Fe'!$C136,'intermediary sheet'!$D$2:$D$185,'Market shares starting point Fe'!$D136)/SUMIFS('intermediary sheet'!R$2:R$185,'intermediary sheet'!$C$2:$C$185,'Market shares starting point Fe'!$C136,'intermediary sheet'!$D$2:$D$185,"total"),0)</f>
        <v>0.9636472682247329</v>
      </c>
      <c r="S136" s="6">
        <f>IFERROR(SUMIFS('intermediary sheet'!S$2:S$185,'intermediary sheet'!$C$2:$C$185,'Market shares starting point Fe'!$C136,'intermediary sheet'!$D$2:$D$185,'Market shares starting point Fe'!$D136)/SUMIFS('intermediary sheet'!S$2:S$185,'intermediary sheet'!$C$2:$C$185,'Market shares starting point Fe'!$C136,'intermediary sheet'!$D$2:$D$185,"total"),0)</f>
        <v>0.95988362887903744</v>
      </c>
      <c r="T136" s="6">
        <f>IFERROR(SUMIFS('intermediary sheet'!T$2:T$185,'intermediary sheet'!$C$2:$C$185,'Market shares starting point Fe'!$C136,'intermediary sheet'!$D$2:$D$185,'Market shares starting point Fe'!$D136)/SUMIFS('intermediary sheet'!T$2:T$185,'intermediary sheet'!$C$2:$C$185,'Market shares starting point Fe'!$C136,'intermediary sheet'!$D$2:$D$185,"total"),0)</f>
        <v>0.95896324257657006</v>
      </c>
      <c r="U136" s="6">
        <f>IFERROR(SUMIFS('intermediary sheet'!U$2:U$185,'intermediary sheet'!$C$2:$C$185,'Market shares starting point Fe'!$C136,'intermediary sheet'!$D$2:$D$185,'Market shares starting point Fe'!$D136)/SUMIFS('intermediary sheet'!U$2:U$185,'intermediary sheet'!$C$2:$C$185,'Market shares starting point Fe'!$C136,'intermediary sheet'!$D$2:$D$185,"total"),0)</f>
        <v>0.95843372386014603</v>
      </c>
      <c r="V136" s="6">
        <f>IFERROR(SUMIFS('intermediary sheet'!V$2:V$185,'intermediary sheet'!$C$2:$C$185,'Market shares starting point Fe'!$C136,'intermediary sheet'!$D$2:$D$185,'Market shares starting point Fe'!$D136)/SUMIFS('intermediary sheet'!V$2:V$185,'intermediary sheet'!$C$2:$C$185,'Market shares starting point Fe'!$C136,'intermediary sheet'!$D$2:$D$185,"total"),0)</f>
        <v>0.95053997640439236</v>
      </c>
      <c r="W136" s="6">
        <f>IFERROR(SUMIFS('intermediary sheet'!W$2:W$185,'intermediary sheet'!$C$2:$C$185,'Market shares starting point Fe'!$C136,'intermediary sheet'!$D$2:$D$185,'Market shares starting point Fe'!$D136)/SUMIFS('intermediary sheet'!W$2:W$185,'intermediary sheet'!$C$2:$C$185,'Market shares starting point Fe'!$C136,'intermediary sheet'!$D$2:$D$185,"total"),0)</f>
        <v>0.94791533033996156</v>
      </c>
      <c r="X136" s="6">
        <f>IFERROR(SUMIFS('intermediary sheet'!X$2:X$185,'intermediary sheet'!$C$2:$C$185,'Market shares starting point Fe'!$C136,'intermediary sheet'!$D$2:$D$185,'Market shares starting point Fe'!$D136)/SUMIFS('intermediary sheet'!X$2:X$185,'intermediary sheet'!$C$2:$C$185,'Market shares starting point Fe'!$C136,'intermediary sheet'!$D$2:$D$185,"total"),0)</f>
        <v>0.94437691089254794</v>
      </c>
      <c r="Y136" s="6">
        <f>IFERROR(SUMIFS('intermediary sheet'!Y$2:Y$185,'intermediary sheet'!$C$2:$C$185,'Market shares starting point Fe'!$C136,'intermediary sheet'!$D$2:$D$185,'Market shares starting point Fe'!$D136)/SUMIFS('intermediary sheet'!Y$2:Y$185,'intermediary sheet'!$C$2:$C$185,'Market shares starting point Fe'!$C136,'intermediary sheet'!$D$2:$D$185,"total"),0)</f>
        <v>0.93539153547331833</v>
      </c>
      <c r="Z136" s="6">
        <f>IFERROR(SUMIFS('intermediary sheet'!Z$2:Z$185,'intermediary sheet'!$C$2:$C$185,'Market shares starting point Fe'!$C136,'intermediary sheet'!$D$2:$D$185,'Market shares starting point Fe'!$D136)/SUMIFS('intermediary sheet'!Z$2:Z$185,'intermediary sheet'!$C$2:$C$185,'Market shares starting point Fe'!$C136,'intermediary sheet'!$D$2:$D$185,"total"),0)</f>
        <v>0.89799078409790489</v>
      </c>
      <c r="AA136" s="7">
        <f>IF(SUMIFS('Eurostat market shares'!$Z$2:$Z$185,'Eurostat market shares'!$C$2:$C$185,'Market shares starting point Fe'!$C136,'Eurostat market shares'!$D$2:$D$185,'Market shares starting point Fe'!$D136)=0,(SUMIFS('RAW data extract'!X$74:X$81,'RAW data extract'!$C$74:$C$81,VLOOKUP('Market shares starting point Fe'!$D136,Nomenclature!$F$1:$G$8,2,FALSE))-'Market shares starting point Fe'!Z136)+Z136,$Z136/SUMIFS('Eurostat market shares'!$Z$2:$Z$185,'Eurostat market shares'!$C$2:$C$185,'Market shares starting point Fe'!$C136,'Eurostat market shares'!$D$2:$D$185,'Market shares starting point Fe'!$D136)*(SUMIFS('RAW data extract'!X$74:X$81,'RAW data extract'!$C$74:$C$81,VLOOKUP('Market shares starting point Fe'!$D136,Nomenclature!$F$1:$G$8,2,FALSE))-'Market shares starting point Fe'!Z136)+Z136)</f>
        <v>0.93524532854898357</v>
      </c>
      <c r="AB136" s="7">
        <f>IF(SUMIFS('Eurostat market shares'!$Z$2:$Z$185,'Eurostat market shares'!$C$2:$C$185,'Market shares starting point Fe'!$C136,'Eurostat market shares'!$D$2:$D$185,'Market shares starting point Fe'!$D136)=0,(SUMIFS('RAW data extract'!Y$74:Y$81,'RAW data extract'!$C$74:$C$81,VLOOKUP('Market shares starting point Fe'!$D136,Nomenclature!$F$1:$G$8,2,FALSE))-'Market shares starting point Fe'!AA136)+AA136,$Z136/SUMIFS('Eurostat market shares'!$Z$2:$Z$185,'Eurostat market shares'!$C$2:$C$185,'Market shares starting point Fe'!$C136,'Eurostat market shares'!$D$2:$D$185,'Market shares starting point Fe'!$D136)*(SUMIFS('RAW data extract'!Y$74:Y$81,'RAW data extract'!$C$74:$C$81,VLOOKUP('Market shares starting point Fe'!$D136,Nomenclature!$F$1:$G$8,2,FALSE))-'Market shares starting point Fe'!AA136)+AA136)</f>
        <v>0.93449248644743588</v>
      </c>
      <c r="AC136" s="7">
        <f>IF(SUMIFS('Eurostat market shares'!$Z$2:$Z$185,'Eurostat market shares'!$C$2:$C$185,'Market shares starting point Fe'!$C136,'Eurostat market shares'!$D$2:$D$185,'Market shares starting point Fe'!$D136)=0,(SUMIFS('RAW data extract'!Z$74:Z$81,'RAW data extract'!$C$74:$C$81,VLOOKUP('Market shares starting point Fe'!$D136,Nomenclature!$F$1:$G$8,2,FALSE))-'Market shares starting point Fe'!AB136)+AB136,$Z136/SUMIFS('Eurostat market shares'!$Z$2:$Z$185,'Eurostat market shares'!$C$2:$C$185,'Market shares starting point Fe'!$C136,'Eurostat market shares'!$D$2:$D$185,'Market shares starting point Fe'!$D136)*(SUMIFS('RAW data extract'!Z$74:Z$81,'RAW data extract'!$C$74:$C$81,VLOOKUP('Market shares starting point Fe'!$D136,Nomenclature!$F$1:$G$8,2,FALSE))-'Market shares starting point Fe'!AB136)+AB136)</f>
        <v>0.93331700624007874</v>
      </c>
      <c r="AD136" s="7">
        <f>IF(SUMIFS('Eurostat market shares'!$Z$2:$Z$185,'Eurostat market shares'!$C$2:$C$185,'Market shares starting point Fe'!$C136,'Eurostat market shares'!$D$2:$D$185,'Market shares starting point Fe'!$D136)=0,(SUMIFS('RAW data extract'!AA$74:AA$81,'RAW data extract'!$C$74:$C$81,VLOOKUP('Market shares starting point Fe'!$D136,Nomenclature!$F$1:$G$8,2,FALSE))-'Market shares starting point Fe'!AC136)+AC136,$Z136/SUMIFS('Eurostat market shares'!$Z$2:$Z$185,'Eurostat market shares'!$C$2:$C$185,'Market shares starting point Fe'!$C136,'Eurostat market shares'!$D$2:$D$185,'Market shares starting point Fe'!$D136)*(SUMIFS('RAW data extract'!AA$74:AA$81,'RAW data extract'!$C$74:$C$81,VLOOKUP('Market shares starting point Fe'!$D136,Nomenclature!$F$1:$G$8,2,FALSE))-'Market shares starting point Fe'!AC136)+AC136)</f>
        <v>0.93202508908884707</v>
      </c>
      <c r="AE136" s="7">
        <f>IF(SUMIFS('Eurostat market shares'!$Z$2:$Z$185,'Eurostat market shares'!$C$2:$C$185,'Market shares starting point Fe'!$C136,'Eurostat market shares'!$D$2:$D$185,'Market shares starting point Fe'!$D136)=0,(SUMIFS('RAW data extract'!AB$74:AB$81,'RAW data extract'!$C$74:$C$81,VLOOKUP('Market shares starting point Fe'!$D136,Nomenclature!$F$1:$G$8,2,FALSE))-'Market shares starting point Fe'!AD136)+AD136,$Z136/SUMIFS('Eurostat market shares'!$Z$2:$Z$185,'Eurostat market shares'!$C$2:$C$185,'Market shares starting point Fe'!$C136,'Eurostat market shares'!$D$2:$D$185,'Market shares starting point Fe'!$D136)*(SUMIFS('RAW data extract'!AB$74:AB$81,'RAW data extract'!$C$74:$C$81,VLOOKUP('Market shares starting point Fe'!$D136,Nomenclature!$F$1:$G$8,2,FALSE))-'Market shares starting point Fe'!AD136)+AD136)</f>
        <v>0.93063700015356965</v>
      </c>
      <c r="AF136" s="7">
        <f>IF(SUMIFS('Eurostat market shares'!$Z$2:$Z$185,'Eurostat market shares'!$C$2:$C$185,'Market shares starting point Fe'!$C136,'Eurostat market shares'!$D$2:$D$185,'Market shares starting point Fe'!$D136)=0,(SUMIFS('RAW data extract'!AC$74:AC$81,'RAW data extract'!$C$74:$C$81,VLOOKUP('Market shares starting point Fe'!$D136,Nomenclature!$F$1:$G$8,2,FALSE))-'Market shares starting point Fe'!AE136)+AE136,$Z136/SUMIFS('Eurostat market shares'!$Z$2:$Z$185,'Eurostat market shares'!$C$2:$C$185,'Market shares starting point Fe'!$C136,'Eurostat market shares'!$D$2:$D$185,'Market shares starting point Fe'!$D136)*(SUMIFS('RAW data extract'!AC$74:AC$81,'RAW data extract'!$C$74:$C$81,VLOOKUP('Market shares starting point Fe'!$D136,Nomenclature!$F$1:$G$8,2,FALSE))-'Market shares starting point Fe'!AE136)+AE136)</f>
        <v>0.92906053459345161</v>
      </c>
      <c r="AG136" s="7">
        <f>IF(SUMIFS('Eurostat market shares'!$Z$2:$Z$185,'Eurostat market shares'!$C$2:$C$185,'Market shares starting point Fe'!$C136,'Eurostat market shares'!$D$2:$D$185,'Market shares starting point Fe'!$D136)=0,(SUMIFS('RAW data extract'!AD$74:AD$81,'RAW data extract'!$C$74:$C$81,VLOOKUP('Market shares starting point Fe'!$D136,Nomenclature!$F$1:$G$8,2,FALSE))-'Market shares starting point Fe'!AF136)+AF136,$Z136/SUMIFS('Eurostat market shares'!$Z$2:$Z$185,'Eurostat market shares'!$C$2:$C$185,'Market shares starting point Fe'!$C136,'Eurostat market shares'!$D$2:$D$185,'Market shares starting point Fe'!$D136)*(SUMIFS('RAW data extract'!AD$74:AD$81,'RAW data extract'!$C$74:$C$81,VLOOKUP('Market shares starting point Fe'!$D136,Nomenclature!$F$1:$G$8,2,FALSE))-'Market shares starting point Fe'!AF136)+AF136)</f>
        <v>0.92734681401782304</v>
      </c>
      <c r="AH136" s="7">
        <f>IF(SUMIFS('Eurostat market shares'!$Z$2:$Z$185,'Eurostat market shares'!$C$2:$C$185,'Market shares starting point Fe'!$C136,'Eurostat market shares'!$D$2:$D$185,'Market shares starting point Fe'!$D136)=0,(SUMIFS('RAW data extract'!AE$74:AE$81,'RAW data extract'!$C$74:$C$81,VLOOKUP('Market shares starting point Fe'!$D136,Nomenclature!$F$1:$G$8,2,FALSE))-'Market shares starting point Fe'!AG136)+AG136,$Z136/SUMIFS('Eurostat market shares'!$Z$2:$Z$185,'Eurostat market shares'!$C$2:$C$185,'Market shares starting point Fe'!$C136,'Eurostat market shares'!$D$2:$D$185,'Market shares starting point Fe'!$D136)*(SUMIFS('RAW data extract'!AE$74:AE$81,'RAW data extract'!$C$74:$C$81,VLOOKUP('Market shares starting point Fe'!$D136,Nomenclature!$F$1:$G$8,2,FALSE))-'Market shares starting point Fe'!AG136)+AG136)</f>
        <v>0.925290039026054</v>
      </c>
      <c r="AI136" s="7">
        <f>IF(SUMIFS('Eurostat market shares'!$Z$2:$Z$185,'Eurostat market shares'!$C$2:$C$185,'Market shares starting point Fe'!$C136,'Eurostat market shares'!$D$2:$D$185,'Market shares starting point Fe'!$D136)=0,(SUMIFS('RAW data extract'!AF$74:AF$81,'RAW data extract'!$C$74:$C$81,VLOOKUP('Market shares starting point Fe'!$D136,Nomenclature!$F$1:$G$8,2,FALSE))-'Market shares starting point Fe'!AH136)+AH136,$Z136/SUMIFS('Eurostat market shares'!$Z$2:$Z$185,'Eurostat market shares'!$C$2:$C$185,'Market shares starting point Fe'!$C136,'Eurostat market shares'!$D$2:$D$185,'Market shares starting point Fe'!$D136)*(SUMIFS('RAW data extract'!AF$74:AF$81,'RAW data extract'!$C$74:$C$81,VLOOKUP('Market shares starting point Fe'!$D136,Nomenclature!$F$1:$G$8,2,FALSE))-'Market shares starting point Fe'!AH136)+AH136)</f>
        <v>0.9229683667348737</v>
      </c>
      <c r="AJ136" s="7">
        <f>IF(SUMIFS('Eurostat market shares'!$Z$2:$Z$185,'Eurostat market shares'!$C$2:$C$185,'Market shares starting point Fe'!$C136,'Eurostat market shares'!$D$2:$D$185,'Market shares starting point Fe'!$D136)=0,(SUMIFS('RAW data extract'!AG$74:AG$81,'RAW data extract'!$C$74:$C$81,VLOOKUP('Market shares starting point Fe'!$D136,Nomenclature!$F$1:$G$8,2,FALSE))-'Market shares starting point Fe'!AI136)+AI136,$Z136/SUMIFS('Eurostat market shares'!$Z$2:$Z$185,'Eurostat market shares'!$C$2:$C$185,'Market shares starting point Fe'!$C136,'Eurostat market shares'!$D$2:$D$185,'Market shares starting point Fe'!$D136)*(SUMIFS('RAW data extract'!AG$74:AG$81,'RAW data extract'!$C$74:$C$81,VLOOKUP('Market shares starting point Fe'!$D136,Nomenclature!$F$1:$G$8,2,FALSE))-'Market shares starting point Fe'!AI136)+AI136)</f>
        <v>0.920270264775637</v>
      </c>
      <c r="AK136" s="7">
        <f>IF(SUMIFS('Eurostat market shares'!$Z$2:$Z$185,'Eurostat market shares'!$C$2:$C$185,'Market shares starting point Fe'!$C136,'Eurostat market shares'!$D$2:$D$185,'Market shares starting point Fe'!$D136)=0,(SUMIFS('RAW data extract'!AH$74:AH$81,'RAW data extract'!$C$74:$C$81,VLOOKUP('Market shares starting point Fe'!$D136,Nomenclature!$F$1:$G$8,2,FALSE))-'Market shares starting point Fe'!AJ136)+AJ136,$Z136/SUMIFS('Eurostat market shares'!$Z$2:$Z$185,'Eurostat market shares'!$C$2:$C$185,'Market shares starting point Fe'!$C136,'Eurostat market shares'!$D$2:$D$185,'Market shares starting point Fe'!$D136)*(SUMIFS('RAW data extract'!AH$74:AH$81,'RAW data extract'!$C$74:$C$81,VLOOKUP('Market shares starting point Fe'!$D136,Nomenclature!$F$1:$G$8,2,FALSE))-'Market shares starting point Fe'!AJ136)+AJ136)</f>
        <v>0.91685150038764629</v>
      </c>
      <c r="AL136" s="7">
        <f>IF(SUMIFS('Eurostat market shares'!$Z$2:$Z$185,'Eurostat market shares'!$C$2:$C$185,'Market shares starting point Fe'!$C136,'Eurostat market shares'!$D$2:$D$185,'Market shares starting point Fe'!$D136)=0,(SUMIFS('RAW data extract'!AI$74:AI$81,'RAW data extract'!$C$74:$C$81,VLOOKUP('Market shares starting point Fe'!$D136,Nomenclature!$F$1:$G$8,2,FALSE))-'Market shares starting point Fe'!AK136)+AK136,$Z136/SUMIFS('Eurostat market shares'!$Z$2:$Z$185,'Eurostat market shares'!$C$2:$C$185,'Market shares starting point Fe'!$C136,'Eurostat market shares'!$D$2:$D$185,'Market shares starting point Fe'!$D136)*(SUMIFS('RAW data extract'!AI$74:AI$81,'RAW data extract'!$C$74:$C$81,VLOOKUP('Market shares starting point Fe'!$D136,Nomenclature!$F$1:$G$8,2,FALSE))-'Market shares starting point Fe'!AK136)+AK136)</f>
        <v>0.9125228175487109</v>
      </c>
      <c r="AM136" s="7">
        <f>IF(SUMIFS('Eurostat market shares'!$Z$2:$Z$185,'Eurostat market shares'!$C$2:$C$185,'Market shares starting point Fe'!$C136,'Eurostat market shares'!$D$2:$D$185,'Market shares starting point Fe'!$D136)=0,(SUMIFS('RAW data extract'!AJ$74:AJ$81,'RAW data extract'!$C$74:$C$81,VLOOKUP('Market shares starting point Fe'!$D136,Nomenclature!$F$1:$G$8,2,FALSE))-'Market shares starting point Fe'!AL136)+AL136,$Z136/SUMIFS('Eurostat market shares'!$Z$2:$Z$185,'Eurostat market shares'!$C$2:$C$185,'Market shares starting point Fe'!$C136,'Eurostat market shares'!$D$2:$D$185,'Market shares starting point Fe'!$D136)*(SUMIFS('RAW data extract'!AJ$74:AJ$81,'RAW data extract'!$C$74:$C$81,VLOOKUP('Market shares starting point Fe'!$D136,Nomenclature!$F$1:$G$8,2,FALSE))-'Market shares starting point Fe'!AL136)+AL136)</f>
        <v>0.9070517177187355</v>
      </c>
      <c r="AN136" s="7">
        <f>IF(SUMIFS('Eurostat market shares'!$Z$2:$Z$185,'Eurostat market shares'!$C$2:$C$185,'Market shares starting point Fe'!$C136,'Eurostat market shares'!$D$2:$D$185,'Market shares starting point Fe'!$D136)=0,(SUMIFS('RAW data extract'!AK$74:AK$81,'RAW data extract'!$C$74:$C$81,VLOOKUP('Market shares starting point Fe'!$D136,Nomenclature!$F$1:$G$8,2,FALSE))-'Market shares starting point Fe'!AM136)+AM136,$Z136/SUMIFS('Eurostat market shares'!$Z$2:$Z$185,'Eurostat market shares'!$C$2:$C$185,'Market shares starting point Fe'!$C136,'Eurostat market shares'!$D$2:$D$185,'Market shares starting point Fe'!$D136)*(SUMIFS('RAW data extract'!AK$74:AK$81,'RAW data extract'!$C$74:$C$81,VLOOKUP('Market shares starting point Fe'!$D136,Nomenclature!$F$1:$G$8,2,FALSE))-'Market shares starting point Fe'!AM136)+AM136)</f>
        <v>0.89982096358759578</v>
      </c>
      <c r="AO136" s="7">
        <f>IF(SUMIFS('Eurostat market shares'!$Z$2:$Z$185,'Eurostat market shares'!$C$2:$C$185,'Market shares starting point Fe'!$C136,'Eurostat market shares'!$D$2:$D$185,'Market shares starting point Fe'!$D136)=0,(SUMIFS('RAW data extract'!AL$74:AL$81,'RAW data extract'!$C$74:$C$81,VLOOKUP('Market shares starting point Fe'!$D136,Nomenclature!$F$1:$G$8,2,FALSE))-'Market shares starting point Fe'!AN136)+AN136,$Z136/SUMIFS('Eurostat market shares'!$Z$2:$Z$185,'Eurostat market shares'!$C$2:$C$185,'Market shares starting point Fe'!$C136,'Eurostat market shares'!$D$2:$D$185,'Market shares starting point Fe'!$D136)*(SUMIFS('RAW data extract'!AL$74:AL$81,'RAW data extract'!$C$74:$C$81,VLOOKUP('Market shares starting point Fe'!$D136,Nomenclature!$F$1:$G$8,2,FALSE))-'Market shares starting point Fe'!AN136)+AN136)</f>
        <v>0.89160165235825717</v>
      </c>
      <c r="AP136" s="7">
        <f>IF(SUMIFS('Eurostat market shares'!$Z$2:$Z$185,'Eurostat market shares'!$C$2:$C$185,'Market shares starting point Fe'!$C136,'Eurostat market shares'!$D$2:$D$185,'Market shares starting point Fe'!$D136)=0,(SUMIFS('RAW data extract'!AM$74:AM$81,'RAW data extract'!$C$74:$C$81,VLOOKUP('Market shares starting point Fe'!$D136,Nomenclature!$F$1:$G$8,2,FALSE))-'Market shares starting point Fe'!AO136)+AO136,$Z136/SUMIFS('Eurostat market shares'!$Z$2:$Z$185,'Eurostat market shares'!$C$2:$C$185,'Market shares starting point Fe'!$C136,'Eurostat market shares'!$D$2:$D$185,'Market shares starting point Fe'!$D136)*(SUMIFS('RAW data extract'!AM$74:AM$81,'RAW data extract'!$C$74:$C$81,VLOOKUP('Market shares starting point Fe'!$D136,Nomenclature!$F$1:$G$8,2,FALSE))-'Market shares starting point Fe'!AO136)+AO136)</f>
        <v>0.88248661416599927</v>
      </c>
      <c r="AQ136" s="7">
        <f>IF(SUMIFS('Eurostat market shares'!$Z$2:$Z$185,'Eurostat market shares'!$C$2:$C$185,'Market shares starting point Fe'!$C136,'Eurostat market shares'!$D$2:$D$185,'Market shares starting point Fe'!$D136)=0,(SUMIFS('RAW data extract'!AN$74:AN$81,'RAW data extract'!$C$74:$C$81,VLOOKUP('Market shares starting point Fe'!$D136,Nomenclature!$F$1:$G$8,2,FALSE))-'Market shares starting point Fe'!AP136)+AP136,$Z136/SUMIFS('Eurostat market shares'!$Z$2:$Z$185,'Eurostat market shares'!$C$2:$C$185,'Market shares starting point Fe'!$C136,'Eurostat market shares'!$D$2:$D$185,'Market shares starting point Fe'!$D136)*(SUMIFS('RAW data extract'!AN$74:AN$81,'RAW data extract'!$C$74:$C$81,VLOOKUP('Market shares starting point Fe'!$D136,Nomenclature!$F$1:$G$8,2,FALSE))-'Market shares starting point Fe'!AP136)+AP136)</f>
        <v>0.87275386714118752</v>
      </c>
      <c r="AR136" s="7">
        <f>IF(SUMIFS('Eurostat market shares'!$Z$2:$Z$185,'Eurostat market shares'!$C$2:$C$185,'Market shares starting point Fe'!$C136,'Eurostat market shares'!$D$2:$D$185,'Market shares starting point Fe'!$D136)=0,(SUMIFS('RAW data extract'!AO$74:AO$81,'RAW data extract'!$C$74:$C$81,VLOOKUP('Market shares starting point Fe'!$D136,Nomenclature!$F$1:$G$8,2,FALSE))-'Market shares starting point Fe'!AQ136)+AQ136,$Z136/SUMIFS('Eurostat market shares'!$Z$2:$Z$185,'Eurostat market shares'!$C$2:$C$185,'Market shares starting point Fe'!$C136,'Eurostat market shares'!$D$2:$D$185,'Market shares starting point Fe'!$D136)*(SUMIFS('RAW data extract'!AO$74:AO$81,'RAW data extract'!$C$74:$C$81,VLOOKUP('Market shares starting point Fe'!$D136,Nomenclature!$F$1:$G$8,2,FALSE))-'Market shares starting point Fe'!AQ136)+AQ136)</f>
        <v>0.86228020646038006</v>
      </c>
      <c r="AS136" s="7">
        <f>IF(SUMIFS('Eurostat market shares'!$Z$2:$Z$185,'Eurostat market shares'!$C$2:$C$185,'Market shares starting point Fe'!$C136,'Eurostat market shares'!$D$2:$D$185,'Market shares starting point Fe'!$D136)=0,(SUMIFS('RAW data extract'!AP$74:AP$81,'RAW data extract'!$C$74:$C$81,VLOOKUP('Market shares starting point Fe'!$D136,Nomenclature!$F$1:$G$8,2,FALSE))-'Market shares starting point Fe'!AR136)+AR136,$Z136/SUMIFS('Eurostat market shares'!$Z$2:$Z$185,'Eurostat market shares'!$C$2:$C$185,'Market shares starting point Fe'!$C136,'Eurostat market shares'!$D$2:$D$185,'Market shares starting point Fe'!$D136)*(SUMIFS('RAW data extract'!AP$74:AP$81,'RAW data extract'!$C$74:$C$81,VLOOKUP('Market shares starting point Fe'!$D136,Nomenclature!$F$1:$G$8,2,FALSE))-'Market shares starting point Fe'!AR136)+AR136)</f>
        <v>0.85109169656080719</v>
      </c>
      <c r="AT136" s="7">
        <f>IF(SUMIFS('Eurostat market shares'!$Z$2:$Z$185,'Eurostat market shares'!$C$2:$C$185,'Market shares starting point Fe'!$C136,'Eurostat market shares'!$D$2:$D$185,'Market shares starting point Fe'!$D136)=0,(SUMIFS('RAW data extract'!AQ$74:AQ$81,'RAW data extract'!$C$74:$C$81,VLOOKUP('Market shares starting point Fe'!$D136,Nomenclature!$F$1:$G$8,2,FALSE))-'Market shares starting point Fe'!AS136)+AS136,$Z136/SUMIFS('Eurostat market shares'!$Z$2:$Z$185,'Eurostat market shares'!$C$2:$C$185,'Market shares starting point Fe'!$C136,'Eurostat market shares'!$D$2:$D$185,'Market shares starting point Fe'!$D136)*(SUMIFS('RAW data extract'!AQ$74:AQ$81,'RAW data extract'!$C$74:$C$81,VLOOKUP('Market shares starting point Fe'!$D136,Nomenclature!$F$1:$G$8,2,FALSE))-'Market shares starting point Fe'!AS136)+AS136)</f>
        <v>0.83925807253227835</v>
      </c>
      <c r="AU136" s="7">
        <f>IF(SUMIFS('Eurostat market shares'!$Z$2:$Z$185,'Eurostat market shares'!$C$2:$C$185,'Market shares starting point Fe'!$C136,'Eurostat market shares'!$D$2:$D$185,'Market shares starting point Fe'!$D136)=0,(SUMIFS('RAW data extract'!AR$74:AR$81,'RAW data extract'!$C$74:$C$81,VLOOKUP('Market shares starting point Fe'!$D136,Nomenclature!$F$1:$G$8,2,FALSE))-'Market shares starting point Fe'!AT136)+AT136,$Z136/SUMIFS('Eurostat market shares'!$Z$2:$Z$185,'Eurostat market shares'!$C$2:$C$185,'Market shares starting point Fe'!$C136,'Eurostat market shares'!$D$2:$D$185,'Market shares starting point Fe'!$D136)*(SUMIFS('RAW data extract'!AR$74:AR$81,'RAW data extract'!$C$74:$C$81,VLOOKUP('Market shares starting point Fe'!$D136,Nomenclature!$F$1:$G$8,2,FALSE))-'Market shares starting point Fe'!AT136)+AT136)</f>
        <v>0.82709282588319766</v>
      </c>
      <c r="AV136" s="7">
        <f>IF(SUMIFS('Eurostat market shares'!$Z$2:$Z$185,'Eurostat market shares'!$C$2:$C$185,'Market shares starting point Fe'!$C136,'Eurostat market shares'!$D$2:$D$185,'Market shares starting point Fe'!$D136)=0,(SUMIFS('RAW data extract'!AS$74:AS$81,'RAW data extract'!$C$74:$C$81,VLOOKUP('Market shares starting point Fe'!$D136,Nomenclature!$F$1:$G$8,2,FALSE))-'Market shares starting point Fe'!AU136)+AU136,$Z136/SUMIFS('Eurostat market shares'!$Z$2:$Z$185,'Eurostat market shares'!$C$2:$C$185,'Market shares starting point Fe'!$C136,'Eurostat market shares'!$D$2:$D$185,'Market shares starting point Fe'!$D136)*(SUMIFS('RAW data extract'!AS$74:AS$81,'RAW data extract'!$C$74:$C$81,VLOOKUP('Market shares starting point Fe'!$D136,Nomenclature!$F$1:$G$8,2,FALSE))-'Market shares starting point Fe'!AU136)+AU136)</f>
        <v>0.81419449017530987</v>
      </c>
      <c r="AW136" s="7">
        <f>IF(SUMIFS('Eurostat market shares'!$Z$2:$Z$185,'Eurostat market shares'!$C$2:$C$185,'Market shares starting point Fe'!$C136,'Eurostat market shares'!$D$2:$D$185,'Market shares starting point Fe'!$D136)=0,(SUMIFS('RAW data extract'!AT$74:AT$81,'RAW data extract'!$C$74:$C$81,VLOOKUP('Market shares starting point Fe'!$D136,Nomenclature!$F$1:$G$8,2,FALSE))-'Market shares starting point Fe'!AV136)+AV136,$Z136/SUMIFS('Eurostat market shares'!$Z$2:$Z$185,'Eurostat market shares'!$C$2:$C$185,'Market shares starting point Fe'!$C136,'Eurostat market shares'!$D$2:$D$185,'Market shares starting point Fe'!$D136)*(SUMIFS('RAW data extract'!AT$74:AT$81,'RAW data extract'!$C$74:$C$81,VLOOKUP('Market shares starting point Fe'!$D136,Nomenclature!$F$1:$G$8,2,FALSE))-'Market shares starting point Fe'!AV136)+AV136)</f>
        <v>0.80029852567048843</v>
      </c>
      <c r="AX136" s="7">
        <f>IF(SUMIFS('Eurostat market shares'!$Z$2:$Z$185,'Eurostat market shares'!$C$2:$C$185,'Market shares starting point Fe'!$C136,'Eurostat market shares'!$D$2:$D$185,'Market shares starting point Fe'!$D136)=0,(SUMIFS('RAW data extract'!AU$74:AU$81,'RAW data extract'!$C$74:$C$81,VLOOKUP('Market shares starting point Fe'!$D136,Nomenclature!$F$1:$G$8,2,FALSE))-'Market shares starting point Fe'!AW136)+AW136,$Z136/SUMIFS('Eurostat market shares'!$Z$2:$Z$185,'Eurostat market shares'!$C$2:$C$185,'Market shares starting point Fe'!$C136,'Eurostat market shares'!$D$2:$D$185,'Market shares starting point Fe'!$D136)*(SUMIFS('RAW data extract'!AU$74:AU$81,'RAW data extract'!$C$74:$C$81,VLOOKUP('Market shares starting point Fe'!$D136,Nomenclature!$F$1:$G$8,2,FALSE))-'Market shares starting point Fe'!AW136)+AW136)</f>
        <v>0.78702202235670793</v>
      </c>
      <c r="AY136" s="7">
        <f>IF(SUMIFS('Eurostat market shares'!$Z$2:$Z$185,'Eurostat market shares'!$C$2:$C$185,'Market shares starting point Fe'!$C136,'Eurostat market shares'!$D$2:$D$185,'Market shares starting point Fe'!$D136)=0,(SUMIFS('RAW data extract'!AV$74:AV$81,'RAW data extract'!$C$74:$C$81,VLOOKUP('Market shares starting point Fe'!$D136,Nomenclature!$F$1:$G$8,2,FALSE))-'Market shares starting point Fe'!AX136)+AX136,$Z136/SUMIFS('Eurostat market shares'!$Z$2:$Z$185,'Eurostat market shares'!$C$2:$C$185,'Market shares starting point Fe'!$C136,'Eurostat market shares'!$D$2:$D$185,'Market shares starting point Fe'!$D136)*(SUMIFS('RAW data extract'!AV$74:AV$81,'RAW data extract'!$C$74:$C$81,VLOOKUP('Market shares starting point Fe'!$D136,Nomenclature!$F$1:$G$8,2,FALSE))-'Market shares starting point Fe'!AX136)+AX136)</f>
        <v>0.76913270473631434</v>
      </c>
      <c r="AZ136" s="7">
        <f>IF(SUMIFS('Eurostat market shares'!$Z$2:$Z$185,'Eurostat market shares'!$C$2:$C$185,'Market shares starting point Fe'!$C136,'Eurostat market shares'!$D$2:$D$185,'Market shares starting point Fe'!$D136)=0,(SUMIFS('RAW data extract'!AW$74:AW$81,'RAW data extract'!$C$74:$C$81,VLOOKUP('Market shares starting point Fe'!$D136,Nomenclature!$F$1:$G$8,2,FALSE))-'Market shares starting point Fe'!AY136)+AY136,$Z136/SUMIFS('Eurostat market shares'!$Z$2:$Z$185,'Eurostat market shares'!$C$2:$C$185,'Market shares starting point Fe'!$C136,'Eurostat market shares'!$D$2:$D$185,'Market shares starting point Fe'!$D136)*(SUMIFS('RAW data extract'!AW$74:AW$81,'RAW data extract'!$C$74:$C$81,VLOOKUP('Market shares starting point Fe'!$D136,Nomenclature!$F$1:$G$8,2,FALSE))-'Market shares starting point Fe'!AY136)+AY136)</f>
        <v>0.75188809197650175</v>
      </c>
      <c r="BA136" s="7">
        <f>IF(SUMIFS('Eurostat market shares'!$Z$2:$Z$185,'Eurostat market shares'!$C$2:$C$185,'Market shares starting point Fe'!$C136,'Eurostat market shares'!$D$2:$D$185,'Market shares starting point Fe'!$D136)=0,(SUMIFS('RAW data extract'!AX$74:AX$81,'RAW data extract'!$C$74:$C$81,VLOOKUP('Market shares starting point Fe'!$D136,Nomenclature!$F$1:$G$8,2,FALSE))-'Market shares starting point Fe'!AZ136)+AZ136,$Z136/SUMIFS('Eurostat market shares'!$Z$2:$Z$185,'Eurostat market shares'!$C$2:$C$185,'Market shares starting point Fe'!$C136,'Eurostat market shares'!$D$2:$D$185,'Market shares starting point Fe'!$D136)*(SUMIFS('RAW data extract'!AX$74:AX$81,'RAW data extract'!$C$74:$C$81,VLOOKUP('Market shares starting point Fe'!$D136,Nomenclature!$F$1:$G$8,2,FALSE))-'Market shares starting point Fe'!AZ136)+AZ136)</f>
        <v>0.73273910625718097</v>
      </c>
      <c r="BB136" s="7">
        <f>IF(SUMIFS('Eurostat market shares'!$Z$2:$Z$185,'Eurostat market shares'!$C$2:$C$185,'Market shares starting point Fe'!$C136,'Eurostat market shares'!$D$2:$D$185,'Market shares starting point Fe'!$D136)=0,(SUMIFS('RAW data extract'!AY$74:AY$81,'RAW data extract'!$C$74:$C$81,VLOOKUP('Market shares starting point Fe'!$D136,Nomenclature!$F$1:$G$8,2,FALSE))-'Market shares starting point Fe'!BA136)+BA136,$Z136/SUMIFS('Eurostat market shares'!$Z$2:$Z$185,'Eurostat market shares'!$C$2:$C$185,'Market shares starting point Fe'!$C136,'Eurostat market shares'!$D$2:$D$185,'Market shares starting point Fe'!$D136)*(SUMIFS('RAW data extract'!AY$74:AY$81,'RAW data extract'!$C$74:$C$81,VLOOKUP('Market shares starting point Fe'!$D136,Nomenclature!$F$1:$G$8,2,FALSE))-'Market shares starting point Fe'!BA136)+BA136)</f>
        <v>0.71162920981455213</v>
      </c>
      <c r="BC136" s="7">
        <f>IF(SUMIFS('Eurostat market shares'!$Z$2:$Z$185,'Eurostat market shares'!$C$2:$C$185,'Market shares starting point Fe'!$C136,'Eurostat market shares'!$D$2:$D$185,'Market shares starting point Fe'!$D136)=0,(SUMIFS('RAW data extract'!AZ$74:AZ$81,'RAW data extract'!$C$74:$C$81,VLOOKUP('Market shares starting point Fe'!$D136,Nomenclature!$F$1:$G$8,2,FALSE))-'Market shares starting point Fe'!BB136)+BB136,$Z136/SUMIFS('Eurostat market shares'!$Z$2:$Z$185,'Eurostat market shares'!$C$2:$C$185,'Market shares starting point Fe'!$C136,'Eurostat market shares'!$D$2:$D$185,'Market shares starting point Fe'!$D136)*(SUMIFS('RAW data extract'!AZ$74:AZ$81,'RAW data extract'!$C$74:$C$81,VLOOKUP('Market shares starting point Fe'!$D136,Nomenclature!$F$1:$G$8,2,FALSE))-'Market shares starting point Fe'!BB136)+BB136)</f>
        <v>0.68824575176071623</v>
      </c>
      <c r="BD136" s="7">
        <f>IF(SUMIFS('Eurostat market shares'!$Z$2:$Z$185,'Eurostat market shares'!$C$2:$C$185,'Market shares starting point Fe'!$C136,'Eurostat market shares'!$D$2:$D$185,'Market shares starting point Fe'!$D136)=0,(SUMIFS('RAW data extract'!BA$74:BA$81,'RAW data extract'!$C$74:$C$81,VLOOKUP('Market shares starting point Fe'!$D136,Nomenclature!$F$1:$G$8,2,FALSE))-'Market shares starting point Fe'!BC136)+BC136,$Z136/SUMIFS('Eurostat market shares'!$Z$2:$Z$185,'Eurostat market shares'!$C$2:$C$185,'Market shares starting point Fe'!$C136,'Eurostat market shares'!$D$2:$D$185,'Market shares starting point Fe'!$D136)*(SUMIFS('RAW data extract'!BA$74:BA$81,'RAW data extract'!$C$74:$C$81,VLOOKUP('Market shares starting point Fe'!$D136,Nomenclature!$F$1:$G$8,2,FALSE))-'Market shares starting point Fe'!BC136)+BC136)</f>
        <v>0.66261958962623013</v>
      </c>
      <c r="BE136" s="7">
        <f>IF(SUMIFS('Eurostat market shares'!$Z$2:$Z$185,'Eurostat market shares'!$C$2:$C$185,'Market shares starting point Fe'!$C136,'Eurostat market shares'!$D$2:$D$185,'Market shares starting point Fe'!$D136)=0,(SUMIFS('RAW data extract'!BB$74:BB$81,'RAW data extract'!$C$74:$C$81,VLOOKUP('Market shares starting point Fe'!$D136,Nomenclature!$F$1:$G$8,2,FALSE))-'Market shares starting point Fe'!BD136)+BD136,$Z136/SUMIFS('Eurostat market shares'!$Z$2:$Z$185,'Eurostat market shares'!$C$2:$C$185,'Market shares starting point Fe'!$C136,'Eurostat market shares'!$D$2:$D$185,'Market shares starting point Fe'!$D136)*(SUMIFS('RAW data extract'!BB$74:BB$81,'RAW data extract'!$C$74:$C$81,VLOOKUP('Market shares starting point Fe'!$D136,Nomenclature!$F$1:$G$8,2,FALSE))-'Market shares starting point Fe'!BD136)+BD136)</f>
        <v>0.63386152081682989</v>
      </c>
      <c r="BF136" s="7">
        <f>IF(SUMIFS('Eurostat market shares'!$Z$2:$Z$185,'Eurostat market shares'!$C$2:$C$185,'Market shares starting point Fe'!$C136,'Eurostat market shares'!$D$2:$D$185,'Market shares starting point Fe'!$D136)=0,(SUMIFS('RAW data extract'!BC$74:BC$81,'RAW data extract'!$C$74:$C$81,VLOOKUP('Market shares starting point Fe'!$D136,Nomenclature!$F$1:$G$8,2,FALSE))-'Market shares starting point Fe'!BE136)+BE136,$Z136/SUMIFS('Eurostat market shares'!$Z$2:$Z$185,'Eurostat market shares'!$C$2:$C$185,'Market shares starting point Fe'!$C136,'Eurostat market shares'!$D$2:$D$185,'Market shares starting point Fe'!$D136)*(SUMIFS('RAW data extract'!BC$74:BC$81,'RAW data extract'!$C$74:$C$81,VLOOKUP('Market shares starting point Fe'!$D136,Nomenclature!$F$1:$G$8,2,FALSE))-'Market shares starting point Fe'!BE136)+BE136)</f>
        <v>0.60163005403862202</v>
      </c>
      <c r="BG136" s="7">
        <f>IF(SUMIFS('Eurostat market shares'!$Z$2:$Z$185,'Eurostat market shares'!$C$2:$C$185,'Market shares starting point Fe'!$C136,'Eurostat market shares'!$D$2:$D$185,'Market shares starting point Fe'!$D136)=0,(SUMIFS('RAW data extract'!BD$74:BD$81,'RAW data extract'!$C$74:$C$81,VLOOKUP('Market shares starting point Fe'!$D136,Nomenclature!$F$1:$G$8,2,FALSE))-'Market shares starting point Fe'!BF136)+BF136,$Z136/SUMIFS('Eurostat market shares'!$Z$2:$Z$185,'Eurostat market shares'!$C$2:$C$185,'Market shares starting point Fe'!$C136,'Eurostat market shares'!$D$2:$D$185,'Market shares starting point Fe'!$D136)*(SUMIFS('RAW data extract'!BD$74:BD$81,'RAW data extract'!$C$74:$C$81,VLOOKUP('Market shares starting point Fe'!$D136,Nomenclature!$F$1:$G$8,2,FALSE))-'Market shares starting point Fe'!BF136)+BF136)</f>
        <v>0.56529754551050027</v>
      </c>
      <c r="BH136" s="7">
        <f>IF(SUMIFS('Eurostat market shares'!$Z$2:$Z$185,'Eurostat market shares'!$C$2:$C$185,'Market shares starting point Fe'!$C136,'Eurostat market shares'!$D$2:$D$185,'Market shares starting point Fe'!$D136)=0,(SUMIFS('RAW data extract'!BE$74:BE$81,'RAW data extract'!$C$74:$C$81,VLOOKUP('Market shares starting point Fe'!$D136,Nomenclature!$F$1:$G$8,2,FALSE))-'Market shares starting point Fe'!BG136)+BG136,$Z136/SUMIFS('Eurostat market shares'!$Z$2:$Z$185,'Eurostat market shares'!$C$2:$C$185,'Market shares starting point Fe'!$C136,'Eurostat market shares'!$D$2:$D$185,'Market shares starting point Fe'!$D136)*(SUMIFS('RAW data extract'!BE$74:BE$81,'RAW data extract'!$C$74:$C$81,VLOOKUP('Market shares starting point Fe'!$D136,Nomenclature!$F$1:$G$8,2,FALSE))-'Market shares starting point Fe'!BG136)+BG136)</f>
        <v>0.52399357406771274</v>
      </c>
    </row>
    <row r="137" spans="1:60" hidden="1" x14ac:dyDescent="0.3">
      <c r="A137" s="2" t="s">
        <v>9</v>
      </c>
      <c r="B137" s="2" t="s">
        <v>10</v>
      </c>
      <c r="C137" s="2" t="s">
        <v>35</v>
      </c>
      <c r="D137" s="2" t="s">
        <v>44</v>
      </c>
      <c r="E137" s="2" t="s">
        <v>13</v>
      </c>
      <c r="F137" s="2" t="s">
        <v>14</v>
      </c>
      <c r="G137" s="2" t="s">
        <v>14</v>
      </c>
      <c r="H137" s="2" t="s">
        <v>15</v>
      </c>
      <c r="I137" s="2" t="s">
        <v>16</v>
      </c>
      <c r="J137" s="6">
        <f>1-SUM(J131:J136)</f>
        <v>-2.2595295659399994E-5</v>
      </c>
      <c r="K137" s="6">
        <f t="shared" ref="K137" si="722">1-SUM(K131:K136)</f>
        <v>0</v>
      </c>
      <c r="L137" s="6">
        <f t="shared" ref="L137" si="723">1-SUM(L131:L136)</f>
        <v>-2.2040996253025469E-5</v>
      </c>
      <c r="M137" s="6">
        <f t="shared" ref="M137" si="724">1-SUM(M131:M136)</f>
        <v>-2.221284346615171E-5</v>
      </c>
      <c r="N137" s="6">
        <f t="shared" ref="N137" si="725">1-SUM(N131:N136)</f>
        <v>0</v>
      </c>
      <c r="O137" s="6">
        <f t="shared" ref="O137" si="726">1-SUM(O131:O136)</f>
        <v>-2.1068155483083828E-5</v>
      </c>
      <c r="P137" s="6">
        <f t="shared" ref="P137" si="727">1-SUM(P131:P136)</f>
        <v>0</v>
      </c>
      <c r="Q137" s="6">
        <f t="shared" ref="Q137" si="728">1-SUM(Q131:Q136)</f>
        <v>0</v>
      </c>
      <c r="R137" s="6">
        <f t="shared" ref="R137" si="729">1-SUM(R131:R136)</f>
        <v>1.9346850332890853E-5</v>
      </c>
      <c r="S137" s="6">
        <f t="shared" ref="S137" si="730">1-SUM(S131:S136)</f>
        <v>1.9791006966363156E-5</v>
      </c>
      <c r="T137" s="6">
        <f t="shared" ref="T137" si="731">1-SUM(T131:T136)</f>
        <v>1.8687048007115514E-5</v>
      </c>
      <c r="U137" s="6">
        <f t="shared" ref="U137" si="732">1-SUM(U131:U136)</f>
        <v>-1.8392157584035118E-5</v>
      </c>
      <c r="V137" s="6">
        <f t="shared" ref="V137" si="733">1-SUM(V131:V136)</f>
        <v>0</v>
      </c>
      <c r="W137" s="6">
        <f t="shared" ref="W137" si="734">1-SUM(W131:W136)</f>
        <v>0</v>
      </c>
      <c r="X137" s="6">
        <f t="shared" ref="X137" si="735">1-SUM(X131:X136)</f>
        <v>1.8418241426343407E-5</v>
      </c>
      <c r="Y137" s="6">
        <f t="shared" ref="Y137" si="736">1-SUM(Y131:Y136)</f>
        <v>0</v>
      </c>
      <c r="Z137" s="6">
        <f t="shared" ref="Z137" si="737">1-SUM(Z131:Z136)</f>
        <v>-1.8655672257006373E-5</v>
      </c>
      <c r="AA137" s="7">
        <f>IF(SUMIFS('Eurostat market shares'!$Z$2:$Z$185,'Eurostat market shares'!$C$2:$C$185,'Market shares starting point Fe'!$C137,'Eurostat market shares'!$D$2:$D$185,'Market shares starting point Fe'!$D137)=0,(SUMIFS('RAW data extract'!X$74:X$81,'RAW data extract'!$C$74:$C$81,VLOOKUP('Market shares starting point Fe'!$D137,Nomenclature!$F$1:$G$8,2,FALSE))-'Market shares starting point Fe'!Z137)+Z137,$Z137/SUMIFS('Eurostat market shares'!$Z$2:$Z$185,'Eurostat market shares'!$C$2:$C$185,'Market shares starting point Fe'!$C137,'Eurostat market shares'!$D$2:$D$185,'Market shares starting point Fe'!$D137)*(SUMIFS('RAW data extract'!X$74:X$81,'RAW data extract'!$C$74:$C$81,VLOOKUP('Market shares starting point Fe'!$D137,Nomenclature!$F$1:$G$8,2,FALSE))-'Market shares starting point Fe'!Z137)+Z137)</f>
        <v>1.0276613981721808E-3</v>
      </c>
      <c r="AB137" s="7">
        <f>IF(SUMIFS('Eurostat market shares'!$Z$2:$Z$185,'Eurostat market shares'!$C$2:$C$185,'Market shares starting point Fe'!$C137,'Eurostat market shares'!$D$2:$D$185,'Market shares starting point Fe'!$D137)=0,(SUMIFS('RAW data extract'!Y$74:Y$81,'RAW data extract'!$C$74:$C$81,VLOOKUP('Market shares starting point Fe'!$D137,Nomenclature!$F$1:$G$8,2,FALSE))-'Market shares starting point Fe'!AA137)+AA137,$Z137/SUMIFS('Eurostat market shares'!$Z$2:$Z$185,'Eurostat market shares'!$C$2:$C$185,'Market shares starting point Fe'!$C137,'Eurostat market shares'!$D$2:$D$185,'Market shares starting point Fe'!$D137)*(SUMIFS('RAW data extract'!Y$74:Y$81,'RAW data extract'!$C$74:$C$81,VLOOKUP('Market shares starting point Fe'!$D137,Nomenclature!$F$1:$G$8,2,FALSE))-'Market shares starting point Fe'!AA137)+AA137)</f>
        <v>1.0389435716427644E-3</v>
      </c>
      <c r="AC137" s="7">
        <f>IF(SUMIFS('Eurostat market shares'!$Z$2:$Z$185,'Eurostat market shares'!$C$2:$C$185,'Market shares starting point Fe'!$C137,'Eurostat market shares'!$D$2:$D$185,'Market shares starting point Fe'!$D137)=0,(SUMIFS('RAW data extract'!Z$74:Z$81,'RAW data extract'!$C$74:$C$81,VLOOKUP('Market shares starting point Fe'!$D137,Nomenclature!$F$1:$G$8,2,FALSE))-'Market shares starting point Fe'!AB137)+AB137,$Z137/SUMIFS('Eurostat market shares'!$Z$2:$Z$185,'Eurostat market shares'!$C$2:$C$185,'Market shares starting point Fe'!$C137,'Eurostat market shares'!$D$2:$D$185,'Market shares starting point Fe'!$D137)*(SUMIFS('RAW data extract'!Z$74:Z$81,'RAW data extract'!$C$74:$C$81,VLOOKUP('Market shares starting point Fe'!$D137,Nomenclature!$F$1:$G$8,2,FALSE))-'Market shares starting point Fe'!AB137)+AB137)</f>
        <v>1.0579582146478287E-3</v>
      </c>
      <c r="AD137" s="7">
        <f>IF(SUMIFS('Eurostat market shares'!$Z$2:$Z$185,'Eurostat market shares'!$C$2:$C$185,'Market shares starting point Fe'!$C137,'Eurostat market shares'!$D$2:$D$185,'Market shares starting point Fe'!$D137)=0,(SUMIFS('RAW data extract'!AA$74:AA$81,'RAW data extract'!$C$74:$C$81,VLOOKUP('Market shares starting point Fe'!$D137,Nomenclature!$F$1:$G$8,2,FALSE))-'Market shares starting point Fe'!AC137)+AC137,$Z137/SUMIFS('Eurostat market shares'!$Z$2:$Z$185,'Eurostat market shares'!$C$2:$C$185,'Market shares starting point Fe'!$C137,'Eurostat market shares'!$D$2:$D$185,'Market shares starting point Fe'!$D137)*(SUMIFS('RAW data extract'!AA$74:AA$81,'RAW data extract'!$C$74:$C$81,VLOOKUP('Market shares starting point Fe'!$D137,Nomenclature!$F$1:$G$8,2,FALSE))-'Market shares starting point Fe'!AC137)+AC137)</f>
        <v>1.0918108716969316E-3</v>
      </c>
      <c r="AE137" s="7">
        <f>IF(SUMIFS('Eurostat market shares'!$Z$2:$Z$185,'Eurostat market shares'!$C$2:$C$185,'Market shares starting point Fe'!$C137,'Eurostat market shares'!$D$2:$D$185,'Market shares starting point Fe'!$D137)=0,(SUMIFS('RAW data extract'!AB$74:AB$81,'RAW data extract'!$C$74:$C$81,VLOOKUP('Market shares starting point Fe'!$D137,Nomenclature!$F$1:$G$8,2,FALSE))-'Market shares starting point Fe'!AD137)+AD137,$Z137/SUMIFS('Eurostat market shares'!$Z$2:$Z$185,'Eurostat market shares'!$C$2:$C$185,'Market shares starting point Fe'!$C137,'Eurostat market shares'!$D$2:$D$185,'Market shares starting point Fe'!$D137)*(SUMIFS('RAW data extract'!AB$74:AB$81,'RAW data extract'!$C$74:$C$81,VLOOKUP('Market shares starting point Fe'!$D137,Nomenclature!$F$1:$G$8,2,FALSE))-'Market shares starting point Fe'!AD137)+AD137)</f>
        <v>1.1047632222943586E-3</v>
      </c>
      <c r="AF137" s="7">
        <f>IF(SUMIFS('Eurostat market shares'!$Z$2:$Z$185,'Eurostat market shares'!$C$2:$C$185,'Market shares starting point Fe'!$C137,'Eurostat market shares'!$D$2:$D$185,'Market shares starting point Fe'!$D137)=0,(SUMIFS('RAW data extract'!AC$74:AC$81,'RAW data extract'!$C$74:$C$81,VLOOKUP('Market shares starting point Fe'!$D137,Nomenclature!$F$1:$G$8,2,FALSE))-'Market shares starting point Fe'!AE137)+AE137,$Z137/SUMIFS('Eurostat market shares'!$Z$2:$Z$185,'Eurostat market shares'!$C$2:$C$185,'Market shares starting point Fe'!$C137,'Eurostat market shares'!$D$2:$D$185,'Market shares starting point Fe'!$D137)*(SUMIFS('RAW data extract'!AC$74:AC$81,'RAW data extract'!$C$74:$C$81,VLOOKUP('Market shares starting point Fe'!$D137,Nomenclature!$F$1:$G$8,2,FALSE))-'Market shares starting point Fe'!AE137)+AE137)</f>
        <v>1.1198286141097071E-3</v>
      </c>
      <c r="AG137" s="7">
        <f>IF(SUMIFS('Eurostat market shares'!$Z$2:$Z$185,'Eurostat market shares'!$C$2:$C$185,'Market shares starting point Fe'!$C137,'Eurostat market shares'!$D$2:$D$185,'Market shares starting point Fe'!$D137)=0,(SUMIFS('RAW data extract'!AD$74:AD$81,'RAW data extract'!$C$74:$C$81,VLOOKUP('Market shares starting point Fe'!$D137,Nomenclature!$F$1:$G$8,2,FALSE))-'Market shares starting point Fe'!AF137)+AF137,$Z137/SUMIFS('Eurostat market shares'!$Z$2:$Z$185,'Eurostat market shares'!$C$2:$C$185,'Market shares starting point Fe'!$C137,'Eurostat market shares'!$D$2:$D$185,'Market shares starting point Fe'!$D137)*(SUMIFS('RAW data extract'!AD$74:AD$81,'RAW data extract'!$C$74:$C$81,VLOOKUP('Market shares starting point Fe'!$D137,Nomenclature!$F$1:$G$8,2,FALSE))-'Market shares starting point Fe'!AF137)+AF137)</f>
        <v>1.1369397967602194E-3</v>
      </c>
      <c r="AH137" s="7">
        <f>IF(SUMIFS('Eurostat market shares'!$Z$2:$Z$185,'Eurostat market shares'!$C$2:$C$185,'Market shares starting point Fe'!$C137,'Eurostat market shares'!$D$2:$D$185,'Market shares starting point Fe'!$D137)=0,(SUMIFS('RAW data extract'!AE$74:AE$81,'RAW data extract'!$C$74:$C$81,VLOOKUP('Market shares starting point Fe'!$D137,Nomenclature!$F$1:$G$8,2,FALSE))-'Market shares starting point Fe'!AG137)+AG137,$Z137/SUMIFS('Eurostat market shares'!$Z$2:$Z$185,'Eurostat market shares'!$C$2:$C$185,'Market shares starting point Fe'!$C137,'Eurostat market shares'!$D$2:$D$185,'Market shares starting point Fe'!$D137)*(SUMIFS('RAW data extract'!AE$74:AE$81,'RAW data extract'!$C$74:$C$81,VLOOKUP('Market shares starting point Fe'!$D137,Nomenclature!$F$1:$G$8,2,FALSE))-'Market shares starting point Fe'!AG137)+AG137)</f>
        <v>1.1573620931676655E-3</v>
      </c>
      <c r="AI137" s="7">
        <f>IF(SUMIFS('Eurostat market shares'!$Z$2:$Z$185,'Eurostat market shares'!$C$2:$C$185,'Market shares starting point Fe'!$C137,'Eurostat market shares'!$D$2:$D$185,'Market shares starting point Fe'!$D137)=0,(SUMIFS('RAW data extract'!AF$74:AF$81,'RAW data extract'!$C$74:$C$81,VLOOKUP('Market shares starting point Fe'!$D137,Nomenclature!$F$1:$G$8,2,FALSE))-'Market shares starting point Fe'!AH137)+AH137,$Z137/SUMIFS('Eurostat market shares'!$Z$2:$Z$185,'Eurostat market shares'!$C$2:$C$185,'Market shares starting point Fe'!$C137,'Eurostat market shares'!$D$2:$D$185,'Market shares starting point Fe'!$D137)*(SUMIFS('RAW data extract'!AF$74:AF$81,'RAW data extract'!$C$74:$C$81,VLOOKUP('Market shares starting point Fe'!$D137,Nomenclature!$F$1:$G$8,2,FALSE))-'Market shares starting point Fe'!AH137)+AH137)</f>
        <v>1.1798006925014368E-3</v>
      </c>
      <c r="AJ137" s="7">
        <f>IF(SUMIFS('Eurostat market shares'!$Z$2:$Z$185,'Eurostat market shares'!$C$2:$C$185,'Market shares starting point Fe'!$C137,'Eurostat market shares'!$D$2:$D$185,'Market shares starting point Fe'!$D137)=0,(SUMIFS('RAW data extract'!AG$74:AG$81,'RAW data extract'!$C$74:$C$81,VLOOKUP('Market shares starting point Fe'!$D137,Nomenclature!$F$1:$G$8,2,FALSE))-'Market shares starting point Fe'!AI137)+AI137,$Z137/SUMIFS('Eurostat market shares'!$Z$2:$Z$185,'Eurostat market shares'!$C$2:$C$185,'Market shares starting point Fe'!$C137,'Eurostat market shares'!$D$2:$D$185,'Market shares starting point Fe'!$D137)*(SUMIFS('RAW data extract'!AG$74:AG$81,'RAW data extract'!$C$74:$C$81,VLOOKUP('Market shares starting point Fe'!$D137,Nomenclature!$F$1:$G$8,2,FALSE))-'Market shares starting point Fe'!AI137)+AI137)</f>
        <v>1.2044940601735241E-3</v>
      </c>
      <c r="AK137" s="7">
        <f>IF(SUMIFS('Eurostat market shares'!$Z$2:$Z$185,'Eurostat market shares'!$C$2:$C$185,'Market shares starting point Fe'!$C137,'Eurostat market shares'!$D$2:$D$185,'Market shares starting point Fe'!$D137)=0,(SUMIFS('RAW data extract'!AH$74:AH$81,'RAW data extract'!$C$74:$C$81,VLOOKUP('Market shares starting point Fe'!$D137,Nomenclature!$F$1:$G$8,2,FALSE))-'Market shares starting point Fe'!AJ137)+AJ137,$Z137/SUMIFS('Eurostat market shares'!$Z$2:$Z$185,'Eurostat market shares'!$C$2:$C$185,'Market shares starting point Fe'!$C137,'Eurostat market shares'!$D$2:$D$185,'Market shares starting point Fe'!$D137)*(SUMIFS('RAW data extract'!AH$74:AH$81,'RAW data extract'!$C$74:$C$81,VLOOKUP('Market shares starting point Fe'!$D137,Nomenclature!$F$1:$G$8,2,FALSE))-'Market shares starting point Fe'!AJ137)+AJ137)</f>
        <v>1.2336119238165659E-3</v>
      </c>
      <c r="AL137" s="7">
        <f>IF(SUMIFS('Eurostat market shares'!$Z$2:$Z$185,'Eurostat market shares'!$C$2:$C$185,'Market shares starting point Fe'!$C137,'Eurostat market shares'!$D$2:$D$185,'Market shares starting point Fe'!$D137)=0,(SUMIFS('RAW data extract'!AI$74:AI$81,'RAW data extract'!$C$74:$C$81,VLOOKUP('Market shares starting point Fe'!$D137,Nomenclature!$F$1:$G$8,2,FALSE))-'Market shares starting point Fe'!AK137)+AK137,$Z137/SUMIFS('Eurostat market shares'!$Z$2:$Z$185,'Eurostat market shares'!$C$2:$C$185,'Market shares starting point Fe'!$C137,'Eurostat market shares'!$D$2:$D$185,'Market shares starting point Fe'!$D137)*(SUMIFS('RAW data extract'!AI$74:AI$81,'RAW data extract'!$C$74:$C$81,VLOOKUP('Market shares starting point Fe'!$D137,Nomenclature!$F$1:$G$8,2,FALSE))-'Market shares starting point Fe'!AK137)+AK137)</f>
        <v>1.268465559516849E-3</v>
      </c>
      <c r="AM137" s="7">
        <f>IF(SUMIFS('Eurostat market shares'!$Z$2:$Z$185,'Eurostat market shares'!$C$2:$C$185,'Market shares starting point Fe'!$C137,'Eurostat market shares'!$D$2:$D$185,'Market shares starting point Fe'!$D137)=0,(SUMIFS('RAW data extract'!AJ$74:AJ$81,'RAW data extract'!$C$74:$C$81,VLOOKUP('Market shares starting point Fe'!$D137,Nomenclature!$F$1:$G$8,2,FALSE))-'Market shares starting point Fe'!AL137)+AL137,$Z137/SUMIFS('Eurostat market shares'!$Z$2:$Z$185,'Eurostat market shares'!$C$2:$C$185,'Market shares starting point Fe'!$C137,'Eurostat market shares'!$D$2:$D$185,'Market shares starting point Fe'!$D137)*(SUMIFS('RAW data extract'!AJ$74:AJ$81,'RAW data extract'!$C$74:$C$81,VLOOKUP('Market shares starting point Fe'!$D137,Nomenclature!$F$1:$G$8,2,FALSE))-'Market shares starting point Fe'!AL137)+AL137)</f>
        <v>1.3109464826405865E-3</v>
      </c>
      <c r="AN137" s="7">
        <f>IF(SUMIFS('Eurostat market shares'!$Z$2:$Z$185,'Eurostat market shares'!$C$2:$C$185,'Market shares starting point Fe'!$C137,'Eurostat market shares'!$D$2:$D$185,'Market shares starting point Fe'!$D137)=0,(SUMIFS('RAW data extract'!AK$74:AK$81,'RAW data extract'!$C$74:$C$81,VLOOKUP('Market shares starting point Fe'!$D137,Nomenclature!$F$1:$G$8,2,FALSE))-'Market shares starting point Fe'!AM137)+AM137,$Z137/SUMIFS('Eurostat market shares'!$Z$2:$Z$185,'Eurostat market shares'!$C$2:$C$185,'Market shares starting point Fe'!$C137,'Eurostat market shares'!$D$2:$D$185,'Market shares starting point Fe'!$D137)*(SUMIFS('RAW data extract'!AK$74:AK$81,'RAW data extract'!$C$74:$C$81,VLOOKUP('Market shares starting point Fe'!$D137,Nomenclature!$F$1:$G$8,2,FALSE))-'Market shares starting point Fe'!AM137)+AM137)</f>
        <v>1.3643967276903124E-3</v>
      </c>
      <c r="AO137" s="7">
        <f>IF(SUMIFS('Eurostat market shares'!$Z$2:$Z$185,'Eurostat market shares'!$C$2:$C$185,'Market shares starting point Fe'!$C137,'Eurostat market shares'!$D$2:$D$185,'Market shares starting point Fe'!$D137)=0,(SUMIFS('RAW data extract'!AL$74:AL$81,'RAW data extract'!$C$74:$C$81,VLOOKUP('Market shares starting point Fe'!$D137,Nomenclature!$F$1:$G$8,2,FALSE))-'Market shares starting point Fe'!AN137)+AN137,$Z137/SUMIFS('Eurostat market shares'!$Z$2:$Z$185,'Eurostat market shares'!$C$2:$C$185,'Market shares starting point Fe'!$C137,'Eurostat market shares'!$D$2:$D$185,'Market shares starting point Fe'!$D137)*(SUMIFS('RAW data extract'!AL$74:AL$81,'RAW data extract'!$C$74:$C$81,VLOOKUP('Market shares starting point Fe'!$D137,Nomenclature!$F$1:$G$8,2,FALSE))-'Market shares starting point Fe'!AN137)+AN137)</f>
        <v>1.4271798005425584E-3</v>
      </c>
      <c r="AP137" s="7">
        <f>IF(SUMIFS('Eurostat market shares'!$Z$2:$Z$185,'Eurostat market shares'!$C$2:$C$185,'Market shares starting point Fe'!$C137,'Eurostat market shares'!$D$2:$D$185,'Market shares starting point Fe'!$D137)=0,(SUMIFS('RAW data extract'!AM$74:AM$81,'RAW data extract'!$C$74:$C$81,VLOOKUP('Market shares starting point Fe'!$D137,Nomenclature!$F$1:$G$8,2,FALSE))-'Market shares starting point Fe'!AO137)+AO137,$Z137/SUMIFS('Eurostat market shares'!$Z$2:$Z$185,'Eurostat market shares'!$C$2:$C$185,'Market shares starting point Fe'!$C137,'Eurostat market shares'!$D$2:$D$185,'Market shares starting point Fe'!$D137)*(SUMIFS('RAW data extract'!AM$74:AM$81,'RAW data extract'!$C$74:$C$81,VLOOKUP('Market shares starting point Fe'!$D137,Nomenclature!$F$1:$G$8,2,FALSE))-'Market shares starting point Fe'!AO137)+AO137)</f>
        <v>1.5003741575477807E-3</v>
      </c>
      <c r="AQ137" s="7">
        <f>IF(SUMIFS('Eurostat market shares'!$Z$2:$Z$185,'Eurostat market shares'!$C$2:$C$185,'Market shares starting point Fe'!$C137,'Eurostat market shares'!$D$2:$D$185,'Market shares starting point Fe'!$D137)=0,(SUMIFS('RAW data extract'!AN$74:AN$81,'RAW data extract'!$C$74:$C$81,VLOOKUP('Market shares starting point Fe'!$D137,Nomenclature!$F$1:$G$8,2,FALSE))-'Market shares starting point Fe'!AP137)+AP137,$Z137/SUMIFS('Eurostat market shares'!$Z$2:$Z$185,'Eurostat market shares'!$C$2:$C$185,'Market shares starting point Fe'!$C137,'Eurostat market shares'!$D$2:$D$185,'Market shares starting point Fe'!$D137)*(SUMIFS('RAW data extract'!AN$74:AN$81,'RAW data extract'!$C$74:$C$81,VLOOKUP('Market shares starting point Fe'!$D137,Nomenclature!$F$1:$G$8,2,FALSE))-'Market shares starting point Fe'!AP137)+AP137)</f>
        <v>1.5829916365067375E-3</v>
      </c>
      <c r="AR137" s="7">
        <f>IF(SUMIFS('Eurostat market shares'!$Z$2:$Z$185,'Eurostat market shares'!$C$2:$C$185,'Market shares starting point Fe'!$C137,'Eurostat market shares'!$D$2:$D$185,'Market shares starting point Fe'!$D137)=0,(SUMIFS('RAW data extract'!AO$74:AO$81,'RAW data extract'!$C$74:$C$81,VLOOKUP('Market shares starting point Fe'!$D137,Nomenclature!$F$1:$G$8,2,FALSE))-'Market shares starting point Fe'!AQ137)+AQ137,$Z137/SUMIFS('Eurostat market shares'!$Z$2:$Z$185,'Eurostat market shares'!$C$2:$C$185,'Market shares starting point Fe'!$C137,'Eurostat market shares'!$D$2:$D$185,'Market shares starting point Fe'!$D137)*(SUMIFS('RAW data extract'!AO$74:AO$81,'RAW data extract'!$C$74:$C$81,VLOOKUP('Market shares starting point Fe'!$D137,Nomenclature!$F$1:$G$8,2,FALSE))-'Market shares starting point Fe'!AQ137)+AQ137)</f>
        <v>1.6761214113994709E-3</v>
      </c>
      <c r="AS137" s="7">
        <f>IF(SUMIFS('Eurostat market shares'!$Z$2:$Z$185,'Eurostat market shares'!$C$2:$C$185,'Market shares starting point Fe'!$C137,'Eurostat market shares'!$D$2:$D$185,'Market shares starting point Fe'!$D137)=0,(SUMIFS('RAW data extract'!AP$74:AP$81,'RAW data extract'!$C$74:$C$81,VLOOKUP('Market shares starting point Fe'!$D137,Nomenclature!$F$1:$G$8,2,FALSE))-'Market shares starting point Fe'!AR137)+AR137,$Z137/SUMIFS('Eurostat market shares'!$Z$2:$Z$185,'Eurostat market shares'!$C$2:$C$185,'Market shares starting point Fe'!$C137,'Eurostat market shares'!$D$2:$D$185,'Market shares starting point Fe'!$D137)*(SUMIFS('RAW data extract'!AP$74:AP$81,'RAW data extract'!$C$74:$C$81,VLOOKUP('Market shares starting point Fe'!$D137,Nomenclature!$F$1:$G$8,2,FALSE))-'Market shares starting point Fe'!AR137)+AR137)</f>
        <v>1.7810369068512488E-3</v>
      </c>
      <c r="AT137" s="7">
        <f>IF(SUMIFS('Eurostat market shares'!$Z$2:$Z$185,'Eurostat market shares'!$C$2:$C$185,'Market shares starting point Fe'!$C137,'Eurostat market shares'!$D$2:$D$185,'Market shares starting point Fe'!$D137)=0,(SUMIFS('RAW data extract'!AQ$74:AQ$81,'RAW data extract'!$C$74:$C$81,VLOOKUP('Market shares starting point Fe'!$D137,Nomenclature!$F$1:$G$8,2,FALSE))-'Market shares starting point Fe'!AS137)+AS137,$Z137/SUMIFS('Eurostat market shares'!$Z$2:$Z$185,'Eurostat market shares'!$C$2:$C$185,'Market shares starting point Fe'!$C137,'Eurostat market shares'!$D$2:$D$185,'Market shares starting point Fe'!$D137)*(SUMIFS('RAW data extract'!AQ$74:AQ$81,'RAW data extract'!$C$74:$C$81,VLOOKUP('Market shares starting point Fe'!$D137,Nomenclature!$F$1:$G$8,2,FALSE))-'Market shares starting point Fe'!AS137)+AS137)</f>
        <v>1.9017989984994575E-3</v>
      </c>
      <c r="AU137" s="7">
        <f>IF(SUMIFS('Eurostat market shares'!$Z$2:$Z$185,'Eurostat market shares'!$C$2:$C$185,'Market shares starting point Fe'!$C137,'Eurostat market shares'!$D$2:$D$185,'Market shares starting point Fe'!$D137)=0,(SUMIFS('RAW data extract'!AR$74:AR$81,'RAW data extract'!$C$74:$C$81,VLOOKUP('Market shares starting point Fe'!$D137,Nomenclature!$F$1:$G$8,2,FALSE))-'Market shares starting point Fe'!AT137)+AT137,$Z137/SUMIFS('Eurostat market shares'!$Z$2:$Z$185,'Eurostat market shares'!$C$2:$C$185,'Market shares starting point Fe'!$C137,'Eurostat market shares'!$D$2:$D$185,'Market shares starting point Fe'!$D137)*(SUMIFS('RAW data extract'!AR$74:AR$81,'RAW data extract'!$C$74:$C$81,VLOOKUP('Market shares starting point Fe'!$D137,Nomenclature!$F$1:$G$8,2,FALSE))-'Market shares starting point Fe'!AT137)+AT137)</f>
        <v>2.0369226609876778E-3</v>
      </c>
      <c r="AV137" s="7">
        <f>IF(SUMIFS('Eurostat market shares'!$Z$2:$Z$185,'Eurostat market shares'!$C$2:$C$185,'Market shares starting point Fe'!$C137,'Eurostat market shares'!$D$2:$D$185,'Market shares starting point Fe'!$D137)=0,(SUMIFS('RAW data extract'!AS$74:AS$81,'RAW data extract'!$C$74:$C$81,VLOOKUP('Market shares starting point Fe'!$D137,Nomenclature!$F$1:$G$8,2,FALSE))-'Market shares starting point Fe'!AU137)+AU137,$Z137/SUMIFS('Eurostat market shares'!$Z$2:$Z$185,'Eurostat market shares'!$C$2:$C$185,'Market shares starting point Fe'!$C137,'Eurostat market shares'!$D$2:$D$185,'Market shares starting point Fe'!$D137)*(SUMIFS('RAW data extract'!AS$74:AS$81,'RAW data extract'!$C$74:$C$81,VLOOKUP('Market shares starting point Fe'!$D137,Nomenclature!$F$1:$G$8,2,FALSE))-'Market shares starting point Fe'!AU137)+AU137)</f>
        <v>2.1971128177983327E-3</v>
      </c>
      <c r="AW137" s="7">
        <f>IF(SUMIFS('Eurostat market shares'!$Z$2:$Z$185,'Eurostat market shares'!$C$2:$C$185,'Market shares starting point Fe'!$C137,'Eurostat market shares'!$D$2:$D$185,'Market shares starting point Fe'!$D137)=0,(SUMIFS('RAW data extract'!AT$74:AT$81,'RAW data extract'!$C$74:$C$81,VLOOKUP('Market shares starting point Fe'!$D137,Nomenclature!$F$1:$G$8,2,FALSE))-'Market shares starting point Fe'!AV137)+AV137,$Z137/SUMIFS('Eurostat market shares'!$Z$2:$Z$185,'Eurostat market shares'!$C$2:$C$185,'Market shares starting point Fe'!$C137,'Eurostat market shares'!$D$2:$D$185,'Market shares starting point Fe'!$D137)*(SUMIFS('RAW data extract'!AT$74:AT$81,'RAW data extract'!$C$74:$C$81,VLOOKUP('Market shares starting point Fe'!$D137,Nomenclature!$F$1:$G$8,2,FALSE))-'Market shares starting point Fe'!AV137)+AV137)</f>
        <v>2.3889626204798035E-3</v>
      </c>
      <c r="AX137" s="7">
        <f>IF(SUMIFS('Eurostat market shares'!$Z$2:$Z$185,'Eurostat market shares'!$C$2:$C$185,'Market shares starting point Fe'!$C137,'Eurostat market shares'!$D$2:$D$185,'Market shares starting point Fe'!$D137)=0,(SUMIFS('RAW data extract'!AU$74:AU$81,'RAW data extract'!$C$74:$C$81,VLOOKUP('Market shares starting point Fe'!$D137,Nomenclature!$F$1:$G$8,2,FALSE))-'Market shares starting point Fe'!AW137)+AW137,$Z137/SUMIFS('Eurostat market shares'!$Z$2:$Z$185,'Eurostat market shares'!$C$2:$C$185,'Market shares starting point Fe'!$C137,'Eurostat market shares'!$D$2:$D$185,'Market shares starting point Fe'!$D137)*(SUMIFS('RAW data extract'!AU$74:AU$81,'RAW data extract'!$C$74:$C$81,VLOOKUP('Market shares starting point Fe'!$D137,Nomenclature!$F$1:$G$8,2,FALSE))-'Market shares starting point Fe'!AW137)+AW137)</f>
        <v>2.6221717132054179E-3</v>
      </c>
      <c r="AY137" s="7">
        <f>IF(SUMIFS('Eurostat market shares'!$Z$2:$Z$185,'Eurostat market shares'!$C$2:$C$185,'Market shares starting point Fe'!$C137,'Eurostat market shares'!$D$2:$D$185,'Market shares starting point Fe'!$D137)=0,(SUMIFS('RAW data extract'!AV$74:AV$81,'RAW data extract'!$C$74:$C$81,VLOOKUP('Market shares starting point Fe'!$D137,Nomenclature!$F$1:$G$8,2,FALSE))-'Market shares starting point Fe'!AX137)+AX137,$Z137/SUMIFS('Eurostat market shares'!$Z$2:$Z$185,'Eurostat market shares'!$C$2:$C$185,'Market shares starting point Fe'!$C137,'Eurostat market shares'!$D$2:$D$185,'Market shares starting point Fe'!$D137)*(SUMIFS('RAW data extract'!AV$74:AV$81,'RAW data extract'!$C$74:$C$81,VLOOKUP('Market shares starting point Fe'!$D137,Nomenclature!$F$1:$G$8,2,FALSE))-'Market shares starting point Fe'!AX137)+AX137)</f>
        <v>2.8148257461133256E-3</v>
      </c>
      <c r="AZ137" s="7">
        <f>IF(SUMIFS('Eurostat market shares'!$Z$2:$Z$185,'Eurostat market shares'!$C$2:$C$185,'Market shares starting point Fe'!$C137,'Eurostat market shares'!$D$2:$D$185,'Market shares starting point Fe'!$D137)=0,(SUMIFS('RAW data extract'!AW$74:AW$81,'RAW data extract'!$C$74:$C$81,VLOOKUP('Market shares starting point Fe'!$D137,Nomenclature!$F$1:$G$8,2,FALSE))-'Market shares starting point Fe'!AY137)+AY137,$Z137/SUMIFS('Eurostat market shares'!$Z$2:$Z$185,'Eurostat market shares'!$C$2:$C$185,'Market shares starting point Fe'!$C137,'Eurostat market shares'!$D$2:$D$185,'Market shares starting point Fe'!$D137)*(SUMIFS('RAW data extract'!AW$74:AW$81,'RAW data extract'!$C$74:$C$81,VLOOKUP('Market shares starting point Fe'!$D137,Nomenclature!$F$1:$G$8,2,FALSE))-'Market shares starting point Fe'!AY137)+AY137)</f>
        <v>3.0652488740514506E-3</v>
      </c>
      <c r="BA137" s="7">
        <f>IF(SUMIFS('Eurostat market shares'!$Z$2:$Z$185,'Eurostat market shares'!$C$2:$C$185,'Market shares starting point Fe'!$C137,'Eurostat market shares'!$D$2:$D$185,'Market shares starting point Fe'!$D137)=0,(SUMIFS('RAW data extract'!AX$74:AX$81,'RAW data extract'!$C$74:$C$81,VLOOKUP('Market shares starting point Fe'!$D137,Nomenclature!$F$1:$G$8,2,FALSE))-'Market shares starting point Fe'!AZ137)+AZ137,$Z137/SUMIFS('Eurostat market shares'!$Z$2:$Z$185,'Eurostat market shares'!$C$2:$C$185,'Market shares starting point Fe'!$C137,'Eurostat market shares'!$D$2:$D$185,'Market shares starting point Fe'!$D137)*(SUMIFS('RAW data extract'!AX$74:AX$81,'RAW data extract'!$C$74:$C$81,VLOOKUP('Market shares starting point Fe'!$D137,Nomenclature!$F$1:$G$8,2,FALSE))-'Market shares starting point Fe'!AZ137)+AZ137)</f>
        <v>3.334783432032285E-3</v>
      </c>
      <c r="BB137" s="7">
        <f>IF(SUMIFS('Eurostat market shares'!$Z$2:$Z$185,'Eurostat market shares'!$C$2:$C$185,'Market shares starting point Fe'!$C137,'Eurostat market shares'!$D$2:$D$185,'Market shares starting point Fe'!$D137)=0,(SUMIFS('RAW data extract'!AY$74:AY$81,'RAW data extract'!$C$74:$C$81,VLOOKUP('Market shares starting point Fe'!$D137,Nomenclature!$F$1:$G$8,2,FALSE))-'Market shares starting point Fe'!BA137)+BA137,$Z137/SUMIFS('Eurostat market shares'!$Z$2:$Z$185,'Eurostat market shares'!$C$2:$C$185,'Market shares starting point Fe'!$C137,'Eurostat market shares'!$D$2:$D$185,'Market shares starting point Fe'!$D137)*(SUMIFS('RAW data extract'!AY$74:AY$81,'RAW data extract'!$C$74:$C$81,VLOOKUP('Market shares starting point Fe'!$D137,Nomenclature!$F$1:$G$8,2,FALSE))-'Market shares starting point Fe'!BA137)+BA137)</f>
        <v>3.6237132253118015E-3</v>
      </c>
      <c r="BC137" s="7">
        <f>IF(SUMIFS('Eurostat market shares'!$Z$2:$Z$185,'Eurostat market shares'!$C$2:$C$185,'Market shares starting point Fe'!$C137,'Eurostat market shares'!$D$2:$D$185,'Market shares starting point Fe'!$D137)=0,(SUMIFS('RAW data extract'!AZ$74:AZ$81,'RAW data extract'!$C$74:$C$81,VLOOKUP('Market shares starting point Fe'!$D137,Nomenclature!$F$1:$G$8,2,FALSE))-'Market shares starting point Fe'!BB137)+BB137,$Z137/SUMIFS('Eurostat market shares'!$Z$2:$Z$185,'Eurostat market shares'!$C$2:$C$185,'Market shares starting point Fe'!$C137,'Eurostat market shares'!$D$2:$D$185,'Market shares starting point Fe'!$D137)*(SUMIFS('RAW data extract'!AZ$74:AZ$81,'RAW data extract'!$C$74:$C$81,VLOOKUP('Market shares starting point Fe'!$D137,Nomenclature!$F$1:$G$8,2,FALSE))-'Market shares starting point Fe'!BB137)+BB137)</f>
        <v>3.93874778335757E-3</v>
      </c>
      <c r="BD137" s="7">
        <f>IF(SUMIFS('Eurostat market shares'!$Z$2:$Z$185,'Eurostat market shares'!$C$2:$C$185,'Market shares starting point Fe'!$C137,'Eurostat market shares'!$D$2:$D$185,'Market shares starting point Fe'!$D137)=0,(SUMIFS('RAW data extract'!BA$74:BA$81,'RAW data extract'!$C$74:$C$81,VLOOKUP('Market shares starting point Fe'!$D137,Nomenclature!$F$1:$G$8,2,FALSE))-'Market shares starting point Fe'!BC137)+BC137,$Z137/SUMIFS('Eurostat market shares'!$Z$2:$Z$185,'Eurostat market shares'!$C$2:$C$185,'Market shares starting point Fe'!$C137,'Eurostat market shares'!$D$2:$D$185,'Market shares starting point Fe'!$D137)*(SUMIFS('RAW data extract'!BA$74:BA$81,'RAW data extract'!$C$74:$C$81,VLOOKUP('Market shares starting point Fe'!$D137,Nomenclature!$F$1:$G$8,2,FALSE))-'Market shares starting point Fe'!BC137)+BC137)</f>
        <v>4.300220416896405E-3</v>
      </c>
      <c r="BE137" s="7">
        <f>IF(SUMIFS('Eurostat market shares'!$Z$2:$Z$185,'Eurostat market shares'!$C$2:$C$185,'Market shares starting point Fe'!$C137,'Eurostat market shares'!$D$2:$D$185,'Market shares starting point Fe'!$D137)=0,(SUMIFS('RAW data extract'!BB$74:BB$81,'RAW data extract'!$C$74:$C$81,VLOOKUP('Market shares starting point Fe'!$D137,Nomenclature!$F$1:$G$8,2,FALSE))-'Market shares starting point Fe'!BD137)+BD137,$Z137/SUMIFS('Eurostat market shares'!$Z$2:$Z$185,'Eurostat market shares'!$C$2:$C$185,'Market shares starting point Fe'!$C137,'Eurostat market shares'!$D$2:$D$185,'Market shares starting point Fe'!$D137)*(SUMIFS('RAW data extract'!BB$74:BB$81,'RAW data extract'!$C$74:$C$81,VLOOKUP('Market shares starting point Fe'!$D137,Nomenclature!$F$1:$G$8,2,FALSE))-'Market shares starting point Fe'!BD137)+BD137)</f>
        <v>4.6939839380802061E-3</v>
      </c>
      <c r="BF137" s="7">
        <f>IF(SUMIFS('Eurostat market shares'!$Z$2:$Z$185,'Eurostat market shares'!$C$2:$C$185,'Market shares starting point Fe'!$C137,'Eurostat market shares'!$D$2:$D$185,'Market shares starting point Fe'!$D137)=0,(SUMIFS('RAW data extract'!BC$74:BC$81,'RAW data extract'!$C$74:$C$81,VLOOKUP('Market shares starting point Fe'!$D137,Nomenclature!$F$1:$G$8,2,FALSE))-'Market shares starting point Fe'!BE137)+BE137,$Z137/SUMIFS('Eurostat market shares'!$Z$2:$Z$185,'Eurostat market shares'!$C$2:$C$185,'Market shares starting point Fe'!$C137,'Eurostat market shares'!$D$2:$D$185,'Market shares starting point Fe'!$D137)*(SUMIFS('RAW data extract'!BC$74:BC$81,'RAW data extract'!$C$74:$C$81,VLOOKUP('Market shares starting point Fe'!$D137,Nomenclature!$F$1:$G$8,2,FALSE))-'Market shares starting point Fe'!BE137)+BE137)</f>
        <v>5.1362652244870237E-3</v>
      </c>
      <c r="BG137" s="7">
        <f>IF(SUMIFS('Eurostat market shares'!$Z$2:$Z$185,'Eurostat market shares'!$C$2:$C$185,'Market shares starting point Fe'!$C137,'Eurostat market shares'!$D$2:$D$185,'Market shares starting point Fe'!$D137)=0,(SUMIFS('RAW data extract'!BD$74:BD$81,'RAW data extract'!$C$74:$C$81,VLOOKUP('Market shares starting point Fe'!$D137,Nomenclature!$F$1:$G$8,2,FALSE))-'Market shares starting point Fe'!BF137)+BF137,$Z137/SUMIFS('Eurostat market shares'!$Z$2:$Z$185,'Eurostat market shares'!$C$2:$C$185,'Market shares starting point Fe'!$C137,'Eurostat market shares'!$D$2:$D$185,'Market shares starting point Fe'!$D137)*(SUMIFS('RAW data extract'!BD$74:BD$81,'RAW data extract'!$C$74:$C$81,VLOOKUP('Market shares starting point Fe'!$D137,Nomenclature!$F$1:$G$8,2,FALSE))-'Market shares starting point Fe'!BF137)+BF137)</f>
        <v>5.6378151138611644E-3</v>
      </c>
      <c r="BH137" s="7">
        <f>IF(SUMIFS('Eurostat market shares'!$Z$2:$Z$185,'Eurostat market shares'!$C$2:$C$185,'Market shares starting point Fe'!$C137,'Eurostat market shares'!$D$2:$D$185,'Market shares starting point Fe'!$D137)=0,(SUMIFS('RAW data extract'!BE$74:BE$81,'RAW data extract'!$C$74:$C$81,VLOOKUP('Market shares starting point Fe'!$D137,Nomenclature!$F$1:$G$8,2,FALSE))-'Market shares starting point Fe'!BG137)+BG137,$Z137/SUMIFS('Eurostat market shares'!$Z$2:$Z$185,'Eurostat market shares'!$C$2:$C$185,'Market shares starting point Fe'!$C137,'Eurostat market shares'!$D$2:$D$185,'Market shares starting point Fe'!$D137)*(SUMIFS('RAW data extract'!BE$74:BE$81,'RAW data extract'!$C$74:$C$81,VLOOKUP('Market shares starting point Fe'!$D137,Nomenclature!$F$1:$G$8,2,FALSE))-'Market shares starting point Fe'!BG137)+BG137)</f>
        <v>6.2088712169205505E-3</v>
      </c>
    </row>
    <row r="138" spans="1:60" hidden="1" x14ac:dyDescent="0.3">
      <c r="A138" t="s">
        <v>9</v>
      </c>
      <c r="B138" t="s">
        <v>10</v>
      </c>
      <c r="C138" t="s">
        <v>36</v>
      </c>
      <c r="D138" t="s">
        <v>12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 s="6">
        <f>IFERROR(SUMIFS('intermediary sheet'!J$2:J$185,'intermediary sheet'!$C$2:$C$185,'Market shares starting point Fe'!$C138,'intermediary sheet'!$D$2:$D$185,'Market shares starting point Fe'!$D138)/SUMIFS('intermediary sheet'!J$2:J$185,'intermediary sheet'!$C$2:$C$185,'Market shares starting point Fe'!$C138,'intermediary sheet'!$D$2:$D$185,"total"),0)</f>
        <v>1</v>
      </c>
      <c r="K138" s="6">
        <f>IFERROR(SUMIFS('intermediary sheet'!K$2:K$185,'intermediary sheet'!$C$2:$C$185,'Market shares starting point Fe'!$C138,'intermediary sheet'!$D$2:$D$185,'Market shares starting point Fe'!$D138)/SUMIFS('intermediary sheet'!K$2:K$185,'intermediary sheet'!$C$2:$C$185,'Market shares starting point Fe'!$C138,'intermediary sheet'!$D$2:$D$185,"total"),0)</f>
        <v>1</v>
      </c>
      <c r="L138" s="6">
        <f>IFERROR(SUMIFS('intermediary sheet'!L$2:L$185,'intermediary sheet'!$C$2:$C$185,'Market shares starting point Fe'!$C138,'intermediary sheet'!$D$2:$D$185,'Market shares starting point Fe'!$D138)/SUMIFS('intermediary sheet'!L$2:L$185,'intermediary sheet'!$C$2:$C$185,'Market shares starting point Fe'!$C138,'intermediary sheet'!$D$2:$D$185,"total"),0)</f>
        <v>1</v>
      </c>
      <c r="M138" s="6">
        <f>IFERROR(SUMIFS('intermediary sheet'!M$2:M$185,'intermediary sheet'!$C$2:$C$185,'Market shares starting point Fe'!$C138,'intermediary sheet'!$D$2:$D$185,'Market shares starting point Fe'!$D138)/SUMIFS('intermediary sheet'!M$2:M$185,'intermediary sheet'!$C$2:$C$185,'Market shares starting point Fe'!$C138,'intermediary sheet'!$D$2:$D$185,"total"),0)</f>
        <v>1</v>
      </c>
      <c r="N138" s="6">
        <f>IFERROR(SUMIFS('intermediary sheet'!N$2:N$185,'intermediary sheet'!$C$2:$C$185,'Market shares starting point Fe'!$C138,'intermediary sheet'!$D$2:$D$185,'Market shares starting point Fe'!$D138)/SUMIFS('intermediary sheet'!N$2:N$185,'intermediary sheet'!$C$2:$C$185,'Market shares starting point Fe'!$C138,'intermediary sheet'!$D$2:$D$185,"total"),0)</f>
        <v>1</v>
      </c>
      <c r="O138" s="6">
        <f>IFERROR(SUMIFS('intermediary sheet'!O$2:O$185,'intermediary sheet'!$C$2:$C$185,'Market shares starting point Fe'!$C138,'intermediary sheet'!$D$2:$D$185,'Market shares starting point Fe'!$D138)/SUMIFS('intermediary sheet'!O$2:O$185,'intermediary sheet'!$C$2:$C$185,'Market shares starting point Fe'!$C138,'intermediary sheet'!$D$2:$D$185,"total"),0)</f>
        <v>1</v>
      </c>
      <c r="P138" s="6">
        <f>IFERROR(SUMIFS('intermediary sheet'!P$2:P$185,'intermediary sheet'!$C$2:$C$185,'Market shares starting point Fe'!$C138,'intermediary sheet'!$D$2:$D$185,'Market shares starting point Fe'!$D138)/SUMIFS('intermediary sheet'!P$2:P$185,'intermediary sheet'!$C$2:$C$185,'Market shares starting point Fe'!$C138,'intermediary sheet'!$D$2:$D$185,"total"),0)</f>
        <v>1</v>
      </c>
      <c r="Q138" s="6">
        <f>IFERROR(SUMIFS('intermediary sheet'!Q$2:Q$185,'intermediary sheet'!$C$2:$C$185,'Market shares starting point Fe'!$C138,'intermediary sheet'!$D$2:$D$185,'Market shares starting point Fe'!$D138)/SUMIFS('intermediary sheet'!Q$2:Q$185,'intermediary sheet'!$C$2:$C$185,'Market shares starting point Fe'!$C138,'intermediary sheet'!$D$2:$D$185,"total"),0)</f>
        <v>1</v>
      </c>
      <c r="R138" s="6">
        <f>IFERROR(SUMIFS('intermediary sheet'!R$2:R$185,'intermediary sheet'!$C$2:$C$185,'Market shares starting point Fe'!$C138,'intermediary sheet'!$D$2:$D$185,'Market shares starting point Fe'!$D138)/SUMIFS('intermediary sheet'!R$2:R$185,'intermediary sheet'!$C$2:$C$185,'Market shares starting point Fe'!$C138,'intermediary sheet'!$D$2:$D$185,"total"),0)</f>
        <v>1</v>
      </c>
      <c r="S138" s="6">
        <f>IFERROR(SUMIFS('intermediary sheet'!S$2:S$185,'intermediary sheet'!$C$2:$C$185,'Market shares starting point Fe'!$C138,'intermediary sheet'!$D$2:$D$185,'Market shares starting point Fe'!$D138)/SUMIFS('intermediary sheet'!S$2:S$185,'intermediary sheet'!$C$2:$C$185,'Market shares starting point Fe'!$C138,'intermediary sheet'!$D$2:$D$185,"total"),0)</f>
        <v>1</v>
      </c>
      <c r="T138" s="6">
        <f>IFERROR(SUMIFS('intermediary sheet'!T$2:T$185,'intermediary sheet'!$C$2:$C$185,'Market shares starting point Fe'!$C138,'intermediary sheet'!$D$2:$D$185,'Market shares starting point Fe'!$D138)/SUMIFS('intermediary sheet'!T$2:T$185,'intermediary sheet'!$C$2:$C$185,'Market shares starting point Fe'!$C138,'intermediary sheet'!$D$2:$D$185,"total"),0)</f>
        <v>1</v>
      </c>
      <c r="U138" s="6">
        <f>IFERROR(SUMIFS('intermediary sheet'!U$2:U$185,'intermediary sheet'!$C$2:$C$185,'Market shares starting point Fe'!$C138,'intermediary sheet'!$D$2:$D$185,'Market shares starting point Fe'!$D138)/SUMIFS('intermediary sheet'!U$2:U$185,'intermediary sheet'!$C$2:$C$185,'Market shares starting point Fe'!$C138,'intermediary sheet'!$D$2:$D$185,"total"),0)</f>
        <v>1</v>
      </c>
      <c r="V138" s="6">
        <f>IFERROR(SUMIFS('intermediary sheet'!V$2:V$185,'intermediary sheet'!$C$2:$C$185,'Market shares starting point Fe'!$C138,'intermediary sheet'!$D$2:$D$185,'Market shares starting point Fe'!$D138)/SUMIFS('intermediary sheet'!V$2:V$185,'intermediary sheet'!$C$2:$C$185,'Market shares starting point Fe'!$C138,'intermediary sheet'!$D$2:$D$185,"total"),0)</f>
        <v>1</v>
      </c>
      <c r="W138" s="6">
        <f>IFERROR(SUMIFS('intermediary sheet'!W$2:W$185,'intermediary sheet'!$C$2:$C$185,'Market shares starting point Fe'!$C138,'intermediary sheet'!$D$2:$D$185,'Market shares starting point Fe'!$D138)/SUMIFS('intermediary sheet'!W$2:W$185,'intermediary sheet'!$C$2:$C$185,'Market shares starting point Fe'!$C138,'intermediary sheet'!$D$2:$D$185,"total"),0)</f>
        <v>1</v>
      </c>
      <c r="X138" s="6">
        <f>IFERROR(SUMIFS('intermediary sheet'!X$2:X$185,'intermediary sheet'!$C$2:$C$185,'Market shares starting point Fe'!$C138,'intermediary sheet'!$D$2:$D$185,'Market shares starting point Fe'!$D138)/SUMIFS('intermediary sheet'!X$2:X$185,'intermediary sheet'!$C$2:$C$185,'Market shares starting point Fe'!$C138,'intermediary sheet'!$D$2:$D$185,"total"),0)</f>
        <v>1</v>
      </c>
      <c r="Y138" s="6">
        <f>IFERROR(SUMIFS('intermediary sheet'!Y$2:Y$185,'intermediary sheet'!$C$2:$C$185,'Market shares starting point Fe'!$C138,'intermediary sheet'!$D$2:$D$185,'Market shares starting point Fe'!$D138)/SUMIFS('intermediary sheet'!Y$2:Y$185,'intermediary sheet'!$C$2:$C$185,'Market shares starting point Fe'!$C138,'intermediary sheet'!$D$2:$D$185,"total"),0)</f>
        <v>1</v>
      </c>
      <c r="Z138" s="6">
        <f>IFERROR(SUMIFS('intermediary sheet'!Z$2:Z$185,'intermediary sheet'!$C$2:$C$185,'Market shares starting point Fe'!$C138,'intermediary sheet'!$D$2:$D$185,'Market shares starting point Fe'!$D138)/SUMIFS('intermediary sheet'!Z$2:Z$185,'intermediary sheet'!$C$2:$C$185,'Market shares starting point Fe'!$C138,'intermediary sheet'!$D$2:$D$185,"total"),0)</f>
        <v>1</v>
      </c>
      <c r="AA138" s="7">
        <f>IF(SUMIFS('Eurostat market shares'!$Z$2:$Z$185,'Eurostat market shares'!$C$2:$C$185,'Market shares starting point Fe'!$C138,'Eurostat market shares'!$D$2:$D$185,'Market shares starting point Fe'!$D138)=0,(SUMIFS('RAW data extract'!X$74:X$81,'RAW data extract'!$C$74:$C$81,VLOOKUP('Market shares starting point Fe'!$D138,Nomenclature!$F$1:$G$8,2,FALSE))-'Market shares starting point Fe'!Z138)+Z138,$Z138/SUMIFS('Eurostat market shares'!$Z$2:$Z$185,'Eurostat market shares'!$C$2:$C$185,'Market shares starting point Fe'!$C138,'Eurostat market shares'!$D$2:$D$185,'Market shares starting point Fe'!$D138)*(SUMIFS('RAW data extract'!X$74:X$81,'RAW data extract'!$C$74:$C$81,VLOOKUP('Market shares starting point Fe'!$D138,Nomenclature!$F$1:$G$8,2,FALSE))-'Market shares starting point Fe'!Z138)+Z138)</f>
        <v>1</v>
      </c>
      <c r="AB138" s="7">
        <f>IF(SUMIFS('Eurostat market shares'!$Z$2:$Z$185,'Eurostat market shares'!$C$2:$C$185,'Market shares starting point Fe'!$C138,'Eurostat market shares'!$D$2:$D$185,'Market shares starting point Fe'!$D138)=0,(SUMIFS('RAW data extract'!Y$74:Y$81,'RAW data extract'!$C$74:$C$81,VLOOKUP('Market shares starting point Fe'!$D138,Nomenclature!$F$1:$G$8,2,FALSE))-'Market shares starting point Fe'!AA138)+AA138,$Z138/SUMIFS('Eurostat market shares'!$Z$2:$Z$185,'Eurostat market shares'!$C$2:$C$185,'Market shares starting point Fe'!$C138,'Eurostat market shares'!$D$2:$D$185,'Market shares starting point Fe'!$D138)*(SUMIFS('RAW data extract'!Y$74:Y$81,'RAW data extract'!$C$74:$C$81,VLOOKUP('Market shares starting point Fe'!$D138,Nomenclature!$F$1:$G$8,2,FALSE))-'Market shares starting point Fe'!AA138)+AA138)</f>
        <v>1</v>
      </c>
      <c r="AC138" s="7">
        <f>IF(SUMIFS('Eurostat market shares'!$Z$2:$Z$185,'Eurostat market shares'!$C$2:$C$185,'Market shares starting point Fe'!$C138,'Eurostat market shares'!$D$2:$D$185,'Market shares starting point Fe'!$D138)=0,(SUMIFS('RAW data extract'!Z$74:Z$81,'RAW data extract'!$C$74:$C$81,VLOOKUP('Market shares starting point Fe'!$D138,Nomenclature!$F$1:$G$8,2,FALSE))-'Market shares starting point Fe'!AB138)+AB138,$Z138/SUMIFS('Eurostat market shares'!$Z$2:$Z$185,'Eurostat market shares'!$C$2:$C$185,'Market shares starting point Fe'!$C138,'Eurostat market shares'!$D$2:$D$185,'Market shares starting point Fe'!$D138)*(SUMIFS('RAW data extract'!Z$74:Z$81,'RAW data extract'!$C$74:$C$81,VLOOKUP('Market shares starting point Fe'!$D138,Nomenclature!$F$1:$G$8,2,FALSE))-'Market shares starting point Fe'!AB138)+AB138)</f>
        <v>1</v>
      </c>
      <c r="AD138" s="7">
        <f>IF(SUMIFS('Eurostat market shares'!$Z$2:$Z$185,'Eurostat market shares'!$C$2:$C$185,'Market shares starting point Fe'!$C138,'Eurostat market shares'!$D$2:$D$185,'Market shares starting point Fe'!$D138)=0,(SUMIFS('RAW data extract'!AA$74:AA$81,'RAW data extract'!$C$74:$C$81,VLOOKUP('Market shares starting point Fe'!$D138,Nomenclature!$F$1:$G$8,2,FALSE))-'Market shares starting point Fe'!AC138)+AC138,$Z138/SUMIFS('Eurostat market shares'!$Z$2:$Z$185,'Eurostat market shares'!$C$2:$C$185,'Market shares starting point Fe'!$C138,'Eurostat market shares'!$D$2:$D$185,'Market shares starting point Fe'!$D138)*(SUMIFS('RAW data extract'!AA$74:AA$81,'RAW data extract'!$C$74:$C$81,VLOOKUP('Market shares starting point Fe'!$D138,Nomenclature!$F$1:$G$8,2,FALSE))-'Market shares starting point Fe'!AC138)+AC138)</f>
        <v>1</v>
      </c>
      <c r="AE138" s="7">
        <f>IF(SUMIFS('Eurostat market shares'!$Z$2:$Z$185,'Eurostat market shares'!$C$2:$C$185,'Market shares starting point Fe'!$C138,'Eurostat market shares'!$D$2:$D$185,'Market shares starting point Fe'!$D138)=0,(SUMIFS('RAW data extract'!AB$74:AB$81,'RAW data extract'!$C$74:$C$81,VLOOKUP('Market shares starting point Fe'!$D138,Nomenclature!$F$1:$G$8,2,FALSE))-'Market shares starting point Fe'!AD138)+AD138,$Z138/SUMIFS('Eurostat market shares'!$Z$2:$Z$185,'Eurostat market shares'!$C$2:$C$185,'Market shares starting point Fe'!$C138,'Eurostat market shares'!$D$2:$D$185,'Market shares starting point Fe'!$D138)*(SUMIFS('RAW data extract'!AB$74:AB$81,'RAW data extract'!$C$74:$C$81,VLOOKUP('Market shares starting point Fe'!$D138,Nomenclature!$F$1:$G$8,2,FALSE))-'Market shares starting point Fe'!AD138)+AD138)</f>
        <v>1</v>
      </c>
      <c r="AF138" s="7">
        <f>IF(SUMIFS('Eurostat market shares'!$Z$2:$Z$185,'Eurostat market shares'!$C$2:$C$185,'Market shares starting point Fe'!$C138,'Eurostat market shares'!$D$2:$D$185,'Market shares starting point Fe'!$D138)=0,(SUMIFS('RAW data extract'!AC$74:AC$81,'RAW data extract'!$C$74:$C$81,VLOOKUP('Market shares starting point Fe'!$D138,Nomenclature!$F$1:$G$8,2,FALSE))-'Market shares starting point Fe'!AE138)+AE138,$Z138/SUMIFS('Eurostat market shares'!$Z$2:$Z$185,'Eurostat market shares'!$C$2:$C$185,'Market shares starting point Fe'!$C138,'Eurostat market shares'!$D$2:$D$185,'Market shares starting point Fe'!$D138)*(SUMIFS('RAW data extract'!AC$74:AC$81,'RAW data extract'!$C$74:$C$81,VLOOKUP('Market shares starting point Fe'!$D138,Nomenclature!$F$1:$G$8,2,FALSE))-'Market shares starting point Fe'!AE138)+AE138)</f>
        <v>1</v>
      </c>
      <c r="AG138" s="7">
        <f>IF(SUMIFS('Eurostat market shares'!$Z$2:$Z$185,'Eurostat market shares'!$C$2:$C$185,'Market shares starting point Fe'!$C138,'Eurostat market shares'!$D$2:$D$185,'Market shares starting point Fe'!$D138)=0,(SUMIFS('RAW data extract'!AD$74:AD$81,'RAW data extract'!$C$74:$C$81,VLOOKUP('Market shares starting point Fe'!$D138,Nomenclature!$F$1:$G$8,2,FALSE))-'Market shares starting point Fe'!AF138)+AF138,$Z138/SUMIFS('Eurostat market shares'!$Z$2:$Z$185,'Eurostat market shares'!$C$2:$C$185,'Market shares starting point Fe'!$C138,'Eurostat market shares'!$D$2:$D$185,'Market shares starting point Fe'!$D138)*(SUMIFS('RAW data extract'!AD$74:AD$81,'RAW data extract'!$C$74:$C$81,VLOOKUP('Market shares starting point Fe'!$D138,Nomenclature!$F$1:$G$8,2,FALSE))-'Market shares starting point Fe'!AF138)+AF138)</f>
        <v>1</v>
      </c>
      <c r="AH138" s="7">
        <f>IF(SUMIFS('Eurostat market shares'!$Z$2:$Z$185,'Eurostat market shares'!$C$2:$C$185,'Market shares starting point Fe'!$C138,'Eurostat market shares'!$D$2:$D$185,'Market shares starting point Fe'!$D138)=0,(SUMIFS('RAW data extract'!AE$74:AE$81,'RAW data extract'!$C$74:$C$81,VLOOKUP('Market shares starting point Fe'!$D138,Nomenclature!$F$1:$G$8,2,FALSE))-'Market shares starting point Fe'!AG138)+AG138,$Z138/SUMIFS('Eurostat market shares'!$Z$2:$Z$185,'Eurostat market shares'!$C$2:$C$185,'Market shares starting point Fe'!$C138,'Eurostat market shares'!$D$2:$D$185,'Market shares starting point Fe'!$D138)*(SUMIFS('RAW data extract'!AE$74:AE$81,'RAW data extract'!$C$74:$C$81,VLOOKUP('Market shares starting point Fe'!$D138,Nomenclature!$F$1:$G$8,2,FALSE))-'Market shares starting point Fe'!AG138)+AG138)</f>
        <v>1</v>
      </c>
      <c r="AI138" s="7">
        <f>IF(SUMIFS('Eurostat market shares'!$Z$2:$Z$185,'Eurostat market shares'!$C$2:$C$185,'Market shares starting point Fe'!$C138,'Eurostat market shares'!$D$2:$D$185,'Market shares starting point Fe'!$D138)=0,(SUMIFS('RAW data extract'!AF$74:AF$81,'RAW data extract'!$C$74:$C$81,VLOOKUP('Market shares starting point Fe'!$D138,Nomenclature!$F$1:$G$8,2,FALSE))-'Market shares starting point Fe'!AH138)+AH138,$Z138/SUMIFS('Eurostat market shares'!$Z$2:$Z$185,'Eurostat market shares'!$C$2:$C$185,'Market shares starting point Fe'!$C138,'Eurostat market shares'!$D$2:$D$185,'Market shares starting point Fe'!$D138)*(SUMIFS('RAW data extract'!AF$74:AF$81,'RAW data extract'!$C$74:$C$81,VLOOKUP('Market shares starting point Fe'!$D138,Nomenclature!$F$1:$G$8,2,FALSE))-'Market shares starting point Fe'!AH138)+AH138)</f>
        <v>1</v>
      </c>
      <c r="AJ138" s="7">
        <f>IF(SUMIFS('Eurostat market shares'!$Z$2:$Z$185,'Eurostat market shares'!$C$2:$C$185,'Market shares starting point Fe'!$C138,'Eurostat market shares'!$D$2:$D$185,'Market shares starting point Fe'!$D138)=0,(SUMIFS('RAW data extract'!AG$74:AG$81,'RAW data extract'!$C$74:$C$81,VLOOKUP('Market shares starting point Fe'!$D138,Nomenclature!$F$1:$G$8,2,FALSE))-'Market shares starting point Fe'!AI138)+AI138,$Z138/SUMIFS('Eurostat market shares'!$Z$2:$Z$185,'Eurostat market shares'!$C$2:$C$185,'Market shares starting point Fe'!$C138,'Eurostat market shares'!$D$2:$D$185,'Market shares starting point Fe'!$D138)*(SUMIFS('RAW data extract'!AG$74:AG$81,'RAW data extract'!$C$74:$C$81,VLOOKUP('Market shares starting point Fe'!$D138,Nomenclature!$F$1:$G$8,2,FALSE))-'Market shares starting point Fe'!AI138)+AI138)</f>
        <v>1</v>
      </c>
      <c r="AK138" s="7">
        <f>IF(SUMIFS('Eurostat market shares'!$Z$2:$Z$185,'Eurostat market shares'!$C$2:$C$185,'Market shares starting point Fe'!$C138,'Eurostat market shares'!$D$2:$D$185,'Market shares starting point Fe'!$D138)=0,(SUMIFS('RAW data extract'!AH$74:AH$81,'RAW data extract'!$C$74:$C$81,VLOOKUP('Market shares starting point Fe'!$D138,Nomenclature!$F$1:$G$8,2,FALSE))-'Market shares starting point Fe'!AJ138)+AJ138,$Z138/SUMIFS('Eurostat market shares'!$Z$2:$Z$185,'Eurostat market shares'!$C$2:$C$185,'Market shares starting point Fe'!$C138,'Eurostat market shares'!$D$2:$D$185,'Market shares starting point Fe'!$D138)*(SUMIFS('RAW data extract'!AH$74:AH$81,'RAW data extract'!$C$74:$C$81,VLOOKUP('Market shares starting point Fe'!$D138,Nomenclature!$F$1:$G$8,2,FALSE))-'Market shares starting point Fe'!AJ138)+AJ138)</f>
        <v>1</v>
      </c>
      <c r="AL138" s="7">
        <f>IF(SUMIFS('Eurostat market shares'!$Z$2:$Z$185,'Eurostat market shares'!$C$2:$C$185,'Market shares starting point Fe'!$C138,'Eurostat market shares'!$D$2:$D$185,'Market shares starting point Fe'!$D138)=0,(SUMIFS('RAW data extract'!AI$74:AI$81,'RAW data extract'!$C$74:$C$81,VLOOKUP('Market shares starting point Fe'!$D138,Nomenclature!$F$1:$G$8,2,FALSE))-'Market shares starting point Fe'!AK138)+AK138,$Z138/SUMIFS('Eurostat market shares'!$Z$2:$Z$185,'Eurostat market shares'!$C$2:$C$185,'Market shares starting point Fe'!$C138,'Eurostat market shares'!$D$2:$D$185,'Market shares starting point Fe'!$D138)*(SUMIFS('RAW data extract'!AI$74:AI$81,'RAW data extract'!$C$74:$C$81,VLOOKUP('Market shares starting point Fe'!$D138,Nomenclature!$F$1:$G$8,2,FALSE))-'Market shares starting point Fe'!AK138)+AK138)</f>
        <v>1</v>
      </c>
      <c r="AM138" s="7">
        <f>IF(SUMIFS('Eurostat market shares'!$Z$2:$Z$185,'Eurostat market shares'!$C$2:$C$185,'Market shares starting point Fe'!$C138,'Eurostat market shares'!$D$2:$D$185,'Market shares starting point Fe'!$D138)=0,(SUMIFS('RAW data extract'!AJ$74:AJ$81,'RAW data extract'!$C$74:$C$81,VLOOKUP('Market shares starting point Fe'!$D138,Nomenclature!$F$1:$G$8,2,FALSE))-'Market shares starting point Fe'!AL138)+AL138,$Z138/SUMIFS('Eurostat market shares'!$Z$2:$Z$185,'Eurostat market shares'!$C$2:$C$185,'Market shares starting point Fe'!$C138,'Eurostat market shares'!$D$2:$D$185,'Market shares starting point Fe'!$D138)*(SUMIFS('RAW data extract'!AJ$74:AJ$81,'RAW data extract'!$C$74:$C$81,VLOOKUP('Market shares starting point Fe'!$D138,Nomenclature!$F$1:$G$8,2,FALSE))-'Market shares starting point Fe'!AL138)+AL138)</f>
        <v>1</v>
      </c>
      <c r="AN138" s="7">
        <f>IF(SUMIFS('Eurostat market shares'!$Z$2:$Z$185,'Eurostat market shares'!$C$2:$C$185,'Market shares starting point Fe'!$C138,'Eurostat market shares'!$D$2:$D$185,'Market shares starting point Fe'!$D138)=0,(SUMIFS('RAW data extract'!AK$74:AK$81,'RAW data extract'!$C$74:$C$81,VLOOKUP('Market shares starting point Fe'!$D138,Nomenclature!$F$1:$G$8,2,FALSE))-'Market shares starting point Fe'!AM138)+AM138,$Z138/SUMIFS('Eurostat market shares'!$Z$2:$Z$185,'Eurostat market shares'!$C$2:$C$185,'Market shares starting point Fe'!$C138,'Eurostat market shares'!$D$2:$D$185,'Market shares starting point Fe'!$D138)*(SUMIFS('RAW data extract'!AK$74:AK$81,'RAW data extract'!$C$74:$C$81,VLOOKUP('Market shares starting point Fe'!$D138,Nomenclature!$F$1:$G$8,2,FALSE))-'Market shares starting point Fe'!AM138)+AM138)</f>
        <v>1</v>
      </c>
      <c r="AO138" s="7">
        <f>IF(SUMIFS('Eurostat market shares'!$Z$2:$Z$185,'Eurostat market shares'!$C$2:$C$185,'Market shares starting point Fe'!$C138,'Eurostat market shares'!$D$2:$D$185,'Market shares starting point Fe'!$D138)=0,(SUMIFS('RAW data extract'!AL$74:AL$81,'RAW data extract'!$C$74:$C$81,VLOOKUP('Market shares starting point Fe'!$D138,Nomenclature!$F$1:$G$8,2,FALSE))-'Market shares starting point Fe'!AN138)+AN138,$Z138/SUMIFS('Eurostat market shares'!$Z$2:$Z$185,'Eurostat market shares'!$C$2:$C$185,'Market shares starting point Fe'!$C138,'Eurostat market shares'!$D$2:$D$185,'Market shares starting point Fe'!$D138)*(SUMIFS('RAW data extract'!AL$74:AL$81,'RAW data extract'!$C$74:$C$81,VLOOKUP('Market shares starting point Fe'!$D138,Nomenclature!$F$1:$G$8,2,FALSE))-'Market shares starting point Fe'!AN138)+AN138)</f>
        <v>1</v>
      </c>
      <c r="AP138" s="7">
        <f>IF(SUMIFS('Eurostat market shares'!$Z$2:$Z$185,'Eurostat market shares'!$C$2:$C$185,'Market shares starting point Fe'!$C138,'Eurostat market shares'!$D$2:$D$185,'Market shares starting point Fe'!$D138)=0,(SUMIFS('RAW data extract'!AM$74:AM$81,'RAW data extract'!$C$74:$C$81,VLOOKUP('Market shares starting point Fe'!$D138,Nomenclature!$F$1:$G$8,2,FALSE))-'Market shares starting point Fe'!AO138)+AO138,$Z138/SUMIFS('Eurostat market shares'!$Z$2:$Z$185,'Eurostat market shares'!$C$2:$C$185,'Market shares starting point Fe'!$C138,'Eurostat market shares'!$D$2:$D$185,'Market shares starting point Fe'!$D138)*(SUMIFS('RAW data extract'!AM$74:AM$81,'RAW data extract'!$C$74:$C$81,VLOOKUP('Market shares starting point Fe'!$D138,Nomenclature!$F$1:$G$8,2,FALSE))-'Market shares starting point Fe'!AO138)+AO138)</f>
        <v>1</v>
      </c>
      <c r="AQ138" s="7">
        <f>IF(SUMIFS('Eurostat market shares'!$Z$2:$Z$185,'Eurostat market shares'!$C$2:$C$185,'Market shares starting point Fe'!$C138,'Eurostat market shares'!$D$2:$D$185,'Market shares starting point Fe'!$D138)=0,(SUMIFS('RAW data extract'!AN$74:AN$81,'RAW data extract'!$C$74:$C$81,VLOOKUP('Market shares starting point Fe'!$D138,Nomenclature!$F$1:$G$8,2,FALSE))-'Market shares starting point Fe'!AP138)+AP138,$Z138/SUMIFS('Eurostat market shares'!$Z$2:$Z$185,'Eurostat market shares'!$C$2:$C$185,'Market shares starting point Fe'!$C138,'Eurostat market shares'!$D$2:$D$185,'Market shares starting point Fe'!$D138)*(SUMIFS('RAW data extract'!AN$74:AN$81,'RAW data extract'!$C$74:$C$81,VLOOKUP('Market shares starting point Fe'!$D138,Nomenclature!$F$1:$G$8,2,FALSE))-'Market shares starting point Fe'!AP138)+AP138)</f>
        <v>1</v>
      </c>
      <c r="AR138" s="7">
        <f>IF(SUMIFS('Eurostat market shares'!$Z$2:$Z$185,'Eurostat market shares'!$C$2:$C$185,'Market shares starting point Fe'!$C138,'Eurostat market shares'!$D$2:$D$185,'Market shares starting point Fe'!$D138)=0,(SUMIFS('RAW data extract'!AO$74:AO$81,'RAW data extract'!$C$74:$C$81,VLOOKUP('Market shares starting point Fe'!$D138,Nomenclature!$F$1:$G$8,2,FALSE))-'Market shares starting point Fe'!AQ138)+AQ138,$Z138/SUMIFS('Eurostat market shares'!$Z$2:$Z$185,'Eurostat market shares'!$C$2:$C$185,'Market shares starting point Fe'!$C138,'Eurostat market shares'!$D$2:$D$185,'Market shares starting point Fe'!$D138)*(SUMIFS('RAW data extract'!AO$74:AO$81,'RAW data extract'!$C$74:$C$81,VLOOKUP('Market shares starting point Fe'!$D138,Nomenclature!$F$1:$G$8,2,FALSE))-'Market shares starting point Fe'!AQ138)+AQ138)</f>
        <v>1</v>
      </c>
      <c r="AS138" s="7">
        <f>IF(SUMIFS('Eurostat market shares'!$Z$2:$Z$185,'Eurostat market shares'!$C$2:$C$185,'Market shares starting point Fe'!$C138,'Eurostat market shares'!$D$2:$D$185,'Market shares starting point Fe'!$D138)=0,(SUMIFS('RAW data extract'!AP$74:AP$81,'RAW data extract'!$C$74:$C$81,VLOOKUP('Market shares starting point Fe'!$D138,Nomenclature!$F$1:$G$8,2,FALSE))-'Market shares starting point Fe'!AR138)+AR138,$Z138/SUMIFS('Eurostat market shares'!$Z$2:$Z$185,'Eurostat market shares'!$C$2:$C$185,'Market shares starting point Fe'!$C138,'Eurostat market shares'!$D$2:$D$185,'Market shares starting point Fe'!$D138)*(SUMIFS('RAW data extract'!AP$74:AP$81,'RAW data extract'!$C$74:$C$81,VLOOKUP('Market shares starting point Fe'!$D138,Nomenclature!$F$1:$G$8,2,FALSE))-'Market shares starting point Fe'!AR138)+AR138)</f>
        <v>1</v>
      </c>
      <c r="AT138" s="7">
        <f>IF(SUMIFS('Eurostat market shares'!$Z$2:$Z$185,'Eurostat market shares'!$C$2:$C$185,'Market shares starting point Fe'!$C138,'Eurostat market shares'!$D$2:$D$185,'Market shares starting point Fe'!$D138)=0,(SUMIFS('RAW data extract'!AQ$74:AQ$81,'RAW data extract'!$C$74:$C$81,VLOOKUP('Market shares starting point Fe'!$D138,Nomenclature!$F$1:$G$8,2,FALSE))-'Market shares starting point Fe'!AS138)+AS138,$Z138/SUMIFS('Eurostat market shares'!$Z$2:$Z$185,'Eurostat market shares'!$C$2:$C$185,'Market shares starting point Fe'!$C138,'Eurostat market shares'!$D$2:$D$185,'Market shares starting point Fe'!$D138)*(SUMIFS('RAW data extract'!AQ$74:AQ$81,'RAW data extract'!$C$74:$C$81,VLOOKUP('Market shares starting point Fe'!$D138,Nomenclature!$F$1:$G$8,2,FALSE))-'Market shares starting point Fe'!AS138)+AS138)</f>
        <v>1</v>
      </c>
      <c r="AU138" s="7">
        <f>IF(SUMIFS('Eurostat market shares'!$Z$2:$Z$185,'Eurostat market shares'!$C$2:$C$185,'Market shares starting point Fe'!$C138,'Eurostat market shares'!$D$2:$D$185,'Market shares starting point Fe'!$D138)=0,(SUMIFS('RAW data extract'!AR$74:AR$81,'RAW data extract'!$C$74:$C$81,VLOOKUP('Market shares starting point Fe'!$D138,Nomenclature!$F$1:$G$8,2,FALSE))-'Market shares starting point Fe'!AT138)+AT138,$Z138/SUMIFS('Eurostat market shares'!$Z$2:$Z$185,'Eurostat market shares'!$C$2:$C$185,'Market shares starting point Fe'!$C138,'Eurostat market shares'!$D$2:$D$185,'Market shares starting point Fe'!$D138)*(SUMIFS('RAW data extract'!AR$74:AR$81,'RAW data extract'!$C$74:$C$81,VLOOKUP('Market shares starting point Fe'!$D138,Nomenclature!$F$1:$G$8,2,FALSE))-'Market shares starting point Fe'!AT138)+AT138)</f>
        <v>1</v>
      </c>
      <c r="AV138" s="7">
        <f>IF(SUMIFS('Eurostat market shares'!$Z$2:$Z$185,'Eurostat market shares'!$C$2:$C$185,'Market shares starting point Fe'!$C138,'Eurostat market shares'!$D$2:$D$185,'Market shares starting point Fe'!$D138)=0,(SUMIFS('RAW data extract'!AS$74:AS$81,'RAW data extract'!$C$74:$C$81,VLOOKUP('Market shares starting point Fe'!$D138,Nomenclature!$F$1:$G$8,2,FALSE))-'Market shares starting point Fe'!AU138)+AU138,$Z138/SUMIFS('Eurostat market shares'!$Z$2:$Z$185,'Eurostat market shares'!$C$2:$C$185,'Market shares starting point Fe'!$C138,'Eurostat market shares'!$D$2:$D$185,'Market shares starting point Fe'!$D138)*(SUMIFS('RAW data extract'!AS$74:AS$81,'RAW data extract'!$C$74:$C$81,VLOOKUP('Market shares starting point Fe'!$D138,Nomenclature!$F$1:$G$8,2,FALSE))-'Market shares starting point Fe'!AU138)+AU138)</f>
        <v>1</v>
      </c>
      <c r="AW138" s="7">
        <f>IF(SUMIFS('Eurostat market shares'!$Z$2:$Z$185,'Eurostat market shares'!$C$2:$C$185,'Market shares starting point Fe'!$C138,'Eurostat market shares'!$D$2:$D$185,'Market shares starting point Fe'!$D138)=0,(SUMIFS('RAW data extract'!AT$74:AT$81,'RAW data extract'!$C$74:$C$81,VLOOKUP('Market shares starting point Fe'!$D138,Nomenclature!$F$1:$G$8,2,FALSE))-'Market shares starting point Fe'!AV138)+AV138,$Z138/SUMIFS('Eurostat market shares'!$Z$2:$Z$185,'Eurostat market shares'!$C$2:$C$185,'Market shares starting point Fe'!$C138,'Eurostat market shares'!$D$2:$D$185,'Market shares starting point Fe'!$D138)*(SUMIFS('RAW data extract'!AT$74:AT$81,'RAW data extract'!$C$74:$C$81,VLOOKUP('Market shares starting point Fe'!$D138,Nomenclature!$F$1:$G$8,2,FALSE))-'Market shares starting point Fe'!AV138)+AV138)</f>
        <v>1</v>
      </c>
      <c r="AX138" s="7">
        <f>IF(SUMIFS('Eurostat market shares'!$Z$2:$Z$185,'Eurostat market shares'!$C$2:$C$185,'Market shares starting point Fe'!$C138,'Eurostat market shares'!$D$2:$D$185,'Market shares starting point Fe'!$D138)=0,(SUMIFS('RAW data extract'!AU$74:AU$81,'RAW data extract'!$C$74:$C$81,VLOOKUP('Market shares starting point Fe'!$D138,Nomenclature!$F$1:$G$8,2,FALSE))-'Market shares starting point Fe'!AW138)+AW138,$Z138/SUMIFS('Eurostat market shares'!$Z$2:$Z$185,'Eurostat market shares'!$C$2:$C$185,'Market shares starting point Fe'!$C138,'Eurostat market shares'!$D$2:$D$185,'Market shares starting point Fe'!$D138)*(SUMIFS('RAW data extract'!AU$74:AU$81,'RAW data extract'!$C$74:$C$81,VLOOKUP('Market shares starting point Fe'!$D138,Nomenclature!$F$1:$G$8,2,FALSE))-'Market shares starting point Fe'!AW138)+AW138)</f>
        <v>1</v>
      </c>
      <c r="AY138" s="7">
        <f>IF(SUMIFS('Eurostat market shares'!$Z$2:$Z$185,'Eurostat market shares'!$C$2:$C$185,'Market shares starting point Fe'!$C138,'Eurostat market shares'!$D$2:$D$185,'Market shares starting point Fe'!$D138)=0,(SUMIFS('RAW data extract'!AV$74:AV$81,'RAW data extract'!$C$74:$C$81,VLOOKUP('Market shares starting point Fe'!$D138,Nomenclature!$F$1:$G$8,2,FALSE))-'Market shares starting point Fe'!AX138)+AX138,$Z138/SUMIFS('Eurostat market shares'!$Z$2:$Z$185,'Eurostat market shares'!$C$2:$C$185,'Market shares starting point Fe'!$C138,'Eurostat market shares'!$D$2:$D$185,'Market shares starting point Fe'!$D138)*(SUMIFS('RAW data extract'!AV$74:AV$81,'RAW data extract'!$C$74:$C$81,VLOOKUP('Market shares starting point Fe'!$D138,Nomenclature!$F$1:$G$8,2,FALSE))-'Market shares starting point Fe'!AX138)+AX138)</f>
        <v>1</v>
      </c>
      <c r="AZ138" s="7">
        <f>IF(SUMIFS('Eurostat market shares'!$Z$2:$Z$185,'Eurostat market shares'!$C$2:$C$185,'Market shares starting point Fe'!$C138,'Eurostat market shares'!$D$2:$D$185,'Market shares starting point Fe'!$D138)=0,(SUMIFS('RAW data extract'!AW$74:AW$81,'RAW data extract'!$C$74:$C$81,VLOOKUP('Market shares starting point Fe'!$D138,Nomenclature!$F$1:$G$8,2,FALSE))-'Market shares starting point Fe'!AY138)+AY138,$Z138/SUMIFS('Eurostat market shares'!$Z$2:$Z$185,'Eurostat market shares'!$C$2:$C$185,'Market shares starting point Fe'!$C138,'Eurostat market shares'!$D$2:$D$185,'Market shares starting point Fe'!$D138)*(SUMIFS('RAW data extract'!AW$74:AW$81,'RAW data extract'!$C$74:$C$81,VLOOKUP('Market shares starting point Fe'!$D138,Nomenclature!$F$1:$G$8,2,FALSE))-'Market shares starting point Fe'!AY138)+AY138)</f>
        <v>1</v>
      </c>
      <c r="BA138" s="7">
        <f>IF(SUMIFS('Eurostat market shares'!$Z$2:$Z$185,'Eurostat market shares'!$C$2:$C$185,'Market shares starting point Fe'!$C138,'Eurostat market shares'!$D$2:$D$185,'Market shares starting point Fe'!$D138)=0,(SUMIFS('RAW data extract'!AX$74:AX$81,'RAW data extract'!$C$74:$C$81,VLOOKUP('Market shares starting point Fe'!$D138,Nomenclature!$F$1:$G$8,2,FALSE))-'Market shares starting point Fe'!AZ138)+AZ138,$Z138/SUMIFS('Eurostat market shares'!$Z$2:$Z$185,'Eurostat market shares'!$C$2:$C$185,'Market shares starting point Fe'!$C138,'Eurostat market shares'!$D$2:$D$185,'Market shares starting point Fe'!$D138)*(SUMIFS('RAW data extract'!AX$74:AX$81,'RAW data extract'!$C$74:$C$81,VLOOKUP('Market shares starting point Fe'!$D138,Nomenclature!$F$1:$G$8,2,FALSE))-'Market shares starting point Fe'!AZ138)+AZ138)</f>
        <v>1</v>
      </c>
      <c r="BB138" s="7">
        <f>IF(SUMIFS('Eurostat market shares'!$Z$2:$Z$185,'Eurostat market shares'!$C$2:$C$185,'Market shares starting point Fe'!$C138,'Eurostat market shares'!$D$2:$D$185,'Market shares starting point Fe'!$D138)=0,(SUMIFS('RAW data extract'!AY$74:AY$81,'RAW data extract'!$C$74:$C$81,VLOOKUP('Market shares starting point Fe'!$D138,Nomenclature!$F$1:$G$8,2,FALSE))-'Market shares starting point Fe'!BA138)+BA138,$Z138/SUMIFS('Eurostat market shares'!$Z$2:$Z$185,'Eurostat market shares'!$C$2:$C$185,'Market shares starting point Fe'!$C138,'Eurostat market shares'!$D$2:$D$185,'Market shares starting point Fe'!$D138)*(SUMIFS('RAW data extract'!AY$74:AY$81,'RAW data extract'!$C$74:$C$81,VLOOKUP('Market shares starting point Fe'!$D138,Nomenclature!$F$1:$G$8,2,FALSE))-'Market shares starting point Fe'!BA138)+BA138)</f>
        <v>1</v>
      </c>
      <c r="BC138" s="7">
        <f>IF(SUMIFS('Eurostat market shares'!$Z$2:$Z$185,'Eurostat market shares'!$C$2:$C$185,'Market shares starting point Fe'!$C138,'Eurostat market shares'!$D$2:$D$185,'Market shares starting point Fe'!$D138)=0,(SUMIFS('RAW data extract'!AZ$74:AZ$81,'RAW data extract'!$C$74:$C$81,VLOOKUP('Market shares starting point Fe'!$D138,Nomenclature!$F$1:$G$8,2,FALSE))-'Market shares starting point Fe'!BB138)+BB138,$Z138/SUMIFS('Eurostat market shares'!$Z$2:$Z$185,'Eurostat market shares'!$C$2:$C$185,'Market shares starting point Fe'!$C138,'Eurostat market shares'!$D$2:$D$185,'Market shares starting point Fe'!$D138)*(SUMIFS('RAW data extract'!AZ$74:AZ$81,'RAW data extract'!$C$74:$C$81,VLOOKUP('Market shares starting point Fe'!$D138,Nomenclature!$F$1:$G$8,2,FALSE))-'Market shares starting point Fe'!BB138)+BB138)</f>
        <v>1</v>
      </c>
      <c r="BD138" s="7">
        <f>IF(SUMIFS('Eurostat market shares'!$Z$2:$Z$185,'Eurostat market shares'!$C$2:$C$185,'Market shares starting point Fe'!$C138,'Eurostat market shares'!$D$2:$D$185,'Market shares starting point Fe'!$D138)=0,(SUMIFS('RAW data extract'!BA$74:BA$81,'RAW data extract'!$C$74:$C$81,VLOOKUP('Market shares starting point Fe'!$D138,Nomenclature!$F$1:$G$8,2,FALSE))-'Market shares starting point Fe'!BC138)+BC138,$Z138/SUMIFS('Eurostat market shares'!$Z$2:$Z$185,'Eurostat market shares'!$C$2:$C$185,'Market shares starting point Fe'!$C138,'Eurostat market shares'!$D$2:$D$185,'Market shares starting point Fe'!$D138)*(SUMIFS('RAW data extract'!BA$74:BA$81,'RAW data extract'!$C$74:$C$81,VLOOKUP('Market shares starting point Fe'!$D138,Nomenclature!$F$1:$G$8,2,FALSE))-'Market shares starting point Fe'!BC138)+BC138)</f>
        <v>1</v>
      </c>
      <c r="BE138" s="7">
        <f>IF(SUMIFS('Eurostat market shares'!$Z$2:$Z$185,'Eurostat market shares'!$C$2:$C$185,'Market shares starting point Fe'!$C138,'Eurostat market shares'!$D$2:$D$185,'Market shares starting point Fe'!$D138)=0,(SUMIFS('RAW data extract'!BB$74:BB$81,'RAW data extract'!$C$74:$C$81,VLOOKUP('Market shares starting point Fe'!$D138,Nomenclature!$F$1:$G$8,2,FALSE))-'Market shares starting point Fe'!BD138)+BD138,$Z138/SUMIFS('Eurostat market shares'!$Z$2:$Z$185,'Eurostat market shares'!$C$2:$C$185,'Market shares starting point Fe'!$C138,'Eurostat market shares'!$D$2:$D$185,'Market shares starting point Fe'!$D138)*(SUMIFS('RAW data extract'!BB$74:BB$81,'RAW data extract'!$C$74:$C$81,VLOOKUP('Market shares starting point Fe'!$D138,Nomenclature!$F$1:$G$8,2,FALSE))-'Market shares starting point Fe'!BD138)+BD138)</f>
        <v>1</v>
      </c>
      <c r="BF138" s="7">
        <f>IF(SUMIFS('Eurostat market shares'!$Z$2:$Z$185,'Eurostat market shares'!$C$2:$C$185,'Market shares starting point Fe'!$C138,'Eurostat market shares'!$D$2:$D$185,'Market shares starting point Fe'!$D138)=0,(SUMIFS('RAW data extract'!BC$74:BC$81,'RAW data extract'!$C$74:$C$81,VLOOKUP('Market shares starting point Fe'!$D138,Nomenclature!$F$1:$G$8,2,FALSE))-'Market shares starting point Fe'!BE138)+BE138,$Z138/SUMIFS('Eurostat market shares'!$Z$2:$Z$185,'Eurostat market shares'!$C$2:$C$185,'Market shares starting point Fe'!$C138,'Eurostat market shares'!$D$2:$D$185,'Market shares starting point Fe'!$D138)*(SUMIFS('RAW data extract'!BC$74:BC$81,'RAW data extract'!$C$74:$C$81,VLOOKUP('Market shares starting point Fe'!$D138,Nomenclature!$F$1:$G$8,2,FALSE))-'Market shares starting point Fe'!BE138)+BE138)</f>
        <v>1</v>
      </c>
      <c r="BG138" s="7">
        <f>IF(SUMIFS('Eurostat market shares'!$Z$2:$Z$185,'Eurostat market shares'!$C$2:$C$185,'Market shares starting point Fe'!$C138,'Eurostat market shares'!$D$2:$D$185,'Market shares starting point Fe'!$D138)=0,(SUMIFS('RAW data extract'!BD$74:BD$81,'RAW data extract'!$C$74:$C$81,VLOOKUP('Market shares starting point Fe'!$D138,Nomenclature!$F$1:$G$8,2,FALSE))-'Market shares starting point Fe'!BF138)+BF138,$Z138/SUMIFS('Eurostat market shares'!$Z$2:$Z$185,'Eurostat market shares'!$C$2:$C$185,'Market shares starting point Fe'!$C138,'Eurostat market shares'!$D$2:$D$185,'Market shares starting point Fe'!$D138)*(SUMIFS('RAW data extract'!BD$74:BD$81,'RAW data extract'!$C$74:$C$81,VLOOKUP('Market shares starting point Fe'!$D138,Nomenclature!$F$1:$G$8,2,FALSE))-'Market shares starting point Fe'!BF138)+BF138)</f>
        <v>1</v>
      </c>
      <c r="BH138" s="7">
        <f>IF(SUMIFS('Eurostat market shares'!$Z$2:$Z$185,'Eurostat market shares'!$C$2:$C$185,'Market shares starting point Fe'!$C138,'Eurostat market shares'!$D$2:$D$185,'Market shares starting point Fe'!$D138)=0,(SUMIFS('RAW data extract'!BE$74:BE$81,'RAW data extract'!$C$74:$C$81,VLOOKUP('Market shares starting point Fe'!$D138,Nomenclature!$F$1:$G$8,2,FALSE))-'Market shares starting point Fe'!BG138)+BG138,$Z138/SUMIFS('Eurostat market shares'!$Z$2:$Z$185,'Eurostat market shares'!$C$2:$C$185,'Market shares starting point Fe'!$C138,'Eurostat market shares'!$D$2:$D$185,'Market shares starting point Fe'!$D138)*(SUMIFS('RAW data extract'!BE$74:BE$81,'RAW data extract'!$C$74:$C$81,VLOOKUP('Market shares starting point Fe'!$D138,Nomenclature!$F$1:$G$8,2,FALSE))-'Market shares starting point Fe'!BG138)+BG138)</f>
        <v>1</v>
      </c>
    </row>
    <row r="139" spans="1:60" hidden="1" x14ac:dyDescent="0.3">
      <c r="A139" t="s">
        <v>9</v>
      </c>
      <c r="B139" t="s">
        <v>10</v>
      </c>
      <c r="C139" t="s">
        <v>36</v>
      </c>
      <c r="D139" t="s">
        <v>17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 s="6">
        <f>IFERROR(SUMIFS('intermediary sheet'!J$2:J$185,'intermediary sheet'!$C$2:$C$185,'Market shares starting point Fe'!$C139,'intermediary sheet'!$D$2:$D$185,'Market shares starting point Fe'!$D139)/SUMIFS('intermediary sheet'!J$2:J$185,'intermediary sheet'!$C$2:$C$185,'Market shares starting point Fe'!$C139,'intermediary sheet'!$D$2:$D$185,"total"),0)</f>
        <v>6.0188125699422324E-3</v>
      </c>
      <c r="K139" s="6">
        <f>IFERROR(SUMIFS('intermediary sheet'!K$2:K$185,'intermediary sheet'!$C$2:$C$185,'Market shares starting point Fe'!$C139,'intermediary sheet'!$D$2:$D$185,'Market shares starting point Fe'!$D139)/SUMIFS('intermediary sheet'!K$2:K$185,'intermediary sheet'!$C$2:$C$185,'Market shares starting point Fe'!$C139,'intermediary sheet'!$D$2:$D$185,"total"),0)</f>
        <v>7.9014098792981047E-3</v>
      </c>
      <c r="L139" s="6">
        <f>IFERROR(SUMIFS('intermediary sheet'!L$2:L$185,'intermediary sheet'!$C$2:$C$185,'Market shares starting point Fe'!$C139,'intermediary sheet'!$D$2:$D$185,'Market shares starting point Fe'!$D139)/SUMIFS('intermediary sheet'!L$2:L$185,'intermediary sheet'!$C$2:$C$185,'Market shares starting point Fe'!$C139,'intermediary sheet'!$D$2:$D$185,"total"),0)</f>
        <v>8.7401072649527962E-3</v>
      </c>
      <c r="M139" s="6">
        <f>IFERROR(SUMIFS('intermediary sheet'!M$2:M$185,'intermediary sheet'!$C$2:$C$185,'Market shares starting point Fe'!$C139,'intermediary sheet'!$D$2:$D$185,'Market shares starting point Fe'!$D139)/SUMIFS('intermediary sheet'!M$2:M$185,'intermediary sheet'!$C$2:$C$185,'Market shares starting point Fe'!$C139,'intermediary sheet'!$D$2:$D$185,"total"),0)</f>
        <v>1.202984474221077E-2</v>
      </c>
      <c r="N139" s="6">
        <f>IFERROR(SUMIFS('intermediary sheet'!N$2:N$185,'intermediary sheet'!$C$2:$C$185,'Market shares starting point Fe'!$C139,'intermediary sheet'!$D$2:$D$185,'Market shares starting point Fe'!$D139)/SUMIFS('intermediary sheet'!N$2:N$185,'intermediary sheet'!$C$2:$C$185,'Market shares starting point Fe'!$C139,'intermediary sheet'!$D$2:$D$185,"total"),0)</f>
        <v>1.5106076704253351E-2</v>
      </c>
      <c r="O139" s="6">
        <f>IFERROR(SUMIFS('intermediary sheet'!O$2:O$185,'intermediary sheet'!$C$2:$C$185,'Market shares starting point Fe'!$C139,'intermediary sheet'!$D$2:$D$185,'Market shares starting point Fe'!$D139)/SUMIFS('intermediary sheet'!O$2:O$185,'intermediary sheet'!$C$2:$C$185,'Market shares starting point Fe'!$C139,'intermediary sheet'!$D$2:$D$185,"total"),0)</f>
        <v>1.8789227297014936E-2</v>
      </c>
      <c r="P139" s="6">
        <f>IFERROR(SUMIFS('intermediary sheet'!P$2:P$185,'intermediary sheet'!$C$2:$C$185,'Market shares starting point Fe'!$C139,'intermediary sheet'!$D$2:$D$185,'Market shares starting point Fe'!$D139)/SUMIFS('intermediary sheet'!P$2:P$185,'intermediary sheet'!$C$2:$C$185,'Market shares starting point Fe'!$C139,'intermediary sheet'!$D$2:$D$185,"total"),0)</f>
        <v>2.21652040794325E-2</v>
      </c>
      <c r="Q139" s="6">
        <f>IFERROR(SUMIFS('intermediary sheet'!Q$2:Q$185,'intermediary sheet'!$C$2:$C$185,'Market shares starting point Fe'!$C139,'intermediary sheet'!$D$2:$D$185,'Market shares starting point Fe'!$D139)/SUMIFS('intermediary sheet'!Q$2:Q$185,'intermediary sheet'!$C$2:$C$185,'Market shares starting point Fe'!$C139,'intermediary sheet'!$D$2:$D$185,"total"),0)</f>
        <v>1.8499842833193631E-2</v>
      </c>
      <c r="R139" s="6">
        <f>IFERROR(SUMIFS('intermediary sheet'!R$2:R$185,'intermediary sheet'!$C$2:$C$185,'Market shares starting point Fe'!$C139,'intermediary sheet'!$D$2:$D$185,'Market shares starting point Fe'!$D139)/SUMIFS('intermediary sheet'!R$2:R$185,'intermediary sheet'!$C$2:$C$185,'Market shares starting point Fe'!$C139,'intermediary sheet'!$D$2:$D$185,"total"),0)</f>
        <v>1.9669238169351528E-2</v>
      </c>
      <c r="S139" s="6">
        <f>IFERROR(SUMIFS('intermediary sheet'!S$2:S$185,'intermediary sheet'!$C$2:$C$185,'Market shares starting point Fe'!$C139,'intermediary sheet'!$D$2:$D$185,'Market shares starting point Fe'!$D139)/SUMIFS('intermediary sheet'!S$2:S$185,'intermediary sheet'!$C$2:$C$185,'Market shares starting point Fe'!$C139,'intermediary sheet'!$D$2:$D$185,"total"),0)</f>
        <v>1.5902864558300492E-2</v>
      </c>
      <c r="T139" s="6">
        <f>IFERROR(SUMIFS('intermediary sheet'!T$2:T$185,'intermediary sheet'!$C$2:$C$185,'Market shares starting point Fe'!$C139,'intermediary sheet'!$D$2:$D$185,'Market shares starting point Fe'!$D139)/SUMIFS('intermediary sheet'!T$2:T$185,'intermediary sheet'!$C$2:$C$185,'Market shares starting point Fe'!$C139,'intermediary sheet'!$D$2:$D$185,"total"),0)</f>
        <v>1.2511514096644947E-2</v>
      </c>
      <c r="U139" s="6">
        <f>IFERROR(SUMIFS('intermediary sheet'!U$2:U$185,'intermediary sheet'!$C$2:$C$185,'Market shares starting point Fe'!$C139,'intermediary sheet'!$D$2:$D$185,'Market shares starting point Fe'!$D139)/SUMIFS('intermediary sheet'!U$2:U$185,'intermediary sheet'!$C$2:$C$185,'Market shares starting point Fe'!$C139,'intermediary sheet'!$D$2:$D$185,"total"),0)</f>
        <v>1.2403247964437694E-2</v>
      </c>
      <c r="V139" s="6">
        <f>IFERROR(SUMIFS('intermediary sheet'!V$2:V$185,'intermediary sheet'!$C$2:$C$185,'Market shares starting point Fe'!$C139,'intermediary sheet'!$D$2:$D$185,'Market shares starting point Fe'!$D139)/SUMIFS('intermediary sheet'!V$2:V$185,'intermediary sheet'!$C$2:$C$185,'Market shares starting point Fe'!$C139,'intermediary sheet'!$D$2:$D$185,"total"),0)</f>
        <v>1.4989691320382149E-2</v>
      </c>
      <c r="W139" s="6">
        <f>IFERROR(SUMIFS('intermediary sheet'!W$2:W$185,'intermediary sheet'!$C$2:$C$185,'Market shares starting point Fe'!$C139,'intermediary sheet'!$D$2:$D$185,'Market shares starting point Fe'!$D139)/SUMIFS('intermediary sheet'!W$2:W$185,'intermediary sheet'!$C$2:$C$185,'Market shares starting point Fe'!$C139,'intermediary sheet'!$D$2:$D$185,"total"),0)</f>
        <v>2.2636893896090329E-2</v>
      </c>
      <c r="X139" s="6">
        <f>IFERROR(SUMIFS('intermediary sheet'!X$2:X$185,'intermediary sheet'!$C$2:$C$185,'Market shares starting point Fe'!$C139,'intermediary sheet'!$D$2:$D$185,'Market shares starting point Fe'!$D139)/SUMIFS('intermediary sheet'!X$2:X$185,'intermediary sheet'!$C$2:$C$185,'Market shares starting point Fe'!$C139,'intermediary sheet'!$D$2:$D$185,"total"),0)</f>
        <v>2.2069276906274214E-2</v>
      </c>
      <c r="Y139" s="6">
        <f>IFERROR(SUMIFS('intermediary sheet'!Y$2:Y$185,'intermediary sheet'!$C$2:$C$185,'Market shares starting point Fe'!$C139,'intermediary sheet'!$D$2:$D$185,'Market shares starting point Fe'!$D139)/SUMIFS('intermediary sheet'!Y$2:Y$185,'intermediary sheet'!$C$2:$C$185,'Market shares starting point Fe'!$C139,'intermediary sheet'!$D$2:$D$185,"total"),0)</f>
        <v>2.0882964753460156E-2</v>
      </c>
      <c r="Z139" s="6">
        <f>IFERROR(SUMIFS('intermediary sheet'!Z$2:Z$185,'intermediary sheet'!$C$2:$C$185,'Market shares starting point Fe'!$C139,'intermediary sheet'!$D$2:$D$185,'Market shares starting point Fe'!$D139)/SUMIFS('intermediary sheet'!Z$2:Z$185,'intermediary sheet'!$C$2:$C$185,'Market shares starting point Fe'!$C139,'intermediary sheet'!$D$2:$D$185,"total"),0)</f>
        <v>1.989064562738433E-2</v>
      </c>
      <c r="AA139" s="7">
        <f>IF(SUMIFS('Eurostat market shares'!$Z$2:$Z$185,'Eurostat market shares'!$C$2:$C$185,'Market shares starting point Fe'!$C139,'Eurostat market shares'!$D$2:$D$185,'Market shares starting point Fe'!$D139)=0,(SUMIFS('RAW data extract'!X$74:X$81,'RAW data extract'!$C$74:$C$81,VLOOKUP('Market shares starting point Fe'!$D139,Nomenclature!$F$1:$G$8,2,FALSE))-'Market shares starting point Fe'!Z139)+Z139,$Z139/SUMIFS('Eurostat market shares'!$Z$2:$Z$185,'Eurostat market shares'!$C$2:$C$185,'Market shares starting point Fe'!$C139,'Eurostat market shares'!$D$2:$D$185,'Market shares starting point Fe'!$D139)*(SUMIFS('RAW data extract'!X$74:X$81,'RAW data extract'!$C$74:$C$81,VLOOKUP('Market shares starting point Fe'!$D139,Nomenclature!$F$1:$G$8,2,FALSE))-'Market shares starting point Fe'!Z139)+Z139)</f>
        <v>7.2155963477870365E-3</v>
      </c>
      <c r="AB139" s="7">
        <f>IF(SUMIFS('Eurostat market shares'!$Z$2:$Z$185,'Eurostat market shares'!$C$2:$C$185,'Market shares starting point Fe'!$C139,'Eurostat market shares'!$D$2:$D$185,'Market shares starting point Fe'!$D139)=0,(SUMIFS('RAW data extract'!Y$74:Y$81,'RAW data extract'!$C$74:$C$81,VLOOKUP('Market shares starting point Fe'!$D139,Nomenclature!$F$1:$G$8,2,FALSE))-'Market shares starting point Fe'!AA139)+AA139,$Z139/SUMIFS('Eurostat market shares'!$Z$2:$Z$185,'Eurostat market shares'!$C$2:$C$185,'Market shares starting point Fe'!$C139,'Eurostat market shares'!$D$2:$D$185,'Market shares starting point Fe'!$D139)*(SUMIFS('RAW data extract'!Y$74:Y$81,'RAW data extract'!$C$74:$C$81,VLOOKUP('Market shares starting point Fe'!$D139,Nomenclature!$F$1:$G$8,2,FALSE))-'Market shares starting point Fe'!AA139)+AA139)</f>
        <v>7.890569534690391E-3</v>
      </c>
      <c r="AC139" s="7">
        <f>IF(SUMIFS('Eurostat market shares'!$Z$2:$Z$185,'Eurostat market shares'!$C$2:$C$185,'Market shares starting point Fe'!$C139,'Eurostat market shares'!$D$2:$D$185,'Market shares starting point Fe'!$D139)=0,(SUMIFS('RAW data extract'!Z$74:Z$81,'RAW data extract'!$C$74:$C$81,VLOOKUP('Market shares starting point Fe'!$D139,Nomenclature!$F$1:$G$8,2,FALSE))-'Market shares starting point Fe'!AB139)+AB139,$Z139/SUMIFS('Eurostat market shares'!$Z$2:$Z$185,'Eurostat market shares'!$C$2:$C$185,'Market shares starting point Fe'!$C139,'Eurostat market shares'!$D$2:$D$185,'Market shares starting point Fe'!$D139)*(SUMIFS('RAW data extract'!Z$74:Z$81,'RAW data extract'!$C$74:$C$81,VLOOKUP('Market shares starting point Fe'!$D139,Nomenclature!$F$1:$G$8,2,FALSE))-'Market shares starting point Fe'!AB139)+AB139)</f>
        <v>8.7395521497155917E-3</v>
      </c>
      <c r="AD139" s="7">
        <f>IF(SUMIFS('Eurostat market shares'!$Z$2:$Z$185,'Eurostat market shares'!$C$2:$C$185,'Market shares starting point Fe'!$C139,'Eurostat market shares'!$D$2:$D$185,'Market shares starting point Fe'!$D139)=0,(SUMIFS('RAW data extract'!AA$74:AA$81,'RAW data extract'!$C$74:$C$81,VLOOKUP('Market shares starting point Fe'!$D139,Nomenclature!$F$1:$G$8,2,FALSE))-'Market shares starting point Fe'!AC139)+AC139,$Z139/SUMIFS('Eurostat market shares'!$Z$2:$Z$185,'Eurostat market shares'!$C$2:$C$185,'Market shares starting point Fe'!$C139,'Eurostat market shares'!$D$2:$D$185,'Market shares starting point Fe'!$D139)*(SUMIFS('RAW data extract'!AA$74:AA$81,'RAW data extract'!$C$74:$C$81,VLOOKUP('Market shares starting point Fe'!$D139,Nomenclature!$F$1:$G$8,2,FALSE))-'Market shares starting point Fe'!AC139)+AC139)</f>
        <v>9.4668349705161938E-3</v>
      </c>
      <c r="AE139" s="7">
        <f>IF(SUMIFS('Eurostat market shares'!$Z$2:$Z$185,'Eurostat market shares'!$C$2:$C$185,'Market shares starting point Fe'!$C139,'Eurostat market shares'!$D$2:$D$185,'Market shares starting point Fe'!$D139)=0,(SUMIFS('RAW data extract'!AB$74:AB$81,'RAW data extract'!$C$74:$C$81,VLOOKUP('Market shares starting point Fe'!$D139,Nomenclature!$F$1:$G$8,2,FALSE))-'Market shares starting point Fe'!AD139)+AD139,$Z139/SUMIFS('Eurostat market shares'!$Z$2:$Z$185,'Eurostat market shares'!$C$2:$C$185,'Market shares starting point Fe'!$C139,'Eurostat market shares'!$D$2:$D$185,'Market shares starting point Fe'!$D139)*(SUMIFS('RAW data extract'!AB$74:AB$81,'RAW data extract'!$C$74:$C$81,VLOOKUP('Market shares starting point Fe'!$D139,Nomenclature!$F$1:$G$8,2,FALSE))-'Market shares starting point Fe'!AD139)+AD139)</f>
        <v>1.0192339301006553E-2</v>
      </c>
      <c r="AF139" s="7">
        <f>IF(SUMIFS('Eurostat market shares'!$Z$2:$Z$185,'Eurostat market shares'!$C$2:$C$185,'Market shares starting point Fe'!$C139,'Eurostat market shares'!$D$2:$D$185,'Market shares starting point Fe'!$D139)=0,(SUMIFS('RAW data extract'!AC$74:AC$81,'RAW data extract'!$C$74:$C$81,VLOOKUP('Market shares starting point Fe'!$D139,Nomenclature!$F$1:$G$8,2,FALSE))-'Market shares starting point Fe'!AE139)+AE139,$Z139/SUMIFS('Eurostat market shares'!$Z$2:$Z$185,'Eurostat market shares'!$C$2:$C$185,'Market shares starting point Fe'!$C139,'Eurostat market shares'!$D$2:$D$185,'Market shares starting point Fe'!$D139)*(SUMIFS('RAW data extract'!AC$74:AC$81,'RAW data extract'!$C$74:$C$81,VLOOKUP('Market shares starting point Fe'!$D139,Nomenclature!$F$1:$G$8,2,FALSE))-'Market shares starting point Fe'!AE139)+AE139)</f>
        <v>1.0932966743926948E-2</v>
      </c>
      <c r="AG139" s="7">
        <f>IF(SUMIFS('Eurostat market shares'!$Z$2:$Z$185,'Eurostat market shares'!$C$2:$C$185,'Market shares starting point Fe'!$C139,'Eurostat market shares'!$D$2:$D$185,'Market shares starting point Fe'!$D139)=0,(SUMIFS('RAW data extract'!AD$74:AD$81,'RAW data extract'!$C$74:$C$81,VLOOKUP('Market shares starting point Fe'!$D139,Nomenclature!$F$1:$G$8,2,FALSE))-'Market shares starting point Fe'!AF139)+AF139,$Z139/SUMIFS('Eurostat market shares'!$Z$2:$Z$185,'Eurostat market shares'!$C$2:$C$185,'Market shares starting point Fe'!$C139,'Eurostat market shares'!$D$2:$D$185,'Market shares starting point Fe'!$D139)*(SUMIFS('RAW data extract'!AD$74:AD$81,'RAW data extract'!$C$74:$C$81,VLOOKUP('Market shares starting point Fe'!$D139,Nomenclature!$F$1:$G$8,2,FALSE))-'Market shares starting point Fe'!AF139)+AF139)</f>
        <v>1.1632729077874658E-2</v>
      </c>
      <c r="AH139" s="7">
        <f>IF(SUMIFS('Eurostat market shares'!$Z$2:$Z$185,'Eurostat market shares'!$C$2:$C$185,'Market shares starting point Fe'!$C139,'Eurostat market shares'!$D$2:$D$185,'Market shares starting point Fe'!$D139)=0,(SUMIFS('RAW data extract'!AE$74:AE$81,'RAW data extract'!$C$74:$C$81,VLOOKUP('Market shares starting point Fe'!$D139,Nomenclature!$F$1:$G$8,2,FALSE))-'Market shares starting point Fe'!AG139)+AG139,$Z139/SUMIFS('Eurostat market shares'!$Z$2:$Z$185,'Eurostat market shares'!$C$2:$C$185,'Market shares starting point Fe'!$C139,'Eurostat market shares'!$D$2:$D$185,'Market shares starting point Fe'!$D139)*(SUMIFS('RAW data extract'!AE$74:AE$81,'RAW data extract'!$C$74:$C$81,VLOOKUP('Market shares starting point Fe'!$D139,Nomenclature!$F$1:$G$8,2,FALSE))-'Market shares starting point Fe'!AG139)+AG139)</f>
        <v>1.2403548283621474E-2</v>
      </c>
      <c r="AI139" s="7">
        <f>IF(SUMIFS('Eurostat market shares'!$Z$2:$Z$185,'Eurostat market shares'!$C$2:$C$185,'Market shares starting point Fe'!$C139,'Eurostat market shares'!$D$2:$D$185,'Market shares starting point Fe'!$D139)=0,(SUMIFS('RAW data extract'!AF$74:AF$81,'RAW data extract'!$C$74:$C$81,VLOOKUP('Market shares starting point Fe'!$D139,Nomenclature!$F$1:$G$8,2,FALSE))-'Market shares starting point Fe'!AH139)+AH139,$Z139/SUMIFS('Eurostat market shares'!$Z$2:$Z$185,'Eurostat market shares'!$C$2:$C$185,'Market shares starting point Fe'!$C139,'Eurostat market shares'!$D$2:$D$185,'Market shares starting point Fe'!$D139)*(SUMIFS('RAW data extract'!AF$74:AF$81,'RAW data extract'!$C$74:$C$81,VLOOKUP('Market shares starting point Fe'!$D139,Nomenclature!$F$1:$G$8,2,FALSE))-'Market shares starting point Fe'!AH139)+AH139)</f>
        <v>1.3192387051305671E-2</v>
      </c>
      <c r="AJ139" s="7">
        <f>IF(SUMIFS('Eurostat market shares'!$Z$2:$Z$185,'Eurostat market shares'!$C$2:$C$185,'Market shares starting point Fe'!$C139,'Eurostat market shares'!$D$2:$D$185,'Market shares starting point Fe'!$D139)=0,(SUMIFS('RAW data extract'!AG$74:AG$81,'RAW data extract'!$C$74:$C$81,VLOOKUP('Market shares starting point Fe'!$D139,Nomenclature!$F$1:$G$8,2,FALSE))-'Market shares starting point Fe'!AI139)+AI139,$Z139/SUMIFS('Eurostat market shares'!$Z$2:$Z$185,'Eurostat market shares'!$C$2:$C$185,'Market shares starting point Fe'!$C139,'Eurostat market shares'!$D$2:$D$185,'Market shares starting point Fe'!$D139)*(SUMIFS('RAW data extract'!AG$74:AG$81,'RAW data extract'!$C$74:$C$81,VLOOKUP('Market shares starting point Fe'!$D139,Nomenclature!$F$1:$G$8,2,FALSE))-'Market shares starting point Fe'!AI139)+AI139)</f>
        <v>1.4040730380408782E-2</v>
      </c>
      <c r="AK139" s="7">
        <f>IF(SUMIFS('Eurostat market shares'!$Z$2:$Z$185,'Eurostat market shares'!$C$2:$C$185,'Market shares starting point Fe'!$C139,'Eurostat market shares'!$D$2:$D$185,'Market shares starting point Fe'!$D139)=0,(SUMIFS('RAW data extract'!AH$74:AH$81,'RAW data extract'!$C$74:$C$81,VLOOKUP('Market shares starting point Fe'!$D139,Nomenclature!$F$1:$G$8,2,FALSE))-'Market shares starting point Fe'!AJ139)+AJ139,$Z139/SUMIFS('Eurostat market shares'!$Z$2:$Z$185,'Eurostat market shares'!$C$2:$C$185,'Market shares starting point Fe'!$C139,'Eurostat market shares'!$D$2:$D$185,'Market shares starting point Fe'!$D139)*(SUMIFS('RAW data extract'!AH$74:AH$81,'RAW data extract'!$C$74:$C$81,VLOOKUP('Market shares starting point Fe'!$D139,Nomenclature!$F$1:$G$8,2,FALSE))-'Market shares starting point Fe'!AJ139)+AJ139)</f>
        <v>1.5033369462781436E-2</v>
      </c>
      <c r="AL139" s="7">
        <f>IF(SUMIFS('Eurostat market shares'!$Z$2:$Z$185,'Eurostat market shares'!$C$2:$C$185,'Market shares starting point Fe'!$C139,'Eurostat market shares'!$D$2:$D$185,'Market shares starting point Fe'!$D139)=0,(SUMIFS('RAW data extract'!AI$74:AI$81,'RAW data extract'!$C$74:$C$81,VLOOKUP('Market shares starting point Fe'!$D139,Nomenclature!$F$1:$G$8,2,FALSE))-'Market shares starting point Fe'!AK139)+AK139,$Z139/SUMIFS('Eurostat market shares'!$Z$2:$Z$185,'Eurostat market shares'!$C$2:$C$185,'Market shares starting point Fe'!$C139,'Eurostat market shares'!$D$2:$D$185,'Market shares starting point Fe'!$D139)*(SUMIFS('RAW data extract'!AI$74:AI$81,'RAW data extract'!$C$74:$C$81,VLOOKUP('Market shares starting point Fe'!$D139,Nomenclature!$F$1:$G$8,2,FALSE))-'Market shares starting point Fe'!AK139)+AK139)</f>
        <v>1.6119232985887754E-2</v>
      </c>
      <c r="AM139" s="7">
        <f>IF(SUMIFS('Eurostat market shares'!$Z$2:$Z$185,'Eurostat market shares'!$C$2:$C$185,'Market shares starting point Fe'!$C139,'Eurostat market shares'!$D$2:$D$185,'Market shares starting point Fe'!$D139)=0,(SUMIFS('RAW data extract'!AJ$74:AJ$81,'RAW data extract'!$C$74:$C$81,VLOOKUP('Market shares starting point Fe'!$D139,Nomenclature!$F$1:$G$8,2,FALSE))-'Market shares starting point Fe'!AL139)+AL139,$Z139/SUMIFS('Eurostat market shares'!$Z$2:$Z$185,'Eurostat market shares'!$C$2:$C$185,'Market shares starting point Fe'!$C139,'Eurostat market shares'!$D$2:$D$185,'Market shares starting point Fe'!$D139)*(SUMIFS('RAW data extract'!AJ$74:AJ$81,'RAW data extract'!$C$74:$C$81,VLOOKUP('Market shares starting point Fe'!$D139,Nomenclature!$F$1:$G$8,2,FALSE))-'Market shares starting point Fe'!AL139)+AL139)</f>
        <v>1.7354203128125446E-2</v>
      </c>
      <c r="AN139" s="7">
        <f>IF(SUMIFS('Eurostat market shares'!$Z$2:$Z$185,'Eurostat market shares'!$C$2:$C$185,'Market shares starting point Fe'!$C139,'Eurostat market shares'!$D$2:$D$185,'Market shares starting point Fe'!$D139)=0,(SUMIFS('RAW data extract'!AK$74:AK$81,'RAW data extract'!$C$74:$C$81,VLOOKUP('Market shares starting point Fe'!$D139,Nomenclature!$F$1:$G$8,2,FALSE))-'Market shares starting point Fe'!AM139)+AM139,$Z139/SUMIFS('Eurostat market shares'!$Z$2:$Z$185,'Eurostat market shares'!$C$2:$C$185,'Market shares starting point Fe'!$C139,'Eurostat market shares'!$D$2:$D$185,'Market shares starting point Fe'!$D139)*(SUMIFS('RAW data extract'!AK$74:AK$81,'RAW data extract'!$C$74:$C$81,VLOOKUP('Market shares starting point Fe'!$D139,Nomenclature!$F$1:$G$8,2,FALSE))-'Market shares starting point Fe'!AM139)+AM139)</f>
        <v>1.8827414576133131E-2</v>
      </c>
      <c r="AO139" s="7">
        <f>IF(SUMIFS('Eurostat market shares'!$Z$2:$Z$185,'Eurostat market shares'!$C$2:$C$185,'Market shares starting point Fe'!$C139,'Eurostat market shares'!$D$2:$D$185,'Market shares starting point Fe'!$D139)=0,(SUMIFS('RAW data extract'!AL$74:AL$81,'RAW data extract'!$C$74:$C$81,VLOOKUP('Market shares starting point Fe'!$D139,Nomenclature!$F$1:$G$8,2,FALSE))-'Market shares starting point Fe'!AN139)+AN139,$Z139/SUMIFS('Eurostat market shares'!$Z$2:$Z$185,'Eurostat market shares'!$C$2:$C$185,'Market shares starting point Fe'!$C139,'Eurostat market shares'!$D$2:$D$185,'Market shares starting point Fe'!$D139)*(SUMIFS('RAW data extract'!AL$74:AL$81,'RAW data extract'!$C$74:$C$81,VLOOKUP('Market shares starting point Fe'!$D139,Nomenclature!$F$1:$G$8,2,FALSE))-'Market shares starting point Fe'!AN139)+AN139)</f>
        <v>2.049290191040452E-2</v>
      </c>
      <c r="AP139" s="7">
        <f>IF(SUMIFS('Eurostat market shares'!$Z$2:$Z$185,'Eurostat market shares'!$C$2:$C$185,'Market shares starting point Fe'!$C139,'Eurostat market shares'!$D$2:$D$185,'Market shares starting point Fe'!$D139)=0,(SUMIFS('RAW data extract'!AM$74:AM$81,'RAW data extract'!$C$74:$C$81,VLOOKUP('Market shares starting point Fe'!$D139,Nomenclature!$F$1:$G$8,2,FALSE))-'Market shares starting point Fe'!AO139)+AO139,$Z139/SUMIFS('Eurostat market shares'!$Z$2:$Z$185,'Eurostat market shares'!$C$2:$C$185,'Market shares starting point Fe'!$C139,'Eurostat market shares'!$D$2:$D$185,'Market shares starting point Fe'!$D139)*(SUMIFS('RAW data extract'!AM$74:AM$81,'RAW data extract'!$C$74:$C$81,VLOOKUP('Market shares starting point Fe'!$D139,Nomenclature!$F$1:$G$8,2,FALSE))-'Market shares starting point Fe'!AO139)+AO139)</f>
        <v>2.2380289907512292E-2</v>
      </c>
      <c r="AQ139" s="7">
        <f>IF(SUMIFS('Eurostat market shares'!$Z$2:$Z$185,'Eurostat market shares'!$C$2:$C$185,'Market shares starting point Fe'!$C139,'Eurostat market shares'!$D$2:$D$185,'Market shares starting point Fe'!$D139)=0,(SUMIFS('RAW data extract'!AN$74:AN$81,'RAW data extract'!$C$74:$C$81,VLOOKUP('Market shares starting point Fe'!$D139,Nomenclature!$F$1:$G$8,2,FALSE))-'Market shares starting point Fe'!AP139)+AP139,$Z139/SUMIFS('Eurostat market shares'!$Z$2:$Z$185,'Eurostat market shares'!$C$2:$C$185,'Market shares starting point Fe'!$C139,'Eurostat market shares'!$D$2:$D$185,'Market shares starting point Fe'!$D139)*(SUMIFS('RAW data extract'!AN$74:AN$81,'RAW data extract'!$C$74:$C$81,VLOOKUP('Market shares starting point Fe'!$D139,Nomenclature!$F$1:$G$8,2,FALSE))-'Market shares starting point Fe'!AP139)+AP139)</f>
        <v>2.4483705521278869E-2</v>
      </c>
      <c r="AR139" s="7">
        <f>IF(SUMIFS('Eurostat market shares'!$Z$2:$Z$185,'Eurostat market shares'!$C$2:$C$185,'Market shares starting point Fe'!$C139,'Eurostat market shares'!$D$2:$D$185,'Market shares starting point Fe'!$D139)=0,(SUMIFS('RAW data extract'!AO$74:AO$81,'RAW data extract'!$C$74:$C$81,VLOOKUP('Market shares starting point Fe'!$D139,Nomenclature!$F$1:$G$8,2,FALSE))-'Market shares starting point Fe'!AQ139)+AQ139,$Z139/SUMIFS('Eurostat market shares'!$Z$2:$Z$185,'Eurostat market shares'!$C$2:$C$185,'Market shares starting point Fe'!$C139,'Eurostat market shares'!$D$2:$D$185,'Market shares starting point Fe'!$D139)*(SUMIFS('RAW data extract'!AO$74:AO$81,'RAW data extract'!$C$74:$C$81,VLOOKUP('Market shares starting point Fe'!$D139,Nomenclature!$F$1:$G$8,2,FALSE))-'Market shares starting point Fe'!AQ139)+AQ139)</f>
        <v>2.6674996866603823E-2</v>
      </c>
      <c r="AS139" s="7">
        <f>IF(SUMIFS('Eurostat market shares'!$Z$2:$Z$185,'Eurostat market shares'!$C$2:$C$185,'Market shares starting point Fe'!$C139,'Eurostat market shares'!$D$2:$D$185,'Market shares starting point Fe'!$D139)=0,(SUMIFS('RAW data extract'!AP$74:AP$81,'RAW data extract'!$C$74:$C$81,VLOOKUP('Market shares starting point Fe'!$D139,Nomenclature!$F$1:$G$8,2,FALSE))-'Market shares starting point Fe'!AR139)+AR139,$Z139/SUMIFS('Eurostat market shares'!$Z$2:$Z$185,'Eurostat market shares'!$C$2:$C$185,'Market shares starting point Fe'!$C139,'Eurostat market shares'!$D$2:$D$185,'Market shares starting point Fe'!$D139)*(SUMIFS('RAW data extract'!AP$74:AP$81,'RAW data extract'!$C$74:$C$81,VLOOKUP('Market shares starting point Fe'!$D139,Nomenclature!$F$1:$G$8,2,FALSE))-'Market shares starting point Fe'!AR139)+AR139)</f>
        <v>2.8981523520557759E-2</v>
      </c>
      <c r="AT139" s="7">
        <f>IF(SUMIFS('Eurostat market shares'!$Z$2:$Z$185,'Eurostat market shares'!$C$2:$C$185,'Market shares starting point Fe'!$C139,'Eurostat market shares'!$D$2:$D$185,'Market shares starting point Fe'!$D139)=0,(SUMIFS('RAW data extract'!AQ$74:AQ$81,'RAW data extract'!$C$74:$C$81,VLOOKUP('Market shares starting point Fe'!$D139,Nomenclature!$F$1:$G$8,2,FALSE))-'Market shares starting point Fe'!AS139)+AS139,$Z139/SUMIFS('Eurostat market shares'!$Z$2:$Z$185,'Eurostat market shares'!$C$2:$C$185,'Market shares starting point Fe'!$C139,'Eurostat market shares'!$D$2:$D$185,'Market shares starting point Fe'!$D139)*(SUMIFS('RAW data extract'!AQ$74:AQ$81,'RAW data extract'!$C$74:$C$81,VLOOKUP('Market shares starting point Fe'!$D139,Nomenclature!$F$1:$G$8,2,FALSE))-'Market shares starting point Fe'!AS139)+AS139)</f>
        <v>3.1471723504043404E-2</v>
      </c>
      <c r="AU139" s="7">
        <f>IF(SUMIFS('Eurostat market shares'!$Z$2:$Z$185,'Eurostat market shares'!$C$2:$C$185,'Market shares starting point Fe'!$C139,'Eurostat market shares'!$D$2:$D$185,'Market shares starting point Fe'!$D139)=0,(SUMIFS('RAW data extract'!AR$74:AR$81,'RAW data extract'!$C$74:$C$81,VLOOKUP('Market shares starting point Fe'!$D139,Nomenclature!$F$1:$G$8,2,FALSE))-'Market shares starting point Fe'!AT139)+AT139,$Z139/SUMIFS('Eurostat market shares'!$Z$2:$Z$185,'Eurostat market shares'!$C$2:$C$185,'Market shares starting point Fe'!$C139,'Eurostat market shares'!$D$2:$D$185,'Market shares starting point Fe'!$D139)*(SUMIFS('RAW data extract'!AR$74:AR$81,'RAW data extract'!$C$74:$C$81,VLOOKUP('Market shares starting point Fe'!$D139,Nomenclature!$F$1:$G$8,2,FALSE))-'Market shares starting point Fe'!AT139)+AT139)</f>
        <v>3.4052766275412157E-2</v>
      </c>
      <c r="AV139" s="7">
        <f>IF(SUMIFS('Eurostat market shares'!$Z$2:$Z$185,'Eurostat market shares'!$C$2:$C$185,'Market shares starting point Fe'!$C139,'Eurostat market shares'!$D$2:$D$185,'Market shares starting point Fe'!$D139)=0,(SUMIFS('RAW data extract'!AS$74:AS$81,'RAW data extract'!$C$74:$C$81,VLOOKUP('Market shares starting point Fe'!$D139,Nomenclature!$F$1:$G$8,2,FALSE))-'Market shares starting point Fe'!AU139)+AU139,$Z139/SUMIFS('Eurostat market shares'!$Z$2:$Z$185,'Eurostat market shares'!$C$2:$C$185,'Market shares starting point Fe'!$C139,'Eurostat market shares'!$D$2:$D$185,'Market shares starting point Fe'!$D139)*(SUMIFS('RAW data extract'!AS$74:AS$81,'RAW data extract'!$C$74:$C$81,VLOOKUP('Market shares starting point Fe'!$D139,Nomenclature!$F$1:$G$8,2,FALSE))-'Market shares starting point Fe'!AU139)+AU139)</f>
        <v>3.6778270543804337E-2</v>
      </c>
      <c r="AW139" s="7">
        <f>IF(SUMIFS('Eurostat market shares'!$Z$2:$Z$185,'Eurostat market shares'!$C$2:$C$185,'Market shares starting point Fe'!$C139,'Eurostat market shares'!$D$2:$D$185,'Market shares starting point Fe'!$D139)=0,(SUMIFS('RAW data extract'!AT$74:AT$81,'RAW data extract'!$C$74:$C$81,VLOOKUP('Market shares starting point Fe'!$D139,Nomenclature!$F$1:$G$8,2,FALSE))-'Market shares starting point Fe'!AV139)+AV139,$Z139/SUMIFS('Eurostat market shares'!$Z$2:$Z$185,'Eurostat market shares'!$C$2:$C$185,'Market shares starting point Fe'!$C139,'Eurostat market shares'!$D$2:$D$185,'Market shares starting point Fe'!$D139)*(SUMIFS('RAW data extract'!AT$74:AT$81,'RAW data extract'!$C$74:$C$81,VLOOKUP('Market shares starting point Fe'!$D139,Nomenclature!$F$1:$G$8,2,FALSE))-'Market shares starting point Fe'!AV139)+AV139)</f>
        <v>3.9681390293189546E-2</v>
      </c>
      <c r="AX139" s="7">
        <f>IF(SUMIFS('Eurostat market shares'!$Z$2:$Z$185,'Eurostat market shares'!$C$2:$C$185,'Market shares starting point Fe'!$C139,'Eurostat market shares'!$D$2:$D$185,'Market shares starting point Fe'!$D139)=0,(SUMIFS('RAW data extract'!AU$74:AU$81,'RAW data extract'!$C$74:$C$81,VLOOKUP('Market shares starting point Fe'!$D139,Nomenclature!$F$1:$G$8,2,FALSE))-'Market shares starting point Fe'!AW139)+AW139,$Z139/SUMIFS('Eurostat market shares'!$Z$2:$Z$185,'Eurostat market shares'!$C$2:$C$185,'Market shares starting point Fe'!$C139,'Eurostat market shares'!$D$2:$D$185,'Market shares starting point Fe'!$D139)*(SUMIFS('RAW data extract'!AU$74:AU$81,'RAW data extract'!$C$74:$C$81,VLOOKUP('Market shares starting point Fe'!$D139,Nomenclature!$F$1:$G$8,2,FALSE))-'Market shares starting point Fe'!AW139)+AW139)</f>
        <v>4.2824369563487202E-2</v>
      </c>
      <c r="AY139" s="7">
        <f>IF(SUMIFS('Eurostat market shares'!$Z$2:$Z$185,'Eurostat market shares'!$C$2:$C$185,'Market shares starting point Fe'!$C139,'Eurostat market shares'!$D$2:$D$185,'Market shares starting point Fe'!$D139)=0,(SUMIFS('RAW data extract'!AV$74:AV$81,'RAW data extract'!$C$74:$C$81,VLOOKUP('Market shares starting point Fe'!$D139,Nomenclature!$F$1:$G$8,2,FALSE))-'Market shares starting point Fe'!AX139)+AX139,$Z139/SUMIFS('Eurostat market shares'!$Z$2:$Z$185,'Eurostat market shares'!$C$2:$C$185,'Market shares starting point Fe'!$C139,'Eurostat market shares'!$D$2:$D$185,'Market shares starting point Fe'!$D139)*(SUMIFS('RAW data extract'!AV$74:AV$81,'RAW data extract'!$C$74:$C$81,VLOOKUP('Market shares starting point Fe'!$D139,Nomenclature!$F$1:$G$8,2,FALSE))-'Market shares starting point Fe'!AX139)+AX139)</f>
        <v>4.6241290612107071E-2</v>
      </c>
      <c r="AZ139" s="7">
        <f>IF(SUMIFS('Eurostat market shares'!$Z$2:$Z$185,'Eurostat market shares'!$C$2:$C$185,'Market shares starting point Fe'!$C139,'Eurostat market shares'!$D$2:$D$185,'Market shares starting point Fe'!$D139)=0,(SUMIFS('RAW data extract'!AW$74:AW$81,'RAW data extract'!$C$74:$C$81,VLOOKUP('Market shares starting point Fe'!$D139,Nomenclature!$F$1:$G$8,2,FALSE))-'Market shares starting point Fe'!AY139)+AY139,$Z139/SUMIFS('Eurostat market shares'!$Z$2:$Z$185,'Eurostat market shares'!$C$2:$C$185,'Market shares starting point Fe'!$C139,'Eurostat market shares'!$D$2:$D$185,'Market shares starting point Fe'!$D139)*(SUMIFS('RAW data extract'!AW$74:AW$81,'RAW data extract'!$C$74:$C$81,VLOOKUP('Market shares starting point Fe'!$D139,Nomenclature!$F$1:$G$8,2,FALSE))-'Market shares starting point Fe'!AY139)+AY139)</f>
        <v>4.9947291639282E-2</v>
      </c>
      <c r="BA139" s="7">
        <f>IF(SUMIFS('Eurostat market shares'!$Z$2:$Z$185,'Eurostat market shares'!$C$2:$C$185,'Market shares starting point Fe'!$C139,'Eurostat market shares'!$D$2:$D$185,'Market shares starting point Fe'!$D139)=0,(SUMIFS('RAW data extract'!AX$74:AX$81,'RAW data extract'!$C$74:$C$81,VLOOKUP('Market shares starting point Fe'!$D139,Nomenclature!$F$1:$G$8,2,FALSE))-'Market shares starting point Fe'!AZ139)+AZ139,$Z139/SUMIFS('Eurostat market shares'!$Z$2:$Z$185,'Eurostat market shares'!$C$2:$C$185,'Market shares starting point Fe'!$C139,'Eurostat market shares'!$D$2:$D$185,'Market shares starting point Fe'!$D139)*(SUMIFS('RAW data extract'!AX$74:AX$81,'RAW data extract'!$C$74:$C$81,VLOOKUP('Market shares starting point Fe'!$D139,Nomenclature!$F$1:$G$8,2,FALSE))-'Market shares starting point Fe'!AZ139)+AZ139)</f>
        <v>5.39952980802074E-2</v>
      </c>
      <c r="BB139" s="7">
        <f>IF(SUMIFS('Eurostat market shares'!$Z$2:$Z$185,'Eurostat market shares'!$C$2:$C$185,'Market shares starting point Fe'!$C139,'Eurostat market shares'!$D$2:$D$185,'Market shares starting point Fe'!$D139)=0,(SUMIFS('RAW data extract'!AY$74:AY$81,'RAW data extract'!$C$74:$C$81,VLOOKUP('Market shares starting point Fe'!$D139,Nomenclature!$F$1:$G$8,2,FALSE))-'Market shares starting point Fe'!BA139)+BA139,$Z139/SUMIFS('Eurostat market shares'!$Z$2:$Z$185,'Eurostat market shares'!$C$2:$C$185,'Market shares starting point Fe'!$C139,'Eurostat market shares'!$D$2:$D$185,'Market shares starting point Fe'!$D139)*(SUMIFS('RAW data extract'!AY$74:AY$81,'RAW data extract'!$C$74:$C$81,VLOOKUP('Market shares starting point Fe'!$D139,Nomenclature!$F$1:$G$8,2,FALSE))-'Market shares starting point Fe'!BA139)+BA139)</f>
        <v>5.8458049131457968E-2</v>
      </c>
      <c r="BC139" s="7">
        <f>IF(SUMIFS('Eurostat market shares'!$Z$2:$Z$185,'Eurostat market shares'!$C$2:$C$185,'Market shares starting point Fe'!$C139,'Eurostat market shares'!$D$2:$D$185,'Market shares starting point Fe'!$D139)=0,(SUMIFS('RAW data extract'!AZ$74:AZ$81,'RAW data extract'!$C$74:$C$81,VLOOKUP('Market shares starting point Fe'!$D139,Nomenclature!$F$1:$G$8,2,FALSE))-'Market shares starting point Fe'!BB139)+BB139,$Z139/SUMIFS('Eurostat market shares'!$Z$2:$Z$185,'Eurostat market shares'!$C$2:$C$185,'Market shares starting point Fe'!$C139,'Eurostat market shares'!$D$2:$D$185,'Market shares starting point Fe'!$D139)*(SUMIFS('RAW data extract'!AZ$74:AZ$81,'RAW data extract'!$C$74:$C$81,VLOOKUP('Market shares starting point Fe'!$D139,Nomenclature!$F$1:$G$8,2,FALSE))-'Market shares starting point Fe'!BB139)+BB139)</f>
        <v>6.3401371092002445E-2</v>
      </c>
      <c r="BD139" s="7">
        <f>IF(SUMIFS('Eurostat market shares'!$Z$2:$Z$185,'Eurostat market shares'!$C$2:$C$185,'Market shares starting point Fe'!$C139,'Eurostat market shares'!$D$2:$D$185,'Market shares starting point Fe'!$D139)=0,(SUMIFS('RAW data extract'!BA$74:BA$81,'RAW data extract'!$C$74:$C$81,VLOOKUP('Market shares starting point Fe'!$D139,Nomenclature!$F$1:$G$8,2,FALSE))-'Market shares starting point Fe'!BC139)+BC139,$Z139/SUMIFS('Eurostat market shares'!$Z$2:$Z$185,'Eurostat market shares'!$C$2:$C$185,'Market shares starting point Fe'!$C139,'Eurostat market shares'!$D$2:$D$185,'Market shares starting point Fe'!$D139)*(SUMIFS('RAW data extract'!BA$74:BA$81,'RAW data extract'!$C$74:$C$81,VLOOKUP('Market shares starting point Fe'!$D139,Nomenclature!$F$1:$G$8,2,FALSE))-'Market shares starting point Fe'!BC139)+BC139)</f>
        <v>6.8817306464138597E-2</v>
      </c>
      <c r="BE139" s="7">
        <f>IF(SUMIFS('Eurostat market shares'!$Z$2:$Z$185,'Eurostat market shares'!$C$2:$C$185,'Market shares starting point Fe'!$C139,'Eurostat market shares'!$D$2:$D$185,'Market shares starting point Fe'!$D139)=0,(SUMIFS('RAW data extract'!BB$74:BB$81,'RAW data extract'!$C$74:$C$81,VLOOKUP('Market shares starting point Fe'!$D139,Nomenclature!$F$1:$G$8,2,FALSE))-'Market shares starting point Fe'!BD139)+BD139,$Z139/SUMIFS('Eurostat market shares'!$Z$2:$Z$185,'Eurostat market shares'!$C$2:$C$185,'Market shares starting point Fe'!$C139,'Eurostat market shares'!$D$2:$D$185,'Market shares starting point Fe'!$D139)*(SUMIFS('RAW data extract'!BB$74:BB$81,'RAW data extract'!$C$74:$C$81,VLOOKUP('Market shares starting point Fe'!$D139,Nomenclature!$F$1:$G$8,2,FALSE))-'Market shares starting point Fe'!BD139)+BD139)</f>
        <v>7.4897037211166584E-2</v>
      </c>
      <c r="BF139" s="7">
        <f>IF(SUMIFS('Eurostat market shares'!$Z$2:$Z$185,'Eurostat market shares'!$C$2:$C$185,'Market shares starting point Fe'!$C139,'Eurostat market shares'!$D$2:$D$185,'Market shares starting point Fe'!$D139)=0,(SUMIFS('RAW data extract'!BC$74:BC$81,'RAW data extract'!$C$74:$C$81,VLOOKUP('Market shares starting point Fe'!$D139,Nomenclature!$F$1:$G$8,2,FALSE))-'Market shares starting point Fe'!BE139)+BE139,$Z139/SUMIFS('Eurostat market shares'!$Z$2:$Z$185,'Eurostat market shares'!$C$2:$C$185,'Market shares starting point Fe'!$C139,'Eurostat market shares'!$D$2:$D$185,'Market shares starting point Fe'!$D139)*(SUMIFS('RAW data extract'!BC$74:BC$81,'RAW data extract'!$C$74:$C$81,VLOOKUP('Market shares starting point Fe'!$D139,Nomenclature!$F$1:$G$8,2,FALSE))-'Market shares starting point Fe'!BE139)+BE139)</f>
        <v>8.1710240282487634E-2</v>
      </c>
      <c r="BG139" s="7">
        <f>IF(SUMIFS('Eurostat market shares'!$Z$2:$Z$185,'Eurostat market shares'!$C$2:$C$185,'Market shares starting point Fe'!$C139,'Eurostat market shares'!$D$2:$D$185,'Market shares starting point Fe'!$D139)=0,(SUMIFS('RAW data extract'!BD$74:BD$81,'RAW data extract'!$C$74:$C$81,VLOOKUP('Market shares starting point Fe'!$D139,Nomenclature!$F$1:$G$8,2,FALSE))-'Market shares starting point Fe'!BF139)+BF139,$Z139/SUMIFS('Eurostat market shares'!$Z$2:$Z$185,'Eurostat market shares'!$C$2:$C$185,'Market shares starting point Fe'!$C139,'Eurostat market shares'!$D$2:$D$185,'Market shares starting point Fe'!$D139)*(SUMIFS('RAW data extract'!BD$74:BD$81,'RAW data extract'!$C$74:$C$81,VLOOKUP('Market shares starting point Fe'!$D139,Nomenclature!$F$1:$G$8,2,FALSE))-'Market shares starting point Fe'!BF139)+BF139)</f>
        <v>8.939021685558271E-2</v>
      </c>
      <c r="BH139" s="7">
        <f>IF(SUMIFS('Eurostat market shares'!$Z$2:$Z$185,'Eurostat market shares'!$C$2:$C$185,'Market shares starting point Fe'!$C139,'Eurostat market shares'!$D$2:$D$185,'Market shares starting point Fe'!$D139)=0,(SUMIFS('RAW data extract'!BE$74:BE$81,'RAW data extract'!$C$74:$C$81,VLOOKUP('Market shares starting point Fe'!$D139,Nomenclature!$F$1:$G$8,2,FALSE))-'Market shares starting point Fe'!BG139)+BG139,$Z139/SUMIFS('Eurostat market shares'!$Z$2:$Z$185,'Eurostat market shares'!$C$2:$C$185,'Market shares starting point Fe'!$C139,'Eurostat market shares'!$D$2:$D$185,'Market shares starting point Fe'!$D139)*(SUMIFS('RAW data extract'!BE$74:BE$81,'RAW data extract'!$C$74:$C$81,VLOOKUP('Market shares starting point Fe'!$D139,Nomenclature!$F$1:$G$8,2,FALSE))-'Market shares starting point Fe'!BG139)+BG139)</f>
        <v>9.8121167187869188E-2</v>
      </c>
    </row>
    <row r="140" spans="1:60" hidden="1" x14ac:dyDescent="0.3">
      <c r="A140" t="s">
        <v>9</v>
      </c>
      <c r="B140" t="s">
        <v>10</v>
      </c>
      <c r="C140" t="s">
        <v>36</v>
      </c>
      <c r="D140" t="s">
        <v>18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 s="6">
        <f>IFERROR(SUMIFS('intermediary sheet'!J$2:J$185,'intermediary sheet'!$C$2:$C$185,'Market shares starting point Fe'!$C140,'intermediary sheet'!$D$2:$D$185,'Market shares starting point Fe'!$D140)/SUMIFS('intermediary sheet'!J$2:J$185,'intermediary sheet'!$C$2:$C$185,'Market shares starting point Fe'!$C140,'intermediary sheet'!$D$2:$D$185,"total"),0)</f>
        <v>0</v>
      </c>
      <c r="K140" s="6">
        <f>IFERROR(SUMIFS('intermediary sheet'!K$2:K$185,'intermediary sheet'!$C$2:$C$185,'Market shares starting point Fe'!$C140,'intermediary sheet'!$D$2:$D$185,'Market shares starting point Fe'!$D140)/SUMIFS('intermediary sheet'!K$2:K$185,'intermediary sheet'!$C$2:$C$185,'Market shares starting point Fe'!$C140,'intermediary sheet'!$D$2:$D$185,"total"),0)</f>
        <v>0</v>
      </c>
      <c r="L140" s="6">
        <f>IFERROR(SUMIFS('intermediary sheet'!L$2:L$185,'intermediary sheet'!$C$2:$C$185,'Market shares starting point Fe'!$C140,'intermediary sheet'!$D$2:$D$185,'Market shares starting point Fe'!$D140)/SUMIFS('intermediary sheet'!L$2:L$185,'intermediary sheet'!$C$2:$C$185,'Market shares starting point Fe'!$C140,'intermediary sheet'!$D$2:$D$185,"total"),0)</f>
        <v>0</v>
      </c>
      <c r="M140" s="6">
        <f>IFERROR(SUMIFS('intermediary sheet'!M$2:M$185,'intermediary sheet'!$C$2:$C$185,'Market shares starting point Fe'!$C140,'intermediary sheet'!$D$2:$D$185,'Market shares starting point Fe'!$D140)/SUMIFS('intermediary sheet'!M$2:M$185,'intermediary sheet'!$C$2:$C$185,'Market shares starting point Fe'!$C140,'intermediary sheet'!$D$2:$D$185,"total"),0)</f>
        <v>0</v>
      </c>
      <c r="N140" s="6">
        <f>IFERROR(SUMIFS('intermediary sheet'!N$2:N$185,'intermediary sheet'!$C$2:$C$185,'Market shares starting point Fe'!$C140,'intermediary sheet'!$D$2:$D$185,'Market shares starting point Fe'!$D140)/SUMIFS('intermediary sheet'!N$2:N$185,'intermediary sheet'!$C$2:$C$185,'Market shares starting point Fe'!$C140,'intermediary sheet'!$D$2:$D$185,"total"),0)</f>
        <v>0</v>
      </c>
      <c r="O140" s="6">
        <f>IFERROR(SUMIFS('intermediary sheet'!O$2:O$185,'intermediary sheet'!$C$2:$C$185,'Market shares starting point Fe'!$C140,'intermediary sheet'!$D$2:$D$185,'Market shares starting point Fe'!$D140)/SUMIFS('intermediary sheet'!O$2:O$185,'intermediary sheet'!$C$2:$C$185,'Market shares starting point Fe'!$C140,'intermediary sheet'!$D$2:$D$185,"total"),0)</f>
        <v>0</v>
      </c>
      <c r="P140" s="6">
        <f>IFERROR(SUMIFS('intermediary sheet'!P$2:P$185,'intermediary sheet'!$C$2:$C$185,'Market shares starting point Fe'!$C140,'intermediary sheet'!$D$2:$D$185,'Market shares starting point Fe'!$D140)/SUMIFS('intermediary sheet'!P$2:P$185,'intermediary sheet'!$C$2:$C$185,'Market shares starting point Fe'!$C140,'intermediary sheet'!$D$2:$D$185,"total"),0)</f>
        <v>0</v>
      </c>
      <c r="Q140" s="6">
        <f>IFERROR(SUMIFS('intermediary sheet'!Q$2:Q$185,'intermediary sheet'!$C$2:$C$185,'Market shares starting point Fe'!$C140,'intermediary sheet'!$D$2:$D$185,'Market shares starting point Fe'!$D140)/SUMIFS('intermediary sheet'!Q$2:Q$185,'intermediary sheet'!$C$2:$C$185,'Market shares starting point Fe'!$C140,'intermediary sheet'!$D$2:$D$185,"total"),0)</f>
        <v>0</v>
      </c>
      <c r="R140" s="6">
        <f>IFERROR(SUMIFS('intermediary sheet'!R$2:R$185,'intermediary sheet'!$C$2:$C$185,'Market shares starting point Fe'!$C140,'intermediary sheet'!$D$2:$D$185,'Market shares starting point Fe'!$D140)/SUMIFS('intermediary sheet'!R$2:R$185,'intermediary sheet'!$C$2:$C$185,'Market shares starting point Fe'!$C140,'intermediary sheet'!$D$2:$D$185,"total"),0)</f>
        <v>0</v>
      </c>
      <c r="S140" s="6">
        <f>IFERROR(SUMIFS('intermediary sheet'!S$2:S$185,'intermediary sheet'!$C$2:$C$185,'Market shares starting point Fe'!$C140,'intermediary sheet'!$D$2:$D$185,'Market shares starting point Fe'!$D140)/SUMIFS('intermediary sheet'!S$2:S$185,'intermediary sheet'!$C$2:$C$185,'Market shares starting point Fe'!$C140,'intermediary sheet'!$D$2:$D$185,"total"),0)</f>
        <v>0</v>
      </c>
      <c r="T140" s="6">
        <f>IFERROR(SUMIFS('intermediary sheet'!T$2:T$185,'intermediary sheet'!$C$2:$C$185,'Market shares starting point Fe'!$C140,'intermediary sheet'!$D$2:$D$185,'Market shares starting point Fe'!$D140)/SUMIFS('intermediary sheet'!T$2:T$185,'intermediary sheet'!$C$2:$C$185,'Market shares starting point Fe'!$C140,'intermediary sheet'!$D$2:$D$185,"total"),0)</f>
        <v>0</v>
      </c>
      <c r="U140" s="6">
        <f>IFERROR(SUMIFS('intermediary sheet'!U$2:U$185,'intermediary sheet'!$C$2:$C$185,'Market shares starting point Fe'!$C140,'intermediary sheet'!$D$2:$D$185,'Market shares starting point Fe'!$D140)/SUMIFS('intermediary sheet'!U$2:U$185,'intermediary sheet'!$C$2:$C$185,'Market shares starting point Fe'!$C140,'intermediary sheet'!$D$2:$D$185,"total"),0)</f>
        <v>0</v>
      </c>
      <c r="V140" s="6">
        <f>IFERROR(SUMIFS('intermediary sheet'!V$2:V$185,'intermediary sheet'!$C$2:$C$185,'Market shares starting point Fe'!$C140,'intermediary sheet'!$D$2:$D$185,'Market shares starting point Fe'!$D140)/SUMIFS('intermediary sheet'!V$2:V$185,'intermediary sheet'!$C$2:$C$185,'Market shares starting point Fe'!$C140,'intermediary sheet'!$D$2:$D$185,"total"),0)</f>
        <v>0</v>
      </c>
      <c r="W140" s="6">
        <f>IFERROR(SUMIFS('intermediary sheet'!W$2:W$185,'intermediary sheet'!$C$2:$C$185,'Market shares starting point Fe'!$C140,'intermediary sheet'!$D$2:$D$185,'Market shares starting point Fe'!$D140)/SUMIFS('intermediary sheet'!W$2:W$185,'intermediary sheet'!$C$2:$C$185,'Market shares starting point Fe'!$C140,'intermediary sheet'!$D$2:$D$185,"total"),0)</f>
        <v>0</v>
      </c>
      <c r="X140" s="6">
        <f>IFERROR(SUMIFS('intermediary sheet'!X$2:X$185,'intermediary sheet'!$C$2:$C$185,'Market shares starting point Fe'!$C140,'intermediary sheet'!$D$2:$D$185,'Market shares starting point Fe'!$D140)/SUMIFS('intermediary sheet'!X$2:X$185,'intermediary sheet'!$C$2:$C$185,'Market shares starting point Fe'!$C140,'intermediary sheet'!$D$2:$D$185,"total"),0)</f>
        <v>0</v>
      </c>
      <c r="Y140" s="6">
        <f>IFERROR(SUMIFS('intermediary sheet'!Y$2:Y$185,'intermediary sheet'!$C$2:$C$185,'Market shares starting point Fe'!$C140,'intermediary sheet'!$D$2:$D$185,'Market shares starting point Fe'!$D140)/SUMIFS('intermediary sheet'!Y$2:Y$185,'intermediary sheet'!$C$2:$C$185,'Market shares starting point Fe'!$C140,'intermediary sheet'!$D$2:$D$185,"total"),0)</f>
        <v>0</v>
      </c>
      <c r="Z140" s="6">
        <f>IFERROR(SUMIFS('intermediary sheet'!Z$2:Z$185,'intermediary sheet'!$C$2:$C$185,'Market shares starting point Fe'!$C140,'intermediary sheet'!$D$2:$D$185,'Market shares starting point Fe'!$D140)/SUMIFS('intermediary sheet'!Z$2:Z$185,'intermediary sheet'!$C$2:$C$185,'Market shares starting point Fe'!$C140,'intermediary sheet'!$D$2:$D$185,"total"),0)</f>
        <v>0</v>
      </c>
      <c r="AA140" s="7">
        <f>IF(SUMIFS('Eurostat market shares'!$Z$2:$Z$185,'Eurostat market shares'!$C$2:$C$185,'Market shares starting point Fe'!$C140,'Eurostat market shares'!$D$2:$D$185,'Market shares starting point Fe'!$D140)=0,(SUMIFS('RAW data extract'!X$74:X$81,'RAW data extract'!$C$74:$C$81,VLOOKUP('Market shares starting point Fe'!$D140,Nomenclature!$F$1:$G$8,2,FALSE))-'Market shares starting point Fe'!Z140)+Z140,$Z140/SUMIFS('Eurostat market shares'!$Z$2:$Z$185,'Eurostat market shares'!$C$2:$C$185,'Market shares starting point Fe'!$C140,'Eurostat market shares'!$D$2:$D$185,'Market shares starting point Fe'!$D140)*(SUMIFS('RAW data extract'!X$74:X$81,'RAW data extract'!$C$74:$C$81,VLOOKUP('Market shares starting point Fe'!$D140,Nomenclature!$F$1:$G$8,2,FALSE))-'Market shares starting point Fe'!Z140)+Z140)</f>
        <v>0</v>
      </c>
      <c r="AB140" s="7">
        <f>IF(SUMIFS('Eurostat market shares'!$Z$2:$Z$185,'Eurostat market shares'!$C$2:$C$185,'Market shares starting point Fe'!$C140,'Eurostat market shares'!$D$2:$D$185,'Market shares starting point Fe'!$D140)=0,(SUMIFS('RAW data extract'!Y$74:Y$81,'RAW data extract'!$C$74:$C$81,VLOOKUP('Market shares starting point Fe'!$D140,Nomenclature!$F$1:$G$8,2,FALSE))-'Market shares starting point Fe'!AA140)+AA140,$Z140/SUMIFS('Eurostat market shares'!$Z$2:$Z$185,'Eurostat market shares'!$C$2:$C$185,'Market shares starting point Fe'!$C140,'Eurostat market shares'!$D$2:$D$185,'Market shares starting point Fe'!$D140)*(SUMIFS('RAW data extract'!Y$74:Y$81,'RAW data extract'!$C$74:$C$81,VLOOKUP('Market shares starting point Fe'!$D140,Nomenclature!$F$1:$G$8,2,FALSE))-'Market shares starting point Fe'!AA140)+AA140)</f>
        <v>0</v>
      </c>
      <c r="AC140" s="7">
        <f>IF(SUMIFS('Eurostat market shares'!$Z$2:$Z$185,'Eurostat market shares'!$C$2:$C$185,'Market shares starting point Fe'!$C140,'Eurostat market shares'!$D$2:$D$185,'Market shares starting point Fe'!$D140)=0,(SUMIFS('RAW data extract'!Z$74:Z$81,'RAW data extract'!$C$74:$C$81,VLOOKUP('Market shares starting point Fe'!$D140,Nomenclature!$F$1:$G$8,2,FALSE))-'Market shares starting point Fe'!AB140)+AB140,$Z140/SUMIFS('Eurostat market shares'!$Z$2:$Z$185,'Eurostat market shares'!$C$2:$C$185,'Market shares starting point Fe'!$C140,'Eurostat market shares'!$D$2:$D$185,'Market shares starting point Fe'!$D140)*(SUMIFS('RAW data extract'!Z$74:Z$81,'RAW data extract'!$C$74:$C$81,VLOOKUP('Market shares starting point Fe'!$D140,Nomenclature!$F$1:$G$8,2,FALSE))-'Market shares starting point Fe'!AB140)+AB140)</f>
        <v>0</v>
      </c>
      <c r="AD140" s="7">
        <f>IF(SUMIFS('Eurostat market shares'!$Z$2:$Z$185,'Eurostat market shares'!$C$2:$C$185,'Market shares starting point Fe'!$C140,'Eurostat market shares'!$D$2:$D$185,'Market shares starting point Fe'!$D140)=0,(SUMIFS('RAW data extract'!AA$74:AA$81,'RAW data extract'!$C$74:$C$81,VLOOKUP('Market shares starting point Fe'!$D140,Nomenclature!$F$1:$G$8,2,FALSE))-'Market shares starting point Fe'!AC140)+AC140,$Z140/SUMIFS('Eurostat market shares'!$Z$2:$Z$185,'Eurostat market shares'!$C$2:$C$185,'Market shares starting point Fe'!$C140,'Eurostat market shares'!$D$2:$D$185,'Market shares starting point Fe'!$D140)*(SUMIFS('RAW data extract'!AA$74:AA$81,'RAW data extract'!$C$74:$C$81,VLOOKUP('Market shares starting point Fe'!$D140,Nomenclature!$F$1:$G$8,2,FALSE))-'Market shares starting point Fe'!AC140)+AC140)</f>
        <v>0</v>
      </c>
      <c r="AE140" s="7">
        <f>IF(SUMIFS('Eurostat market shares'!$Z$2:$Z$185,'Eurostat market shares'!$C$2:$C$185,'Market shares starting point Fe'!$C140,'Eurostat market shares'!$D$2:$D$185,'Market shares starting point Fe'!$D140)=0,(SUMIFS('RAW data extract'!AB$74:AB$81,'RAW data extract'!$C$74:$C$81,VLOOKUP('Market shares starting point Fe'!$D140,Nomenclature!$F$1:$G$8,2,FALSE))-'Market shares starting point Fe'!AD140)+AD140,$Z140/SUMIFS('Eurostat market shares'!$Z$2:$Z$185,'Eurostat market shares'!$C$2:$C$185,'Market shares starting point Fe'!$C140,'Eurostat market shares'!$D$2:$D$185,'Market shares starting point Fe'!$D140)*(SUMIFS('RAW data extract'!AB$74:AB$81,'RAW data extract'!$C$74:$C$81,VLOOKUP('Market shares starting point Fe'!$D140,Nomenclature!$F$1:$G$8,2,FALSE))-'Market shares starting point Fe'!AD140)+AD140)</f>
        <v>0</v>
      </c>
      <c r="AF140" s="7">
        <f>IF(SUMIFS('Eurostat market shares'!$Z$2:$Z$185,'Eurostat market shares'!$C$2:$C$185,'Market shares starting point Fe'!$C140,'Eurostat market shares'!$D$2:$D$185,'Market shares starting point Fe'!$D140)=0,(SUMIFS('RAW data extract'!AC$74:AC$81,'RAW data extract'!$C$74:$C$81,VLOOKUP('Market shares starting point Fe'!$D140,Nomenclature!$F$1:$G$8,2,FALSE))-'Market shares starting point Fe'!AE140)+AE140,$Z140/SUMIFS('Eurostat market shares'!$Z$2:$Z$185,'Eurostat market shares'!$C$2:$C$185,'Market shares starting point Fe'!$C140,'Eurostat market shares'!$D$2:$D$185,'Market shares starting point Fe'!$D140)*(SUMIFS('RAW data extract'!AC$74:AC$81,'RAW data extract'!$C$74:$C$81,VLOOKUP('Market shares starting point Fe'!$D140,Nomenclature!$F$1:$G$8,2,FALSE))-'Market shares starting point Fe'!AE140)+AE140)</f>
        <v>0</v>
      </c>
      <c r="AG140" s="7">
        <f>IF(SUMIFS('Eurostat market shares'!$Z$2:$Z$185,'Eurostat market shares'!$C$2:$C$185,'Market shares starting point Fe'!$C140,'Eurostat market shares'!$D$2:$D$185,'Market shares starting point Fe'!$D140)=0,(SUMIFS('RAW data extract'!AD$74:AD$81,'RAW data extract'!$C$74:$C$81,VLOOKUP('Market shares starting point Fe'!$D140,Nomenclature!$F$1:$G$8,2,FALSE))-'Market shares starting point Fe'!AF140)+AF140,$Z140/SUMIFS('Eurostat market shares'!$Z$2:$Z$185,'Eurostat market shares'!$C$2:$C$185,'Market shares starting point Fe'!$C140,'Eurostat market shares'!$D$2:$D$185,'Market shares starting point Fe'!$D140)*(SUMIFS('RAW data extract'!AD$74:AD$81,'RAW data extract'!$C$74:$C$81,VLOOKUP('Market shares starting point Fe'!$D140,Nomenclature!$F$1:$G$8,2,FALSE))-'Market shares starting point Fe'!AF140)+AF140)</f>
        <v>0</v>
      </c>
      <c r="AH140" s="7">
        <f>IF(SUMIFS('Eurostat market shares'!$Z$2:$Z$185,'Eurostat market shares'!$C$2:$C$185,'Market shares starting point Fe'!$C140,'Eurostat market shares'!$D$2:$D$185,'Market shares starting point Fe'!$D140)=0,(SUMIFS('RAW data extract'!AE$74:AE$81,'RAW data extract'!$C$74:$C$81,VLOOKUP('Market shares starting point Fe'!$D140,Nomenclature!$F$1:$G$8,2,FALSE))-'Market shares starting point Fe'!AG140)+AG140,$Z140/SUMIFS('Eurostat market shares'!$Z$2:$Z$185,'Eurostat market shares'!$C$2:$C$185,'Market shares starting point Fe'!$C140,'Eurostat market shares'!$D$2:$D$185,'Market shares starting point Fe'!$D140)*(SUMIFS('RAW data extract'!AE$74:AE$81,'RAW data extract'!$C$74:$C$81,VLOOKUP('Market shares starting point Fe'!$D140,Nomenclature!$F$1:$G$8,2,FALSE))-'Market shares starting point Fe'!AG140)+AG140)</f>
        <v>0</v>
      </c>
      <c r="AI140" s="7">
        <f>IF(SUMIFS('Eurostat market shares'!$Z$2:$Z$185,'Eurostat market shares'!$C$2:$C$185,'Market shares starting point Fe'!$C140,'Eurostat market shares'!$D$2:$D$185,'Market shares starting point Fe'!$D140)=0,(SUMIFS('RAW data extract'!AF$74:AF$81,'RAW data extract'!$C$74:$C$81,VLOOKUP('Market shares starting point Fe'!$D140,Nomenclature!$F$1:$G$8,2,FALSE))-'Market shares starting point Fe'!AH140)+AH140,$Z140/SUMIFS('Eurostat market shares'!$Z$2:$Z$185,'Eurostat market shares'!$C$2:$C$185,'Market shares starting point Fe'!$C140,'Eurostat market shares'!$D$2:$D$185,'Market shares starting point Fe'!$D140)*(SUMIFS('RAW data extract'!AF$74:AF$81,'RAW data extract'!$C$74:$C$81,VLOOKUP('Market shares starting point Fe'!$D140,Nomenclature!$F$1:$G$8,2,FALSE))-'Market shares starting point Fe'!AH140)+AH140)</f>
        <v>0</v>
      </c>
      <c r="AJ140" s="7">
        <f>IF(SUMIFS('Eurostat market shares'!$Z$2:$Z$185,'Eurostat market shares'!$C$2:$C$185,'Market shares starting point Fe'!$C140,'Eurostat market shares'!$D$2:$D$185,'Market shares starting point Fe'!$D140)=0,(SUMIFS('RAW data extract'!AG$74:AG$81,'RAW data extract'!$C$74:$C$81,VLOOKUP('Market shares starting point Fe'!$D140,Nomenclature!$F$1:$G$8,2,FALSE))-'Market shares starting point Fe'!AI140)+AI140,$Z140/SUMIFS('Eurostat market shares'!$Z$2:$Z$185,'Eurostat market shares'!$C$2:$C$185,'Market shares starting point Fe'!$C140,'Eurostat market shares'!$D$2:$D$185,'Market shares starting point Fe'!$D140)*(SUMIFS('RAW data extract'!AG$74:AG$81,'RAW data extract'!$C$74:$C$81,VLOOKUP('Market shares starting point Fe'!$D140,Nomenclature!$F$1:$G$8,2,FALSE))-'Market shares starting point Fe'!AI140)+AI140)</f>
        <v>0</v>
      </c>
      <c r="AK140" s="7">
        <f>IF(SUMIFS('Eurostat market shares'!$Z$2:$Z$185,'Eurostat market shares'!$C$2:$C$185,'Market shares starting point Fe'!$C140,'Eurostat market shares'!$D$2:$D$185,'Market shares starting point Fe'!$D140)=0,(SUMIFS('RAW data extract'!AH$74:AH$81,'RAW data extract'!$C$74:$C$81,VLOOKUP('Market shares starting point Fe'!$D140,Nomenclature!$F$1:$G$8,2,FALSE))-'Market shares starting point Fe'!AJ140)+AJ140,$Z140/SUMIFS('Eurostat market shares'!$Z$2:$Z$185,'Eurostat market shares'!$C$2:$C$185,'Market shares starting point Fe'!$C140,'Eurostat market shares'!$D$2:$D$185,'Market shares starting point Fe'!$D140)*(SUMIFS('RAW data extract'!AH$74:AH$81,'RAW data extract'!$C$74:$C$81,VLOOKUP('Market shares starting point Fe'!$D140,Nomenclature!$F$1:$G$8,2,FALSE))-'Market shares starting point Fe'!AJ140)+AJ140)</f>
        <v>0</v>
      </c>
      <c r="AL140" s="7">
        <f>IF(SUMIFS('Eurostat market shares'!$Z$2:$Z$185,'Eurostat market shares'!$C$2:$C$185,'Market shares starting point Fe'!$C140,'Eurostat market shares'!$D$2:$D$185,'Market shares starting point Fe'!$D140)=0,(SUMIFS('RAW data extract'!AI$74:AI$81,'RAW data extract'!$C$74:$C$81,VLOOKUP('Market shares starting point Fe'!$D140,Nomenclature!$F$1:$G$8,2,FALSE))-'Market shares starting point Fe'!AK140)+AK140,$Z140/SUMIFS('Eurostat market shares'!$Z$2:$Z$185,'Eurostat market shares'!$C$2:$C$185,'Market shares starting point Fe'!$C140,'Eurostat market shares'!$D$2:$D$185,'Market shares starting point Fe'!$D140)*(SUMIFS('RAW data extract'!AI$74:AI$81,'RAW data extract'!$C$74:$C$81,VLOOKUP('Market shares starting point Fe'!$D140,Nomenclature!$F$1:$G$8,2,FALSE))-'Market shares starting point Fe'!AK140)+AK140)</f>
        <v>0</v>
      </c>
      <c r="AM140" s="7">
        <f>IF(SUMIFS('Eurostat market shares'!$Z$2:$Z$185,'Eurostat market shares'!$C$2:$C$185,'Market shares starting point Fe'!$C140,'Eurostat market shares'!$D$2:$D$185,'Market shares starting point Fe'!$D140)=0,(SUMIFS('RAW data extract'!AJ$74:AJ$81,'RAW data extract'!$C$74:$C$81,VLOOKUP('Market shares starting point Fe'!$D140,Nomenclature!$F$1:$G$8,2,FALSE))-'Market shares starting point Fe'!AL140)+AL140,$Z140/SUMIFS('Eurostat market shares'!$Z$2:$Z$185,'Eurostat market shares'!$C$2:$C$185,'Market shares starting point Fe'!$C140,'Eurostat market shares'!$D$2:$D$185,'Market shares starting point Fe'!$D140)*(SUMIFS('RAW data extract'!AJ$74:AJ$81,'RAW data extract'!$C$74:$C$81,VLOOKUP('Market shares starting point Fe'!$D140,Nomenclature!$F$1:$G$8,2,FALSE))-'Market shares starting point Fe'!AL140)+AL140)</f>
        <v>0</v>
      </c>
      <c r="AN140" s="7">
        <f>IF(SUMIFS('Eurostat market shares'!$Z$2:$Z$185,'Eurostat market shares'!$C$2:$C$185,'Market shares starting point Fe'!$C140,'Eurostat market shares'!$D$2:$D$185,'Market shares starting point Fe'!$D140)=0,(SUMIFS('RAW data extract'!AK$74:AK$81,'RAW data extract'!$C$74:$C$81,VLOOKUP('Market shares starting point Fe'!$D140,Nomenclature!$F$1:$G$8,2,FALSE))-'Market shares starting point Fe'!AM140)+AM140,$Z140/SUMIFS('Eurostat market shares'!$Z$2:$Z$185,'Eurostat market shares'!$C$2:$C$185,'Market shares starting point Fe'!$C140,'Eurostat market shares'!$D$2:$D$185,'Market shares starting point Fe'!$D140)*(SUMIFS('RAW data extract'!AK$74:AK$81,'RAW data extract'!$C$74:$C$81,VLOOKUP('Market shares starting point Fe'!$D140,Nomenclature!$F$1:$G$8,2,FALSE))-'Market shares starting point Fe'!AM140)+AM140)</f>
        <v>0</v>
      </c>
      <c r="AO140" s="7">
        <f>IF(SUMIFS('Eurostat market shares'!$Z$2:$Z$185,'Eurostat market shares'!$C$2:$C$185,'Market shares starting point Fe'!$C140,'Eurostat market shares'!$D$2:$D$185,'Market shares starting point Fe'!$D140)=0,(SUMIFS('RAW data extract'!AL$74:AL$81,'RAW data extract'!$C$74:$C$81,VLOOKUP('Market shares starting point Fe'!$D140,Nomenclature!$F$1:$G$8,2,FALSE))-'Market shares starting point Fe'!AN140)+AN140,$Z140/SUMIFS('Eurostat market shares'!$Z$2:$Z$185,'Eurostat market shares'!$C$2:$C$185,'Market shares starting point Fe'!$C140,'Eurostat market shares'!$D$2:$D$185,'Market shares starting point Fe'!$D140)*(SUMIFS('RAW data extract'!AL$74:AL$81,'RAW data extract'!$C$74:$C$81,VLOOKUP('Market shares starting point Fe'!$D140,Nomenclature!$F$1:$G$8,2,FALSE))-'Market shares starting point Fe'!AN140)+AN140)</f>
        <v>0</v>
      </c>
      <c r="AP140" s="7">
        <f>IF(SUMIFS('Eurostat market shares'!$Z$2:$Z$185,'Eurostat market shares'!$C$2:$C$185,'Market shares starting point Fe'!$C140,'Eurostat market shares'!$D$2:$D$185,'Market shares starting point Fe'!$D140)=0,(SUMIFS('RAW data extract'!AM$74:AM$81,'RAW data extract'!$C$74:$C$81,VLOOKUP('Market shares starting point Fe'!$D140,Nomenclature!$F$1:$G$8,2,FALSE))-'Market shares starting point Fe'!AO140)+AO140,$Z140/SUMIFS('Eurostat market shares'!$Z$2:$Z$185,'Eurostat market shares'!$C$2:$C$185,'Market shares starting point Fe'!$C140,'Eurostat market shares'!$D$2:$D$185,'Market shares starting point Fe'!$D140)*(SUMIFS('RAW data extract'!AM$74:AM$81,'RAW data extract'!$C$74:$C$81,VLOOKUP('Market shares starting point Fe'!$D140,Nomenclature!$F$1:$G$8,2,FALSE))-'Market shares starting point Fe'!AO140)+AO140)</f>
        <v>0</v>
      </c>
      <c r="AQ140" s="7">
        <f>IF(SUMIFS('Eurostat market shares'!$Z$2:$Z$185,'Eurostat market shares'!$C$2:$C$185,'Market shares starting point Fe'!$C140,'Eurostat market shares'!$D$2:$D$185,'Market shares starting point Fe'!$D140)=0,(SUMIFS('RAW data extract'!AN$74:AN$81,'RAW data extract'!$C$74:$C$81,VLOOKUP('Market shares starting point Fe'!$D140,Nomenclature!$F$1:$G$8,2,FALSE))-'Market shares starting point Fe'!AP140)+AP140,$Z140/SUMIFS('Eurostat market shares'!$Z$2:$Z$185,'Eurostat market shares'!$C$2:$C$185,'Market shares starting point Fe'!$C140,'Eurostat market shares'!$D$2:$D$185,'Market shares starting point Fe'!$D140)*(SUMIFS('RAW data extract'!AN$74:AN$81,'RAW data extract'!$C$74:$C$81,VLOOKUP('Market shares starting point Fe'!$D140,Nomenclature!$F$1:$G$8,2,FALSE))-'Market shares starting point Fe'!AP140)+AP140)</f>
        <v>0</v>
      </c>
      <c r="AR140" s="7">
        <f>IF(SUMIFS('Eurostat market shares'!$Z$2:$Z$185,'Eurostat market shares'!$C$2:$C$185,'Market shares starting point Fe'!$C140,'Eurostat market shares'!$D$2:$D$185,'Market shares starting point Fe'!$D140)=0,(SUMIFS('RAW data extract'!AO$74:AO$81,'RAW data extract'!$C$74:$C$81,VLOOKUP('Market shares starting point Fe'!$D140,Nomenclature!$F$1:$G$8,2,FALSE))-'Market shares starting point Fe'!AQ140)+AQ140,$Z140/SUMIFS('Eurostat market shares'!$Z$2:$Z$185,'Eurostat market shares'!$C$2:$C$185,'Market shares starting point Fe'!$C140,'Eurostat market shares'!$D$2:$D$185,'Market shares starting point Fe'!$D140)*(SUMIFS('RAW data extract'!AO$74:AO$81,'RAW data extract'!$C$74:$C$81,VLOOKUP('Market shares starting point Fe'!$D140,Nomenclature!$F$1:$G$8,2,FALSE))-'Market shares starting point Fe'!AQ140)+AQ140)</f>
        <v>0</v>
      </c>
      <c r="AS140" s="7">
        <f>IF(SUMIFS('Eurostat market shares'!$Z$2:$Z$185,'Eurostat market shares'!$C$2:$C$185,'Market shares starting point Fe'!$C140,'Eurostat market shares'!$D$2:$D$185,'Market shares starting point Fe'!$D140)=0,(SUMIFS('RAW data extract'!AP$74:AP$81,'RAW data extract'!$C$74:$C$81,VLOOKUP('Market shares starting point Fe'!$D140,Nomenclature!$F$1:$G$8,2,FALSE))-'Market shares starting point Fe'!AR140)+AR140,$Z140/SUMIFS('Eurostat market shares'!$Z$2:$Z$185,'Eurostat market shares'!$C$2:$C$185,'Market shares starting point Fe'!$C140,'Eurostat market shares'!$D$2:$D$185,'Market shares starting point Fe'!$D140)*(SUMIFS('RAW data extract'!AP$74:AP$81,'RAW data extract'!$C$74:$C$81,VLOOKUP('Market shares starting point Fe'!$D140,Nomenclature!$F$1:$G$8,2,FALSE))-'Market shares starting point Fe'!AR140)+AR140)</f>
        <v>0</v>
      </c>
      <c r="AT140" s="7">
        <f>IF(SUMIFS('Eurostat market shares'!$Z$2:$Z$185,'Eurostat market shares'!$C$2:$C$185,'Market shares starting point Fe'!$C140,'Eurostat market shares'!$D$2:$D$185,'Market shares starting point Fe'!$D140)=0,(SUMIFS('RAW data extract'!AQ$74:AQ$81,'RAW data extract'!$C$74:$C$81,VLOOKUP('Market shares starting point Fe'!$D140,Nomenclature!$F$1:$G$8,2,FALSE))-'Market shares starting point Fe'!AS140)+AS140,$Z140/SUMIFS('Eurostat market shares'!$Z$2:$Z$185,'Eurostat market shares'!$C$2:$C$185,'Market shares starting point Fe'!$C140,'Eurostat market shares'!$D$2:$D$185,'Market shares starting point Fe'!$D140)*(SUMIFS('RAW data extract'!AQ$74:AQ$81,'RAW data extract'!$C$74:$C$81,VLOOKUP('Market shares starting point Fe'!$D140,Nomenclature!$F$1:$G$8,2,FALSE))-'Market shares starting point Fe'!AS140)+AS140)</f>
        <v>0</v>
      </c>
      <c r="AU140" s="7">
        <f>IF(SUMIFS('Eurostat market shares'!$Z$2:$Z$185,'Eurostat market shares'!$C$2:$C$185,'Market shares starting point Fe'!$C140,'Eurostat market shares'!$D$2:$D$185,'Market shares starting point Fe'!$D140)=0,(SUMIFS('RAW data extract'!AR$74:AR$81,'RAW data extract'!$C$74:$C$81,VLOOKUP('Market shares starting point Fe'!$D140,Nomenclature!$F$1:$G$8,2,FALSE))-'Market shares starting point Fe'!AT140)+AT140,$Z140/SUMIFS('Eurostat market shares'!$Z$2:$Z$185,'Eurostat market shares'!$C$2:$C$185,'Market shares starting point Fe'!$C140,'Eurostat market shares'!$D$2:$D$185,'Market shares starting point Fe'!$D140)*(SUMIFS('RAW data extract'!AR$74:AR$81,'RAW data extract'!$C$74:$C$81,VLOOKUP('Market shares starting point Fe'!$D140,Nomenclature!$F$1:$G$8,2,FALSE))-'Market shares starting point Fe'!AT140)+AT140)</f>
        <v>0</v>
      </c>
      <c r="AV140" s="7">
        <f>IF(SUMIFS('Eurostat market shares'!$Z$2:$Z$185,'Eurostat market shares'!$C$2:$C$185,'Market shares starting point Fe'!$C140,'Eurostat market shares'!$D$2:$D$185,'Market shares starting point Fe'!$D140)=0,(SUMIFS('RAW data extract'!AS$74:AS$81,'RAW data extract'!$C$74:$C$81,VLOOKUP('Market shares starting point Fe'!$D140,Nomenclature!$F$1:$G$8,2,FALSE))-'Market shares starting point Fe'!AU140)+AU140,$Z140/SUMIFS('Eurostat market shares'!$Z$2:$Z$185,'Eurostat market shares'!$C$2:$C$185,'Market shares starting point Fe'!$C140,'Eurostat market shares'!$D$2:$D$185,'Market shares starting point Fe'!$D140)*(SUMIFS('RAW data extract'!AS$74:AS$81,'RAW data extract'!$C$74:$C$81,VLOOKUP('Market shares starting point Fe'!$D140,Nomenclature!$F$1:$G$8,2,FALSE))-'Market shares starting point Fe'!AU140)+AU140)</f>
        <v>0</v>
      </c>
      <c r="AW140" s="7">
        <f>IF(SUMIFS('Eurostat market shares'!$Z$2:$Z$185,'Eurostat market shares'!$C$2:$C$185,'Market shares starting point Fe'!$C140,'Eurostat market shares'!$D$2:$D$185,'Market shares starting point Fe'!$D140)=0,(SUMIFS('RAW data extract'!AT$74:AT$81,'RAW data extract'!$C$74:$C$81,VLOOKUP('Market shares starting point Fe'!$D140,Nomenclature!$F$1:$G$8,2,FALSE))-'Market shares starting point Fe'!AV140)+AV140,$Z140/SUMIFS('Eurostat market shares'!$Z$2:$Z$185,'Eurostat market shares'!$C$2:$C$185,'Market shares starting point Fe'!$C140,'Eurostat market shares'!$D$2:$D$185,'Market shares starting point Fe'!$D140)*(SUMIFS('RAW data extract'!AT$74:AT$81,'RAW data extract'!$C$74:$C$81,VLOOKUP('Market shares starting point Fe'!$D140,Nomenclature!$F$1:$G$8,2,FALSE))-'Market shares starting point Fe'!AV140)+AV140)</f>
        <v>0</v>
      </c>
      <c r="AX140" s="7">
        <f>IF(SUMIFS('Eurostat market shares'!$Z$2:$Z$185,'Eurostat market shares'!$C$2:$C$185,'Market shares starting point Fe'!$C140,'Eurostat market shares'!$D$2:$D$185,'Market shares starting point Fe'!$D140)=0,(SUMIFS('RAW data extract'!AU$74:AU$81,'RAW data extract'!$C$74:$C$81,VLOOKUP('Market shares starting point Fe'!$D140,Nomenclature!$F$1:$G$8,2,FALSE))-'Market shares starting point Fe'!AW140)+AW140,$Z140/SUMIFS('Eurostat market shares'!$Z$2:$Z$185,'Eurostat market shares'!$C$2:$C$185,'Market shares starting point Fe'!$C140,'Eurostat market shares'!$D$2:$D$185,'Market shares starting point Fe'!$D140)*(SUMIFS('RAW data extract'!AU$74:AU$81,'RAW data extract'!$C$74:$C$81,VLOOKUP('Market shares starting point Fe'!$D140,Nomenclature!$F$1:$G$8,2,FALSE))-'Market shares starting point Fe'!AW140)+AW140)</f>
        <v>0</v>
      </c>
      <c r="AY140" s="7">
        <f>IF(SUMIFS('Eurostat market shares'!$Z$2:$Z$185,'Eurostat market shares'!$C$2:$C$185,'Market shares starting point Fe'!$C140,'Eurostat market shares'!$D$2:$D$185,'Market shares starting point Fe'!$D140)=0,(SUMIFS('RAW data extract'!AV$74:AV$81,'RAW data extract'!$C$74:$C$81,VLOOKUP('Market shares starting point Fe'!$D140,Nomenclature!$F$1:$G$8,2,FALSE))-'Market shares starting point Fe'!AX140)+AX140,$Z140/SUMIFS('Eurostat market shares'!$Z$2:$Z$185,'Eurostat market shares'!$C$2:$C$185,'Market shares starting point Fe'!$C140,'Eurostat market shares'!$D$2:$D$185,'Market shares starting point Fe'!$D140)*(SUMIFS('RAW data extract'!AV$74:AV$81,'RAW data extract'!$C$74:$C$81,VLOOKUP('Market shares starting point Fe'!$D140,Nomenclature!$F$1:$G$8,2,FALSE))-'Market shares starting point Fe'!AX140)+AX140)</f>
        <v>0</v>
      </c>
      <c r="AZ140" s="7">
        <f>IF(SUMIFS('Eurostat market shares'!$Z$2:$Z$185,'Eurostat market shares'!$C$2:$C$185,'Market shares starting point Fe'!$C140,'Eurostat market shares'!$D$2:$D$185,'Market shares starting point Fe'!$D140)=0,(SUMIFS('RAW data extract'!AW$74:AW$81,'RAW data extract'!$C$74:$C$81,VLOOKUP('Market shares starting point Fe'!$D140,Nomenclature!$F$1:$G$8,2,FALSE))-'Market shares starting point Fe'!AY140)+AY140,$Z140/SUMIFS('Eurostat market shares'!$Z$2:$Z$185,'Eurostat market shares'!$C$2:$C$185,'Market shares starting point Fe'!$C140,'Eurostat market shares'!$D$2:$D$185,'Market shares starting point Fe'!$D140)*(SUMIFS('RAW data extract'!AW$74:AW$81,'RAW data extract'!$C$74:$C$81,VLOOKUP('Market shares starting point Fe'!$D140,Nomenclature!$F$1:$G$8,2,FALSE))-'Market shares starting point Fe'!AY140)+AY140)</f>
        <v>0</v>
      </c>
      <c r="BA140" s="7">
        <f>IF(SUMIFS('Eurostat market shares'!$Z$2:$Z$185,'Eurostat market shares'!$C$2:$C$185,'Market shares starting point Fe'!$C140,'Eurostat market shares'!$D$2:$D$185,'Market shares starting point Fe'!$D140)=0,(SUMIFS('RAW data extract'!AX$74:AX$81,'RAW data extract'!$C$74:$C$81,VLOOKUP('Market shares starting point Fe'!$D140,Nomenclature!$F$1:$G$8,2,FALSE))-'Market shares starting point Fe'!AZ140)+AZ140,$Z140/SUMIFS('Eurostat market shares'!$Z$2:$Z$185,'Eurostat market shares'!$C$2:$C$185,'Market shares starting point Fe'!$C140,'Eurostat market shares'!$D$2:$D$185,'Market shares starting point Fe'!$D140)*(SUMIFS('RAW data extract'!AX$74:AX$81,'RAW data extract'!$C$74:$C$81,VLOOKUP('Market shares starting point Fe'!$D140,Nomenclature!$F$1:$G$8,2,FALSE))-'Market shares starting point Fe'!AZ140)+AZ140)</f>
        <v>0</v>
      </c>
      <c r="BB140" s="7">
        <f>IF(SUMIFS('Eurostat market shares'!$Z$2:$Z$185,'Eurostat market shares'!$C$2:$C$185,'Market shares starting point Fe'!$C140,'Eurostat market shares'!$D$2:$D$185,'Market shares starting point Fe'!$D140)=0,(SUMIFS('RAW data extract'!AY$74:AY$81,'RAW data extract'!$C$74:$C$81,VLOOKUP('Market shares starting point Fe'!$D140,Nomenclature!$F$1:$G$8,2,FALSE))-'Market shares starting point Fe'!BA140)+BA140,$Z140/SUMIFS('Eurostat market shares'!$Z$2:$Z$185,'Eurostat market shares'!$C$2:$C$185,'Market shares starting point Fe'!$C140,'Eurostat market shares'!$D$2:$D$185,'Market shares starting point Fe'!$D140)*(SUMIFS('RAW data extract'!AY$74:AY$81,'RAW data extract'!$C$74:$C$81,VLOOKUP('Market shares starting point Fe'!$D140,Nomenclature!$F$1:$G$8,2,FALSE))-'Market shares starting point Fe'!BA140)+BA140)</f>
        <v>0</v>
      </c>
      <c r="BC140" s="7">
        <f>IF(SUMIFS('Eurostat market shares'!$Z$2:$Z$185,'Eurostat market shares'!$C$2:$C$185,'Market shares starting point Fe'!$C140,'Eurostat market shares'!$D$2:$D$185,'Market shares starting point Fe'!$D140)=0,(SUMIFS('RAW data extract'!AZ$74:AZ$81,'RAW data extract'!$C$74:$C$81,VLOOKUP('Market shares starting point Fe'!$D140,Nomenclature!$F$1:$G$8,2,FALSE))-'Market shares starting point Fe'!BB140)+BB140,$Z140/SUMIFS('Eurostat market shares'!$Z$2:$Z$185,'Eurostat market shares'!$C$2:$C$185,'Market shares starting point Fe'!$C140,'Eurostat market shares'!$D$2:$D$185,'Market shares starting point Fe'!$D140)*(SUMIFS('RAW data extract'!AZ$74:AZ$81,'RAW data extract'!$C$74:$C$81,VLOOKUP('Market shares starting point Fe'!$D140,Nomenclature!$F$1:$G$8,2,FALSE))-'Market shares starting point Fe'!BB140)+BB140)</f>
        <v>0</v>
      </c>
      <c r="BD140" s="7">
        <f>IF(SUMIFS('Eurostat market shares'!$Z$2:$Z$185,'Eurostat market shares'!$C$2:$C$185,'Market shares starting point Fe'!$C140,'Eurostat market shares'!$D$2:$D$185,'Market shares starting point Fe'!$D140)=0,(SUMIFS('RAW data extract'!BA$74:BA$81,'RAW data extract'!$C$74:$C$81,VLOOKUP('Market shares starting point Fe'!$D140,Nomenclature!$F$1:$G$8,2,FALSE))-'Market shares starting point Fe'!BC140)+BC140,$Z140/SUMIFS('Eurostat market shares'!$Z$2:$Z$185,'Eurostat market shares'!$C$2:$C$185,'Market shares starting point Fe'!$C140,'Eurostat market shares'!$D$2:$D$185,'Market shares starting point Fe'!$D140)*(SUMIFS('RAW data extract'!BA$74:BA$81,'RAW data extract'!$C$74:$C$81,VLOOKUP('Market shares starting point Fe'!$D140,Nomenclature!$F$1:$G$8,2,FALSE))-'Market shares starting point Fe'!BC140)+BC140)</f>
        <v>0</v>
      </c>
      <c r="BE140" s="7">
        <f>IF(SUMIFS('Eurostat market shares'!$Z$2:$Z$185,'Eurostat market shares'!$C$2:$C$185,'Market shares starting point Fe'!$C140,'Eurostat market shares'!$D$2:$D$185,'Market shares starting point Fe'!$D140)=0,(SUMIFS('RAW data extract'!BB$74:BB$81,'RAW data extract'!$C$74:$C$81,VLOOKUP('Market shares starting point Fe'!$D140,Nomenclature!$F$1:$G$8,2,FALSE))-'Market shares starting point Fe'!BD140)+BD140,$Z140/SUMIFS('Eurostat market shares'!$Z$2:$Z$185,'Eurostat market shares'!$C$2:$C$185,'Market shares starting point Fe'!$C140,'Eurostat market shares'!$D$2:$D$185,'Market shares starting point Fe'!$D140)*(SUMIFS('RAW data extract'!BB$74:BB$81,'RAW data extract'!$C$74:$C$81,VLOOKUP('Market shares starting point Fe'!$D140,Nomenclature!$F$1:$G$8,2,FALSE))-'Market shares starting point Fe'!BD140)+BD140)</f>
        <v>0</v>
      </c>
      <c r="BF140" s="7">
        <f>IF(SUMIFS('Eurostat market shares'!$Z$2:$Z$185,'Eurostat market shares'!$C$2:$C$185,'Market shares starting point Fe'!$C140,'Eurostat market shares'!$D$2:$D$185,'Market shares starting point Fe'!$D140)=0,(SUMIFS('RAW data extract'!BC$74:BC$81,'RAW data extract'!$C$74:$C$81,VLOOKUP('Market shares starting point Fe'!$D140,Nomenclature!$F$1:$G$8,2,FALSE))-'Market shares starting point Fe'!BE140)+BE140,$Z140/SUMIFS('Eurostat market shares'!$Z$2:$Z$185,'Eurostat market shares'!$C$2:$C$185,'Market shares starting point Fe'!$C140,'Eurostat market shares'!$D$2:$D$185,'Market shares starting point Fe'!$D140)*(SUMIFS('RAW data extract'!BC$74:BC$81,'RAW data extract'!$C$74:$C$81,VLOOKUP('Market shares starting point Fe'!$D140,Nomenclature!$F$1:$G$8,2,FALSE))-'Market shares starting point Fe'!BE140)+BE140)</f>
        <v>0</v>
      </c>
      <c r="BG140" s="7">
        <f>IF(SUMIFS('Eurostat market shares'!$Z$2:$Z$185,'Eurostat market shares'!$C$2:$C$185,'Market shares starting point Fe'!$C140,'Eurostat market shares'!$D$2:$D$185,'Market shares starting point Fe'!$D140)=0,(SUMIFS('RAW data extract'!BD$74:BD$81,'RAW data extract'!$C$74:$C$81,VLOOKUP('Market shares starting point Fe'!$D140,Nomenclature!$F$1:$G$8,2,FALSE))-'Market shares starting point Fe'!BF140)+BF140,$Z140/SUMIFS('Eurostat market shares'!$Z$2:$Z$185,'Eurostat market shares'!$C$2:$C$185,'Market shares starting point Fe'!$C140,'Eurostat market shares'!$D$2:$D$185,'Market shares starting point Fe'!$D140)*(SUMIFS('RAW data extract'!BD$74:BD$81,'RAW data extract'!$C$74:$C$81,VLOOKUP('Market shares starting point Fe'!$D140,Nomenclature!$F$1:$G$8,2,FALSE))-'Market shares starting point Fe'!BF140)+BF140)</f>
        <v>0</v>
      </c>
      <c r="BH140" s="7">
        <f>IF(SUMIFS('Eurostat market shares'!$Z$2:$Z$185,'Eurostat market shares'!$C$2:$C$185,'Market shares starting point Fe'!$C140,'Eurostat market shares'!$D$2:$D$185,'Market shares starting point Fe'!$D140)=0,(SUMIFS('RAW data extract'!BE$74:BE$81,'RAW data extract'!$C$74:$C$81,VLOOKUP('Market shares starting point Fe'!$D140,Nomenclature!$F$1:$G$8,2,FALSE))-'Market shares starting point Fe'!BG140)+BG140,$Z140/SUMIFS('Eurostat market shares'!$Z$2:$Z$185,'Eurostat market shares'!$C$2:$C$185,'Market shares starting point Fe'!$C140,'Eurostat market shares'!$D$2:$D$185,'Market shares starting point Fe'!$D140)*(SUMIFS('RAW data extract'!BE$74:BE$81,'RAW data extract'!$C$74:$C$81,VLOOKUP('Market shares starting point Fe'!$D140,Nomenclature!$F$1:$G$8,2,FALSE))-'Market shares starting point Fe'!BG140)+BG140)</f>
        <v>0</v>
      </c>
    </row>
    <row r="141" spans="1:60" x14ac:dyDescent="0.3">
      <c r="A141" t="s">
        <v>9</v>
      </c>
      <c r="B141" t="s">
        <v>10</v>
      </c>
      <c r="C141" t="s">
        <v>36</v>
      </c>
      <c r="D141" t="s">
        <v>19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 s="6">
        <f>IFERROR(SUMIFS('intermediary sheet'!J$2:J$185,'intermediary sheet'!$C$2:$C$185,'Market shares starting point Fe'!$C141,'intermediary sheet'!$D$2:$D$185,'Market shares starting point Fe'!$D141)/SUMIFS('intermediary sheet'!J$2:J$185,'intermediary sheet'!$C$2:$C$185,'Market shares starting point Fe'!$C141,'intermediary sheet'!$D$2:$D$185,"total"),0)</f>
        <v>4.0337134158021558E-2</v>
      </c>
      <c r="K141" s="6">
        <f>IFERROR(SUMIFS('intermediary sheet'!K$2:K$185,'intermediary sheet'!$C$2:$C$185,'Market shares starting point Fe'!$C141,'intermediary sheet'!$D$2:$D$185,'Market shares starting point Fe'!$D141)/SUMIFS('intermediary sheet'!K$2:K$185,'intermediary sheet'!$C$2:$C$185,'Market shares starting point Fe'!$C141,'intermediary sheet'!$D$2:$D$185,"total"),0)</f>
        <v>4.0450349934070394E-2</v>
      </c>
      <c r="L141" s="6">
        <f>IFERROR(SUMIFS('intermediary sheet'!L$2:L$185,'intermediary sheet'!$C$2:$C$185,'Market shares starting point Fe'!$C141,'intermediary sheet'!$D$2:$D$185,'Market shares starting point Fe'!$D141)/SUMIFS('intermediary sheet'!L$2:L$185,'intermediary sheet'!$C$2:$C$185,'Market shares starting point Fe'!$C141,'intermediary sheet'!$D$2:$D$185,"total"),0)</f>
        <v>4.1808240373859128E-2</v>
      </c>
      <c r="M141" s="6">
        <f>IFERROR(SUMIFS('intermediary sheet'!M$2:M$185,'intermediary sheet'!$C$2:$C$185,'Market shares starting point Fe'!$C141,'intermediary sheet'!$D$2:$D$185,'Market shares starting point Fe'!$D141)/SUMIFS('intermediary sheet'!M$2:M$185,'intermediary sheet'!$C$2:$C$185,'Market shares starting point Fe'!$C141,'intermediary sheet'!$D$2:$D$185,"total"),0)</f>
        <v>3.9231086038292451E-2</v>
      </c>
      <c r="N141" s="6">
        <f>IFERROR(SUMIFS('intermediary sheet'!N$2:N$185,'intermediary sheet'!$C$2:$C$185,'Market shares starting point Fe'!$C141,'intermediary sheet'!$D$2:$D$185,'Market shares starting point Fe'!$D141)/SUMIFS('intermediary sheet'!N$2:N$185,'intermediary sheet'!$C$2:$C$185,'Market shares starting point Fe'!$C141,'intermediary sheet'!$D$2:$D$185,"total"),0)</f>
        <v>3.1583096274462763E-2</v>
      </c>
      <c r="O141" s="6">
        <f>IFERROR(SUMIFS('intermediary sheet'!O$2:O$185,'intermediary sheet'!$C$2:$C$185,'Market shares starting point Fe'!$C141,'intermediary sheet'!$D$2:$D$185,'Market shares starting point Fe'!$D141)/SUMIFS('intermediary sheet'!O$2:O$185,'intermediary sheet'!$C$2:$C$185,'Market shares starting point Fe'!$C141,'intermediary sheet'!$D$2:$D$185,"total"),0)</f>
        <v>2.7354435326299335E-2</v>
      </c>
      <c r="P141" s="6">
        <f>IFERROR(SUMIFS('intermediary sheet'!P$2:P$185,'intermediary sheet'!$C$2:$C$185,'Market shares starting point Fe'!$C141,'intermediary sheet'!$D$2:$D$185,'Market shares starting point Fe'!$D141)/SUMIFS('intermediary sheet'!P$2:P$185,'intermediary sheet'!$C$2:$C$185,'Market shares starting point Fe'!$C141,'intermediary sheet'!$D$2:$D$185,"total"),0)</f>
        <v>2.1920840610333697E-2</v>
      </c>
      <c r="Q141" s="6">
        <f>IFERROR(SUMIFS('intermediary sheet'!Q$2:Q$185,'intermediary sheet'!$C$2:$C$185,'Market shares starting point Fe'!$C141,'intermediary sheet'!$D$2:$D$185,'Market shares starting point Fe'!$D141)/SUMIFS('intermediary sheet'!Q$2:Q$185,'intermediary sheet'!$C$2:$C$185,'Market shares starting point Fe'!$C141,'intermediary sheet'!$D$2:$D$185,"total"),0)</f>
        <v>2.0713275356244763E-2</v>
      </c>
      <c r="R141" s="6">
        <f>IFERROR(SUMIFS('intermediary sheet'!R$2:R$185,'intermediary sheet'!$C$2:$C$185,'Market shares starting point Fe'!$C141,'intermediary sheet'!$D$2:$D$185,'Market shares starting point Fe'!$D141)/SUMIFS('intermediary sheet'!R$2:R$185,'intermediary sheet'!$C$2:$C$185,'Market shares starting point Fe'!$C141,'intermediary sheet'!$D$2:$D$185,"total"),0)</f>
        <v>1.8670457539568256E-2</v>
      </c>
      <c r="S141" s="6">
        <f>IFERROR(SUMIFS('intermediary sheet'!S$2:S$185,'intermediary sheet'!$C$2:$C$185,'Market shares starting point Fe'!$C141,'intermediary sheet'!$D$2:$D$185,'Market shares starting point Fe'!$D141)/SUMIFS('intermediary sheet'!S$2:S$185,'intermediary sheet'!$C$2:$C$185,'Market shares starting point Fe'!$C141,'intermediary sheet'!$D$2:$D$185,"total"),0)</f>
        <v>1.6635826203979621E-2</v>
      </c>
      <c r="T141" s="6">
        <f>IFERROR(SUMIFS('intermediary sheet'!T$2:T$185,'intermediary sheet'!$C$2:$C$185,'Market shares starting point Fe'!$C141,'intermediary sheet'!$D$2:$D$185,'Market shares starting point Fe'!$D141)/SUMIFS('intermediary sheet'!T$2:T$185,'intermediary sheet'!$C$2:$C$185,'Market shares starting point Fe'!$C141,'intermediary sheet'!$D$2:$D$185,"total"),0)</f>
        <v>1.6218629384539746E-2</v>
      </c>
      <c r="U141" s="6">
        <f>IFERROR(SUMIFS('intermediary sheet'!U$2:U$185,'intermediary sheet'!$C$2:$C$185,'Market shares starting point Fe'!$C141,'intermediary sheet'!$D$2:$D$185,'Market shares starting point Fe'!$D141)/SUMIFS('intermediary sheet'!U$2:U$185,'intermediary sheet'!$C$2:$C$185,'Market shares starting point Fe'!$C141,'intermediary sheet'!$D$2:$D$185,"total"),0)</f>
        <v>1.5927088336144216E-2</v>
      </c>
      <c r="V141" s="6">
        <f>IFERROR(SUMIFS('intermediary sheet'!V$2:V$185,'intermediary sheet'!$C$2:$C$185,'Market shares starting point Fe'!$C141,'intermediary sheet'!$D$2:$D$185,'Market shares starting point Fe'!$D141)/SUMIFS('intermediary sheet'!V$2:V$185,'intermediary sheet'!$C$2:$C$185,'Market shares starting point Fe'!$C141,'intermediary sheet'!$D$2:$D$185,"total"),0)</f>
        <v>1.5982809187792199E-2</v>
      </c>
      <c r="W141" s="6">
        <f>IFERROR(SUMIFS('intermediary sheet'!W$2:W$185,'intermediary sheet'!$C$2:$C$185,'Market shares starting point Fe'!$C141,'intermediary sheet'!$D$2:$D$185,'Market shares starting point Fe'!$D141)/SUMIFS('intermediary sheet'!W$2:W$185,'intermediary sheet'!$C$2:$C$185,'Market shares starting point Fe'!$C141,'intermediary sheet'!$D$2:$D$185,"total"),0)</f>
        <v>1.6681110516966913E-2</v>
      </c>
      <c r="X141" s="6">
        <f>IFERROR(SUMIFS('intermediary sheet'!X$2:X$185,'intermediary sheet'!$C$2:$C$185,'Market shares starting point Fe'!$C141,'intermediary sheet'!$D$2:$D$185,'Market shares starting point Fe'!$D141)/SUMIFS('intermediary sheet'!X$2:X$185,'intermediary sheet'!$C$2:$C$185,'Market shares starting point Fe'!$C141,'intermediary sheet'!$D$2:$D$185,"total"),0)</f>
        <v>1.5778587248997823E-2</v>
      </c>
      <c r="Y141" s="6">
        <f>IFERROR(SUMIFS('intermediary sheet'!Y$2:Y$185,'intermediary sheet'!$C$2:$C$185,'Market shares starting point Fe'!$C141,'intermediary sheet'!$D$2:$D$185,'Market shares starting point Fe'!$D141)/SUMIFS('intermediary sheet'!Y$2:Y$185,'intermediary sheet'!$C$2:$C$185,'Market shares starting point Fe'!$C141,'intermediary sheet'!$D$2:$D$185,"total"),0)</f>
        <v>1.5525676633624245E-2</v>
      </c>
      <c r="Z141" s="6">
        <f>IFERROR(SUMIFS('intermediary sheet'!Z$2:Z$185,'intermediary sheet'!$C$2:$C$185,'Market shares starting point Fe'!$C141,'intermediary sheet'!$D$2:$D$185,'Market shares starting point Fe'!$D141)/SUMIFS('intermediary sheet'!Z$2:Z$185,'intermediary sheet'!$C$2:$C$185,'Market shares starting point Fe'!$C141,'intermediary sheet'!$D$2:$D$185,"total"),0)</f>
        <v>1.4687997006268126E-2</v>
      </c>
      <c r="AA141" s="7">
        <f>IF(SUMIFS('Eurostat market shares'!$Z$2:$Z$185,'Eurostat market shares'!$C$2:$C$185,'Market shares starting point Fe'!$C141,'Eurostat market shares'!$D$2:$D$185,'Market shares starting point Fe'!$D141)=0,(SUMIFS('RAW data extract'!X$74:X$81,'RAW data extract'!$C$74:$C$81,VLOOKUP('Market shares starting point Fe'!$D141,Nomenclature!$F$1:$G$8,2,FALSE))-'Market shares starting point Fe'!Z141)+Z141,$Z141/SUMIFS('Eurostat market shares'!$Z$2:$Z$185,'Eurostat market shares'!$C$2:$C$185,'Market shares starting point Fe'!$C141,'Eurostat market shares'!$D$2:$D$185,'Market shares starting point Fe'!$D141)*(SUMIFS('RAW data extract'!X$74:X$81,'RAW data extract'!$C$74:$C$81,VLOOKUP('Market shares starting point Fe'!$D141,Nomenclature!$F$1:$G$8,2,FALSE))-'Market shares starting point Fe'!Z141)+Z141)</f>
        <v>1.7160031987682844E-2</v>
      </c>
      <c r="AB141" s="7">
        <f>IF(SUMIFS('Eurostat market shares'!$Z$2:$Z$185,'Eurostat market shares'!$C$2:$C$185,'Market shares starting point Fe'!$C141,'Eurostat market shares'!$D$2:$D$185,'Market shares starting point Fe'!$D141)=0,(SUMIFS('RAW data extract'!Y$74:Y$81,'RAW data extract'!$C$74:$C$81,VLOOKUP('Market shares starting point Fe'!$D141,Nomenclature!$F$1:$G$8,2,FALSE))-'Market shares starting point Fe'!AA141)+AA141,$Z141/SUMIFS('Eurostat market shares'!$Z$2:$Z$185,'Eurostat market shares'!$C$2:$C$185,'Market shares starting point Fe'!$C141,'Eurostat market shares'!$D$2:$D$185,'Market shares starting point Fe'!$D141)*(SUMIFS('RAW data extract'!Y$74:Y$81,'RAW data extract'!$C$74:$C$81,VLOOKUP('Market shares starting point Fe'!$D141,Nomenclature!$F$1:$G$8,2,FALSE))-'Market shares starting point Fe'!AA141)+AA141)</f>
        <v>1.7920268381387026E-2</v>
      </c>
      <c r="AC141" s="7">
        <f>IF(SUMIFS('Eurostat market shares'!$Z$2:$Z$185,'Eurostat market shares'!$C$2:$C$185,'Market shares starting point Fe'!$C141,'Eurostat market shares'!$D$2:$D$185,'Market shares starting point Fe'!$D141)=0,(SUMIFS('RAW data extract'!Z$74:Z$81,'RAW data extract'!$C$74:$C$81,VLOOKUP('Market shares starting point Fe'!$D141,Nomenclature!$F$1:$G$8,2,FALSE))-'Market shares starting point Fe'!AB141)+AB141,$Z141/SUMIFS('Eurostat market shares'!$Z$2:$Z$185,'Eurostat market shares'!$C$2:$C$185,'Market shares starting point Fe'!$C141,'Eurostat market shares'!$D$2:$D$185,'Market shares starting point Fe'!$D141)*(SUMIFS('RAW data extract'!Z$74:Z$81,'RAW data extract'!$C$74:$C$81,VLOOKUP('Market shares starting point Fe'!$D141,Nomenclature!$F$1:$G$8,2,FALSE))-'Market shares starting point Fe'!AB141)+AB141)</f>
        <v>1.8867382119504561E-2</v>
      </c>
      <c r="AD141" s="7">
        <f>IF(SUMIFS('Eurostat market shares'!$Z$2:$Z$185,'Eurostat market shares'!$C$2:$C$185,'Market shares starting point Fe'!$C141,'Eurostat market shares'!$D$2:$D$185,'Market shares starting point Fe'!$D141)=0,(SUMIFS('RAW data extract'!AA$74:AA$81,'RAW data extract'!$C$74:$C$81,VLOOKUP('Market shares starting point Fe'!$D141,Nomenclature!$F$1:$G$8,2,FALSE))-'Market shares starting point Fe'!AC141)+AC141,$Z141/SUMIFS('Eurostat market shares'!$Z$2:$Z$185,'Eurostat market shares'!$C$2:$C$185,'Market shares starting point Fe'!$C141,'Eurostat market shares'!$D$2:$D$185,'Market shares starting point Fe'!$D141)*(SUMIFS('RAW data extract'!AA$74:AA$81,'RAW data extract'!$C$74:$C$81,VLOOKUP('Market shares starting point Fe'!$D141,Nomenclature!$F$1:$G$8,2,FALSE))-'Market shares starting point Fe'!AC141)+AC141)</f>
        <v>1.9986701613539905E-2</v>
      </c>
      <c r="AE141" s="7">
        <f t="shared" ref="AE141" si="738">1-AE139-AE140-AE142-AE143-AE144-AE145</f>
        <v>2.1168391148337129E-2</v>
      </c>
      <c r="AF141" s="7">
        <f t="shared" ref="AF141" si="739">1-AF139-AF140-AF142-AF143-AF144-AF145</f>
        <v>2.248773798764141E-2</v>
      </c>
      <c r="AG141" s="7">
        <f t="shared" ref="AG141" si="740">1-AG139-AG140-AG142-AG143-AG144-AG145</f>
        <v>2.3953490315343436E-2</v>
      </c>
      <c r="AH141" s="7">
        <f t="shared" ref="AH141" si="741">1-AH139-AH140-AH142-AH143-AH144-AH145</f>
        <v>2.5685252804574978E-2</v>
      </c>
      <c r="AI141" s="7">
        <f t="shared" ref="AI141" si="742">1-AI139-AI140-AI142-AI143-AI144-AI145</f>
        <v>2.7651448282760688E-2</v>
      </c>
      <c r="AJ141" s="7">
        <f t="shared" ref="AJ141" si="743">1-AJ139-AJ140-AJ142-AJ143-AJ144-AJ145</f>
        <v>2.9930520845230967E-2</v>
      </c>
      <c r="AK141" s="7">
        <f t="shared" ref="AK141" si="744">1-AK139-AK140-AK142-AK143-AK144-AK145</f>
        <v>3.2788171742399543E-2</v>
      </c>
      <c r="AL141" s="7">
        <f t="shared" ref="AL141" si="745">1-AL139-AL140-AL142-AL143-AL144-AL145</f>
        <v>3.6471104137524218E-2</v>
      </c>
      <c r="AM141" s="7">
        <f t="shared" ref="AM141" si="746">1-AM139-AM140-AM142-AM143-AM144-AM145</f>
        <v>4.1165570585900133E-2</v>
      </c>
      <c r="AN141" s="7">
        <f t="shared" ref="AN141" si="747">1-AN139-AN140-AN142-AN143-AN144-AN145</f>
        <v>4.7404568367631711E-2</v>
      </c>
      <c r="AO141" s="7">
        <f t="shared" ref="AO141" si="748">1-AO139-AO140-AO142-AO143-AO144-AO145</f>
        <v>5.445411174981437E-2</v>
      </c>
      <c r="AP141" s="7">
        <f t="shared" ref="AP141" si="749">1-AP139-AP140-AP142-AP143-AP144-AP145</f>
        <v>6.2204643876357268E-2</v>
      </c>
      <c r="AQ141" s="7">
        <f t="shared" ref="AQ141" si="750">1-AQ139-AQ140-AQ142-AQ143-AQ144-AQ145</f>
        <v>7.0366068229635453E-2</v>
      </c>
      <c r="AR141" s="7">
        <f t="shared" ref="AR141" si="751">1-AR139-AR140-AR142-AR143-AR144-AR145</f>
        <v>7.9179727378445391E-2</v>
      </c>
      <c r="AS141" s="7">
        <f t="shared" ref="AS141" si="752">1-AS139-AS140-AS142-AS143-AS144-AS145</f>
        <v>8.8616414775793545E-2</v>
      </c>
      <c r="AT141" s="7">
        <f t="shared" ref="AT141" si="753">1-AT139-AT140-AT142-AT143-AT144-AT145</f>
        <v>9.8515456656107447E-2</v>
      </c>
      <c r="AU141" s="7">
        <f t="shared" ref="AU141" si="754">1-AU139-AU140-AU142-AU143-AU144-AU145</f>
        <v>0.10863601351292804</v>
      </c>
      <c r="AV141" s="7">
        <f t="shared" ref="AV141" si="755">1-AV139-AV140-AV142-AV143-AV144-AV145</f>
        <v>0.1193474940017889</v>
      </c>
      <c r="AW141" s="7">
        <f t="shared" ref="AW141" si="756">1-AW139-AW140-AW142-AW143-AW144-AW145</f>
        <v>0.13088343302202379</v>
      </c>
      <c r="AX141" s="7">
        <f t="shared" ref="AX141" si="757">1-AX139-AX140-AX142-AX143-AX144-AX145</f>
        <v>0.14149374348764401</v>
      </c>
      <c r="AY141" s="7">
        <f t="shared" ref="AY141" si="758">1-AY139-AY140-AY142-AY143-AY144-AY145</f>
        <v>0.15671967021671376</v>
      </c>
      <c r="AZ141" s="7">
        <f t="shared" ref="AZ141" si="759">1-AZ139-AZ140-AZ142-AZ143-AZ144-AZ145</f>
        <v>0.17092313088712263</v>
      </c>
      <c r="BA141" s="7">
        <f t="shared" ref="BA141" si="760">1-BA139-BA140-BA142-BA143-BA144-BA145</f>
        <v>0.18676870776108914</v>
      </c>
      <c r="BB141" s="7">
        <f t="shared" ref="BB141" si="761">1-BB139-BB140-BB142-BB143-BB144-BB145</f>
        <v>0.20425091264828626</v>
      </c>
      <c r="BC141" s="7">
        <f t="shared" ref="BC141" si="762">1-BC139-BC140-BC142-BC143-BC144-BC145</f>
        <v>0.22362499093767807</v>
      </c>
      <c r="BD141" s="7">
        <f t="shared" ref="BD141" si="763">1-BD139-BD140-BD142-BD143-BD144-BD145</f>
        <v>0.24483023608511575</v>
      </c>
      <c r="BE141" s="7">
        <f t="shared" ref="BE141" si="764">1-BE139-BE140-BE142-BE143-BE144-BE145</f>
        <v>0.26864603458608449</v>
      </c>
      <c r="BF141" s="7">
        <f t="shared" ref="BF141" si="765">1-BF139-BF140-BF142-BF143-BF144-BF145</f>
        <v>0.29533744772170228</v>
      </c>
      <c r="BG141" s="7">
        <f t="shared" ref="BG141" si="766">1-BG139-BG140-BG142-BG143-BG144-BG145</f>
        <v>0.32541991818524296</v>
      </c>
      <c r="BH141" s="7">
        <f t="shared" ref="BH141" si="767">1-BH139-BH140-BH142-BH143-BH144-BH145</f>
        <v>0.35961695544730893</v>
      </c>
    </row>
    <row r="142" spans="1:60" hidden="1" x14ac:dyDescent="0.3">
      <c r="A142" t="s">
        <v>9</v>
      </c>
      <c r="B142" t="s">
        <v>10</v>
      </c>
      <c r="C142" t="s">
        <v>36</v>
      </c>
      <c r="D142" t="s">
        <v>20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 s="6">
        <f>IFERROR(SUMIFS('intermediary sheet'!J$2:J$185,'intermediary sheet'!$C$2:$C$185,'Market shares starting point Fe'!$C142,'intermediary sheet'!$D$2:$D$185,'Market shares starting point Fe'!$D142)/SUMIFS('intermediary sheet'!J$2:J$185,'intermediary sheet'!$C$2:$C$185,'Market shares starting point Fe'!$C142,'intermediary sheet'!$D$2:$D$185,"total"),0)</f>
        <v>0</v>
      </c>
      <c r="K142" s="6">
        <f>IFERROR(SUMIFS('intermediary sheet'!K$2:K$185,'intermediary sheet'!$C$2:$C$185,'Market shares starting point Fe'!$C142,'intermediary sheet'!$D$2:$D$185,'Market shares starting point Fe'!$D142)/SUMIFS('intermediary sheet'!K$2:K$185,'intermediary sheet'!$C$2:$C$185,'Market shares starting point Fe'!$C142,'intermediary sheet'!$D$2:$D$185,"total"),0)</f>
        <v>0</v>
      </c>
      <c r="L142" s="6">
        <f>IFERROR(SUMIFS('intermediary sheet'!L$2:L$185,'intermediary sheet'!$C$2:$C$185,'Market shares starting point Fe'!$C142,'intermediary sheet'!$D$2:$D$185,'Market shares starting point Fe'!$D142)/SUMIFS('intermediary sheet'!L$2:L$185,'intermediary sheet'!$C$2:$C$185,'Market shares starting point Fe'!$C142,'intermediary sheet'!$D$2:$D$185,"total"),0)</f>
        <v>0</v>
      </c>
      <c r="M142" s="6">
        <f>IFERROR(SUMIFS('intermediary sheet'!M$2:M$185,'intermediary sheet'!$C$2:$C$185,'Market shares starting point Fe'!$C142,'intermediary sheet'!$D$2:$D$185,'Market shares starting point Fe'!$D142)/SUMIFS('intermediary sheet'!M$2:M$185,'intermediary sheet'!$C$2:$C$185,'Market shares starting point Fe'!$C142,'intermediary sheet'!$D$2:$D$185,"total"),0)</f>
        <v>2.7009683258785327E-3</v>
      </c>
      <c r="N142" s="6">
        <f>IFERROR(SUMIFS('intermediary sheet'!N$2:N$185,'intermediary sheet'!$C$2:$C$185,'Market shares starting point Fe'!$C142,'intermediary sheet'!$D$2:$D$185,'Market shares starting point Fe'!$D142)/SUMIFS('intermediary sheet'!N$2:N$185,'intermediary sheet'!$C$2:$C$185,'Market shares starting point Fe'!$C142,'intermediary sheet'!$D$2:$D$185,"total"),0)</f>
        <v>1.1481646502382015E-3</v>
      </c>
      <c r="O142" s="6">
        <f>IFERROR(SUMIFS('intermediary sheet'!O$2:O$185,'intermediary sheet'!$C$2:$C$185,'Market shares starting point Fe'!$C142,'intermediary sheet'!$D$2:$D$185,'Market shares starting point Fe'!$D142)/SUMIFS('intermediary sheet'!O$2:O$185,'intermediary sheet'!$C$2:$C$185,'Market shares starting point Fe'!$C142,'intermediary sheet'!$D$2:$D$185,"total"),0)</f>
        <v>3.931701637278592E-3</v>
      </c>
      <c r="P142" s="6">
        <f>IFERROR(SUMIFS('intermediary sheet'!P$2:P$185,'intermediary sheet'!$C$2:$C$185,'Market shares starting point Fe'!$C142,'intermediary sheet'!$D$2:$D$185,'Market shares starting point Fe'!$D142)/SUMIFS('intermediary sheet'!P$2:P$185,'intermediary sheet'!$C$2:$C$185,'Market shares starting point Fe'!$C142,'intermediary sheet'!$D$2:$D$185,"total"),0)</f>
        <v>6.4684447702624027E-3</v>
      </c>
      <c r="Q142" s="6">
        <f>IFERROR(SUMIFS('intermediary sheet'!Q$2:Q$185,'intermediary sheet'!$C$2:$C$185,'Market shares starting point Fe'!$C142,'intermediary sheet'!$D$2:$D$185,'Market shares starting point Fe'!$D142)/SUMIFS('intermediary sheet'!Q$2:Q$185,'intermediary sheet'!$C$2:$C$185,'Market shares starting point Fe'!$C142,'intermediary sheet'!$D$2:$D$185,"total"),0)</f>
        <v>6.2866722548197826E-3</v>
      </c>
      <c r="R142" s="6">
        <f>IFERROR(SUMIFS('intermediary sheet'!R$2:R$185,'intermediary sheet'!$C$2:$C$185,'Market shares starting point Fe'!$C142,'intermediary sheet'!$D$2:$D$185,'Market shares starting point Fe'!$D142)/SUMIFS('intermediary sheet'!R$2:R$185,'intermediary sheet'!$C$2:$C$185,'Market shares starting point Fe'!$C142,'intermediary sheet'!$D$2:$D$185,"total"),0)</f>
        <v>2.6623937646676758E-2</v>
      </c>
      <c r="S142" s="6">
        <f>IFERROR(SUMIFS('intermediary sheet'!S$2:S$185,'intermediary sheet'!$C$2:$C$185,'Market shares starting point Fe'!$C142,'intermediary sheet'!$D$2:$D$185,'Market shares starting point Fe'!$D142)/SUMIFS('intermediary sheet'!S$2:S$185,'intermediary sheet'!$C$2:$C$185,'Market shares starting point Fe'!$C142,'intermediary sheet'!$D$2:$D$185,"total"),0)</f>
        <v>3.8204123810439299E-2</v>
      </c>
      <c r="T142" s="6">
        <f>IFERROR(SUMIFS('intermediary sheet'!T$2:T$185,'intermediary sheet'!$C$2:$C$185,'Market shares starting point Fe'!$C142,'intermediary sheet'!$D$2:$D$185,'Market shares starting point Fe'!$D142)/SUMIFS('intermediary sheet'!T$2:T$185,'intermediary sheet'!$C$2:$C$185,'Market shares starting point Fe'!$C142,'intermediary sheet'!$D$2:$D$185,"total"),0)</f>
        <v>4.9017557937804095E-2</v>
      </c>
      <c r="U142" s="6">
        <f>IFERROR(SUMIFS('intermediary sheet'!U$2:U$185,'intermediary sheet'!$C$2:$C$185,'Market shares starting point Fe'!$C142,'intermediary sheet'!$D$2:$D$185,'Market shares starting point Fe'!$D142)/SUMIFS('intermediary sheet'!U$2:U$185,'intermediary sheet'!$C$2:$C$185,'Market shares starting point Fe'!$C142,'intermediary sheet'!$D$2:$D$185,"total"),0)</f>
        <v>5.112640032166911E-2</v>
      </c>
      <c r="V142" s="6">
        <f>IFERROR(SUMIFS('intermediary sheet'!V$2:V$185,'intermediary sheet'!$C$2:$C$185,'Market shares starting point Fe'!$C142,'intermediary sheet'!$D$2:$D$185,'Market shares starting point Fe'!$D142)/SUMIFS('intermediary sheet'!V$2:V$185,'intermediary sheet'!$C$2:$C$185,'Market shares starting point Fe'!$C142,'intermediary sheet'!$D$2:$D$185,"total"),0)</f>
        <v>4.6885617214043031E-2</v>
      </c>
      <c r="W142" s="6">
        <f>IFERROR(SUMIFS('intermediary sheet'!W$2:W$185,'intermediary sheet'!$C$2:$C$185,'Market shares starting point Fe'!$C142,'intermediary sheet'!$D$2:$D$185,'Market shares starting point Fe'!$D142)/SUMIFS('intermediary sheet'!W$2:W$185,'intermediary sheet'!$C$2:$C$185,'Market shares starting point Fe'!$C142,'intermediary sheet'!$D$2:$D$185,"total"),0)</f>
        <v>4.5943736593341077E-2</v>
      </c>
      <c r="X142" s="6">
        <f>IFERROR(SUMIFS('intermediary sheet'!X$2:X$185,'intermediary sheet'!$C$2:$C$185,'Market shares starting point Fe'!$C142,'intermediary sheet'!$D$2:$D$185,'Market shares starting point Fe'!$D142)/SUMIFS('intermediary sheet'!X$2:X$185,'intermediary sheet'!$C$2:$C$185,'Market shares starting point Fe'!$C142,'intermediary sheet'!$D$2:$D$185,"total"),0)</f>
        <v>4.3040276277815405E-2</v>
      </c>
      <c r="Y142" s="6">
        <f>IFERROR(SUMIFS('intermediary sheet'!Y$2:Y$185,'intermediary sheet'!$C$2:$C$185,'Market shares starting point Fe'!$C142,'intermediary sheet'!$D$2:$D$185,'Market shares starting point Fe'!$D142)/SUMIFS('intermediary sheet'!Y$2:Y$185,'intermediary sheet'!$C$2:$C$185,'Market shares starting point Fe'!$C142,'intermediary sheet'!$D$2:$D$185,"total"),0)</f>
        <v>3.7965857456624556E-2</v>
      </c>
      <c r="Z142" s="6">
        <f>IFERROR(SUMIFS('intermediary sheet'!Z$2:Z$185,'intermediary sheet'!$C$2:$C$185,'Market shares starting point Fe'!$C142,'intermediary sheet'!$D$2:$D$185,'Market shares starting point Fe'!$D142)/SUMIFS('intermediary sheet'!Z$2:Z$185,'intermediary sheet'!$C$2:$C$185,'Market shares starting point Fe'!$C142,'intermediary sheet'!$D$2:$D$185,"total"),0)</f>
        <v>2.3773141651334182E-2</v>
      </c>
      <c r="AA142" s="7">
        <f>IF(SUMIFS('Eurostat market shares'!$Z$2:$Z$185,'Eurostat market shares'!$C$2:$C$185,'Market shares starting point Fe'!$C142,'Eurostat market shares'!$D$2:$D$185,'Market shares starting point Fe'!$D142)=0,(SUMIFS('RAW data extract'!X$74:X$81,'RAW data extract'!$C$74:$C$81,VLOOKUP('Market shares starting point Fe'!$D142,Nomenclature!$F$1:$G$8,2,FALSE))-'Market shares starting point Fe'!Z142)+Z142,$Z142/SUMIFS('Eurostat market shares'!$Z$2:$Z$185,'Eurostat market shares'!$C$2:$C$185,'Market shares starting point Fe'!$C142,'Eurostat market shares'!$D$2:$D$185,'Market shares starting point Fe'!$D142)*(SUMIFS('RAW data extract'!X$74:X$81,'RAW data extract'!$C$74:$C$81,VLOOKUP('Market shares starting point Fe'!$D142,Nomenclature!$F$1:$G$8,2,FALSE))-'Market shares starting point Fe'!Z142)+Z142)</f>
        <v>3.9319930082435152E-2</v>
      </c>
      <c r="AB142" s="7">
        <f>IF(SUMIFS('Eurostat market shares'!$Z$2:$Z$185,'Eurostat market shares'!$C$2:$C$185,'Market shares starting point Fe'!$C142,'Eurostat market shares'!$D$2:$D$185,'Market shares starting point Fe'!$D142)=0,(SUMIFS('RAW data extract'!Y$74:Y$81,'RAW data extract'!$C$74:$C$81,VLOOKUP('Market shares starting point Fe'!$D142,Nomenclature!$F$1:$G$8,2,FALSE))-'Market shares starting point Fe'!AA142)+AA142,$Z142/SUMIFS('Eurostat market shares'!$Z$2:$Z$185,'Eurostat market shares'!$C$2:$C$185,'Market shares starting point Fe'!$C142,'Eurostat market shares'!$D$2:$D$185,'Market shares starting point Fe'!$D142)*(SUMIFS('RAW data extract'!Y$74:Y$81,'RAW data extract'!$C$74:$C$81,VLOOKUP('Market shares starting point Fe'!$D142,Nomenclature!$F$1:$G$8,2,FALSE))-'Market shares starting point Fe'!AA142)+AA142)</f>
        <v>3.8625394402092041E-2</v>
      </c>
      <c r="AC142" s="7">
        <f>IF(SUMIFS('Eurostat market shares'!$Z$2:$Z$185,'Eurostat market shares'!$C$2:$C$185,'Market shares starting point Fe'!$C142,'Eurostat market shares'!$D$2:$D$185,'Market shares starting point Fe'!$D142)=0,(SUMIFS('RAW data extract'!Z$74:Z$81,'RAW data extract'!$C$74:$C$81,VLOOKUP('Market shares starting point Fe'!$D142,Nomenclature!$F$1:$G$8,2,FALSE))-'Market shares starting point Fe'!AB142)+AB142,$Z142/SUMIFS('Eurostat market shares'!$Z$2:$Z$185,'Eurostat market shares'!$C$2:$C$185,'Market shares starting point Fe'!$C142,'Eurostat market shares'!$D$2:$D$185,'Market shares starting point Fe'!$D142)*(SUMIFS('RAW data extract'!Z$74:Z$81,'RAW data extract'!$C$74:$C$81,VLOOKUP('Market shares starting point Fe'!$D142,Nomenclature!$F$1:$G$8,2,FALSE))-'Market shares starting point Fe'!AB142)+AB142)</f>
        <v>3.7984688002641952E-2</v>
      </c>
      <c r="AD142" s="7">
        <f>IF(SUMIFS('Eurostat market shares'!$Z$2:$Z$185,'Eurostat market shares'!$C$2:$C$185,'Market shares starting point Fe'!$C142,'Eurostat market shares'!$D$2:$D$185,'Market shares starting point Fe'!$D142)=0,(SUMIFS('RAW data extract'!AA$74:AA$81,'RAW data extract'!$C$74:$C$81,VLOOKUP('Market shares starting point Fe'!$D142,Nomenclature!$F$1:$G$8,2,FALSE))-'Market shares starting point Fe'!AC142)+AC142,$Z142/SUMIFS('Eurostat market shares'!$Z$2:$Z$185,'Eurostat market shares'!$C$2:$C$185,'Market shares starting point Fe'!$C142,'Eurostat market shares'!$D$2:$D$185,'Market shares starting point Fe'!$D142)*(SUMIFS('RAW data extract'!AA$74:AA$81,'RAW data extract'!$C$74:$C$81,VLOOKUP('Market shares starting point Fe'!$D142,Nomenclature!$F$1:$G$8,2,FALSE))-'Market shares starting point Fe'!AC142)+AC142)</f>
        <v>3.7394934764585233E-2</v>
      </c>
      <c r="AE142" s="7">
        <f>IF(SUMIFS('Eurostat market shares'!$Z$2:$Z$185,'Eurostat market shares'!$C$2:$C$185,'Market shares starting point Fe'!$C142,'Eurostat market shares'!$D$2:$D$185,'Market shares starting point Fe'!$D142)=0,(SUMIFS('RAW data extract'!AB$74:AB$81,'RAW data extract'!$C$74:$C$81,VLOOKUP('Market shares starting point Fe'!$D142,Nomenclature!$F$1:$G$8,2,FALSE))-'Market shares starting point Fe'!AD142)+AD142,$Z142/SUMIFS('Eurostat market shares'!$Z$2:$Z$185,'Eurostat market shares'!$C$2:$C$185,'Market shares starting point Fe'!$C142,'Eurostat market shares'!$D$2:$D$185,'Market shares starting point Fe'!$D142)*(SUMIFS('RAW data extract'!AB$74:AB$81,'RAW data extract'!$C$74:$C$81,VLOOKUP('Market shares starting point Fe'!$D142,Nomenclature!$F$1:$G$8,2,FALSE))-'Market shares starting point Fe'!AD142)+AD142)</f>
        <v>3.6861742471406563E-2</v>
      </c>
      <c r="AF142" s="7">
        <f>IF(SUMIFS('Eurostat market shares'!$Z$2:$Z$185,'Eurostat market shares'!$C$2:$C$185,'Market shares starting point Fe'!$C142,'Eurostat market shares'!$D$2:$D$185,'Market shares starting point Fe'!$D142)=0,(SUMIFS('RAW data extract'!AC$74:AC$81,'RAW data extract'!$C$74:$C$81,VLOOKUP('Market shares starting point Fe'!$D142,Nomenclature!$F$1:$G$8,2,FALSE))-'Market shares starting point Fe'!AE142)+AE142,$Z142/SUMIFS('Eurostat market shares'!$Z$2:$Z$185,'Eurostat market shares'!$C$2:$C$185,'Market shares starting point Fe'!$C142,'Eurostat market shares'!$D$2:$D$185,'Market shares starting point Fe'!$D142)*(SUMIFS('RAW data extract'!AC$74:AC$81,'RAW data extract'!$C$74:$C$81,VLOOKUP('Market shares starting point Fe'!$D142,Nomenclature!$F$1:$G$8,2,FALSE))-'Market shares starting point Fe'!AE142)+AE142)</f>
        <v>3.6362084416650627E-2</v>
      </c>
      <c r="AG142" s="7">
        <f>IF(SUMIFS('Eurostat market shares'!$Z$2:$Z$185,'Eurostat market shares'!$C$2:$C$185,'Market shares starting point Fe'!$C142,'Eurostat market shares'!$D$2:$D$185,'Market shares starting point Fe'!$D142)=0,(SUMIFS('RAW data extract'!AD$74:AD$81,'RAW data extract'!$C$74:$C$81,VLOOKUP('Market shares starting point Fe'!$D142,Nomenclature!$F$1:$G$8,2,FALSE))-'Market shares starting point Fe'!AF142)+AF142,$Z142/SUMIFS('Eurostat market shares'!$Z$2:$Z$185,'Eurostat market shares'!$C$2:$C$185,'Market shares starting point Fe'!$C142,'Eurostat market shares'!$D$2:$D$185,'Market shares starting point Fe'!$D142)*(SUMIFS('RAW data extract'!AD$74:AD$81,'RAW data extract'!$C$74:$C$81,VLOOKUP('Market shares starting point Fe'!$D142,Nomenclature!$F$1:$G$8,2,FALSE))-'Market shares starting point Fe'!AF142)+AF142)</f>
        <v>3.5892138907732116E-2</v>
      </c>
      <c r="AH142" s="7">
        <f>IF(SUMIFS('Eurostat market shares'!$Z$2:$Z$185,'Eurostat market shares'!$C$2:$C$185,'Market shares starting point Fe'!$C142,'Eurostat market shares'!$D$2:$D$185,'Market shares starting point Fe'!$D142)=0,(SUMIFS('RAW data extract'!AE$74:AE$81,'RAW data extract'!$C$74:$C$81,VLOOKUP('Market shares starting point Fe'!$D142,Nomenclature!$F$1:$G$8,2,FALSE))-'Market shares starting point Fe'!AG142)+AG142,$Z142/SUMIFS('Eurostat market shares'!$Z$2:$Z$185,'Eurostat market shares'!$C$2:$C$185,'Market shares starting point Fe'!$C142,'Eurostat market shares'!$D$2:$D$185,'Market shares starting point Fe'!$D142)*(SUMIFS('RAW data extract'!AE$74:AE$81,'RAW data extract'!$C$74:$C$81,VLOOKUP('Market shares starting point Fe'!$D142,Nomenclature!$F$1:$G$8,2,FALSE))-'Market shares starting point Fe'!AG142)+AG142)</f>
        <v>3.5424830398900535E-2</v>
      </c>
      <c r="AI142" s="7">
        <f>IF(SUMIFS('Eurostat market shares'!$Z$2:$Z$185,'Eurostat market shares'!$C$2:$C$185,'Market shares starting point Fe'!$C142,'Eurostat market shares'!$D$2:$D$185,'Market shares starting point Fe'!$D142)=0,(SUMIFS('RAW data extract'!AF$74:AF$81,'RAW data extract'!$C$74:$C$81,VLOOKUP('Market shares starting point Fe'!$D142,Nomenclature!$F$1:$G$8,2,FALSE))-'Market shares starting point Fe'!AH142)+AH142,$Z142/SUMIFS('Eurostat market shares'!$Z$2:$Z$185,'Eurostat market shares'!$C$2:$C$185,'Market shares starting point Fe'!$C142,'Eurostat market shares'!$D$2:$D$185,'Market shares starting point Fe'!$D142)*(SUMIFS('RAW data extract'!AF$74:AF$81,'RAW data extract'!$C$74:$C$81,VLOOKUP('Market shares starting point Fe'!$D142,Nomenclature!$F$1:$G$8,2,FALSE))-'Market shares starting point Fe'!AH142)+AH142)</f>
        <v>3.4967944163720059E-2</v>
      </c>
      <c r="AJ142" s="7">
        <f>IF(SUMIFS('Eurostat market shares'!$Z$2:$Z$185,'Eurostat market shares'!$C$2:$C$185,'Market shares starting point Fe'!$C142,'Eurostat market shares'!$D$2:$D$185,'Market shares starting point Fe'!$D142)=0,(SUMIFS('RAW data extract'!AG$74:AG$81,'RAW data extract'!$C$74:$C$81,VLOOKUP('Market shares starting point Fe'!$D142,Nomenclature!$F$1:$G$8,2,FALSE))-'Market shares starting point Fe'!AI142)+AI142,$Z142/SUMIFS('Eurostat market shares'!$Z$2:$Z$185,'Eurostat market shares'!$C$2:$C$185,'Market shares starting point Fe'!$C142,'Eurostat market shares'!$D$2:$D$185,'Market shares starting point Fe'!$D142)*(SUMIFS('RAW data extract'!AG$74:AG$81,'RAW data extract'!$C$74:$C$81,VLOOKUP('Market shares starting point Fe'!$D142,Nomenclature!$F$1:$G$8,2,FALSE))-'Market shares starting point Fe'!AI142)+AI142)</f>
        <v>3.4512792740558365E-2</v>
      </c>
      <c r="AK142" s="7">
        <f>IF(SUMIFS('Eurostat market shares'!$Z$2:$Z$185,'Eurostat market shares'!$C$2:$C$185,'Market shares starting point Fe'!$C142,'Eurostat market shares'!$D$2:$D$185,'Market shares starting point Fe'!$D142)=0,(SUMIFS('RAW data extract'!AH$74:AH$81,'RAW data extract'!$C$74:$C$81,VLOOKUP('Market shares starting point Fe'!$D142,Nomenclature!$F$1:$G$8,2,FALSE))-'Market shares starting point Fe'!AJ142)+AJ142,$Z142/SUMIFS('Eurostat market shares'!$Z$2:$Z$185,'Eurostat market shares'!$C$2:$C$185,'Market shares starting point Fe'!$C142,'Eurostat market shares'!$D$2:$D$185,'Market shares starting point Fe'!$D142)*(SUMIFS('RAW data extract'!AH$74:AH$81,'RAW data extract'!$C$74:$C$81,VLOOKUP('Market shares starting point Fe'!$D142,Nomenclature!$F$1:$G$8,2,FALSE))-'Market shares starting point Fe'!AJ142)+AJ142)</f>
        <v>3.405087619776296E-2</v>
      </c>
      <c r="AL142" s="7">
        <f>IF(SUMIFS('Eurostat market shares'!$Z$2:$Z$185,'Eurostat market shares'!$C$2:$C$185,'Market shares starting point Fe'!$C142,'Eurostat market shares'!$D$2:$D$185,'Market shares starting point Fe'!$D142)=0,(SUMIFS('RAW data extract'!AI$74:AI$81,'RAW data extract'!$C$74:$C$81,VLOOKUP('Market shares starting point Fe'!$D142,Nomenclature!$F$1:$G$8,2,FALSE))-'Market shares starting point Fe'!AK142)+AK142,$Z142/SUMIFS('Eurostat market shares'!$Z$2:$Z$185,'Eurostat market shares'!$C$2:$C$185,'Market shares starting point Fe'!$C142,'Eurostat market shares'!$D$2:$D$185,'Market shares starting point Fe'!$D142)*(SUMIFS('RAW data extract'!AI$74:AI$81,'RAW data extract'!$C$74:$C$81,VLOOKUP('Market shares starting point Fe'!$D142,Nomenclature!$F$1:$G$8,2,FALSE))-'Market shares starting point Fe'!AK142)+AK142)</f>
        <v>3.3574473740367934E-2</v>
      </c>
      <c r="AM142" s="7">
        <f>IF(SUMIFS('Eurostat market shares'!$Z$2:$Z$185,'Eurostat market shares'!$C$2:$C$185,'Market shares starting point Fe'!$C142,'Eurostat market shares'!$D$2:$D$185,'Market shares starting point Fe'!$D142)=0,(SUMIFS('RAW data extract'!AJ$74:AJ$81,'RAW data extract'!$C$74:$C$81,VLOOKUP('Market shares starting point Fe'!$D142,Nomenclature!$F$1:$G$8,2,FALSE))-'Market shares starting point Fe'!AL142)+AL142,$Z142/SUMIFS('Eurostat market shares'!$Z$2:$Z$185,'Eurostat market shares'!$C$2:$C$185,'Market shares starting point Fe'!$C142,'Eurostat market shares'!$D$2:$D$185,'Market shares starting point Fe'!$D142)*(SUMIFS('RAW data extract'!AJ$74:AJ$81,'RAW data extract'!$C$74:$C$81,VLOOKUP('Market shares starting point Fe'!$D142,Nomenclature!$F$1:$G$8,2,FALSE))-'Market shares starting point Fe'!AL142)+AL142)</f>
        <v>3.3072029260569361E-2</v>
      </c>
      <c r="AN142" s="7">
        <f>IF(SUMIFS('Eurostat market shares'!$Z$2:$Z$185,'Eurostat market shares'!$C$2:$C$185,'Market shares starting point Fe'!$C142,'Eurostat market shares'!$D$2:$D$185,'Market shares starting point Fe'!$D142)=0,(SUMIFS('RAW data extract'!AK$74:AK$81,'RAW data extract'!$C$74:$C$81,VLOOKUP('Market shares starting point Fe'!$D142,Nomenclature!$F$1:$G$8,2,FALSE))-'Market shares starting point Fe'!AM142)+AM142,$Z142/SUMIFS('Eurostat market shares'!$Z$2:$Z$185,'Eurostat market shares'!$C$2:$C$185,'Market shares starting point Fe'!$C142,'Eurostat market shares'!$D$2:$D$185,'Market shares starting point Fe'!$D142)*(SUMIFS('RAW data extract'!AK$74:AK$81,'RAW data extract'!$C$74:$C$81,VLOOKUP('Market shares starting point Fe'!$D142,Nomenclature!$F$1:$G$8,2,FALSE))-'Market shares starting point Fe'!AM142)+AM142)</f>
        <v>3.2535206199983589E-2</v>
      </c>
      <c r="AO142" s="7">
        <f>IF(SUMIFS('Eurostat market shares'!$Z$2:$Z$185,'Eurostat market shares'!$C$2:$C$185,'Market shares starting point Fe'!$C142,'Eurostat market shares'!$D$2:$D$185,'Market shares starting point Fe'!$D142)=0,(SUMIFS('RAW data extract'!AL$74:AL$81,'RAW data extract'!$C$74:$C$81,VLOOKUP('Market shares starting point Fe'!$D142,Nomenclature!$F$1:$G$8,2,FALSE))-'Market shares starting point Fe'!AN142)+AN142,$Z142/SUMIFS('Eurostat market shares'!$Z$2:$Z$185,'Eurostat market shares'!$C$2:$C$185,'Market shares starting point Fe'!$C142,'Eurostat market shares'!$D$2:$D$185,'Market shares starting point Fe'!$D142)*(SUMIFS('RAW data extract'!AL$74:AL$81,'RAW data extract'!$C$74:$C$81,VLOOKUP('Market shares starting point Fe'!$D142,Nomenclature!$F$1:$G$8,2,FALSE))-'Market shares starting point Fe'!AN142)+AN142)</f>
        <v>3.1974565430853183E-2</v>
      </c>
      <c r="AP142" s="7">
        <f>IF(SUMIFS('Eurostat market shares'!$Z$2:$Z$185,'Eurostat market shares'!$C$2:$C$185,'Market shares starting point Fe'!$C142,'Eurostat market shares'!$D$2:$D$185,'Market shares starting point Fe'!$D142)=0,(SUMIFS('RAW data extract'!AM$74:AM$81,'RAW data extract'!$C$74:$C$81,VLOOKUP('Market shares starting point Fe'!$D142,Nomenclature!$F$1:$G$8,2,FALSE))-'Market shares starting point Fe'!AO142)+AO142,$Z142/SUMIFS('Eurostat market shares'!$Z$2:$Z$185,'Eurostat market shares'!$C$2:$C$185,'Market shares starting point Fe'!$C142,'Eurostat market shares'!$D$2:$D$185,'Market shares starting point Fe'!$D142)*(SUMIFS('RAW data extract'!AM$74:AM$81,'RAW data extract'!$C$74:$C$81,VLOOKUP('Market shares starting point Fe'!$D142,Nomenclature!$F$1:$G$8,2,FALSE))-'Market shares starting point Fe'!AO142)+AO142)</f>
        <v>3.1376122585766317E-2</v>
      </c>
      <c r="AQ142" s="7">
        <f>IF(SUMIFS('Eurostat market shares'!$Z$2:$Z$185,'Eurostat market shares'!$C$2:$C$185,'Market shares starting point Fe'!$C142,'Eurostat market shares'!$D$2:$D$185,'Market shares starting point Fe'!$D142)=0,(SUMIFS('RAW data extract'!AN$74:AN$81,'RAW data extract'!$C$74:$C$81,VLOOKUP('Market shares starting point Fe'!$D142,Nomenclature!$F$1:$G$8,2,FALSE))-'Market shares starting point Fe'!AP142)+AP142,$Z142/SUMIFS('Eurostat market shares'!$Z$2:$Z$185,'Eurostat market shares'!$C$2:$C$185,'Market shares starting point Fe'!$C142,'Eurostat market shares'!$D$2:$D$185,'Market shares starting point Fe'!$D142)*(SUMIFS('RAW data extract'!AN$74:AN$81,'RAW data extract'!$C$74:$C$81,VLOOKUP('Market shares starting point Fe'!$D142,Nomenclature!$F$1:$G$8,2,FALSE))-'Market shares starting point Fe'!AP142)+AP142)</f>
        <v>3.0758873610600885E-2</v>
      </c>
      <c r="AR142" s="7">
        <f>IF(SUMIFS('Eurostat market shares'!$Z$2:$Z$185,'Eurostat market shares'!$C$2:$C$185,'Market shares starting point Fe'!$C142,'Eurostat market shares'!$D$2:$D$185,'Market shares starting point Fe'!$D142)=0,(SUMIFS('RAW data extract'!AO$74:AO$81,'RAW data extract'!$C$74:$C$81,VLOOKUP('Market shares starting point Fe'!$D142,Nomenclature!$F$1:$G$8,2,FALSE))-'Market shares starting point Fe'!AQ142)+AQ142,$Z142/SUMIFS('Eurostat market shares'!$Z$2:$Z$185,'Eurostat market shares'!$C$2:$C$185,'Market shares starting point Fe'!$C142,'Eurostat market shares'!$D$2:$D$185,'Market shares starting point Fe'!$D142)*(SUMIFS('RAW data extract'!AO$74:AO$81,'RAW data extract'!$C$74:$C$81,VLOOKUP('Market shares starting point Fe'!$D142,Nomenclature!$F$1:$G$8,2,FALSE))-'Market shares starting point Fe'!AQ142)+AQ142)</f>
        <v>3.0131756974951004E-2</v>
      </c>
      <c r="AS142" s="7">
        <f>IF(SUMIFS('Eurostat market shares'!$Z$2:$Z$185,'Eurostat market shares'!$C$2:$C$185,'Market shares starting point Fe'!$C142,'Eurostat market shares'!$D$2:$D$185,'Market shares starting point Fe'!$D142)=0,(SUMIFS('RAW data extract'!AP$74:AP$81,'RAW data extract'!$C$74:$C$81,VLOOKUP('Market shares starting point Fe'!$D142,Nomenclature!$F$1:$G$8,2,FALSE))-'Market shares starting point Fe'!AR142)+AR142,$Z142/SUMIFS('Eurostat market shares'!$Z$2:$Z$185,'Eurostat market shares'!$C$2:$C$185,'Market shares starting point Fe'!$C142,'Eurostat market shares'!$D$2:$D$185,'Market shares starting point Fe'!$D142)*(SUMIFS('RAW data extract'!AP$74:AP$81,'RAW data extract'!$C$74:$C$81,VLOOKUP('Market shares starting point Fe'!$D142,Nomenclature!$F$1:$G$8,2,FALSE))-'Market shares starting point Fe'!AR142)+AR142)</f>
        <v>2.9469294986471151E-2</v>
      </c>
      <c r="AT142" s="7">
        <f>IF(SUMIFS('Eurostat market shares'!$Z$2:$Z$185,'Eurostat market shares'!$C$2:$C$185,'Market shares starting point Fe'!$C142,'Eurostat market shares'!$D$2:$D$185,'Market shares starting point Fe'!$D142)=0,(SUMIFS('RAW data extract'!AQ$74:AQ$81,'RAW data extract'!$C$74:$C$81,VLOOKUP('Market shares starting point Fe'!$D142,Nomenclature!$F$1:$G$8,2,FALSE))-'Market shares starting point Fe'!AS142)+AS142,$Z142/SUMIFS('Eurostat market shares'!$Z$2:$Z$185,'Eurostat market shares'!$C$2:$C$185,'Market shares starting point Fe'!$C142,'Eurostat market shares'!$D$2:$D$185,'Market shares starting point Fe'!$D142)*(SUMIFS('RAW data extract'!AQ$74:AQ$81,'RAW data extract'!$C$74:$C$81,VLOOKUP('Market shares starting point Fe'!$D142,Nomenclature!$F$1:$G$8,2,FALSE))-'Market shares starting point Fe'!AS142)+AS142)</f>
        <v>2.878992632452141E-2</v>
      </c>
      <c r="AU142" s="7">
        <f>IF(SUMIFS('Eurostat market shares'!$Z$2:$Z$185,'Eurostat market shares'!$C$2:$C$185,'Market shares starting point Fe'!$C142,'Eurostat market shares'!$D$2:$D$185,'Market shares starting point Fe'!$D142)=0,(SUMIFS('RAW data extract'!AR$74:AR$81,'RAW data extract'!$C$74:$C$81,VLOOKUP('Market shares starting point Fe'!$D142,Nomenclature!$F$1:$G$8,2,FALSE))-'Market shares starting point Fe'!AT142)+AT142,$Z142/SUMIFS('Eurostat market shares'!$Z$2:$Z$185,'Eurostat market shares'!$C$2:$C$185,'Market shares starting point Fe'!$C142,'Eurostat market shares'!$D$2:$D$185,'Market shares starting point Fe'!$D142)*(SUMIFS('RAW data extract'!AR$74:AR$81,'RAW data extract'!$C$74:$C$81,VLOOKUP('Market shares starting point Fe'!$D142,Nomenclature!$F$1:$G$8,2,FALSE))-'Market shares starting point Fe'!AT142)+AT142)</f>
        <v>2.8115409997323565E-2</v>
      </c>
      <c r="AV142" s="7">
        <f>IF(SUMIFS('Eurostat market shares'!$Z$2:$Z$185,'Eurostat market shares'!$C$2:$C$185,'Market shares starting point Fe'!$C142,'Eurostat market shares'!$D$2:$D$185,'Market shares starting point Fe'!$D142)=0,(SUMIFS('RAW data extract'!AS$74:AS$81,'RAW data extract'!$C$74:$C$81,VLOOKUP('Market shares starting point Fe'!$D142,Nomenclature!$F$1:$G$8,2,FALSE))-'Market shares starting point Fe'!AU142)+AU142,$Z142/SUMIFS('Eurostat market shares'!$Z$2:$Z$185,'Eurostat market shares'!$C$2:$C$185,'Market shares starting point Fe'!$C142,'Eurostat market shares'!$D$2:$D$185,'Market shares starting point Fe'!$D142)*(SUMIFS('RAW data extract'!AS$74:AS$81,'RAW data extract'!$C$74:$C$81,VLOOKUP('Market shares starting point Fe'!$D142,Nomenclature!$F$1:$G$8,2,FALSE))-'Market shares starting point Fe'!AU142)+AU142)</f>
        <v>2.7413408001102178E-2</v>
      </c>
      <c r="AW142" s="7">
        <f>IF(SUMIFS('Eurostat market shares'!$Z$2:$Z$185,'Eurostat market shares'!$C$2:$C$185,'Market shares starting point Fe'!$C142,'Eurostat market shares'!$D$2:$D$185,'Market shares starting point Fe'!$D142)=0,(SUMIFS('RAW data extract'!AT$74:AT$81,'RAW data extract'!$C$74:$C$81,VLOOKUP('Market shares starting point Fe'!$D142,Nomenclature!$F$1:$G$8,2,FALSE))-'Market shares starting point Fe'!AV142)+AV142,$Z142/SUMIFS('Eurostat market shares'!$Z$2:$Z$185,'Eurostat market shares'!$C$2:$C$185,'Market shares starting point Fe'!$C142,'Eurostat market shares'!$D$2:$D$185,'Market shares starting point Fe'!$D142)*(SUMIFS('RAW data extract'!AT$74:AT$81,'RAW data extract'!$C$74:$C$81,VLOOKUP('Market shares starting point Fe'!$D142,Nomenclature!$F$1:$G$8,2,FALSE))-'Market shares starting point Fe'!AV142)+AV142)</f>
        <v>2.6675194485455574E-2</v>
      </c>
      <c r="AX142" s="7">
        <f>IF(SUMIFS('Eurostat market shares'!$Z$2:$Z$185,'Eurostat market shares'!$C$2:$C$185,'Market shares starting point Fe'!$C142,'Eurostat market shares'!$D$2:$D$185,'Market shares starting point Fe'!$D142)=0,(SUMIFS('RAW data extract'!AU$74:AU$81,'RAW data extract'!$C$74:$C$81,VLOOKUP('Market shares starting point Fe'!$D142,Nomenclature!$F$1:$G$8,2,FALSE))-'Market shares starting point Fe'!AW142)+AW142,$Z142/SUMIFS('Eurostat market shares'!$Z$2:$Z$185,'Eurostat market shares'!$C$2:$C$185,'Market shares starting point Fe'!$C142,'Eurostat market shares'!$D$2:$D$185,'Market shares starting point Fe'!$D142)*(SUMIFS('RAW data extract'!AU$74:AU$81,'RAW data extract'!$C$74:$C$81,VLOOKUP('Market shares starting point Fe'!$D142,Nomenclature!$F$1:$G$8,2,FALSE))-'Market shares starting point Fe'!AW142)+AW142)</f>
        <v>2.5961732701462927E-2</v>
      </c>
      <c r="AY142" s="7">
        <f>IF(SUMIFS('Eurostat market shares'!$Z$2:$Z$185,'Eurostat market shares'!$C$2:$C$185,'Market shares starting point Fe'!$C142,'Eurostat market shares'!$D$2:$D$185,'Market shares starting point Fe'!$D142)=0,(SUMIFS('RAW data extract'!AV$74:AV$81,'RAW data extract'!$C$74:$C$81,VLOOKUP('Market shares starting point Fe'!$D142,Nomenclature!$F$1:$G$8,2,FALSE))-'Market shares starting point Fe'!AX142)+AX142,$Z142/SUMIFS('Eurostat market shares'!$Z$2:$Z$185,'Eurostat market shares'!$C$2:$C$185,'Market shares starting point Fe'!$C142,'Eurostat market shares'!$D$2:$D$185,'Market shares starting point Fe'!$D142)*(SUMIFS('RAW data extract'!AV$74:AV$81,'RAW data extract'!$C$74:$C$81,VLOOKUP('Market shares starting point Fe'!$D142,Nomenclature!$F$1:$G$8,2,FALSE))-'Market shares starting point Fe'!AX142)+AX142)</f>
        <v>2.5011607202097323E-2</v>
      </c>
      <c r="AZ142" s="7">
        <f>IF(SUMIFS('Eurostat market shares'!$Z$2:$Z$185,'Eurostat market shares'!$C$2:$C$185,'Market shares starting point Fe'!$C142,'Eurostat market shares'!$D$2:$D$185,'Market shares starting point Fe'!$D142)=0,(SUMIFS('RAW data extract'!AW$74:AW$81,'RAW data extract'!$C$74:$C$81,VLOOKUP('Market shares starting point Fe'!$D142,Nomenclature!$F$1:$G$8,2,FALSE))-'Market shares starting point Fe'!AY142)+AY142,$Z142/SUMIFS('Eurostat market shares'!$Z$2:$Z$185,'Eurostat market shares'!$C$2:$C$185,'Market shares starting point Fe'!$C142,'Eurostat market shares'!$D$2:$D$185,'Market shares starting point Fe'!$D142)*(SUMIFS('RAW data extract'!AW$74:AW$81,'RAW data extract'!$C$74:$C$81,VLOOKUP('Market shares starting point Fe'!$D142,Nomenclature!$F$1:$G$8,2,FALSE))-'Market shares starting point Fe'!AY142)+AY142)</f>
        <v>2.4092173084509141E-2</v>
      </c>
      <c r="BA142" s="7">
        <f>IF(SUMIFS('Eurostat market shares'!$Z$2:$Z$185,'Eurostat market shares'!$C$2:$C$185,'Market shares starting point Fe'!$C142,'Eurostat market shares'!$D$2:$D$185,'Market shares starting point Fe'!$D142)=0,(SUMIFS('RAW data extract'!AX$74:AX$81,'RAW data extract'!$C$74:$C$81,VLOOKUP('Market shares starting point Fe'!$D142,Nomenclature!$F$1:$G$8,2,FALSE))-'Market shares starting point Fe'!AZ142)+AZ142,$Z142/SUMIFS('Eurostat market shares'!$Z$2:$Z$185,'Eurostat market shares'!$C$2:$C$185,'Market shares starting point Fe'!$C142,'Eurostat market shares'!$D$2:$D$185,'Market shares starting point Fe'!$D142)*(SUMIFS('RAW data extract'!AX$74:AX$81,'RAW data extract'!$C$74:$C$81,VLOOKUP('Market shares starting point Fe'!$D142,Nomenclature!$F$1:$G$8,2,FALSE))-'Market shares starting point Fe'!AZ142)+AZ142)</f>
        <v>2.307349448163876E-2</v>
      </c>
      <c r="BB142" s="7">
        <f>IF(SUMIFS('Eurostat market shares'!$Z$2:$Z$185,'Eurostat market shares'!$C$2:$C$185,'Market shares starting point Fe'!$C142,'Eurostat market shares'!$D$2:$D$185,'Market shares starting point Fe'!$D142)=0,(SUMIFS('RAW data extract'!AY$74:AY$81,'RAW data extract'!$C$74:$C$81,VLOOKUP('Market shares starting point Fe'!$D142,Nomenclature!$F$1:$G$8,2,FALSE))-'Market shares starting point Fe'!BA142)+BA142,$Z142/SUMIFS('Eurostat market shares'!$Z$2:$Z$185,'Eurostat market shares'!$C$2:$C$185,'Market shares starting point Fe'!$C142,'Eurostat market shares'!$D$2:$D$185,'Market shares starting point Fe'!$D142)*(SUMIFS('RAW data extract'!AY$74:AY$81,'RAW data extract'!$C$74:$C$81,VLOOKUP('Market shares starting point Fe'!$D142,Nomenclature!$F$1:$G$8,2,FALSE))-'Market shares starting point Fe'!BA142)+BA142)</f>
        <v>2.1944456187427953E-2</v>
      </c>
      <c r="BC142" s="7">
        <f>IF(SUMIFS('Eurostat market shares'!$Z$2:$Z$185,'Eurostat market shares'!$C$2:$C$185,'Market shares starting point Fe'!$C142,'Eurostat market shares'!$D$2:$D$185,'Market shares starting point Fe'!$D142)=0,(SUMIFS('RAW data extract'!AZ$74:AZ$81,'RAW data extract'!$C$74:$C$81,VLOOKUP('Market shares starting point Fe'!$D142,Nomenclature!$F$1:$G$8,2,FALSE))-'Market shares starting point Fe'!BB142)+BB142,$Z142/SUMIFS('Eurostat market shares'!$Z$2:$Z$185,'Eurostat market shares'!$C$2:$C$185,'Market shares starting point Fe'!$C142,'Eurostat market shares'!$D$2:$D$185,'Market shares starting point Fe'!$D142)*(SUMIFS('RAW data extract'!AZ$74:AZ$81,'RAW data extract'!$C$74:$C$81,VLOOKUP('Market shares starting point Fe'!$D142,Nomenclature!$F$1:$G$8,2,FALSE))-'Market shares starting point Fe'!BB142)+BB142)</f>
        <v>2.0689861826904216E-2</v>
      </c>
      <c r="BD142" s="7">
        <f>IF(SUMIFS('Eurostat market shares'!$Z$2:$Z$185,'Eurostat market shares'!$C$2:$C$185,'Market shares starting point Fe'!$C142,'Eurostat market shares'!$D$2:$D$185,'Market shares starting point Fe'!$D142)=0,(SUMIFS('RAW data extract'!BA$74:BA$81,'RAW data extract'!$C$74:$C$81,VLOOKUP('Market shares starting point Fe'!$D142,Nomenclature!$F$1:$G$8,2,FALSE))-'Market shares starting point Fe'!BC142)+BC142,$Z142/SUMIFS('Eurostat market shares'!$Z$2:$Z$185,'Eurostat market shares'!$C$2:$C$185,'Market shares starting point Fe'!$C142,'Eurostat market shares'!$D$2:$D$185,'Market shares starting point Fe'!$D142)*(SUMIFS('RAW data extract'!BA$74:BA$81,'RAW data extract'!$C$74:$C$81,VLOOKUP('Market shares starting point Fe'!$D142,Nomenclature!$F$1:$G$8,2,FALSE))-'Market shares starting point Fe'!BC142)+BC142)</f>
        <v>1.9327288165710312E-2</v>
      </c>
      <c r="BE142" s="7">
        <f>IF(SUMIFS('Eurostat market shares'!$Z$2:$Z$185,'Eurostat market shares'!$C$2:$C$185,'Market shares starting point Fe'!$C142,'Eurostat market shares'!$D$2:$D$185,'Market shares starting point Fe'!$D142)=0,(SUMIFS('RAW data extract'!BB$74:BB$81,'RAW data extract'!$C$74:$C$81,VLOOKUP('Market shares starting point Fe'!$D142,Nomenclature!$F$1:$G$8,2,FALSE))-'Market shares starting point Fe'!BD142)+BD142,$Z142/SUMIFS('Eurostat market shares'!$Z$2:$Z$185,'Eurostat market shares'!$C$2:$C$185,'Market shares starting point Fe'!$C142,'Eurostat market shares'!$D$2:$D$185,'Market shares starting point Fe'!$D142)*(SUMIFS('RAW data extract'!BB$74:BB$81,'RAW data extract'!$C$74:$C$81,VLOOKUP('Market shares starting point Fe'!$D142,Nomenclature!$F$1:$G$8,2,FALSE))-'Market shares starting point Fe'!BD142)+BD142)</f>
        <v>1.778918601000138E-2</v>
      </c>
      <c r="BF142" s="7">
        <f>IF(SUMIFS('Eurostat market shares'!$Z$2:$Z$185,'Eurostat market shares'!$C$2:$C$185,'Market shares starting point Fe'!$C142,'Eurostat market shares'!$D$2:$D$185,'Market shares starting point Fe'!$D142)=0,(SUMIFS('RAW data extract'!BC$74:BC$81,'RAW data extract'!$C$74:$C$81,VLOOKUP('Market shares starting point Fe'!$D142,Nomenclature!$F$1:$G$8,2,FALSE))-'Market shares starting point Fe'!BE142)+BE142,$Z142/SUMIFS('Eurostat market shares'!$Z$2:$Z$185,'Eurostat market shares'!$C$2:$C$185,'Market shares starting point Fe'!$C142,'Eurostat market shares'!$D$2:$D$185,'Market shares starting point Fe'!$D142)*(SUMIFS('RAW data extract'!BC$74:BC$81,'RAW data extract'!$C$74:$C$81,VLOOKUP('Market shares starting point Fe'!$D142,Nomenclature!$F$1:$G$8,2,FALSE))-'Market shares starting point Fe'!BE142)+BE142)</f>
        <v>1.6066049282571458E-2</v>
      </c>
      <c r="BG142" s="7">
        <f>IF(SUMIFS('Eurostat market shares'!$Z$2:$Z$185,'Eurostat market shares'!$C$2:$C$185,'Market shares starting point Fe'!$C142,'Eurostat market shares'!$D$2:$D$185,'Market shares starting point Fe'!$D142)=0,(SUMIFS('RAW data extract'!BD$74:BD$81,'RAW data extract'!$C$74:$C$81,VLOOKUP('Market shares starting point Fe'!$D142,Nomenclature!$F$1:$G$8,2,FALSE))-'Market shares starting point Fe'!BF142)+BF142,$Z142/SUMIFS('Eurostat market shares'!$Z$2:$Z$185,'Eurostat market shares'!$C$2:$C$185,'Market shares starting point Fe'!$C142,'Eurostat market shares'!$D$2:$D$185,'Market shares starting point Fe'!$D142)*(SUMIFS('RAW data extract'!BD$74:BD$81,'RAW data extract'!$C$74:$C$81,VLOOKUP('Market shares starting point Fe'!$D142,Nomenclature!$F$1:$G$8,2,FALSE))-'Market shares starting point Fe'!BF142)+BF142)</f>
        <v>1.4125887914513678E-2</v>
      </c>
      <c r="BH142" s="7">
        <f>IF(SUMIFS('Eurostat market shares'!$Z$2:$Z$185,'Eurostat market shares'!$C$2:$C$185,'Market shares starting point Fe'!$C142,'Eurostat market shares'!$D$2:$D$185,'Market shares starting point Fe'!$D142)=0,(SUMIFS('RAW data extract'!BE$74:BE$81,'RAW data extract'!$C$74:$C$81,VLOOKUP('Market shares starting point Fe'!$D142,Nomenclature!$F$1:$G$8,2,FALSE))-'Market shares starting point Fe'!BG142)+BG142,$Z142/SUMIFS('Eurostat market shares'!$Z$2:$Z$185,'Eurostat market shares'!$C$2:$C$185,'Market shares starting point Fe'!$C142,'Eurostat market shares'!$D$2:$D$185,'Market shares starting point Fe'!$D142)*(SUMIFS('RAW data extract'!BE$74:BE$81,'RAW data extract'!$C$74:$C$81,VLOOKUP('Market shares starting point Fe'!$D142,Nomenclature!$F$1:$G$8,2,FALSE))-'Market shares starting point Fe'!BG142)+BG142)</f>
        <v>1.1920960596593901E-2</v>
      </c>
    </row>
    <row r="143" spans="1:60" hidden="1" x14ac:dyDescent="0.3">
      <c r="A143" t="s">
        <v>9</v>
      </c>
      <c r="B143" t="s">
        <v>10</v>
      </c>
      <c r="C143" t="s">
        <v>36</v>
      </c>
      <c r="D143" t="s">
        <v>21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 s="6">
        <f>IFERROR(SUMIFS('intermediary sheet'!J$2:J$185,'intermediary sheet'!$C$2:$C$185,'Market shares starting point Fe'!$C143,'intermediary sheet'!$D$2:$D$185,'Market shares starting point Fe'!$D143)/SUMIFS('intermediary sheet'!J$2:J$185,'intermediary sheet'!$C$2:$C$185,'Market shares starting point Fe'!$C143,'intermediary sheet'!$D$2:$D$185,"total"),0)</f>
        <v>0</v>
      </c>
      <c r="K143" s="6">
        <f>IFERROR(SUMIFS('intermediary sheet'!K$2:K$185,'intermediary sheet'!$C$2:$C$185,'Market shares starting point Fe'!$C143,'intermediary sheet'!$D$2:$D$185,'Market shares starting point Fe'!$D143)/SUMIFS('intermediary sheet'!K$2:K$185,'intermediary sheet'!$C$2:$C$185,'Market shares starting point Fe'!$C143,'intermediary sheet'!$D$2:$D$185,"total"),0)</f>
        <v>0</v>
      </c>
      <c r="L143" s="6">
        <f>IFERROR(SUMIFS('intermediary sheet'!L$2:L$185,'intermediary sheet'!$C$2:$C$185,'Market shares starting point Fe'!$C143,'intermediary sheet'!$D$2:$D$185,'Market shares starting point Fe'!$D143)/SUMIFS('intermediary sheet'!L$2:L$185,'intermediary sheet'!$C$2:$C$185,'Market shares starting point Fe'!$C143,'intermediary sheet'!$D$2:$D$185,"total"),0)</f>
        <v>0</v>
      </c>
      <c r="M143" s="6">
        <f>IFERROR(SUMIFS('intermediary sheet'!M$2:M$185,'intermediary sheet'!$C$2:$C$185,'Market shares starting point Fe'!$C143,'intermediary sheet'!$D$2:$D$185,'Market shares starting point Fe'!$D143)/SUMIFS('intermediary sheet'!M$2:M$185,'intermediary sheet'!$C$2:$C$185,'Market shares starting point Fe'!$C143,'intermediary sheet'!$D$2:$D$185,"total"),0)</f>
        <v>0</v>
      </c>
      <c r="N143" s="6">
        <f>IFERROR(SUMIFS('intermediary sheet'!N$2:N$185,'intermediary sheet'!$C$2:$C$185,'Market shares starting point Fe'!$C143,'intermediary sheet'!$D$2:$D$185,'Market shares starting point Fe'!$D143)/SUMIFS('intermediary sheet'!N$2:N$185,'intermediary sheet'!$C$2:$C$185,'Market shares starting point Fe'!$C143,'intermediary sheet'!$D$2:$D$185,"total"),0)</f>
        <v>0</v>
      </c>
      <c r="O143" s="6">
        <f>IFERROR(SUMIFS('intermediary sheet'!O$2:O$185,'intermediary sheet'!$C$2:$C$185,'Market shares starting point Fe'!$C143,'intermediary sheet'!$D$2:$D$185,'Market shares starting point Fe'!$D143)/SUMIFS('intermediary sheet'!O$2:O$185,'intermediary sheet'!$C$2:$C$185,'Market shares starting point Fe'!$C143,'intermediary sheet'!$D$2:$D$185,"total"),0)</f>
        <v>0</v>
      </c>
      <c r="P143" s="6">
        <f>IFERROR(SUMIFS('intermediary sheet'!P$2:P$185,'intermediary sheet'!$C$2:$C$185,'Market shares starting point Fe'!$C143,'intermediary sheet'!$D$2:$D$185,'Market shares starting point Fe'!$D143)/SUMIFS('intermediary sheet'!P$2:P$185,'intermediary sheet'!$C$2:$C$185,'Market shares starting point Fe'!$C143,'intermediary sheet'!$D$2:$D$185,"total"),0)</f>
        <v>0</v>
      </c>
      <c r="Q143" s="6">
        <f>IFERROR(SUMIFS('intermediary sheet'!Q$2:Q$185,'intermediary sheet'!$C$2:$C$185,'Market shares starting point Fe'!$C143,'intermediary sheet'!$D$2:$D$185,'Market shares starting point Fe'!$D143)/SUMIFS('intermediary sheet'!Q$2:Q$185,'intermediary sheet'!$C$2:$C$185,'Market shares starting point Fe'!$C143,'intermediary sheet'!$D$2:$D$185,"total"),0)</f>
        <v>0</v>
      </c>
      <c r="R143" s="6">
        <f>IFERROR(SUMIFS('intermediary sheet'!R$2:R$185,'intermediary sheet'!$C$2:$C$185,'Market shares starting point Fe'!$C143,'intermediary sheet'!$D$2:$D$185,'Market shares starting point Fe'!$D143)/SUMIFS('intermediary sheet'!R$2:R$185,'intermediary sheet'!$C$2:$C$185,'Market shares starting point Fe'!$C143,'intermediary sheet'!$D$2:$D$185,"total"),0)</f>
        <v>0</v>
      </c>
      <c r="S143" s="6">
        <f>IFERROR(SUMIFS('intermediary sheet'!S$2:S$185,'intermediary sheet'!$C$2:$C$185,'Market shares starting point Fe'!$C143,'intermediary sheet'!$D$2:$D$185,'Market shares starting point Fe'!$D143)/SUMIFS('intermediary sheet'!S$2:S$185,'intermediary sheet'!$C$2:$C$185,'Market shares starting point Fe'!$C143,'intermediary sheet'!$D$2:$D$185,"total"),0)</f>
        <v>0</v>
      </c>
      <c r="T143" s="6">
        <f>IFERROR(SUMIFS('intermediary sheet'!T$2:T$185,'intermediary sheet'!$C$2:$C$185,'Market shares starting point Fe'!$C143,'intermediary sheet'!$D$2:$D$185,'Market shares starting point Fe'!$D143)/SUMIFS('intermediary sheet'!T$2:T$185,'intermediary sheet'!$C$2:$C$185,'Market shares starting point Fe'!$C143,'intermediary sheet'!$D$2:$D$185,"total"),0)</f>
        <v>0</v>
      </c>
      <c r="U143" s="6">
        <f>IFERROR(SUMIFS('intermediary sheet'!U$2:U$185,'intermediary sheet'!$C$2:$C$185,'Market shares starting point Fe'!$C143,'intermediary sheet'!$D$2:$D$185,'Market shares starting point Fe'!$D143)/SUMIFS('intermediary sheet'!U$2:U$185,'intermediary sheet'!$C$2:$C$185,'Market shares starting point Fe'!$C143,'intermediary sheet'!$D$2:$D$185,"total"),0)</f>
        <v>0</v>
      </c>
      <c r="V143" s="6">
        <f>IFERROR(SUMIFS('intermediary sheet'!V$2:V$185,'intermediary sheet'!$C$2:$C$185,'Market shares starting point Fe'!$C143,'intermediary sheet'!$D$2:$D$185,'Market shares starting point Fe'!$D143)/SUMIFS('intermediary sheet'!V$2:V$185,'intermediary sheet'!$C$2:$C$185,'Market shares starting point Fe'!$C143,'intermediary sheet'!$D$2:$D$185,"total"),0)</f>
        <v>0</v>
      </c>
      <c r="W143" s="6">
        <f>IFERROR(SUMIFS('intermediary sheet'!W$2:W$185,'intermediary sheet'!$C$2:$C$185,'Market shares starting point Fe'!$C143,'intermediary sheet'!$D$2:$D$185,'Market shares starting point Fe'!$D143)/SUMIFS('intermediary sheet'!W$2:W$185,'intermediary sheet'!$C$2:$C$185,'Market shares starting point Fe'!$C143,'intermediary sheet'!$D$2:$D$185,"total"),0)</f>
        <v>0</v>
      </c>
      <c r="X143" s="6">
        <f>IFERROR(SUMIFS('intermediary sheet'!X$2:X$185,'intermediary sheet'!$C$2:$C$185,'Market shares starting point Fe'!$C143,'intermediary sheet'!$D$2:$D$185,'Market shares starting point Fe'!$D143)/SUMIFS('intermediary sheet'!X$2:X$185,'intermediary sheet'!$C$2:$C$185,'Market shares starting point Fe'!$C143,'intermediary sheet'!$D$2:$D$185,"total"),0)</f>
        <v>0</v>
      </c>
      <c r="Y143" s="6">
        <f>IFERROR(SUMIFS('intermediary sheet'!Y$2:Y$185,'intermediary sheet'!$C$2:$C$185,'Market shares starting point Fe'!$C143,'intermediary sheet'!$D$2:$D$185,'Market shares starting point Fe'!$D143)/SUMIFS('intermediary sheet'!Y$2:Y$185,'intermediary sheet'!$C$2:$C$185,'Market shares starting point Fe'!$C143,'intermediary sheet'!$D$2:$D$185,"total"),0)</f>
        <v>0</v>
      </c>
      <c r="Z143" s="6">
        <f>IFERROR(SUMIFS('intermediary sheet'!Z$2:Z$185,'intermediary sheet'!$C$2:$C$185,'Market shares starting point Fe'!$C143,'intermediary sheet'!$D$2:$D$185,'Market shares starting point Fe'!$D143)/SUMIFS('intermediary sheet'!Z$2:Z$185,'intermediary sheet'!$C$2:$C$185,'Market shares starting point Fe'!$C143,'intermediary sheet'!$D$2:$D$185,"total"),0)</f>
        <v>0</v>
      </c>
      <c r="AA143" s="7">
        <f>IF(SUMIFS('Eurostat market shares'!$Z$2:$Z$185,'Eurostat market shares'!$C$2:$C$185,'Market shares starting point Fe'!$C143,'Eurostat market shares'!$D$2:$D$185,'Market shares starting point Fe'!$D143)=0,(SUMIFS('RAW data extract'!X$74:X$81,'RAW data extract'!$C$74:$C$81,VLOOKUP('Market shares starting point Fe'!$D143,Nomenclature!$F$1:$G$8,2,FALSE))-'Market shares starting point Fe'!Z143)+Z143,$Z143/SUMIFS('Eurostat market shares'!$Z$2:$Z$185,'Eurostat market shares'!$C$2:$C$185,'Market shares starting point Fe'!$C143,'Eurostat market shares'!$D$2:$D$185,'Market shares starting point Fe'!$D143)*(SUMIFS('RAW data extract'!X$74:X$81,'RAW data extract'!$C$74:$C$81,VLOOKUP('Market shares starting point Fe'!$D143,Nomenclature!$F$1:$G$8,2,FALSE))-'Market shares starting point Fe'!Z143)+Z143)</f>
        <v>3.1451634939410661E-5</v>
      </c>
      <c r="AB143" s="7">
        <f>IF(SUMIFS('Eurostat market shares'!$Z$2:$Z$185,'Eurostat market shares'!$C$2:$C$185,'Market shares starting point Fe'!$C143,'Eurostat market shares'!$D$2:$D$185,'Market shares starting point Fe'!$D143)=0,(SUMIFS('RAW data extract'!Y$74:Y$81,'RAW data extract'!$C$74:$C$81,VLOOKUP('Market shares starting point Fe'!$D143,Nomenclature!$F$1:$G$8,2,FALSE))-'Market shares starting point Fe'!AA143)+AA143,$Z143/SUMIFS('Eurostat market shares'!$Z$2:$Z$185,'Eurostat market shares'!$C$2:$C$185,'Market shares starting point Fe'!$C143,'Eurostat market shares'!$D$2:$D$185,'Market shares starting point Fe'!$D143)*(SUMIFS('RAW data extract'!Y$74:Y$81,'RAW data extract'!$C$74:$C$81,VLOOKUP('Market shares starting point Fe'!$D143,Nomenclature!$F$1:$G$8,2,FALSE))-'Market shares starting point Fe'!AA143)+AA143)</f>
        <v>3.2337662751868216E-5</v>
      </c>
      <c r="AC143" s="7">
        <f>IF(SUMIFS('Eurostat market shares'!$Z$2:$Z$185,'Eurostat market shares'!$C$2:$C$185,'Market shares starting point Fe'!$C143,'Eurostat market shares'!$D$2:$D$185,'Market shares starting point Fe'!$D143)=0,(SUMIFS('RAW data extract'!Z$74:Z$81,'RAW data extract'!$C$74:$C$81,VLOOKUP('Market shares starting point Fe'!$D143,Nomenclature!$F$1:$G$8,2,FALSE))-'Market shares starting point Fe'!AB143)+AB143,$Z143/SUMIFS('Eurostat market shares'!$Z$2:$Z$185,'Eurostat market shares'!$C$2:$C$185,'Market shares starting point Fe'!$C143,'Eurostat market shares'!$D$2:$D$185,'Market shares starting point Fe'!$D143)*(SUMIFS('RAW data extract'!Z$74:Z$81,'RAW data extract'!$C$74:$C$81,VLOOKUP('Market shares starting point Fe'!$D143,Nomenclature!$F$1:$G$8,2,FALSE))-'Market shares starting point Fe'!AB143)+AB143)</f>
        <v>3.3413273411202505E-5</v>
      </c>
      <c r="AD143" s="7">
        <f>IF(SUMIFS('Eurostat market shares'!$Z$2:$Z$185,'Eurostat market shares'!$C$2:$C$185,'Market shares starting point Fe'!$C143,'Eurostat market shares'!$D$2:$D$185,'Market shares starting point Fe'!$D143)=0,(SUMIFS('RAW data extract'!AA$74:AA$81,'RAW data extract'!$C$74:$C$81,VLOOKUP('Market shares starting point Fe'!$D143,Nomenclature!$F$1:$G$8,2,FALSE))-'Market shares starting point Fe'!AC143)+AC143,$Z143/SUMIFS('Eurostat market shares'!$Z$2:$Z$185,'Eurostat market shares'!$C$2:$C$185,'Market shares starting point Fe'!$C143,'Eurostat market shares'!$D$2:$D$185,'Market shares starting point Fe'!$D143)*(SUMIFS('RAW data extract'!AA$74:AA$81,'RAW data extract'!$C$74:$C$81,VLOOKUP('Market shares starting point Fe'!$D143,Nomenclature!$F$1:$G$8,2,FALSE))-'Market shares starting point Fe'!AC143)+AC143)</f>
        <v>3.4628690814887669E-5</v>
      </c>
      <c r="AE143" s="7">
        <f>IF(SUMIFS('Eurostat market shares'!$Z$2:$Z$185,'Eurostat market shares'!$C$2:$C$185,'Market shares starting point Fe'!$C143,'Eurostat market shares'!$D$2:$D$185,'Market shares starting point Fe'!$D143)=0,(SUMIFS('RAW data extract'!AB$74:AB$81,'RAW data extract'!$C$74:$C$81,VLOOKUP('Market shares starting point Fe'!$D143,Nomenclature!$F$1:$G$8,2,FALSE))-'Market shares starting point Fe'!AD143)+AD143,$Z143/SUMIFS('Eurostat market shares'!$Z$2:$Z$185,'Eurostat market shares'!$C$2:$C$185,'Market shares starting point Fe'!$C143,'Eurostat market shares'!$D$2:$D$185,'Market shares starting point Fe'!$D143)*(SUMIFS('RAW data extract'!AB$74:AB$81,'RAW data extract'!$C$74:$C$81,VLOOKUP('Market shares starting point Fe'!$D143,Nomenclature!$F$1:$G$8,2,FALSE))-'Market shares starting point Fe'!AD143)+AD143)</f>
        <v>3.5763703385667795E-5</v>
      </c>
      <c r="AF143" s="7">
        <f>IF(SUMIFS('Eurostat market shares'!$Z$2:$Z$185,'Eurostat market shares'!$C$2:$C$185,'Market shares starting point Fe'!$C143,'Eurostat market shares'!$D$2:$D$185,'Market shares starting point Fe'!$D143)=0,(SUMIFS('RAW data extract'!AC$74:AC$81,'RAW data extract'!$C$74:$C$81,VLOOKUP('Market shares starting point Fe'!$D143,Nomenclature!$F$1:$G$8,2,FALSE))-'Market shares starting point Fe'!AE143)+AE143,$Z143/SUMIFS('Eurostat market shares'!$Z$2:$Z$185,'Eurostat market shares'!$C$2:$C$185,'Market shares starting point Fe'!$C143,'Eurostat market shares'!$D$2:$D$185,'Market shares starting point Fe'!$D143)*(SUMIFS('RAW data extract'!AC$74:AC$81,'RAW data extract'!$C$74:$C$81,VLOOKUP('Market shares starting point Fe'!$D143,Nomenclature!$F$1:$G$8,2,FALSE))-'Market shares starting point Fe'!AE143)+AE143)</f>
        <v>3.6847644219590408E-5</v>
      </c>
      <c r="AG143" s="7">
        <f>IF(SUMIFS('Eurostat market shares'!$Z$2:$Z$185,'Eurostat market shares'!$C$2:$C$185,'Market shares starting point Fe'!$C143,'Eurostat market shares'!$D$2:$D$185,'Market shares starting point Fe'!$D143)=0,(SUMIFS('RAW data extract'!AD$74:AD$81,'RAW data extract'!$C$74:$C$81,VLOOKUP('Market shares starting point Fe'!$D143,Nomenclature!$F$1:$G$8,2,FALSE))-'Market shares starting point Fe'!AF143)+AF143,$Z143/SUMIFS('Eurostat market shares'!$Z$2:$Z$185,'Eurostat market shares'!$C$2:$C$185,'Market shares starting point Fe'!$C143,'Eurostat market shares'!$D$2:$D$185,'Market shares starting point Fe'!$D143)*(SUMIFS('RAW data extract'!AD$74:AD$81,'RAW data extract'!$C$74:$C$81,VLOOKUP('Market shares starting point Fe'!$D143,Nomenclature!$F$1:$G$8,2,FALSE))-'Market shares starting point Fe'!AF143)+AF143)</f>
        <v>3.7887884466593821E-5</v>
      </c>
      <c r="AH143" s="7">
        <f>IF(SUMIFS('Eurostat market shares'!$Z$2:$Z$185,'Eurostat market shares'!$C$2:$C$185,'Market shares starting point Fe'!$C143,'Eurostat market shares'!$D$2:$D$185,'Market shares starting point Fe'!$D143)=0,(SUMIFS('RAW data extract'!AE$74:AE$81,'RAW data extract'!$C$74:$C$81,VLOOKUP('Market shares starting point Fe'!$D143,Nomenclature!$F$1:$G$8,2,FALSE))-'Market shares starting point Fe'!AG143)+AG143,$Z143/SUMIFS('Eurostat market shares'!$Z$2:$Z$185,'Eurostat market shares'!$C$2:$C$185,'Market shares starting point Fe'!$C143,'Eurostat market shares'!$D$2:$D$185,'Market shares starting point Fe'!$D143)*(SUMIFS('RAW data extract'!AE$74:AE$81,'RAW data extract'!$C$74:$C$81,VLOOKUP('Market shares starting point Fe'!$D143,Nomenclature!$F$1:$G$8,2,FALSE))-'Market shares starting point Fe'!AG143)+AG143)</f>
        <v>3.8967393681361905E-5</v>
      </c>
      <c r="AI143" s="7">
        <f>IF(SUMIFS('Eurostat market shares'!$Z$2:$Z$185,'Eurostat market shares'!$C$2:$C$185,'Market shares starting point Fe'!$C143,'Eurostat market shares'!$D$2:$D$185,'Market shares starting point Fe'!$D143)=0,(SUMIFS('RAW data extract'!AF$74:AF$81,'RAW data extract'!$C$74:$C$81,VLOOKUP('Market shares starting point Fe'!$D143,Nomenclature!$F$1:$G$8,2,FALSE))-'Market shares starting point Fe'!AH143)+AH143,$Z143/SUMIFS('Eurostat market shares'!$Z$2:$Z$185,'Eurostat market shares'!$C$2:$C$185,'Market shares starting point Fe'!$C143,'Eurostat market shares'!$D$2:$D$185,'Market shares starting point Fe'!$D143)*(SUMIFS('RAW data extract'!AF$74:AF$81,'RAW data extract'!$C$74:$C$81,VLOOKUP('Market shares starting point Fe'!$D143,Nomenclature!$F$1:$G$8,2,FALSE))-'Market shares starting point Fe'!AH143)+AH143)</f>
        <v>4.0053074838500534E-5</v>
      </c>
      <c r="AJ143" s="7">
        <f>IF(SUMIFS('Eurostat market shares'!$Z$2:$Z$185,'Eurostat market shares'!$C$2:$C$185,'Market shares starting point Fe'!$C143,'Eurostat market shares'!$D$2:$D$185,'Market shares starting point Fe'!$D143)=0,(SUMIFS('RAW data extract'!AG$74:AG$81,'RAW data extract'!$C$74:$C$81,VLOOKUP('Market shares starting point Fe'!$D143,Nomenclature!$F$1:$G$8,2,FALSE))-'Market shares starting point Fe'!AI143)+AI143,$Z143/SUMIFS('Eurostat market shares'!$Z$2:$Z$185,'Eurostat market shares'!$C$2:$C$185,'Market shares starting point Fe'!$C143,'Eurostat market shares'!$D$2:$D$185,'Market shares starting point Fe'!$D143)*(SUMIFS('RAW data extract'!AG$74:AG$81,'RAW data extract'!$C$74:$C$81,VLOOKUP('Market shares starting point Fe'!$D143,Nomenclature!$F$1:$G$8,2,FALSE))-'Market shares starting point Fe'!AI143)+AI143)</f>
        <v>4.1197197991297726E-5</v>
      </c>
      <c r="AK143" s="7">
        <f>IF(SUMIFS('Eurostat market shares'!$Z$2:$Z$185,'Eurostat market shares'!$C$2:$C$185,'Market shares starting point Fe'!$C143,'Eurostat market shares'!$D$2:$D$185,'Market shares starting point Fe'!$D143)=0,(SUMIFS('RAW data extract'!AH$74:AH$81,'RAW data extract'!$C$74:$C$81,VLOOKUP('Market shares starting point Fe'!$D143,Nomenclature!$F$1:$G$8,2,FALSE))-'Market shares starting point Fe'!AJ143)+AJ143,$Z143/SUMIFS('Eurostat market shares'!$Z$2:$Z$185,'Eurostat market shares'!$C$2:$C$185,'Market shares starting point Fe'!$C143,'Eurostat market shares'!$D$2:$D$185,'Market shares starting point Fe'!$D143)*(SUMIFS('RAW data extract'!AH$74:AH$81,'RAW data extract'!$C$74:$C$81,VLOOKUP('Market shares starting point Fe'!$D143,Nomenclature!$F$1:$G$8,2,FALSE))-'Market shares starting point Fe'!AJ143)+AJ143)</f>
        <v>4.2470285593250626E-5</v>
      </c>
      <c r="AL143" s="7">
        <f>IF(SUMIFS('Eurostat market shares'!$Z$2:$Z$185,'Eurostat market shares'!$C$2:$C$185,'Market shares starting point Fe'!$C143,'Eurostat market shares'!$D$2:$D$185,'Market shares starting point Fe'!$D143)=0,(SUMIFS('RAW data extract'!AI$74:AI$81,'RAW data extract'!$C$74:$C$81,VLOOKUP('Market shares starting point Fe'!$D143,Nomenclature!$F$1:$G$8,2,FALSE))-'Market shares starting point Fe'!AK143)+AK143,$Z143/SUMIFS('Eurostat market shares'!$Z$2:$Z$185,'Eurostat market shares'!$C$2:$C$185,'Market shares starting point Fe'!$C143,'Eurostat market shares'!$D$2:$D$185,'Market shares starting point Fe'!$D143)*(SUMIFS('RAW data extract'!AI$74:AI$81,'RAW data extract'!$C$74:$C$81,VLOOKUP('Market shares starting point Fe'!$D143,Nomenclature!$F$1:$G$8,2,FALSE))-'Market shares starting point Fe'!AK143)+AK143)</f>
        <v>4.3906027992304353E-5</v>
      </c>
      <c r="AM143" s="7">
        <f>IF(SUMIFS('Eurostat market shares'!$Z$2:$Z$185,'Eurostat market shares'!$C$2:$C$185,'Market shares starting point Fe'!$C143,'Eurostat market shares'!$D$2:$D$185,'Market shares starting point Fe'!$D143)=0,(SUMIFS('RAW data extract'!AJ$74:AJ$81,'RAW data extract'!$C$74:$C$81,VLOOKUP('Market shares starting point Fe'!$D143,Nomenclature!$F$1:$G$8,2,FALSE))-'Market shares starting point Fe'!AL143)+AL143,$Z143/SUMIFS('Eurostat market shares'!$Z$2:$Z$185,'Eurostat market shares'!$C$2:$C$185,'Market shares starting point Fe'!$C143,'Eurostat market shares'!$D$2:$D$185,'Market shares starting point Fe'!$D143)*(SUMIFS('RAW data extract'!AJ$74:AJ$81,'RAW data extract'!$C$74:$C$81,VLOOKUP('Market shares starting point Fe'!$D143,Nomenclature!$F$1:$G$8,2,FALSE))-'Market shares starting point Fe'!AL143)+AL143)</f>
        <v>4.5532824028946061E-5</v>
      </c>
      <c r="AN143" s="7">
        <f>IF(SUMIFS('Eurostat market shares'!$Z$2:$Z$185,'Eurostat market shares'!$C$2:$C$185,'Market shares starting point Fe'!$C143,'Eurostat market shares'!$D$2:$D$185,'Market shares starting point Fe'!$D143)=0,(SUMIFS('RAW data extract'!AK$74:AK$81,'RAW data extract'!$C$74:$C$81,VLOOKUP('Market shares starting point Fe'!$D143,Nomenclature!$F$1:$G$8,2,FALSE))-'Market shares starting point Fe'!AM143)+AM143,$Z143/SUMIFS('Eurostat market shares'!$Z$2:$Z$185,'Eurostat market shares'!$C$2:$C$185,'Market shares starting point Fe'!$C143,'Eurostat market shares'!$D$2:$D$185,'Market shares starting point Fe'!$D143)*(SUMIFS('RAW data extract'!AK$74:AK$81,'RAW data extract'!$C$74:$C$81,VLOOKUP('Market shares starting point Fe'!$D143,Nomenclature!$F$1:$G$8,2,FALSE))-'Market shares starting point Fe'!AM143)+AM143)</f>
        <v>4.7450540965442324E-5</v>
      </c>
      <c r="AO143" s="7">
        <f>IF(SUMIFS('Eurostat market shares'!$Z$2:$Z$185,'Eurostat market shares'!$C$2:$C$185,'Market shares starting point Fe'!$C143,'Eurostat market shares'!$D$2:$D$185,'Market shares starting point Fe'!$D143)=0,(SUMIFS('RAW data extract'!AL$74:AL$81,'RAW data extract'!$C$74:$C$81,VLOOKUP('Market shares starting point Fe'!$D143,Nomenclature!$F$1:$G$8,2,FALSE))-'Market shares starting point Fe'!AN143)+AN143,$Z143/SUMIFS('Eurostat market shares'!$Z$2:$Z$185,'Eurostat market shares'!$C$2:$C$185,'Market shares starting point Fe'!$C143,'Eurostat market shares'!$D$2:$D$185,'Market shares starting point Fe'!$D143)*(SUMIFS('RAW data extract'!AL$74:AL$81,'RAW data extract'!$C$74:$C$81,VLOOKUP('Market shares starting point Fe'!$D143,Nomenclature!$F$1:$G$8,2,FALSE))-'Market shares starting point Fe'!AN143)+AN143)</f>
        <v>4.9588750128145506E-5</v>
      </c>
      <c r="AP143" s="7">
        <f>IF(SUMIFS('Eurostat market shares'!$Z$2:$Z$185,'Eurostat market shares'!$C$2:$C$185,'Market shares starting point Fe'!$C143,'Eurostat market shares'!$D$2:$D$185,'Market shares starting point Fe'!$D143)=0,(SUMIFS('RAW data extract'!AM$74:AM$81,'RAW data extract'!$C$74:$C$81,VLOOKUP('Market shares starting point Fe'!$D143,Nomenclature!$F$1:$G$8,2,FALSE))-'Market shares starting point Fe'!AO143)+AO143,$Z143/SUMIFS('Eurostat market shares'!$Z$2:$Z$185,'Eurostat market shares'!$C$2:$C$185,'Market shares starting point Fe'!$C143,'Eurostat market shares'!$D$2:$D$185,'Market shares starting point Fe'!$D143)*(SUMIFS('RAW data extract'!AM$74:AM$81,'RAW data extract'!$C$74:$C$81,VLOOKUP('Market shares starting point Fe'!$D143,Nomenclature!$F$1:$G$8,2,FALSE))-'Market shares starting point Fe'!AO143)+AO143)</f>
        <v>5.1955306817065874E-5</v>
      </c>
      <c r="AQ143" s="7">
        <f>IF(SUMIFS('Eurostat market shares'!$Z$2:$Z$185,'Eurostat market shares'!$C$2:$C$185,'Market shares starting point Fe'!$C143,'Eurostat market shares'!$D$2:$D$185,'Market shares starting point Fe'!$D143)=0,(SUMIFS('RAW data extract'!AN$74:AN$81,'RAW data extract'!$C$74:$C$81,VLOOKUP('Market shares starting point Fe'!$D143,Nomenclature!$F$1:$G$8,2,FALSE))-'Market shares starting point Fe'!AP143)+AP143,$Z143/SUMIFS('Eurostat market shares'!$Z$2:$Z$185,'Eurostat market shares'!$C$2:$C$185,'Market shares starting point Fe'!$C143,'Eurostat market shares'!$D$2:$D$185,'Market shares starting point Fe'!$D143)*(SUMIFS('RAW data extract'!AN$74:AN$81,'RAW data extract'!$C$74:$C$81,VLOOKUP('Market shares starting point Fe'!$D143,Nomenclature!$F$1:$G$8,2,FALSE))-'Market shares starting point Fe'!AP143)+AP143)</f>
        <v>5.4493860790469999E-5</v>
      </c>
      <c r="AR143" s="7">
        <f>IF(SUMIFS('Eurostat market shares'!$Z$2:$Z$185,'Eurostat market shares'!$C$2:$C$185,'Market shares starting point Fe'!$C143,'Eurostat market shares'!$D$2:$D$185,'Market shares starting point Fe'!$D143)=0,(SUMIFS('RAW data extract'!AO$74:AO$81,'RAW data extract'!$C$74:$C$81,VLOOKUP('Market shares starting point Fe'!$D143,Nomenclature!$F$1:$G$8,2,FALSE))-'Market shares starting point Fe'!AQ143)+AQ143,$Z143/SUMIFS('Eurostat market shares'!$Z$2:$Z$185,'Eurostat market shares'!$C$2:$C$185,'Market shares starting point Fe'!$C143,'Eurostat market shares'!$D$2:$D$185,'Market shares starting point Fe'!$D143)*(SUMIFS('RAW data extract'!AO$74:AO$81,'RAW data extract'!$C$74:$C$81,VLOOKUP('Market shares starting point Fe'!$D143,Nomenclature!$F$1:$G$8,2,FALSE))-'Market shares starting point Fe'!AQ143)+AQ143)</f>
        <v>5.7190908220331345E-5</v>
      </c>
      <c r="AS143" s="7">
        <f>IF(SUMIFS('Eurostat market shares'!$Z$2:$Z$185,'Eurostat market shares'!$C$2:$C$185,'Market shares starting point Fe'!$C143,'Eurostat market shares'!$D$2:$D$185,'Market shares starting point Fe'!$D143)=0,(SUMIFS('RAW data extract'!AP$74:AP$81,'RAW data extract'!$C$74:$C$81,VLOOKUP('Market shares starting point Fe'!$D143,Nomenclature!$F$1:$G$8,2,FALSE))-'Market shares starting point Fe'!AR143)+AR143,$Z143/SUMIFS('Eurostat market shares'!$Z$2:$Z$185,'Eurostat market shares'!$C$2:$C$185,'Market shares starting point Fe'!$C143,'Eurostat market shares'!$D$2:$D$185,'Market shares starting point Fe'!$D143)*(SUMIFS('RAW data extract'!AP$74:AP$81,'RAW data extract'!$C$74:$C$81,VLOOKUP('Market shares starting point Fe'!$D143,Nomenclature!$F$1:$G$8,2,FALSE))-'Market shares starting point Fe'!AR143)+AR143)</f>
        <v>6.0033249519162987E-5</v>
      </c>
      <c r="AT143" s="7">
        <f>IF(SUMIFS('Eurostat market shares'!$Z$2:$Z$185,'Eurostat market shares'!$C$2:$C$185,'Market shares starting point Fe'!$C143,'Eurostat market shares'!$D$2:$D$185,'Market shares starting point Fe'!$D143)=0,(SUMIFS('RAW data extract'!AQ$74:AQ$81,'RAW data extract'!$C$74:$C$81,VLOOKUP('Market shares starting point Fe'!$D143,Nomenclature!$F$1:$G$8,2,FALSE))-'Market shares starting point Fe'!AS143)+AS143,$Z143/SUMIFS('Eurostat market shares'!$Z$2:$Z$185,'Eurostat market shares'!$C$2:$C$185,'Market shares starting point Fe'!$C143,'Eurostat market shares'!$D$2:$D$185,'Market shares starting point Fe'!$D143)*(SUMIFS('RAW data extract'!AQ$74:AQ$81,'RAW data extract'!$C$74:$C$81,VLOOKUP('Market shares starting point Fe'!$D143,Nomenclature!$F$1:$G$8,2,FALSE))-'Market shares starting point Fe'!AS143)+AS143)</f>
        <v>6.3021984549952367E-5</v>
      </c>
      <c r="AU143" s="7">
        <f>IF(SUMIFS('Eurostat market shares'!$Z$2:$Z$185,'Eurostat market shares'!$C$2:$C$185,'Market shares starting point Fe'!$C143,'Eurostat market shares'!$D$2:$D$185,'Market shares starting point Fe'!$D143)=0,(SUMIFS('RAW data extract'!AR$74:AR$81,'RAW data extract'!$C$74:$C$81,VLOOKUP('Market shares starting point Fe'!$D143,Nomenclature!$F$1:$G$8,2,FALSE))-'Market shares starting point Fe'!AT143)+AT143,$Z143/SUMIFS('Eurostat market shares'!$Z$2:$Z$185,'Eurostat market shares'!$C$2:$C$185,'Market shares starting point Fe'!$C143,'Eurostat market shares'!$D$2:$D$185,'Market shares starting point Fe'!$D143)*(SUMIFS('RAW data extract'!AR$74:AR$81,'RAW data extract'!$C$74:$C$81,VLOOKUP('Market shares starting point Fe'!$D143,Nomenclature!$F$1:$G$8,2,FALSE))-'Market shares starting point Fe'!AT143)+AT143)</f>
        <v>6.6061670150832237E-5</v>
      </c>
      <c r="AV143" s="7">
        <f>IF(SUMIFS('Eurostat market shares'!$Z$2:$Z$185,'Eurostat market shares'!$C$2:$C$185,'Market shares starting point Fe'!$C143,'Eurostat market shares'!$D$2:$D$185,'Market shares starting point Fe'!$D143)=0,(SUMIFS('RAW data extract'!AS$74:AS$81,'RAW data extract'!$C$74:$C$81,VLOOKUP('Market shares starting point Fe'!$D143,Nomenclature!$F$1:$G$8,2,FALSE))-'Market shares starting point Fe'!AU143)+AU143,$Z143/SUMIFS('Eurostat market shares'!$Z$2:$Z$185,'Eurostat market shares'!$C$2:$C$185,'Market shares starting point Fe'!$C143,'Eurostat market shares'!$D$2:$D$185,'Market shares starting point Fe'!$D143)*(SUMIFS('RAW data extract'!AS$74:AS$81,'RAW data extract'!$C$74:$C$81,VLOOKUP('Market shares starting point Fe'!$D143,Nomenclature!$F$1:$G$8,2,FALSE))-'Market shares starting point Fe'!AU143)+AU143)</f>
        <v>6.9224460196423571E-5</v>
      </c>
      <c r="AW143" s="7">
        <f>IF(SUMIFS('Eurostat market shares'!$Z$2:$Z$185,'Eurostat market shares'!$C$2:$C$185,'Market shares starting point Fe'!$C143,'Eurostat market shares'!$D$2:$D$185,'Market shares starting point Fe'!$D143)=0,(SUMIFS('RAW data extract'!AT$74:AT$81,'RAW data extract'!$C$74:$C$81,VLOOKUP('Market shares starting point Fe'!$D143,Nomenclature!$F$1:$G$8,2,FALSE))-'Market shares starting point Fe'!AV143)+AV143,$Z143/SUMIFS('Eurostat market shares'!$Z$2:$Z$185,'Eurostat market shares'!$C$2:$C$185,'Market shares starting point Fe'!$C143,'Eurostat market shares'!$D$2:$D$185,'Market shares starting point Fe'!$D143)*(SUMIFS('RAW data extract'!AT$74:AT$81,'RAW data extract'!$C$74:$C$81,VLOOKUP('Market shares starting point Fe'!$D143,Nomenclature!$F$1:$G$8,2,FALSE))-'Market shares starting point Fe'!AV143)+AV143)</f>
        <v>7.249390836290166E-5</v>
      </c>
      <c r="AX143" s="7">
        <f>IF(SUMIFS('Eurostat market shares'!$Z$2:$Z$185,'Eurostat market shares'!$C$2:$C$185,'Market shares starting point Fe'!$C143,'Eurostat market shares'!$D$2:$D$185,'Market shares starting point Fe'!$D143)=0,(SUMIFS('RAW data extract'!AU$74:AU$81,'RAW data extract'!$C$74:$C$81,VLOOKUP('Market shares starting point Fe'!$D143,Nomenclature!$F$1:$G$8,2,FALSE))-'Market shares starting point Fe'!AW143)+AW143,$Z143/SUMIFS('Eurostat market shares'!$Z$2:$Z$185,'Eurostat market shares'!$C$2:$C$185,'Market shares starting point Fe'!$C143,'Eurostat market shares'!$D$2:$D$185,'Market shares starting point Fe'!$D143)*(SUMIFS('RAW data extract'!AU$74:AU$81,'RAW data extract'!$C$74:$C$81,VLOOKUP('Market shares starting point Fe'!$D143,Nomenclature!$F$1:$G$8,2,FALSE))-'Market shares starting point Fe'!AW143)+AW143)</f>
        <v>7.5960177492498033E-5</v>
      </c>
      <c r="AY143" s="7">
        <f>IF(SUMIFS('Eurostat market shares'!$Z$2:$Z$185,'Eurostat market shares'!$C$2:$C$185,'Market shares starting point Fe'!$C143,'Eurostat market shares'!$D$2:$D$185,'Market shares starting point Fe'!$D143)=0,(SUMIFS('RAW data extract'!AV$74:AV$81,'RAW data extract'!$C$74:$C$81,VLOOKUP('Market shares starting point Fe'!$D143,Nomenclature!$F$1:$G$8,2,FALSE))-'Market shares starting point Fe'!AX143)+AX143,$Z143/SUMIFS('Eurostat market shares'!$Z$2:$Z$185,'Eurostat market shares'!$C$2:$C$185,'Market shares starting point Fe'!$C143,'Eurostat market shares'!$D$2:$D$185,'Market shares starting point Fe'!$D143)*(SUMIFS('RAW data extract'!AV$74:AV$81,'RAW data extract'!$C$74:$C$81,VLOOKUP('Market shares starting point Fe'!$D143,Nomenclature!$F$1:$G$8,2,FALSE))-'Market shares starting point Fe'!AX143)+AX143)</f>
        <v>7.9901486654215481E-5</v>
      </c>
      <c r="AZ143" s="7">
        <f>IF(SUMIFS('Eurostat market shares'!$Z$2:$Z$185,'Eurostat market shares'!$C$2:$C$185,'Market shares starting point Fe'!$C143,'Eurostat market shares'!$D$2:$D$185,'Market shares starting point Fe'!$D143)=0,(SUMIFS('RAW data extract'!AW$74:AW$81,'RAW data extract'!$C$74:$C$81,VLOOKUP('Market shares starting point Fe'!$D143,Nomenclature!$F$1:$G$8,2,FALSE))-'Market shares starting point Fe'!AY143)+AY143,$Z143/SUMIFS('Eurostat market shares'!$Z$2:$Z$185,'Eurostat market shares'!$C$2:$C$185,'Market shares starting point Fe'!$C143,'Eurostat market shares'!$D$2:$D$185,'Market shares starting point Fe'!$D143)*(SUMIFS('RAW data extract'!AW$74:AW$81,'RAW data extract'!$C$74:$C$81,VLOOKUP('Market shares starting point Fe'!$D143,Nomenclature!$F$1:$G$8,2,FALSE))-'Market shares starting point Fe'!AY143)+AY143)</f>
        <v>8.4063538533015611E-5</v>
      </c>
      <c r="BA143" s="7">
        <f>IF(SUMIFS('Eurostat market shares'!$Z$2:$Z$185,'Eurostat market shares'!$C$2:$C$185,'Market shares starting point Fe'!$C143,'Eurostat market shares'!$D$2:$D$185,'Market shares starting point Fe'!$D143)=0,(SUMIFS('RAW data extract'!AX$74:AX$81,'RAW data extract'!$C$74:$C$81,VLOOKUP('Market shares starting point Fe'!$D143,Nomenclature!$F$1:$G$8,2,FALSE))-'Market shares starting point Fe'!AZ143)+AZ143,$Z143/SUMIFS('Eurostat market shares'!$Z$2:$Z$185,'Eurostat market shares'!$C$2:$C$185,'Market shares starting point Fe'!$C143,'Eurostat market shares'!$D$2:$D$185,'Market shares starting point Fe'!$D143)*(SUMIFS('RAW data extract'!AX$74:AX$81,'RAW data extract'!$C$74:$C$81,VLOOKUP('Market shares starting point Fe'!$D143,Nomenclature!$F$1:$G$8,2,FALSE))-'Market shares starting point Fe'!AZ143)+AZ143)</f>
        <v>8.8609987851437781E-5</v>
      </c>
      <c r="BB143" s="7">
        <f>IF(SUMIFS('Eurostat market shares'!$Z$2:$Z$185,'Eurostat market shares'!$C$2:$C$185,'Market shares starting point Fe'!$C143,'Eurostat market shares'!$D$2:$D$185,'Market shares starting point Fe'!$D143)=0,(SUMIFS('RAW data extract'!AY$74:AY$81,'RAW data extract'!$C$74:$C$81,VLOOKUP('Market shares starting point Fe'!$D143,Nomenclature!$F$1:$G$8,2,FALSE))-'Market shares starting point Fe'!BA143)+BA143,$Z143/SUMIFS('Eurostat market shares'!$Z$2:$Z$185,'Eurostat market shares'!$C$2:$C$185,'Market shares starting point Fe'!$C143,'Eurostat market shares'!$D$2:$D$185,'Market shares starting point Fe'!$D143)*(SUMIFS('RAW data extract'!AY$74:AY$81,'RAW data extract'!$C$74:$C$81,VLOOKUP('Market shares starting point Fe'!$D143,Nomenclature!$F$1:$G$8,2,FALSE))-'Market shares starting point Fe'!BA143)+BA143)</f>
        <v>9.3658992963984897E-5</v>
      </c>
      <c r="BC143" s="7">
        <f>IF(SUMIFS('Eurostat market shares'!$Z$2:$Z$185,'Eurostat market shares'!$C$2:$C$185,'Market shares starting point Fe'!$C143,'Eurostat market shares'!$D$2:$D$185,'Market shares starting point Fe'!$D143)=0,(SUMIFS('RAW data extract'!AZ$74:AZ$81,'RAW data extract'!$C$74:$C$81,VLOOKUP('Market shares starting point Fe'!$D143,Nomenclature!$F$1:$G$8,2,FALSE))-'Market shares starting point Fe'!BB143)+BB143,$Z143/SUMIFS('Eurostat market shares'!$Z$2:$Z$185,'Eurostat market shares'!$C$2:$C$185,'Market shares starting point Fe'!$C143,'Eurostat market shares'!$D$2:$D$185,'Market shares starting point Fe'!$D143)*(SUMIFS('RAW data extract'!AZ$74:AZ$81,'RAW data extract'!$C$74:$C$81,VLOOKUP('Market shares starting point Fe'!$D143,Nomenclature!$F$1:$G$8,2,FALSE))-'Market shares starting point Fe'!BB143)+BB143)</f>
        <v>9.9276599341383099E-5</v>
      </c>
      <c r="BD143" s="7">
        <f>IF(SUMIFS('Eurostat market shares'!$Z$2:$Z$185,'Eurostat market shares'!$C$2:$C$185,'Market shares starting point Fe'!$C143,'Eurostat market shares'!$D$2:$D$185,'Market shares starting point Fe'!$D143)=0,(SUMIFS('RAW data extract'!BA$74:BA$81,'RAW data extract'!$C$74:$C$81,VLOOKUP('Market shares starting point Fe'!$D143,Nomenclature!$F$1:$G$8,2,FALSE))-'Market shares starting point Fe'!BC143)+BC143,$Z143/SUMIFS('Eurostat market shares'!$Z$2:$Z$185,'Eurostat market shares'!$C$2:$C$185,'Market shares starting point Fe'!$C143,'Eurostat market shares'!$D$2:$D$185,'Market shares starting point Fe'!$D143)*(SUMIFS('RAW data extract'!BA$74:BA$81,'RAW data extract'!$C$74:$C$81,VLOOKUP('Market shares starting point Fe'!$D143,Nomenclature!$F$1:$G$8,2,FALSE))-'Market shares starting point Fe'!BC143)+BC143)</f>
        <v>1.053592419088396E-4</v>
      </c>
      <c r="BE143" s="7">
        <f>IF(SUMIFS('Eurostat market shares'!$Z$2:$Z$185,'Eurostat market shares'!$C$2:$C$185,'Market shares starting point Fe'!$C143,'Eurostat market shares'!$D$2:$D$185,'Market shares starting point Fe'!$D143)=0,(SUMIFS('RAW data extract'!BB$74:BB$81,'RAW data extract'!$C$74:$C$81,VLOOKUP('Market shares starting point Fe'!$D143,Nomenclature!$F$1:$G$8,2,FALSE))-'Market shares starting point Fe'!BD143)+BD143,$Z143/SUMIFS('Eurostat market shares'!$Z$2:$Z$185,'Eurostat market shares'!$C$2:$C$185,'Market shares starting point Fe'!$C143,'Eurostat market shares'!$D$2:$D$185,'Market shares starting point Fe'!$D143)*(SUMIFS('RAW data extract'!BB$74:BB$81,'RAW data extract'!$C$74:$C$81,VLOOKUP('Market shares starting point Fe'!$D143,Nomenclature!$F$1:$G$8,2,FALSE))-'Market shares starting point Fe'!BD143)+BD143)</f>
        <v>1.1223743783746689E-4</v>
      </c>
      <c r="BF143" s="7">
        <f>IF(SUMIFS('Eurostat market shares'!$Z$2:$Z$185,'Eurostat market shares'!$C$2:$C$185,'Market shares starting point Fe'!$C143,'Eurostat market shares'!$D$2:$D$185,'Market shares starting point Fe'!$D143)=0,(SUMIFS('RAW data extract'!BC$74:BC$81,'RAW data extract'!$C$74:$C$81,VLOOKUP('Market shares starting point Fe'!$D143,Nomenclature!$F$1:$G$8,2,FALSE))-'Market shares starting point Fe'!BE143)+BE143,$Z143/SUMIFS('Eurostat market shares'!$Z$2:$Z$185,'Eurostat market shares'!$C$2:$C$185,'Market shares starting point Fe'!$C143,'Eurostat market shares'!$D$2:$D$185,'Market shares starting point Fe'!$D143)*(SUMIFS('RAW data extract'!BC$74:BC$81,'RAW data extract'!$C$74:$C$81,VLOOKUP('Market shares starting point Fe'!$D143,Nomenclature!$F$1:$G$8,2,FALSE))-'Market shares starting point Fe'!BE143)+BE143)</f>
        <v>1.1994345012950137E-4</v>
      </c>
      <c r="BG143" s="7">
        <f>IF(SUMIFS('Eurostat market shares'!$Z$2:$Z$185,'Eurostat market shares'!$C$2:$C$185,'Market shares starting point Fe'!$C143,'Eurostat market shares'!$D$2:$D$185,'Market shares starting point Fe'!$D143)=0,(SUMIFS('RAW data extract'!BD$74:BD$81,'RAW data extract'!$C$74:$C$81,VLOOKUP('Market shares starting point Fe'!$D143,Nomenclature!$F$1:$G$8,2,FALSE))-'Market shares starting point Fe'!BF143)+BF143,$Z143/SUMIFS('Eurostat market shares'!$Z$2:$Z$185,'Eurostat market shares'!$C$2:$C$185,'Market shares starting point Fe'!$C143,'Eurostat market shares'!$D$2:$D$185,'Market shares starting point Fe'!$D143)*(SUMIFS('RAW data extract'!BD$74:BD$81,'RAW data extract'!$C$74:$C$81,VLOOKUP('Market shares starting point Fe'!$D143,Nomenclature!$F$1:$G$8,2,FALSE))-'Market shares starting point Fe'!BF143)+BF143)</f>
        <v>1.286164202993178E-4</v>
      </c>
      <c r="BH143" s="7">
        <f>IF(SUMIFS('Eurostat market shares'!$Z$2:$Z$185,'Eurostat market shares'!$C$2:$C$185,'Market shares starting point Fe'!$C143,'Eurostat market shares'!$D$2:$D$185,'Market shares starting point Fe'!$D143)=0,(SUMIFS('RAW data extract'!BE$74:BE$81,'RAW data extract'!$C$74:$C$81,VLOOKUP('Market shares starting point Fe'!$D143,Nomenclature!$F$1:$G$8,2,FALSE))-'Market shares starting point Fe'!BG143)+BG143,$Z143/SUMIFS('Eurostat market shares'!$Z$2:$Z$185,'Eurostat market shares'!$C$2:$C$185,'Market shares starting point Fe'!$C143,'Eurostat market shares'!$D$2:$D$185,'Market shares starting point Fe'!$D143)*(SUMIFS('RAW data extract'!BE$74:BE$81,'RAW data extract'!$C$74:$C$81,VLOOKUP('Market shares starting point Fe'!$D143,Nomenclature!$F$1:$G$8,2,FALSE))-'Market shares starting point Fe'!BG143)+BG143)</f>
        <v>1.3847148359464765E-4</v>
      </c>
    </row>
    <row r="144" spans="1:60" hidden="1" x14ac:dyDescent="0.3">
      <c r="A144" t="s">
        <v>9</v>
      </c>
      <c r="B144" t="s">
        <v>10</v>
      </c>
      <c r="C144" t="s">
        <v>36</v>
      </c>
      <c r="D144" t="s">
        <v>22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 s="6">
        <f>IFERROR(SUMIFS('intermediary sheet'!J$2:J$185,'intermediary sheet'!$C$2:$C$185,'Market shares starting point Fe'!$C144,'intermediary sheet'!$D$2:$D$185,'Market shares starting point Fe'!$D144)/SUMIFS('intermediary sheet'!J$2:J$185,'intermediary sheet'!$C$2:$C$185,'Market shares starting point Fe'!$C144,'intermediary sheet'!$D$2:$D$185,"total"),0)</f>
        <v>0.95365413503513508</v>
      </c>
      <c r="K144" s="6">
        <f>IFERROR(SUMIFS('intermediary sheet'!K$2:K$185,'intermediary sheet'!$C$2:$C$185,'Market shares starting point Fe'!$C144,'intermediary sheet'!$D$2:$D$185,'Market shares starting point Fe'!$D144)/SUMIFS('intermediary sheet'!K$2:K$185,'intermediary sheet'!$C$2:$C$185,'Market shares starting point Fe'!$C144,'intermediary sheet'!$D$2:$D$185,"total"),0)</f>
        <v>0.95164824018663141</v>
      </c>
      <c r="L144" s="6">
        <f>IFERROR(SUMIFS('intermediary sheet'!L$2:L$185,'intermediary sheet'!$C$2:$C$185,'Market shares starting point Fe'!$C144,'intermediary sheet'!$D$2:$D$185,'Market shares starting point Fe'!$D144)/SUMIFS('intermediary sheet'!L$2:L$185,'intermediary sheet'!$C$2:$C$185,'Market shares starting point Fe'!$C144,'intermediary sheet'!$D$2:$D$185,"total"),0)</f>
        <v>0.94944119768742608</v>
      </c>
      <c r="M144" s="6">
        <f>IFERROR(SUMIFS('intermediary sheet'!M$2:M$185,'intermediary sheet'!$C$2:$C$185,'Market shares starting point Fe'!$C144,'intermediary sheet'!$D$2:$D$185,'Market shares starting point Fe'!$D144)/SUMIFS('intermediary sheet'!M$2:M$185,'intermediary sheet'!$C$2:$C$185,'Market shares starting point Fe'!$C144,'intermediary sheet'!$D$2:$D$185,"total"),0)</f>
        <v>0.94603810089361806</v>
      </c>
      <c r="N144" s="6">
        <f>IFERROR(SUMIFS('intermediary sheet'!N$2:N$185,'intermediary sheet'!$C$2:$C$185,'Market shares starting point Fe'!$C144,'intermediary sheet'!$D$2:$D$185,'Market shares starting point Fe'!$D144)/SUMIFS('intermediary sheet'!N$2:N$185,'intermediary sheet'!$C$2:$C$185,'Market shares starting point Fe'!$C144,'intermediary sheet'!$D$2:$D$185,"total"),0)</f>
        <v>0.95215409397813344</v>
      </c>
      <c r="O144" s="6">
        <f>IFERROR(SUMIFS('intermediary sheet'!O$2:O$185,'intermediary sheet'!$C$2:$C$185,'Market shares starting point Fe'!$C144,'intermediary sheet'!$D$2:$D$185,'Market shares starting point Fe'!$D144)/SUMIFS('intermediary sheet'!O$2:O$185,'intermediary sheet'!$C$2:$C$185,'Market shares starting point Fe'!$C144,'intermediary sheet'!$D$2:$D$185,"total"),0)</f>
        <v>0.94991666068537617</v>
      </c>
      <c r="P144" s="6">
        <f>IFERROR(SUMIFS('intermediary sheet'!P$2:P$185,'intermediary sheet'!$C$2:$C$185,'Market shares starting point Fe'!$C144,'intermediary sheet'!$D$2:$D$185,'Market shares starting point Fe'!$D144)/SUMIFS('intermediary sheet'!P$2:P$185,'intermediary sheet'!$C$2:$C$185,'Market shares starting point Fe'!$C144,'intermediary sheet'!$D$2:$D$185,"total"),0)</f>
        <v>0.94944551053997128</v>
      </c>
      <c r="Q144" s="6">
        <f>IFERROR(SUMIFS('intermediary sheet'!Q$2:Q$185,'intermediary sheet'!$C$2:$C$185,'Market shares starting point Fe'!$C144,'intermediary sheet'!$D$2:$D$185,'Market shares starting point Fe'!$D144)/SUMIFS('intermediary sheet'!Q$2:Q$185,'intermediary sheet'!$C$2:$C$185,'Market shares starting point Fe'!$C144,'intermediary sheet'!$D$2:$D$185,"total"),0)</f>
        <v>0.95449366093880972</v>
      </c>
      <c r="R144" s="6">
        <f>IFERROR(SUMIFS('intermediary sheet'!R$2:R$185,'intermediary sheet'!$C$2:$C$185,'Market shares starting point Fe'!$C144,'intermediary sheet'!$D$2:$D$185,'Market shares starting point Fe'!$D144)/SUMIFS('intermediary sheet'!R$2:R$185,'intermediary sheet'!$C$2:$C$185,'Market shares starting point Fe'!$C144,'intermediary sheet'!$D$2:$D$185,"total"),0)</f>
        <v>0.93503023915587724</v>
      </c>
      <c r="S144" s="6">
        <f>IFERROR(SUMIFS('intermediary sheet'!S$2:S$185,'intermediary sheet'!$C$2:$C$185,'Market shares starting point Fe'!$C144,'intermediary sheet'!$D$2:$D$185,'Market shares starting point Fe'!$D144)/SUMIFS('intermediary sheet'!S$2:S$185,'intermediary sheet'!$C$2:$C$185,'Market shares starting point Fe'!$C144,'intermediary sheet'!$D$2:$D$185,"total"),0)</f>
        <v>0.92925718542728064</v>
      </c>
      <c r="T144" s="6">
        <f>IFERROR(SUMIFS('intermediary sheet'!T$2:T$185,'intermediary sheet'!$C$2:$C$185,'Market shares starting point Fe'!$C144,'intermediary sheet'!$D$2:$D$185,'Market shares starting point Fe'!$D144)/SUMIFS('intermediary sheet'!T$2:T$185,'intermediary sheet'!$C$2:$C$185,'Market shares starting point Fe'!$C144,'intermediary sheet'!$D$2:$D$185,"total"),0)</f>
        <v>0.9222522985810111</v>
      </c>
      <c r="U144" s="6">
        <f>IFERROR(SUMIFS('intermediary sheet'!U$2:U$185,'intermediary sheet'!$C$2:$C$185,'Market shares starting point Fe'!$C144,'intermediary sheet'!$D$2:$D$185,'Market shares starting point Fe'!$D144)/SUMIFS('intermediary sheet'!U$2:U$185,'intermediary sheet'!$C$2:$C$185,'Market shares starting point Fe'!$C144,'intermediary sheet'!$D$2:$D$185,"total"),0)</f>
        <v>0.92053767884467186</v>
      </c>
      <c r="V144" s="6">
        <f>IFERROR(SUMIFS('intermediary sheet'!V$2:V$185,'intermediary sheet'!$C$2:$C$185,'Market shares starting point Fe'!$C144,'intermediary sheet'!$D$2:$D$185,'Market shares starting point Fe'!$D144)/SUMIFS('intermediary sheet'!V$2:V$185,'intermediary sheet'!$C$2:$C$185,'Market shares starting point Fe'!$C144,'intermediary sheet'!$D$2:$D$185,"total"),0)</f>
        <v>0.9221418822777826</v>
      </c>
      <c r="W144" s="6">
        <f>IFERROR(SUMIFS('intermediary sheet'!W$2:W$185,'intermediary sheet'!$C$2:$C$185,'Market shares starting point Fe'!$C144,'intermediary sheet'!$D$2:$D$185,'Market shares starting point Fe'!$D144)/SUMIFS('intermediary sheet'!W$2:W$185,'intermediary sheet'!$C$2:$C$185,'Market shares starting point Fe'!$C144,'intermediary sheet'!$D$2:$D$185,"total"),0)</f>
        <v>0.91473211267432497</v>
      </c>
      <c r="X144" s="6">
        <f>IFERROR(SUMIFS('intermediary sheet'!X$2:X$185,'intermediary sheet'!$C$2:$C$185,'Market shares starting point Fe'!$C144,'intermediary sheet'!$D$2:$D$185,'Market shares starting point Fe'!$D144)/SUMIFS('intermediary sheet'!X$2:X$185,'intermediary sheet'!$C$2:$C$185,'Market shares starting point Fe'!$C144,'intermediary sheet'!$D$2:$D$185,"total"),0)</f>
        <v>0.91911796110877231</v>
      </c>
      <c r="Y144" s="6">
        <f>IFERROR(SUMIFS('intermediary sheet'!Y$2:Y$185,'intermediary sheet'!$C$2:$C$185,'Market shares starting point Fe'!$C144,'intermediary sheet'!$D$2:$D$185,'Market shares starting point Fe'!$D144)/SUMIFS('intermediary sheet'!Y$2:Y$185,'intermediary sheet'!$C$2:$C$185,'Market shares starting point Fe'!$C144,'intermediary sheet'!$D$2:$D$185,"total"),0)</f>
        <v>0.92562550115629105</v>
      </c>
      <c r="Z144" s="6">
        <f>IFERROR(SUMIFS('intermediary sheet'!Z$2:Z$185,'intermediary sheet'!$C$2:$C$185,'Market shares starting point Fe'!$C144,'intermediary sheet'!$D$2:$D$185,'Market shares starting point Fe'!$D144)/SUMIFS('intermediary sheet'!Z$2:Z$185,'intermediary sheet'!$C$2:$C$185,'Market shares starting point Fe'!$C144,'intermediary sheet'!$D$2:$D$185,"total"),0)</f>
        <v>0.94164821571501334</v>
      </c>
      <c r="AA144" s="7">
        <f>IF(SUMIFS('Eurostat market shares'!$Z$2:$Z$185,'Eurostat market shares'!$C$2:$C$185,'Market shares starting point Fe'!$C144,'Eurostat market shares'!$D$2:$D$185,'Market shares starting point Fe'!$D144)=0,(SUMIFS('RAW data extract'!X$74:X$81,'RAW data extract'!$C$74:$C$81,VLOOKUP('Market shares starting point Fe'!$D144,Nomenclature!$F$1:$G$8,2,FALSE))-'Market shares starting point Fe'!Z144)+Z144,$Z144/SUMIFS('Eurostat market shares'!$Z$2:$Z$185,'Eurostat market shares'!$C$2:$C$185,'Market shares starting point Fe'!$C144,'Eurostat market shares'!$D$2:$D$185,'Market shares starting point Fe'!$D144)*(SUMIFS('RAW data extract'!X$74:X$81,'RAW data extract'!$C$74:$C$81,VLOOKUP('Market shares starting point Fe'!$D144,Nomenclature!$F$1:$G$8,2,FALSE))-'Market shares starting point Fe'!Z144)+Z144)</f>
        <v>0.93524532854898357</v>
      </c>
      <c r="AB144" s="7">
        <f>IF(SUMIFS('Eurostat market shares'!$Z$2:$Z$185,'Eurostat market shares'!$C$2:$C$185,'Market shares starting point Fe'!$C144,'Eurostat market shares'!$D$2:$D$185,'Market shares starting point Fe'!$D144)=0,(SUMIFS('RAW data extract'!Y$74:Y$81,'RAW data extract'!$C$74:$C$81,VLOOKUP('Market shares starting point Fe'!$D144,Nomenclature!$F$1:$G$8,2,FALSE))-'Market shares starting point Fe'!AA144)+AA144,$Z144/SUMIFS('Eurostat market shares'!$Z$2:$Z$185,'Eurostat market shares'!$C$2:$C$185,'Market shares starting point Fe'!$C144,'Eurostat market shares'!$D$2:$D$185,'Market shares starting point Fe'!$D144)*(SUMIFS('RAW data extract'!Y$74:Y$81,'RAW data extract'!$C$74:$C$81,VLOOKUP('Market shares starting point Fe'!$D144,Nomenclature!$F$1:$G$8,2,FALSE))-'Market shares starting point Fe'!AA144)+AA144)</f>
        <v>0.93449248644743588</v>
      </c>
      <c r="AC144" s="7">
        <f>IF(SUMIFS('Eurostat market shares'!$Z$2:$Z$185,'Eurostat market shares'!$C$2:$C$185,'Market shares starting point Fe'!$C144,'Eurostat market shares'!$D$2:$D$185,'Market shares starting point Fe'!$D144)=0,(SUMIFS('RAW data extract'!Z$74:Z$81,'RAW data extract'!$C$74:$C$81,VLOOKUP('Market shares starting point Fe'!$D144,Nomenclature!$F$1:$G$8,2,FALSE))-'Market shares starting point Fe'!AB144)+AB144,$Z144/SUMIFS('Eurostat market shares'!$Z$2:$Z$185,'Eurostat market shares'!$C$2:$C$185,'Market shares starting point Fe'!$C144,'Eurostat market shares'!$D$2:$D$185,'Market shares starting point Fe'!$D144)*(SUMIFS('RAW data extract'!Z$74:Z$81,'RAW data extract'!$C$74:$C$81,VLOOKUP('Market shares starting point Fe'!$D144,Nomenclature!$F$1:$G$8,2,FALSE))-'Market shares starting point Fe'!AB144)+AB144)</f>
        <v>0.93331700624007874</v>
      </c>
      <c r="AD144" s="7">
        <f>IF(SUMIFS('Eurostat market shares'!$Z$2:$Z$185,'Eurostat market shares'!$C$2:$C$185,'Market shares starting point Fe'!$C144,'Eurostat market shares'!$D$2:$D$185,'Market shares starting point Fe'!$D144)=0,(SUMIFS('RAW data extract'!AA$74:AA$81,'RAW data extract'!$C$74:$C$81,VLOOKUP('Market shares starting point Fe'!$D144,Nomenclature!$F$1:$G$8,2,FALSE))-'Market shares starting point Fe'!AC144)+AC144,$Z144/SUMIFS('Eurostat market shares'!$Z$2:$Z$185,'Eurostat market shares'!$C$2:$C$185,'Market shares starting point Fe'!$C144,'Eurostat market shares'!$D$2:$D$185,'Market shares starting point Fe'!$D144)*(SUMIFS('RAW data extract'!AA$74:AA$81,'RAW data extract'!$C$74:$C$81,VLOOKUP('Market shares starting point Fe'!$D144,Nomenclature!$F$1:$G$8,2,FALSE))-'Market shares starting point Fe'!AC144)+AC144)</f>
        <v>0.93202508908884707</v>
      </c>
      <c r="AE144" s="7">
        <f>IF(SUMIFS('Eurostat market shares'!$Z$2:$Z$185,'Eurostat market shares'!$C$2:$C$185,'Market shares starting point Fe'!$C144,'Eurostat market shares'!$D$2:$D$185,'Market shares starting point Fe'!$D144)=0,(SUMIFS('RAW data extract'!AB$74:AB$81,'RAW data extract'!$C$74:$C$81,VLOOKUP('Market shares starting point Fe'!$D144,Nomenclature!$F$1:$G$8,2,FALSE))-'Market shares starting point Fe'!AD144)+AD144,$Z144/SUMIFS('Eurostat market shares'!$Z$2:$Z$185,'Eurostat market shares'!$C$2:$C$185,'Market shares starting point Fe'!$C144,'Eurostat market shares'!$D$2:$D$185,'Market shares starting point Fe'!$D144)*(SUMIFS('RAW data extract'!AB$74:AB$81,'RAW data extract'!$C$74:$C$81,VLOOKUP('Market shares starting point Fe'!$D144,Nomenclature!$F$1:$G$8,2,FALSE))-'Market shares starting point Fe'!AD144)+AD144)</f>
        <v>0.93063700015356965</v>
      </c>
      <c r="AF144" s="7">
        <f>IF(SUMIFS('Eurostat market shares'!$Z$2:$Z$185,'Eurostat market shares'!$C$2:$C$185,'Market shares starting point Fe'!$C144,'Eurostat market shares'!$D$2:$D$185,'Market shares starting point Fe'!$D144)=0,(SUMIFS('RAW data extract'!AC$74:AC$81,'RAW data extract'!$C$74:$C$81,VLOOKUP('Market shares starting point Fe'!$D144,Nomenclature!$F$1:$G$8,2,FALSE))-'Market shares starting point Fe'!AE144)+AE144,$Z144/SUMIFS('Eurostat market shares'!$Z$2:$Z$185,'Eurostat market shares'!$C$2:$C$185,'Market shares starting point Fe'!$C144,'Eurostat market shares'!$D$2:$D$185,'Market shares starting point Fe'!$D144)*(SUMIFS('RAW data extract'!AC$74:AC$81,'RAW data extract'!$C$74:$C$81,VLOOKUP('Market shares starting point Fe'!$D144,Nomenclature!$F$1:$G$8,2,FALSE))-'Market shares starting point Fe'!AE144)+AE144)</f>
        <v>0.92906053459345161</v>
      </c>
      <c r="AG144" s="7">
        <f>IF(SUMIFS('Eurostat market shares'!$Z$2:$Z$185,'Eurostat market shares'!$C$2:$C$185,'Market shares starting point Fe'!$C144,'Eurostat market shares'!$D$2:$D$185,'Market shares starting point Fe'!$D144)=0,(SUMIFS('RAW data extract'!AD$74:AD$81,'RAW data extract'!$C$74:$C$81,VLOOKUP('Market shares starting point Fe'!$D144,Nomenclature!$F$1:$G$8,2,FALSE))-'Market shares starting point Fe'!AF144)+AF144,$Z144/SUMIFS('Eurostat market shares'!$Z$2:$Z$185,'Eurostat market shares'!$C$2:$C$185,'Market shares starting point Fe'!$C144,'Eurostat market shares'!$D$2:$D$185,'Market shares starting point Fe'!$D144)*(SUMIFS('RAW data extract'!AD$74:AD$81,'RAW data extract'!$C$74:$C$81,VLOOKUP('Market shares starting point Fe'!$D144,Nomenclature!$F$1:$G$8,2,FALSE))-'Market shares starting point Fe'!AF144)+AF144)</f>
        <v>0.92734681401782304</v>
      </c>
      <c r="AH144" s="7">
        <f>IF(SUMIFS('Eurostat market shares'!$Z$2:$Z$185,'Eurostat market shares'!$C$2:$C$185,'Market shares starting point Fe'!$C144,'Eurostat market shares'!$D$2:$D$185,'Market shares starting point Fe'!$D144)=0,(SUMIFS('RAW data extract'!AE$74:AE$81,'RAW data extract'!$C$74:$C$81,VLOOKUP('Market shares starting point Fe'!$D144,Nomenclature!$F$1:$G$8,2,FALSE))-'Market shares starting point Fe'!AG144)+AG144,$Z144/SUMIFS('Eurostat market shares'!$Z$2:$Z$185,'Eurostat market shares'!$C$2:$C$185,'Market shares starting point Fe'!$C144,'Eurostat market shares'!$D$2:$D$185,'Market shares starting point Fe'!$D144)*(SUMIFS('RAW data extract'!AE$74:AE$81,'RAW data extract'!$C$74:$C$81,VLOOKUP('Market shares starting point Fe'!$D144,Nomenclature!$F$1:$G$8,2,FALSE))-'Market shares starting point Fe'!AG144)+AG144)</f>
        <v>0.925290039026054</v>
      </c>
      <c r="AI144" s="7">
        <f>IF(SUMIFS('Eurostat market shares'!$Z$2:$Z$185,'Eurostat market shares'!$C$2:$C$185,'Market shares starting point Fe'!$C144,'Eurostat market shares'!$D$2:$D$185,'Market shares starting point Fe'!$D144)=0,(SUMIFS('RAW data extract'!AF$74:AF$81,'RAW data extract'!$C$74:$C$81,VLOOKUP('Market shares starting point Fe'!$D144,Nomenclature!$F$1:$G$8,2,FALSE))-'Market shares starting point Fe'!AH144)+AH144,$Z144/SUMIFS('Eurostat market shares'!$Z$2:$Z$185,'Eurostat market shares'!$C$2:$C$185,'Market shares starting point Fe'!$C144,'Eurostat market shares'!$D$2:$D$185,'Market shares starting point Fe'!$D144)*(SUMIFS('RAW data extract'!AF$74:AF$81,'RAW data extract'!$C$74:$C$81,VLOOKUP('Market shares starting point Fe'!$D144,Nomenclature!$F$1:$G$8,2,FALSE))-'Market shares starting point Fe'!AH144)+AH144)</f>
        <v>0.9229683667348737</v>
      </c>
      <c r="AJ144" s="7">
        <f>IF(SUMIFS('Eurostat market shares'!$Z$2:$Z$185,'Eurostat market shares'!$C$2:$C$185,'Market shares starting point Fe'!$C144,'Eurostat market shares'!$D$2:$D$185,'Market shares starting point Fe'!$D144)=0,(SUMIFS('RAW data extract'!AG$74:AG$81,'RAW data extract'!$C$74:$C$81,VLOOKUP('Market shares starting point Fe'!$D144,Nomenclature!$F$1:$G$8,2,FALSE))-'Market shares starting point Fe'!AI144)+AI144,$Z144/SUMIFS('Eurostat market shares'!$Z$2:$Z$185,'Eurostat market shares'!$C$2:$C$185,'Market shares starting point Fe'!$C144,'Eurostat market shares'!$D$2:$D$185,'Market shares starting point Fe'!$D144)*(SUMIFS('RAW data extract'!AG$74:AG$81,'RAW data extract'!$C$74:$C$81,VLOOKUP('Market shares starting point Fe'!$D144,Nomenclature!$F$1:$G$8,2,FALSE))-'Market shares starting point Fe'!AI144)+AI144)</f>
        <v>0.920270264775637</v>
      </c>
      <c r="AK144" s="7">
        <f>IF(SUMIFS('Eurostat market shares'!$Z$2:$Z$185,'Eurostat market shares'!$C$2:$C$185,'Market shares starting point Fe'!$C144,'Eurostat market shares'!$D$2:$D$185,'Market shares starting point Fe'!$D144)=0,(SUMIFS('RAW data extract'!AH$74:AH$81,'RAW data extract'!$C$74:$C$81,VLOOKUP('Market shares starting point Fe'!$D144,Nomenclature!$F$1:$G$8,2,FALSE))-'Market shares starting point Fe'!AJ144)+AJ144,$Z144/SUMIFS('Eurostat market shares'!$Z$2:$Z$185,'Eurostat market shares'!$C$2:$C$185,'Market shares starting point Fe'!$C144,'Eurostat market shares'!$D$2:$D$185,'Market shares starting point Fe'!$D144)*(SUMIFS('RAW data extract'!AH$74:AH$81,'RAW data extract'!$C$74:$C$81,VLOOKUP('Market shares starting point Fe'!$D144,Nomenclature!$F$1:$G$8,2,FALSE))-'Market shares starting point Fe'!AJ144)+AJ144)</f>
        <v>0.91685150038764629</v>
      </c>
      <c r="AL144" s="7">
        <f>IF(SUMIFS('Eurostat market shares'!$Z$2:$Z$185,'Eurostat market shares'!$C$2:$C$185,'Market shares starting point Fe'!$C144,'Eurostat market shares'!$D$2:$D$185,'Market shares starting point Fe'!$D144)=0,(SUMIFS('RAW data extract'!AI$74:AI$81,'RAW data extract'!$C$74:$C$81,VLOOKUP('Market shares starting point Fe'!$D144,Nomenclature!$F$1:$G$8,2,FALSE))-'Market shares starting point Fe'!AK144)+AK144,$Z144/SUMIFS('Eurostat market shares'!$Z$2:$Z$185,'Eurostat market shares'!$C$2:$C$185,'Market shares starting point Fe'!$C144,'Eurostat market shares'!$D$2:$D$185,'Market shares starting point Fe'!$D144)*(SUMIFS('RAW data extract'!AI$74:AI$81,'RAW data extract'!$C$74:$C$81,VLOOKUP('Market shares starting point Fe'!$D144,Nomenclature!$F$1:$G$8,2,FALSE))-'Market shares starting point Fe'!AK144)+AK144)</f>
        <v>0.9125228175487109</v>
      </c>
      <c r="AM144" s="7">
        <f>IF(SUMIFS('Eurostat market shares'!$Z$2:$Z$185,'Eurostat market shares'!$C$2:$C$185,'Market shares starting point Fe'!$C144,'Eurostat market shares'!$D$2:$D$185,'Market shares starting point Fe'!$D144)=0,(SUMIFS('RAW data extract'!AJ$74:AJ$81,'RAW data extract'!$C$74:$C$81,VLOOKUP('Market shares starting point Fe'!$D144,Nomenclature!$F$1:$G$8,2,FALSE))-'Market shares starting point Fe'!AL144)+AL144,$Z144/SUMIFS('Eurostat market shares'!$Z$2:$Z$185,'Eurostat market shares'!$C$2:$C$185,'Market shares starting point Fe'!$C144,'Eurostat market shares'!$D$2:$D$185,'Market shares starting point Fe'!$D144)*(SUMIFS('RAW data extract'!AJ$74:AJ$81,'RAW data extract'!$C$74:$C$81,VLOOKUP('Market shares starting point Fe'!$D144,Nomenclature!$F$1:$G$8,2,FALSE))-'Market shares starting point Fe'!AL144)+AL144)</f>
        <v>0.9070517177187355</v>
      </c>
      <c r="AN144" s="7">
        <f>IF(SUMIFS('Eurostat market shares'!$Z$2:$Z$185,'Eurostat market shares'!$C$2:$C$185,'Market shares starting point Fe'!$C144,'Eurostat market shares'!$D$2:$D$185,'Market shares starting point Fe'!$D144)=0,(SUMIFS('RAW data extract'!AK$74:AK$81,'RAW data extract'!$C$74:$C$81,VLOOKUP('Market shares starting point Fe'!$D144,Nomenclature!$F$1:$G$8,2,FALSE))-'Market shares starting point Fe'!AM144)+AM144,$Z144/SUMIFS('Eurostat market shares'!$Z$2:$Z$185,'Eurostat market shares'!$C$2:$C$185,'Market shares starting point Fe'!$C144,'Eurostat market shares'!$D$2:$D$185,'Market shares starting point Fe'!$D144)*(SUMIFS('RAW data extract'!AK$74:AK$81,'RAW data extract'!$C$74:$C$81,VLOOKUP('Market shares starting point Fe'!$D144,Nomenclature!$F$1:$G$8,2,FALSE))-'Market shares starting point Fe'!AM144)+AM144)</f>
        <v>0.89982096358759578</v>
      </c>
      <c r="AO144" s="7">
        <f>IF(SUMIFS('Eurostat market shares'!$Z$2:$Z$185,'Eurostat market shares'!$C$2:$C$185,'Market shares starting point Fe'!$C144,'Eurostat market shares'!$D$2:$D$185,'Market shares starting point Fe'!$D144)=0,(SUMIFS('RAW data extract'!AL$74:AL$81,'RAW data extract'!$C$74:$C$81,VLOOKUP('Market shares starting point Fe'!$D144,Nomenclature!$F$1:$G$8,2,FALSE))-'Market shares starting point Fe'!AN144)+AN144,$Z144/SUMIFS('Eurostat market shares'!$Z$2:$Z$185,'Eurostat market shares'!$C$2:$C$185,'Market shares starting point Fe'!$C144,'Eurostat market shares'!$D$2:$D$185,'Market shares starting point Fe'!$D144)*(SUMIFS('RAW data extract'!AL$74:AL$81,'RAW data extract'!$C$74:$C$81,VLOOKUP('Market shares starting point Fe'!$D144,Nomenclature!$F$1:$G$8,2,FALSE))-'Market shares starting point Fe'!AN144)+AN144)</f>
        <v>0.89160165235825717</v>
      </c>
      <c r="AP144" s="7">
        <f>IF(SUMIFS('Eurostat market shares'!$Z$2:$Z$185,'Eurostat market shares'!$C$2:$C$185,'Market shares starting point Fe'!$C144,'Eurostat market shares'!$D$2:$D$185,'Market shares starting point Fe'!$D144)=0,(SUMIFS('RAW data extract'!AM$74:AM$81,'RAW data extract'!$C$74:$C$81,VLOOKUP('Market shares starting point Fe'!$D144,Nomenclature!$F$1:$G$8,2,FALSE))-'Market shares starting point Fe'!AO144)+AO144,$Z144/SUMIFS('Eurostat market shares'!$Z$2:$Z$185,'Eurostat market shares'!$C$2:$C$185,'Market shares starting point Fe'!$C144,'Eurostat market shares'!$D$2:$D$185,'Market shares starting point Fe'!$D144)*(SUMIFS('RAW data extract'!AM$74:AM$81,'RAW data extract'!$C$74:$C$81,VLOOKUP('Market shares starting point Fe'!$D144,Nomenclature!$F$1:$G$8,2,FALSE))-'Market shares starting point Fe'!AO144)+AO144)</f>
        <v>0.88248661416599927</v>
      </c>
      <c r="AQ144" s="7">
        <f>IF(SUMIFS('Eurostat market shares'!$Z$2:$Z$185,'Eurostat market shares'!$C$2:$C$185,'Market shares starting point Fe'!$C144,'Eurostat market shares'!$D$2:$D$185,'Market shares starting point Fe'!$D144)=0,(SUMIFS('RAW data extract'!AN$74:AN$81,'RAW data extract'!$C$74:$C$81,VLOOKUP('Market shares starting point Fe'!$D144,Nomenclature!$F$1:$G$8,2,FALSE))-'Market shares starting point Fe'!AP144)+AP144,$Z144/SUMIFS('Eurostat market shares'!$Z$2:$Z$185,'Eurostat market shares'!$C$2:$C$185,'Market shares starting point Fe'!$C144,'Eurostat market shares'!$D$2:$D$185,'Market shares starting point Fe'!$D144)*(SUMIFS('RAW data extract'!AN$74:AN$81,'RAW data extract'!$C$74:$C$81,VLOOKUP('Market shares starting point Fe'!$D144,Nomenclature!$F$1:$G$8,2,FALSE))-'Market shares starting point Fe'!AP144)+AP144)</f>
        <v>0.87275386714118752</v>
      </c>
      <c r="AR144" s="7">
        <f>IF(SUMIFS('Eurostat market shares'!$Z$2:$Z$185,'Eurostat market shares'!$C$2:$C$185,'Market shares starting point Fe'!$C144,'Eurostat market shares'!$D$2:$D$185,'Market shares starting point Fe'!$D144)=0,(SUMIFS('RAW data extract'!AO$74:AO$81,'RAW data extract'!$C$74:$C$81,VLOOKUP('Market shares starting point Fe'!$D144,Nomenclature!$F$1:$G$8,2,FALSE))-'Market shares starting point Fe'!AQ144)+AQ144,$Z144/SUMIFS('Eurostat market shares'!$Z$2:$Z$185,'Eurostat market shares'!$C$2:$C$185,'Market shares starting point Fe'!$C144,'Eurostat market shares'!$D$2:$D$185,'Market shares starting point Fe'!$D144)*(SUMIFS('RAW data extract'!AO$74:AO$81,'RAW data extract'!$C$74:$C$81,VLOOKUP('Market shares starting point Fe'!$D144,Nomenclature!$F$1:$G$8,2,FALSE))-'Market shares starting point Fe'!AQ144)+AQ144)</f>
        <v>0.86228020646038006</v>
      </c>
      <c r="AS144" s="7">
        <f>IF(SUMIFS('Eurostat market shares'!$Z$2:$Z$185,'Eurostat market shares'!$C$2:$C$185,'Market shares starting point Fe'!$C144,'Eurostat market shares'!$D$2:$D$185,'Market shares starting point Fe'!$D144)=0,(SUMIFS('RAW data extract'!AP$74:AP$81,'RAW data extract'!$C$74:$C$81,VLOOKUP('Market shares starting point Fe'!$D144,Nomenclature!$F$1:$G$8,2,FALSE))-'Market shares starting point Fe'!AR144)+AR144,$Z144/SUMIFS('Eurostat market shares'!$Z$2:$Z$185,'Eurostat market shares'!$C$2:$C$185,'Market shares starting point Fe'!$C144,'Eurostat market shares'!$D$2:$D$185,'Market shares starting point Fe'!$D144)*(SUMIFS('RAW data extract'!AP$74:AP$81,'RAW data extract'!$C$74:$C$81,VLOOKUP('Market shares starting point Fe'!$D144,Nomenclature!$F$1:$G$8,2,FALSE))-'Market shares starting point Fe'!AR144)+AR144)</f>
        <v>0.85109169656080719</v>
      </c>
      <c r="AT144" s="7">
        <f>IF(SUMIFS('Eurostat market shares'!$Z$2:$Z$185,'Eurostat market shares'!$C$2:$C$185,'Market shares starting point Fe'!$C144,'Eurostat market shares'!$D$2:$D$185,'Market shares starting point Fe'!$D144)=0,(SUMIFS('RAW data extract'!AQ$74:AQ$81,'RAW data extract'!$C$74:$C$81,VLOOKUP('Market shares starting point Fe'!$D144,Nomenclature!$F$1:$G$8,2,FALSE))-'Market shares starting point Fe'!AS144)+AS144,$Z144/SUMIFS('Eurostat market shares'!$Z$2:$Z$185,'Eurostat market shares'!$C$2:$C$185,'Market shares starting point Fe'!$C144,'Eurostat market shares'!$D$2:$D$185,'Market shares starting point Fe'!$D144)*(SUMIFS('RAW data extract'!AQ$74:AQ$81,'RAW data extract'!$C$74:$C$81,VLOOKUP('Market shares starting point Fe'!$D144,Nomenclature!$F$1:$G$8,2,FALSE))-'Market shares starting point Fe'!AS144)+AS144)</f>
        <v>0.83925807253227835</v>
      </c>
      <c r="AU144" s="7">
        <f>IF(SUMIFS('Eurostat market shares'!$Z$2:$Z$185,'Eurostat market shares'!$C$2:$C$185,'Market shares starting point Fe'!$C144,'Eurostat market shares'!$D$2:$D$185,'Market shares starting point Fe'!$D144)=0,(SUMIFS('RAW data extract'!AR$74:AR$81,'RAW data extract'!$C$74:$C$81,VLOOKUP('Market shares starting point Fe'!$D144,Nomenclature!$F$1:$G$8,2,FALSE))-'Market shares starting point Fe'!AT144)+AT144,$Z144/SUMIFS('Eurostat market shares'!$Z$2:$Z$185,'Eurostat market shares'!$C$2:$C$185,'Market shares starting point Fe'!$C144,'Eurostat market shares'!$D$2:$D$185,'Market shares starting point Fe'!$D144)*(SUMIFS('RAW data extract'!AR$74:AR$81,'RAW data extract'!$C$74:$C$81,VLOOKUP('Market shares starting point Fe'!$D144,Nomenclature!$F$1:$G$8,2,FALSE))-'Market shares starting point Fe'!AT144)+AT144)</f>
        <v>0.82709282588319766</v>
      </c>
      <c r="AV144" s="7">
        <f>IF(SUMIFS('Eurostat market shares'!$Z$2:$Z$185,'Eurostat market shares'!$C$2:$C$185,'Market shares starting point Fe'!$C144,'Eurostat market shares'!$D$2:$D$185,'Market shares starting point Fe'!$D144)=0,(SUMIFS('RAW data extract'!AS$74:AS$81,'RAW data extract'!$C$74:$C$81,VLOOKUP('Market shares starting point Fe'!$D144,Nomenclature!$F$1:$G$8,2,FALSE))-'Market shares starting point Fe'!AU144)+AU144,$Z144/SUMIFS('Eurostat market shares'!$Z$2:$Z$185,'Eurostat market shares'!$C$2:$C$185,'Market shares starting point Fe'!$C144,'Eurostat market shares'!$D$2:$D$185,'Market shares starting point Fe'!$D144)*(SUMIFS('RAW data extract'!AS$74:AS$81,'RAW data extract'!$C$74:$C$81,VLOOKUP('Market shares starting point Fe'!$D144,Nomenclature!$F$1:$G$8,2,FALSE))-'Market shares starting point Fe'!AU144)+AU144)</f>
        <v>0.81419449017530987</v>
      </c>
      <c r="AW144" s="7">
        <f>IF(SUMIFS('Eurostat market shares'!$Z$2:$Z$185,'Eurostat market shares'!$C$2:$C$185,'Market shares starting point Fe'!$C144,'Eurostat market shares'!$D$2:$D$185,'Market shares starting point Fe'!$D144)=0,(SUMIFS('RAW data extract'!AT$74:AT$81,'RAW data extract'!$C$74:$C$81,VLOOKUP('Market shares starting point Fe'!$D144,Nomenclature!$F$1:$G$8,2,FALSE))-'Market shares starting point Fe'!AV144)+AV144,$Z144/SUMIFS('Eurostat market shares'!$Z$2:$Z$185,'Eurostat market shares'!$C$2:$C$185,'Market shares starting point Fe'!$C144,'Eurostat market shares'!$D$2:$D$185,'Market shares starting point Fe'!$D144)*(SUMIFS('RAW data extract'!AT$74:AT$81,'RAW data extract'!$C$74:$C$81,VLOOKUP('Market shares starting point Fe'!$D144,Nomenclature!$F$1:$G$8,2,FALSE))-'Market shares starting point Fe'!AV144)+AV144)</f>
        <v>0.80029852567048843</v>
      </c>
      <c r="AX144" s="7">
        <f>IF(SUMIFS('Eurostat market shares'!$Z$2:$Z$185,'Eurostat market shares'!$C$2:$C$185,'Market shares starting point Fe'!$C144,'Eurostat market shares'!$D$2:$D$185,'Market shares starting point Fe'!$D144)=0,(SUMIFS('RAW data extract'!AU$74:AU$81,'RAW data extract'!$C$74:$C$81,VLOOKUP('Market shares starting point Fe'!$D144,Nomenclature!$F$1:$G$8,2,FALSE))-'Market shares starting point Fe'!AW144)+AW144,$Z144/SUMIFS('Eurostat market shares'!$Z$2:$Z$185,'Eurostat market shares'!$C$2:$C$185,'Market shares starting point Fe'!$C144,'Eurostat market shares'!$D$2:$D$185,'Market shares starting point Fe'!$D144)*(SUMIFS('RAW data extract'!AU$74:AU$81,'RAW data extract'!$C$74:$C$81,VLOOKUP('Market shares starting point Fe'!$D144,Nomenclature!$F$1:$G$8,2,FALSE))-'Market shares starting point Fe'!AW144)+AW144)</f>
        <v>0.78702202235670793</v>
      </c>
      <c r="AY144" s="7">
        <f>IF(SUMIFS('Eurostat market shares'!$Z$2:$Z$185,'Eurostat market shares'!$C$2:$C$185,'Market shares starting point Fe'!$C144,'Eurostat market shares'!$D$2:$D$185,'Market shares starting point Fe'!$D144)=0,(SUMIFS('RAW data extract'!AV$74:AV$81,'RAW data extract'!$C$74:$C$81,VLOOKUP('Market shares starting point Fe'!$D144,Nomenclature!$F$1:$G$8,2,FALSE))-'Market shares starting point Fe'!AX144)+AX144,$Z144/SUMIFS('Eurostat market shares'!$Z$2:$Z$185,'Eurostat market shares'!$C$2:$C$185,'Market shares starting point Fe'!$C144,'Eurostat market shares'!$D$2:$D$185,'Market shares starting point Fe'!$D144)*(SUMIFS('RAW data extract'!AV$74:AV$81,'RAW data extract'!$C$74:$C$81,VLOOKUP('Market shares starting point Fe'!$D144,Nomenclature!$F$1:$G$8,2,FALSE))-'Market shares starting point Fe'!AX144)+AX144)</f>
        <v>0.76913270473631434</v>
      </c>
      <c r="AZ144" s="7">
        <f>IF(SUMIFS('Eurostat market shares'!$Z$2:$Z$185,'Eurostat market shares'!$C$2:$C$185,'Market shares starting point Fe'!$C144,'Eurostat market shares'!$D$2:$D$185,'Market shares starting point Fe'!$D144)=0,(SUMIFS('RAW data extract'!AW$74:AW$81,'RAW data extract'!$C$74:$C$81,VLOOKUP('Market shares starting point Fe'!$D144,Nomenclature!$F$1:$G$8,2,FALSE))-'Market shares starting point Fe'!AY144)+AY144,$Z144/SUMIFS('Eurostat market shares'!$Z$2:$Z$185,'Eurostat market shares'!$C$2:$C$185,'Market shares starting point Fe'!$C144,'Eurostat market shares'!$D$2:$D$185,'Market shares starting point Fe'!$D144)*(SUMIFS('RAW data extract'!AW$74:AW$81,'RAW data extract'!$C$74:$C$81,VLOOKUP('Market shares starting point Fe'!$D144,Nomenclature!$F$1:$G$8,2,FALSE))-'Market shares starting point Fe'!AY144)+AY144)</f>
        <v>0.75188809197650175</v>
      </c>
      <c r="BA144" s="7">
        <f>IF(SUMIFS('Eurostat market shares'!$Z$2:$Z$185,'Eurostat market shares'!$C$2:$C$185,'Market shares starting point Fe'!$C144,'Eurostat market shares'!$D$2:$D$185,'Market shares starting point Fe'!$D144)=0,(SUMIFS('RAW data extract'!AX$74:AX$81,'RAW data extract'!$C$74:$C$81,VLOOKUP('Market shares starting point Fe'!$D144,Nomenclature!$F$1:$G$8,2,FALSE))-'Market shares starting point Fe'!AZ144)+AZ144,$Z144/SUMIFS('Eurostat market shares'!$Z$2:$Z$185,'Eurostat market shares'!$C$2:$C$185,'Market shares starting point Fe'!$C144,'Eurostat market shares'!$D$2:$D$185,'Market shares starting point Fe'!$D144)*(SUMIFS('RAW data extract'!AX$74:AX$81,'RAW data extract'!$C$74:$C$81,VLOOKUP('Market shares starting point Fe'!$D144,Nomenclature!$F$1:$G$8,2,FALSE))-'Market shares starting point Fe'!AZ144)+AZ144)</f>
        <v>0.73273910625718097</v>
      </c>
      <c r="BB144" s="7">
        <f>IF(SUMIFS('Eurostat market shares'!$Z$2:$Z$185,'Eurostat market shares'!$C$2:$C$185,'Market shares starting point Fe'!$C144,'Eurostat market shares'!$D$2:$D$185,'Market shares starting point Fe'!$D144)=0,(SUMIFS('RAW data extract'!AY$74:AY$81,'RAW data extract'!$C$74:$C$81,VLOOKUP('Market shares starting point Fe'!$D144,Nomenclature!$F$1:$G$8,2,FALSE))-'Market shares starting point Fe'!BA144)+BA144,$Z144/SUMIFS('Eurostat market shares'!$Z$2:$Z$185,'Eurostat market shares'!$C$2:$C$185,'Market shares starting point Fe'!$C144,'Eurostat market shares'!$D$2:$D$185,'Market shares starting point Fe'!$D144)*(SUMIFS('RAW data extract'!AY$74:AY$81,'RAW data extract'!$C$74:$C$81,VLOOKUP('Market shares starting point Fe'!$D144,Nomenclature!$F$1:$G$8,2,FALSE))-'Market shares starting point Fe'!BA144)+BA144)</f>
        <v>0.71162920981455213</v>
      </c>
      <c r="BC144" s="7">
        <f>IF(SUMIFS('Eurostat market shares'!$Z$2:$Z$185,'Eurostat market shares'!$C$2:$C$185,'Market shares starting point Fe'!$C144,'Eurostat market shares'!$D$2:$D$185,'Market shares starting point Fe'!$D144)=0,(SUMIFS('RAW data extract'!AZ$74:AZ$81,'RAW data extract'!$C$74:$C$81,VLOOKUP('Market shares starting point Fe'!$D144,Nomenclature!$F$1:$G$8,2,FALSE))-'Market shares starting point Fe'!BB144)+BB144,$Z144/SUMIFS('Eurostat market shares'!$Z$2:$Z$185,'Eurostat market shares'!$C$2:$C$185,'Market shares starting point Fe'!$C144,'Eurostat market shares'!$D$2:$D$185,'Market shares starting point Fe'!$D144)*(SUMIFS('RAW data extract'!AZ$74:AZ$81,'RAW data extract'!$C$74:$C$81,VLOOKUP('Market shares starting point Fe'!$D144,Nomenclature!$F$1:$G$8,2,FALSE))-'Market shares starting point Fe'!BB144)+BB144)</f>
        <v>0.68824575176071623</v>
      </c>
      <c r="BD144" s="7">
        <f>IF(SUMIFS('Eurostat market shares'!$Z$2:$Z$185,'Eurostat market shares'!$C$2:$C$185,'Market shares starting point Fe'!$C144,'Eurostat market shares'!$D$2:$D$185,'Market shares starting point Fe'!$D144)=0,(SUMIFS('RAW data extract'!BA$74:BA$81,'RAW data extract'!$C$74:$C$81,VLOOKUP('Market shares starting point Fe'!$D144,Nomenclature!$F$1:$G$8,2,FALSE))-'Market shares starting point Fe'!BC144)+BC144,$Z144/SUMIFS('Eurostat market shares'!$Z$2:$Z$185,'Eurostat market shares'!$C$2:$C$185,'Market shares starting point Fe'!$C144,'Eurostat market shares'!$D$2:$D$185,'Market shares starting point Fe'!$D144)*(SUMIFS('RAW data extract'!BA$74:BA$81,'RAW data extract'!$C$74:$C$81,VLOOKUP('Market shares starting point Fe'!$D144,Nomenclature!$F$1:$G$8,2,FALSE))-'Market shares starting point Fe'!BC144)+BC144)</f>
        <v>0.66261958962623013</v>
      </c>
      <c r="BE144" s="7">
        <f>IF(SUMIFS('Eurostat market shares'!$Z$2:$Z$185,'Eurostat market shares'!$C$2:$C$185,'Market shares starting point Fe'!$C144,'Eurostat market shares'!$D$2:$D$185,'Market shares starting point Fe'!$D144)=0,(SUMIFS('RAW data extract'!BB$74:BB$81,'RAW data extract'!$C$74:$C$81,VLOOKUP('Market shares starting point Fe'!$D144,Nomenclature!$F$1:$G$8,2,FALSE))-'Market shares starting point Fe'!BD144)+BD144,$Z144/SUMIFS('Eurostat market shares'!$Z$2:$Z$185,'Eurostat market shares'!$C$2:$C$185,'Market shares starting point Fe'!$C144,'Eurostat market shares'!$D$2:$D$185,'Market shares starting point Fe'!$D144)*(SUMIFS('RAW data extract'!BB$74:BB$81,'RAW data extract'!$C$74:$C$81,VLOOKUP('Market shares starting point Fe'!$D144,Nomenclature!$F$1:$G$8,2,FALSE))-'Market shares starting point Fe'!BD144)+BD144)</f>
        <v>0.63386152081682989</v>
      </c>
      <c r="BF144" s="7">
        <f>IF(SUMIFS('Eurostat market shares'!$Z$2:$Z$185,'Eurostat market shares'!$C$2:$C$185,'Market shares starting point Fe'!$C144,'Eurostat market shares'!$D$2:$D$185,'Market shares starting point Fe'!$D144)=0,(SUMIFS('RAW data extract'!BC$74:BC$81,'RAW data extract'!$C$74:$C$81,VLOOKUP('Market shares starting point Fe'!$D144,Nomenclature!$F$1:$G$8,2,FALSE))-'Market shares starting point Fe'!BE144)+BE144,$Z144/SUMIFS('Eurostat market shares'!$Z$2:$Z$185,'Eurostat market shares'!$C$2:$C$185,'Market shares starting point Fe'!$C144,'Eurostat market shares'!$D$2:$D$185,'Market shares starting point Fe'!$D144)*(SUMIFS('RAW data extract'!BC$74:BC$81,'RAW data extract'!$C$74:$C$81,VLOOKUP('Market shares starting point Fe'!$D144,Nomenclature!$F$1:$G$8,2,FALSE))-'Market shares starting point Fe'!BE144)+BE144)</f>
        <v>0.60163005403862202</v>
      </c>
      <c r="BG144" s="7">
        <f>IF(SUMIFS('Eurostat market shares'!$Z$2:$Z$185,'Eurostat market shares'!$C$2:$C$185,'Market shares starting point Fe'!$C144,'Eurostat market shares'!$D$2:$D$185,'Market shares starting point Fe'!$D144)=0,(SUMIFS('RAW data extract'!BD$74:BD$81,'RAW data extract'!$C$74:$C$81,VLOOKUP('Market shares starting point Fe'!$D144,Nomenclature!$F$1:$G$8,2,FALSE))-'Market shares starting point Fe'!BF144)+BF144,$Z144/SUMIFS('Eurostat market shares'!$Z$2:$Z$185,'Eurostat market shares'!$C$2:$C$185,'Market shares starting point Fe'!$C144,'Eurostat market shares'!$D$2:$D$185,'Market shares starting point Fe'!$D144)*(SUMIFS('RAW data extract'!BD$74:BD$81,'RAW data extract'!$C$74:$C$81,VLOOKUP('Market shares starting point Fe'!$D144,Nomenclature!$F$1:$G$8,2,FALSE))-'Market shares starting point Fe'!BF144)+BF144)</f>
        <v>0.56529754551050027</v>
      </c>
      <c r="BH144" s="7">
        <f>IF(SUMIFS('Eurostat market shares'!$Z$2:$Z$185,'Eurostat market shares'!$C$2:$C$185,'Market shares starting point Fe'!$C144,'Eurostat market shares'!$D$2:$D$185,'Market shares starting point Fe'!$D144)=0,(SUMIFS('RAW data extract'!BE$74:BE$81,'RAW data extract'!$C$74:$C$81,VLOOKUP('Market shares starting point Fe'!$D144,Nomenclature!$F$1:$G$8,2,FALSE))-'Market shares starting point Fe'!BG144)+BG144,$Z144/SUMIFS('Eurostat market shares'!$Z$2:$Z$185,'Eurostat market shares'!$C$2:$C$185,'Market shares starting point Fe'!$C144,'Eurostat market shares'!$D$2:$D$185,'Market shares starting point Fe'!$D144)*(SUMIFS('RAW data extract'!BE$74:BE$81,'RAW data extract'!$C$74:$C$81,VLOOKUP('Market shares starting point Fe'!$D144,Nomenclature!$F$1:$G$8,2,FALSE))-'Market shares starting point Fe'!BG144)+BG144)</f>
        <v>0.52399357406771274</v>
      </c>
    </row>
    <row r="145" spans="1:60" hidden="1" x14ac:dyDescent="0.3">
      <c r="A145" s="2" t="s">
        <v>9</v>
      </c>
      <c r="B145" s="2" t="s">
        <v>10</v>
      </c>
      <c r="C145" s="2" t="s">
        <v>36</v>
      </c>
      <c r="D145" s="2" t="s">
        <v>44</v>
      </c>
      <c r="E145" s="2" t="s">
        <v>13</v>
      </c>
      <c r="F145" s="2" t="s">
        <v>14</v>
      </c>
      <c r="G145" s="2" t="s">
        <v>14</v>
      </c>
      <c r="H145" s="2" t="s">
        <v>15</v>
      </c>
      <c r="I145" s="2" t="s">
        <v>16</v>
      </c>
      <c r="J145" s="6">
        <f>1-SUM(J139:J144)</f>
        <v>-1.0081763098801488E-5</v>
      </c>
      <c r="K145" s="6">
        <f t="shared" ref="K145" si="768">1-SUM(K139:K144)</f>
        <v>0</v>
      </c>
      <c r="L145" s="6">
        <f t="shared" ref="L145" si="769">1-SUM(L139:L144)</f>
        <v>1.0454673762039235E-5</v>
      </c>
      <c r="M145" s="6">
        <f t="shared" ref="M145" si="770">1-SUM(M139:M144)</f>
        <v>0</v>
      </c>
      <c r="N145" s="6">
        <f t="shared" ref="N145" si="771">1-SUM(N139:N144)</f>
        <v>8.5683929121893598E-6</v>
      </c>
      <c r="O145" s="6">
        <f t="shared" ref="O145" si="772">1-SUM(O139:O144)</f>
        <v>7.9750540309397877E-6</v>
      </c>
      <c r="P145" s="6">
        <f t="shared" ref="P145" si="773">1-SUM(P139:P144)</f>
        <v>0</v>
      </c>
      <c r="Q145" s="6">
        <f t="shared" ref="Q145" si="774">1-SUM(Q139:Q144)</f>
        <v>6.5486169320561061E-6</v>
      </c>
      <c r="R145" s="6">
        <f t="shared" ref="R145" si="775">1-SUM(R139:R144)</f>
        <v>6.1274885262418977E-6</v>
      </c>
      <c r="S145" s="6">
        <f t="shared" ref="S145" si="776">1-SUM(S139:S144)</f>
        <v>0</v>
      </c>
      <c r="T145" s="6">
        <f t="shared" ref="T145" si="777">1-SUM(T139:T144)</f>
        <v>0</v>
      </c>
      <c r="U145" s="6">
        <f t="shared" ref="U145" si="778">1-SUM(U139:U144)</f>
        <v>5.5845330770853963E-6</v>
      </c>
      <c r="V145" s="6">
        <f t="shared" ref="V145" si="779">1-SUM(V139:V144)</f>
        <v>0</v>
      </c>
      <c r="W145" s="6">
        <f t="shared" ref="W145" si="780">1-SUM(W139:W144)</f>
        <v>6.146319276645329E-6</v>
      </c>
      <c r="X145" s="6">
        <f t="shared" ref="X145" si="781">1-SUM(X139:X144)</f>
        <v>-6.1015418597598625E-6</v>
      </c>
      <c r="Y145" s="6">
        <f t="shared" ref="Y145" si="782">1-SUM(Y139:Y144)</f>
        <v>0</v>
      </c>
      <c r="Z145" s="6">
        <f t="shared" ref="Z145" si="783">1-SUM(Z139:Z144)</f>
        <v>0</v>
      </c>
      <c r="AA145" s="7">
        <f>IF(SUMIFS('Eurostat market shares'!$Z$2:$Z$185,'Eurostat market shares'!$C$2:$C$185,'Market shares starting point Fe'!$C145,'Eurostat market shares'!$D$2:$D$185,'Market shares starting point Fe'!$D145)=0,(SUMIFS('RAW data extract'!X$74:X$81,'RAW data extract'!$C$74:$C$81,VLOOKUP('Market shares starting point Fe'!$D145,Nomenclature!$F$1:$G$8,2,FALSE))-'Market shares starting point Fe'!Z145)+Z145,$Z145/SUMIFS('Eurostat market shares'!$Z$2:$Z$185,'Eurostat market shares'!$C$2:$C$185,'Market shares starting point Fe'!$C145,'Eurostat market shares'!$D$2:$D$185,'Market shares starting point Fe'!$D145)*(SUMIFS('RAW data extract'!X$74:X$81,'RAW data extract'!$C$74:$C$81,VLOOKUP('Market shares starting point Fe'!$D145,Nomenclature!$F$1:$G$8,2,FALSE))-'Market shares starting point Fe'!Z145)+Z145)</f>
        <v>1.0276613981721808E-3</v>
      </c>
      <c r="AB145" s="7">
        <f>IF(SUMIFS('Eurostat market shares'!$Z$2:$Z$185,'Eurostat market shares'!$C$2:$C$185,'Market shares starting point Fe'!$C145,'Eurostat market shares'!$D$2:$D$185,'Market shares starting point Fe'!$D145)=0,(SUMIFS('RAW data extract'!Y$74:Y$81,'RAW data extract'!$C$74:$C$81,VLOOKUP('Market shares starting point Fe'!$D145,Nomenclature!$F$1:$G$8,2,FALSE))-'Market shares starting point Fe'!AA145)+AA145,$Z145/SUMIFS('Eurostat market shares'!$Z$2:$Z$185,'Eurostat market shares'!$C$2:$C$185,'Market shares starting point Fe'!$C145,'Eurostat market shares'!$D$2:$D$185,'Market shares starting point Fe'!$D145)*(SUMIFS('RAW data extract'!Y$74:Y$81,'RAW data extract'!$C$74:$C$81,VLOOKUP('Market shares starting point Fe'!$D145,Nomenclature!$F$1:$G$8,2,FALSE))-'Market shares starting point Fe'!AA145)+AA145)</f>
        <v>1.0389435716427644E-3</v>
      </c>
      <c r="AC145" s="7">
        <f>IF(SUMIFS('Eurostat market shares'!$Z$2:$Z$185,'Eurostat market shares'!$C$2:$C$185,'Market shares starting point Fe'!$C145,'Eurostat market shares'!$D$2:$D$185,'Market shares starting point Fe'!$D145)=0,(SUMIFS('RAW data extract'!Z$74:Z$81,'RAW data extract'!$C$74:$C$81,VLOOKUP('Market shares starting point Fe'!$D145,Nomenclature!$F$1:$G$8,2,FALSE))-'Market shares starting point Fe'!AB145)+AB145,$Z145/SUMIFS('Eurostat market shares'!$Z$2:$Z$185,'Eurostat market shares'!$C$2:$C$185,'Market shares starting point Fe'!$C145,'Eurostat market shares'!$D$2:$D$185,'Market shares starting point Fe'!$D145)*(SUMIFS('RAW data extract'!Z$74:Z$81,'RAW data extract'!$C$74:$C$81,VLOOKUP('Market shares starting point Fe'!$D145,Nomenclature!$F$1:$G$8,2,FALSE))-'Market shares starting point Fe'!AB145)+AB145)</f>
        <v>1.0579582146478287E-3</v>
      </c>
      <c r="AD145" s="7">
        <f>IF(SUMIFS('Eurostat market shares'!$Z$2:$Z$185,'Eurostat market shares'!$C$2:$C$185,'Market shares starting point Fe'!$C145,'Eurostat market shares'!$D$2:$D$185,'Market shares starting point Fe'!$D145)=0,(SUMIFS('RAW data extract'!AA$74:AA$81,'RAW data extract'!$C$74:$C$81,VLOOKUP('Market shares starting point Fe'!$D145,Nomenclature!$F$1:$G$8,2,FALSE))-'Market shares starting point Fe'!AC145)+AC145,$Z145/SUMIFS('Eurostat market shares'!$Z$2:$Z$185,'Eurostat market shares'!$C$2:$C$185,'Market shares starting point Fe'!$C145,'Eurostat market shares'!$D$2:$D$185,'Market shares starting point Fe'!$D145)*(SUMIFS('RAW data extract'!AA$74:AA$81,'RAW data extract'!$C$74:$C$81,VLOOKUP('Market shares starting point Fe'!$D145,Nomenclature!$F$1:$G$8,2,FALSE))-'Market shares starting point Fe'!AC145)+AC145)</f>
        <v>1.0918108716969316E-3</v>
      </c>
      <c r="AE145" s="7">
        <f>IF(SUMIFS('Eurostat market shares'!$Z$2:$Z$185,'Eurostat market shares'!$C$2:$C$185,'Market shares starting point Fe'!$C145,'Eurostat market shares'!$D$2:$D$185,'Market shares starting point Fe'!$D145)=0,(SUMIFS('RAW data extract'!AB$74:AB$81,'RAW data extract'!$C$74:$C$81,VLOOKUP('Market shares starting point Fe'!$D145,Nomenclature!$F$1:$G$8,2,FALSE))-'Market shares starting point Fe'!AD145)+AD145,$Z145/SUMIFS('Eurostat market shares'!$Z$2:$Z$185,'Eurostat market shares'!$C$2:$C$185,'Market shares starting point Fe'!$C145,'Eurostat market shares'!$D$2:$D$185,'Market shares starting point Fe'!$D145)*(SUMIFS('RAW data extract'!AB$74:AB$81,'RAW data extract'!$C$74:$C$81,VLOOKUP('Market shares starting point Fe'!$D145,Nomenclature!$F$1:$G$8,2,FALSE))-'Market shares starting point Fe'!AD145)+AD145)</f>
        <v>1.1047632222943586E-3</v>
      </c>
      <c r="AF145" s="7">
        <f>IF(SUMIFS('Eurostat market shares'!$Z$2:$Z$185,'Eurostat market shares'!$C$2:$C$185,'Market shares starting point Fe'!$C145,'Eurostat market shares'!$D$2:$D$185,'Market shares starting point Fe'!$D145)=0,(SUMIFS('RAW data extract'!AC$74:AC$81,'RAW data extract'!$C$74:$C$81,VLOOKUP('Market shares starting point Fe'!$D145,Nomenclature!$F$1:$G$8,2,FALSE))-'Market shares starting point Fe'!AE145)+AE145,$Z145/SUMIFS('Eurostat market shares'!$Z$2:$Z$185,'Eurostat market shares'!$C$2:$C$185,'Market shares starting point Fe'!$C145,'Eurostat market shares'!$D$2:$D$185,'Market shares starting point Fe'!$D145)*(SUMIFS('RAW data extract'!AC$74:AC$81,'RAW data extract'!$C$74:$C$81,VLOOKUP('Market shares starting point Fe'!$D145,Nomenclature!$F$1:$G$8,2,FALSE))-'Market shares starting point Fe'!AE145)+AE145)</f>
        <v>1.1198286141097071E-3</v>
      </c>
      <c r="AG145" s="7">
        <f>IF(SUMIFS('Eurostat market shares'!$Z$2:$Z$185,'Eurostat market shares'!$C$2:$C$185,'Market shares starting point Fe'!$C145,'Eurostat market shares'!$D$2:$D$185,'Market shares starting point Fe'!$D145)=0,(SUMIFS('RAW data extract'!AD$74:AD$81,'RAW data extract'!$C$74:$C$81,VLOOKUP('Market shares starting point Fe'!$D145,Nomenclature!$F$1:$G$8,2,FALSE))-'Market shares starting point Fe'!AF145)+AF145,$Z145/SUMIFS('Eurostat market shares'!$Z$2:$Z$185,'Eurostat market shares'!$C$2:$C$185,'Market shares starting point Fe'!$C145,'Eurostat market shares'!$D$2:$D$185,'Market shares starting point Fe'!$D145)*(SUMIFS('RAW data extract'!AD$74:AD$81,'RAW data extract'!$C$74:$C$81,VLOOKUP('Market shares starting point Fe'!$D145,Nomenclature!$F$1:$G$8,2,FALSE))-'Market shares starting point Fe'!AF145)+AF145)</f>
        <v>1.1369397967602194E-3</v>
      </c>
      <c r="AH145" s="7">
        <f>IF(SUMIFS('Eurostat market shares'!$Z$2:$Z$185,'Eurostat market shares'!$C$2:$C$185,'Market shares starting point Fe'!$C145,'Eurostat market shares'!$D$2:$D$185,'Market shares starting point Fe'!$D145)=0,(SUMIFS('RAW data extract'!AE$74:AE$81,'RAW data extract'!$C$74:$C$81,VLOOKUP('Market shares starting point Fe'!$D145,Nomenclature!$F$1:$G$8,2,FALSE))-'Market shares starting point Fe'!AG145)+AG145,$Z145/SUMIFS('Eurostat market shares'!$Z$2:$Z$185,'Eurostat market shares'!$C$2:$C$185,'Market shares starting point Fe'!$C145,'Eurostat market shares'!$D$2:$D$185,'Market shares starting point Fe'!$D145)*(SUMIFS('RAW data extract'!AE$74:AE$81,'RAW data extract'!$C$74:$C$81,VLOOKUP('Market shares starting point Fe'!$D145,Nomenclature!$F$1:$G$8,2,FALSE))-'Market shares starting point Fe'!AG145)+AG145)</f>
        <v>1.1573620931676655E-3</v>
      </c>
      <c r="AI145" s="7">
        <f>IF(SUMIFS('Eurostat market shares'!$Z$2:$Z$185,'Eurostat market shares'!$C$2:$C$185,'Market shares starting point Fe'!$C145,'Eurostat market shares'!$D$2:$D$185,'Market shares starting point Fe'!$D145)=0,(SUMIFS('RAW data extract'!AF$74:AF$81,'RAW data extract'!$C$74:$C$81,VLOOKUP('Market shares starting point Fe'!$D145,Nomenclature!$F$1:$G$8,2,FALSE))-'Market shares starting point Fe'!AH145)+AH145,$Z145/SUMIFS('Eurostat market shares'!$Z$2:$Z$185,'Eurostat market shares'!$C$2:$C$185,'Market shares starting point Fe'!$C145,'Eurostat market shares'!$D$2:$D$185,'Market shares starting point Fe'!$D145)*(SUMIFS('RAW data extract'!AF$74:AF$81,'RAW data extract'!$C$74:$C$81,VLOOKUP('Market shares starting point Fe'!$D145,Nomenclature!$F$1:$G$8,2,FALSE))-'Market shares starting point Fe'!AH145)+AH145)</f>
        <v>1.1798006925014368E-3</v>
      </c>
      <c r="AJ145" s="7">
        <f>IF(SUMIFS('Eurostat market shares'!$Z$2:$Z$185,'Eurostat market shares'!$C$2:$C$185,'Market shares starting point Fe'!$C145,'Eurostat market shares'!$D$2:$D$185,'Market shares starting point Fe'!$D145)=0,(SUMIFS('RAW data extract'!AG$74:AG$81,'RAW data extract'!$C$74:$C$81,VLOOKUP('Market shares starting point Fe'!$D145,Nomenclature!$F$1:$G$8,2,FALSE))-'Market shares starting point Fe'!AI145)+AI145,$Z145/SUMIFS('Eurostat market shares'!$Z$2:$Z$185,'Eurostat market shares'!$C$2:$C$185,'Market shares starting point Fe'!$C145,'Eurostat market shares'!$D$2:$D$185,'Market shares starting point Fe'!$D145)*(SUMIFS('RAW data extract'!AG$74:AG$81,'RAW data extract'!$C$74:$C$81,VLOOKUP('Market shares starting point Fe'!$D145,Nomenclature!$F$1:$G$8,2,FALSE))-'Market shares starting point Fe'!AI145)+AI145)</f>
        <v>1.2044940601735241E-3</v>
      </c>
      <c r="AK145" s="7">
        <f>IF(SUMIFS('Eurostat market shares'!$Z$2:$Z$185,'Eurostat market shares'!$C$2:$C$185,'Market shares starting point Fe'!$C145,'Eurostat market shares'!$D$2:$D$185,'Market shares starting point Fe'!$D145)=0,(SUMIFS('RAW data extract'!AH$74:AH$81,'RAW data extract'!$C$74:$C$81,VLOOKUP('Market shares starting point Fe'!$D145,Nomenclature!$F$1:$G$8,2,FALSE))-'Market shares starting point Fe'!AJ145)+AJ145,$Z145/SUMIFS('Eurostat market shares'!$Z$2:$Z$185,'Eurostat market shares'!$C$2:$C$185,'Market shares starting point Fe'!$C145,'Eurostat market shares'!$D$2:$D$185,'Market shares starting point Fe'!$D145)*(SUMIFS('RAW data extract'!AH$74:AH$81,'RAW data extract'!$C$74:$C$81,VLOOKUP('Market shares starting point Fe'!$D145,Nomenclature!$F$1:$G$8,2,FALSE))-'Market shares starting point Fe'!AJ145)+AJ145)</f>
        <v>1.2336119238165659E-3</v>
      </c>
      <c r="AL145" s="7">
        <f>IF(SUMIFS('Eurostat market shares'!$Z$2:$Z$185,'Eurostat market shares'!$C$2:$C$185,'Market shares starting point Fe'!$C145,'Eurostat market shares'!$D$2:$D$185,'Market shares starting point Fe'!$D145)=0,(SUMIFS('RAW data extract'!AI$74:AI$81,'RAW data extract'!$C$74:$C$81,VLOOKUP('Market shares starting point Fe'!$D145,Nomenclature!$F$1:$G$8,2,FALSE))-'Market shares starting point Fe'!AK145)+AK145,$Z145/SUMIFS('Eurostat market shares'!$Z$2:$Z$185,'Eurostat market shares'!$C$2:$C$185,'Market shares starting point Fe'!$C145,'Eurostat market shares'!$D$2:$D$185,'Market shares starting point Fe'!$D145)*(SUMIFS('RAW data extract'!AI$74:AI$81,'RAW data extract'!$C$74:$C$81,VLOOKUP('Market shares starting point Fe'!$D145,Nomenclature!$F$1:$G$8,2,FALSE))-'Market shares starting point Fe'!AK145)+AK145)</f>
        <v>1.268465559516849E-3</v>
      </c>
      <c r="AM145" s="7">
        <f>IF(SUMIFS('Eurostat market shares'!$Z$2:$Z$185,'Eurostat market shares'!$C$2:$C$185,'Market shares starting point Fe'!$C145,'Eurostat market shares'!$D$2:$D$185,'Market shares starting point Fe'!$D145)=0,(SUMIFS('RAW data extract'!AJ$74:AJ$81,'RAW data extract'!$C$74:$C$81,VLOOKUP('Market shares starting point Fe'!$D145,Nomenclature!$F$1:$G$8,2,FALSE))-'Market shares starting point Fe'!AL145)+AL145,$Z145/SUMIFS('Eurostat market shares'!$Z$2:$Z$185,'Eurostat market shares'!$C$2:$C$185,'Market shares starting point Fe'!$C145,'Eurostat market shares'!$D$2:$D$185,'Market shares starting point Fe'!$D145)*(SUMIFS('RAW data extract'!AJ$74:AJ$81,'RAW data extract'!$C$74:$C$81,VLOOKUP('Market shares starting point Fe'!$D145,Nomenclature!$F$1:$G$8,2,FALSE))-'Market shares starting point Fe'!AL145)+AL145)</f>
        <v>1.3109464826405865E-3</v>
      </c>
      <c r="AN145" s="7">
        <f>IF(SUMIFS('Eurostat market shares'!$Z$2:$Z$185,'Eurostat market shares'!$C$2:$C$185,'Market shares starting point Fe'!$C145,'Eurostat market shares'!$D$2:$D$185,'Market shares starting point Fe'!$D145)=0,(SUMIFS('RAW data extract'!AK$74:AK$81,'RAW data extract'!$C$74:$C$81,VLOOKUP('Market shares starting point Fe'!$D145,Nomenclature!$F$1:$G$8,2,FALSE))-'Market shares starting point Fe'!AM145)+AM145,$Z145/SUMIFS('Eurostat market shares'!$Z$2:$Z$185,'Eurostat market shares'!$C$2:$C$185,'Market shares starting point Fe'!$C145,'Eurostat market shares'!$D$2:$D$185,'Market shares starting point Fe'!$D145)*(SUMIFS('RAW data extract'!AK$74:AK$81,'RAW data extract'!$C$74:$C$81,VLOOKUP('Market shares starting point Fe'!$D145,Nomenclature!$F$1:$G$8,2,FALSE))-'Market shares starting point Fe'!AM145)+AM145)</f>
        <v>1.3643967276903124E-3</v>
      </c>
      <c r="AO145" s="7">
        <f>IF(SUMIFS('Eurostat market shares'!$Z$2:$Z$185,'Eurostat market shares'!$C$2:$C$185,'Market shares starting point Fe'!$C145,'Eurostat market shares'!$D$2:$D$185,'Market shares starting point Fe'!$D145)=0,(SUMIFS('RAW data extract'!AL$74:AL$81,'RAW data extract'!$C$74:$C$81,VLOOKUP('Market shares starting point Fe'!$D145,Nomenclature!$F$1:$G$8,2,FALSE))-'Market shares starting point Fe'!AN145)+AN145,$Z145/SUMIFS('Eurostat market shares'!$Z$2:$Z$185,'Eurostat market shares'!$C$2:$C$185,'Market shares starting point Fe'!$C145,'Eurostat market shares'!$D$2:$D$185,'Market shares starting point Fe'!$D145)*(SUMIFS('RAW data extract'!AL$74:AL$81,'RAW data extract'!$C$74:$C$81,VLOOKUP('Market shares starting point Fe'!$D145,Nomenclature!$F$1:$G$8,2,FALSE))-'Market shares starting point Fe'!AN145)+AN145)</f>
        <v>1.4271798005425584E-3</v>
      </c>
      <c r="AP145" s="7">
        <f>IF(SUMIFS('Eurostat market shares'!$Z$2:$Z$185,'Eurostat market shares'!$C$2:$C$185,'Market shares starting point Fe'!$C145,'Eurostat market shares'!$D$2:$D$185,'Market shares starting point Fe'!$D145)=0,(SUMIFS('RAW data extract'!AM$74:AM$81,'RAW data extract'!$C$74:$C$81,VLOOKUP('Market shares starting point Fe'!$D145,Nomenclature!$F$1:$G$8,2,FALSE))-'Market shares starting point Fe'!AO145)+AO145,$Z145/SUMIFS('Eurostat market shares'!$Z$2:$Z$185,'Eurostat market shares'!$C$2:$C$185,'Market shares starting point Fe'!$C145,'Eurostat market shares'!$D$2:$D$185,'Market shares starting point Fe'!$D145)*(SUMIFS('RAW data extract'!AM$74:AM$81,'RAW data extract'!$C$74:$C$81,VLOOKUP('Market shares starting point Fe'!$D145,Nomenclature!$F$1:$G$8,2,FALSE))-'Market shares starting point Fe'!AO145)+AO145)</f>
        <v>1.5003741575477807E-3</v>
      </c>
      <c r="AQ145" s="7">
        <f>IF(SUMIFS('Eurostat market shares'!$Z$2:$Z$185,'Eurostat market shares'!$C$2:$C$185,'Market shares starting point Fe'!$C145,'Eurostat market shares'!$D$2:$D$185,'Market shares starting point Fe'!$D145)=0,(SUMIFS('RAW data extract'!AN$74:AN$81,'RAW data extract'!$C$74:$C$81,VLOOKUP('Market shares starting point Fe'!$D145,Nomenclature!$F$1:$G$8,2,FALSE))-'Market shares starting point Fe'!AP145)+AP145,$Z145/SUMIFS('Eurostat market shares'!$Z$2:$Z$185,'Eurostat market shares'!$C$2:$C$185,'Market shares starting point Fe'!$C145,'Eurostat market shares'!$D$2:$D$185,'Market shares starting point Fe'!$D145)*(SUMIFS('RAW data extract'!AN$74:AN$81,'RAW data extract'!$C$74:$C$81,VLOOKUP('Market shares starting point Fe'!$D145,Nomenclature!$F$1:$G$8,2,FALSE))-'Market shares starting point Fe'!AP145)+AP145)</f>
        <v>1.5829916365067375E-3</v>
      </c>
      <c r="AR145" s="7">
        <f>IF(SUMIFS('Eurostat market shares'!$Z$2:$Z$185,'Eurostat market shares'!$C$2:$C$185,'Market shares starting point Fe'!$C145,'Eurostat market shares'!$D$2:$D$185,'Market shares starting point Fe'!$D145)=0,(SUMIFS('RAW data extract'!AO$74:AO$81,'RAW data extract'!$C$74:$C$81,VLOOKUP('Market shares starting point Fe'!$D145,Nomenclature!$F$1:$G$8,2,FALSE))-'Market shares starting point Fe'!AQ145)+AQ145,$Z145/SUMIFS('Eurostat market shares'!$Z$2:$Z$185,'Eurostat market shares'!$C$2:$C$185,'Market shares starting point Fe'!$C145,'Eurostat market shares'!$D$2:$D$185,'Market shares starting point Fe'!$D145)*(SUMIFS('RAW data extract'!AO$74:AO$81,'RAW data extract'!$C$74:$C$81,VLOOKUP('Market shares starting point Fe'!$D145,Nomenclature!$F$1:$G$8,2,FALSE))-'Market shares starting point Fe'!AQ145)+AQ145)</f>
        <v>1.6761214113994709E-3</v>
      </c>
      <c r="AS145" s="7">
        <f>IF(SUMIFS('Eurostat market shares'!$Z$2:$Z$185,'Eurostat market shares'!$C$2:$C$185,'Market shares starting point Fe'!$C145,'Eurostat market shares'!$D$2:$D$185,'Market shares starting point Fe'!$D145)=0,(SUMIFS('RAW data extract'!AP$74:AP$81,'RAW data extract'!$C$74:$C$81,VLOOKUP('Market shares starting point Fe'!$D145,Nomenclature!$F$1:$G$8,2,FALSE))-'Market shares starting point Fe'!AR145)+AR145,$Z145/SUMIFS('Eurostat market shares'!$Z$2:$Z$185,'Eurostat market shares'!$C$2:$C$185,'Market shares starting point Fe'!$C145,'Eurostat market shares'!$D$2:$D$185,'Market shares starting point Fe'!$D145)*(SUMIFS('RAW data extract'!AP$74:AP$81,'RAW data extract'!$C$74:$C$81,VLOOKUP('Market shares starting point Fe'!$D145,Nomenclature!$F$1:$G$8,2,FALSE))-'Market shares starting point Fe'!AR145)+AR145)</f>
        <v>1.7810369068512488E-3</v>
      </c>
      <c r="AT145" s="7">
        <f>IF(SUMIFS('Eurostat market shares'!$Z$2:$Z$185,'Eurostat market shares'!$C$2:$C$185,'Market shares starting point Fe'!$C145,'Eurostat market shares'!$D$2:$D$185,'Market shares starting point Fe'!$D145)=0,(SUMIFS('RAW data extract'!AQ$74:AQ$81,'RAW data extract'!$C$74:$C$81,VLOOKUP('Market shares starting point Fe'!$D145,Nomenclature!$F$1:$G$8,2,FALSE))-'Market shares starting point Fe'!AS145)+AS145,$Z145/SUMIFS('Eurostat market shares'!$Z$2:$Z$185,'Eurostat market shares'!$C$2:$C$185,'Market shares starting point Fe'!$C145,'Eurostat market shares'!$D$2:$D$185,'Market shares starting point Fe'!$D145)*(SUMIFS('RAW data extract'!AQ$74:AQ$81,'RAW data extract'!$C$74:$C$81,VLOOKUP('Market shares starting point Fe'!$D145,Nomenclature!$F$1:$G$8,2,FALSE))-'Market shares starting point Fe'!AS145)+AS145)</f>
        <v>1.9017989984994575E-3</v>
      </c>
      <c r="AU145" s="7">
        <f>IF(SUMIFS('Eurostat market shares'!$Z$2:$Z$185,'Eurostat market shares'!$C$2:$C$185,'Market shares starting point Fe'!$C145,'Eurostat market shares'!$D$2:$D$185,'Market shares starting point Fe'!$D145)=0,(SUMIFS('RAW data extract'!AR$74:AR$81,'RAW data extract'!$C$74:$C$81,VLOOKUP('Market shares starting point Fe'!$D145,Nomenclature!$F$1:$G$8,2,FALSE))-'Market shares starting point Fe'!AT145)+AT145,$Z145/SUMIFS('Eurostat market shares'!$Z$2:$Z$185,'Eurostat market shares'!$C$2:$C$185,'Market shares starting point Fe'!$C145,'Eurostat market shares'!$D$2:$D$185,'Market shares starting point Fe'!$D145)*(SUMIFS('RAW data extract'!AR$74:AR$81,'RAW data extract'!$C$74:$C$81,VLOOKUP('Market shares starting point Fe'!$D145,Nomenclature!$F$1:$G$8,2,FALSE))-'Market shares starting point Fe'!AT145)+AT145)</f>
        <v>2.0369226609876778E-3</v>
      </c>
      <c r="AV145" s="7">
        <f>IF(SUMIFS('Eurostat market shares'!$Z$2:$Z$185,'Eurostat market shares'!$C$2:$C$185,'Market shares starting point Fe'!$C145,'Eurostat market shares'!$D$2:$D$185,'Market shares starting point Fe'!$D145)=0,(SUMIFS('RAW data extract'!AS$74:AS$81,'RAW data extract'!$C$74:$C$81,VLOOKUP('Market shares starting point Fe'!$D145,Nomenclature!$F$1:$G$8,2,FALSE))-'Market shares starting point Fe'!AU145)+AU145,$Z145/SUMIFS('Eurostat market shares'!$Z$2:$Z$185,'Eurostat market shares'!$C$2:$C$185,'Market shares starting point Fe'!$C145,'Eurostat market shares'!$D$2:$D$185,'Market shares starting point Fe'!$D145)*(SUMIFS('RAW data extract'!AS$74:AS$81,'RAW data extract'!$C$74:$C$81,VLOOKUP('Market shares starting point Fe'!$D145,Nomenclature!$F$1:$G$8,2,FALSE))-'Market shares starting point Fe'!AU145)+AU145)</f>
        <v>2.1971128177983327E-3</v>
      </c>
      <c r="AW145" s="7">
        <f>IF(SUMIFS('Eurostat market shares'!$Z$2:$Z$185,'Eurostat market shares'!$C$2:$C$185,'Market shares starting point Fe'!$C145,'Eurostat market shares'!$D$2:$D$185,'Market shares starting point Fe'!$D145)=0,(SUMIFS('RAW data extract'!AT$74:AT$81,'RAW data extract'!$C$74:$C$81,VLOOKUP('Market shares starting point Fe'!$D145,Nomenclature!$F$1:$G$8,2,FALSE))-'Market shares starting point Fe'!AV145)+AV145,$Z145/SUMIFS('Eurostat market shares'!$Z$2:$Z$185,'Eurostat market shares'!$C$2:$C$185,'Market shares starting point Fe'!$C145,'Eurostat market shares'!$D$2:$D$185,'Market shares starting point Fe'!$D145)*(SUMIFS('RAW data extract'!AT$74:AT$81,'RAW data extract'!$C$74:$C$81,VLOOKUP('Market shares starting point Fe'!$D145,Nomenclature!$F$1:$G$8,2,FALSE))-'Market shares starting point Fe'!AV145)+AV145)</f>
        <v>2.3889626204798035E-3</v>
      </c>
      <c r="AX145" s="7">
        <f>IF(SUMIFS('Eurostat market shares'!$Z$2:$Z$185,'Eurostat market shares'!$C$2:$C$185,'Market shares starting point Fe'!$C145,'Eurostat market shares'!$D$2:$D$185,'Market shares starting point Fe'!$D145)=0,(SUMIFS('RAW data extract'!AU$74:AU$81,'RAW data extract'!$C$74:$C$81,VLOOKUP('Market shares starting point Fe'!$D145,Nomenclature!$F$1:$G$8,2,FALSE))-'Market shares starting point Fe'!AW145)+AW145,$Z145/SUMIFS('Eurostat market shares'!$Z$2:$Z$185,'Eurostat market shares'!$C$2:$C$185,'Market shares starting point Fe'!$C145,'Eurostat market shares'!$D$2:$D$185,'Market shares starting point Fe'!$D145)*(SUMIFS('RAW data extract'!AU$74:AU$81,'RAW data extract'!$C$74:$C$81,VLOOKUP('Market shares starting point Fe'!$D145,Nomenclature!$F$1:$G$8,2,FALSE))-'Market shares starting point Fe'!AW145)+AW145)</f>
        <v>2.6221717132054179E-3</v>
      </c>
      <c r="AY145" s="7">
        <f>IF(SUMIFS('Eurostat market shares'!$Z$2:$Z$185,'Eurostat market shares'!$C$2:$C$185,'Market shares starting point Fe'!$C145,'Eurostat market shares'!$D$2:$D$185,'Market shares starting point Fe'!$D145)=0,(SUMIFS('RAW data extract'!AV$74:AV$81,'RAW data extract'!$C$74:$C$81,VLOOKUP('Market shares starting point Fe'!$D145,Nomenclature!$F$1:$G$8,2,FALSE))-'Market shares starting point Fe'!AX145)+AX145,$Z145/SUMIFS('Eurostat market shares'!$Z$2:$Z$185,'Eurostat market shares'!$C$2:$C$185,'Market shares starting point Fe'!$C145,'Eurostat market shares'!$D$2:$D$185,'Market shares starting point Fe'!$D145)*(SUMIFS('RAW data extract'!AV$74:AV$81,'RAW data extract'!$C$74:$C$81,VLOOKUP('Market shares starting point Fe'!$D145,Nomenclature!$F$1:$G$8,2,FALSE))-'Market shares starting point Fe'!AX145)+AX145)</f>
        <v>2.8148257461133256E-3</v>
      </c>
      <c r="AZ145" s="7">
        <f>IF(SUMIFS('Eurostat market shares'!$Z$2:$Z$185,'Eurostat market shares'!$C$2:$C$185,'Market shares starting point Fe'!$C145,'Eurostat market shares'!$D$2:$D$185,'Market shares starting point Fe'!$D145)=0,(SUMIFS('RAW data extract'!AW$74:AW$81,'RAW data extract'!$C$74:$C$81,VLOOKUP('Market shares starting point Fe'!$D145,Nomenclature!$F$1:$G$8,2,FALSE))-'Market shares starting point Fe'!AY145)+AY145,$Z145/SUMIFS('Eurostat market shares'!$Z$2:$Z$185,'Eurostat market shares'!$C$2:$C$185,'Market shares starting point Fe'!$C145,'Eurostat market shares'!$D$2:$D$185,'Market shares starting point Fe'!$D145)*(SUMIFS('RAW data extract'!AW$74:AW$81,'RAW data extract'!$C$74:$C$81,VLOOKUP('Market shares starting point Fe'!$D145,Nomenclature!$F$1:$G$8,2,FALSE))-'Market shares starting point Fe'!AY145)+AY145)</f>
        <v>3.0652488740514506E-3</v>
      </c>
      <c r="BA145" s="7">
        <f>IF(SUMIFS('Eurostat market shares'!$Z$2:$Z$185,'Eurostat market shares'!$C$2:$C$185,'Market shares starting point Fe'!$C145,'Eurostat market shares'!$D$2:$D$185,'Market shares starting point Fe'!$D145)=0,(SUMIFS('RAW data extract'!AX$74:AX$81,'RAW data extract'!$C$74:$C$81,VLOOKUP('Market shares starting point Fe'!$D145,Nomenclature!$F$1:$G$8,2,FALSE))-'Market shares starting point Fe'!AZ145)+AZ145,$Z145/SUMIFS('Eurostat market shares'!$Z$2:$Z$185,'Eurostat market shares'!$C$2:$C$185,'Market shares starting point Fe'!$C145,'Eurostat market shares'!$D$2:$D$185,'Market shares starting point Fe'!$D145)*(SUMIFS('RAW data extract'!AX$74:AX$81,'RAW data extract'!$C$74:$C$81,VLOOKUP('Market shares starting point Fe'!$D145,Nomenclature!$F$1:$G$8,2,FALSE))-'Market shares starting point Fe'!AZ145)+AZ145)</f>
        <v>3.334783432032285E-3</v>
      </c>
      <c r="BB145" s="7">
        <f>IF(SUMIFS('Eurostat market shares'!$Z$2:$Z$185,'Eurostat market shares'!$C$2:$C$185,'Market shares starting point Fe'!$C145,'Eurostat market shares'!$D$2:$D$185,'Market shares starting point Fe'!$D145)=0,(SUMIFS('RAW data extract'!AY$74:AY$81,'RAW data extract'!$C$74:$C$81,VLOOKUP('Market shares starting point Fe'!$D145,Nomenclature!$F$1:$G$8,2,FALSE))-'Market shares starting point Fe'!BA145)+BA145,$Z145/SUMIFS('Eurostat market shares'!$Z$2:$Z$185,'Eurostat market shares'!$C$2:$C$185,'Market shares starting point Fe'!$C145,'Eurostat market shares'!$D$2:$D$185,'Market shares starting point Fe'!$D145)*(SUMIFS('RAW data extract'!AY$74:AY$81,'RAW data extract'!$C$74:$C$81,VLOOKUP('Market shares starting point Fe'!$D145,Nomenclature!$F$1:$G$8,2,FALSE))-'Market shares starting point Fe'!BA145)+BA145)</f>
        <v>3.6237132253118015E-3</v>
      </c>
      <c r="BC145" s="7">
        <f>IF(SUMIFS('Eurostat market shares'!$Z$2:$Z$185,'Eurostat market shares'!$C$2:$C$185,'Market shares starting point Fe'!$C145,'Eurostat market shares'!$D$2:$D$185,'Market shares starting point Fe'!$D145)=0,(SUMIFS('RAW data extract'!AZ$74:AZ$81,'RAW data extract'!$C$74:$C$81,VLOOKUP('Market shares starting point Fe'!$D145,Nomenclature!$F$1:$G$8,2,FALSE))-'Market shares starting point Fe'!BB145)+BB145,$Z145/SUMIFS('Eurostat market shares'!$Z$2:$Z$185,'Eurostat market shares'!$C$2:$C$185,'Market shares starting point Fe'!$C145,'Eurostat market shares'!$D$2:$D$185,'Market shares starting point Fe'!$D145)*(SUMIFS('RAW data extract'!AZ$74:AZ$81,'RAW data extract'!$C$74:$C$81,VLOOKUP('Market shares starting point Fe'!$D145,Nomenclature!$F$1:$G$8,2,FALSE))-'Market shares starting point Fe'!BB145)+BB145)</f>
        <v>3.93874778335757E-3</v>
      </c>
      <c r="BD145" s="7">
        <f>IF(SUMIFS('Eurostat market shares'!$Z$2:$Z$185,'Eurostat market shares'!$C$2:$C$185,'Market shares starting point Fe'!$C145,'Eurostat market shares'!$D$2:$D$185,'Market shares starting point Fe'!$D145)=0,(SUMIFS('RAW data extract'!BA$74:BA$81,'RAW data extract'!$C$74:$C$81,VLOOKUP('Market shares starting point Fe'!$D145,Nomenclature!$F$1:$G$8,2,FALSE))-'Market shares starting point Fe'!BC145)+BC145,$Z145/SUMIFS('Eurostat market shares'!$Z$2:$Z$185,'Eurostat market shares'!$C$2:$C$185,'Market shares starting point Fe'!$C145,'Eurostat market shares'!$D$2:$D$185,'Market shares starting point Fe'!$D145)*(SUMIFS('RAW data extract'!BA$74:BA$81,'RAW data extract'!$C$74:$C$81,VLOOKUP('Market shares starting point Fe'!$D145,Nomenclature!$F$1:$G$8,2,FALSE))-'Market shares starting point Fe'!BC145)+BC145)</f>
        <v>4.300220416896405E-3</v>
      </c>
      <c r="BE145" s="7">
        <f>IF(SUMIFS('Eurostat market shares'!$Z$2:$Z$185,'Eurostat market shares'!$C$2:$C$185,'Market shares starting point Fe'!$C145,'Eurostat market shares'!$D$2:$D$185,'Market shares starting point Fe'!$D145)=0,(SUMIFS('RAW data extract'!BB$74:BB$81,'RAW data extract'!$C$74:$C$81,VLOOKUP('Market shares starting point Fe'!$D145,Nomenclature!$F$1:$G$8,2,FALSE))-'Market shares starting point Fe'!BD145)+BD145,$Z145/SUMIFS('Eurostat market shares'!$Z$2:$Z$185,'Eurostat market shares'!$C$2:$C$185,'Market shares starting point Fe'!$C145,'Eurostat market shares'!$D$2:$D$185,'Market shares starting point Fe'!$D145)*(SUMIFS('RAW data extract'!BB$74:BB$81,'RAW data extract'!$C$74:$C$81,VLOOKUP('Market shares starting point Fe'!$D145,Nomenclature!$F$1:$G$8,2,FALSE))-'Market shares starting point Fe'!BD145)+BD145)</f>
        <v>4.6939839380802061E-3</v>
      </c>
      <c r="BF145" s="7">
        <f>IF(SUMIFS('Eurostat market shares'!$Z$2:$Z$185,'Eurostat market shares'!$C$2:$C$185,'Market shares starting point Fe'!$C145,'Eurostat market shares'!$D$2:$D$185,'Market shares starting point Fe'!$D145)=0,(SUMIFS('RAW data extract'!BC$74:BC$81,'RAW data extract'!$C$74:$C$81,VLOOKUP('Market shares starting point Fe'!$D145,Nomenclature!$F$1:$G$8,2,FALSE))-'Market shares starting point Fe'!BE145)+BE145,$Z145/SUMIFS('Eurostat market shares'!$Z$2:$Z$185,'Eurostat market shares'!$C$2:$C$185,'Market shares starting point Fe'!$C145,'Eurostat market shares'!$D$2:$D$185,'Market shares starting point Fe'!$D145)*(SUMIFS('RAW data extract'!BC$74:BC$81,'RAW data extract'!$C$74:$C$81,VLOOKUP('Market shares starting point Fe'!$D145,Nomenclature!$F$1:$G$8,2,FALSE))-'Market shares starting point Fe'!BE145)+BE145)</f>
        <v>5.1362652244870237E-3</v>
      </c>
      <c r="BG145" s="7">
        <f>IF(SUMIFS('Eurostat market shares'!$Z$2:$Z$185,'Eurostat market shares'!$C$2:$C$185,'Market shares starting point Fe'!$C145,'Eurostat market shares'!$D$2:$D$185,'Market shares starting point Fe'!$D145)=0,(SUMIFS('RAW data extract'!BD$74:BD$81,'RAW data extract'!$C$74:$C$81,VLOOKUP('Market shares starting point Fe'!$D145,Nomenclature!$F$1:$G$8,2,FALSE))-'Market shares starting point Fe'!BF145)+BF145,$Z145/SUMIFS('Eurostat market shares'!$Z$2:$Z$185,'Eurostat market shares'!$C$2:$C$185,'Market shares starting point Fe'!$C145,'Eurostat market shares'!$D$2:$D$185,'Market shares starting point Fe'!$D145)*(SUMIFS('RAW data extract'!BD$74:BD$81,'RAW data extract'!$C$74:$C$81,VLOOKUP('Market shares starting point Fe'!$D145,Nomenclature!$F$1:$G$8,2,FALSE))-'Market shares starting point Fe'!BF145)+BF145)</f>
        <v>5.6378151138611644E-3</v>
      </c>
      <c r="BH145" s="7">
        <f>IF(SUMIFS('Eurostat market shares'!$Z$2:$Z$185,'Eurostat market shares'!$C$2:$C$185,'Market shares starting point Fe'!$C145,'Eurostat market shares'!$D$2:$D$185,'Market shares starting point Fe'!$D145)=0,(SUMIFS('RAW data extract'!BE$74:BE$81,'RAW data extract'!$C$74:$C$81,VLOOKUP('Market shares starting point Fe'!$D145,Nomenclature!$F$1:$G$8,2,FALSE))-'Market shares starting point Fe'!BG145)+BG145,$Z145/SUMIFS('Eurostat market shares'!$Z$2:$Z$185,'Eurostat market shares'!$C$2:$C$185,'Market shares starting point Fe'!$C145,'Eurostat market shares'!$D$2:$D$185,'Market shares starting point Fe'!$D145)*(SUMIFS('RAW data extract'!BE$74:BE$81,'RAW data extract'!$C$74:$C$81,VLOOKUP('Market shares starting point Fe'!$D145,Nomenclature!$F$1:$G$8,2,FALSE))-'Market shares starting point Fe'!BG145)+BG145)</f>
        <v>6.2088712169205505E-3</v>
      </c>
    </row>
    <row r="146" spans="1:60" hidden="1" x14ac:dyDescent="0.3">
      <c r="A146" t="s">
        <v>9</v>
      </c>
      <c r="B146" t="s">
        <v>10</v>
      </c>
      <c r="C146" t="s">
        <v>37</v>
      </c>
      <c r="D146" t="s">
        <v>12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 s="6">
        <f>IFERROR(SUMIFS('intermediary sheet'!J$2:J$185,'intermediary sheet'!$C$2:$C$185,'Market shares starting point Fe'!$C146,'intermediary sheet'!$D$2:$D$185,'Market shares starting point Fe'!$D146)/SUMIFS('intermediary sheet'!J$2:J$185,'intermediary sheet'!$C$2:$C$185,'Market shares starting point Fe'!$C146,'intermediary sheet'!$D$2:$D$185,"total"),0)</f>
        <v>1</v>
      </c>
      <c r="K146" s="6">
        <f>IFERROR(SUMIFS('intermediary sheet'!K$2:K$185,'intermediary sheet'!$C$2:$C$185,'Market shares starting point Fe'!$C146,'intermediary sheet'!$D$2:$D$185,'Market shares starting point Fe'!$D146)/SUMIFS('intermediary sheet'!K$2:K$185,'intermediary sheet'!$C$2:$C$185,'Market shares starting point Fe'!$C146,'intermediary sheet'!$D$2:$D$185,"total"),0)</f>
        <v>1</v>
      </c>
      <c r="L146" s="6">
        <f>IFERROR(SUMIFS('intermediary sheet'!L$2:L$185,'intermediary sheet'!$C$2:$C$185,'Market shares starting point Fe'!$C146,'intermediary sheet'!$D$2:$D$185,'Market shares starting point Fe'!$D146)/SUMIFS('intermediary sheet'!L$2:L$185,'intermediary sheet'!$C$2:$C$185,'Market shares starting point Fe'!$C146,'intermediary sheet'!$D$2:$D$185,"total"),0)</f>
        <v>1</v>
      </c>
      <c r="M146" s="6">
        <f>IFERROR(SUMIFS('intermediary sheet'!M$2:M$185,'intermediary sheet'!$C$2:$C$185,'Market shares starting point Fe'!$C146,'intermediary sheet'!$D$2:$D$185,'Market shares starting point Fe'!$D146)/SUMIFS('intermediary sheet'!M$2:M$185,'intermediary sheet'!$C$2:$C$185,'Market shares starting point Fe'!$C146,'intermediary sheet'!$D$2:$D$185,"total"),0)</f>
        <v>1</v>
      </c>
      <c r="N146" s="6">
        <f>IFERROR(SUMIFS('intermediary sheet'!N$2:N$185,'intermediary sheet'!$C$2:$C$185,'Market shares starting point Fe'!$C146,'intermediary sheet'!$D$2:$D$185,'Market shares starting point Fe'!$D146)/SUMIFS('intermediary sheet'!N$2:N$185,'intermediary sheet'!$C$2:$C$185,'Market shares starting point Fe'!$C146,'intermediary sheet'!$D$2:$D$185,"total"),0)</f>
        <v>1</v>
      </c>
      <c r="O146" s="6">
        <f>IFERROR(SUMIFS('intermediary sheet'!O$2:O$185,'intermediary sheet'!$C$2:$C$185,'Market shares starting point Fe'!$C146,'intermediary sheet'!$D$2:$D$185,'Market shares starting point Fe'!$D146)/SUMIFS('intermediary sheet'!O$2:O$185,'intermediary sheet'!$C$2:$C$185,'Market shares starting point Fe'!$C146,'intermediary sheet'!$D$2:$D$185,"total"),0)</f>
        <v>1</v>
      </c>
      <c r="P146" s="6">
        <f>IFERROR(SUMIFS('intermediary sheet'!P$2:P$185,'intermediary sheet'!$C$2:$C$185,'Market shares starting point Fe'!$C146,'intermediary sheet'!$D$2:$D$185,'Market shares starting point Fe'!$D146)/SUMIFS('intermediary sheet'!P$2:P$185,'intermediary sheet'!$C$2:$C$185,'Market shares starting point Fe'!$C146,'intermediary sheet'!$D$2:$D$185,"total"),0)</f>
        <v>1</v>
      </c>
      <c r="Q146" s="6">
        <f>IFERROR(SUMIFS('intermediary sheet'!Q$2:Q$185,'intermediary sheet'!$C$2:$C$185,'Market shares starting point Fe'!$C146,'intermediary sheet'!$D$2:$D$185,'Market shares starting point Fe'!$D146)/SUMIFS('intermediary sheet'!Q$2:Q$185,'intermediary sheet'!$C$2:$C$185,'Market shares starting point Fe'!$C146,'intermediary sheet'!$D$2:$D$185,"total"),0)</f>
        <v>1</v>
      </c>
      <c r="R146" s="6">
        <f>IFERROR(SUMIFS('intermediary sheet'!R$2:R$185,'intermediary sheet'!$C$2:$C$185,'Market shares starting point Fe'!$C146,'intermediary sheet'!$D$2:$D$185,'Market shares starting point Fe'!$D146)/SUMIFS('intermediary sheet'!R$2:R$185,'intermediary sheet'!$C$2:$C$185,'Market shares starting point Fe'!$C146,'intermediary sheet'!$D$2:$D$185,"total"),0)</f>
        <v>1</v>
      </c>
      <c r="S146" s="6">
        <f>IFERROR(SUMIFS('intermediary sheet'!S$2:S$185,'intermediary sheet'!$C$2:$C$185,'Market shares starting point Fe'!$C146,'intermediary sheet'!$D$2:$D$185,'Market shares starting point Fe'!$D146)/SUMIFS('intermediary sheet'!S$2:S$185,'intermediary sheet'!$C$2:$C$185,'Market shares starting point Fe'!$C146,'intermediary sheet'!$D$2:$D$185,"total"),0)</f>
        <v>1</v>
      </c>
      <c r="T146" s="6">
        <f>IFERROR(SUMIFS('intermediary sheet'!T$2:T$185,'intermediary sheet'!$C$2:$C$185,'Market shares starting point Fe'!$C146,'intermediary sheet'!$D$2:$D$185,'Market shares starting point Fe'!$D146)/SUMIFS('intermediary sheet'!T$2:T$185,'intermediary sheet'!$C$2:$C$185,'Market shares starting point Fe'!$C146,'intermediary sheet'!$D$2:$D$185,"total"),0)</f>
        <v>1</v>
      </c>
      <c r="U146" s="6">
        <f>IFERROR(SUMIFS('intermediary sheet'!U$2:U$185,'intermediary sheet'!$C$2:$C$185,'Market shares starting point Fe'!$C146,'intermediary sheet'!$D$2:$D$185,'Market shares starting point Fe'!$D146)/SUMIFS('intermediary sheet'!U$2:U$185,'intermediary sheet'!$C$2:$C$185,'Market shares starting point Fe'!$C146,'intermediary sheet'!$D$2:$D$185,"total"),0)</f>
        <v>1</v>
      </c>
      <c r="V146" s="6">
        <f>IFERROR(SUMIFS('intermediary sheet'!V$2:V$185,'intermediary sheet'!$C$2:$C$185,'Market shares starting point Fe'!$C146,'intermediary sheet'!$D$2:$D$185,'Market shares starting point Fe'!$D146)/SUMIFS('intermediary sheet'!V$2:V$185,'intermediary sheet'!$C$2:$C$185,'Market shares starting point Fe'!$C146,'intermediary sheet'!$D$2:$D$185,"total"),0)</f>
        <v>1</v>
      </c>
      <c r="W146" s="6">
        <f>IFERROR(SUMIFS('intermediary sheet'!W$2:W$185,'intermediary sheet'!$C$2:$C$185,'Market shares starting point Fe'!$C146,'intermediary sheet'!$D$2:$D$185,'Market shares starting point Fe'!$D146)/SUMIFS('intermediary sheet'!W$2:W$185,'intermediary sheet'!$C$2:$C$185,'Market shares starting point Fe'!$C146,'intermediary sheet'!$D$2:$D$185,"total"),0)</f>
        <v>1</v>
      </c>
      <c r="X146" s="6">
        <f>IFERROR(SUMIFS('intermediary sheet'!X$2:X$185,'intermediary sheet'!$C$2:$C$185,'Market shares starting point Fe'!$C146,'intermediary sheet'!$D$2:$D$185,'Market shares starting point Fe'!$D146)/SUMIFS('intermediary sheet'!X$2:X$185,'intermediary sheet'!$C$2:$C$185,'Market shares starting point Fe'!$C146,'intermediary sheet'!$D$2:$D$185,"total"),0)</f>
        <v>1</v>
      </c>
      <c r="Y146" s="6">
        <f>IFERROR(SUMIFS('intermediary sheet'!Y$2:Y$185,'intermediary sheet'!$C$2:$C$185,'Market shares starting point Fe'!$C146,'intermediary sheet'!$D$2:$D$185,'Market shares starting point Fe'!$D146)/SUMIFS('intermediary sheet'!Y$2:Y$185,'intermediary sheet'!$C$2:$C$185,'Market shares starting point Fe'!$C146,'intermediary sheet'!$D$2:$D$185,"total"),0)</f>
        <v>1</v>
      </c>
      <c r="Z146" s="6">
        <f>IFERROR(SUMIFS('intermediary sheet'!Z$2:Z$185,'intermediary sheet'!$C$2:$C$185,'Market shares starting point Fe'!$C146,'intermediary sheet'!$D$2:$D$185,'Market shares starting point Fe'!$D146)/SUMIFS('intermediary sheet'!Z$2:Z$185,'intermediary sheet'!$C$2:$C$185,'Market shares starting point Fe'!$C146,'intermediary sheet'!$D$2:$D$185,"total"),0)</f>
        <v>1</v>
      </c>
      <c r="AA146" s="7">
        <f>IF(SUMIFS('Eurostat market shares'!$Z$2:$Z$185,'Eurostat market shares'!$C$2:$C$185,'Market shares starting point Fe'!$C146,'Eurostat market shares'!$D$2:$D$185,'Market shares starting point Fe'!$D146)=0,(SUMIFS('RAW data extract'!X$74:X$81,'RAW data extract'!$C$74:$C$81,VLOOKUP('Market shares starting point Fe'!$D146,Nomenclature!$F$1:$G$8,2,FALSE))-'Market shares starting point Fe'!Z146)+Z146,$Z146/SUMIFS('Eurostat market shares'!$Z$2:$Z$185,'Eurostat market shares'!$C$2:$C$185,'Market shares starting point Fe'!$C146,'Eurostat market shares'!$D$2:$D$185,'Market shares starting point Fe'!$D146)*(SUMIFS('RAW data extract'!X$74:X$81,'RAW data extract'!$C$74:$C$81,VLOOKUP('Market shares starting point Fe'!$D146,Nomenclature!$F$1:$G$8,2,FALSE))-'Market shares starting point Fe'!Z146)+Z146)</f>
        <v>1</v>
      </c>
      <c r="AB146" s="7">
        <f>IF(SUMIFS('Eurostat market shares'!$Z$2:$Z$185,'Eurostat market shares'!$C$2:$C$185,'Market shares starting point Fe'!$C146,'Eurostat market shares'!$D$2:$D$185,'Market shares starting point Fe'!$D146)=0,(SUMIFS('RAW data extract'!Y$74:Y$81,'RAW data extract'!$C$74:$C$81,VLOOKUP('Market shares starting point Fe'!$D146,Nomenclature!$F$1:$G$8,2,FALSE))-'Market shares starting point Fe'!AA146)+AA146,$Z146/SUMIFS('Eurostat market shares'!$Z$2:$Z$185,'Eurostat market shares'!$C$2:$C$185,'Market shares starting point Fe'!$C146,'Eurostat market shares'!$D$2:$D$185,'Market shares starting point Fe'!$D146)*(SUMIFS('RAW data extract'!Y$74:Y$81,'RAW data extract'!$C$74:$C$81,VLOOKUP('Market shares starting point Fe'!$D146,Nomenclature!$F$1:$G$8,2,FALSE))-'Market shares starting point Fe'!AA146)+AA146)</f>
        <v>1</v>
      </c>
      <c r="AC146" s="7">
        <f>IF(SUMIFS('Eurostat market shares'!$Z$2:$Z$185,'Eurostat market shares'!$C$2:$C$185,'Market shares starting point Fe'!$C146,'Eurostat market shares'!$D$2:$D$185,'Market shares starting point Fe'!$D146)=0,(SUMIFS('RAW data extract'!Z$74:Z$81,'RAW data extract'!$C$74:$C$81,VLOOKUP('Market shares starting point Fe'!$D146,Nomenclature!$F$1:$G$8,2,FALSE))-'Market shares starting point Fe'!AB146)+AB146,$Z146/SUMIFS('Eurostat market shares'!$Z$2:$Z$185,'Eurostat market shares'!$C$2:$C$185,'Market shares starting point Fe'!$C146,'Eurostat market shares'!$D$2:$D$185,'Market shares starting point Fe'!$D146)*(SUMIFS('RAW data extract'!Z$74:Z$81,'RAW data extract'!$C$74:$C$81,VLOOKUP('Market shares starting point Fe'!$D146,Nomenclature!$F$1:$G$8,2,FALSE))-'Market shares starting point Fe'!AB146)+AB146)</f>
        <v>1</v>
      </c>
      <c r="AD146" s="7">
        <f>IF(SUMIFS('Eurostat market shares'!$Z$2:$Z$185,'Eurostat market shares'!$C$2:$C$185,'Market shares starting point Fe'!$C146,'Eurostat market shares'!$D$2:$D$185,'Market shares starting point Fe'!$D146)=0,(SUMIFS('RAW data extract'!AA$74:AA$81,'RAW data extract'!$C$74:$C$81,VLOOKUP('Market shares starting point Fe'!$D146,Nomenclature!$F$1:$G$8,2,FALSE))-'Market shares starting point Fe'!AC146)+AC146,$Z146/SUMIFS('Eurostat market shares'!$Z$2:$Z$185,'Eurostat market shares'!$C$2:$C$185,'Market shares starting point Fe'!$C146,'Eurostat market shares'!$D$2:$D$185,'Market shares starting point Fe'!$D146)*(SUMIFS('RAW data extract'!AA$74:AA$81,'RAW data extract'!$C$74:$C$81,VLOOKUP('Market shares starting point Fe'!$D146,Nomenclature!$F$1:$G$8,2,FALSE))-'Market shares starting point Fe'!AC146)+AC146)</f>
        <v>1</v>
      </c>
      <c r="AE146" s="7">
        <f>IF(SUMIFS('Eurostat market shares'!$Z$2:$Z$185,'Eurostat market shares'!$C$2:$C$185,'Market shares starting point Fe'!$C146,'Eurostat market shares'!$D$2:$D$185,'Market shares starting point Fe'!$D146)=0,(SUMIFS('RAW data extract'!AB$74:AB$81,'RAW data extract'!$C$74:$C$81,VLOOKUP('Market shares starting point Fe'!$D146,Nomenclature!$F$1:$G$8,2,FALSE))-'Market shares starting point Fe'!AD146)+AD146,$Z146/SUMIFS('Eurostat market shares'!$Z$2:$Z$185,'Eurostat market shares'!$C$2:$C$185,'Market shares starting point Fe'!$C146,'Eurostat market shares'!$D$2:$D$185,'Market shares starting point Fe'!$D146)*(SUMIFS('RAW data extract'!AB$74:AB$81,'RAW data extract'!$C$74:$C$81,VLOOKUP('Market shares starting point Fe'!$D146,Nomenclature!$F$1:$G$8,2,FALSE))-'Market shares starting point Fe'!AD146)+AD146)</f>
        <v>1</v>
      </c>
      <c r="AF146" s="7">
        <f>IF(SUMIFS('Eurostat market shares'!$Z$2:$Z$185,'Eurostat market shares'!$C$2:$C$185,'Market shares starting point Fe'!$C146,'Eurostat market shares'!$D$2:$D$185,'Market shares starting point Fe'!$D146)=0,(SUMIFS('RAW data extract'!AC$74:AC$81,'RAW data extract'!$C$74:$C$81,VLOOKUP('Market shares starting point Fe'!$D146,Nomenclature!$F$1:$G$8,2,FALSE))-'Market shares starting point Fe'!AE146)+AE146,$Z146/SUMIFS('Eurostat market shares'!$Z$2:$Z$185,'Eurostat market shares'!$C$2:$C$185,'Market shares starting point Fe'!$C146,'Eurostat market shares'!$D$2:$D$185,'Market shares starting point Fe'!$D146)*(SUMIFS('RAW data extract'!AC$74:AC$81,'RAW data extract'!$C$74:$C$81,VLOOKUP('Market shares starting point Fe'!$D146,Nomenclature!$F$1:$G$8,2,FALSE))-'Market shares starting point Fe'!AE146)+AE146)</f>
        <v>1</v>
      </c>
      <c r="AG146" s="7">
        <f>IF(SUMIFS('Eurostat market shares'!$Z$2:$Z$185,'Eurostat market shares'!$C$2:$C$185,'Market shares starting point Fe'!$C146,'Eurostat market shares'!$D$2:$D$185,'Market shares starting point Fe'!$D146)=0,(SUMIFS('RAW data extract'!AD$74:AD$81,'RAW data extract'!$C$74:$C$81,VLOOKUP('Market shares starting point Fe'!$D146,Nomenclature!$F$1:$G$8,2,FALSE))-'Market shares starting point Fe'!AF146)+AF146,$Z146/SUMIFS('Eurostat market shares'!$Z$2:$Z$185,'Eurostat market shares'!$C$2:$C$185,'Market shares starting point Fe'!$C146,'Eurostat market shares'!$D$2:$D$185,'Market shares starting point Fe'!$D146)*(SUMIFS('RAW data extract'!AD$74:AD$81,'RAW data extract'!$C$74:$C$81,VLOOKUP('Market shares starting point Fe'!$D146,Nomenclature!$F$1:$G$8,2,FALSE))-'Market shares starting point Fe'!AF146)+AF146)</f>
        <v>1</v>
      </c>
      <c r="AH146" s="7">
        <f>IF(SUMIFS('Eurostat market shares'!$Z$2:$Z$185,'Eurostat market shares'!$C$2:$C$185,'Market shares starting point Fe'!$C146,'Eurostat market shares'!$D$2:$D$185,'Market shares starting point Fe'!$D146)=0,(SUMIFS('RAW data extract'!AE$74:AE$81,'RAW data extract'!$C$74:$C$81,VLOOKUP('Market shares starting point Fe'!$D146,Nomenclature!$F$1:$G$8,2,FALSE))-'Market shares starting point Fe'!AG146)+AG146,$Z146/SUMIFS('Eurostat market shares'!$Z$2:$Z$185,'Eurostat market shares'!$C$2:$C$185,'Market shares starting point Fe'!$C146,'Eurostat market shares'!$D$2:$D$185,'Market shares starting point Fe'!$D146)*(SUMIFS('RAW data extract'!AE$74:AE$81,'RAW data extract'!$C$74:$C$81,VLOOKUP('Market shares starting point Fe'!$D146,Nomenclature!$F$1:$G$8,2,FALSE))-'Market shares starting point Fe'!AG146)+AG146)</f>
        <v>1</v>
      </c>
      <c r="AI146" s="7">
        <f>IF(SUMIFS('Eurostat market shares'!$Z$2:$Z$185,'Eurostat market shares'!$C$2:$C$185,'Market shares starting point Fe'!$C146,'Eurostat market shares'!$D$2:$D$185,'Market shares starting point Fe'!$D146)=0,(SUMIFS('RAW data extract'!AF$74:AF$81,'RAW data extract'!$C$74:$C$81,VLOOKUP('Market shares starting point Fe'!$D146,Nomenclature!$F$1:$G$8,2,FALSE))-'Market shares starting point Fe'!AH146)+AH146,$Z146/SUMIFS('Eurostat market shares'!$Z$2:$Z$185,'Eurostat market shares'!$C$2:$C$185,'Market shares starting point Fe'!$C146,'Eurostat market shares'!$D$2:$D$185,'Market shares starting point Fe'!$D146)*(SUMIFS('RAW data extract'!AF$74:AF$81,'RAW data extract'!$C$74:$C$81,VLOOKUP('Market shares starting point Fe'!$D146,Nomenclature!$F$1:$G$8,2,FALSE))-'Market shares starting point Fe'!AH146)+AH146)</f>
        <v>1</v>
      </c>
      <c r="AJ146" s="7">
        <f>IF(SUMIFS('Eurostat market shares'!$Z$2:$Z$185,'Eurostat market shares'!$C$2:$C$185,'Market shares starting point Fe'!$C146,'Eurostat market shares'!$D$2:$D$185,'Market shares starting point Fe'!$D146)=0,(SUMIFS('RAW data extract'!AG$74:AG$81,'RAW data extract'!$C$74:$C$81,VLOOKUP('Market shares starting point Fe'!$D146,Nomenclature!$F$1:$G$8,2,FALSE))-'Market shares starting point Fe'!AI146)+AI146,$Z146/SUMIFS('Eurostat market shares'!$Z$2:$Z$185,'Eurostat market shares'!$C$2:$C$185,'Market shares starting point Fe'!$C146,'Eurostat market shares'!$D$2:$D$185,'Market shares starting point Fe'!$D146)*(SUMIFS('RAW data extract'!AG$74:AG$81,'RAW data extract'!$C$74:$C$81,VLOOKUP('Market shares starting point Fe'!$D146,Nomenclature!$F$1:$G$8,2,FALSE))-'Market shares starting point Fe'!AI146)+AI146)</f>
        <v>1</v>
      </c>
      <c r="AK146" s="7">
        <f>IF(SUMIFS('Eurostat market shares'!$Z$2:$Z$185,'Eurostat market shares'!$C$2:$C$185,'Market shares starting point Fe'!$C146,'Eurostat market shares'!$D$2:$D$185,'Market shares starting point Fe'!$D146)=0,(SUMIFS('RAW data extract'!AH$74:AH$81,'RAW data extract'!$C$74:$C$81,VLOOKUP('Market shares starting point Fe'!$D146,Nomenclature!$F$1:$G$8,2,FALSE))-'Market shares starting point Fe'!AJ146)+AJ146,$Z146/SUMIFS('Eurostat market shares'!$Z$2:$Z$185,'Eurostat market shares'!$C$2:$C$185,'Market shares starting point Fe'!$C146,'Eurostat market shares'!$D$2:$D$185,'Market shares starting point Fe'!$D146)*(SUMIFS('RAW data extract'!AH$74:AH$81,'RAW data extract'!$C$74:$C$81,VLOOKUP('Market shares starting point Fe'!$D146,Nomenclature!$F$1:$G$8,2,FALSE))-'Market shares starting point Fe'!AJ146)+AJ146)</f>
        <v>1</v>
      </c>
      <c r="AL146" s="7">
        <f>IF(SUMIFS('Eurostat market shares'!$Z$2:$Z$185,'Eurostat market shares'!$C$2:$C$185,'Market shares starting point Fe'!$C146,'Eurostat market shares'!$D$2:$D$185,'Market shares starting point Fe'!$D146)=0,(SUMIFS('RAW data extract'!AI$74:AI$81,'RAW data extract'!$C$74:$C$81,VLOOKUP('Market shares starting point Fe'!$D146,Nomenclature!$F$1:$G$8,2,FALSE))-'Market shares starting point Fe'!AK146)+AK146,$Z146/SUMIFS('Eurostat market shares'!$Z$2:$Z$185,'Eurostat market shares'!$C$2:$C$185,'Market shares starting point Fe'!$C146,'Eurostat market shares'!$D$2:$D$185,'Market shares starting point Fe'!$D146)*(SUMIFS('RAW data extract'!AI$74:AI$81,'RAW data extract'!$C$74:$C$81,VLOOKUP('Market shares starting point Fe'!$D146,Nomenclature!$F$1:$G$8,2,FALSE))-'Market shares starting point Fe'!AK146)+AK146)</f>
        <v>1</v>
      </c>
      <c r="AM146" s="7">
        <f>IF(SUMIFS('Eurostat market shares'!$Z$2:$Z$185,'Eurostat market shares'!$C$2:$C$185,'Market shares starting point Fe'!$C146,'Eurostat market shares'!$D$2:$D$185,'Market shares starting point Fe'!$D146)=0,(SUMIFS('RAW data extract'!AJ$74:AJ$81,'RAW data extract'!$C$74:$C$81,VLOOKUP('Market shares starting point Fe'!$D146,Nomenclature!$F$1:$G$8,2,FALSE))-'Market shares starting point Fe'!AL146)+AL146,$Z146/SUMIFS('Eurostat market shares'!$Z$2:$Z$185,'Eurostat market shares'!$C$2:$C$185,'Market shares starting point Fe'!$C146,'Eurostat market shares'!$D$2:$D$185,'Market shares starting point Fe'!$D146)*(SUMIFS('RAW data extract'!AJ$74:AJ$81,'RAW data extract'!$C$74:$C$81,VLOOKUP('Market shares starting point Fe'!$D146,Nomenclature!$F$1:$G$8,2,FALSE))-'Market shares starting point Fe'!AL146)+AL146)</f>
        <v>1</v>
      </c>
      <c r="AN146" s="7">
        <f>IF(SUMIFS('Eurostat market shares'!$Z$2:$Z$185,'Eurostat market shares'!$C$2:$C$185,'Market shares starting point Fe'!$C146,'Eurostat market shares'!$D$2:$D$185,'Market shares starting point Fe'!$D146)=0,(SUMIFS('RAW data extract'!AK$74:AK$81,'RAW data extract'!$C$74:$C$81,VLOOKUP('Market shares starting point Fe'!$D146,Nomenclature!$F$1:$G$8,2,FALSE))-'Market shares starting point Fe'!AM146)+AM146,$Z146/SUMIFS('Eurostat market shares'!$Z$2:$Z$185,'Eurostat market shares'!$C$2:$C$185,'Market shares starting point Fe'!$C146,'Eurostat market shares'!$D$2:$D$185,'Market shares starting point Fe'!$D146)*(SUMIFS('RAW data extract'!AK$74:AK$81,'RAW data extract'!$C$74:$C$81,VLOOKUP('Market shares starting point Fe'!$D146,Nomenclature!$F$1:$G$8,2,FALSE))-'Market shares starting point Fe'!AM146)+AM146)</f>
        <v>1</v>
      </c>
      <c r="AO146" s="7">
        <f>IF(SUMIFS('Eurostat market shares'!$Z$2:$Z$185,'Eurostat market shares'!$C$2:$C$185,'Market shares starting point Fe'!$C146,'Eurostat market shares'!$D$2:$D$185,'Market shares starting point Fe'!$D146)=0,(SUMIFS('RAW data extract'!AL$74:AL$81,'RAW data extract'!$C$74:$C$81,VLOOKUP('Market shares starting point Fe'!$D146,Nomenclature!$F$1:$G$8,2,FALSE))-'Market shares starting point Fe'!AN146)+AN146,$Z146/SUMIFS('Eurostat market shares'!$Z$2:$Z$185,'Eurostat market shares'!$C$2:$C$185,'Market shares starting point Fe'!$C146,'Eurostat market shares'!$D$2:$D$185,'Market shares starting point Fe'!$D146)*(SUMIFS('RAW data extract'!AL$74:AL$81,'RAW data extract'!$C$74:$C$81,VLOOKUP('Market shares starting point Fe'!$D146,Nomenclature!$F$1:$G$8,2,FALSE))-'Market shares starting point Fe'!AN146)+AN146)</f>
        <v>1</v>
      </c>
      <c r="AP146" s="7">
        <f>IF(SUMIFS('Eurostat market shares'!$Z$2:$Z$185,'Eurostat market shares'!$C$2:$C$185,'Market shares starting point Fe'!$C146,'Eurostat market shares'!$D$2:$D$185,'Market shares starting point Fe'!$D146)=0,(SUMIFS('RAW data extract'!AM$74:AM$81,'RAW data extract'!$C$74:$C$81,VLOOKUP('Market shares starting point Fe'!$D146,Nomenclature!$F$1:$G$8,2,FALSE))-'Market shares starting point Fe'!AO146)+AO146,$Z146/SUMIFS('Eurostat market shares'!$Z$2:$Z$185,'Eurostat market shares'!$C$2:$C$185,'Market shares starting point Fe'!$C146,'Eurostat market shares'!$D$2:$D$185,'Market shares starting point Fe'!$D146)*(SUMIFS('RAW data extract'!AM$74:AM$81,'RAW data extract'!$C$74:$C$81,VLOOKUP('Market shares starting point Fe'!$D146,Nomenclature!$F$1:$G$8,2,FALSE))-'Market shares starting point Fe'!AO146)+AO146)</f>
        <v>1</v>
      </c>
      <c r="AQ146" s="7">
        <f>IF(SUMIFS('Eurostat market shares'!$Z$2:$Z$185,'Eurostat market shares'!$C$2:$C$185,'Market shares starting point Fe'!$C146,'Eurostat market shares'!$D$2:$D$185,'Market shares starting point Fe'!$D146)=0,(SUMIFS('RAW data extract'!AN$74:AN$81,'RAW data extract'!$C$74:$C$81,VLOOKUP('Market shares starting point Fe'!$D146,Nomenclature!$F$1:$G$8,2,FALSE))-'Market shares starting point Fe'!AP146)+AP146,$Z146/SUMIFS('Eurostat market shares'!$Z$2:$Z$185,'Eurostat market shares'!$C$2:$C$185,'Market shares starting point Fe'!$C146,'Eurostat market shares'!$D$2:$D$185,'Market shares starting point Fe'!$D146)*(SUMIFS('RAW data extract'!AN$74:AN$81,'RAW data extract'!$C$74:$C$81,VLOOKUP('Market shares starting point Fe'!$D146,Nomenclature!$F$1:$G$8,2,FALSE))-'Market shares starting point Fe'!AP146)+AP146)</f>
        <v>1</v>
      </c>
      <c r="AR146" s="7">
        <f>IF(SUMIFS('Eurostat market shares'!$Z$2:$Z$185,'Eurostat market shares'!$C$2:$C$185,'Market shares starting point Fe'!$C146,'Eurostat market shares'!$D$2:$D$185,'Market shares starting point Fe'!$D146)=0,(SUMIFS('RAW data extract'!AO$74:AO$81,'RAW data extract'!$C$74:$C$81,VLOOKUP('Market shares starting point Fe'!$D146,Nomenclature!$F$1:$G$8,2,FALSE))-'Market shares starting point Fe'!AQ146)+AQ146,$Z146/SUMIFS('Eurostat market shares'!$Z$2:$Z$185,'Eurostat market shares'!$C$2:$C$185,'Market shares starting point Fe'!$C146,'Eurostat market shares'!$D$2:$D$185,'Market shares starting point Fe'!$D146)*(SUMIFS('RAW data extract'!AO$74:AO$81,'RAW data extract'!$C$74:$C$81,VLOOKUP('Market shares starting point Fe'!$D146,Nomenclature!$F$1:$G$8,2,FALSE))-'Market shares starting point Fe'!AQ146)+AQ146)</f>
        <v>1</v>
      </c>
      <c r="AS146" s="7">
        <f>IF(SUMIFS('Eurostat market shares'!$Z$2:$Z$185,'Eurostat market shares'!$C$2:$C$185,'Market shares starting point Fe'!$C146,'Eurostat market shares'!$D$2:$D$185,'Market shares starting point Fe'!$D146)=0,(SUMIFS('RAW data extract'!AP$74:AP$81,'RAW data extract'!$C$74:$C$81,VLOOKUP('Market shares starting point Fe'!$D146,Nomenclature!$F$1:$G$8,2,FALSE))-'Market shares starting point Fe'!AR146)+AR146,$Z146/SUMIFS('Eurostat market shares'!$Z$2:$Z$185,'Eurostat market shares'!$C$2:$C$185,'Market shares starting point Fe'!$C146,'Eurostat market shares'!$D$2:$D$185,'Market shares starting point Fe'!$D146)*(SUMIFS('RAW data extract'!AP$74:AP$81,'RAW data extract'!$C$74:$C$81,VLOOKUP('Market shares starting point Fe'!$D146,Nomenclature!$F$1:$G$8,2,FALSE))-'Market shares starting point Fe'!AR146)+AR146)</f>
        <v>1</v>
      </c>
      <c r="AT146" s="7">
        <f>IF(SUMIFS('Eurostat market shares'!$Z$2:$Z$185,'Eurostat market shares'!$C$2:$C$185,'Market shares starting point Fe'!$C146,'Eurostat market shares'!$D$2:$D$185,'Market shares starting point Fe'!$D146)=0,(SUMIFS('RAW data extract'!AQ$74:AQ$81,'RAW data extract'!$C$74:$C$81,VLOOKUP('Market shares starting point Fe'!$D146,Nomenclature!$F$1:$G$8,2,FALSE))-'Market shares starting point Fe'!AS146)+AS146,$Z146/SUMIFS('Eurostat market shares'!$Z$2:$Z$185,'Eurostat market shares'!$C$2:$C$185,'Market shares starting point Fe'!$C146,'Eurostat market shares'!$D$2:$D$185,'Market shares starting point Fe'!$D146)*(SUMIFS('RAW data extract'!AQ$74:AQ$81,'RAW data extract'!$C$74:$C$81,VLOOKUP('Market shares starting point Fe'!$D146,Nomenclature!$F$1:$G$8,2,FALSE))-'Market shares starting point Fe'!AS146)+AS146)</f>
        <v>1</v>
      </c>
      <c r="AU146" s="7">
        <f>IF(SUMIFS('Eurostat market shares'!$Z$2:$Z$185,'Eurostat market shares'!$C$2:$C$185,'Market shares starting point Fe'!$C146,'Eurostat market shares'!$D$2:$D$185,'Market shares starting point Fe'!$D146)=0,(SUMIFS('RAW data extract'!AR$74:AR$81,'RAW data extract'!$C$74:$C$81,VLOOKUP('Market shares starting point Fe'!$D146,Nomenclature!$F$1:$G$8,2,FALSE))-'Market shares starting point Fe'!AT146)+AT146,$Z146/SUMIFS('Eurostat market shares'!$Z$2:$Z$185,'Eurostat market shares'!$C$2:$C$185,'Market shares starting point Fe'!$C146,'Eurostat market shares'!$D$2:$D$185,'Market shares starting point Fe'!$D146)*(SUMIFS('RAW data extract'!AR$74:AR$81,'RAW data extract'!$C$74:$C$81,VLOOKUP('Market shares starting point Fe'!$D146,Nomenclature!$F$1:$G$8,2,FALSE))-'Market shares starting point Fe'!AT146)+AT146)</f>
        <v>1</v>
      </c>
      <c r="AV146" s="7">
        <f>IF(SUMIFS('Eurostat market shares'!$Z$2:$Z$185,'Eurostat market shares'!$C$2:$C$185,'Market shares starting point Fe'!$C146,'Eurostat market shares'!$D$2:$D$185,'Market shares starting point Fe'!$D146)=0,(SUMIFS('RAW data extract'!AS$74:AS$81,'RAW data extract'!$C$74:$C$81,VLOOKUP('Market shares starting point Fe'!$D146,Nomenclature!$F$1:$G$8,2,FALSE))-'Market shares starting point Fe'!AU146)+AU146,$Z146/SUMIFS('Eurostat market shares'!$Z$2:$Z$185,'Eurostat market shares'!$C$2:$C$185,'Market shares starting point Fe'!$C146,'Eurostat market shares'!$D$2:$D$185,'Market shares starting point Fe'!$D146)*(SUMIFS('RAW data extract'!AS$74:AS$81,'RAW data extract'!$C$74:$C$81,VLOOKUP('Market shares starting point Fe'!$D146,Nomenclature!$F$1:$G$8,2,FALSE))-'Market shares starting point Fe'!AU146)+AU146)</f>
        <v>1</v>
      </c>
      <c r="AW146" s="7">
        <f>IF(SUMIFS('Eurostat market shares'!$Z$2:$Z$185,'Eurostat market shares'!$C$2:$C$185,'Market shares starting point Fe'!$C146,'Eurostat market shares'!$D$2:$D$185,'Market shares starting point Fe'!$D146)=0,(SUMIFS('RAW data extract'!AT$74:AT$81,'RAW data extract'!$C$74:$C$81,VLOOKUP('Market shares starting point Fe'!$D146,Nomenclature!$F$1:$G$8,2,FALSE))-'Market shares starting point Fe'!AV146)+AV146,$Z146/SUMIFS('Eurostat market shares'!$Z$2:$Z$185,'Eurostat market shares'!$C$2:$C$185,'Market shares starting point Fe'!$C146,'Eurostat market shares'!$D$2:$D$185,'Market shares starting point Fe'!$D146)*(SUMIFS('RAW data extract'!AT$74:AT$81,'RAW data extract'!$C$74:$C$81,VLOOKUP('Market shares starting point Fe'!$D146,Nomenclature!$F$1:$G$8,2,FALSE))-'Market shares starting point Fe'!AV146)+AV146)</f>
        <v>1</v>
      </c>
      <c r="AX146" s="7">
        <f>IF(SUMIFS('Eurostat market shares'!$Z$2:$Z$185,'Eurostat market shares'!$C$2:$C$185,'Market shares starting point Fe'!$C146,'Eurostat market shares'!$D$2:$D$185,'Market shares starting point Fe'!$D146)=0,(SUMIFS('RAW data extract'!AU$74:AU$81,'RAW data extract'!$C$74:$C$81,VLOOKUP('Market shares starting point Fe'!$D146,Nomenclature!$F$1:$G$8,2,FALSE))-'Market shares starting point Fe'!AW146)+AW146,$Z146/SUMIFS('Eurostat market shares'!$Z$2:$Z$185,'Eurostat market shares'!$C$2:$C$185,'Market shares starting point Fe'!$C146,'Eurostat market shares'!$D$2:$D$185,'Market shares starting point Fe'!$D146)*(SUMIFS('RAW data extract'!AU$74:AU$81,'RAW data extract'!$C$74:$C$81,VLOOKUP('Market shares starting point Fe'!$D146,Nomenclature!$F$1:$G$8,2,FALSE))-'Market shares starting point Fe'!AW146)+AW146)</f>
        <v>1</v>
      </c>
      <c r="AY146" s="7">
        <f>IF(SUMIFS('Eurostat market shares'!$Z$2:$Z$185,'Eurostat market shares'!$C$2:$C$185,'Market shares starting point Fe'!$C146,'Eurostat market shares'!$D$2:$D$185,'Market shares starting point Fe'!$D146)=0,(SUMIFS('RAW data extract'!AV$74:AV$81,'RAW data extract'!$C$74:$C$81,VLOOKUP('Market shares starting point Fe'!$D146,Nomenclature!$F$1:$G$8,2,FALSE))-'Market shares starting point Fe'!AX146)+AX146,$Z146/SUMIFS('Eurostat market shares'!$Z$2:$Z$185,'Eurostat market shares'!$C$2:$C$185,'Market shares starting point Fe'!$C146,'Eurostat market shares'!$D$2:$D$185,'Market shares starting point Fe'!$D146)*(SUMIFS('RAW data extract'!AV$74:AV$81,'RAW data extract'!$C$74:$C$81,VLOOKUP('Market shares starting point Fe'!$D146,Nomenclature!$F$1:$G$8,2,FALSE))-'Market shares starting point Fe'!AX146)+AX146)</f>
        <v>1</v>
      </c>
      <c r="AZ146" s="7">
        <f>IF(SUMIFS('Eurostat market shares'!$Z$2:$Z$185,'Eurostat market shares'!$C$2:$C$185,'Market shares starting point Fe'!$C146,'Eurostat market shares'!$D$2:$D$185,'Market shares starting point Fe'!$D146)=0,(SUMIFS('RAW data extract'!AW$74:AW$81,'RAW data extract'!$C$74:$C$81,VLOOKUP('Market shares starting point Fe'!$D146,Nomenclature!$F$1:$G$8,2,FALSE))-'Market shares starting point Fe'!AY146)+AY146,$Z146/SUMIFS('Eurostat market shares'!$Z$2:$Z$185,'Eurostat market shares'!$C$2:$C$185,'Market shares starting point Fe'!$C146,'Eurostat market shares'!$D$2:$D$185,'Market shares starting point Fe'!$D146)*(SUMIFS('RAW data extract'!AW$74:AW$81,'RAW data extract'!$C$74:$C$81,VLOOKUP('Market shares starting point Fe'!$D146,Nomenclature!$F$1:$G$8,2,FALSE))-'Market shares starting point Fe'!AY146)+AY146)</f>
        <v>1</v>
      </c>
      <c r="BA146" s="7">
        <f>IF(SUMIFS('Eurostat market shares'!$Z$2:$Z$185,'Eurostat market shares'!$C$2:$C$185,'Market shares starting point Fe'!$C146,'Eurostat market shares'!$D$2:$D$185,'Market shares starting point Fe'!$D146)=0,(SUMIFS('RAW data extract'!AX$74:AX$81,'RAW data extract'!$C$74:$C$81,VLOOKUP('Market shares starting point Fe'!$D146,Nomenclature!$F$1:$G$8,2,FALSE))-'Market shares starting point Fe'!AZ146)+AZ146,$Z146/SUMIFS('Eurostat market shares'!$Z$2:$Z$185,'Eurostat market shares'!$C$2:$C$185,'Market shares starting point Fe'!$C146,'Eurostat market shares'!$D$2:$D$185,'Market shares starting point Fe'!$D146)*(SUMIFS('RAW data extract'!AX$74:AX$81,'RAW data extract'!$C$74:$C$81,VLOOKUP('Market shares starting point Fe'!$D146,Nomenclature!$F$1:$G$8,2,FALSE))-'Market shares starting point Fe'!AZ146)+AZ146)</f>
        <v>1</v>
      </c>
      <c r="BB146" s="7">
        <f>IF(SUMIFS('Eurostat market shares'!$Z$2:$Z$185,'Eurostat market shares'!$C$2:$C$185,'Market shares starting point Fe'!$C146,'Eurostat market shares'!$D$2:$D$185,'Market shares starting point Fe'!$D146)=0,(SUMIFS('RAW data extract'!AY$74:AY$81,'RAW data extract'!$C$74:$C$81,VLOOKUP('Market shares starting point Fe'!$D146,Nomenclature!$F$1:$G$8,2,FALSE))-'Market shares starting point Fe'!BA146)+BA146,$Z146/SUMIFS('Eurostat market shares'!$Z$2:$Z$185,'Eurostat market shares'!$C$2:$C$185,'Market shares starting point Fe'!$C146,'Eurostat market shares'!$D$2:$D$185,'Market shares starting point Fe'!$D146)*(SUMIFS('RAW data extract'!AY$74:AY$81,'RAW data extract'!$C$74:$C$81,VLOOKUP('Market shares starting point Fe'!$D146,Nomenclature!$F$1:$G$8,2,FALSE))-'Market shares starting point Fe'!BA146)+BA146)</f>
        <v>1</v>
      </c>
      <c r="BC146" s="7">
        <f>IF(SUMIFS('Eurostat market shares'!$Z$2:$Z$185,'Eurostat market shares'!$C$2:$C$185,'Market shares starting point Fe'!$C146,'Eurostat market shares'!$D$2:$D$185,'Market shares starting point Fe'!$D146)=0,(SUMIFS('RAW data extract'!AZ$74:AZ$81,'RAW data extract'!$C$74:$C$81,VLOOKUP('Market shares starting point Fe'!$D146,Nomenclature!$F$1:$G$8,2,FALSE))-'Market shares starting point Fe'!BB146)+BB146,$Z146/SUMIFS('Eurostat market shares'!$Z$2:$Z$185,'Eurostat market shares'!$C$2:$C$185,'Market shares starting point Fe'!$C146,'Eurostat market shares'!$D$2:$D$185,'Market shares starting point Fe'!$D146)*(SUMIFS('RAW data extract'!AZ$74:AZ$81,'RAW data extract'!$C$74:$C$81,VLOOKUP('Market shares starting point Fe'!$D146,Nomenclature!$F$1:$G$8,2,FALSE))-'Market shares starting point Fe'!BB146)+BB146)</f>
        <v>1</v>
      </c>
      <c r="BD146" s="7">
        <f>IF(SUMIFS('Eurostat market shares'!$Z$2:$Z$185,'Eurostat market shares'!$C$2:$C$185,'Market shares starting point Fe'!$C146,'Eurostat market shares'!$D$2:$D$185,'Market shares starting point Fe'!$D146)=0,(SUMIFS('RAW data extract'!BA$74:BA$81,'RAW data extract'!$C$74:$C$81,VLOOKUP('Market shares starting point Fe'!$D146,Nomenclature!$F$1:$G$8,2,FALSE))-'Market shares starting point Fe'!BC146)+BC146,$Z146/SUMIFS('Eurostat market shares'!$Z$2:$Z$185,'Eurostat market shares'!$C$2:$C$185,'Market shares starting point Fe'!$C146,'Eurostat market shares'!$D$2:$D$185,'Market shares starting point Fe'!$D146)*(SUMIFS('RAW data extract'!BA$74:BA$81,'RAW data extract'!$C$74:$C$81,VLOOKUP('Market shares starting point Fe'!$D146,Nomenclature!$F$1:$G$8,2,FALSE))-'Market shares starting point Fe'!BC146)+BC146)</f>
        <v>1</v>
      </c>
      <c r="BE146" s="7">
        <f>IF(SUMIFS('Eurostat market shares'!$Z$2:$Z$185,'Eurostat market shares'!$C$2:$C$185,'Market shares starting point Fe'!$C146,'Eurostat market shares'!$D$2:$D$185,'Market shares starting point Fe'!$D146)=0,(SUMIFS('RAW data extract'!BB$74:BB$81,'RAW data extract'!$C$74:$C$81,VLOOKUP('Market shares starting point Fe'!$D146,Nomenclature!$F$1:$G$8,2,FALSE))-'Market shares starting point Fe'!BD146)+BD146,$Z146/SUMIFS('Eurostat market shares'!$Z$2:$Z$185,'Eurostat market shares'!$C$2:$C$185,'Market shares starting point Fe'!$C146,'Eurostat market shares'!$D$2:$D$185,'Market shares starting point Fe'!$D146)*(SUMIFS('RAW data extract'!BB$74:BB$81,'RAW data extract'!$C$74:$C$81,VLOOKUP('Market shares starting point Fe'!$D146,Nomenclature!$F$1:$G$8,2,FALSE))-'Market shares starting point Fe'!BD146)+BD146)</f>
        <v>1</v>
      </c>
      <c r="BF146" s="7">
        <f>IF(SUMIFS('Eurostat market shares'!$Z$2:$Z$185,'Eurostat market shares'!$C$2:$C$185,'Market shares starting point Fe'!$C146,'Eurostat market shares'!$D$2:$D$185,'Market shares starting point Fe'!$D146)=0,(SUMIFS('RAW data extract'!BC$74:BC$81,'RAW data extract'!$C$74:$C$81,VLOOKUP('Market shares starting point Fe'!$D146,Nomenclature!$F$1:$G$8,2,FALSE))-'Market shares starting point Fe'!BE146)+BE146,$Z146/SUMIFS('Eurostat market shares'!$Z$2:$Z$185,'Eurostat market shares'!$C$2:$C$185,'Market shares starting point Fe'!$C146,'Eurostat market shares'!$D$2:$D$185,'Market shares starting point Fe'!$D146)*(SUMIFS('RAW data extract'!BC$74:BC$81,'RAW data extract'!$C$74:$C$81,VLOOKUP('Market shares starting point Fe'!$D146,Nomenclature!$F$1:$G$8,2,FALSE))-'Market shares starting point Fe'!BE146)+BE146)</f>
        <v>1</v>
      </c>
      <c r="BG146" s="7">
        <f>IF(SUMIFS('Eurostat market shares'!$Z$2:$Z$185,'Eurostat market shares'!$C$2:$C$185,'Market shares starting point Fe'!$C146,'Eurostat market shares'!$D$2:$D$185,'Market shares starting point Fe'!$D146)=0,(SUMIFS('RAW data extract'!BD$74:BD$81,'RAW data extract'!$C$74:$C$81,VLOOKUP('Market shares starting point Fe'!$D146,Nomenclature!$F$1:$G$8,2,FALSE))-'Market shares starting point Fe'!BF146)+BF146,$Z146/SUMIFS('Eurostat market shares'!$Z$2:$Z$185,'Eurostat market shares'!$C$2:$C$185,'Market shares starting point Fe'!$C146,'Eurostat market shares'!$D$2:$D$185,'Market shares starting point Fe'!$D146)*(SUMIFS('RAW data extract'!BD$74:BD$81,'RAW data extract'!$C$74:$C$81,VLOOKUP('Market shares starting point Fe'!$D146,Nomenclature!$F$1:$G$8,2,FALSE))-'Market shares starting point Fe'!BF146)+BF146)</f>
        <v>1</v>
      </c>
      <c r="BH146" s="7">
        <f>IF(SUMIFS('Eurostat market shares'!$Z$2:$Z$185,'Eurostat market shares'!$C$2:$C$185,'Market shares starting point Fe'!$C146,'Eurostat market shares'!$D$2:$D$185,'Market shares starting point Fe'!$D146)=0,(SUMIFS('RAW data extract'!BE$74:BE$81,'RAW data extract'!$C$74:$C$81,VLOOKUP('Market shares starting point Fe'!$D146,Nomenclature!$F$1:$G$8,2,FALSE))-'Market shares starting point Fe'!BG146)+BG146,$Z146/SUMIFS('Eurostat market shares'!$Z$2:$Z$185,'Eurostat market shares'!$C$2:$C$185,'Market shares starting point Fe'!$C146,'Eurostat market shares'!$D$2:$D$185,'Market shares starting point Fe'!$D146)*(SUMIFS('RAW data extract'!BE$74:BE$81,'RAW data extract'!$C$74:$C$81,VLOOKUP('Market shares starting point Fe'!$D146,Nomenclature!$F$1:$G$8,2,FALSE))-'Market shares starting point Fe'!BG146)+BG146)</f>
        <v>1</v>
      </c>
    </row>
    <row r="147" spans="1:60" hidden="1" x14ac:dyDescent="0.3">
      <c r="A147" t="s">
        <v>9</v>
      </c>
      <c r="B147" t="s">
        <v>10</v>
      </c>
      <c r="C147" t="s">
        <v>37</v>
      </c>
      <c r="D147" t="s">
        <v>17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 s="6">
        <f>IFERROR(SUMIFS('intermediary sheet'!J$2:J$185,'intermediary sheet'!$C$2:$C$185,'Market shares starting point Fe'!$C147,'intermediary sheet'!$D$2:$D$185,'Market shares starting point Fe'!$D147)/SUMIFS('intermediary sheet'!J$2:J$185,'intermediary sheet'!$C$2:$C$185,'Market shares starting point Fe'!$C147,'intermediary sheet'!$D$2:$D$185,"total"),0)</f>
        <v>1.6577249984929773E-4</v>
      </c>
      <c r="K147" s="6">
        <f>IFERROR(SUMIFS('intermediary sheet'!K$2:K$185,'intermediary sheet'!$C$2:$C$185,'Market shares starting point Fe'!$C147,'intermediary sheet'!$D$2:$D$185,'Market shares starting point Fe'!$D147)/SUMIFS('intermediary sheet'!K$2:K$185,'intermediary sheet'!$C$2:$C$185,'Market shares starting point Fe'!$C147,'intermediary sheet'!$D$2:$D$185,"total"),0)</f>
        <v>6.735216200440034E-4</v>
      </c>
      <c r="L147" s="6">
        <f>IFERROR(SUMIFS('intermediary sheet'!L$2:L$185,'intermediary sheet'!$C$2:$C$185,'Market shares starting point Fe'!$C147,'intermediary sheet'!$D$2:$D$185,'Market shares starting point Fe'!$D147)/SUMIFS('intermediary sheet'!L$2:L$185,'intermediary sheet'!$C$2:$C$185,'Market shares starting point Fe'!$C147,'intermediary sheet'!$D$2:$D$185,"total"),0)</f>
        <v>1.0027903732124173E-3</v>
      </c>
      <c r="M147" s="6">
        <f>IFERROR(SUMIFS('intermediary sheet'!M$2:M$185,'intermediary sheet'!$C$2:$C$185,'Market shares starting point Fe'!$C147,'intermediary sheet'!$D$2:$D$185,'Market shares starting point Fe'!$D147)/SUMIFS('intermediary sheet'!M$2:M$185,'intermediary sheet'!$C$2:$C$185,'Market shares starting point Fe'!$C147,'intermediary sheet'!$D$2:$D$185,"total"),0)</f>
        <v>1.2436435993809418E-3</v>
      </c>
      <c r="N147" s="6">
        <f>IFERROR(SUMIFS('intermediary sheet'!N$2:N$185,'intermediary sheet'!$C$2:$C$185,'Market shares starting point Fe'!$C147,'intermediary sheet'!$D$2:$D$185,'Market shares starting point Fe'!$D147)/SUMIFS('intermediary sheet'!N$2:N$185,'intermediary sheet'!$C$2:$C$185,'Market shares starting point Fe'!$C147,'intermediary sheet'!$D$2:$D$185,"total"),0)</f>
        <v>1.2637296156379819E-3</v>
      </c>
      <c r="O147" s="6">
        <f>IFERROR(SUMIFS('intermediary sheet'!O$2:O$185,'intermediary sheet'!$C$2:$C$185,'Market shares starting point Fe'!$C147,'intermediary sheet'!$D$2:$D$185,'Market shares starting point Fe'!$D147)/SUMIFS('intermediary sheet'!O$2:O$185,'intermediary sheet'!$C$2:$C$185,'Market shares starting point Fe'!$C147,'intermediary sheet'!$D$2:$D$185,"total"),0)</f>
        <v>1.544197434684622E-3</v>
      </c>
      <c r="P147" s="6">
        <f>IFERROR(SUMIFS('intermediary sheet'!P$2:P$185,'intermediary sheet'!$C$2:$C$185,'Market shares starting point Fe'!$C147,'intermediary sheet'!$D$2:$D$185,'Market shares starting point Fe'!$D147)/SUMIFS('intermediary sheet'!P$2:P$185,'intermediary sheet'!$C$2:$C$185,'Market shares starting point Fe'!$C147,'intermediary sheet'!$D$2:$D$185,"total"),0)</f>
        <v>1.4289051014660017E-3</v>
      </c>
      <c r="Q147" s="6">
        <f>IFERROR(SUMIFS('intermediary sheet'!Q$2:Q$185,'intermediary sheet'!$C$2:$C$185,'Market shares starting point Fe'!$C147,'intermediary sheet'!$D$2:$D$185,'Market shares starting point Fe'!$D147)/SUMIFS('intermediary sheet'!Q$2:Q$185,'intermediary sheet'!$C$2:$C$185,'Market shares starting point Fe'!$C147,'intermediary sheet'!$D$2:$D$185,"total"),0)</f>
        <v>1.5742642026009583E-3</v>
      </c>
      <c r="R147" s="6">
        <f>IFERROR(SUMIFS('intermediary sheet'!R$2:R$185,'intermediary sheet'!$C$2:$C$185,'Market shares starting point Fe'!$C147,'intermediary sheet'!$D$2:$D$185,'Market shares starting point Fe'!$D147)/SUMIFS('intermediary sheet'!R$2:R$185,'intermediary sheet'!$C$2:$C$185,'Market shares starting point Fe'!$C147,'intermediary sheet'!$D$2:$D$185,"total"),0)</f>
        <v>1.632208922742111E-3</v>
      </c>
      <c r="S147" s="6">
        <f>IFERROR(SUMIFS('intermediary sheet'!S$2:S$185,'intermediary sheet'!$C$2:$C$185,'Market shares starting point Fe'!$C147,'intermediary sheet'!$D$2:$D$185,'Market shares starting point Fe'!$D147)/SUMIFS('intermediary sheet'!S$2:S$185,'intermediary sheet'!$C$2:$C$185,'Market shares starting point Fe'!$C147,'intermediary sheet'!$D$2:$D$185,"total"),0)</f>
        <v>1.6472881518799676E-3</v>
      </c>
      <c r="T147" s="6">
        <f>IFERROR(SUMIFS('intermediary sheet'!T$2:T$185,'intermediary sheet'!$C$2:$C$185,'Market shares starting point Fe'!$C147,'intermediary sheet'!$D$2:$D$185,'Market shares starting point Fe'!$D147)/SUMIFS('intermediary sheet'!T$2:T$185,'intermediary sheet'!$C$2:$C$185,'Market shares starting point Fe'!$C147,'intermediary sheet'!$D$2:$D$185,"total"),0)</f>
        <v>1.7116722353070055E-3</v>
      </c>
      <c r="U147" s="6">
        <f>IFERROR(SUMIFS('intermediary sheet'!U$2:U$185,'intermediary sheet'!$C$2:$C$185,'Market shares starting point Fe'!$C147,'intermediary sheet'!$D$2:$D$185,'Market shares starting point Fe'!$D147)/SUMIFS('intermediary sheet'!U$2:U$185,'intermediary sheet'!$C$2:$C$185,'Market shares starting point Fe'!$C147,'intermediary sheet'!$D$2:$D$185,"total"),0)</f>
        <v>1.8316615787178369E-3</v>
      </c>
      <c r="V147" s="6">
        <f>IFERROR(SUMIFS('intermediary sheet'!V$2:V$185,'intermediary sheet'!$C$2:$C$185,'Market shares starting point Fe'!$C147,'intermediary sheet'!$D$2:$D$185,'Market shares starting point Fe'!$D147)/SUMIFS('intermediary sheet'!V$2:V$185,'intermediary sheet'!$C$2:$C$185,'Market shares starting point Fe'!$C147,'intermediary sheet'!$D$2:$D$185,"total"),0)</f>
        <v>1.860061382025607E-3</v>
      </c>
      <c r="W147" s="6">
        <f>IFERROR(SUMIFS('intermediary sheet'!W$2:W$185,'intermediary sheet'!$C$2:$C$185,'Market shares starting point Fe'!$C147,'intermediary sheet'!$D$2:$D$185,'Market shares starting point Fe'!$D147)/SUMIFS('intermediary sheet'!W$2:W$185,'intermediary sheet'!$C$2:$C$185,'Market shares starting point Fe'!$C147,'intermediary sheet'!$D$2:$D$185,"total"),0)</f>
        <v>1.9436650626204995E-3</v>
      </c>
      <c r="X147" s="6">
        <f>IFERROR(SUMIFS('intermediary sheet'!X$2:X$185,'intermediary sheet'!$C$2:$C$185,'Market shares starting point Fe'!$C147,'intermediary sheet'!$D$2:$D$185,'Market shares starting point Fe'!$D147)/SUMIFS('intermediary sheet'!X$2:X$185,'intermediary sheet'!$C$2:$C$185,'Market shares starting point Fe'!$C147,'intermediary sheet'!$D$2:$D$185,"total"),0)</f>
        <v>1.8784444616937049E-3</v>
      </c>
      <c r="Y147" s="6">
        <f>IFERROR(SUMIFS('intermediary sheet'!Y$2:Y$185,'intermediary sheet'!$C$2:$C$185,'Market shares starting point Fe'!$C147,'intermediary sheet'!$D$2:$D$185,'Market shares starting point Fe'!$D147)/SUMIFS('intermediary sheet'!Y$2:Y$185,'intermediary sheet'!$C$2:$C$185,'Market shares starting point Fe'!$C147,'intermediary sheet'!$D$2:$D$185,"total"),0)</f>
        <v>1.9659438042524875E-3</v>
      </c>
      <c r="Z147" s="6">
        <f>IFERROR(SUMIFS('intermediary sheet'!Z$2:Z$185,'intermediary sheet'!$C$2:$C$185,'Market shares starting point Fe'!$C147,'intermediary sheet'!$D$2:$D$185,'Market shares starting point Fe'!$D147)/SUMIFS('intermediary sheet'!Z$2:Z$185,'intermediary sheet'!$C$2:$C$185,'Market shares starting point Fe'!$C147,'intermediary sheet'!$D$2:$D$185,"total"),0)</f>
        <v>2.8193546482449148E-3</v>
      </c>
      <c r="AA147" s="7">
        <f>IF(SUMIFS('Eurostat market shares'!$Z$2:$Z$185,'Eurostat market shares'!$C$2:$C$185,'Market shares starting point Fe'!$C147,'Eurostat market shares'!$D$2:$D$185,'Market shares starting point Fe'!$D147)=0,(SUMIFS('RAW data extract'!X$74:X$81,'RAW data extract'!$C$74:$C$81,VLOOKUP('Market shares starting point Fe'!$D147,Nomenclature!$F$1:$G$8,2,FALSE))-'Market shares starting point Fe'!Z147)+Z147,$Z147/SUMIFS('Eurostat market shares'!$Z$2:$Z$185,'Eurostat market shares'!$C$2:$C$185,'Market shares starting point Fe'!$C147,'Eurostat market shares'!$D$2:$D$185,'Market shares starting point Fe'!$D147)*(SUMIFS('RAW data extract'!X$74:X$81,'RAW data extract'!$C$74:$C$81,VLOOKUP('Market shares starting point Fe'!$D147,Nomenclature!$F$1:$G$8,2,FALSE))-'Market shares starting point Fe'!Z147)+Z147)</f>
        <v>7.2155963477870365E-3</v>
      </c>
      <c r="AB147" s="7">
        <f>IF(SUMIFS('Eurostat market shares'!$Z$2:$Z$185,'Eurostat market shares'!$C$2:$C$185,'Market shares starting point Fe'!$C147,'Eurostat market shares'!$D$2:$D$185,'Market shares starting point Fe'!$D147)=0,(SUMIFS('RAW data extract'!Y$74:Y$81,'RAW data extract'!$C$74:$C$81,VLOOKUP('Market shares starting point Fe'!$D147,Nomenclature!$F$1:$G$8,2,FALSE))-'Market shares starting point Fe'!AA147)+AA147,$Z147/SUMIFS('Eurostat market shares'!$Z$2:$Z$185,'Eurostat market shares'!$C$2:$C$185,'Market shares starting point Fe'!$C147,'Eurostat market shares'!$D$2:$D$185,'Market shares starting point Fe'!$D147)*(SUMIFS('RAW data extract'!Y$74:Y$81,'RAW data extract'!$C$74:$C$81,VLOOKUP('Market shares starting point Fe'!$D147,Nomenclature!$F$1:$G$8,2,FALSE))-'Market shares starting point Fe'!AA147)+AA147)</f>
        <v>7.890569534690391E-3</v>
      </c>
      <c r="AC147" s="7">
        <f>IF(SUMIFS('Eurostat market shares'!$Z$2:$Z$185,'Eurostat market shares'!$C$2:$C$185,'Market shares starting point Fe'!$C147,'Eurostat market shares'!$D$2:$D$185,'Market shares starting point Fe'!$D147)=0,(SUMIFS('RAW data extract'!Z$74:Z$81,'RAW data extract'!$C$74:$C$81,VLOOKUP('Market shares starting point Fe'!$D147,Nomenclature!$F$1:$G$8,2,FALSE))-'Market shares starting point Fe'!AB147)+AB147,$Z147/SUMIFS('Eurostat market shares'!$Z$2:$Z$185,'Eurostat market shares'!$C$2:$C$185,'Market shares starting point Fe'!$C147,'Eurostat market shares'!$D$2:$D$185,'Market shares starting point Fe'!$D147)*(SUMIFS('RAW data extract'!Z$74:Z$81,'RAW data extract'!$C$74:$C$81,VLOOKUP('Market shares starting point Fe'!$D147,Nomenclature!$F$1:$G$8,2,FALSE))-'Market shares starting point Fe'!AB147)+AB147)</f>
        <v>8.7395521497155917E-3</v>
      </c>
      <c r="AD147" s="7">
        <f>IF(SUMIFS('Eurostat market shares'!$Z$2:$Z$185,'Eurostat market shares'!$C$2:$C$185,'Market shares starting point Fe'!$C147,'Eurostat market shares'!$D$2:$D$185,'Market shares starting point Fe'!$D147)=0,(SUMIFS('RAW data extract'!AA$74:AA$81,'RAW data extract'!$C$74:$C$81,VLOOKUP('Market shares starting point Fe'!$D147,Nomenclature!$F$1:$G$8,2,FALSE))-'Market shares starting point Fe'!AC147)+AC147,$Z147/SUMIFS('Eurostat market shares'!$Z$2:$Z$185,'Eurostat market shares'!$C$2:$C$185,'Market shares starting point Fe'!$C147,'Eurostat market shares'!$D$2:$D$185,'Market shares starting point Fe'!$D147)*(SUMIFS('RAW data extract'!AA$74:AA$81,'RAW data extract'!$C$74:$C$81,VLOOKUP('Market shares starting point Fe'!$D147,Nomenclature!$F$1:$G$8,2,FALSE))-'Market shares starting point Fe'!AC147)+AC147)</f>
        <v>9.4668349705161938E-3</v>
      </c>
      <c r="AE147" s="7">
        <f>IF(SUMIFS('Eurostat market shares'!$Z$2:$Z$185,'Eurostat market shares'!$C$2:$C$185,'Market shares starting point Fe'!$C147,'Eurostat market shares'!$D$2:$D$185,'Market shares starting point Fe'!$D147)=0,(SUMIFS('RAW data extract'!AB$74:AB$81,'RAW data extract'!$C$74:$C$81,VLOOKUP('Market shares starting point Fe'!$D147,Nomenclature!$F$1:$G$8,2,FALSE))-'Market shares starting point Fe'!AD147)+AD147,$Z147/SUMIFS('Eurostat market shares'!$Z$2:$Z$185,'Eurostat market shares'!$C$2:$C$185,'Market shares starting point Fe'!$C147,'Eurostat market shares'!$D$2:$D$185,'Market shares starting point Fe'!$D147)*(SUMIFS('RAW data extract'!AB$74:AB$81,'RAW data extract'!$C$74:$C$81,VLOOKUP('Market shares starting point Fe'!$D147,Nomenclature!$F$1:$G$8,2,FALSE))-'Market shares starting point Fe'!AD147)+AD147)</f>
        <v>1.0192339301006553E-2</v>
      </c>
      <c r="AF147" s="7">
        <f>IF(SUMIFS('Eurostat market shares'!$Z$2:$Z$185,'Eurostat market shares'!$C$2:$C$185,'Market shares starting point Fe'!$C147,'Eurostat market shares'!$D$2:$D$185,'Market shares starting point Fe'!$D147)=0,(SUMIFS('RAW data extract'!AC$74:AC$81,'RAW data extract'!$C$74:$C$81,VLOOKUP('Market shares starting point Fe'!$D147,Nomenclature!$F$1:$G$8,2,FALSE))-'Market shares starting point Fe'!AE147)+AE147,$Z147/SUMIFS('Eurostat market shares'!$Z$2:$Z$185,'Eurostat market shares'!$C$2:$C$185,'Market shares starting point Fe'!$C147,'Eurostat market shares'!$D$2:$D$185,'Market shares starting point Fe'!$D147)*(SUMIFS('RAW data extract'!AC$74:AC$81,'RAW data extract'!$C$74:$C$81,VLOOKUP('Market shares starting point Fe'!$D147,Nomenclature!$F$1:$G$8,2,FALSE))-'Market shares starting point Fe'!AE147)+AE147)</f>
        <v>1.0932966743926948E-2</v>
      </c>
      <c r="AG147" s="7">
        <f>IF(SUMIFS('Eurostat market shares'!$Z$2:$Z$185,'Eurostat market shares'!$C$2:$C$185,'Market shares starting point Fe'!$C147,'Eurostat market shares'!$D$2:$D$185,'Market shares starting point Fe'!$D147)=0,(SUMIFS('RAW data extract'!AD$74:AD$81,'RAW data extract'!$C$74:$C$81,VLOOKUP('Market shares starting point Fe'!$D147,Nomenclature!$F$1:$G$8,2,FALSE))-'Market shares starting point Fe'!AF147)+AF147,$Z147/SUMIFS('Eurostat market shares'!$Z$2:$Z$185,'Eurostat market shares'!$C$2:$C$185,'Market shares starting point Fe'!$C147,'Eurostat market shares'!$D$2:$D$185,'Market shares starting point Fe'!$D147)*(SUMIFS('RAW data extract'!AD$74:AD$81,'RAW data extract'!$C$74:$C$81,VLOOKUP('Market shares starting point Fe'!$D147,Nomenclature!$F$1:$G$8,2,FALSE))-'Market shares starting point Fe'!AF147)+AF147)</f>
        <v>1.1632729077874658E-2</v>
      </c>
      <c r="AH147" s="7">
        <f>IF(SUMIFS('Eurostat market shares'!$Z$2:$Z$185,'Eurostat market shares'!$C$2:$C$185,'Market shares starting point Fe'!$C147,'Eurostat market shares'!$D$2:$D$185,'Market shares starting point Fe'!$D147)=0,(SUMIFS('RAW data extract'!AE$74:AE$81,'RAW data extract'!$C$74:$C$81,VLOOKUP('Market shares starting point Fe'!$D147,Nomenclature!$F$1:$G$8,2,FALSE))-'Market shares starting point Fe'!AG147)+AG147,$Z147/SUMIFS('Eurostat market shares'!$Z$2:$Z$185,'Eurostat market shares'!$C$2:$C$185,'Market shares starting point Fe'!$C147,'Eurostat market shares'!$D$2:$D$185,'Market shares starting point Fe'!$D147)*(SUMIFS('RAW data extract'!AE$74:AE$81,'RAW data extract'!$C$74:$C$81,VLOOKUP('Market shares starting point Fe'!$D147,Nomenclature!$F$1:$G$8,2,FALSE))-'Market shares starting point Fe'!AG147)+AG147)</f>
        <v>1.2403548283621474E-2</v>
      </c>
      <c r="AI147" s="7">
        <f>IF(SUMIFS('Eurostat market shares'!$Z$2:$Z$185,'Eurostat market shares'!$C$2:$C$185,'Market shares starting point Fe'!$C147,'Eurostat market shares'!$D$2:$D$185,'Market shares starting point Fe'!$D147)=0,(SUMIFS('RAW data extract'!AF$74:AF$81,'RAW data extract'!$C$74:$C$81,VLOOKUP('Market shares starting point Fe'!$D147,Nomenclature!$F$1:$G$8,2,FALSE))-'Market shares starting point Fe'!AH147)+AH147,$Z147/SUMIFS('Eurostat market shares'!$Z$2:$Z$185,'Eurostat market shares'!$C$2:$C$185,'Market shares starting point Fe'!$C147,'Eurostat market shares'!$D$2:$D$185,'Market shares starting point Fe'!$D147)*(SUMIFS('RAW data extract'!AF$74:AF$81,'RAW data extract'!$C$74:$C$81,VLOOKUP('Market shares starting point Fe'!$D147,Nomenclature!$F$1:$G$8,2,FALSE))-'Market shares starting point Fe'!AH147)+AH147)</f>
        <v>1.3192387051305671E-2</v>
      </c>
      <c r="AJ147" s="7">
        <f>IF(SUMIFS('Eurostat market shares'!$Z$2:$Z$185,'Eurostat market shares'!$C$2:$C$185,'Market shares starting point Fe'!$C147,'Eurostat market shares'!$D$2:$D$185,'Market shares starting point Fe'!$D147)=0,(SUMIFS('RAW data extract'!AG$74:AG$81,'RAW data extract'!$C$74:$C$81,VLOOKUP('Market shares starting point Fe'!$D147,Nomenclature!$F$1:$G$8,2,FALSE))-'Market shares starting point Fe'!AI147)+AI147,$Z147/SUMIFS('Eurostat market shares'!$Z$2:$Z$185,'Eurostat market shares'!$C$2:$C$185,'Market shares starting point Fe'!$C147,'Eurostat market shares'!$D$2:$D$185,'Market shares starting point Fe'!$D147)*(SUMIFS('RAW data extract'!AG$74:AG$81,'RAW data extract'!$C$74:$C$81,VLOOKUP('Market shares starting point Fe'!$D147,Nomenclature!$F$1:$G$8,2,FALSE))-'Market shares starting point Fe'!AI147)+AI147)</f>
        <v>1.4040730380408782E-2</v>
      </c>
      <c r="AK147" s="7">
        <f>IF(SUMIFS('Eurostat market shares'!$Z$2:$Z$185,'Eurostat market shares'!$C$2:$C$185,'Market shares starting point Fe'!$C147,'Eurostat market shares'!$D$2:$D$185,'Market shares starting point Fe'!$D147)=0,(SUMIFS('RAW data extract'!AH$74:AH$81,'RAW data extract'!$C$74:$C$81,VLOOKUP('Market shares starting point Fe'!$D147,Nomenclature!$F$1:$G$8,2,FALSE))-'Market shares starting point Fe'!AJ147)+AJ147,$Z147/SUMIFS('Eurostat market shares'!$Z$2:$Z$185,'Eurostat market shares'!$C$2:$C$185,'Market shares starting point Fe'!$C147,'Eurostat market shares'!$D$2:$D$185,'Market shares starting point Fe'!$D147)*(SUMIFS('RAW data extract'!AH$74:AH$81,'RAW data extract'!$C$74:$C$81,VLOOKUP('Market shares starting point Fe'!$D147,Nomenclature!$F$1:$G$8,2,FALSE))-'Market shares starting point Fe'!AJ147)+AJ147)</f>
        <v>1.5033369462781436E-2</v>
      </c>
      <c r="AL147" s="7">
        <f>IF(SUMIFS('Eurostat market shares'!$Z$2:$Z$185,'Eurostat market shares'!$C$2:$C$185,'Market shares starting point Fe'!$C147,'Eurostat market shares'!$D$2:$D$185,'Market shares starting point Fe'!$D147)=0,(SUMIFS('RAW data extract'!AI$74:AI$81,'RAW data extract'!$C$74:$C$81,VLOOKUP('Market shares starting point Fe'!$D147,Nomenclature!$F$1:$G$8,2,FALSE))-'Market shares starting point Fe'!AK147)+AK147,$Z147/SUMIFS('Eurostat market shares'!$Z$2:$Z$185,'Eurostat market shares'!$C$2:$C$185,'Market shares starting point Fe'!$C147,'Eurostat market shares'!$D$2:$D$185,'Market shares starting point Fe'!$D147)*(SUMIFS('RAW data extract'!AI$74:AI$81,'RAW data extract'!$C$74:$C$81,VLOOKUP('Market shares starting point Fe'!$D147,Nomenclature!$F$1:$G$8,2,FALSE))-'Market shares starting point Fe'!AK147)+AK147)</f>
        <v>1.6119232985887754E-2</v>
      </c>
      <c r="AM147" s="7">
        <f>IF(SUMIFS('Eurostat market shares'!$Z$2:$Z$185,'Eurostat market shares'!$C$2:$C$185,'Market shares starting point Fe'!$C147,'Eurostat market shares'!$D$2:$D$185,'Market shares starting point Fe'!$D147)=0,(SUMIFS('RAW data extract'!AJ$74:AJ$81,'RAW data extract'!$C$74:$C$81,VLOOKUP('Market shares starting point Fe'!$D147,Nomenclature!$F$1:$G$8,2,FALSE))-'Market shares starting point Fe'!AL147)+AL147,$Z147/SUMIFS('Eurostat market shares'!$Z$2:$Z$185,'Eurostat market shares'!$C$2:$C$185,'Market shares starting point Fe'!$C147,'Eurostat market shares'!$D$2:$D$185,'Market shares starting point Fe'!$D147)*(SUMIFS('RAW data extract'!AJ$74:AJ$81,'RAW data extract'!$C$74:$C$81,VLOOKUP('Market shares starting point Fe'!$D147,Nomenclature!$F$1:$G$8,2,FALSE))-'Market shares starting point Fe'!AL147)+AL147)</f>
        <v>1.7354203128125446E-2</v>
      </c>
      <c r="AN147" s="7">
        <f>IF(SUMIFS('Eurostat market shares'!$Z$2:$Z$185,'Eurostat market shares'!$C$2:$C$185,'Market shares starting point Fe'!$C147,'Eurostat market shares'!$D$2:$D$185,'Market shares starting point Fe'!$D147)=0,(SUMIFS('RAW data extract'!AK$74:AK$81,'RAW data extract'!$C$74:$C$81,VLOOKUP('Market shares starting point Fe'!$D147,Nomenclature!$F$1:$G$8,2,FALSE))-'Market shares starting point Fe'!AM147)+AM147,$Z147/SUMIFS('Eurostat market shares'!$Z$2:$Z$185,'Eurostat market shares'!$C$2:$C$185,'Market shares starting point Fe'!$C147,'Eurostat market shares'!$D$2:$D$185,'Market shares starting point Fe'!$D147)*(SUMIFS('RAW data extract'!AK$74:AK$81,'RAW data extract'!$C$74:$C$81,VLOOKUP('Market shares starting point Fe'!$D147,Nomenclature!$F$1:$G$8,2,FALSE))-'Market shares starting point Fe'!AM147)+AM147)</f>
        <v>1.8827414576133131E-2</v>
      </c>
      <c r="AO147" s="7">
        <f>IF(SUMIFS('Eurostat market shares'!$Z$2:$Z$185,'Eurostat market shares'!$C$2:$C$185,'Market shares starting point Fe'!$C147,'Eurostat market shares'!$D$2:$D$185,'Market shares starting point Fe'!$D147)=0,(SUMIFS('RAW data extract'!AL$74:AL$81,'RAW data extract'!$C$74:$C$81,VLOOKUP('Market shares starting point Fe'!$D147,Nomenclature!$F$1:$G$8,2,FALSE))-'Market shares starting point Fe'!AN147)+AN147,$Z147/SUMIFS('Eurostat market shares'!$Z$2:$Z$185,'Eurostat market shares'!$C$2:$C$185,'Market shares starting point Fe'!$C147,'Eurostat market shares'!$D$2:$D$185,'Market shares starting point Fe'!$D147)*(SUMIFS('RAW data extract'!AL$74:AL$81,'RAW data extract'!$C$74:$C$81,VLOOKUP('Market shares starting point Fe'!$D147,Nomenclature!$F$1:$G$8,2,FALSE))-'Market shares starting point Fe'!AN147)+AN147)</f>
        <v>2.049290191040452E-2</v>
      </c>
      <c r="AP147" s="7">
        <f>IF(SUMIFS('Eurostat market shares'!$Z$2:$Z$185,'Eurostat market shares'!$C$2:$C$185,'Market shares starting point Fe'!$C147,'Eurostat market shares'!$D$2:$D$185,'Market shares starting point Fe'!$D147)=0,(SUMIFS('RAW data extract'!AM$74:AM$81,'RAW data extract'!$C$74:$C$81,VLOOKUP('Market shares starting point Fe'!$D147,Nomenclature!$F$1:$G$8,2,FALSE))-'Market shares starting point Fe'!AO147)+AO147,$Z147/SUMIFS('Eurostat market shares'!$Z$2:$Z$185,'Eurostat market shares'!$C$2:$C$185,'Market shares starting point Fe'!$C147,'Eurostat market shares'!$D$2:$D$185,'Market shares starting point Fe'!$D147)*(SUMIFS('RAW data extract'!AM$74:AM$81,'RAW data extract'!$C$74:$C$81,VLOOKUP('Market shares starting point Fe'!$D147,Nomenclature!$F$1:$G$8,2,FALSE))-'Market shares starting point Fe'!AO147)+AO147)</f>
        <v>2.2380289907512292E-2</v>
      </c>
      <c r="AQ147" s="7">
        <f>IF(SUMIFS('Eurostat market shares'!$Z$2:$Z$185,'Eurostat market shares'!$C$2:$C$185,'Market shares starting point Fe'!$C147,'Eurostat market shares'!$D$2:$D$185,'Market shares starting point Fe'!$D147)=0,(SUMIFS('RAW data extract'!AN$74:AN$81,'RAW data extract'!$C$74:$C$81,VLOOKUP('Market shares starting point Fe'!$D147,Nomenclature!$F$1:$G$8,2,FALSE))-'Market shares starting point Fe'!AP147)+AP147,$Z147/SUMIFS('Eurostat market shares'!$Z$2:$Z$185,'Eurostat market shares'!$C$2:$C$185,'Market shares starting point Fe'!$C147,'Eurostat market shares'!$D$2:$D$185,'Market shares starting point Fe'!$D147)*(SUMIFS('RAW data extract'!AN$74:AN$81,'RAW data extract'!$C$74:$C$81,VLOOKUP('Market shares starting point Fe'!$D147,Nomenclature!$F$1:$G$8,2,FALSE))-'Market shares starting point Fe'!AP147)+AP147)</f>
        <v>2.4483705521278869E-2</v>
      </c>
      <c r="AR147" s="7">
        <f>IF(SUMIFS('Eurostat market shares'!$Z$2:$Z$185,'Eurostat market shares'!$C$2:$C$185,'Market shares starting point Fe'!$C147,'Eurostat market shares'!$D$2:$D$185,'Market shares starting point Fe'!$D147)=0,(SUMIFS('RAW data extract'!AO$74:AO$81,'RAW data extract'!$C$74:$C$81,VLOOKUP('Market shares starting point Fe'!$D147,Nomenclature!$F$1:$G$8,2,FALSE))-'Market shares starting point Fe'!AQ147)+AQ147,$Z147/SUMIFS('Eurostat market shares'!$Z$2:$Z$185,'Eurostat market shares'!$C$2:$C$185,'Market shares starting point Fe'!$C147,'Eurostat market shares'!$D$2:$D$185,'Market shares starting point Fe'!$D147)*(SUMIFS('RAW data extract'!AO$74:AO$81,'RAW data extract'!$C$74:$C$81,VLOOKUP('Market shares starting point Fe'!$D147,Nomenclature!$F$1:$G$8,2,FALSE))-'Market shares starting point Fe'!AQ147)+AQ147)</f>
        <v>2.6674996866603823E-2</v>
      </c>
      <c r="AS147" s="7">
        <f>IF(SUMIFS('Eurostat market shares'!$Z$2:$Z$185,'Eurostat market shares'!$C$2:$C$185,'Market shares starting point Fe'!$C147,'Eurostat market shares'!$D$2:$D$185,'Market shares starting point Fe'!$D147)=0,(SUMIFS('RAW data extract'!AP$74:AP$81,'RAW data extract'!$C$74:$C$81,VLOOKUP('Market shares starting point Fe'!$D147,Nomenclature!$F$1:$G$8,2,FALSE))-'Market shares starting point Fe'!AR147)+AR147,$Z147/SUMIFS('Eurostat market shares'!$Z$2:$Z$185,'Eurostat market shares'!$C$2:$C$185,'Market shares starting point Fe'!$C147,'Eurostat market shares'!$D$2:$D$185,'Market shares starting point Fe'!$D147)*(SUMIFS('RAW data extract'!AP$74:AP$81,'RAW data extract'!$C$74:$C$81,VLOOKUP('Market shares starting point Fe'!$D147,Nomenclature!$F$1:$G$8,2,FALSE))-'Market shares starting point Fe'!AR147)+AR147)</f>
        <v>2.8981523520557759E-2</v>
      </c>
      <c r="AT147" s="7">
        <f>IF(SUMIFS('Eurostat market shares'!$Z$2:$Z$185,'Eurostat market shares'!$C$2:$C$185,'Market shares starting point Fe'!$C147,'Eurostat market shares'!$D$2:$D$185,'Market shares starting point Fe'!$D147)=0,(SUMIFS('RAW data extract'!AQ$74:AQ$81,'RAW data extract'!$C$74:$C$81,VLOOKUP('Market shares starting point Fe'!$D147,Nomenclature!$F$1:$G$8,2,FALSE))-'Market shares starting point Fe'!AS147)+AS147,$Z147/SUMIFS('Eurostat market shares'!$Z$2:$Z$185,'Eurostat market shares'!$C$2:$C$185,'Market shares starting point Fe'!$C147,'Eurostat market shares'!$D$2:$D$185,'Market shares starting point Fe'!$D147)*(SUMIFS('RAW data extract'!AQ$74:AQ$81,'RAW data extract'!$C$74:$C$81,VLOOKUP('Market shares starting point Fe'!$D147,Nomenclature!$F$1:$G$8,2,FALSE))-'Market shares starting point Fe'!AS147)+AS147)</f>
        <v>3.1471723504043404E-2</v>
      </c>
      <c r="AU147" s="7">
        <f>IF(SUMIFS('Eurostat market shares'!$Z$2:$Z$185,'Eurostat market shares'!$C$2:$C$185,'Market shares starting point Fe'!$C147,'Eurostat market shares'!$D$2:$D$185,'Market shares starting point Fe'!$D147)=0,(SUMIFS('RAW data extract'!AR$74:AR$81,'RAW data extract'!$C$74:$C$81,VLOOKUP('Market shares starting point Fe'!$D147,Nomenclature!$F$1:$G$8,2,FALSE))-'Market shares starting point Fe'!AT147)+AT147,$Z147/SUMIFS('Eurostat market shares'!$Z$2:$Z$185,'Eurostat market shares'!$C$2:$C$185,'Market shares starting point Fe'!$C147,'Eurostat market shares'!$D$2:$D$185,'Market shares starting point Fe'!$D147)*(SUMIFS('RAW data extract'!AR$74:AR$81,'RAW data extract'!$C$74:$C$81,VLOOKUP('Market shares starting point Fe'!$D147,Nomenclature!$F$1:$G$8,2,FALSE))-'Market shares starting point Fe'!AT147)+AT147)</f>
        <v>3.4052766275412157E-2</v>
      </c>
      <c r="AV147" s="7">
        <f>IF(SUMIFS('Eurostat market shares'!$Z$2:$Z$185,'Eurostat market shares'!$C$2:$C$185,'Market shares starting point Fe'!$C147,'Eurostat market shares'!$D$2:$D$185,'Market shares starting point Fe'!$D147)=0,(SUMIFS('RAW data extract'!AS$74:AS$81,'RAW data extract'!$C$74:$C$81,VLOOKUP('Market shares starting point Fe'!$D147,Nomenclature!$F$1:$G$8,2,FALSE))-'Market shares starting point Fe'!AU147)+AU147,$Z147/SUMIFS('Eurostat market shares'!$Z$2:$Z$185,'Eurostat market shares'!$C$2:$C$185,'Market shares starting point Fe'!$C147,'Eurostat market shares'!$D$2:$D$185,'Market shares starting point Fe'!$D147)*(SUMIFS('RAW data extract'!AS$74:AS$81,'RAW data extract'!$C$74:$C$81,VLOOKUP('Market shares starting point Fe'!$D147,Nomenclature!$F$1:$G$8,2,FALSE))-'Market shares starting point Fe'!AU147)+AU147)</f>
        <v>3.6778270543804337E-2</v>
      </c>
      <c r="AW147" s="7">
        <f>IF(SUMIFS('Eurostat market shares'!$Z$2:$Z$185,'Eurostat market shares'!$C$2:$C$185,'Market shares starting point Fe'!$C147,'Eurostat market shares'!$D$2:$D$185,'Market shares starting point Fe'!$D147)=0,(SUMIFS('RAW data extract'!AT$74:AT$81,'RAW data extract'!$C$74:$C$81,VLOOKUP('Market shares starting point Fe'!$D147,Nomenclature!$F$1:$G$8,2,FALSE))-'Market shares starting point Fe'!AV147)+AV147,$Z147/SUMIFS('Eurostat market shares'!$Z$2:$Z$185,'Eurostat market shares'!$C$2:$C$185,'Market shares starting point Fe'!$C147,'Eurostat market shares'!$D$2:$D$185,'Market shares starting point Fe'!$D147)*(SUMIFS('RAW data extract'!AT$74:AT$81,'RAW data extract'!$C$74:$C$81,VLOOKUP('Market shares starting point Fe'!$D147,Nomenclature!$F$1:$G$8,2,FALSE))-'Market shares starting point Fe'!AV147)+AV147)</f>
        <v>3.9681390293189546E-2</v>
      </c>
      <c r="AX147" s="7">
        <f>IF(SUMIFS('Eurostat market shares'!$Z$2:$Z$185,'Eurostat market shares'!$C$2:$C$185,'Market shares starting point Fe'!$C147,'Eurostat market shares'!$D$2:$D$185,'Market shares starting point Fe'!$D147)=0,(SUMIFS('RAW data extract'!AU$74:AU$81,'RAW data extract'!$C$74:$C$81,VLOOKUP('Market shares starting point Fe'!$D147,Nomenclature!$F$1:$G$8,2,FALSE))-'Market shares starting point Fe'!AW147)+AW147,$Z147/SUMIFS('Eurostat market shares'!$Z$2:$Z$185,'Eurostat market shares'!$C$2:$C$185,'Market shares starting point Fe'!$C147,'Eurostat market shares'!$D$2:$D$185,'Market shares starting point Fe'!$D147)*(SUMIFS('RAW data extract'!AU$74:AU$81,'RAW data extract'!$C$74:$C$81,VLOOKUP('Market shares starting point Fe'!$D147,Nomenclature!$F$1:$G$8,2,FALSE))-'Market shares starting point Fe'!AW147)+AW147)</f>
        <v>4.2824369563487202E-2</v>
      </c>
      <c r="AY147" s="7">
        <f>IF(SUMIFS('Eurostat market shares'!$Z$2:$Z$185,'Eurostat market shares'!$C$2:$C$185,'Market shares starting point Fe'!$C147,'Eurostat market shares'!$D$2:$D$185,'Market shares starting point Fe'!$D147)=0,(SUMIFS('RAW data extract'!AV$74:AV$81,'RAW data extract'!$C$74:$C$81,VLOOKUP('Market shares starting point Fe'!$D147,Nomenclature!$F$1:$G$8,2,FALSE))-'Market shares starting point Fe'!AX147)+AX147,$Z147/SUMIFS('Eurostat market shares'!$Z$2:$Z$185,'Eurostat market shares'!$C$2:$C$185,'Market shares starting point Fe'!$C147,'Eurostat market shares'!$D$2:$D$185,'Market shares starting point Fe'!$D147)*(SUMIFS('RAW data extract'!AV$74:AV$81,'RAW data extract'!$C$74:$C$81,VLOOKUP('Market shares starting point Fe'!$D147,Nomenclature!$F$1:$G$8,2,FALSE))-'Market shares starting point Fe'!AX147)+AX147)</f>
        <v>4.6241290612107071E-2</v>
      </c>
      <c r="AZ147" s="7">
        <f>IF(SUMIFS('Eurostat market shares'!$Z$2:$Z$185,'Eurostat market shares'!$C$2:$C$185,'Market shares starting point Fe'!$C147,'Eurostat market shares'!$D$2:$D$185,'Market shares starting point Fe'!$D147)=0,(SUMIFS('RAW data extract'!AW$74:AW$81,'RAW data extract'!$C$74:$C$81,VLOOKUP('Market shares starting point Fe'!$D147,Nomenclature!$F$1:$G$8,2,FALSE))-'Market shares starting point Fe'!AY147)+AY147,$Z147/SUMIFS('Eurostat market shares'!$Z$2:$Z$185,'Eurostat market shares'!$C$2:$C$185,'Market shares starting point Fe'!$C147,'Eurostat market shares'!$D$2:$D$185,'Market shares starting point Fe'!$D147)*(SUMIFS('RAW data extract'!AW$74:AW$81,'RAW data extract'!$C$74:$C$81,VLOOKUP('Market shares starting point Fe'!$D147,Nomenclature!$F$1:$G$8,2,FALSE))-'Market shares starting point Fe'!AY147)+AY147)</f>
        <v>4.9947291639282E-2</v>
      </c>
      <c r="BA147" s="7">
        <f>IF(SUMIFS('Eurostat market shares'!$Z$2:$Z$185,'Eurostat market shares'!$C$2:$C$185,'Market shares starting point Fe'!$C147,'Eurostat market shares'!$D$2:$D$185,'Market shares starting point Fe'!$D147)=0,(SUMIFS('RAW data extract'!AX$74:AX$81,'RAW data extract'!$C$74:$C$81,VLOOKUP('Market shares starting point Fe'!$D147,Nomenclature!$F$1:$G$8,2,FALSE))-'Market shares starting point Fe'!AZ147)+AZ147,$Z147/SUMIFS('Eurostat market shares'!$Z$2:$Z$185,'Eurostat market shares'!$C$2:$C$185,'Market shares starting point Fe'!$C147,'Eurostat market shares'!$D$2:$D$185,'Market shares starting point Fe'!$D147)*(SUMIFS('RAW data extract'!AX$74:AX$81,'RAW data extract'!$C$74:$C$81,VLOOKUP('Market shares starting point Fe'!$D147,Nomenclature!$F$1:$G$8,2,FALSE))-'Market shares starting point Fe'!AZ147)+AZ147)</f>
        <v>5.39952980802074E-2</v>
      </c>
      <c r="BB147" s="7">
        <f>IF(SUMIFS('Eurostat market shares'!$Z$2:$Z$185,'Eurostat market shares'!$C$2:$C$185,'Market shares starting point Fe'!$C147,'Eurostat market shares'!$D$2:$D$185,'Market shares starting point Fe'!$D147)=0,(SUMIFS('RAW data extract'!AY$74:AY$81,'RAW data extract'!$C$74:$C$81,VLOOKUP('Market shares starting point Fe'!$D147,Nomenclature!$F$1:$G$8,2,FALSE))-'Market shares starting point Fe'!BA147)+BA147,$Z147/SUMIFS('Eurostat market shares'!$Z$2:$Z$185,'Eurostat market shares'!$C$2:$C$185,'Market shares starting point Fe'!$C147,'Eurostat market shares'!$D$2:$D$185,'Market shares starting point Fe'!$D147)*(SUMIFS('RAW data extract'!AY$74:AY$81,'RAW data extract'!$C$74:$C$81,VLOOKUP('Market shares starting point Fe'!$D147,Nomenclature!$F$1:$G$8,2,FALSE))-'Market shares starting point Fe'!BA147)+BA147)</f>
        <v>5.8458049131457968E-2</v>
      </c>
      <c r="BC147" s="7">
        <f>IF(SUMIFS('Eurostat market shares'!$Z$2:$Z$185,'Eurostat market shares'!$C$2:$C$185,'Market shares starting point Fe'!$C147,'Eurostat market shares'!$D$2:$D$185,'Market shares starting point Fe'!$D147)=0,(SUMIFS('RAW data extract'!AZ$74:AZ$81,'RAW data extract'!$C$74:$C$81,VLOOKUP('Market shares starting point Fe'!$D147,Nomenclature!$F$1:$G$8,2,FALSE))-'Market shares starting point Fe'!BB147)+BB147,$Z147/SUMIFS('Eurostat market shares'!$Z$2:$Z$185,'Eurostat market shares'!$C$2:$C$185,'Market shares starting point Fe'!$C147,'Eurostat market shares'!$D$2:$D$185,'Market shares starting point Fe'!$D147)*(SUMIFS('RAW data extract'!AZ$74:AZ$81,'RAW data extract'!$C$74:$C$81,VLOOKUP('Market shares starting point Fe'!$D147,Nomenclature!$F$1:$G$8,2,FALSE))-'Market shares starting point Fe'!BB147)+BB147)</f>
        <v>6.3401371092002445E-2</v>
      </c>
      <c r="BD147" s="7">
        <f>IF(SUMIFS('Eurostat market shares'!$Z$2:$Z$185,'Eurostat market shares'!$C$2:$C$185,'Market shares starting point Fe'!$C147,'Eurostat market shares'!$D$2:$D$185,'Market shares starting point Fe'!$D147)=0,(SUMIFS('RAW data extract'!BA$74:BA$81,'RAW data extract'!$C$74:$C$81,VLOOKUP('Market shares starting point Fe'!$D147,Nomenclature!$F$1:$G$8,2,FALSE))-'Market shares starting point Fe'!BC147)+BC147,$Z147/SUMIFS('Eurostat market shares'!$Z$2:$Z$185,'Eurostat market shares'!$C$2:$C$185,'Market shares starting point Fe'!$C147,'Eurostat market shares'!$D$2:$D$185,'Market shares starting point Fe'!$D147)*(SUMIFS('RAW data extract'!BA$74:BA$81,'RAW data extract'!$C$74:$C$81,VLOOKUP('Market shares starting point Fe'!$D147,Nomenclature!$F$1:$G$8,2,FALSE))-'Market shares starting point Fe'!BC147)+BC147)</f>
        <v>6.8817306464138597E-2</v>
      </c>
      <c r="BE147" s="7">
        <f>IF(SUMIFS('Eurostat market shares'!$Z$2:$Z$185,'Eurostat market shares'!$C$2:$C$185,'Market shares starting point Fe'!$C147,'Eurostat market shares'!$D$2:$D$185,'Market shares starting point Fe'!$D147)=0,(SUMIFS('RAW data extract'!BB$74:BB$81,'RAW data extract'!$C$74:$C$81,VLOOKUP('Market shares starting point Fe'!$D147,Nomenclature!$F$1:$G$8,2,FALSE))-'Market shares starting point Fe'!BD147)+BD147,$Z147/SUMIFS('Eurostat market shares'!$Z$2:$Z$185,'Eurostat market shares'!$C$2:$C$185,'Market shares starting point Fe'!$C147,'Eurostat market shares'!$D$2:$D$185,'Market shares starting point Fe'!$D147)*(SUMIFS('RAW data extract'!BB$74:BB$81,'RAW data extract'!$C$74:$C$81,VLOOKUP('Market shares starting point Fe'!$D147,Nomenclature!$F$1:$G$8,2,FALSE))-'Market shares starting point Fe'!BD147)+BD147)</f>
        <v>7.4897037211166584E-2</v>
      </c>
      <c r="BF147" s="7">
        <f>IF(SUMIFS('Eurostat market shares'!$Z$2:$Z$185,'Eurostat market shares'!$C$2:$C$185,'Market shares starting point Fe'!$C147,'Eurostat market shares'!$D$2:$D$185,'Market shares starting point Fe'!$D147)=0,(SUMIFS('RAW data extract'!BC$74:BC$81,'RAW data extract'!$C$74:$C$81,VLOOKUP('Market shares starting point Fe'!$D147,Nomenclature!$F$1:$G$8,2,FALSE))-'Market shares starting point Fe'!BE147)+BE147,$Z147/SUMIFS('Eurostat market shares'!$Z$2:$Z$185,'Eurostat market shares'!$C$2:$C$185,'Market shares starting point Fe'!$C147,'Eurostat market shares'!$D$2:$D$185,'Market shares starting point Fe'!$D147)*(SUMIFS('RAW data extract'!BC$74:BC$81,'RAW data extract'!$C$74:$C$81,VLOOKUP('Market shares starting point Fe'!$D147,Nomenclature!$F$1:$G$8,2,FALSE))-'Market shares starting point Fe'!BE147)+BE147)</f>
        <v>8.1710240282487634E-2</v>
      </c>
      <c r="BG147" s="7">
        <f>IF(SUMIFS('Eurostat market shares'!$Z$2:$Z$185,'Eurostat market shares'!$C$2:$C$185,'Market shares starting point Fe'!$C147,'Eurostat market shares'!$D$2:$D$185,'Market shares starting point Fe'!$D147)=0,(SUMIFS('RAW data extract'!BD$74:BD$81,'RAW data extract'!$C$74:$C$81,VLOOKUP('Market shares starting point Fe'!$D147,Nomenclature!$F$1:$G$8,2,FALSE))-'Market shares starting point Fe'!BF147)+BF147,$Z147/SUMIFS('Eurostat market shares'!$Z$2:$Z$185,'Eurostat market shares'!$C$2:$C$185,'Market shares starting point Fe'!$C147,'Eurostat market shares'!$D$2:$D$185,'Market shares starting point Fe'!$D147)*(SUMIFS('RAW data extract'!BD$74:BD$81,'RAW data extract'!$C$74:$C$81,VLOOKUP('Market shares starting point Fe'!$D147,Nomenclature!$F$1:$G$8,2,FALSE))-'Market shares starting point Fe'!BF147)+BF147)</f>
        <v>8.939021685558271E-2</v>
      </c>
      <c r="BH147" s="7">
        <f>IF(SUMIFS('Eurostat market shares'!$Z$2:$Z$185,'Eurostat market shares'!$C$2:$C$185,'Market shares starting point Fe'!$C147,'Eurostat market shares'!$D$2:$D$185,'Market shares starting point Fe'!$D147)=0,(SUMIFS('RAW data extract'!BE$74:BE$81,'RAW data extract'!$C$74:$C$81,VLOOKUP('Market shares starting point Fe'!$D147,Nomenclature!$F$1:$G$8,2,FALSE))-'Market shares starting point Fe'!BG147)+BG147,$Z147/SUMIFS('Eurostat market shares'!$Z$2:$Z$185,'Eurostat market shares'!$C$2:$C$185,'Market shares starting point Fe'!$C147,'Eurostat market shares'!$D$2:$D$185,'Market shares starting point Fe'!$D147)*(SUMIFS('RAW data extract'!BE$74:BE$81,'RAW data extract'!$C$74:$C$81,VLOOKUP('Market shares starting point Fe'!$D147,Nomenclature!$F$1:$G$8,2,FALSE))-'Market shares starting point Fe'!BG147)+BG147)</f>
        <v>9.8121167187869188E-2</v>
      </c>
    </row>
    <row r="148" spans="1:60" hidden="1" x14ac:dyDescent="0.3">
      <c r="A148" t="s">
        <v>9</v>
      </c>
      <c r="B148" t="s">
        <v>10</v>
      </c>
      <c r="C148" t="s">
        <v>37</v>
      </c>
      <c r="D148" t="s">
        <v>18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 s="6">
        <f>IFERROR(SUMIFS('intermediary sheet'!J$2:J$185,'intermediary sheet'!$C$2:$C$185,'Market shares starting point Fe'!$C148,'intermediary sheet'!$D$2:$D$185,'Market shares starting point Fe'!$D148)/SUMIFS('intermediary sheet'!J$2:J$185,'intermediary sheet'!$C$2:$C$185,'Market shares starting point Fe'!$C148,'intermediary sheet'!$D$2:$D$185,"total"),0)</f>
        <v>0</v>
      </c>
      <c r="K148" s="6">
        <f>IFERROR(SUMIFS('intermediary sheet'!K$2:K$185,'intermediary sheet'!$C$2:$C$185,'Market shares starting point Fe'!$C148,'intermediary sheet'!$D$2:$D$185,'Market shares starting point Fe'!$D148)/SUMIFS('intermediary sheet'!K$2:K$185,'intermediary sheet'!$C$2:$C$185,'Market shares starting point Fe'!$C148,'intermediary sheet'!$D$2:$D$185,"total"),0)</f>
        <v>0</v>
      </c>
      <c r="L148" s="6">
        <f>IFERROR(SUMIFS('intermediary sheet'!L$2:L$185,'intermediary sheet'!$C$2:$C$185,'Market shares starting point Fe'!$C148,'intermediary sheet'!$D$2:$D$185,'Market shares starting point Fe'!$D148)/SUMIFS('intermediary sheet'!L$2:L$185,'intermediary sheet'!$C$2:$C$185,'Market shares starting point Fe'!$C148,'intermediary sheet'!$D$2:$D$185,"total"),0)</f>
        <v>0</v>
      </c>
      <c r="M148" s="6">
        <f>IFERROR(SUMIFS('intermediary sheet'!M$2:M$185,'intermediary sheet'!$C$2:$C$185,'Market shares starting point Fe'!$C148,'intermediary sheet'!$D$2:$D$185,'Market shares starting point Fe'!$D148)/SUMIFS('intermediary sheet'!M$2:M$185,'intermediary sheet'!$C$2:$C$185,'Market shares starting point Fe'!$C148,'intermediary sheet'!$D$2:$D$185,"total"),0)</f>
        <v>0</v>
      </c>
      <c r="N148" s="6">
        <f>IFERROR(SUMIFS('intermediary sheet'!N$2:N$185,'intermediary sheet'!$C$2:$C$185,'Market shares starting point Fe'!$C148,'intermediary sheet'!$D$2:$D$185,'Market shares starting point Fe'!$D148)/SUMIFS('intermediary sheet'!N$2:N$185,'intermediary sheet'!$C$2:$C$185,'Market shares starting point Fe'!$C148,'intermediary sheet'!$D$2:$D$185,"total"),0)</f>
        <v>0</v>
      </c>
      <c r="O148" s="6">
        <f>IFERROR(SUMIFS('intermediary sheet'!O$2:O$185,'intermediary sheet'!$C$2:$C$185,'Market shares starting point Fe'!$C148,'intermediary sheet'!$D$2:$D$185,'Market shares starting point Fe'!$D148)/SUMIFS('intermediary sheet'!O$2:O$185,'intermediary sheet'!$C$2:$C$185,'Market shares starting point Fe'!$C148,'intermediary sheet'!$D$2:$D$185,"total"),0)</f>
        <v>0</v>
      </c>
      <c r="P148" s="6">
        <f>IFERROR(SUMIFS('intermediary sheet'!P$2:P$185,'intermediary sheet'!$C$2:$C$185,'Market shares starting point Fe'!$C148,'intermediary sheet'!$D$2:$D$185,'Market shares starting point Fe'!$D148)/SUMIFS('intermediary sheet'!P$2:P$185,'intermediary sheet'!$C$2:$C$185,'Market shares starting point Fe'!$C148,'intermediary sheet'!$D$2:$D$185,"total"),0)</f>
        <v>0</v>
      </c>
      <c r="Q148" s="6">
        <f>IFERROR(SUMIFS('intermediary sheet'!Q$2:Q$185,'intermediary sheet'!$C$2:$C$185,'Market shares starting point Fe'!$C148,'intermediary sheet'!$D$2:$D$185,'Market shares starting point Fe'!$D148)/SUMIFS('intermediary sheet'!Q$2:Q$185,'intermediary sheet'!$C$2:$C$185,'Market shares starting point Fe'!$C148,'intermediary sheet'!$D$2:$D$185,"total"),0)</f>
        <v>0</v>
      </c>
      <c r="R148" s="6">
        <f>IFERROR(SUMIFS('intermediary sheet'!R$2:R$185,'intermediary sheet'!$C$2:$C$185,'Market shares starting point Fe'!$C148,'intermediary sheet'!$D$2:$D$185,'Market shares starting point Fe'!$D148)/SUMIFS('intermediary sheet'!R$2:R$185,'intermediary sheet'!$C$2:$C$185,'Market shares starting point Fe'!$C148,'intermediary sheet'!$D$2:$D$185,"total"),0)</f>
        <v>0</v>
      </c>
      <c r="S148" s="6">
        <f>IFERROR(SUMIFS('intermediary sheet'!S$2:S$185,'intermediary sheet'!$C$2:$C$185,'Market shares starting point Fe'!$C148,'intermediary sheet'!$D$2:$D$185,'Market shares starting point Fe'!$D148)/SUMIFS('intermediary sheet'!S$2:S$185,'intermediary sheet'!$C$2:$C$185,'Market shares starting point Fe'!$C148,'intermediary sheet'!$D$2:$D$185,"total"),0)</f>
        <v>0</v>
      </c>
      <c r="T148" s="6">
        <f>IFERROR(SUMIFS('intermediary sheet'!T$2:T$185,'intermediary sheet'!$C$2:$C$185,'Market shares starting point Fe'!$C148,'intermediary sheet'!$D$2:$D$185,'Market shares starting point Fe'!$D148)/SUMIFS('intermediary sheet'!T$2:T$185,'intermediary sheet'!$C$2:$C$185,'Market shares starting point Fe'!$C148,'intermediary sheet'!$D$2:$D$185,"total"),0)</f>
        <v>0</v>
      </c>
      <c r="U148" s="6">
        <f>IFERROR(SUMIFS('intermediary sheet'!U$2:U$185,'intermediary sheet'!$C$2:$C$185,'Market shares starting point Fe'!$C148,'intermediary sheet'!$D$2:$D$185,'Market shares starting point Fe'!$D148)/SUMIFS('intermediary sheet'!U$2:U$185,'intermediary sheet'!$C$2:$C$185,'Market shares starting point Fe'!$C148,'intermediary sheet'!$D$2:$D$185,"total"),0)</f>
        <v>0</v>
      </c>
      <c r="V148" s="6">
        <f>IFERROR(SUMIFS('intermediary sheet'!V$2:V$185,'intermediary sheet'!$C$2:$C$185,'Market shares starting point Fe'!$C148,'intermediary sheet'!$D$2:$D$185,'Market shares starting point Fe'!$D148)/SUMIFS('intermediary sheet'!V$2:V$185,'intermediary sheet'!$C$2:$C$185,'Market shares starting point Fe'!$C148,'intermediary sheet'!$D$2:$D$185,"total"),0)</f>
        <v>0</v>
      </c>
      <c r="W148" s="6">
        <f>IFERROR(SUMIFS('intermediary sheet'!W$2:W$185,'intermediary sheet'!$C$2:$C$185,'Market shares starting point Fe'!$C148,'intermediary sheet'!$D$2:$D$185,'Market shares starting point Fe'!$D148)/SUMIFS('intermediary sheet'!W$2:W$185,'intermediary sheet'!$C$2:$C$185,'Market shares starting point Fe'!$C148,'intermediary sheet'!$D$2:$D$185,"total"),0)</f>
        <v>0</v>
      </c>
      <c r="X148" s="6">
        <f>IFERROR(SUMIFS('intermediary sheet'!X$2:X$185,'intermediary sheet'!$C$2:$C$185,'Market shares starting point Fe'!$C148,'intermediary sheet'!$D$2:$D$185,'Market shares starting point Fe'!$D148)/SUMIFS('intermediary sheet'!X$2:X$185,'intermediary sheet'!$C$2:$C$185,'Market shares starting point Fe'!$C148,'intermediary sheet'!$D$2:$D$185,"total"),0)</f>
        <v>0</v>
      </c>
      <c r="Y148" s="6">
        <f>IFERROR(SUMIFS('intermediary sheet'!Y$2:Y$185,'intermediary sheet'!$C$2:$C$185,'Market shares starting point Fe'!$C148,'intermediary sheet'!$D$2:$D$185,'Market shares starting point Fe'!$D148)/SUMIFS('intermediary sheet'!Y$2:Y$185,'intermediary sheet'!$C$2:$C$185,'Market shares starting point Fe'!$C148,'intermediary sheet'!$D$2:$D$185,"total"),0)</f>
        <v>0</v>
      </c>
      <c r="Z148" s="6">
        <f>IFERROR(SUMIFS('intermediary sheet'!Z$2:Z$185,'intermediary sheet'!$C$2:$C$185,'Market shares starting point Fe'!$C148,'intermediary sheet'!$D$2:$D$185,'Market shares starting point Fe'!$D148)/SUMIFS('intermediary sheet'!Z$2:Z$185,'intermediary sheet'!$C$2:$C$185,'Market shares starting point Fe'!$C148,'intermediary sheet'!$D$2:$D$185,"total"),0)</f>
        <v>0</v>
      </c>
      <c r="AA148" s="7">
        <f>IF(SUMIFS('Eurostat market shares'!$Z$2:$Z$185,'Eurostat market shares'!$C$2:$C$185,'Market shares starting point Fe'!$C148,'Eurostat market shares'!$D$2:$D$185,'Market shares starting point Fe'!$D148)=0,(SUMIFS('RAW data extract'!X$74:X$81,'RAW data extract'!$C$74:$C$81,VLOOKUP('Market shares starting point Fe'!$D148,Nomenclature!$F$1:$G$8,2,FALSE))-'Market shares starting point Fe'!Z148)+Z148,$Z148/SUMIFS('Eurostat market shares'!$Z$2:$Z$185,'Eurostat market shares'!$C$2:$C$185,'Market shares starting point Fe'!$C148,'Eurostat market shares'!$D$2:$D$185,'Market shares starting point Fe'!$D148)*(SUMIFS('RAW data extract'!X$74:X$81,'RAW data extract'!$C$74:$C$81,VLOOKUP('Market shares starting point Fe'!$D148,Nomenclature!$F$1:$G$8,2,FALSE))-'Market shares starting point Fe'!Z148)+Z148)</f>
        <v>0</v>
      </c>
      <c r="AB148" s="7">
        <f>IF(SUMIFS('Eurostat market shares'!$Z$2:$Z$185,'Eurostat market shares'!$C$2:$C$185,'Market shares starting point Fe'!$C148,'Eurostat market shares'!$D$2:$D$185,'Market shares starting point Fe'!$D148)=0,(SUMIFS('RAW data extract'!Y$74:Y$81,'RAW data extract'!$C$74:$C$81,VLOOKUP('Market shares starting point Fe'!$D148,Nomenclature!$F$1:$G$8,2,FALSE))-'Market shares starting point Fe'!AA148)+AA148,$Z148/SUMIFS('Eurostat market shares'!$Z$2:$Z$185,'Eurostat market shares'!$C$2:$C$185,'Market shares starting point Fe'!$C148,'Eurostat market shares'!$D$2:$D$185,'Market shares starting point Fe'!$D148)*(SUMIFS('RAW data extract'!Y$74:Y$81,'RAW data extract'!$C$74:$C$81,VLOOKUP('Market shares starting point Fe'!$D148,Nomenclature!$F$1:$G$8,2,FALSE))-'Market shares starting point Fe'!AA148)+AA148)</f>
        <v>0</v>
      </c>
      <c r="AC148" s="7">
        <f>IF(SUMIFS('Eurostat market shares'!$Z$2:$Z$185,'Eurostat market shares'!$C$2:$C$185,'Market shares starting point Fe'!$C148,'Eurostat market shares'!$D$2:$D$185,'Market shares starting point Fe'!$D148)=0,(SUMIFS('RAW data extract'!Z$74:Z$81,'RAW data extract'!$C$74:$C$81,VLOOKUP('Market shares starting point Fe'!$D148,Nomenclature!$F$1:$G$8,2,FALSE))-'Market shares starting point Fe'!AB148)+AB148,$Z148/SUMIFS('Eurostat market shares'!$Z$2:$Z$185,'Eurostat market shares'!$C$2:$C$185,'Market shares starting point Fe'!$C148,'Eurostat market shares'!$D$2:$D$185,'Market shares starting point Fe'!$D148)*(SUMIFS('RAW data extract'!Z$74:Z$81,'RAW data extract'!$C$74:$C$81,VLOOKUP('Market shares starting point Fe'!$D148,Nomenclature!$F$1:$G$8,2,FALSE))-'Market shares starting point Fe'!AB148)+AB148)</f>
        <v>0</v>
      </c>
      <c r="AD148" s="7">
        <f>IF(SUMIFS('Eurostat market shares'!$Z$2:$Z$185,'Eurostat market shares'!$C$2:$C$185,'Market shares starting point Fe'!$C148,'Eurostat market shares'!$D$2:$D$185,'Market shares starting point Fe'!$D148)=0,(SUMIFS('RAW data extract'!AA$74:AA$81,'RAW data extract'!$C$74:$C$81,VLOOKUP('Market shares starting point Fe'!$D148,Nomenclature!$F$1:$G$8,2,FALSE))-'Market shares starting point Fe'!AC148)+AC148,$Z148/SUMIFS('Eurostat market shares'!$Z$2:$Z$185,'Eurostat market shares'!$C$2:$C$185,'Market shares starting point Fe'!$C148,'Eurostat market shares'!$D$2:$D$185,'Market shares starting point Fe'!$D148)*(SUMIFS('RAW data extract'!AA$74:AA$81,'RAW data extract'!$C$74:$C$81,VLOOKUP('Market shares starting point Fe'!$D148,Nomenclature!$F$1:$G$8,2,FALSE))-'Market shares starting point Fe'!AC148)+AC148)</f>
        <v>0</v>
      </c>
      <c r="AE148" s="7">
        <f>IF(SUMIFS('Eurostat market shares'!$Z$2:$Z$185,'Eurostat market shares'!$C$2:$C$185,'Market shares starting point Fe'!$C148,'Eurostat market shares'!$D$2:$D$185,'Market shares starting point Fe'!$D148)=0,(SUMIFS('RAW data extract'!AB$74:AB$81,'RAW data extract'!$C$74:$C$81,VLOOKUP('Market shares starting point Fe'!$D148,Nomenclature!$F$1:$G$8,2,FALSE))-'Market shares starting point Fe'!AD148)+AD148,$Z148/SUMIFS('Eurostat market shares'!$Z$2:$Z$185,'Eurostat market shares'!$C$2:$C$185,'Market shares starting point Fe'!$C148,'Eurostat market shares'!$D$2:$D$185,'Market shares starting point Fe'!$D148)*(SUMIFS('RAW data extract'!AB$74:AB$81,'RAW data extract'!$C$74:$C$81,VLOOKUP('Market shares starting point Fe'!$D148,Nomenclature!$F$1:$G$8,2,FALSE))-'Market shares starting point Fe'!AD148)+AD148)</f>
        <v>0</v>
      </c>
      <c r="AF148" s="7">
        <f>IF(SUMIFS('Eurostat market shares'!$Z$2:$Z$185,'Eurostat market shares'!$C$2:$C$185,'Market shares starting point Fe'!$C148,'Eurostat market shares'!$D$2:$D$185,'Market shares starting point Fe'!$D148)=0,(SUMIFS('RAW data extract'!AC$74:AC$81,'RAW data extract'!$C$74:$C$81,VLOOKUP('Market shares starting point Fe'!$D148,Nomenclature!$F$1:$G$8,2,FALSE))-'Market shares starting point Fe'!AE148)+AE148,$Z148/SUMIFS('Eurostat market shares'!$Z$2:$Z$185,'Eurostat market shares'!$C$2:$C$185,'Market shares starting point Fe'!$C148,'Eurostat market shares'!$D$2:$D$185,'Market shares starting point Fe'!$D148)*(SUMIFS('RAW data extract'!AC$74:AC$81,'RAW data extract'!$C$74:$C$81,VLOOKUP('Market shares starting point Fe'!$D148,Nomenclature!$F$1:$G$8,2,FALSE))-'Market shares starting point Fe'!AE148)+AE148)</f>
        <v>0</v>
      </c>
      <c r="AG148" s="7">
        <f>IF(SUMIFS('Eurostat market shares'!$Z$2:$Z$185,'Eurostat market shares'!$C$2:$C$185,'Market shares starting point Fe'!$C148,'Eurostat market shares'!$D$2:$D$185,'Market shares starting point Fe'!$D148)=0,(SUMIFS('RAW data extract'!AD$74:AD$81,'RAW data extract'!$C$74:$C$81,VLOOKUP('Market shares starting point Fe'!$D148,Nomenclature!$F$1:$G$8,2,FALSE))-'Market shares starting point Fe'!AF148)+AF148,$Z148/SUMIFS('Eurostat market shares'!$Z$2:$Z$185,'Eurostat market shares'!$C$2:$C$185,'Market shares starting point Fe'!$C148,'Eurostat market shares'!$D$2:$D$185,'Market shares starting point Fe'!$D148)*(SUMIFS('RAW data extract'!AD$74:AD$81,'RAW data extract'!$C$74:$C$81,VLOOKUP('Market shares starting point Fe'!$D148,Nomenclature!$F$1:$G$8,2,FALSE))-'Market shares starting point Fe'!AF148)+AF148)</f>
        <v>0</v>
      </c>
      <c r="AH148" s="7">
        <f>IF(SUMIFS('Eurostat market shares'!$Z$2:$Z$185,'Eurostat market shares'!$C$2:$C$185,'Market shares starting point Fe'!$C148,'Eurostat market shares'!$D$2:$D$185,'Market shares starting point Fe'!$D148)=0,(SUMIFS('RAW data extract'!AE$74:AE$81,'RAW data extract'!$C$74:$C$81,VLOOKUP('Market shares starting point Fe'!$D148,Nomenclature!$F$1:$G$8,2,FALSE))-'Market shares starting point Fe'!AG148)+AG148,$Z148/SUMIFS('Eurostat market shares'!$Z$2:$Z$185,'Eurostat market shares'!$C$2:$C$185,'Market shares starting point Fe'!$C148,'Eurostat market shares'!$D$2:$D$185,'Market shares starting point Fe'!$D148)*(SUMIFS('RAW data extract'!AE$74:AE$81,'RAW data extract'!$C$74:$C$81,VLOOKUP('Market shares starting point Fe'!$D148,Nomenclature!$F$1:$G$8,2,FALSE))-'Market shares starting point Fe'!AG148)+AG148)</f>
        <v>0</v>
      </c>
      <c r="AI148" s="7">
        <f>IF(SUMIFS('Eurostat market shares'!$Z$2:$Z$185,'Eurostat market shares'!$C$2:$C$185,'Market shares starting point Fe'!$C148,'Eurostat market shares'!$D$2:$D$185,'Market shares starting point Fe'!$D148)=0,(SUMIFS('RAW data extract'!AF$74:AF$81,'RAW data extract'!$C$74:$C$81,VLOOKUP('Market shares starting point Fe'!$D148,Nomenclature!$F$1:$G$8,2,FALSE))-'Market shares starting point Fe'!AH148)+AH148,$Z148/SUMIFS('Eurostat market shares'!$Z$2:$Z$185,'Eurostat market shares'!$C$2:$C$185,'Market shares starting point Fe'!$C148,'Eurostat market shares'!$D$2:$D$185,'Market shares starting point Fe'!$D148)*(SUMIFS('RAW data extract'!AF$74:AF$81,'RAW data extract'!$C$74:$C$81,VLOOKUP('Market shares starting point Fe'!$D148,Nomenclature!$F$1:$G$8,2,FALSE))-'Market shares starting point Fe'!AH148)+AH148)</f>
        <v>0</v>
      </c>
      <c r="AJ148" s="7">
        <f>IF(SUMIFS('Eurostat market shares'!$Z$2:$Z$185,'Eurostat market shares'!$C$2:$C$185,'Market shares starting point Fe'!$C148,'Eurostat market shares'!$D$2:$D$185,'Market shares starting point Fe'!$D148)=0,(SUMIFS('RAW data extract'!AG$74:AG$81,'RAW data extract'!$C$74:$C$81,VLOOKUP('Market shares starting point Fe'!$D148,Nomenclature!$F$1:$G$8,2,FALSE))-'Market shares starting point Fe'!AI148)+AI148,$Z148/SUMIFS('Eurostat market shares'!$Z$2:$Z$185,'Eurostat market shares'!$C$2:$C$185,'Market shares starting point Fe'!$C148,'Eurostat market shares'!$D$2:$D$185,'Market shares starting point Fe'!$D148)*(SUMIFS('RAW data extract'!AG$74:AG$81,'RAW data extract'!$C$74:$C$81,VLOOKUP('Market shares starting point Fe'!$D148,Nomenclature!$F$1:$G$8,2,FALSE))-'Market shares starting point Fe'!AI148)+AI148)</f>
        <v>0</v>
      </c>
      <c r="AK148" s="7">
        <f>IF(SUMIFS('Eurostat market shares'!$Z$2:$Z$185,'Eurostat market shares'!$C$2:$C$185,'Market shares starting point Fe'!$C148,'Eurostat market shares'!$D$2:$D$185,'Market shares starting point Fe'!$D148)=0,(SUMIFS('RAW data extract'!AH$74:AH$81,'RAW data extract'!$C$74:$C$81,VLOOKUP('Market shares starting point Fe'!$D148,Nomenclature!$F$1:$G$8,2,FALSE))-'Market shares starting point Fe'!AJ148)+AJ148,$Z148/SUMIFS('Eurostat market shares'!$Z$2:$Z$185,'Eurostat market shares'!$C$2:$C$185,'Market shares starting point Fe'!$C148,'Eurostat market shares'!$D$2:$D$185,'Market shares starting point Fe'!$D148)*(SUMIFS('RAW data extract'!AH$74:AH$81,'RAW data extract'!$C$74:$C$81,VLOOKUP('Market shares starting point Fe'!$D148,Nomenclature!$F$1:$G$8,2,FALSE))-'Market shares starting point Fe'!AJ148)+AJ148)</f>
        <v>0</v>
      </c>
      <c r="AL148" s="7">
        <f>IF(SUMIFS('Eurostat market shares'!$Z$2:$Z$185,'Eurostat market shares'!$C$2:$C$185,'Market shares starting point Fe'!$C148,'Eurostat market shares'!$D$2:$D$185,'Market shares starting point Fe'!$D148)=0,(SUMIFS('RAW data extract'!AI$74:AI$81,'RAW data extract'!$C$74:$C$81,VLOOKUP('Market shares starting point Fe'!$D148,Nomenclature!$F$1:$G$8,2,FALSE))-'Market shares starting point Fe'!AK148)+AK148,$Z148/SUMIFS('Eurostat market shares'!$Z$2:$Z$185,'Eurostat market shares'!$C$2:$C$185,'Market shares starting point Fe'!$C148,'Eurostat market shares'!$D$2:$D$185,'Market shares starting point Fe'!$D148)*(SUMIFS('RAW data extract'!AI$74:AI$81,'RAW data extract'!$C$74:$C$81,VLOOKUP('Market shares starting point Fe'!$D148,Nomenclature!$F$1:$G$8,2,FALSE))-'Market shares starting point Fe'!AK148)+AK148)</f>
        <v>0</v>
      </c>
      <c r="AM148" s="7">
        <f>IF(SUMIFS('Eurostat market shares'!$Z$2:$Z$185,'Eurostat market shares'!$C$2:$C$185,'Market shares starting point Fe'!$C148,'Eurostat market shares'!$D$2:$D$185,'Market shares starting point Fe'!$D148)=0,(SUMIFS('RAW data extract'!AJ$74:AJ$81,'RAW data extract'!$C$74:$C$81,VLOOKUP('Market shares starting point Fe'!$D148,Nomenclature!$F$1:$G$8,2,FALSE))-'Market shares starting point Fe'!AL148)+AL148,$Z148/SUMIFS('Eurostat market shares'!$Z$2:$Z$185,'Eurostat market shares'!$C$2:$C$185,'Market shares starting point Fe'!$C148,'Eurostat market shares'!$D$2:$D$185,'Market shares starting point Fe'!$D148)*(SUMIFS('RAW data extract'!AJ$74:AJ$81,'RAW data extract'!$C$74:$C$81,VLOOKUP('Market shares starting point Fe'!$D148,Nomenclature!$F$1:$G$8,2,FALSE))-'Market shares starting point Fe'!AL148)+AL148)</f>
        <v>0</v>
      </c>
      <c r="AN148" s="7">
        <f>IF(SUMIFS('Eurostat market shares'!$Z$2:$Z$185,'Eurostat market shares'!$C$2:$C$185,'Market shares starting point Fe'!$C148,'Eurostat market shares'!$D$2:$D$185,'Market shares starting point Fe'!$D148)=0,(SUMIFS('RAW data extract'!AK$74:AK$81,'RAW data extract'!$C$74:$C$81,VLOOKUP('Market shares starting point Fe'!$D148,Nomenclature!$F$1:$G$8,2,FALSE))-'Market shares starting point Fe'!AM148)+AM148,$Z148/SUMIFS('Eurostat market shares'!$Z$2:$Z$185,'Eurostat market shares'!$C$2:$C$185,'Market shares starting point Fe'!$C148,'Eurostat market shares'!$D$2:$D$185,'Market shares starting point Fe'!$D148)*(SUMIFS('RAW data extract'!AK$74:AK$81,'RAW data extract'!$C$74:$C$81,VLOOKUP('Market shares starting point Fe'!$D148,Nomenclature!$F$1:$G$8,2,FALSE))-'Market shares starting point Fe'!AM148)+AM148)</f>
        <v>0</v>
      </c>
      <c r="AO148" s="7">
        <f>IF(SUMIFS('Eurostat market shares'!$Z$2:$Z$185,'Eurostat market shares'!$C$2:$C$185,'Market shares starting point Fe'!$C148,'Eurostat market shares'!$D$2:$D$185,'Market shares starting point Fe'!$D148)=0,(SUMIFS('RAW data extract'!AL$74:AL$81,'RAW data extract'!$C$74:$C$81,VLOOKUP('Market shares starting point Fe'!$D148,Nomenclature!$F$1:$G$8,2,FALSE))-'Market shares starting point Fe'!AN148)+AN148,$Z148/SUMIFS('Eurostat market shares'!$Z$2:$Z$185,'Eurostat market shares'!$C$2:$C$185,'Market shares starting point Fe'!$C148,'Eurostat market shares'!$D$2:$D$185,'Market shares starting point Fe'!$D148)*(SUMIFS('RAW data extract'!AL$74:AL$81,'RAW data extract'!$C$74:$C$81,VLOOKUP('Market shares starting point Fe'!$D148,Nomenclature!$F$1:$G$8,2,FALSE))-'Market shares starting point Fe'!AN148)+AN148)</f>
        <v>0</v>
      </c>
      <c r="AP148" s="7">
        <f>IF(SUMIFS('Eurostat market shares'!$Z$2:$Z$185,'Eurostat market shares'!$C$2:$C$185,'Market shares starting point Fe'!$C148,'Eurostat market shares'!$D$2:$D$185,'Market shares starting point Fe'!$D148)=0,(SUMIFS('RAW data extract'!AM$74:AM$81,'RAW data extract'!$C$74:$C$81,VLOOKUP('Market shares starting point Fe'!$D148,Nomenclature!$F$1:$G$8,2,FALSE))-'Market shares starting point Fe'!AO148)+AO148,$Z148/SUMIFS('Eurostat market shares'!$Z$2:$Z$185,'Eurostat market shares'!$C$2:$C$185,'Market shares starting point Fe'!$C148,'Eurostat market shares'!$D$2:$D$185,'Market shares starting point Fe'!$D148)*(SUMIFS('RAW data extract'!AM$74:AM$81,'RAW data extract'!$C$74:$C$81,VLOOKUP('Market shares starting point Fe'!$D148,Nomenclature!$F$1:$G$8,2,FALSE))-'Market shares starting point Fe'!AO148)+AO148)</f>
        <v>0</v>
      </c>
      <c r="AQ148" s="7">
        <f>IF(SUMIFS('Eurostat market shares'!$Z$2:$Z$185,'Eurostat market shares'!$C$2:$C$185,'Market shares starting point Fe'!$C148,'Eurostat market shares'!$D$2:$D$185,'Market shares starting point Fe'!$D148)=0,(SUMIFS('RAW data extract'!AN$74:AN$81,'RAW data extract'!$C$74:$C$81,VLOOKUP('Market shares starting point Fe'!$D148,Nomenclature!$F$1:$G$8,2,FALSE))-'Market shares starting point Fe'!AP148)+AP148,$Z148/SUMIFS('Eurostat market shares'!$Z$2:$Z$185,'Eurostat market shares'!$C$2:$C$185,'Market shares starting point Fe'!$C148,'Eurostat market shares'!$D$2:$D$185,'Market shares starting point Fe'!$D148)*(SUMIFS('RAW data extract'!AN$74:AN$81,'RAW data extract'!$C$74:$C$81,VLOOKUP('Market shares starting point Fe'!$D148,Nomenclature!$F$1:$G$8,2,FALSE))-'Market shares starting point Fe'!AP148)+AP148)</f>
        <v>0</v>
      </c>
      <c r="AR148" s="7">
        <f>IF(SUMIFS('Eurostat market shares'!$Z$2:$Z$185,'Eurostat market shares'!$C$2:$C$185,'Market shares starting point Fe'!$C148,'Eurostat market shares'!$D$2:$D$185,'Market shares starting point Fe'!$D148)=0,(SUMIFS('RAW data extract'!AO$74:AO$81,'RAW data extract'!$C$74:$C$81,VLOOKUP('Market shares starting point Fe'!$D148,Nomenclature!$F$1:$G$8,2,FALSE))-'Market shares starting point Fe'!AQ148)+AQ148,$Z148/SUMIFS('Eurostat market shares'!$Z$2:$Z$185,'Eurostat market shares'!$C$2:$C$185,'Market shares starting point Fe'!$C148,'Eurostat market shares'!$D$2:$D$185,'Market shares starting point Fe'!$D148)*(SUMIFS('RAW data extract'!AO$74:AO$81,'RAW data extract'!$C$74:$C$81,VLOOKUP('Market shares starting point Fe'!$D148,Nomenclature!$F$1:$G$8,2,FALSE))-'Market shares starting point Fe'!AQ148)+AQ148)</f>
        <v>0</v>
      </c>
      <c r="AS148" s="7">
        <f>IF(SUMIFS('Eurostat market shares'!$Z$2:$Z$185,'Eurostat market shares'!$C$2:$C$185,'Market shares starting point Fe'!$C148,'Eurostat market shares'!$D$2:$D$185,'Market shares starting point Fe'!$D148)=0,(SUMIFS('RAW data extract'!AP$74:AP$81,'RAW data extract'!$C$74:$C$81,VLOOKUP('Market shares starting point Fe'!$D148,Nomenclature!$F$1:$G$8,2,FALSE))-'Market shares starting point Fe'!AR148)+AR148,$Z148/SUMIFS('Eurostat market shares'!$Z$2:$Z$185,'Eurostat market shares'!$C$2:$C$185,'Market shares starting point Fe'!$C148,'Eurostat market shares'!$D$2:$D$185,'Market shares starting point Fe'!$D148)*(SUMIFS('RAW data extract'!AP$74:AP$81,'RAW data extract'!$C$74:$C$81,VLOOKUP('Market shares starting point Fe'!$D148,Nomenclature!$F$1:$G$8,2,FALSE))-'Market shares starting point Fe'!AR148)+AR148)</f>
        <v>0</v>
      </c>
      <c r="AT148" s="7">
        <f>IF(SUMIFS('Eurostat market shares'!$Z$2:$Z$185,'Eurostat market shares'!$C$2:$C$185,'Market shares starting point Fe'!$C148,'Eurostat market shares'!$D$2:$D$185,'Market shares starting point Fe'!$D148)=0,(SUMIFS('RAW data extract'!AQ$74:AQ$81,'RAW data extract'!$C$74:$C$81,VLOOKUP('Market shares starting point Fe'!$D148,Nomenclature!$F$1:$G$8,2,FALSE))-'Market shares starting point Fe'!AS148)+AS148,$Z148/SUMIFS('Eurostat market shares'!$Z$2:$Z$185,'Eurostat market shares'!$C$2:$C$185,'Market shares starting point Fe'!$C148,'Eurostat market shares'!$D$2:$D$185,'Market shares starting point Fe'!$D148)*(SUMIFS('RAW data extract'!AQ$74:AQ$81,'RAW data extract'!$C$74:$C$81,VLOOKUP('Market shares starting point Fe'!$D148,Nomenclature!$F$1:$G$8,2,FALSE))-'Market shares starting point Fe'!AS148)+AS148)</f>
        <v>0</v>
      </c>
      <c r="AU148" s="7">
        <f>IF(SUMIFS('Eurostat market shares'!$Z$2:$Z$185,'Eurostat market shares'!$C$2:$C$185,'Market shares starting point Fe'!$C148,'Eurostat market shares'!$D$2:$D$185,'Market shares starting point Fe'!$D148)=0,(SUMIFS('RAW data extract'!AR$74:AR$81,'RAW data extract'!$C$74:$C$81,VLOOKUP('Market shares starting point Fe'!$D148,Nomenclature!$F$1:$G$8,2,FALSE))-'Market shares starting point Fe'!AT148)+AT148,$Z148/SUMIFS('Eurostat market shares'!$Z$2:$Z$185,'Eurostat market shares'!$C$2:$C$185,'Market shares starting point Fe'!$C148,'Eurostat market shares'!$D$2:$D$185,'Market shares starting point Fe'!$D148)*(SUMIFS('RAW data extract'!AR$74:AR$81,'RAW data extract'!$C$74:$C$81,VLOOKUP('Market shares starting point Fe'!$D148,Nomenclature!$F$1:$G$8,2,FALSE))-'Market shares starting point Fe'!AT148)+AT148)</f>
        <v>0</v>
      </c>
      <c r="AV148" s="7">
        <f>IF(SUMIFS('Eurostat market shares'!$Z$2:$Z$185,'Eurostat market shares'!$C$2:$C$185,'Market shares starting point Fe'!$C148,'Eurostat market shares'!$D$2:$D$185,'Market shares starting point Fe'!$D148)=0,(SUMIFS('RAW data extract'!AS$74:AS$81,'RAW data extract'!$C$74:$C$81,VLOOKUP('Market shares starting point Fe'!$D148,Nomenclature!$F$1:$G$8,2,FALSE))-'Market shares starting point Fe'!AU148)+AU148,$Z148/SUMIFS('Eurostat market shares'!$Z$2:$Z$185,'Eurostat market shares'!$C$2:$C$185,'Market shares starting point Fe'!$C148,'Eurostat market shares'!$D$2:$D$185,'Market shares starting point Fe'!$D148)*(SUMIFS('RAW data extract'!AS$74:AS$81,'RAW data extract'!$C$74:$C$81,VLOOKUP('Market shares starting point Fe'!$D148,Nomenclature!$F$1:$G$8,2,FALSE))-'Market shares starting point Fe'!AU148)+AU148)</f>
        <v>0</v>
      </c>
      <c r="AW148" s="7">
        <f>IF(SUMIFS('Eurostat market shares'!$Z$2:$Z$185,'Eurostat market shares'!$C$2:$C$185,'Market shares starting point Fe'!$C148,'Eurostat market shares'!$D$2:$D$185,'Market shares starting point Fe'!$D148)=0,(SUMIFS('RAW data extract'!AT$74:AT$81,'RAW data extract'!$C$74:$C$81,VLOOKUP('Market shares starting point Fe'!$D148,Nomenclature!$F$1:$G$8,2,FALSE))-'Market shares starting point Fe'!AV148)+AV148,$Z148/SUMIFS('Eurostat market shares'!$Z$2:$Z$185,'Eurostat market shares'!$C$2:$C$185,'Market shares starting point Fe'!$C148,'Eurostat market shares'!$D$2:$D$185,'Market shares starting point Fe'!$D148)*(SUMIFS('RAW data extract'!AT$74:AT$81,'RAW data extract'!$C$74:$C$81,VLOOKUP('Market shares starting point Fe'!$D148,Nomenclature!$F$1:$G$8,2,FALSE))-'Market shares starting point Fe'!AV148)+AV148)</f>
        <v>0</v>
      </c>
      <c r="AX148" s="7">
        <f>IF(SUMIFS('Eurostat market shares'!$Z$2:$Z$185,'Eurostat market shares'!$C$2:$C$185,'Market shares starting point Fe'!$C148,'Eurostat market shares'!$D$2:$D$185,'Market shares starting point Fe'!$D148)=0,(SUMIFS('RAW data extract'!AU$74:AU$81,'RAW data extract'!$C$74:$C$81,VLOOKUP('Market shares starting point Fe'!$D148,Nomenclature!$F$1:$G$8,2,FALSE))-'Market shares starting point Fe'!AW148)+AW148,$Z148/SUMIFS('Eurostat market shares'!$Z$2:$Z$185,'Eurostat market shares'!$C$2:$C$185,'Market shares starting point Fe'!$C148,'Eurostat market shares'!$D$2:$D$185,'Market shares starting point Fe'!$D148)*(SUMIFS('RAW data extract'!AU$74:AU$81,'RAW data extract'!$C$74:$C$81,VLOOKUP('Market shares starting point Fe'!$D148,Nomenclature!$F$1:$G$8,2,FALSE))-'Market shares starting point Fe'!AW148)+AW148)</f>
        <v>0</v>
      </c>
      <c r="AY148" s="7">
        <f>IF(SUMIFS('Eurostat market shares'!$Z$2:$Z$185,'Eurostat market shares'!$C$2:$C$185,'Market shares starting point Fe'!$C148,'Eurostat market shares'!$D$2:$D$185,'Market shares starting point Fe'!$D148)=0,(SUMIFS('RAW data extract'!AV$74:AV$81,'RAW data extract'!$C$74:$C$81,VLOOKUP('Market shares starting point Fe'!$D148,Nomenclature!$F$1:$G$8,2,FALSE))-'Market shares starting point Fe'!AX148)+AX148,$Z148/SUMIFS('Eurostat market shares'!$Z$2:$Z$185,'Eurostat market shares'!$C$2:$C$185,'Market shares starting point Fe'!$C148,'Eurostat market shares'!$D$2:$D$185,'Market shares starting point Fe'!$D148)*(SUMIFS('RAW data extract'!AV$74:AV$81,'RAW data extract'!$C$74:$C$81,VLOOKUP('Market shares starting point Fe'!$D148,Nomenclature!$F$1:$G$8,2,FALSE))-'Market shares starting point Fe'!AX148)+AX148)</f>
        <v>0</v>
      </c>
      <c r="AZ148" s="7">
        <f>IF(SUMIFS('Eurostat market shares'!$Z$2:$Z$185,'Eurostat market shares'!$C$2:$C$185,'Market shares starting point Fe'!$C148,'Eurostat market shares'!$D$2:$D$185,'Market shares starting point Fe'!$D148)=0,(SUMIFS('RAW data extract'!AW$74:AW$81,'RAW data extract'!$C$74:$C$81,VLOOKUP('Market shares starting point Fe'!$D148,Nomenclature!$F$1:$G$8,2,FALSE))-'Market shares starting point Fe'!AY148)+AY148,$Z148/SUMIFS('Eurostat market shares'!$Z$2:$Z$185,'Eurostat market shares'!$C$2:$C$185,'Market shares starting point Fe'!$C148,'Eurostat market shares'!$D$2:$D$185,'Market shares starting point Fe'!$D148)*(SUMIFS('RAW data extract'!AW$74:AW$81,'RAW data extract'!$C$74:$C$81,VLOOKUP('Market shares starting point Fe'!$D148,Nomenclature!$F$1:$G$8,2,FALSE))-'Market shares starting point Fe'!AY148)+AY148)</f>
        <v>0</v>
      </c>
      <c r="BA148" s="7">
        <f>IF(SUMIFS('Eurostat market shares'!$Z$2:$Z$185,'Eurostat market shares'!$C$2:$C$185,'Market shares starting point Fe'!$C148,'Eurostat market shares'!$D$2:$D$185,'Market shares starting point Fe'!$D148)=0,(SUMIFS('RAW data extract'!AX$74:AX$81,'RAW data extract'!$C$74:$C$81,VLOOKUP('Market shares starting point Fe'!$D148,Nomenclature!$F$1:$G$8,2,FALSE))-'Market shares starting point Fe'!AZ148)+AZ148,$Z148/SUMIFS('Eurostat market shares'!$Z$2:$Z$185,'Eurostat market shares'!$C$2:$C$185,'Market shares starting point Fe'!$C148,'Eurostat market shares'!$D$2:$D$185,'Market shares starting point Fe'!$D148)*(SUMIFS('RAW data extract'!AX$74:AX$81,'RAW data extract'!$C$74:$C$81,VLOOKUP('Market shares starting point Fe'!$D148,Nomenclature!$F$1:$G$8,2,FALSE))-'Market shares starting point Fe'!AZ148)+AZ148)</f>
        <v>0</v>
      </c>
      <c r="BB148" s="7">
        <f>IF(SUMIFS('Eurostat market shares'!$Z$2:$Z$185,'Eurostat market shares'!$C$2:$C$185,'Market shares starting point Fe'!$C148,'Eurostat market shares'!$D$2:$D$185,'Market shares starting point Fe'!$D148)=0,(SUMIFS('RAW data extract'!AY$74:AY$81,'RAW data extract'!$C$74:$C$81,VLOOKUP('Market shares starting point Fe'!$D148,Nomenclature!$F$1:$G$8,2,FALSE))-'Market shares starting point Fe'!BA148)+BA148,$Z148/SUMIFS('Eurostat market shares'!$Z$2:$Z$185,'Eurostat market shares'!$C$2:$C$185,'Market shares starting point Fe'!$C148,'Eurostat market shares'!$D$2:$D$185,'Market shares starting point Fe'!$D148)*(SUMIFS('RAW data extract'!AY$74:AY$81,'RAW data extract'!$C$74:$C$81,VLOOKUP('Market shares starting point Fe'!$D148,Nomenclature!$F$1:$G$8,2,FALSE))-'Market shares starting point Fe'!BA148)+BA148)</f>
        <v>0</v>
      </c>
      <c r="BC148" s="7">
        <f>IF(SUMIFS('Eurostat market shares'!$Z$2:$Z$185,'Eurostat market shares'!$C$2:$C$185,'Market shares starting point Fe'!$C148,'Eurostat market shares'!$D$2:$D$185,'Market shares starting point Fe'!$D148)=0,(SUMIFS('RAW data extract'!AZ$74:AZ$81,'RAW data extract'!$C$74:$C$81,VLOOKUP('Market shares starting point Fe'!$D148,Nomenclature!$F$1:$G$8,2,FALSE))-'Market shares starting point Fe'!BB148)+BB148,$Z148/SUMIFS('Eurostat market shares'!$Z$2:$Z$185,'Eurostat market shares'!$C$2:$C$185,'Market shares starting point Fe'!$C148,'Eurostat market shares'!$D$2:$D$185,'Market shares starting point Fe'!$D148)*(SUMIFS('RAW data extract'!AZ$74:AZ$81,'RAW data extract'!$C$74:$C$81,VLOOKUP('Market shares starting point Fe'!$D148,Nomenclature!$F$1:$G$8,2,FALSE))-'Market shares starting point Fe'!BB148)+BB148)</f>
        <v>0</v>
      </c>
      <c r="BD148" s="7">
        <f>IF(SUMIFS('Eurostat market shares'!$Z$2:$Z$185,'Eurostat market shares'!$C$2:$C$185,'Market shares starting point Fe'!$C148,'Eurostat market shares'!$D$2:$D$185,'Market shares starting point Fe'!$D148)=0,(SUMIFS('RAW data extract'!BA$74:BA$81,'RAW data extract'!$C$74:$C$81,VLOOKUP('Market shares starting point Fe'!$D148,Nomenclature!$F$1:$G$8,2,FALSE))-'Market shares starting point Fe'!BC148)+BC148,$Z148/SUMIFS('Eurostat market shares'!$Z$2:$Z$185,'Eurostat market shares'!$C$2:$C$185,'Market shares starting point Fe'!$C148,'Eurostat market shares'!$D$2:$D$185,'Market shares starting point Fe'!$D148)*(SUMIFS('RAW data extract'!BA$74:BA$81,'RAW data extract'!$C$74:$C$81,VLOOKUP('Market shares starting point Fe'!$D148,Nomenclature!$F$1:$G$8,2,FALSE))-'Market shares starting point Fe'!BC148)+BC148)</f>
        <v>0</v>
      </c>
      <c r="BE148" s="7">
        <f>IF(SUMIFS('Eurostat market shares'!$Z$2:$Z$185,'Eurostat market shares'!$C$2:$C$185,'Market shares starting point Fe'!$C148,'Eurostat market shares'!$D$2:$D$185,'Market shares starting point Fe'!$D148)=0,(SUMIFS('RAW data extract'!BB$74:BB$81,'RAW data extract'!$C$74:$C$81,VLOOKUP('Market shares starting point Fe'!$D148,Nomenclature!$F$1:$G$8,2,FALSE))-'Market shares starting point Fe'!BD148)+BD148,$Z148/SUMIFS('Eurostat market shares'!$Z$2:$Z$185,'Eurostat market shares'!$C$2:$C$185,'Market shares starting point Fe'!$C148,'Eurostat market shares'!$D$2:$D$185,'Market shares starting point Fe'!$D148)*(SUMIFS('RAW data extract'!BB$74:BB$81,'RAW data extract'!$C$74:$C$81,VLOOKUP('Market shares starting point Fe'!$D148,Nomenclature!$F$1:$G$8,2,FALSE))-'Market shares starting point Fe'!BD148)+BD148)</f>
        <v>0</v>
      </c>
      <c r="BF148" s="7">
        <f>IF(SUMIFS('Eurostat market shares'!$Z$2:$Z$185,'Eurostat market shares'!$C$2:$C$185,'Market shares starting point Fe'!$C148,'Eurostat market shares'!$D$2:$D$185,'Market shares starting point Fe'!$D148)=0,(SUMIFS('RAW data extract'!BC$74:BC$81,'RAW data extract'!$C$74:$C$81,VLOOKUP('Market shares starting point Fe'!$D148,Nomenclature!$F$1:$G$8,2,FALSE))-'Market shares starting point Fe'!BE148)+BE148,$Z148/SUMIFS('Eurostat market shares'!$Z$2:$Z$185,'Eurostat market shares'!$C$2:$C$185,'Market shares starting point Fe'!$C148,'Eurostat market shares'!$D$2:$D$185,'Market shares starting point Fe'!$D148)*(SUMIFS('RAW data extract'!BC$74:BC$81,'RAW data extract'!$C$74:$C$81,VLOOKUP('Market shares starting point Fe'!$D148,Nomenclature!$F$1:$G$8,2,FALSE))-'Market shares starting point Fe'!BE148)+BE148)</f>
        <v>0</v>
      </c>
      <c r="BG148" s="7">
        <f>IF(SUMIFS('Eurostat market shares'!$Z$2:$Z$185,'Eurostat market shares'!$C$2:$C$185,'Market shares starting point Fe'!$C148,'Eurostat market shares'!$D$2:$D$185,'Market shares starting point Fe'!$D148)=0,(SUMIFS('RAW data extract'!BD$74:BD$81,'RAW data extract'!$C$74:$C$81,VLOOKUP('Market shares starting point Fe'!$D148,Nomenclature!$F$1:$G$8,2,FALSE))-'Market shares starting point Fe'!BF148)+BF148,$Z148/SUMIFS('Eurostat market shares'!$Z$2:$Z$185,'Eurostat market shares'!$C$2:$C$185,'Market shares starting point Fe'!$C148,'Eurostat market shares'!$D$2:$D$185,'Market shares starting point Fe'!$D148)*(SUMIFS('RAW data extract'!BD$74:BD$81,'RAW data extract'!$C$74:$C$81,VLOOKUP('Market shares starting point Fe'!$D148,Nomenclature!$F$1:$G$8,2,FALSE))-'Market shares starting point Fe'!BF148)+BF148)</f>
        <v>0</v>
      </c>
      <c r="BH148" s="7">
        <f>IF(SUMIFS('Eurostat market shares'!$Z$2:$Z$185,'Eurostat market shares'!$C$2:$C$185,'Market shares starting point Fe'!$C148,'Eurostat market shares'!$D$2:$D$185,'Market shares starting point Fe'!$D148)=0,(SUMIFS('RAW data extract'!BE$74:BE$81,'RAW data extract'!$C$74:$C$81,VLOOKUP('Market shares starting point Fe'!$D148,Nomenclature!$F$1:$G$8,2,FALSE))-'Market shares starting point Fe'!BG148)+BG148,$Z148/SUMIFS('Eurostat market shares'!$Z$2:$Z$185,'Eurostat market shares'!$C$2:$C$185,'Market shares starting point Fe'!$C148,'Eurostat market shares'!$D$2:$D$185,'Market shares starting point Fe'!$D148)*(SUMIFS('RAW data extract'!BE$74:BE$81,'RAW data extract'!$C$74:$C$81,VLOOKUP('Market shares starting point Fe'!$D148,Nomenclature!$F$1:$G$8,2,FALSE))-'Market shares starting point Fe'!BG148)+BG148)</f>
        <v>0</v>
      </c>
    </row>
    <row r="149" spans="1:60" x14ac:dyDescent="0.3">
      <c r="A149" t="s">
        <v>9</v>
      </c>
      <c r="B149" t="s">
        <v>10</v>
      </c>
      <c r="C149" t="s">
        <v>37</v>
      </c>
      <c r="D149" t="s">
        <v>19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 s="6">
        <f>IFERROR(SUMIFS('intermediary sheet'!J$2:J$185,'intermediary sheet'!$C$2:$C$185,'Market shares starting point Fe'!$C149,'intermediary sheet'!$D$2:$D$185,'Market shares starting point Fe'!$D149)/SUMIFS('intermediary sheet'!J$2:J$185,'intermediary sheet'!$C$2:$C$185,'Market shares starting point Fe'!$C149,'intermediary sheet'!$D$2:$D$185,"total"),0)</f>
        <v>4.6717704502983902E-3</v>
      </c>
      <c r="K149" s="6">
        <f>IFERROR(SUMIFS('intermediary sheet'!K$2:K$185,'intermediary sheet'!$C$2:$C$185,'Market shares starting point Fe'!$C149,'intermediary sheet'!$D$2:$D$185,'Market shares starting point Fe'!$D149)/SUMIFS('intermediary sheet'!K$2:K$185,'intermediary sheet'!$C$2:$C$185,'Market shares starting point Fe'!$C149,'intermediary sheet'!$D$2:$D$185,"total"),0)</f>
        <v>4.609881310523401E-3</v>
      </c>
      <c r="L149" s="6">
        <f>IFERROR(SUMIFS('intermediary sheet'!L$2:L$185,'intermediary sheet'!$C$2:$C$185,'Market shares starting point Fe'!$C149,'intermediary sheet'!$D$2:$D$185,'Market shares starting point Fe'!$D149)/SUMIFS('intermediary sheet'!L$2:L$185,'intermediary sheet'!$C$2:$C$185,'Market shares starting point Fe'!$C149,'intermediary sheet'!$D$2:$D$185,"total"),0)</f>
        <v>5.1302174165794674E-3</v>
      </c>
      <c r="M149" s="6">
        <f>IFERROR(SUMIFS('intermediary sheet'!M$2:M$185,'intermediary sheet'!$C$2:$C$185,'Market shares starting point Fe'!$C149,'intermediary sheet'!$D$2:$D$185,'Market shares starting point Fe'!$D149)/SUMIFS('intermediary sheet'!M$2:M$185,'intermediary sheet'!$C$2:$C$185,'Market shares starting point Fe'!$C149,'intermediary sheet'!$D$2:$D$185,"total"),0)</f>
        <v>5.1680300685385799E-3</v>
      </c>
      <c r="N149" s="6">
        <f>IFERROR(SUMIFS('intermediary sheet'!N$2:N$185,'intermediary sheet'!$C$2:$C$185,'Market shares starting point Fe'!$C149,'intermediary sheet'!$D$2:$D$185,'Market shares starting point Fe'!$D149)/SUMIFS('intermediary sheet'!N$2:N$185,'intermediary sheet'!$C$2:$C$185,'Market shares starting point Fe'!$C149,'intermediary sheet'!$D$2:$D$185,"total"),0)</f>
        <v>5.3641289004207945E-3</v>
      </c>
      <c r="O149" s="6">
        <f>IFERROR(SUMIFS('intermediary sheet'!O$2:O$185,'intermediary sheet'!$C$2:$C$185,'Market shares starting point Fe'!$C149,'intermediary sheet'!$D$2:$D$185,'Market shares starting point Fe'!$D149)/SUMIFS('intermediary sheet'!O$2:O$185,'intermediary sheet'!$C$2:$C$185,'Market shares starting point Fe'!$C149,'intermediary sheet'!$D$2:$D$185,"total"),0)</f>
        <v>5.6481455719095191E-3</v>
      </c>
      <c r="P149" s="6">
        <f>IFERROR(SUMIFS('intermediary sheet'!P$2:P$185,'intermediary sheet'!$C$2:$C$185,'Market shares starting point Fe'!$C149,'intermediary sheet'!$D$2:$D$185,'Market shares starting point Fe'!$D149)/SUMIFS('intermediary sheet'!P$2:P$185,'intermediary sheet'!$C$2:$C$185,'Market shares starting point Fe'!$C149,'intermediary sheet'!$D$2:$D$185,"total"),0)</f>
        <v>6.0041493205831038E-3</v>
      </c>
      <c r="Q149" s="6">
        <f>IFERROR(SUMIFS('intermediary sheet'!Q$2:Q$185,'intermediary sheet'!$C$2:$C$185,'Market shares starting point Fe'!$C149,'intermediary sheet'!$D$2:$D$185,'Market shares starting point Fe'!$D149)/SUMIFS('intermediary sheet'!Q$2:Q$185,'intermediary sheet'!$C$2:$C$185,'Market shares starting point Fe'!$C149,'intermediary sheet'!$D$2:$D$185,"total"),0)</f>
        <v>5.8590006844626962E-3</v>
      </c>
      <c r="R149" s="6">
        <f>IFERROR(SUMIFS('intermediary sheet'!R$2:R$185,'intermediary sheet'!$C$2:$C$185,'Market shares starting point Fe'!$C149,'intermediary sheet'!$D$2:$D$185,'Market shares starting point Fe'!$D149)/SUMIFS('intermediary sheet'!R$2:R$185,'intermediary sheet'!$C$2:$C$185,'Market shares starting point Fe'!$C149,'intermediary sheet'!$D$2:$D$185,"total"),0)</f>
        <v>5.8759521218715999E-3</v>
      </c>
      <c r="S149" s="6">
        <f>IFERROR(SUMIFS('intermediary sheet'!S$2:S$185,'intermediary sheet'!$C$2:$C$185,'Market shares starting point Fe'!$C149,'intermediary sheet'!$D$2:$D$185,'Market shares starting point Fe'!$D149)/SUMIFS('intermediary sheet'!S$2:S$185,'intermediary sheet'!$C$2:$C$185,'Market shares starting point Fe'!$C149,'intermediary sheet'!$D$2:$D$185,"total"),0)</f>
        <v>5.696871525251555E-3</v>
      </c>
      <c r="T149" s="6">
        <f>IFERROR(SUMIFS('intermediary sheet'!T$2:T$185,'intermediary sheet'!$C$2:$C$185,'Market shares starting point Fe'!$C149,'intermediary sheet'!$D$2:$D$185,'Market shares starting point Fe'!$D149)/SUMIFS('intermediary sheet'!T$2:T$185,'intermediary sheet'!$C$2:$C$185,'Market shares starting point Fe'!$C149,'intermediary sheet'!$D$2:$D$185,"total"),0)</f>
        <v>5.5868981760420653E-3</v>
      </c>
      <c r="U149" s="6">
        <f>IFERROR(SUMIFS('intermediary sheet'!U$2:U$185,'intermediary sheet'!$C$2:$C$185,'Market shares starting point Fe'!$C149,'intermediary sheet'!$D$2:$D$185,'Market shares starting point Fe'!$D149)/SUMIFS('intermediary sheet'!U$2:U$185,'intermediary sheet'!$C$2:$C$185,'Market shares starting point Fe'!$C149,'intermediary sheet'!$D$2:$D$185,"total"),0)</f>
        <v>5.0443378398022974E-3</v>
      </c>
      <c r="V149" s="6">
        <f>IFERROR(SUMIFS('intermediary sheet'!V$2:V$185,'intermediary sheet'!$C$2:$C$185,'Market shares starting point Fe'!$C149,'intermediary sheet'!$D$2:$D$185,'Market shares starting point Fe'!$D149)/SUMIFS('intermediary sheet'!V$2:V$185,'intermediary sheet'!$C$2:$C$185,'Market shares starting point Fe'!$C149,'intermediary sheet'!$D$2:$D$185,"total"),0)</f>
        <v>5.3476764733236199E-3</v>
      </c>
      <c r="W149" s="6">
        <f>IFERROR(SUMIFS('intermediary sheet'!W$2:W$185,'intermediary sheet'!$C$2:$C$185,'Market shares starting point Fe'!$C149,'intermediary sheet'!$D$2:$D$185,'Market shares starting point Fe'!$D149)/SUMIFS('intermediary sheet'!W$2:W$185,'intermediary sheet'!$C$2:$C$185,'Market shares starting point Fe'!$C149,'intermediary sheet'!$D$2:$D$185,"total"),0)</f>
        <v>4.0597520259573333E-3</v>
      </c>
      <c r="X149" s="6">
        <f>IFERROR(SUMIFS('intermediary sheet'!X$2:X$185,'intermediary sheet'!$C$2:$C$185,'Market shares starting point Fe'!$C149,'intermediary sheet'!$D$2:$D$185,'Market shares starting point Fe'!$D149)/SUMIFS('intermediary sheet'!X$2:X$185,'intermediary sheet'!$C$2:$C$185,'Market shares starting point Fe'!$C149,'intermediary sheet'!$D$2:$D$185,"total"),0)</f>
        <v>4.0363269424823411E-3</v>
      </c>
      <c r="Y149" s="6">
        <f>IFERROR(SUMIFS('intermediary sheet'!Y$2:Y$185,'intermediary sheet'!$C$2:$C$185,'Market shares starting point Fe'!$C149,'intermediary sheet'!$D$2:$D$185,'Market shares starting point Fe'!$D149)/SUMIFS('intermediary sheet'!Y$2:Y$185,'intermediary sheet'!$C$2:$C$185,'Market shares starting point Fe'!$C149,'intermediary sheet'!$D$2:$D$185,"total"),0)</f>
        <v>4.0075008317454553E-3</v>
      </c>
      <c r="Z149" s="6">
        <f>IFERROR(SUMIFS('intermediary sheet'!Z$2:Z$185,'intermediary sheet'!$C$2:$C$185,'Market shares starting point Fe'!$C149,'intermediary sheet'!$D$2:$D$185,'Market shares starting point Fe'!$D149)/SUMIFS('intermediary sheet'!Z$2:Z$185,'intermediary sheet'!$C$2:$C$185,'Market shares starting point Fe'!$C149,'intermediary sheet'!$D$2:$D$185,"total"),0)</f>
        <v>4.8858973223511347E-3</v>
      </c>
      <c r="AA149" s="7">
        <f>IF(SUMIFS('Eurostat market shares'!$Z$2:$Z$185,'Eurostat market shares'!$C$2:$C$185,'Market shares starting point Fe'!$C149,'Eurostat market shares'!$D$2:$D$185,'Market shares starting point Fe'!$D149)=0,(SUMIFS('RAW data extract'!X$74:X$81,'RAW data extract'!$C$74:$C$81,VLOOKUP('Market shares starting point Fe'!$D149,Nomenclature!$F$1:$G$8,2,FALSE))-'Market shares starting point Fe'!Z149)+Z149,$Z149/SUMIFS('Eurostat market shares'!$Z$2:$Z$185,'Eurostat market shares'!$C$2:$C$185,'Market shares starting point Fe'!$C149,'Eurostat market shares'!$D$2:$D$185,'Market shares starting point Fe'!$D149)*(SUMIFS('RAW data extract'!X$74:X$81,'RAW data extract'!$C$74:$C$81,VLOOKUP('Market shares starting point Fe'!$D149,Nomenclature!$F$1:$G$8,2,FALSE))-'Market shares starting point Fe'!Z149)+Z149)</f>
        <v>1.7160031987682844E-2</v>
      </c>
      <c r="AB149" s="7">
        <f>IF(SUMIFS('Eurostat market shares'!$Z$2:$Z$185,'Eurostat market shares'!$C$2:$C$185,'Market shares starting point Fe'!$C149,'Eurostat market shares'!$D$2:$D$185,'Market shares starting point Fe'!$D149)=0,(SUMIFS('RAW data extract'!Y$74:Y$81,'RAW data extract'!$C$74:$C$81,VLOOKUP('Market shares starting point Fe'!$D149,Nomenclature!$F$1:$G$8,2,FALSE))-'Market shares starting point Fe'!AA149)+AA149,$Z149/SUMIFS('Eurostat market shares'!$Z$2:$Z$185,'Eurostat market shares'!$C$2:$C$185,'Market shares starting point Fe'!$C149,'Eurostat market shares'!$D$2:$D$185,'Market shares starting point Fe'!$D149)*(SUMIFS('RAW data extract'!Y$74:Y$81,'RAW data extract'!$C$74:$C$81,VLOOKUP('Market shares starting point Fe'!$D149,Nomenclature!$F$1:$G$8,2,FALSE))-'Market shares starting point Fe'!AA149)+AA149)</f>
        <v>1.7920268381387026E-2</v>
      </c>
      <c r="AC149" s="7">
        <f>IF(SUMIFS('Eurostat market shares'!$Z$2:$Z$185,'Eurostat market shares'!$C$2:$C$185,'Market shares starting point Fe'!$C149,'Eurostat market shares'!$D$2:$D$185,'Market shares starting point Fe'!$D149)=0,(SUMIFS('RAW data extract'!Z$74:Z$81,'RAW data extract'!$C$74:$C$81,VLOOKUP('Market shares starting point Fe'!$D149,Nomenclature!$F$1:$G$8,2,FALSE))-'Market shares starting point Fe'!AB149)+AB149,$Z149/SUMIFS('Eurostat market shares'!$Z$2:$Z$185,'Eurostat market shares'!$C$2:$C$185,'Market shares starting point Fe'!$C149,'Eurostat market shares'!$D$2:$D$185,'Market shares starting point Fe'!$D149)*(SUMIFS('RAW data extract'!Z$74:Z$81,'RAW data extract'!$C$74:$C$81,VLOOKUP('Market shares starting point Fe'!$D149,Nomenclature!$F$1:$G$8,2,FALSE))-'Market shares starting point Fe'!AB149)+AB149)</f>
        <v>1.8867382119504561E-2</v>
      </c>
      <c r="AD149" s="7">
        <f>IF(SUMIFS('Eurostat market shares'!$Z$2:$Z$185,'Eurostat market shares'!$C$2:$C$185,'Market shares starting point Fe'!$C149,'Eurostat market shares'!$D$2:$D$185,'Market shares starting point Fe'!$D149)=0,(SUMIFS('RAW data extract'!AA$74:AA$81,'RAW data extract'!$C$74:$C$81,VLOOKUP('Market shares starting point Fe'!$D149,Nomenclature!$F$1:$G$8,2,FALSE))-'Market shares starting point Fe'!AC149)+AC149,$Z149/SUMIFS('Eurostat market shares'!$Z$2:$Z$185,'Eurostat market shares'!$C$2:$C$185,'Market shares starting point Fe'!$C149,'Eurostat market shares'!$D$2:$D$185,'Market shares starting point Fe'!$D149)*(SUMIFS('RAW data extract'!AA$74:AA$81,'RAW data extract'!$C$74:$C$81,VLOOKUP('Market shares starting point Fe'!$D149,Nomenclature!$F$1:$G$8,2,FALSE))-'Market shares starting point Fe'!AC149)+AC149)</f>
        <v>1.9986701613539905E-2</v>
      </c>
      <c r="AE149" s="7">
        <f t="shared" ref="AE149" si="784">1-AE147-AE148-AE150-AE151-AE152-AE153</f>
        <v>2.1168391148337129E-2</v>
      </c>
      <c r="AF149" s="7">
        <f t="shared" ref="AF149" si="785">1-AF147-AF148-AF150-AF151-AF152-AF153</f>
        <v>2.248773798764141E-2</v>
      </c>
      <c r="AG149" s="7">
        <f t="shared" ref="AG149" si="786">1-AG147-AG148-AG150-AG151-AG152-AG153</f>
        <v>2.3953490315343436E-2</v>
      </c>
      <c r="AH149" s="7">
        <f t="shared" ref="AH149" si="787">1-AH147-AH148-AH150-AH151-AH152-AH153</f>
        <v>2.5685252804574978E-2</v>
      </c>
      <c r="AI149" s="7">
        <f t="shared" ref="AI149" si="788">1-AI147-AI148-AI150-AI151-AI152-AI153</f>
        <v>2.7651448282760688E-2</v>
      </c>
      <c r="AJ149" s="7">
        <f t="shared" ref="AJ149" si="789">1-AJ147-AJ148-AJ150-AJ151-AJ152-AJ153</f>
        <v>2.9930520845230967E-2</v>
      </c>
      <c r="AK149" s="7">
        <f t="shared" ref="AK149" si="790">1-AK147-AK148-AK150-AK151-AK152-AK153</f>
        <v>3.2788171742399543E-2</v>
      </c>
      <c r="AL149" s="7">
        <f t="shared" ref="AL149" si="791">1-AL147-AL148-AL150-AL151-AL152-AL153</f>
        <v>3.6471104137524218E-2</v>
      </c>
      <c r="AM149" s="7">
        <f t="shared" ref="AM149" si="792">1-AM147-AM148-AM150-AM151-AM152-AM153</f>
        <v>4.1165570585900133E-2</v>
      </c>
      <c r="AN149" s="7">
        <f t="shared" ref="AN149" si="793">1-AN147-AN148-AN150-AN151-AN152-AN153</f>
        <v>4.7404568367631711E-2</v>
      </c>
      <c r="AO149" s="7">
        <f t="shared" ref="AO149" si="794">1-AO147-AO148-AO150-AO151-AO152-AO153</f>
        <v>5.445411174981437E-2</v>
      </c>
      <c r="AP149" s="7">
        <f t="shared" ref="AP149" si="795">1-AP147-AP148-AP150-AP151-AP152-AP153</f>
        <v>6.2204643876357268E-2</v>
      </c>
      <c r="AQ149" s="7">
        <f t="shared" ref="AQ149" si="796">1-AQ147-AQ148-AQ150-AQ151-AQ152-AQ153</f>
        <v>7.0366068229635453E-2</v>
      </c>
      <c r="AR149" s="7">
        <f t="shared" ref="AR149" si="797">1-AR147-AR148-AR150-AR151-AR152-AR153</f>
        <v>7.9179727378445391E-2</v>
      </c>
      <c r="AS149" s="7">
        <f t="shared" ref="AS149" si="798">1-AS147-AS148-AS150-AS151-AS152-AS153</f>
        <v>8.8616414775793545E-2</v>
      </c>
      <c r="AT149" s="7">
        <f t="shared" ref="AT149" si="799">1-AT147-AT148-AT150-AT151-AT152-AT153</f>
        <v>9.8515456656107447E-2</v>
      </c>
      <c r="AU149" s="7">
        <f t="shared" ref="AU149" si="800">1-AU147-AU148-AU150-AU151-AU152-AU153</f>
        <v>0.10863601351292804</v>
      </c>
      <c r="AV149" s="7">
        <f t="shared" ref="AV149" si="801">1-AV147-AV148-AV150-AV151-AV152-AV153</f>
        <v>0.1193474940017889</v>
      </c>
      <c r="AW149" s="7">
        <f t="shared" ref="AW149" si="802">1-AW147-AW148-AW150-AW151-AW152-AW153</f>
        <v>0.13088343302202379</v>
      </c>
      <c r="AX149" s="7">
        <f t="shared" ref="AX149" si="803">1-AX147-AX148-AX150-AX151-AX152-AX153</f>
        <v>0.14149374348764401</v>
      </c>
      <c r="AY149" s="7">
        <f t="shared" ref="AY149" si="804">1-AY147-AY148-AY150-AY151-AY152-AY153</f>
        <v>0.15671967021671376</v>
      </c>
      <c r="AZ149" s="7">
        <f t="shared" ref="AZ149" si="805">1-AZ147-AZ148-AZ150-AZ151-AZ152-AZ153</f>
        <v>0.17092313088712263</v>
      </c>
      <c r="BA149" s="7">
        <f t="shared" ref="BA149" si="806">1-BA147-BA148-BA150-BA151-BA152-BA153</f>
        <v>0.18676870776108914</v>
      </c>
      <c r="BB149" s="7">
        <f t="shared" ref="BB149" si="807">1-BB147-BB148-BB150-BB151-BB152-BB153</f>
        <v>0.20425091264828626</v>
      </c>
      <c r="BC149" s="7">
        <f t="shared" ref="BC149" si="808">1-BC147-BC148-BC150-BC151-BC152-BC153</f>
        <v>0.22362499093767807</v>
      </c>
      <c r="BD149" s="7">
        <f t="shared" ref="BD149" si="809">1-BD147-BD148-BD150-BD151-BD152-BD153</f>
        <v>0.24483023608511575</v>
      </c>
      <c r="BE149" s="7">
        <f t="shared" ref="BE149" si="810">1-BE147-BE148-BE150-BE151-BE152-BE153</f>
        <v>0.26864603458608449</v>
      </c>
      <c r="BF149" s="7">
        <f t="shared" ref="BF149" si="811">1-BF147-BF148-BF150-BF151-BF152-BF153</f>
        <v>0.29533744772170228</v>
      </c>
      <c r="BG149" s="7">
        <f t="shared" ref="BG149" si="812">1-BG147-BG148-BG150-BG151-BG152-BG153</f>
        <v>0.32541991818524296</v>
      </c>
      <c r="BH149" s="7">
        <f t="shared" ref="BH149" si="813">1-BH147-BH148-BH150-BH151-BH152-BH153</f>
        <v>0.35961695544730893</v>
      </c>
    </row>
    <row r="150" spans="1:60" hidden="1" x14ac:dyDescent="0.3">
      <c r="A150" t="s">
        <v>9</v>
      </c>
      <c r="B150" t="s">
        <v>10</v>
      </c>
      <c r="C150" t="s">
        <v>37</v>
      </c>
      <c r="D150" t="s">
        <v>20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 s="6">
        <f>IFERROR(SUMIFS('intermediary sheet'!J$2:J$185,'intermediary sheet'!$C$2:$C$185,'Market shares starting point Fe'!$C150,'intermediary sheet'!$D$2:$D$185,'Market shares starting point Fe'!$D150)/SUMIFS('intermediary sheet'!J$2:J$185,'intermediary sheet'!$C$2:$C$185,'Market shares starting point Fe'!$C150,'intermediary sheet'!$D$2:$D$185,"total"),0)</f>
        <v>0</v>
      </c>
      <c r="K150" s="6">
        <f>IFERROR(SUMIFS('intermediary sheet'!K$2:K$185,'intermediary sheet'!$C$2:$C$185,'Market shares starting point Fe'!$C150,'intermediary sheet'!$D$2:$D$185,'Market shares starting point Fe'!$D150)/SUMIFS('intermediary sheet'!K$2:K$185,'intermediary sheet'!$C$2:$C$185,'Market shares starting point Fe'!$C150,'intermediary sheet'!$D$2:$D$185,"total"),0)</f>
        <v>0</v>
      </c>
      <c r="L150" s="6">
        <f>IFERROR(SUMIFS('intermediary sheet'!L$2:L$185,'intermediary sheet'!$C$2:$C$185,'Market shares starting point Fe'!$C150,'intermediary sheet'!$D$2:$D$185,'Market shares starting point Fe'!$D150)/SUMIFS('intermediary sheet'!L$2:L$185,'intermediary sheet'!$C$2:$C$185,'Market shares starting point Fe'!$C150,'intermediary sheet'!$D$2:$D$185,"total"),0)</f>
        <v>0</v>
      </c>
      <c r="M150" s="6">
        <f>IFERROR(SUMIFS('intermediary sheet'!M$2:M$185,'intermediary sheet'!$C$2:$C$185,'Market shares starting point Fe'!$C150,'intermediary sheet'!$D$2:$D$185,'Market shares starting point Fe'!$D150)/SUMIFS('intermediary sheet'!M$2:M$185,'intermediary sheet'!$C$2:$C$185,'Market shares starting point Fe'!$C150,'intermediary sheet'!$D$2:$D$185,"total"),0)</f>
        <v>0</v>
      </c>
      <c r="N150" s="6">
        <f>IFERROR(SUMIFS('intermediary sheet'!N$2:N$185,'intermediary sheet'!$C$2:$C$185,'Market shares starting point Fe'!$C150,'intermediary sheet'!$D$2:$D$185,'Market shares starting point Fe'!$D150)/SUMIFS('intermediary sheet'!N$2:N$185,'intermediary sheet'!$C$2:$C$185,'Market shares starting point Fe'!$C150,'intermediary sheet'!$D$2:$D$185,"total"),0)</f>
        <v>0</v>
      </c>
      <c r="O150" s="6">
        <f>IFERROR(SUMIFS('intermediary sheet'!O$2:O$185,'intermediary sheet'!$C$2:$C$185,'Market shares starting point Fe'!$C150,'intermediary sheet'!$D$2:$D$185,'Market shares starting point Fe'!$D150)/SUMIFS('intermediary sheet'!O$2:O$185,'intermediary sheet'!$C$2:$C$185,'Market shares starting point Fe'!$C150,'intermediary sheet'!$D$2:$D$185,"total"),0)</f>
        <v>0</v>
      </c>
      <c r="P150" s="6">
        <f>IFERROR(SUMIFS('intermediary sheet'!P$2:P$185,'intermediary sheet'!$C$2:$C$185,'Market shares starting point Fe'!$C150,'intermediary sheet'!$D$2:$D$185,'Market shares starting point Fe'!$D150)/SUMIFS('intermediary sheet'!P$2:P$185,'intermediary sheet'!$C$2:$C$185,'Market shares starting point Fe'!$C150,'intermediary sheet'!$D$2:$D$185,"total"),0)</f>
        <v>9.7138067955429147E-3</v>
      </c>
      <c r="Q150" s="6">
        <f>IFERROR(SUMIFS('intermediary sheet'!Q$2:Q$185,'intermediary sheet'!$C$2:$C$185,'Market shares starting point Fe'!$C150,'intermediary sheet'!$D$2:$D$185,'Market shares starting point Fe'!$D150)/SUMIFS('intermediary sheet'!Q$2:Q$185,'intermediary sheet'!$C$2:$C$185,'Market shares starting point Fe'!$C150,'intermediary sheet'!$D$2:$D$185,"total"),0)</f>
        <v>1.6687200547570159E-2</v>
      </c>
      <c r="R150" s="6">
        <f>IFERROR(SUMIFS('intermediary sheet'!R$2:R$185,'intermediary sheet'!$C$2:$C$185,'Market shares starting point Fe'!$C150,'intermediary sheet'!$D$2:$D$185,'Market shares starting point Fe'!$D150)/SUMIFS('intermediary sheet'!R$2:R$185,'intermediary sheet'!$C$2:$C$185,'Market shares starting point Fe'!$C150,'intermediary sheet'!$D$2:$D$185,"total"),0)</f>
        <v>1.7083786724700761E-2</v>
      </c>
      <c r="S150" s="6">
        <f>IFERROR(SUMIFS('intermediary sheet'!S$2:S$185,'intermediary sheet'!$C$2:$C$185,'Market shares starting point Fe'!$C150,'intermediary sheet'!$D$2:$D$185,'Market shares starting point Fe'!$D150)/SUMIFS('intermediary sheet'!S$2:S$185,'intermediary sheet'!$C$2:$C$185,'Market shares starting point Fe'!$C150,'intermediary sheet'!$D$2:$D$185,"total"),0)</f>
        <v>2.8566722033851771E-2</v>
      </c>
      <c r="T150" s="6">
        <f>IFERROR(SUMIFS('intermediary sheet'!T$2:T$185,'intermediary sheet'!$C$2:$C$185,'Market shares starting point Fe'!$C150,'intermediary sheet'!$D$2:$D$185,'Market shares starting point Fe'!$D150)/SUMIFS('intermediary sheet'!T$2:T$185,'intermediary sheet'!$C$2:$C$185,'Market shares starting point Fe'!$C150,'intermediary sheet'!$D$2:$D$185,"total"),0)</f>
        <v>4.2326231034671633E-2</v>
      </c>
      <c r="U150" s="6">
        <f>IFERROR(SUMIFS('intermediary sheet'!U$2:U$185,'intermediary sheet'!$C$2:$C$185,'Market shares starting point Fe'!$C150,'intermediary sheet'!$D$2:$D$185,'Market shares starting point Fe'!$D150)/SUMIFS('intermediary sheet'!U$2:U$185,'intermediary sheet'!$C$2:$C$185,'Market shares starting point Fe'!$C150,'intermediary sheet'!$D$2:$D$185,"total"),0)</f>
        <v>4.2607937200174445E-2</v>
      </c>
      <c r="V150" s="6">
        <f>IFERROR(SUMIFS('intermediary sheet'!V$2:V$185,'intermediary sheet'!$C$2:$C$185,'Market shares starting point Fe'!$C150,'intermediary sheet'!$D$2:$D$185,'Market shares starting point Fe'!$D150)/SUMIFS('intermediary sheet'!V$2:V$185,'intermediary sheet'!$C$2:$C$185,'Market shares starting point Fe'!$C150,'intermediary sheet'!$D$2:$D$185,"total"),0)</f>
        <v>4.2362897975633203E-2</v>
      </c>
      <c r="W150" s="6">
        <f>IFERROR(SUMIFS('intermediary sheet'!W$2:W$185,'intermediary sheet'!$C$2:$C$185,'Market shares starting point Fe'!$C150,'intermediary sheet'!$D$2:$D$185,'Market shares starting point Fe'!$D150)/SUMIFS('intermediary sheet'!W$2:W$185,'intermediary sheet'!$C$2:$C$185,'Market shares starting point Fe'!$C150,'intermediary sheet'!$D$2:$D$185,"total"),0)</f>
        <v>4.0973713497499883E-2</v>
      </c>
      <c r="X150" s="6">
        <f>IFERROR(SUMIFS('intermediary sheet'!X$2:X$185,'intermediary sheet'!$C$2:$C$185,'Market shares starting point Fe'!$C150,'intermediary sheet'!$D$2:$D$185,'Market shares starting point Fe'!$D150)/SUMIFS('intermediary sheet'!X$2:X$185,'intermediary sheet'!$C$2:$C$185,'Market shares starting point Fe'!$C150,'intermediary sheet'!$D$2:$D$185,"total"),0)</f>
        <v>4.0549561437553366E-2</v>
      </c>
      <c r="Y150" s="6">
        <f>IFERROR(SUMIFS('intermediary sheet'!Y$2:Y$185,'intermediary sheet'!$C$2:$C$185,'Market shares starting point Fe'!$C150,'intermediary sheet'!$D$2:$D$185,'Market shares starting point Fe'!$D150)/SUMIFS('intermediary sheet'!Y$2:Y$185,'intermediary sheet'!$C$2:$C$185,'Market shares starting point Fe'!$C150,'intermediary sheet'!$D$2:$D$185,"total"),0)</f>
        <v>4.9556906511810779E-2</v>
      </c>
      <c r="Z150" s="6">
        <f>IFERROR(SUMIFS('intermediary sheet'!Z$2:Z$185,'intermediary sheet'!$C$2:$C$185,'Market shares starting point Fe'!$C150,'intermediary sheet'!$D$2:$D$185,'Market shares starting point Fe'!$D150)/SUMIFS('intermediary sheet'!Z$2:Z$185,'intermediary sheet'!$C$2:$C$185,'Market shares starting point Fe'!$C150,'intermediary sheet'!$D$2:$D$185,"total"),0)</f>
        <v>3.9042895521506804E-2</v>
      </c>
      <c r="AA150" s="7">
        <f>IF(SUMIFS('Eurostat market shares'!$Z$2:$Z$185,'Eurostat market shares'!$C$2:$C$185,'Market shares starting point Fe'!$C150,'Eurostat market shares'!$D$2:$D$185,'Market shares starting point Fe'!$D150)=0,(SUMIFS('RAW data extract'!X$74:X$81,'RAW data extract'!$C$74:$C$81,VLOOKUP('Market shares starting point Fe'!$D150,Nomenclature!$F$1:$G$8,2,FALSE))-'Market shares starting point Fe'!Z150)+Z150,$Z150/SUMIFS('Eurostat market shares'!$Z$2:$Z$185,'Eurostat market shares'!$C$2:$C$185,'Market shares starting point Fe'!$C150,'Eurostat market shares'!$D$2:$D$185,'Market shares starting point Fe'!$D150)*(SUMIFS('RAW data extract'!X$74:X$81,'RAW data extract'!$C$74:$C$81,VLOOKUP('Market shares starting point Fe'!$D150,Nomenclature!$F$1:$G$8,2,FALSE))-'Market shares starting point Fe'!Z150)+Z150)</f>
        <v>3.9319930082435152E-2</v>
      </c>
      <c r="AB150" s="7">
        <f>IF(SUMIFS('Eurostat market shares'!$Z$2:$Z$185,'Eurostat market shares'!$C$2:$C$185,'Market shares starting point Fe'!$C150,'Eurostat market shares'!$D$2:$D$185,'Market shares starting point Fe'!$D150)=0,(SUMIFS('RAW data extract'!Y$74:Y$81,'RAW data extract'!$C$74:$C$81,VLOOKUP('Market shares starting point Fe'!$D150,Nomenclature!$F$1:$G$8,2,FALSE))-'Market shares starting point Fe'!AA150)+AA150,$Z150/SUMIFS('Eurostat market shares'!$Z$2:$Z$185,'Eurostat market shares'!$C$2:$C$185,'Market shares starting point Fe'!$C150,'Eurostat market shares'!$D$2:$D$185,'Market shares starting point Fe'!$D150)*(SUMIFS('RAW data extract'!Y$74:Y$81,'RAW data extract'!$C$74:$C$81,VLOOKUP('Market shares starting point Fe'!$D150,Nomenclature!$F$1:$G$8,2,FALSE))-'Market shares starting point Fe'!AA150)+AA150)</f>
        <v>3.8625394402092041E-2</v>
      </c>
      <c r="AC150" s="7">
        <f>IF(SUMIFS('Eurostat market shares'!$Z$2:$Z$185,'Eurostat market shares'!$C$2:$C$185,'Market shares starting point Fe'!$C150,'Eurostat market shares'!$D$2:$D$185,'Market shares starting point Fe'!$D150)=0,(SUMIFS('RAW data extract'!Z$74:Z$81,'RAW data extract'!$C$74:$C$81,VLOOKUP('Market shares starting point Fe'!$D150,Nomenclature!$F$1:$G$8,2,FALSE))-'Market shares starting point Fe'!AB150)+AB150,$Z150/SUMIFS('Eurostat market shares'!$Z$2:$Z$185,'Eurostat market shares'!$C$2:$C$185,'Market shares starting point Fe'!$C150,'Eurostat market shares'!$D$2:$D$185,'Market shares starting point Fe'!$D150)*(SUMIFS('RAW data extract'!Z$74:Z$81,'RAW data extract'!$C$74:$C$81,VLOOKUP('Market shares starting point Fe'!$D150,Nomenclature!$F$1:$G$8,2,FALSE))-'Market shares starting point Fe'!AB150)+AB150)</f>
        <v>3.7984688002641952E-2</v>
      </c>
      <c r="AD150" s="7">
        <f>IF(SUMIFS('Eurostat market shares'!$Z$2:$Z$185,'Eurostat market shares'!$C$2:$C$185,'Market shares starting point Fe'!$C150,'Eurostat market shares'!$D$2:$D$185,'Market shares starting point Fe'!$D150)=0,(SUMIFS('RAW data extract'!AA$74:AA$81,'RAW data extract'!$C$74:$C$81,VLOOKUP('Market shares starting point Fe'!$D150,Nomenclature!$F$1:$G$8,2,FALSE))-'Market shares starting point Fe'!AC150)+AC150,$Z150/SUMIFS('Eurostat market shares'!$Z$2:$Z$185,'Eurostat market shares'!$C$2:$C$185,'Market shares starting point Fe'!$C150,'Eurostat market shares'!$D$2:$D$185,'Market shares starting point Fe'!$D150)*(SUMIFS('RAW data extract'!AA$74:AA$81,'RAW data extract'!$C$74:$C$81,VLOOKUP('Market shares starting point Fe'!$D150,Nomenclature!$F$1:$G$8,2,FALSE))-'Market shares starting point Fe'!AC150)+AC150)</f>
        <v>3.7394934764585233E-2</v>
      </c>
      <c r="AE150" s="7">
        <f>IF(SUMIFS('Eurostat market shares'!$Z$2:$Z$185,'Eurostat market shares'!$C$2:$C$185,'Market shares starting point Fe'!$C150,'Eurostat market shares'!$D$2:$D$185,'Market shares starting point Fe'!$D150)=0,(SUMIFS('RAW data extract'!AB$74:AB$81,'RAW data extract'!$C$74:$C$81,VLOOKUP('Market shares starting point Fe'!$D150,Nomenclature!$F$1:$G$8,2,FALSE))-'Market shares starting point Fe'!AD150)+AD150,$Z150/SUMIFS('Eurostat market shares'!$Z$2:$Z$185,'Eurostat market shares'!$C$2:$C$185,'Market shares starting point Fe'!$C150,'Eurostat market shares'!$D$2:$D$185,'Market shares starting point Fe'!$D150)*(SUMIFS('RAW data extract'!AB$74:AB$81,'RAW data extract'!$C$74:$C$81,VLOOKUP('Market shares starting point Fe'!$D150,Nomenclature!$F$1:$G$8,2,FALSE))-'Market shares starting point Fe'!AD150)+AD150)</f>
        <v>3.6861742471406563E-2</v>
      </c>
      <c r="AF150" s="7">
        <f>IF(SUMIFS('Eurostat market shares'!$Z$2:$Z$185,'Eurostat market shares'!$C$2:$C$185,'Market shares starting point Fe'!$C150,'Eurostat market shares'!$D$2:$D$185,'Market shares starting point Fe'!$D150)=0,(SUMIFS('RAW data extract'!AC$74:AC$81,'RAW data extract'!$C$74:$C$81,VLOOKUP('Market shares starting point Fe'!$D150,Nomenclature!$F$1:$G$8,2,FALSE))-'Market shares starting point Fe'!AE150)+AE150,$Z150/SUMIFS('Eurostat market shares'!$Z$2:$Z$185,'Eurostat market shares'!$C$2:$C$185,'Market shares starting point Fe'!$C150,'Eurostat market shares'!$D$2:$D$185,'Market shares starting point Fe'!$D150)*(SUMIFS('RAW data extract'!AC$74:AC$81,'RAW data extract'!$C$74:$C$81,VLOOKUP('Market shares starting point Fe'!$D150,Nomenclature!$F$1:$G$8,2,FALSE))-'Market shares starting point Fe'!AE150)+AE150)</f>
        <v>3.6362084416650627E-2</v>
      </c>
      <c r="AG150" s="7">
        <f>IF(SUMIFS('Eurostat market shares'!$Z$2:$Z$185,'Eurostat market shares'!$C$2:$C$185,'Market shares starting point Fe'!$C150,'Eurostat market shares'!$D$2:$D$185,'Market shares starting point Fe'!$D150)=0,(SUMIFS('RAW data extract'!AD$74:AD$81,'RAW data extract'!$C$74:$C$81,VLOOKUP('Market shares starting point Fe'!$D150,Nomenclature!$F$1:$G$8,2,FALSE))-'Market shares starting point Fe'!AF150)+AF150,$Z150/SUMIFS('Eurostat market shares'!$Z$2:$Z$185,'Eurostat market shares'!$C$2:$C$185,'Market shares starting point Fe'!$C150,'Eurostat market shares'!$D$2:$D$185,'Market shares starting point Fe'!$D150)*(SUMIFS('RAW data extract'!AD$74:AD$81,'RAW data extract'!$C$74:$C$81,VLOOKUP('Market shares starting point Fe'!$D150,Nomenclature!$F$1:$G$8,2,FALSE))-'Market shares starting point Fe'!AF150)+AF150)</f>
        <v>3.5892138907732116E-2</v>
      </c>
      <c r="AH150" s="7">
        <f>IF(SUMIFS('Eurostat market shares'!$Z$2:$Z$185,'Eurostat market shares'!$C$2:$C$185,'Market shares starting point Fe'!$C150,'Eurostat market shares'!$D$2:$D$185,'Market shares starting point Fe'!$D150)=0,(SUMIFS('RAW data extract'!AE$74:AE$81,'RAW data extract'!$C$74:$C$81,VLOOKUP('Market shares starting point Fe'!$D150,Nomenclature!$F$1:$G$8,2,FALSE))-'Market shares starting point Fe'!AG150)+AG150,$Z150/SUMIFS('Eurostat market shares'!$Z$2:$Z$185,'Eurostat market shares'!$C$2:$C$185,'Market shares starting point Fe'!$C150,'Eurostat market shares'!$D$2:$D$185,'Market shares starting point Fe'!$D150)*(SUMIFS('RAW data extract'!AE$74:AE$81,'RAW data extract'!$C$74:$C$81,VLOOKUP('Market shares starting point Fe'!$D150,Nomenclature!$F$1:$G$8,2,FALSE))-'Market shares starting point Fe'!AG150)+AG150)</f>
        <v>3.5424830398900535E-2</v>
      </c>
      <c r="AI150" s="7">
        <f>IF(SUMIFS('Eurostat market shares'!$Z$2:$Z$185,'Eurostat market shares'!$C$2:$C$185,'Market shares starting point Fe'!$C150,'Eurostat market shares'!$D$2:$D$185,'Market shares starting point Fe'!$D150)=0,(SUMIFS('RAW data extract'!AF$74:AF$81,'RAW data extract'!$C$74:$C$81,VLOOKUP('Market shares starting point Fe'!$D150,Nomenclature!$F$1:$G$8,2,FALSE))-'Market shares starting point Fe'!AH150)+AH150,$Z150/SUMIFS('Eurostat market shares'!$Z$2:$Z$185,'Eurostat market shares'!$C$2:$C$185,'Market shares starting point Fe'!$C150,'Eurostat market shares'!$D$2:$D$185,'Market shares starting point Fe'!$D150)*(SUMIFS('RAW data extract'!AF$74:AF$81,'RAW data extract'!$C$74:$C$81,VLOOKUP('Market shares starting point Fe'!$D150,Nomenclature!$F$1:$G$8,2,FALSE))-'Market shares starting point Fe'!AH150)+AH150)</f>
        <v>3.4967944163720059E-2</v>
      </c>
      <c r="AJ150" s="7">
        <f>IF(SUMIFS('Eurostat market shares'!$Z$2:$Z$185,'Eurostat market shares'!$C$2:$C$185,'Market shares starting point Fe'!$C150,'Eurostat market shares'!$D$2:$D$185,'Market shares starting point Fe'!$D150)=0,(SUMIFS('RAW data extract'!AG$74:AG$81,'RAW data extract'!$C$74:$C$81,VLOOKUP('Market shares starting point Fe'!$D150,Nomenclature!$F$1:$G$8,2,FALSE))-'Market shares starting point Fe'!AI150)+AI150,$Z150/SUMIFS('Eurostat market shares'!$Z$2:$Z$185,'Eurostat market shares'!$C$2:$C$185,'Market shares starting point Fe'!$C150,'Eurostat market shares'!$D$2:$D$185,'Market shares starting point Fe'!$D150)*(SUMIFS('RAW data extract'!AG$74:AG$81,'RAW data extract'!$C$74:$C$81,VLOOKUP('Market shares starting point Fe'!$D150,Nomenclature!$F$1:$G$8,2,FALSE))-'Market shares starting point Fe'!AI150)+AI150)</f>
        <v>3.4512792740558365E-2</v>
      </c>
      <c r="AK150" s="7">
        <f>IF(SUMIFS('Eurostat market shares'!$Z$2:$Z$185,'Eurostat market shares'!$C$2:$C$185,'Market shares starting point Fe'!$C150,'Eurostat market shares'!$D$2:$D$185,'Market shares starting point Fe'!$D150)=0,(SUMIFS('RAW data extract'!AH$74:AH$81,'RAW data extract'!$C$74:$C$81,VLOOKUP('Market shares starting point Fe'!$D150,Nomenclature!$F$1:$G$8,2,FALSE))-'Market shares starting point Fe'!AJ150)+AJ150,$Z150/SUMIFS('Eurostat market shares'!$Z$2:$Z$185,'Eurostat market shares'!$C$2:$C$185,'Market shares starting point Fe'!$C150,'Eurostat market shares'!$D$2:$D$185,'Market shares starting point Fe'!$D150)*(SUMIFS('RAW data extract'!AH$74:AH$81,'RAW data extract'!$C$74:$C$81,VLOOKUP('Market shares starting point Fe'!$D150,Nomenclature!$F$1:$G$8,2,FALSE))-'Market shares starting point Fe'!AJ150)+AJ150)</f>
        <v>3.405087619776296E-2</v>
      </c>
      <c r="AL150" s="7">
        <f>IF(SUMIFS('Eurostat market shares'!$Z$2:$Z$185,'Eurostat market shares'!$C$2:$C$185,'Market shares starting point Fe'!$C150,'Eurostat market shares'!$D$2:$D$185,'Market shares starting point Fe'!$D150)=0,(SUMIFS('RAW data extract'!AI$74:AI$81,'RAW data extract'!$C$74:$C$81,VLOOKUP('Market shares starting point Fe'!$D150,Nomenclature!$F$1:$G$8,2,FALSE))-'Market shares starting point Fe'!AK150)+AK150,$Z150/SUMIFS('Eurostat market shares'!$Z$2:$Z$185,'Eurostat market shares'!$C$2:$C$185,'Market shares starting point Fe'!$C150,'Eurostat market shares'!$D$2:$D$185,'Market shares starting point Fe'!$D150)*(SUMIFS('RAW data extract'!AI$74:AI$81,'RAW data extract'!$C$74:$C$81,VLOOKUP('Market shares starting point Fe'!$D150,Nomenclature!$F$1:$G$8,2,FALSE))-'Market shares starting point Fe'!AK150)+AK150)</f>
        <v>3.3574473740367934E-2</v>
      </c>
      <c r="AM150" s="7">
        <f>IF(SUMIFS('Eurostat market shares'!$Z$2:$Z$185,'Eurostat market shares'!$C$2:$C$185,'Market shares starting point Fe'!$C150,'Eurostat market shares'!$D$2:$D$185,'Market shares starting point Fe'!$D150)=0,(SUMIFS('RAW data extract'!AJ$74:AJ$81,'RAW data extract'!$C$74:$C$81,VLOOKUP('Market shares starting point Fe'!$D150,Nomenclature!$F$1:$G$8,2,FALSE))-'Market shares starting point Fe'!AL150)+AL150,$Z150/SUMIFS('Eurostat market shares'!$Z$2:$Z$185,'Eurostat market shares'!$C$2:$C$185,'Market shares starting point Fe'!$C150,'Eurostat market shares'!$D$2:$D$185,'Market shares starting point Fe'!$D150)*(SUMIFS('RAW data extract'!AJ$74:AJ$81,'RAW data extract'!$C$74:$C$81,VLOOKUP('Market shares starting point Fe'!$D150,Nomenclature!$F$1:$G$8,2,FALSE))-'Market shares starting point Fe'!AL150)+AL150)</f>
        <v>3.3072029260569361E-2</v>
      </c>
      <c r="AN150" s="7">
        <f>IF(SUMIFS('Eurostat market shares'!$Z$2:$Z$185,'Eurostat market shares'!$C$2:$C$185,'Market shares starting point Fe'!$C150,'Eurostat market shares'!$D$2:$D$185,'Market shares starting point Fe'!$D150)=0,(SUMIFS('RAW data extract'!AK$74:AK$81,'RAW data extract'!$C$74:$C$81,VLOOKUP('Market shares starting point Fe'!$D150,Nomenclature!$F$1:$G$8,2,FALSE))-'Market shares starting point Fe'!AM150)+AM150,$Z150/SUMIFS('Eurostat market shares'!$Z$2:$Z$185,'Eurostat market shares'!$C$2:$C$185,'Market shares starting point Fe'!$C150,'Eurostat market shares'!$D$2:$D$185,'Market shares starting point Fe'!$D150)*(SUMIFS('RAW data extract'!AK$74:AK$81,'RAW data extract'!$C$74:$C$81,VLOOKUP('Market shares starting point Fe'!$D150,Nomenclature!$F$1:$G$8,2,FALSE))-'Market shares starting point Fe'!AM150)+AM150)</f>
        <v>3.2535206199983589E-2</v>
      </c>
      <c r="AO150" s="7">
        <f>IF(SUMIFS('Eurostat market shares'!$Z$2:$Z$185,'Eurostat market shares'!$C$2:$C$185,'Market shares starting point Fe'!$C150,'Eurostat market shares'!$D$2:$D$185,'Market shares starting point Fe'!$D150)=0,(SUMIFS('RAW data extract'!AL$74:AL$81,'RAW data extract'!$C$74:$C$81,VLOOKUP('Market shares starting point Fe'!$D150,Nomenclature!$F$1:$G$8,2,FALSE))-'Market shares starting point Fe'!AN150)+AN150,$Z150/SUMIFS('Eurostat market shares'!$Z$2:$Z$185,'Eurostat market shares'!$C$2:$C$185,'Market shares starting point Fe'!$C150,'Eurostat market shares'!$D$2:$D$185,'Market shares starting point Fe'!$D150)*(SUMIFS('RAW data extract'!AL$74:AL$81,'RAW data extract'!$C$74:$C$81,VLOOKUP('Market shares starting point Fe'!$D150,Nomenclature!$F$1:$G$8,2,FALSE))-'Market shares starting point Fe'!AN150)+AN150)</f>
        <v>3.1974565430853183E-2</v>
      </c>
      <c r="AP150" s="7">
        <f>IF(SUMIFS('Eurostat market shares'!$Z$2:$Z$185,'Eurostat market shares'!$C$2:$C$185,'Market shares starting point Fe'!$C150,'Eurostat market shares'!$D$2:$D$185,'Market shares starting point Fe'!$D150)=0,(SUMIFS('RAW data extract'!AM$74:AM$81,'RAW data extract'!$C$74:$C$81,VLOOKUP('Market shares starting point Fe'!$D150,Nomenclature!$F$1:$G$8,2,FALSE))-'Market shares starting point Fe'!AO150)+AO150,$Z150/SUMIFS('Eurostat market shares'!$Z$2:$Z$185,'Eurostat market shares'!$C$2:$C$185,'Market shares starting point Fe'!$C150,'Eurostat market shares'!$D$2:$D$185,'Market shares starting point Fe'!$D150)*(SUMIFS('RAW data extract'!AM$74:AM$81,'RAW data extract'!$C$74:$C$81,VLOOKUP('Market shares starting point Fe'!$D150,Nomenclature!$F$1:$G$8,2,FALSE))-'Market shares starting point Fe'!AO150)+AO150)</f>
        <v>3.1376122585766317E-2</v>
      </c>
      <c r="AQ150" s="7">
        <f>IF(SUMIFS('Eurostat market shares'!$Z$2:$Z$185,'Eurostat market shares'!$C$2:$C$185,'Market shares starting point Fe'!$C150,'Eurostat market shares'!$D$2:$D$185,'Market shares starting point Fe'!$D150)=0,(SUMIFS('RAW data extract'!AN$74:AN$81,'RAW data extract'!$C$74:$C$81,VLOOKUP('Market shares starting point Fe'!$D150,Nomenclature!$F$1:$G$8,2,FALSE))-'Market shares starting point Fe'!AP150)+AP150,$Z150/SUMIFS('Eurostat market shares'!$Z$2:$Z$185,'Eurostat market shares'!$C$2:$C$185,'Market shares starting point Fe'!$C150,'Eurostat market shares'!$D$2:$D$185,'Market shares starting point Fe'!$D150)*(SUMIFS('RAW data extract'!AN$74:AN$81,'RAW data extract'!$C$74:$C$81,VLOOKUP('Market shares starting point Fe'!$D150,Nomenclature!$F$1:$G$8,2,FALSE))-'Market shares starting point Fe'!AP150)+AP150)</f>
        <v>3.0758873610600885E-2</v>
      </c>
      <c r="AR150" s="7">
        <f>IF(SUMIFS('Eurostat market shares'!$Z$2:$Z$185,'Eurostat market shares'!$C$2:$C$185,'Market shares starting point Fe'!$C150,'Eurostat market shares'!$D$2:$D$185,'Market shares starting point Fe'!$D150)=0,(SUMIFS('RAW data extract'!AO$74:AO$81,'RAW data extract'!$C$74:$C$81,VLOOKUP('Market shares starting point Fe'!$D150,Nomenclature!$F$1:$G$8,2,FALSE))-'Market shares starting point Fe'!AQ150)+AQ150,$Z150/SUMIFS('Eurostat market shares'!$Z$2:$Z$185,'Eurostat market shares'!$C$2:$C$185,'Market shares starting point Fe'!$C150,'Eurostat market shares'!$D$2:$D$185,'Market shares starting point Fe'!$D150)*(SUMIFS('RAW data extract'!AO$74:AO$81,'RAW data extract'!$C$74:$C$81,VLOOKUP('Market shares starting point Fe'!$D150,Nomenclature!$F$1:$G$8,2,FALSE))-'Market shares starting point Fe'!AQ150)+AQ150)</f>
        <v>3.0131756974951004E-2</v>
      </c>
      <c r="AS150" s="7">
        <f>IF(SUMIFS('Eurostat market shares'!$Z$2:$Z$185,'Eurostat market shares'!$C$2:$C$185,'Market shares starting point Fe'!$C150,'Eurostat market shares'!$D$2:$D$185,'Market shares starting point Fe'!$D150)=0,(SUMIFS('RAW data extract'!AP$74:AP$81,'RAW data extract'!$C$74:$C$81,VLOOKUP('Market shares starting point Fe'!$D150,Nomenclature!$F$1:$G$8,2,FALSE))-'Market shares starting point Fe'!AR150)+AR150,$Z150/SUMIFS('Eurostat market shares'!$Z$2:$Z$185,'Eurostat market shares'!$C$2:$C$185,'Market shares starting point Fe'!$C150,'Eurostat market shares'!$D$2:$D$185,'Market shares starting point Fe'!$D150)*(SUMIFS('RAW data extract'!AP$74:AP$81,'RAW data extract'!$C$74:$C$81,VLOOKUP('Market shares starting point Fe'!$D150,Nomenclature!$F$1:$G$8,2,FALSE))-'Market shares starting point Fe'!AR150)+AR150)</f>
        <v>2.9469294986471151E-2</v>
      </c>
      <c r="AT150" s="7">
        <f>IF(SUMIFS('Eurostat market shares'!$Z$2:$Z$185,'Eurostat market shares'!$C$2:$C$185,'Market shares starting point Fe'!$C150,'Eurostat market shares'!$D$2:$D$185,'Market shares starting point Fe'!$D150)=0,(SUMIFS('RAW data extract'!AQ$74:AQ$81,'RAW data extract'!$C$74:$C$81,VLOOKUP('Market shares starting point Fe'!$D150,Nomenclature!$F$1:$G$8,2,FALSE))-'Market shares starting point Fe'!AS150)+AS150,$Z150/SUMIFS('Eurostat market shares'!$Z$2:$Z$185,'Eurostat market shares'!$C$2:$C$185,'Market shares starting point Fe'!$C150,'Eurostat market shares'!$D$2:$D$185,'Market shares starting point Fe'!$D150)*(SUMIFS('RAW data extract'!AQ$74:AQ$81,'RAW data extract'!$C$74:$C$81,VLOOKUP('Market shares starting point Fe'!$D150,Nomenclature!$F$1:$G$8,2,FALSE))-'Market shares starting point Fe'!AS150)+AS150)</f>
        <v>2.878992632452141E-2</v>
      </c>
      <c r="AU150" s="7">
        <f>IF(SUMIFS('Eurostat market shares'!$Z$2:$Z$185,'Eurostat market shares'!$C$2:$C$185,'Market shares starting point Fe'!$C150,'Eurostat market shares'!$D$2:$D$185,'Market shares starting point Fe'!$D150)=0,(SUMIFS('RAW data extract'!AR$74:AR$81,'RAW data extract'!$C$74:$C$81,VLOOKUP('Market shares starting point Fe'!$D150,Nomenclature!$F$1:$G$8,2,FALSE))-'Market shares starting point Fe'!AT150)+AT150,$Z150/SUMIFS('Eurostat market shares'!$Z$2:$Z$185,'Eurostat market shares'!$C$2:$C$185,'Market shares starting point Fe'!$C150,'Eurostat market shares'!$D$2:$D$185,'Market shares starting point Fe'!$D150)*(SUMIFS('RAW data extract'!AR$74:AR$81,'RAW data extract'!$C$74:$C$81,VLOOKUP('Market shares starting point Fe'!$D150,Nomenclature!$F$1:$G$8,2,FALSE))-'Market shares starting point Fe'!AT150)+AT150)</f>
        <v>2.8115409997323565E-2</v>
      </c>
      <c r="AV150" s="7">
        <f>IF(SUMIFS('Eurostat market shares'!$Z$2:$Z$185,'Eurostat market shares'!$C$2:$C$185,'Market shares starting point Fe'!$C150,'Eurostat market shares'!$D$2:$D$185,'Market shares starting point Fe'!$D150)=0,(SUMIFS('RAW data extract'!AS$74:AS$81,'RAW data extract'!$C$74:$C$81,VLOOKUP('Market shares starting point Fe'!$D150,Nomenclature!$F$1:$G$8,2,FALSE))-'Market shares starting point Fe'!AU150)+AU150,$Z150/SUMIFS('Eurostat market shares'!$Z$2:$Z$185,'Eurostat market shares'!$C$2:$C$185,'Market shares starting point Fe'!$C150,'Eurostat market shares'!$D$2:$D$185,'Market shares starting point Fe'!$D150)*(SUMIFS('RAW data extract'!AS$74:AS$81,'RAW data extract'!$C$74:$C$81,VLOOKUP('Market shares starting point Fe'!$D150,Nomenclature!$F$1:$G$8,2,FALSE))-'Market shares starting point Fe'!AU150)+AU150)</f>
        <v>2.7413408001102178E-2</v>
      </c>
      <c r="AW150" s="7">
        <f>IF(SUMIFS('Eurostat market shares'!$Z$2:$Z$185,'Eurostat market shares'!$C$2:$C$185,'Market shares starting point Fe'!$C150,'Eurostat market shares'!$D$2:$D$185,'Market shares starting point Fe'!$D150)=0,(SUMIFS('RAW data extract'!AT$74:AT$81,'RAW data extract'!$C$74:$C$81,VLOOKUP('Market shares starting point Fe'!$D150,Nomenclature!$F$1:$G$8,2,FALSE))-'Market shares starting point Fe'!AV150)+AV150,$Z150/SUMIFS('Eurostat market shares'!$Z$2:$Z$185,'Eurostat market shares'!$C$2:$C$185,'Market shares starting point Fe'!$C150,'Eurostat market shares'!$D$2:$D$185,'Market shares starting point Fe'!$D150)*(SUMIFS('RAW data extract'!AT$74:AT$81,'RAW data extract'!$C$74:$C$81,VLOOKUP('Market shares starting point Fe'!$D150,Nomenclature!$F$1:$G$8,2,FALSE))-'Market shares starting point Fe'!AV150)+AV150)</f>
        <v>2.6675194485455574E-2</v>
      </c>
      <c r="AX150" s="7">
        <f>IF(SUMIFS('Eurostat market shares'!$Z$2:$Z$185,'Eurostat market shares'!$C$2:$C$185,'Market shares starting point Fe'!$C150,'Eurostat market shares'!$D$2:$D$185,'Market shares starting point Fe'!$D150)=0,(SUMIFS('RAW data extract'!AU$74:AU$81,'RAW data extract'!$C$74:$C$81,VLOOKUP('Market shares starting point Fe'!$D150,Nomenclature!$F$1:$G$8,2,FALSE))-'Market shares starting point Fe'!AW150)+AW150,$Z150/SUMIFS('Eurostat market shares'!$Z$2:$Z$185,'Eurostat market shares'!$C$2:$C$185,'Market shares starting point Fe'!$C150,'Eurostat market shares'!$D$2:$D$185,'Market shares starting point Fe'!$D150)*(SUMIFS('RAW data extract'!AU$74:AU$81,'RAW data extract'!$C$74:$C$81,VLOOKUP('Market shares starting point Fe'!$D150,Nomenclature!$F$1:$G$8,2,FALSE))-'Market shares starting point Fe'!AW150)+AW150)</f>
        <v>2.5961732701462927E-2</v>
      </c>
      <c r="AY150" s="7">
        <f>IF(SUMIFS('Eurostat market shares'!$Z$2:$Z$185,'Eurostat market shares'!$C$2:$C$185,'Market shares starting point Fe'!$C150,'Eurostat market shares'!$D$2:$D$185,'Market shares starting point Fe'!$D150)=0,(SUMIFS('RAW data extract'!AV$74:AV$81,'RAW data extract'!$C$74:$C$81,VLOOKUP('Market shares starting point Fe'!$D150,Nomenclature!$F$1:$G$8,2,FALSE))-'Market shares starting point Fe'!AX150)+AX150,$Z150/SUMIFS('Eurostat market shares'!$Z$2:$Z$185,'Eurostat market shares'!$C$2:$C$185,'Market shares starting point Fe'!$C150,'Eurostat market shares'!$D$2:$D$185,'Market shares starting point Fe'!$D150)*(SUMIFS('RAW data extract'!AV$74:AV$81,'RAW data extract'!$C$74:$C$81,VLOOKUP('Market shares starting point Fe'!$D150,Nomenclature!$F$1:$G$8,2,FALSE))-'Market shares starting point Fe'!AX150)+AX150)</f>
        <v>2.5011607202097323E-2</v>
      </c>
      <c r="AZ150" s="7">
        <f>IF(SUMIFS('Eurostat market shares'!$Z$2:$Z$185,'Eurostat market shares'!$C$2:$C$185,'Market shares starting point Fe'!$C150,'Eurostat market shares'!$D$2:$D$185,'Market shares starting point Fe'!$D150)=0,(SUMIFS('RAW data extract'!AW$74:AW$81,'RAW data extract'!$C$74:$C$81,VLOOKUP('Market shares starting point Fe'!$D150,Nomenclature!$F$1:$G$8,2,FALSE))-'Market shares starting point Fe'!AY150)+AY150,$Z150/SUMIFS('Eurostat market shares'!$Z$2:$Z$185,'Eurostat market shares'!$C$2:$C$185,'Market shares starting point Fe'!$C150,'Eurostat market shares'!$D$2:$D$185,'Market shares starting point Fe'!$D150)*(SUMIFS('RAW data extract'!AW$74:AW$81,'RAW data extract'!$C$74:$C$81,VLOOKUP('Market shares starting point Fe'!$D150,Nomenclature!$F$1:$G$8,2,FALSE))-'Market shares starting point Fe'!AY150)+AY150)</f>
        <v>2.4092173084509141E-2</v>
      </c>
      <c r="BA150" s="7">
        <f>IF(SUMIFS('Eurostat market shares'!$Z$2:$Z$185,'Eurostat market shares'!$C$2:$C$185,'Market shares starting point Fe'!$C150,'Eurostat market shares'!$D$2:$D$185,'Market shares starting point Fe'!$D150)=0,(SUMIFS('RAW data extract'!AX$74:AX$81,'RAW data extract'!$C$74:$C$81,VLOOKUP('Market shares starting point Fe'!$D150,Nomenclature!$F$1:$G$8,2,FALSE))-'Market shares starting point Fe'!AZ150)+AZ150,$Z150/SUMIFS('Eurostat market shares'!$Z$2:$Z$185,'Eurostat market shares'!$C$2:$C$185,'Market shares starting point Fe'!$C150,'Eurostat market shares'!$D$2:$D$185,'Market shares starting point Fe'!$D150)*(SUMIFS('RAW data extract'!AX$74:AX$81,'RAW data extract'!$C$74:$C$81,VLOOKUP('Market shares starting point Fe'!$D150,Nomenclature!$F$1:$G$8,2,FALSE))-'Market shares starting point Fe'!AZ150)+AZ150)</f>
        <v>2.307349448163876E-2</v>
      </c>
      <c r="BB150" s="7">
        <f>IF(SUMIFS('Eurostat market shares'!$Z$2:$Z$185,'Eurostat market shares'!$C$2:$C$185,'Market shares starting point Fe'!$C150,'Eurostat market shares'!$D$2:$D$185,'Market shares starting point Fe'!$D150)=0,(SUMIFS('RAW data extract'!AY$74:AY$81,'RAW data extract'!$C$74:$C$81,VLOOKUP('Market shares starting point Fe'!$D150,Nomenclature!$F$1:$G$8,2,FALSE))-'Market shares starting point Fe'!BA150)+BA150,$Z150/SUMIFS('Eurostat market shares'!$Z$2:$Z$185,'Eurostat market shares'!$C$2:$C$185,'Market shares starting point Fe'!$C150,'Eurostat market shares'!$D$2:$D$185,'Market shares starting point Fe'!$D150)*(SUMIFS('RAW data extract'!AY$74:AY$81,'RAW data extract'!$C$74:$C$81,VLOOKUP('Market shares starting point Fe'!$D150,Nomenclature!$F$1:$G$8,2,FALSE))-'Market shares starting point Fe'!BA150)+BA150)</f>
        <v>2.1944456187427953E-2</v>
      </c>
      <c r="BC150" s="7">
        <f>IF(SUMIFS('Eurostat market shares'!$Z$2:$Z$185,'Eurostat market shares'!$C$2:$C$185,'Market shares starting point Fe'!$C150,'Eurostat market shares'!$D$2:$D$185,'Market shares starting point Fe'!$D150)=0,(SUMIFS('RAW data extract'!AZ$74:AZ$81,'RAW data extract'!$C$74:$C$81,VLOOKUP('Market shares starting point Fe'!$D150,Nomenclature!$F$1:$G$8,2,FALSE))-'Market shares starting point Fe'!BB150)+BB150,$Z150/SUMIFS('Eurostat market shares'!$Z$2:$Z$185,'Eurostat market shares'!$C$2:$C$185,'Market shares starting point Fe'!$C150,'Eurostat market shares'!$D$2:$D$185,'Market shares starting point Fe'!$D150)*(SUMIFS('RAW data extract'!AZ$74:AZ$81,'RAW data extract'!$C$74:$C$81,VLOOKUP('Market shares starting point Fe'!$D150,Nomenclature!$F$1:$G$8,2,FALSE))-'Market shares starting point Fe'!BB150)+BB150)</f>
        <v>2.0689861826904216E-2</v>
      </c>
      <c r="BD150" s="7">
        <f>IF(SUMIFS('Eurostat market shares'!$Z$2:$Z$185,'Eurostat market shares'!$C$2:$C$185,'Market shares starting point Fe'!$C150,'Eurostat market shares'!$D$2:$D$185,'Market shares starting point Fe'!$D150)=0,(SUMIFS('RAW data extract'!BA$74:BA$81,'RAW data extract'!$C$74:$C$81,VLOOKUP('Market shares starting point Fe'!$D150,Nomenclature!$F$1:$G$8,2,FALSE))-'Market shares starting point Fe'!BC150)+BC150,$Z150/SUMIFS('Eurostat market shares'!$Z$2:$Z$185,'Eurostat market shares'!$C$2:$C$185,'Market shares starting point Fe'!$C150,'Eurostat market shares'!$D$2:$D$185,'Market shares starting point Fe'!$D150)*(SUMIFS('RAW data extract'!BA$74:BA$81,'RAW data extract'!$C$74:$C$81,VLOOKUP('Market shares starting point Fe'!$D150,Nomenclature!$F$1:$G$8,2,FALSE))-'Market shares starting point Fe'!BC150)+BC150)</f>
        <v>1.9327288165710312E-2</v>
      </c>
      <c r="BE150" s="7">
        <f>IF(SUMIFS('Eurostat market shares'!$Z$2:$Z$185,'Eurostat market shares'!$C$2:$C$185,'Market shares starting point Fe'!$C150,'Eurostat market shares'!$D$2:$D$185,'Market shares starting point Fe'!$D150)=0,(SUMIFS('RAW data extract'!BB$74:BB$81,'RAW data extract'!$C$74:$C$81,VLOOKUP('Market shares starting point Fe'!$D150,Nomenclature!$F$1:$G$8,2,FALSE))-'Market shares starting point Fe'!BD150)+BD150,$Z150/SUMIFS('Eurostat market shares'!$Z$2:$Z$185,'Eurostat market shares'!$C$2:$C$185,'Market shares starting point Fe'!$C150,'Eurostat market shares'!$D$2:$D$185,'Market shares starting point Fe'!$D150)*(SUMIFS('RAW data extract'!BB$74:BB$81,'RAW data extract'!$C$74:$C$81,VLOOKUP('Market shares starting point Fe'!$D150,Nomenclature!$F$1:$G$8,2,FALSE))-'Market shares starting point Fe'!BD150)+BD150)</f>
        <v>1.778918601000138E-2</v>
      </c>
      <c r="BF150" s="7">
        <f>IF(SUMIFS('Eurostat market shares'!$Z$2:$Z$185,'Eurostat market shares'!$C$2:$C$185,'Market shares starting point Fe'!$C150,'Eurostat market shares'!$D$2:$D$185,'Market shares starting point Fe'!$D150)=0,(SUMIFS('RAW data extract'!BC$74:BC$81,'RAW data extract'!$C$74:$C$81,VLOOKUP('Market shares starting point Fe'!$D150,Nomenclature!$F$1:$G$8,2,FALSE))-'Market shares starting point Fe'!BE150)+BE150,$Z150/SUMIFS('Eurostat market shares'!$Z$2:$Z$185,'Eurostat market shares'!$C$2:$C$185,'Market shares starting point Fe'!$C150,'Eurostat market shares'!$D$2:$D$185,'Market shares starting point Fe'!$D150)*(SUMIFS('RAW data extract'!BC$74:BC$81,'RAW data extract'!$C$74:$C$81,VLOOKUP('Market shares starting point Fe'!$D150,Nomenclature!$F$1:$G$8,2,FALSE))-'Market shares starting point Fe'!BE150)+BE150)</f>
        <v>1.6066049282571458E-2</v>
      </c>
      <c r="BG150" s="7">
        <f>IF(SUMIFS('Eurostat market shares'!$Z$2:$Z$185,'Eurostat market shares'!$C$2:$C$185,'Market shares starting point Fe'!$C150,'Eurostat market shares'!$D$2:$D$185,'Market shares starting point Fe'!$D150)=0,(SUMIFS('RAW data extract'!BD$74:BD$81,'RAW data extract'!$C$74:$C$81,VLOOKUP('Market shares starting point Fe'!$D150,Nomenclature!$F$1:$G$8,2,FALSE))-'Market shares starting point Fe'!BF150)+BF150,$Z150/SUMIFS('Eurostat market shares'!$Z$2:$Z$185,'Eurostat market shares'!$C$2:$C$185,'Market shares starting point Fe'!$C150,'Eurostat market shares'!$D$2:$D$185,'Market shares starting point Fe'!$D150)*(SUMIFS('RAW data extract'!BD$74:BD$81,'RAW data extract'!$C$74:$C$81,VLOOKUP('Market shares starting point Fe'!$D150,Nomenclature!$F$1:$G$8,2,FALSE))-'Market shares starting point Fe'!BF150)+BF150)</f>
        <v>1.4125887914513678E-2</v>
      </c>
      <c r="BH150" s="7">
        <f>IF(SUMIFS('Eurostat market shares'!$Z$2:$Z$185,'Eurostat market shares'!$C$2:$C$185,'Market shares starting point Fe'!$C150,'Eurostat market shares'!$D$2:$D$185,'Market shares starting point Fe'!$D150)=0,(SUMIFS('RAW data extract'!BE$74:BE$81,'RAW data extract'!$C$74:$C$81,VLOOKUP('Market shares starting point Fe'!$D150,Nomenclature!$F$1:$G$8,2,FALSE))-'Market shares starting point Fe'!BG150)+BG150,$Z150/SUMIFS('Eurostat market shares'!$Z$2:$Z$185,'Eurostat market shares'!$C$2:$C$185,'Market shares starting point Fe'!$C150,'Eurostat market shares'!$D$2:$D$185,'Market shares starting point Fe'!$D150)*(SUMIFS('RAW data extract'!BE$74:BE$81,'RAW data extract'!$C$74:$C$81,VLOOKUP('Market shares starting point Fe'!$D150,Nomenclature!$F$1:$G$8,2,FALSE))-'Market shares starting point Fe'!BG150)+BG150)</f>
        <v>1.1920960596593901E-2</v>
      </c>
    </row>
    <row r="151" spans="1:60" hidden="1" x14ac:dyDescent="0.3">
      <c r="A151" t="s">
        <v>9</v>
      </c>
      <c r="B151" t="s">
        <v>10</v>
      </c>
      <c r="C151" t="s">
        <v>37</v>
      </c>
      <c r="D151" t="s">
        <v>21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 s="6">
        <f>IFERROR(SUMIFS('intermediary sheet'!J$2:J$185,'intermediary sheet'!$C$2:$C$185,'Market shares starting point Fe'!$C151,'intermediary sheet'!$D$2:$D$185,'Market shares starting point Fe'!$D151)/SUMIFS('intermediary sheet'!J$2:J$185,'intermediary sheet'!$C$2:$C$185,'Market shares starting point Fe'!$C151,'intermediary sheet'!$D$2:$D$185,"total"),0)</f>
        <v>0</v>
      </c>
      <c r="K151" s="6">
        <f>IFERROR(SUMIFS('intermediary sheet'!K$2:K$185,'intermediary sheet'!$C$2:$C$185,'Market shares starting point Fe'!$C151,'intermediary sheet'!$D$2:$D$185,'Market shares starting point Fe'!$D151)/SUMIFS('intermediary sheet'!K$2:K$185,'intermediary sheet'!$C$2:$C$185,'Market shares starting point Fe'!$C151,'intermediary sheet'!$D$2:$D$185,"total"),0)</f>
        <v>0</v>
      </c>
      <c r="L151" s="6">
        <f>IFERROR(SUMIFS('intermediary sheet'!L$2:L$185,'intermediary sheet'!$C$2:$C$185,'Market shares starting point Fe'!$C151,'intermediary sheet'!$D$2:$D$185,'Market shares starting point Fe'!$D151)/SUMIFS('intermediary sheet'!L$2:L$185,'intermediary sheet'!$C$2:$C$185,'Market shares starting point Fe'!$C151,'intermediary sheet'!$D$2:$D$185,"total"),0)</f>
        <v>0</v>
      </c>
      <c r="M151" s="6">
        <f>IFERROR(SUMIFS('intermediary sheet'!M$2:M$185,'intermediary sheet'!$C$2:$C$185,'Market shares starting point Fe'!$C151,'intermediary sheet'!$D$2:$D$185,'Market shares starting point Fe'!$D151)/SUMIFS('intermediary sheet'!M$2:M$185,'intermediary sheet'!$C$2:$C$185,'Market shares starting point Fe'!$C151,'intermediary sheet'!$D$2:$D$185,"total"),0)</f>
        <v>0</v>
      </c>
      <c r="N151" s="6">
        <f>IFERROR(SUMIFS('intermediary sheet'!N$2:N$185,'intermediary sheet'!$C$2:$C$185,'Market shares starting point Fe'!$C151,'intermediary sheet'!$D$2:$D$185,'Market shares starting point Fe'!$D151)/SUMIFS('intermediary sheet'!N$2:N$185,'intermediary sheet'!$C$2:$C$185,'Market shares starting point Fe'!$C151,'intermediary sheet'!$D$2:$D$185,"total"),0)</f>
        <v>0</v>
      </c>
      <c r="O151" s="6">
        <f>IFERROR(SUMIFS('intermediary sheet'!O$2:O$185,'intermediary sheet'!$C$2:$C$185,'Market shares starting point Fe'!$C151,'intermediary sheet'!$D$2:$D$185,'Market shares starting point Fe'!$D151)/SUMIFS('intermediary sheet'!O$2:O$185,'intermediary sheet'!$C$2:$C$185,'Market shares starting point Fe'!$C151,'intermediary sheet'!$D$2:$D$185,"total"),0)</f>
        <v>0</v>
      </c>
      <c r="P151" s="6">
        <f>IFERROR(SUMIFS('intermediary sheet'!P$2:P$185,'intermediary sheet'!$C$2:$C$185,'Market shares starting point Fe'!$C151,'intermediary sheet'!$D$2:$D$185,'Market shares starting point Fe'!$D151)/SUMIFS('intermediary sheet'!P$2:P$185,'intermediary sheet'!$C$2:$C$185,'Market shares starting point Fe'!$C151,'intermediary sheet'!$D$2:$D$185,"total"),0)</f>
        <v>0</v>
      </c>
      <c r="Q151" s="6">
        <f>IFERROR(SUMIFS('intermediary sheet'!Q$2:Q$185,'intermediary sheet'!$C$2:$C$185,'Market shares starting point Fe'!$C151,'intermediary sheet'!$D$2:$D$185,'Market shares starting point Fe'!$D151)/SUMIFS('intermediary sheet'!Q$2:Q$185,'intermediary sheet'!$C$2:$C$185,'Market shares starting point Fe'!$C151,'intermediary sheet'!$D$2:$D$185,"total"),0)</f>
        <v>0</v>
      </c>
      <c r="R151" s="6">
        <f>IFERROR(SUMIFS('intermediary sheet'!R$2:R$185,'intermediary sheet'!$C$2:$C$185,'Market shares starting point Fe'!$C151,'intermediary sheet'!$D$2:$D$185,'Market shares starting point Fe'!$D151)/SUMIFS('intermediary sheet'!R$2:R$185,'intermediary sheet'!$C$2:$C$185,'Market shares starting point Fe'!$C151,'intermediary sheet'!$D$2:$D$185,"total"),0)</f>
        <v>0</v>
      </c>
      <c r="S151" s="6">
        <f>IFERROR(SUMIFS('intermediary sheet'!S$2:S$185,'intermediary sheet'!$C$2:$C$185,'Market shares starting point Fe'!$C151,'intermediary sheet'!$D$2:$D$185,'Market shares starting point Fe'!$D151)/SUMIFS('intermediary sheet'!S$2:S$185,'intermediary sheet'!$C$2:$C$185,'Market shares starting point Fe'!$C151,'intermediary sheet'!$D$2:$D$185,"total"),0)</f>
        <v>0</v>
      </c>
      <c r="T151" s="6">
        <f>IFERROR(SUMIFS('intermediary sheet'!T$2:T$185,'intermediary sheet'!$C$2:$C$185,'Market shares starting point Fe'!$C151,'intermediary sheet'!$D$2:$D$185,'Market shares starting point Fe'!$D151)/SUMIFS('intermediary sheet'!T$2:T$185,'intermediary sheet'!$C$2:$C$185,'Market shares starting point Fe'!$C151,'intermediary sheet'!$D$2:$D$185,"total"),0)</f>
        <v>0</v>
      </c>
      <c r="U151" s="6">
        <f>IFERROR(SUMIFS('intermediary sheet'!U$2:U$185,'intermediary sheet'!$C$2:$C$185,'Market shares starting point Fe'!$C151,'intermediary sheet'!$D$2:$D$185,'Market shares starting point Fe'!$D151)/SUMIFS('intermediary sheet'!U$2:U$185,'intermediary sheet'!$C$2:$C$185,'Market shares starting point Fe'!$C151,'intermediary sheet'!$D$2:$D$185,"total"),0)</f>
        <v>0</v>
      </c>
      <c r="V151" s="6">
        <f>IFERROR(SUMIFS('intermediary sheet'!V$2:V$185,'intermediary sheet'!$C$2:$C$185,'Market shares starting point Fe'!$C151,'intermediary sheet'!$D$2:$D$185,'Market shares starting point Fe'!$D151)/SUMIFS('intermediary sheet'!V$2:V$185,'intermediary sheet'!$C$2:$C$185,'Market shares starting point Fe'!$C151,'intermediary sheet'!$D$2:$D$185,"total"),0)</f>
        <v>0</v>
      </c>
      <c r="W151" s="6">
        <f>IFERROR(SUMIFS('intermediary sheet'!W$2:W$185,'intermediary sheet'!$C$2:$C$185,'Market shares starting point Fe'!$C151,'intermediary sheet'!$D$2:$D$185,'Market shares starting point Fe'!$D151)/SUMIFS('intermediary sheet'!W$2:W$185,'intermediary sheet'!$C$2:$C$185,'Market shares starting point Fe'!$C151,'intermediary sheet'!$D$2:$D$185,"total"),0)</f>
        <v>0</v>
      </c>
      <c r="X151" s="6">
        <f>IFERROR(SUMIFS('intermediary sheet'!X$2:X$185,'intermediary sheet'!$C$2:$C$185,'Market shares starting point Fe'!$C151,'intermediary sheet'!$D$2:$D$185,'Market shares starting point Fe'!$D151)/SUMIFS('intermediary sheet'!X$2:X$185,'intermediary sheet'!$C$2:$C$185,'Market shares starting point Fe'!$C151,'intermediary sheet'!$D$2:$D$185,"total"),0)</f>
        <v>0</v>
      </c>
      <c r="Y151" s="6">
        <f>IFERROR(SUMIFS('intermediary sheet'!Y$2:Y$185,'intermediary sheet'!$C$2:$C$185,'Market shares starting point Fe'!$C151,'intermediary sheet'!$D$2:$D$185,'Market shares starting point Fe'!$D151)/SUMIFS('intermediary sheet'!Y$2:Y$185,'intermediary sheet'!$C$2:$C$185,'Market shares starting point Fe'!$C151,'intermediary sheet'!$D$2:$D$185,"total"),0)</f>
        <v>0</v>
      </c>
      <c r="Z151" s="6">
        <f>IFERROR(SUMIFS('intermediary sheet'!Z$2:Z$185,'intermediary sheet'!$C$2:$C$185,'Market shares starting point Fe'!$C151,'intermediary sheet'!$D$2:$D$185,'Market shares starting point Fe'!$D151)/SUMIFS('intermediary sheet'!Z$2:Z$185,'intermediary sheet'!$C$2:$C$185,'Market shares starting point Fe'!$C151,'intermediary sheet'!$D$2:$D$185,"total"),0)</f>
        <v>0</v>
      </c>
      <c r="AA151" s="7">
        <f>IF(SUMIFS('Eurostat market shares'!$Z$2:$Z$185,'Eurostat market shares'!$C$2:$C$185,'Market shares starting point Fe'!$C151,'Eurostat market shares'!$D$2:$D$185,'Market shares starting point Fe'!$D151)=0,(SUMIFS('RAW data extract'!X$74:X$81,'RAW data extract'!$C$74:$C$81,VLOOKUP('Market shares starting point Fe'!$D151,Nomenclature!$F$1:$G$8,2,FALSE))-'Market shares starting point Fe'!Z151)+Z151,$Z151/SUMIFS('Eurostat market shares'!$Z$2:$Z$185,'Eurostat market shares'!$C$2:$C$185,'Market shares starting point Fe'!$C151,'Eurostat market shares'!$D$2:$D$185,'Market shares starting point Fe'!$D151)*(SUMIFS('RAW data extract'!X$74:X$81,'RAW data extract'!$C$74:$C$81,VLOOKUP('Market shares starting point Fe'!$D151,Nomenclature!$F$1:$G$8,2,FALSE))-'Market shares starting point Fe'!Z151)+Z151)</f>
        <v>3.1451634939410661E-5</v>
      </c>
      <c r="AB151" s="7">
        <f>IF(SUMIFS('Eurostat market shares'!$Z$2:$Z$185,'Eurostat market shares'!$C$2:$C$185,'Market shares starting point Fe'!$C151,'Eurostat market shares'!$D$2:$D$185,'Market shares starting point Fe'!$D151)=0,(SUMIFS('RAW data extract'!Y$74:Y$81,'RAW data extract'!$C$74:$C$81,VLOOKUP('Market shares starting point Fe'!$D151,Nomenclature!$F$1:$G$8,2,FALSE))-'Market shares starting point Fe'!AA151)+AA151,$Z151/SUMIFS('Eurostat market shares'!$Z$2:$Z$185,'Eurostat market shares'!$C$2:$C$185,'Market shares starting point Fe'!$C151,'Eurostat market shares'!$D$2:$D$185,'Market shares starting point Fe'!$D151)*(SUMIFS('RAW data extract'!Y$74:Y$81,'RAW data extract'!$C$74:$C$81,VLOOKUP('Market shares starting point Fe'!$D151,Nomenclature!$F$1:$G$8,2,FALSE))-'Market shares starting point Fe'!AA151)+AA151)</f>
        <v>3.2337662751868216E-5</v>
      </c>
      <c r="AC151" s="7">
        <f>IF(SUMIFS('Eurostat market shares'!$Z$2:$Z$185,'Eurostat market shares'!$C$2:$C$185,'Market shares starting point Fe'!$C151,'Eurostat market shares'!$D$2:$D$185,'Market shares starting point Fe'!$D151)=0,(SUMIFS('RAW data extract'!Z$74:Z$81,'RAW data extract'!$C$74:$C$81,VLOOKUP('Market shares starting point Fe'!$D151,Nomenclature!$F$1:$G$8,2,FALSE))-'Market shares starting point Fe'!AB151)+AB151,$Z151/SUMIFS('Eurostat market shares'!$Z$2:$Z$185,'Eurostat market shares'!$C$2:$C$185,'Market shares starting point Fe'!$C151,'Eurostat market shares'!$D$2:$D$185,'Market shares starting point Fe'!$D151)*(SUMIFS('RAW data extract'!Z$74:Z$81,'RAW data extract'!$C$74:$C$81,VLOOKUP('Market shares starting point Fe'!$D151,Nomenclature!$F$1:$G$8,2,FALSE))-'Market shares starting point Fe'!AB151)+AB151)</f>
        <v>3.3413273411202505E-5</v>
      </c>
      <c r="AD151" s="7">
        <f>IF(SUMIFS('Eurostat market shares'!$Z$2:$Z$185,'Eurostat market shares'!$C$2:$C$185,'Market shares starting point Fe'!$C151,'Eurostat market shares'!$D$2:$D$185,'Market shares starting point Fe'!$D151)=0,(SUMIFS('RAW data extract'!AA$74:AA$81,'RAW data extract'!$C$74:$C$81,VLOOKUP('Market shares starting point Fe'!$D151,Nomenclature!$F$1:$G$8,2,FALSE))-'Market shares starting point Fe'!AC151)+AC151,$Z151/SUMIFS('Eurostat market shares'!$Z$2:$Z$185,'Eurostat market shares'!$C$2:$C$185,'Market shares starting point Fe'!$C151,'Eurostat market shares'!$D$2:$D$185,'Market shares starting point Fe'!$D151)*(SUMIFS('RAW data extract'!AA$74:AA$81,'RAW data extract'!$C$74:$C$81,VLOOKUP('Market shares starting point Fe'!$D151,Nomenclature!$F$1:$G$8,2,FALSE))-'Market shares starting point Fe'!AC151)+AC151)</f>
        <v>3.4628690814887669E-5</v>
      </c>
      <c r="AE151" s="7">
        <f>IF(SUMIFS('Eurostat market shares'!$Z$2:$Z$185,'Eurostat market shares'!$C$2:$C$185,'Market shares starting point Fe'!$C151,'Eurostat market shares'!$D$2:$D$185,'Market shares starting point Fe'!$D151)=0,(SUMIFS('RAW data extract'!AB$74:AB$81,'RAW data extract'!$C$74:$C$81,VLOOKUP('Market shares starting point Fe'!$D151,Nomenclature!$F$1:$G$8,2,FALSE))-'Market shares starting point Fe'!AD151)+AD151,$Z151/SUMIFS('Eurostat market shares'!$Z$2:$Z$185,'Eurostat market shares'!$C$2:$C$185,'Market shares starting point Fe'!$C151,'Eurostat market shares'!$D$2:$D$185,'Market shares starting point Fe'!$D151)*(SUMIFS('RAW data extract'!AB$74:AB$81,'RAW data extract'!$C$74:$C$81,VLOOKUP('Market shares starting point Fe'!$D151,Nomenclature!$F$1:$G$8,2,FALSE))-'Market shares starting point Fe'!AD151)+AD151)</f>
        <v>3.5763703385667795E-5</v>
      </c>
      <c r="AF151" s="7">
        <f>IF(SUMIFS('Eurostat market shares'!$Z$2:$Z$185,'Eurostat market shares'!$C$2:$C$185,'Market shares starting point Fe'!$C151,'Eurostat market shares'!$D$2:$D$185,'Market shares starting point Fe'!$D151)=0,(SUMIFS('RAW data extract'!AC$74:AC$81,'RAW data extract'!$C$74:$C$81,VLOOKUP('Market shares starting point Fe'!$D151,Nomenclature!$F$1:$G$8,2,FALSE))-'Market shares starting point Fe'!AE151)+AE151,$Z151/SUMIFS('Eurostat market shares'!$Z$2:$Z$185,'Eurostat market shares'!$C$2:$C$185,'Market shares starting point Fe'!$C151,'Eurostat market shares'!$D$2:$D$185,'Market shares starting point Fe'!$D151)*(SUMIFS('RAW data extract'!AC$74:AC$81,'RAW data extract'!$C$74:$C$81,VLOOKUP('Market shares starting point Fe'!$D151,Nomenclature!$F$1:$G$8,2,FALSE))-'Market shares starting point Fe'!AE151)+AE151)</f>
        <v>3.6847644219590408E-5</v>
      </c>
      <c r="AG151" s="7">
        <f>IF(SUMIFS('Eurostat market shares'!$Z$2:$Z$185,'Eurostat market shares'!$C$2:$C$185,'Market shares starting point Fe'!$C151,'Eurostat market shares'!$D$2:$D$185,'Market shares starting point Fe'!$D151)=0,(SUMIFS('RAW data extract'!AD$74:AD$81,'RAW data extract'!$C$74:$C$81,VLOOKUP('Market shares starting point Fe'!$D151,Nomenclature!$F$1:$G$8,2,FALSE))-'Market shares starting point Fe'!AF151)+AF151,$Z151/SUMIFS('Eurostat market shares'!$Z$2:$Z$185,'Eurostat market shares'!$C$2:$C$185,'Market shares starting point Fe'!$C151,'Eurostat market shares'!$D$2:$D$185,'Market shares starting point Fe'!$D151)*(SUMIFS('RAW data extract'!AD$74:AD$81,'RAW data extract'!$C$74:$C$81,VLOOKUP('Market shares starting point Fe'!$D151,Nomenclature!$F$1:$G$8,2,FALSE))-'Market shares starting point Fe'!AF151)+AF151)</f>
        <v>3.7887884466593821E-5</v>
      </c>
      <c r="AH151" s="7">
        <f>IF(SUMIFS('Eurostat market shares'!$Z$2:$Z$185,'Eurostat market shares'!$C$2:$C$185,'Market shares starting point Fe'!$C151,'Eurostat market shares'!$D$2:$D$185,'Market shares starting point Fe'!$D151)=0,(SUMIFS('RAW data extract'!AE$74:AE$81,'RAW data extract'!$C$74:$C$81,VLOOKUP('Market shares starting point Fe'!$D151,Nomenclature!$F$1:$G$8,2,FALSE))-'Market shares starting point Fe'!AG151)+AG151,$Z151/SUMIFS('Eurostat market shares'!$Z$2:$Z$185,'Eurostat market shares'!$C$2:$C$185,'Market shares starting point Fe'!$C151,'Eurostat market shares'!$D$2:$D$185,'Market shares starting point Fe'!$D151)*(SUMIFS('RAW data extract'!AE$74:AE$81,'RAW data extract'!$C$74:$C$81,VLOOKUP('Market shares starting point Fe'!$D151,Nomenclature!$F$1:$G$8,2,FALSE))-'Market shares starting point Fe'!AG151)+AG151)</f>
        <v>3.8967393681361905E-5</v>
      </c>
      <c r="AI151" s="7">
        <f>IF(SUMIFS('Eurostat market shares'!$Z$2:$Z$185,'Eurostat market shares'!$C$2:$C$185,'Market shares starting point Fe'!$C151,'Eurostat market shares'!$D$2:$D$185,'Market shares starting point Fe'!$D151)=0,(SUMIFS('RAW data extract'!AF$74:AF$81,'RAW data extract'!$C$74:$C$81,VLOOKUP('Market shares starting point Fe'!$D151,Nomenclature!$F$1:$G$8,2,FALSE))-'Market shares starting point Fe'!AH151)+AH151,$Z151/SUMIFS('Eurostat market shares'!$Z$2:$Z$185,'Eurostat market shares'!$C$2:$C$185,'Market shares starting point Fe'!$C151,'Eurostat market shares'!$D$2:$D$185,'Market shares starting point Fe'!$D151)*(SUMIFS('RAW data extract'!AF$74:AF$81,'RAW data extract'!$C$74:$C$81,VLOOKUP('Market shares starting point Fe'!$D151,Nomenclature!$F$1:$G$8,2,FALSE))-'Market shares starting point Fe'!AH151)+AH151)</f>
        <v>4.0053074838500534E-5</v>
      </c>
      <c r="AJ151" s="7">
        <f>IF(SUMIFS('Eurostat market shares'!$Z$2:$Z$185,'Eurostat market shares'!$C$2:$C$185,'Market shares starting point Fe'!$C151,'Eurostat market shares'!$D$2:$D$185,'Market shares starting point Fe'!$D151)=0,(SUMIFS('RAW data extract'!AG$74:AG$81,'RAW data extract'!$C$74:$C$81,VLOOKUP('Market shares starting point Fe'!$D151,Nomenclature!$F$1:$G$8,2,FALSE))-'Market shares starting point Fe'!AI151)+AI151,$Z151/SUMIFS('Eurostat market shares'!$Z$2:$Z$185,'Eurostat market shares'!$C$2:$C$185,'Market shares starting point Fe'!$C151,'Eurostat market shares'!$D$2:$D$185,'Market shares starting point Fe'!$D151)*(SUMIFS('RAW data extract'!AG$74:AG$81,'RAW data extract'!$C$74:$C$81,VLOOKUP('Market shares starting point Fe'!$D151,Nomenclature!$F$1:$G$8,2,FALSE))-'Market shares starting point Fe'!AI151)+AI151)</f>
        <v>4.1197197991297726E-5</v>
      </c>
      <c r="AK151" s="7">
        <f>IF(SUMIFS('Eurostat market shares'!$Z$2:$Z$185,'Eurostat market shares'!$C$2:$C$185,'Market shares starting point Fe'!$C151,'Eurostat market shares'!$D$2:$D$185,'Market shares starting point Fe'!$D151)=0,(SUMIFS('RAW data extract'!AH$74:AH$81,'RAW data extract'!$C$74:$C$81,VLOOKUP('Market shares starting point Fe'!$D151,Nomenclature!$F$1:$G$8,2,FALSE))-'Market shares starting point Fe'!AJ151)+AJ151,$Z151/SUMIFS('Eurostat market shares'!$Z$2:$Z$185,'Eurostat market shares'!$C$2:$C$185,'Market shares starting point Fe'!$C151,'Eurostat market shares'!$D$2:$D$185,'Market shares starting point Fe'!$D151)*(SUMIFS('RAW data extract'!AH$74:AH$81,'RAW data extract'!$C$74:$C$81,VLOOKUP('Market shares starting point Fe'!$D151,Nomenclature!$F$1:$G$8,2,FALSE))-'Market shares starting point Fe'!AJ151)+AJ151)</f>
        <v>4.2470285593250626E-5</v>
      </c>
      <c r="AL151" s="7">
        <f>IF(SUMIFS('Eurostat market shares'!$Z$2:$Z$185,'Eurostat market shares'!$C$2:$C$185,'Market shares starting point Fe'!$C151,'Eurostat market shares'!$D$2:$D$185,'Market shares starting point Fe'!$D151)=0,(SUMIFS('RAW data extract'!AI$74:AI$81,'RAW data extract'!$C$74:$C$81,VLOOKUP('Market shares starting point Fe'!$D151,Nomenclature!$F$1:$G$8,2,FALSE))-'Market shares starting point Fe'!AK151)+AK151,$Z151/SUMIFS('Eurostat market shares'!$Z$2:$Z$185,'Eurostat market shares'!$C$2:$C$185,'Market shares starting point Fe'!$C151,'Eurostat market shares'!$D$2:$D$185,'Market shares starting point Fe'!$D151)*(SUMIFS('RAW data extract'!AI$74:AI$81,'RAW data extract'!$C$74:$C$81,VLOOKUP('Market shares starting point Fe'!$D151,Nomenclature!$F$1:$G$8,2,FALSE))-'Market shares starting point Fe'!AK151)+AK151)</f>
        <v>4.3906027992304353E-5</v>
      </c>
      <c r="AM151" s="7">
        <f>IF(SUMIFS('Eurostat market shares'!$Z$2:$Z$185,'Eurostat market shares'!$C$2:$C$185,'Market shares starting point Fe'!$C151,'Eurostat market shares'!$D$2:$D$185,'Market shares starting point Fe'!$D151)=0,(SUMIFS('RAW data extract'!AJ$74:AJ$81,'RAW data extract'!$C$74:$C$81,VLOOKUP('Market shares starting point Fe'!$D151,Nomenclature!$F$1:$G$8,2,FALSE))-'Market shares starting point Fe'!AL151)+AL151,$Z151/SUMIFS('Eurostat market shares'!$Z$2:$Z$185,'Eurostat market shares'!$C$2:$C$185,'Market shares starting point Fe'!$C151,'Eurostat market shares'!$D$2:$D$185,'Market shares starting point Fe'!$D151)*(SUMIFS('RAW data extract'!AJ$74:AJ$81,'RAW data extract'!$C$74:$C$81,VLOOKUP('Market shares starting point Fe'!$D151,Nomenclature!$F$1:$G$8,2,FALSE))-'Market shares starting point Fe'!AL151)+AL151)</f>
        <v>4.5532824028946061E-5</v>
      </c>
      <c r="AN151" s="7">
        <f>IF(SUMIFS('Eurostat market shares'!$Z$2:$Z$185,'Eurostat market shares'!$C$2:$C$185,'Market shares starting point Fe'!$C151,'Eurostat market shares'!$D$2:$D$185,'Market shares starting point Fe'!$D151)=0,(SUMIFS('RAW data extract'!AK$74:AK$81,'RAW data extract'!$C$74:$C$81,VLOOKUP('Market shares starting point Fe'!$D151,Nomenclature!$F$1:$G$8,2,FALSE))-'Market shares starting point Fe'!AM151)+AM151,$Z151/SUMIFS('Eurostat market shares'!$Z$2:$Z$185,'Eurostat market shares'!$C$2:$C$185,'Market shares starting point Fe'!$C151,'Eurostat market shares'!$D$2:$D$185,'Market shares starting point Fe'!$D151)*(SUMIFS('RAW data extract'!AK$74:AK$81,'RAW data extract'!$C$74:$C$81,VLOOKUP('Market shares starting point Fe'!$D151,Nomenclature!$F$1:$G$8,2,FALSE))-'Market shares starting point Fe'!AM151)+AM151)</f>
        <v>4.7450540965442324E-5</v>
      </c>
      <c r="AO151" s="7">
        <f>IF(SUMIFS('Eurostat market shares'!$Z$2:$Z$185,'Eurostat market shares'!$C$2:$C$185,'Market shares starting point Fe'!$C151,'Eurostat market shares'!$D$2:$D$185,'Market shares starting point Fe'!$D151)=0,(SUMIFS('RAW data extract'!AL$74:AL$81,'RAW data extract'!$C$74:$C$81,VLOOKUP('Market shares starting point Fe'!$D151,Nomenclature!$F$1:$G$8,2,FALSE))-'Market shares starting point Fe'!AN151)+AN151,$Z151/SUMIFS('Eurostat market shares'!$Z$2:$Z$185,'Eurostat market shares'!$C$2:$C$185,'Market shares starting point Fe'!$C151,'Eurostat market shares'!$D$2:$D$185,'Market shares starting point Fe'!$D151)*(SUMIFS('RAW data extract'!AL$74:AL$81,'RAW data extract'!$C$74:$C$81,VLOOKUP('Market shares starting point Fe'!$D151,Nomenclature!$F$1:$G$8,2,FALSE))-'Market shares starting point Fe'!AN151)+AN151)</f>
        <v>4.9588750128145506E-5</v>
      </c>
      <c r="AP151" s="7">
        <f>IF(SUMIFS('Eurostat market shares'!$Z$2:$Z$185,'Eurostat market shares'!$C$2:$C$185,'Market shares starting point Fe'!$C151,'Eurostat market shares'!$D$2:$D$185,'Market shares starting point Fe'!$D151)=0,(SUMIFS('RAW data extract'!AM$74:AM$81,'RAW data extract'!$C$74:$C$81,VLOOKUP('Market shares starting point Fe'!$D151,Nomenclature!$F$1:$G$8,2,FALSE))-'Market shares starting point Fe'!AO151)+AO151,$Z151/SUMIFS('Eurostat market shares'!$Z$2:$Z$185,'Eurostat market shares'!$C$2:$C$185,'Market shares starting point Fe'!$C151,'Eurostat market shares'!$D$2:$D$185,'Market shares starting point Fe'!$D151)*(SUMIFS('RAW data extract'!AM$74:AM$81,'RAW data extract'!$C$74:$C$81,VLOOKUP('Market shares starting point Fe'!$D151,Nomenclature!$F$1:$G$8,2,FALSE))-'Market shares starting point Fe'!AO151)+AO151)</f>
        <v>5.1955306817065874E-5</v>
      </c>
      <c r="AQ151" s="7">
        <f>IF(SUMIFS('Eurostat market shares'!$Z$2:$Z$185,'Eurostat market shares'!$C$2:$C$185,'Market shares starting point Fe'!$C151,'Eurostat market shares'!$D$2:$D$185,'Market shares starting point Fe'!$D151)=0,(SUMIFS('RAW data extract'!AN$74:AN$81,'RAW data extract'!$C$74:$C$81,VLOOKUP('Market shares starting point Fe'!$D151,Nomenclature!$F$1:$G$8,2,FALSE))-'Market shares starting point Fe'!AP151)+AP151,$Z151/SUMIFS('Eurostat market shares'!$Z$2:$Z$185,'Eurostat market shares'!$C$2:$C$185,'Market shares starting point Fe'!$C151,'Eurostat market shares'!$D$2:$D$185,'Market shares starting point Fe'!$D151)*(SUMIFS('RAW data extract'!AN$74:AN$81,'RAW data extract'!$C$74:$C$81,VLOOKUP('Market shares starting point Fe'!$D151,Nomenclature!$F$1:$G$8,2,FALSE))-'Market shares starting point Fe'!AP151)+AP151)</f>
        <v>5.4493860790469999E-5</v>
      </c>
      <c r="AR151" s="7">
        <f>IF(SUMIFS('Eurostat market shares'!$Z$2:$Z$185,'Eurostat market shares'!$C$2:$C$185,'Market shares starting point Fe'!$C151,'Eurostat market shares'!$D$2:$D$185,'Market shares starting point Fe'!$D151)=0,(SUMIFS('RAW data extract'!AO$74:AO$81,'RAW data extract'!$C$74:$C$81,VLOOKUP('Market shares starting point Fe'!$D151,Nomenclature!$F$1:$G$8,2,FALSE))-'Market shares starting point Fe'!AQ151)+AQ151,$Z151/SUMIFS('Eurostat market shares'!$Z$2:$Z$185,'Eurostat market shares'!$C$2:$C$185,'Market shares starting point Fe'!$C151,'Eurostat market shares'!$D$2:$D$185,'Market shares starting point Fe'!$D151)*(SUMIFS('RAW data extract'!AO$74:AO$81,'RAW data extract'!$C$74:$C$81,VLOOKUP('Market shares starting point Fe'!$D151,Nomenclature!$F$1:$G$8,2,FALSE))-'Market shares starting point Fe'!AQ151)+AQ151)</f>
        <v>5.7190908220331345E-5</v>
      </c>
      <c r="AS151" s="7">
        <f>IF(SUMIFS('Eurostat market shares'!$Z$2:$Z$185,'Eurostat market shares'!$C$2:$C$185,'Market shares starting point Fe'!$C151,'Eurostat market shares'!$D$2:$D$185,'Market shares starting point Fe'!$D151)=0,(SUMIFS('RAW data extract'!AP$74:AP$81,'RAW data extract'!$C$74:$C$81,VLOOKUP('Market shares starting point Fe'!$D151,Nomenclature!$F$1:$G$8,2,FALSE))-'Market shares starting point Fe'!AR151)+AR151,$Z151/SUMIFS('Eurostat market shares'!$Z$2:$Z$185,'Eurostat market shares'!$C$2:$C$185,'Market shares starting point Fe'!$C151,'Eurostat market shares'!$D$2:$D$185,'Market shares starting point Fe'!$D151)*(SUMIFS('RAW data extract'!AP$74:AP$81,'RAW data extract'!$C$74:$C$81,VLOOKUP('Market shares starting point Fe'!$D151,Nomenclature!$F$1:$G$8,2,FALSE))-'Market shares starting point Fe'!AR151)+AR151)</f>
        <v>6.0033249519162987E-5</v>
      </c>
      <c r="AT151" s="7">
        <f>IF(SUMIFS('Eurostat market shares'!$Z$2:$Z$185,'Eurostat market shares'!$C$2:$C$185,'Market shares starting point Fe'!$C151,'Eurostat market shares'!$D$2:$D$185,'Market shares starting point Fe'!$D151)=0,(SUMIFS('RAW data extract'!AQ$74:AQ$81,'RAW data extract'!$C$74:$C$81,VLOOKUP('Market shares starting point Fe'!$D151,Nomenclature!$F$1:$G$8,2,FALSE))-'Market shares starting point Fe'!AS151)+AS151,$Z151/SUMIFS('Eurostat market shares'!$Z$2:$Z$185,'Eurostat market shares'!$C$2:$C$185,'Market shares starting point Fe'!$C151,'Eurostat market shares'!$D$2:$D$185,'Market shares starting point Fe'!$D151)*(SUMIFS('RAW data extract'!AQ$74:AQ$81,'RAW data extract'!$C$74:$C$81,VLOOKUP('Market shares starting point Fe'!$D151,Nomenclature!$F$1:$G$8,2,FALSE))-'Market shares starting point Fe'!AS151)+AS151)</f>
        <v>6.3021984549952367E-5</v>
      </c>
      <c r="AU151" s="7">
        <f>IF(SUMIFS('Eurostat market shares'!$Z$2:$Z$185,'Eurostat market shares'!$C$2:$C$185,'Market shares starting point Fe'!$C151,'Eurostat market shares'!$D$2:$D$185,'Market shares starting point Fe'!$D151)=0,(SUMIFS('RAW data extract'!AR$74:AR$81,'RAW data extract'!$C$74:$C$81,VLOOKUP('Market shares starting point Fe'!$D151,Nomenclature!$F$1:$G$8,2,FALSE))-'Market shares starting point Fe'!AT151)+AT151,$Z151/SUMIFS('Eurostat market shares'!$Z$2:$Z$185,'Eurostat market shares'!$C$2:$C$185,'Market shares starting point Fe'!$C151,'Eurostat market shares'!$D$2:$D$185,'Market shares starting point Fe'!$D151)*(SUMIFS('RAW data extract'!AR$74:AR$81,'RAW data extract'!$C$74:$C$81,VLOOKUP('Market shares starting point Fe'!$D151,Nomenclature!$F$1:$G$8,2,FALSE))-'Market shares starting point Fe'!AT151)+AT151)</f>
        <v>6.6061670150832237E-5</v>
      </c>
      <c r="AV151" s="7">
        <f>IF(SUMIFS('Eurostat market shares'!$Z$2:$Z$185,'Eurostat market shares'!$C$2:$C$185,'Market shares starting point Fe'!$C151,'Eurostat market shares'!$D$2:$D$185,'Market shares starting point Fe'!$D151)=0,(SUMIFS('RAW data extract'!AS$74:AS$81,'RAW data extract'!$C$74:$C$81,VLOOKUP('Market shares starting point Fe'!$D151,Nomenclature!$F$1:$G$8,2,FALSE))-'Market shares starting point Fe'!AU151)+AU151,$Z151/SUMIFS('Eurostat market shares'!$Z$2:$Z$185,'Eurostat market shares'!$C$2:$C$185,'Market shares starting point Fe'!$C151,'Eurostat market shares'!$D$2:$D$185,'Market shares starting point Fe'!$D151)*(SUMIFS('RAW data extract'!AS$74:AS$81,'RAW data extract'!$C$74:$C$81,VLOOKUP('Market shares starting point Fe'!$D151,Nomenclature!$F$1:$G$8,2,FALSE))-'Market shares starting point Fe'!AU151)+AU151)</f>
        <v>6.9224460196423571E-5</v>
      </c>
      <c r="AW151" s="7">
        <f>IF(SUMIFS('Eurostat market shares'!$Z$2:$Z$185,'Eurostat market shares'!$C$2:$C$185,'Market shares starting point Fe'!$C151,'Eurostat market shares'!$D$2:$D$185,'Market shares starting point Fe'!$D151)=0,(SUMIFS('RAW data extract'!AT$74:AT$81,'RAW data extract'!$C$74:$C$81,VLOOKUP('Market shares starting point Fe'!$D151,Nomenclature!$F$1:$G$8,2,FALSE))-'Market shares starting point Fe'!AV151)+AV151,$Z151/SUMIFS('Eurostat market shares'!$Z$2:$Z$185,'Eurostat market shares'!$C$2:$C$185,'Market shares starting point Fe'!$C151,'Eurostat market shares'!$D$2:$D$185,'Market shares starting point Fe'!$D151)*(SUMIFS('RAW data extract'!AT$74:AT$81,'RAW data extract'!$C$74:$C$81,VLOOKUP('Market shares starting point Fe'!$D151,Nomenclature!$F$1:$G$8,2,FALSE))-'Market shares starting point Fe'!AV151)+AV151)</f>
        <v>7.249390836290166E-5</v>
      </c>
      <c r="AX151" s="7">
        <f>IF(SUMIFS('Eurostat market shares'!$Z$2:$Z$185,'Eurostat market shares'!$C$2:$C$185,'Market shares starting point Fe'!$C151,'Eurostat market shares'!$D$2:$D$185,'Market shares starting point Fe'!$D151)=0,(SUMIFS('RAW data extract'!AU$74:AU$81,'RAW data extract'!$C$74:$C$81,VLOOKUP('Market shares starting point Fe'!$D151,Nomenclature!$F$1:$G$8,2,FALSE))-'Market shares starting point Fe'!AW151)+AW151,$Z151/SUMIFS('Eurostat market shares'!$Z$2:$Z$185,'Eurostat market shares'!$C$2:$C$185,'Market shares starting point Fe'!$C151,'Eurostat market shares'!$D$2:$D$185,'Market shares starting point Fe'!$D151)*(SUMIFS('RAW data extract'!AU$74:AU$81,'RAW data extract'!$C$74:$C$81,VLOOKUP('Market shares starting point Fe'!$D151,Nomenclature!$F$1:$G$8,2,FALSE))-'Market shares starting point Fe'!AW151)+AW151)</f>
        <v>7.5960177492498033E-5</v>
      </c>
      <c r="AY151" s="7">
        <f>IF(SUMIFS('Eurostat market shares'!$Z$2:$Z$185,'Eurostat market shares'!$C$2:$C$185,'Market shares starting point Fe'!$C151,'Eurostat market shares'!$D$2:$D$185,'Market shares starting point Fe'!$D151)=0,(SUMIFS('RAW data extract'!AV$74:AV$81,'RAW data extract'!$C$74:$C$81,VLOOKUP('Market shares starting point Fe'!$D151,Nomenclature!$F$1:$G$8,2,FALSE))-'Market shares starting point Fe'!AX151)+AX151,$Z151/SUMIFS('Eurostat market shares'!$Z$2:$Z$185,'Eurostat market shares'!$C$2:$C$185,'Market shares starting point Fe'!$C151,'Eurostat market shares'!$D$2:$D$185,'Market shares starting point Fe'!$D151)*(SUMIFS('RAW data extract'!AV$74:AV$81,'RAW data extract'!$C$74:$C$81,VLOOKUP('Market shares starting point Fe'!$D151,Nomenclature!$F$1:$G$8,2,FALSE))-'Market shares starting point Fe'!AX151)+AX151)</f>
        <v>7.9901486654215481E-5</v>
      </c>
      <c r="AZ151" s="7">
        <f>IF(SUMIFS('Eurostat market shares'!$Z$2:$Z$185,'Eurostat market shares'!$C$2:$C$185,'Market shares starting point Fe'!$C151,'Eurostat market shares'!$D$2:$D$185,'Market shares starting point Fe'!$D151)=0,(SUMIFS('RAW data extract'!AW$74:AW$81,'RAW data extract'!$C$74:$C$81,VLOOKUP('Market shares starting point Fe'!$D151,Nomenclature!$F$1:$G$8,2,FALSE))-'Market shares starting point Fe'!AY151)+AY151,$Z151/SUMIFS('Eurostat market shares'!$Z$2:$Z$185,'Eurostat market shares'!$C$2:$C$185,'Market shares starting point Fe'!$C151,'Eurostat market shares'!$D$2:$D$185,'Market shares starting point Fe'!$D151)*(SUMIFS('RAW data extract'!AW$74:AW$81,'RAW data extract'!$C$74:$C$81,VLOOKUP('Market shares starting point Fe'!$D151,Nomenclature!$F$1:$G$8,2,FALSE))-'Market shares starting point Fe'!AY151)+AY151)</f>
        <v>8.4063538533015611E-5</v>
      </c>
      <c r="BA151" s="7">
        <f>IF(SUMIFS('Eurostat market shares'!$Z$2:$Z$185,'Eurostat market shares'!$C$2:$C$185,'Market shares starting point Fe'!$C151,'Eurostat market shares'!$D$2:$D$185,'Market shares starting point Fe'!$D151)=0,(SUMIFS('RAW data extract'!AX$74:AX$81,'RAW data extract'!$C$74:$C$81,VLOOKUP('Market shares starting point Fe'!$D151,Nomenclature!$F$1:$G$8,2,FALSE))-'Market shares starting point Fe'!AZ151)+AZ151,$Z151/SUMIFS('Eurostat market shares'!$Z$2:$Z$185,'Eurostat market shares'!$C$2:$C$185,'Market shares starting point Fe'!$C151,'Eurostat market shares'!$D$2:$D$185,'Market shares starting point Fe'!$D151)*(SUMIFS('RAW data extract'!AX$74:AX$81,'RAW data extract'!$C$74:$C$81,VLOOKUP('Market shares starting point Fe'!$D151,Nomenclature!$F$1:$G$8,2,FALSE))-'Market shares starting point Fe'!AZ151)+AZ151)</f>
        <v>8.8609987851437781E-5</v>
      </c>
      <c r="BB151" s="7">
        <f>IF(SUMIFS('Eurostat market shares'!$Z$2:$Z$185,'Eurostat market shares'!$C$2:$C$185,'Market shares starting point Fe'!$C151,'Eurostat market shares'!$D$2:$D$185,'Market shares starting point Fe'!$D151)=0,(SUMIFS('RAW data extract'!AY$74:AY$81,'RAW data extract'!$C$74:$C$81,VLOOKUP('Market shares starting point Fe'!$D151,Nomenclature!$F$1:$G$8,2,FALSE))-'Market shares starting point Fe'!BA151)+BA151,$Z151/SUMIFS('Eurostat market shares'!$Z$2:$Z$185,'Eurostat market shares'!$C$2:$C$185,'Market shares starting point Fe'!$C151,'Eurostat market shares'!$D$2:$D$185,'Market shares starting point Fe'!$D151)*(SUMIFS('RAW data extract'!AY$74:AY$81,'RAW data extract'!$C$74:$C$81,VLOOKUP('Market shares starting point Fe'!$D151,Nomenclature!$F$1:$G$8,2,FALSE))-'Market shares starting point Fe'!BA151)+BA151)</f>
        <v>9.3658992963984897E-5</v>
      </c>
      <c r="BC151" s="7">
        <f>IF(SUMIFS('Eurostat market shares'!$Z$2:$Z$185,'Eurostat market shares'!$C$2:$C$185,'Market shares starting point Fe'!$C151,'Eurostat market shares'!$D$2:$D$185,'Market shares starting point Fe'!$D151)=0,(SUMIFS('RAW data extract'!AZ$74:AZ$81,'RAW data extract'!$C$74:$C$81,VLOOKUP('Market shares starting point Fe'!$D151,Nomenclature!$F$1:$G$8,2,FALSE))-'Market shares starting point Fe'!BB151)+BB151,$Z151/SUMIFS('Eurostat market shares'!$Z$2:$Z$185,'Eurostat market shares'!$C$2:$C$185,'Market shares starting point Fe'!$C151,'Eurostat market shares'!$D$2:$D$185,'Market shares starting point Fe'!$D151)*(SUMIFS('RAW data extract'!AZ$74:AZ$81,'RAW data extract'!$C$74:$C$81,VLOOKUP('Market shares starting point Fe'!$D151,Nomenclature!$F$1:$G$8,2,FALSE))-'Market shares starting point Fe'!BB151)+BB151)</f>
        <v>9.9276599341383099E-5</v>
      </c>
      <c r="BD151" s="7">
        <f>IF(SUMIFS('Eurostat market shares'!$Z$2:$Z$185,'Eurostat market shares'!$C$2:$C$185,'Market shares starting point Fe'!$C151,'Eurostat market shares'!$D$2:$D$185,'Market shares starting point Fe'!$D151)=0,(SUMIFS('RAW data extract'!BA$74:BA$81,'RAW data extract'!$C$74:$C$81,VLOOKUP('Market shares starting point Fe'!$D151,Nomenclature!$F$1:$G$8,2,FALSE))-'Market shares starting point Fe'!BC151)+BC151,$Z151/SUMIFS('Eurostat market shares'!$Z$2:$Z$185,'Eurostat market shares'!$C$2:$C$185,'Market shares starting point Fe'!$C151,'Eurostat market shares'!$D$2:$D$185,'Market shares starting point Fe'!$D151)*(SUMIFS('RAW data extract'!BA$74:BA$81,'RAW data extract'!$C$74:$C$81,VLOOKUP('Market shares starting point Fe'!$D151,Nomenclature!$F$1:$G$8,2,FALSE))-'Market shares starting point Fe'!BC151)+BC151)</f>
        <v>1.053592419088396E-4</v>
      </c>
      <c r="BE151" s="7">
        <f>IF(SUMIFS('Eurostat market shares'!$Z$2:$Z$185,'Eurostat market shares'!$C$2:$C$185,'Market shares starting point Fe'!$C151,'Eurostat market shares'!$D$2:$D$185,'Market shares starting point Fe'!$D151)=0,(SUMIFS('RAW data extract'!BB$74:BB$81,'RAW data extract'!$C$74:$C$81,VLOOKUP('Market shares starting point Fe'!$D151,Nomenclature!$F$1:$G$8,2,FALSE))-'Market shares starting point Fe'!BD151)+BD151,$Z151/SUMIFS('Eurostat market shares'!$Z$2:$Z$185,'Eurostat market shares'!$C$2:$C$185,'Market shares starting point Fe'!$C151,'Eurostat market shares'!$D$2:$D$185,'Market shares starting point Fe'!$D151)*(SUMIFS('RAW data extract'!BB$74:BB$81,'RAW data extract'!$C$74:$C$81,VLOOKUP('Market shares starting point Fe'!$D151,Nomenclature!$F$1:$G$8,2,FALSE))-'Market shares starting point Fe'!BD151)+BD151)</f>
        <v>1.1223743783746689E-4</v>
      </c>
      <c r="BF151" s="7">
        <f>IF(SUMIFS('Eurostat market shares'!$Z$2:$Z$185,'Eurostat market shares'!$C$2:$C$185,'Market shares starting point Fe'!$C151,'Eurostat market shares'!$D$2:$D$185,'Market shares starting point Fe'!$D151)=0,(SUMIFS('RAW data extract'!BC$74:BC$81,'RAW data extract'!$C$74:$C$81,VLOOKUP('Market shares starting point Fe'!$D151,Nomenclature!$F$1:$G$8,2,FALSE))-'Market shares starting point Fe'!BE151)+BE151,$Z151/SUMIFS('Eurostat market shares'!$Z$2:$Z$185,'Eurostat market shares'!$C$2:$C$185,'Market shares starting point Fe'!$C151,'Eurostat market shares'!$D$2:$D$185,'Market shares starting point Fe'!$D151)*(SUMIFS('RAW data extract'!BC$74:BC$81,'RAW data extract'!$C$74:$C$81,VLOOKUP('Market shares starting point Fe'!$D151,Nomenclature!$F$1:$G$8,2,FALSE))-'Market shares starting point Fe'!BE151)+BE151)</f>
        <v>1.1994345012950137E-4</v>
      </c>
      <c r="BG151" s="7">
        <f>IF(SUMIFS('Eurostat market shares'!$Z$2:$Z$185,'Eurostat market shares'!$C$2:$C$185,'Market shares starting point Fe'!$C151,'Eurostat market shares'!$D$2:$D$185,'Market shares starting point Fe'!$D151)=0,(SUMIFS('RAW data extract'!BD$74:BD$81,'RAW data extract'!$C$74:$C$81,VLOOKUP('Market shares starting point Fe'!$D151,Nomenclature!$F$1:$G$8,2,FALSE))-'Market shares starting point Fe'!BF151)+BF151,$Z151/SUMIFS('Eurostat market shares'!$Z$2:$Z$185,'Eurostat market shares'!$C$2:$C$185,'Market shares starting point Fe'!$C151,'Eurostat market shares'!$D$2:$D$185,'Market shares starting point Fe'!$D151)*(SUMIFS('RAW data extract'!BD$74:BD$81,'RAW data extract'!$C$74:$C$81,VLOOKUP('Market shares starting point Fe'!$D151,Nomenclature!$F$1:$G$8,2,FALSE))-'Market shares starting point Fe'!BF151)+BF151)</f>
        <v>1.286164202993178E-4</v>
      </c>
      <c r="BH151" s="7">
        <f>IF(SUMIFS('Eurostat market shares'!$Z$2:$Z$185,'Eurostat market shares'!$C$2:$C$185,'Market shares starting point Fe'!$C151,'Eurostat market shares'!$D$2:$D$185,'Market shares starting point Fe'!$D151)=0,(SUMIFS('RAW data extract'!BE$74:BE$81,'RAW data extract'!$C$74:$C$81,VLOOKUP('Market shares starting point Fe'!$D151,Nomenclature!$F$1:$G$8,2,FALSE))-'Market shares starting point Fe'!BG151)+BG151,$Z151/SUMIFS('Eurostat market shares'!$Z$2:$Z$185,'Eurostat market shares'!$C$2:$C$185,'Market shares starting point Fe'!$C151,'Eurostat market shares'!$D$2:$D$185,'Market shares starting point Fe'!$D151)*(SUMIFS('RAW data extract'!BE$74:BE$81,'RAW data extract'!$C$74:$C$81,VLOOKUP('Market shares starting point Fe'!$D151,Nomenclature!$F$1:$G$8,2,FALSE))-'Market shares starting point Fe'!BG151)+BG151)</f>
        <v>1.3847148359464765E-4</v>
      </c>
    </row>
    <row r="152" spans="1:60" hidden="1" x14ac:dyDescent="0.3">
      <c r="A152" t="s">
        <v>9</v>
      </c>
      <c r="B152" t="s">
        <v>10</v>
      </c>
      <c r="C152" t="s">
        <v>37</v>
      </c>
      <c r="D152" t="s">
        <v>22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 s="6">
        <f>IFERROR(SUMIFS('intermediary sheet'!J$2:J$185,'intermediary sheet'!$C$2:$C$185,'Market shares starting point Fe'!$C152,'intermediary sheet'!$D$2:$D$185,'Market shares starting point Fe'!$D152)/SUMIFS('intermediary sheet'!J$2:J$185,'intermediary sheet'!$C$2:$C$185,'Market shares starting point Fe'!$C152,'intermediary sheet'!$D$2:$D$185,"total"),0)</f>
        <v>0.99516245704985229</v>
      </c>
      <c r="K152" s="6">
        <f>IFERROR(SUMIFS('intermediary sheet'!K$2:K$185,'intermediary sheet'!$C$2:$C$185,'Market shares starting point Fe'!$C152,'intermediary sheet'!$D$2:$D$185,'Market shares starting point Fe'!$D152)/SUMIFS('intermediary sheet'!K$2:K$185,'intermediary sheet'!$C$2:$C$185,'Market shares starting point Fe'!$C152,'intermediary sheet'!$D$2:$D$185,"total"),0)</f>
        <v>0.99471659706943261</v>
      </c>
      <c r="L152" s="6">
        <f>IFERROR(SUMIFS('intermediary sheet'!L$2:L$185,'intermediary sheet'!$C$2:$C$185,'Market shares starting point Fe'!$C152,'intermediary sheet'!$D$2:$D$185,'Market shares starting point Fe'!$D152)/SUMIFS('intermediary sheet'!L$2:L$185,'intermediary sheet'!$C$2:$C$185,'Market shares starting point Fe'!$C152,'intermediary sheet'!$D$2:$D$185,"total"),0)</f>
        <v>0.99386699221020813</v>
      </c>
      <c r="M152" s="6">
        <f>IFERROR(SUMIFS('intermediary sheet'!M$2:M$185,'intermediary sheet'!$C$2:$C$185,'Market shares starting point Fe'!$C152,'intermediary sheet'!$D$2:$D$185,'Market shares starting point Fe'!$D152)/SUMIFS('intermediary sheet'!M$2:M$185,'intermediary sheet'!$C$2:$C$185,'Market shares starting point Fe'!$C152,'intermediary sheet'!$D$2:$D$185,"total"),0)</f>
        <v>0.99358832633208038</v>
      </c>
      <c r="N152" s="6">
        <f>IFERROR(SUMIFS('intermediary sheet'!N$2:N$185,'intermediary sheet'!$C$2:$C$185,'Market shares starting point Fe'!$C152,'intermediary sheet'!$D$2:$D$185,'Market shares starting point Fe'!$D152)/SUMIFS('intermediary sheet'!N$2:N$185,'intermediary sheet'!$C$2:$C$185,'Market shares starting point Fe'!$C152,'intermediary sheet'!$D$2:$D$185,"total"),0)</f>
        <v>0.99337214148394115</v>
      </c>
      <c r="O152" s="6">
        <f>IFERROR(SUMIFS('intermediary sheet'!O$2:O$185,'intermediary sheet'!$C$2:$C$185,'Market shares starting point Fe'!$C152,'intermediary sheet'!$D$2:$D$185,'Market shares starting point Fe'!$D152)/SUMIFS('intermediary sheet'!O$2:O$185,'intermediary sheet'!$C$2:$C$185,'Market shares starting point Fe'!$C152,'intermediary sheet'!$D$2:$D$185,"total"),0)</f>
        <v>0.9928076569934059</v>
      </c>
      <c r="P152" s="6">
        <f>IFERROR(SUMIFS('intermediary sheet'!P$2:P$185,'intermediary sheet'!$C$2:$C$185,'Market shares starting point Fe'!$C152,'intermediary sheet'!$D$2:$D$185,'Market shares starting point Fe'!$D152)/SUMIFS('intermediary sheet'!P$2:P$185,'intermediary sheet'!$C$2:$C$185,'Market shares starting point Fe'!$C152,'intermediary sheet'!$D$2:$D$185,"total"),0)</f>
        <v>0.98285313878240799</v>
      </c>
      <c r="Q152" s="6">
        <f>IFERROR(SUMIFS('intermediary sheet'!Q$2:Q$185,'intermediary sheet'!$C$2:$C$185,'Market shares starting point Fe'!$C152,'intermediary sheet'!$D$2:$D$185,'Market shares starting point Fe'!$D152)/SUMIFS('intermediary sheet'!Q$2:Q$185,'intermediary sheet'!$C$2:$C$185,'Market shares starting point Fe'!$C152,'intermediary sheet'!$D$2:$D$185,"total"),0)</f>
        <v>0.97587953456536625</v>
      </c>
      <c r="R152" s="6">
        <f>IFERROR(SUMIFS('intermediary sheet'!R$2:R$185,'intermediary sheet'!$C$2:$C$185,'Market shares starting point Fe'!$C152,'intermediary sheet'!$D$2:$D$185,'Market shares starting point Fe'!$D152)/SUMIFS('intermediary sheet'!R$2:R$185,'intermediary sheet'!$C$2:$C$185,'Market shares starting point Fe'!$C152,'intermediary sheet'!$D$2:$D$185,"total"),0)</f>
        <v>0.9754080522306855</v>
      </c>
      <c r="S152" s="6">
        <f>IFERROR(SUMIFS('intermediary sheet'!S$2:S$185,'intermediary sheet'!$C$2:$C$185,'Market shares starting point Fe'!$C152,'intermediary sheet'!$D$2:$D$185,'Market shares starting point Fe'!$D152)/SUMIFS('intermediary sheet'!S$2:S$185,'intermediary sheet'!$C$2:$C$185,'Market shares starting point Fe'!$C152,'intermediary sheet'!$D$2:$D$185,"total"),0)</f>
        <v>0.96408911828901678</v>
      </c>
      <c r="T152" s="6">
        <f>IFERROR(SUMIFS('intermediary sheet'!T$2:T$185,'intermediary sheet'!$C$2:$C$185,'Market shares starting point Fe'!$C152,'intermediary sheet'!$D$2:$D$185,'Market shares starting point Fe'!$D152)/SUMIFS('intermediary sheet'!T$2:T$185,'intermediary sheet'!$C$2:$C$185,'Market shares starting point Fe'!$C152,'intermediary sheet'!$D$2:$D$185,"total"),0)</f>
        <v>0.95036150517609685</v>
      </c>
      <c r="U152" s="6">
        <f>IFERROR(SUMIFS('intermediary sheet'!U$2:U$185,'intermediary sheet'!$C$2:$C$185,'Market shares starting point Fe'!$C152,'intermediary sheet'!$D$2:$D$185,'Market shares starting point Fe'!$D152)/SUMIFS('intermediary sheet'!U$2:U$185,'intermediary sheet'!$C$2:$C$185,'Market shares starting point Fe'!$C152,'intermediary sheet'!$D$2:$D$185,"total"),0)</f>
        <v>0.95051606338130545</v>
      </c>
      <c r="V152" s="6">
        <f>IFERROR(SUMIFS('intermediary sheet'!V$2:V$185,'intermediary sheet'!$C$2:$C$185,'Market shares starting point Fe'!$C152,'intermediary sheet'!$D$2:$D$185,'Market shares starting point Fe'!$D152)/SUMIFS('intermediary sheet'!V$2:V$185,'intermediary sheet'!$C$2:$C$185,'Market shares starting point Fe'!$C152,'intermediary sheet'!$D$2:$D$185,"total"),0)</f>
        <v>0.95044486468053446</v>
      </c>
      <c r="W152" s="6">
        <f>IFERROR(SUMIFS('intermediary sheet'!W$2:W$185,'intermediary sheet'!$C$2:$C$185,'Market shares starting point Fe'!$C152,'intermediary sheet'!$D$2:$D$185,'Market shares starting point Fe'!$D152)/SUMIFS('intermediary sheet'!W$2:W$185,'intermediary sheet'!$C$2:$C$185,'Market shares starting point Fe'!$C152,'intermediary sheet'!$D$2:$D$185,"total"),0)</f>
        <v>0.95302286941392234</v>
      </c>
      <c r="X152" s="6">
        <f>IFERROR(SUMIFS('intermediary sheet'!X$2:X$185,'intermediary sheet'!$C$2:$C$185,'Market shares starting point Fe'!$C152,'intermediary sheet'!$D$2:$D$185,'Market shares starting point Fe'!$D152)/SUMIFS('intermediary sheet'!X$2:X$185,'intermediary sheet'!$C$2:$C$185,'Market shares starting point Fe'!$C152,'intermediary sheet'!$D$2:$D$185,"total"),0)</f>
        <v>0.95353566715827054</v>
      </c>
      <c r="Y152" s="6">
        <f>IFERROR(SUMIFS('intermediary sheet'!Y$2:Y$185,'intermediary sheet'!$C$2:$C$185,'Market shares starting point Fe'!$C152,'intermediary sheet'!$D$2:$D$185,'Market shares starting point Fe'!$D152)/SUMIFS('intermediary sheet'!Y$2:Y$185,'intermediary sheet'!$C$2:$C$185,'Market shares starting point Fe'!$C152,'intermediary sheet'!$D$2:$D$185,"total"),0)</f>
        <v>0.94445452620754311</v>
      </c>
      <c r="Z152" s="6">
        <f>IFERROR(SUMIFS('intermediary sheet'!Z$2:Z$185,'intermediary sheet'!$C$2:$C$185,'Market shares starting point Fe'!$C152,'intermediary sheet'!$D$2:$D$185,'Market shares starting point Fe'!$D152)/SUMIFS('intermediary sheet'!Z$2:Z$185,'intermediary sheet'!$C$2:$C$185,'Market shares starting point Fe'!$C152,'intermediary sheet'!$D$2:$D$185,"total"),0)</f>
        <v>0.95325185250789701</v>
      </c>
      <c r="AA152" s="7">
        <f>IF(SUMIFS('Eurostat market shares'!$Z$2:$Z$185,'Eurostat market shares'!$C$2:$C$185,'Market shares starting point Fe'!$C152,'Eurostat market shares'!$D$2:$D$185,'Market shares starting point Fe'!$D152)=0,(SUMIFS('RAW data extract'!X$74:X$81,'RAW data extract'!$C$74:$C$81,VLOOKUP('Market shares starting point Fe'!$D152,Nomenclature!$F$1:$G$8,2,FALSE))-'Market shares starting point Fe'!Z152)+Z152,$Z152/SUMIFS('Eurostat market shares'!$Z$2:$Z$185,'Eurostat market shares'!$C$2:$C$185,'Market shares starting point Fe'!$C152,'Eurostat market shares'!$D$2:$D$185,'Market shares starting point Fe'!$D152)*(SUMIFS('RAW data extract'!X$74:X$81,'RAW data extract'!$C$74:$C$81,VLOOKUP('Market shares starting point Fe'!$D152,Nomenclature!$F$1:$G$8,2,FALSE))-'Market shares starting point Fe'!Z152)+Z152)</f>
        <v>0.93524532854898357</v>
      </c>
      <c r="AB152" s="7">
        <f>IF(SUMIFS('Eurostat market shares'!$Z$2:$Z$185,'Eurostat market shares'!$C$2:$C$185,'Market shares starting point Fe'!$C152,'Eurostat market shares'!$D$2:$D$185,'Market shares starting point Fe'!$D152)=0,(SUMIFS('RAW data extract'!Y$74:Y$81,'RAW data extract'!$C$74:$C$81,VLOOKUP('Market shares starting point Fe'!$D152,Nomenclature!$F$1:$G$8,2,FALSE))-'Market shares starting point Fe'!AA152)+AA152,$Z152/SUMIFS('Eurostat market shares'!$Z$2:$Z$185,'Eurostat market shares'!$C$2:$C$185,'Market shares starting point Fe'!$C152,'Eurostat market shares'!$D$2:$D$185,'Market shares starting point Fe'!$D152)*(SUMIFS('RAW data extract'!Y$74:Y$81,'RAW data extract'!$C$74:$C$81,VLOOKUP('Market shares starting point Fe'!$D152,Nomenclature!$F$1:$G$8,2,FALSE))-'Market shares starting point Fe'!AA152)+AA152)</f>
        <v>0.93449248644743588</v>
      </c>
      <c r="AC152" s="7">
        <f>IF(SUMIFS('Eurostat market shares'!$Z$2:$Z$185,'Eurostat market shares'!$C$2:$C$185,'Market shares starting point Fe'!$C152,'Eurostat market shares'!$D$2:$D$185,'Market shares starting point Fe'!$D152)=0,(SUMIFS('RAW data extract'!Z$74:Z$81,'RAW data extract'!$C$74:$C$81,VLOOKUP('Market shares starting point Fe'!$D152,Nomenclature!$F$1:$G$8,2,FALSE))-'Market shares starting point Fe'!AB152)+AB152,$Z152/SUMIFS('Eurostat market shares'!$Z$2:$Z$185,'Eurostat market shares'!$C$2:$C$185,'Market shares starting point Fe'!$C152,'Eurostat market shares'!$D$2:$D$185,'Market shares starting point Fe'!$D152)*(SUMIFS('RAW data extract'!Z$74:Z$81,'RAW data extract'!$C$74:$C$81,VLOOKUP('Market shares starting point Fe'!$D152,Nomenclature!$F$1:$G$8,2,FALSE))-'Market shares starting point Fe'!AB152)+AB152)</f>
        <v>0.93331700624007874</v>
      </c>
      <c r="AD152" s="7">
        <f>IF(SUMIFS('Eurostat market shares'!$Z$2:$Z$185,'Eurostat market shares'!$C$2:$C$185,'Market shares starting point Fe'!$C152,'Eurostat market shares'!$D$2:$D$185,'Market shares starting point Fe'!$D152)=0,(SUMIFS('RAW data extract'!AA$74:AA$81,'RAW data extract'!$C$74:$C$81,VLOOKUP('Market shares starting point Fe'!$D152,Nomenclature!$F$1:$G$8,2,FALSE))-'Market shares starting point Fe'!AC152)+AC152,$Z152/SUMIFS('Eurostat market shares'!$Z$2:$Z$185,'Eurostat market shares'!$C$2:$C$185,'Market shares starting point Fe'!$C152,'Eurostat market shares'!$D$2:$D$185,'Market shares starting point Fe'!$D152)*(SUMIFS('RAW data extract'!AA$74:AA$81,'RAW data extract'!$C$74:$C$81,VLOOKUP('Market shares starting point Fe'!$D152,Nomenclature!$F$1:$G$8,2,FALSE))-'Market shares starting point Fe'!AC152)+AC152)</f>
        <v>0.93202508908884707</v>
      </c>
      <c r="AE152" s="7">
        <f>IF(SUMIFS('Eurostat market shares'!$Z$2:$Z$185,'Eurostat market shares'!$C$2:$C$185,'Market shares starting point Fe'!$C152,'Eurostat market shares'!$D$2:$D$185,'Market shares starting point Fe'!$D152)=0,(SUMIFS('RAW data extract'!AB$74:AB$81,'RAW data extract'!$C$74:$C$81,VLOOKUP('Market shares starting point Fe'!$D152,Nomenclature!$F$1:$G$8,2,FALSE))-'Market shares starting point Fe'!AD152)+AD152,$Z152/SUMIFS('Eurostat market shares'!$Z$2:$Z$185,'Eurostat market shares'!$C$2:$C$185,'Market shares starting point Fe'!$C152,'Eurostat market shares'!$D$2:$D$185,'Market shares starting point Fe'!$D152)*(SUMIFS('RAW data extract'!AB$74:AB$81,'RAW data extract'!$C$74:$C$81,VLOOKUP('Market shares starting point Fe'!$D152,Nomenclature!$F$1:$G$8,2,FALSE))-'Market shares starting point Fe'!AD152)+AD152)</f>
        <v>0.93063700015356965</v>
      </c>
      <c r="AF152" s="7">
        <f>IF(SUMIFS('Eurostat market shares'!$Z$2:$Z$185,'Eurostat market shares'!$C$2:$C$185,'Market shares starting point Fe'!$C152,'Eurostat market shares'!$D$2:$D$185,'Market shares starting point Fe'!$D152)=0,(SUMIFS('RAW data extract'!AC$74:AC$81,'RAW data extract'!$C$74:$C$81,VLOOKUP('Market shares starting point Fe'!$D152,Nomenclature!$F$1:$G$8,2,FALSE))-'Market shares starting point Fe'!AE152)+AE152,$Z152/SUMIFS('Eurostat market shares'!$Z$2:$Z$185,'Eurostat market shares'!$C$2:$C$185,'Market shares starting point Fe'!$C152,'Eurostat market shares'!$D$2:$D$185,'Market shares starting point Fe'!$D152)*(SUMIFS('RAW data extract'!AC$74:AC$81,'RAW data extract'!$C$74:$C$81,VLOOKUP('Market shares starting point Fe'!$D152,Nomenclature!$F$1:$G$8,2,FALSE))-'Market shares starting point Fe'!AE152)+AE152)</f>
        <v>0.92906053459345161</v>
      </c>
      <c r="AG152" s="7">
        <f>IF(SUMIFS('Eurostat market shares'!$Z$2:$Z$185,'Eurostat market shares'!$C$2:$C$185,'Market shares starting point Fe'!$C152,'Eurostat market shares'!$D$2:$D$185,'Market shares starting point Fe'!$D152)=0,(SUMIFS('RAW data extract'!AD$74:AD$81,'RAW data extract'!$C$74:$C$81,VLOOKUP('Market shares starting point Fe'!$D152,Nomenclature!$F$1:$G$8,2,FALSE))-'Market shares starting point Fe'!AF152)+AF152,$Z152/SUMIFS('Eurostat market shares'!$Z$2:$Z$185,'Eurostat market shares'!$C$2:$C$185,'Market shares starting point Fe'!$C152,'Eurostat market shares'!$D$2:$D$185,'Market shares starting point Fe'!$D152)*(SUMIFS('RAW data extract'!AD$74:AD$81,'RAW data extract'!$C$74:$C$81,VLOOKUP('Market shares starting point Fe'!$D152,Nomenclature!$F$1:$G$8,2,FALSE))-'Market shares starting point Fe'!AF152)+AF152)</f>
        <v>0.92734681401782304</v>
      </c>
      <c r="AH152" s="7">
        <f>IF(SUMIFS('Eurostat market shares'!$Z$2:$Z$185,'Eurostat market shares'!$C$2:$C$185,'Market shares starting point Fe'!$C152,'Eurostat market shares'!$D$2:$D$185,'Market shares starting point Fe'!$D152)=0,(SUMIFS('RAW data extract'!AE$74:AE$81,'RAW data extract'!$C$74:$C$81,VLOOKUP('Market shares starting point Fe'!$D152,Nomenclature!$F$1:$G$8,2,FALSE))-'Market shares starting point Fe'!AG152)+AG152,$Z152/SUMIFS('Eurostat market shares'!$Z$2:$Z$185,'Eurostat market shares'!$C$2:$C$185,'Market shares starting point Fe'!$C152,'Eurostat market shares'!$D$2:$D$185,'Market shares starting point Fe'!$D152)*(SUMIFS('RAW data extract'!AE$74:AE$81,'RAW data extract'!$C$74:$C$81,VLOOKUP('Market shares starting point Fe'!$D152,Nomenclature!$F$1:$G$8,2,FALSE))-'Market shares starting point Fe'!AG152)+AG152)</f>
        <v>0.925290039026054</v>
      </c>
      <c r="AI152" s="7">
        <f>IF(SUMIFS('Eurostat market shares'!$Z$2:$Z$185,'Eurostat market shares'!$C$2:$C$185,'Market shares starting point Fe'!$C152,'Eurostat market shares'!$D$2:$D$185,'Market shares starting point Fe'!$D152)=0,(SUMIFS('RAW data extract'!AF$74:AF$81,'RAW data extract'!$C$74:$C$81,VLOOKUP('Market shares starting point Fe'!$D152,Nomenclature!$F$1:$G$8,2,FALSE))-'Market shares starting point Fe'!AH152)+AH152,$Z152/SUMIFS('Eurostat market shares'!$Z$2:$Z$185,'Eurostat market shares'!$C$2:$C$185,'Market shares starting point Fe'!$C152,'Eurostat market shares'!$D$2:$D$185,'Market shares starting point Fe'!$D152)*(SUMIFS('RAW data extract'!AF$74:AF$81,'RAW data extract'!$C$74:$C$81,VLOOKUP('Market shares starting point Fe'!$D152,Nomenclature!$F$1:$G$8,2,FALSE))-'Market shares starting point Fe'!AH152)+AH152)</f>
        <v>0.9229683667348737</v>
      </c>
      <c r="AJ152" s="7">
        <f>IF(SUMIFS('Eurostat market shares'!$Z$2:$Z$185,'Eurostat market shares'!$C$2:$C$185,'Market shares starting point Fe'!$C152,'Eurostat market shares'!$D$2:$D$185,'Market shares starting point Fe'!$D152)=0,(SUMIFS('RAW data extract'!AG$74:AG$81,'RAW data extract'!$C$74:$C$81,VLOOKUP('Market shares starting point Fe'!$D152,Nomenclature!$F$1:$G$8,2,FALSE))-'Market shares starting point Fe'!AI152)+AI152,$Z152/SUMIFS('Eurostat market shares'!$Z$2:$Z$185,'Eurostat market shares'!$C$2:$C$185,'Market shares starting point Fe'!$C152,'Eurostat market shares'!$D$2:$D$185,'Market shares starting point Fe'!$D152)*(SUMIFS('RAW data extract'!AG$74:AG$81,'RAW data extract'!$C$74:$C$81,VLOOKUP('Market shares starting point Fe'!$D152,Nomenclature!$F$1:$G$8,2,FALSE))-'Market shares starting point Fe'!AI152)+AI152)</f>
        <v>0.920270264775637</v>
      </c>
      <c r="AK152" s="7">
        <f>IF(SUMIFS('Eurostat market shares'!$Z$2:$Z$185,'Eurostat market shares'!$C$2:$C$185,'Market shares starting point Fe'!$C152,'Eurostat market shares'!$D$2:$D$185,'Market shares starting point Fe'!$D152)=0,(SUMIFS('RAW data extract'!AH$74:AH$81,'RAW data extract'!$C$74:$C$81,VLOOKUP('Market shares starting point Fe'!$D152,Nomenclature!$F$1:$G$8,2,FALSE))-'Market shares starting point Fe'!AJ152)+AJ152,$Z152/SUMIFS('Eurostat market shares'!$Z$2:$Z$185,'Eurostat market shares'!$C$2:$C$185,'Market shares starting point Fe'!$C152,'Eurostat market shares'!$D$2:$D$185,'Market shares starting point Fe'!$D152)*(SUMIFS('RAW data extract'!AH$74:AH$81,'RAW data extract'!$C$74:$C$81,VLOOKUP('Market shares starting point Fe'!$D152,Nomenclature!$F$1:$G$8,2,FALSE))-'Market shares starting point Fe'!AJ152)+AJ152)</f>
        <v>0.91685150038764629</v>
      </c>
      <c r="AL152" s="7">
        <f>IF(SUMIFS('Eurostat market shares'!$Z$2:$Z$185,'Eurostat market shares'!$C$2:$C$185,'Market shares starting point Fe'!$C152,'Eurostat market shares'!$D$2:$D$185,'Market shares starting point Fe'!$D152)=0,(SUMIFS('RAW data extract'!AI$74:AI$81,'RAW data extract'!$C$74:$C$81,VLOOKUP('Market shares starting point Fe'!$D152,Nomenclature!$F$1:$G$8,2,FALSE))-'Market shares starting point Fe'!AK152)+AK152,$Z152/SUMIFS('Eurostat market shares'!$Z$2:$Z$185,'Eurostat market shares'!$C$2:$C$185,'Market shares starting point Fe'!$C152,'Eurostat market shares'!$D$2:$D$185,'Market shares starting point Fe'!$D152)*(SUMIFS('RAW data extract'!AI$74:AI$81,'RAW data extract'!$C$74:$C$81,VLOOKUP('Market shares starting point Fe'!$D152,Nomenclature!$F$1:$G$8,2,FALSE))-'Market shares starting point Fe'!AK152)+AK152)</f>
        <v>0.9125228175487109</v>
      </c>
      <c r="AM152" s="7">
        <f>IF(SUMIFS('Eurostat market shares'!$Z$2:$Z$185,'Eurostat market shares'!$C$2:$C$185,'Market shares starting point Fe'!$C152,'Eurostat market shares'!$D$2:$D$185,'Market shares starting point Fe'!$D152)=0,(SUMIFS('RAW data extract'!AJ$74:AJ$81,'RAW data extract'!$C$74:$C$81,VLOOKUP('Market shares starting point Fe'!$D152,Nomenclature!$F$1:$G$8,2,FALSE))-'Market shares starting point Fe'!AL152)+AL152,$Z152/SUMIFS('Eurostat market shares'!$Z$2:$Z$185,'Eurostat market shares'!$C$2:$C$185,'Market shares starting point Fe'!$C152,'Eurostat market shares'!$D$2:$D$185,'Market shares starting point Fe'!$D152)*(SUMIFS('RAW data extract'!AJ$74:AJ$81,'RAW data extract'!$C$74:$C$81,VLOOKUP('Market shares starting point Fe'!$D152,Nomenclature!$F$1:$G$8,2,FALSE))-'Market shares starting point Fe'!AL152)+AL152)</f>
        <v>0.9070517177187355</v>
      </c>
      <c r="AN152" s="7">
        <f>IF(SUMIFS('Eurostat market shares'!$Z$2:$Z$185,'Eurostat market shares'!$C$2:$C$185,'Market shares starting point Fe'!$C152,'Eurostat market shares'!$D$2:$D$185,'Market shares starting point Fe'!$D152)=0,(SUMIFS('RAW data extract'!AK$74:AK$81,'RAW data extract'!$C$74:$C$81,VLOOKUP('Market shares starting point Fe'!$D152,Nomenclature!$F$1:$G$8,2,FALSE))-'Market shares starting point Fe'!AM152)+AM152,$Z152/SUMIFS('Eurostat market shares'!$Z$2:$Z$185,'Eurostat market shares'!$C$2:$C$185,'Market shares starting point Fe'!$C152,'Eurostat market shares'!$D$2:$D$185,'Market shares starting point Fe'!$D152)*(SUMIFS('RAW data extract'!AK$74:AK$81,'RAW data extract'!$C$74:$C$81,VLOOKUP('Market shares starting point Fe'!$D152,Nomenclature!$F$1:$G$8,2,FALSE))-'Market shares starting point Fe'!AM152)+AM152)</f>
        <v>0.89982096358759578</v>
      </c>
      <c r="AO152" s="7">
        <f>IF(SUMIFS('Eurostat market shares'!$Z$2:$Z$185,'Eurostat market shares'!$C$2:$C$185,'Market shares starting point Fe'!$C152,'Eurostat market shares'!$D$2:$D$185,'Market shares starting point Fe'!$D152)=0,(SUMIFS('RAW data extract'!AL$74:AL$81,'RAW data extract'!$C$74:$C$81,VLOOKUP('Market shares starting point Fe'!$D152,Nomenclature!$F$1:$G$8,2,FALSE))-'Market shares starting point Fe'!AN152)+AN152,$Z152/SUMIFS('Eurostat market shares'!$Z$2:$Z$185,'Eurostat market shares'!$C$2:$C$185,'Market shares starting point Fe'!$C152,'Eurostat market shares'!$D$2:$D$185,'Market shares starting point Fe'!$D152)*(SUMIFS('RAW data extract'!AL$74:AL$81,'RAW data extract'!$C$74:$C$81,VLOOKUP('Market shares starting point Fe'!$D152,Nomenclature!$F$1:$G$8,2,FALSE))-'Market shares starting point Fe'!AN152)+AN152)</f>
        <v>0.89160165235825717</v>
      </c>
      <c r="AP152" s="7">
        <f>IF(SUMIFS('Eurostat market shares'!$Z$2:$Z$185,'Eurostat market shares'!$C$2:$C$185,'Market shares starting point Fe'!$C152,'Eurostat market shares'!$D$2:$D$185,'Market shares starting point Fe'!$D152)=0,(SUMIFS('RAW data extract'!AM$74:AM$81,'RAW data extract'!$C$74:$C$81,VLOOKUP('Market shares starting point Fe'!$D152,Nomenclature!$F$1:$G$8,2,FALSE))-'Market shares starting point Fe'!AO152)+AO152,$Z152/SUMIFS('Eurostat market shares'!$Z$2:$Z$185,'Eurostat market shares'!$C$2:$C$185,'Market shares starting point Fe'!$C152,'Eurostat market shares'!$D$2:$D$185,'Market shares starting point Fe'!$D152)*(SUMIFS('RAW data extract'!AM$74:AM$81,'RAW data extract'!$C$74:$C$81,VLOOKUP('Market shares starting point Fe'!$D152,Nomenclature!$F$1:$G$8,2,FALSE))-'Market shares starting point Fe'!AO152)+AO152)</f>
        <v>0.88248661416599927</v>
      </c>
      <c r="AQ152" s="7">
        <f>IF(SUMIFS('Eurostat market shares'!$Z$2:$Z$185,'Eurostat market shares'!$C$2:$C$185,'Market shares starting point Fe'!$C152,'Eurostat market shares'!$D$2:$D$185,'Market shares starting point Fe'!$D152)=0,(SUMIFS('RAW data extract'!AN$74:AN$81,'RAW data extract'!$C$74:$C$81,VLOOKUP('Market shares starting point Fe'!$D152,Nomenclature!$F$1:$G$8,2,FALSE))-'Market shares starting point Fe'!AP152)+AP152,$Z152/SUMIFS('Eurostat market shares'!$Z$2:$Z$185,'Eurostat market shares'!$C$2:$C$185,'Market shares starting point Fe'!$C152,'Eurostat market shares'!$D$2:$D$185,'Market shares starting point Fe'!$D152)*(SUMIFS('RAW data extract'!AN$74:AN$81,'RAW data extract'!$C$74:$C$81,VLOOKUP('Market shares starting point Fe'!$D152,Nomenclature!$F$1:$G$8,2,FALSE))-'Market shares starting point Fe'!AP152)+AP152)</f>
        <v>0.87275386714118752</v>
      </c>
      <c r="AR152" s="7">
        <f>IF(SUMIFS('Eurostat market shares'!$Z$2:$Z$185,'Eurostat market shares'!$C$2:$C$185,'Market shares starting point Fe'!$C152,'Eurostat market shares'!$D$2:$D$185,'Market shares starting point Fe'!$D152)=0,(SUMIFS('RAW data extract'!AO$74:AO$81,'RAW data extract'!$C$74:$C$81,VLOOKUP('Market shares starting point Fe'!$D152,Nomenclature!$F$1:$G$8,2,FALSE))-'Market shares starting point Fe'!AQ152)+AQ152,$Z152/SUMIFS('Eurostat market shares'!$Z$2:$Z$185,'Eurostat market shares'!$C$2:$C$185,'Market shares starting point Fe'!$C152,'Eurostat market shares'!$D$2:$D$185,'Market shares starting point Fe'!$D152)*(SUMIFS('RAW data extract'!AO$74:AO$81,'RAW data extract'!$C$74:$C$81,VLOOKUP('Market shares starting point Fe'!$D152,Nomenclature!$F$1:$G$8,2,FALSE))-'Market shares starting point Fe'!AQ152)+AQ152)</f>
        <v>0.86228020646038006</v>
      </c>
      <c r="AS152" s="7">
        <f>IF(SUMIFS('Eurostat market shares'!$Z$2:$Z$185,'Eurostat market shares'!$C$2:$C$185,'Market shares starting point Fe'!$C152,'Eurostat market shares'!$D$2:$D$185,'Market shares starting point Fe'!$D152)=0,(SUMIFS('RAW data extract'!AP$74:AP$81,'RAW data extract'!$C$74:$C$81,VLOOKUP('Market shares starting point Fe'!$D152,Nomenclature!$F$1:$G$8,2,FALSE))-'Market shares starting point Fe'!AR152)+AR152,$Z152/SUMIFS('Eurostat market shares'!$Z$2:$Z$185,'Eurostat market shares'!$C$2:$C$185,'Market shares starting point Fe'!$C152,'Eurostat market shares'!$D$2:$D$185,'Market shares starting point Fe'!$D152)*(SUMIFS('RAW data extract'!AP$74:AP$81,'RAW data extract'!$C$74:$C$81,VLOOKUP('Market shares starting point Fe'!$D152,Nomenclature!$F$1:$G$8,2,FALSE))-'Market shares starting point Fe'!AR152)+AR152)</f>
        <v>0.85109169656080719</v>
      </c>
      <c r="AT152" s="7">
        <f>IF(SUMIFS('Eurostat market shares'!$Z$2:$Z$185,'Eurostat market shares'!$C$2:$C$185,'Market shares starting point Fe'!$C152,'Eurostat market shares'!$D$2:$D$185,'Market shares starting point Fe'!$D152)=0,(SUMIFS('RAW data extract'!AQ$74:AQ$81,'RAW data extract'!$C$74:$C$81,VLOOKUP('Market shares starting point Fe'!$D152,Nomenclature!$F$1:$G$8,2,FALSE))-'Market shares starting point Fe'!AS152)+AS152,$Z152/SUMIFS('Eurostat market shares'!$Z$2:$Z$185,'Eurostat market shares'!$C$2:$C$185,'Market shares starting point Fe'!$C152,'Eurostat market shares'!$D$2:$D$185,'Market shares starting point Fe'!$D152)*(SUMIFS('RAW data extract'!AQ$74:AQ$81,'RAW data extract'!$C$74:$C$81,VLOOKUP('Market shares starting point Fe'!$D152,Nomenclature!$F$1:$G$8,2,FALSE))-'Market shares starting point Fe'!AS152)+AS152)</f>
        <v>0.83925807253227835</v>
      </c>
      <c r="AU152" s="7">
        <f>IF(SUMIFS('Eurostat market shares'!$Z$2:$Z$185,'Eurostat market shares'!$C$2:$C$185,'Market shares starting point Fe'!$C152,'Eurostat market shares'!$D$2:$D$185,'Market shares starting point Fe'!$D152)=0,(SUMIFS('RAW data extract'!AR$74:AR$81,'RAW data extract'!$C$74:$C$81,VLOOKUP('Market shares starting point Fe'!$D152,Nomenclature!$F$1:$G$8,2,FALSE))-'Market shares starting point Fe'!AT152)+AT152,$Z152/SUMIFS('Eurostat market shares'!$Z$2:$Z$185,'Eurostat market shares'!$C$2:$C$185,'Market shares starting point Fe'!$C152,'Eurostat market shares'!$D$2:$D$185,'Market shares starting point Fe'!$D152)*(SUMIFS('RAW data extract'!AR$74:AR$81,'RAW data extract'!$C$74:$C$81,VLOOKUP('Market shares starting point Fe'!$D152,Nomenclature!$F$1:$G$8,2,FALSE))-'Market shares starting point Fe'!AT152)+AT152)</f>
        <v>0.82709282588319766</v>
      </c>
      <c r="AV152" s="7">
        <f>IF(SUMIFS('Eurostat market shares'!$Z$2:$Z$185,'Eurostat market shares'!$C$2:$C$185,'Market shares starting point Fe'!$C152,'Eurostat market shares'!$D$2:$D$185,'Market shares starting point Fe'!$D152)=0,(SUMIFS('RAW data extract'!AS$74:AS$81,'RAW data extract'!$C$74:$C$81,VLOOKUP('Market shares starting point Fe'!$D152,Nomenclature!$F$1:$G$8,2,FALSE))-'Market shares starting point Fe'!AU152)+AU152,$Z152/SUMIFS('Eurostat market shares'!$Z$2:$Z$185,'Eurostat market shares'!$C$2:$C$185,'Market shares starting point Fe'!$C152,'Eurostat market shares'!$D$2:$D$185,'Market shares starting point Fe'!$D152)*(SUMIFS('RAW data extract'!AS$74:AS$81,'RAW data extract'!$C$74:$C$81,VLOOKUP('Market shares starting point Fe'!$D152,Nomenclature!$F$1:$G$8,2,FALSE))-'Market shares starting point Fe'!AU152)+AU152)</f>
        <v>0.81419449017530987</v>
      </c>
      <c r="AW152" s="7">
        <f>IF(SUMIFS('Eurostat market shares'!$Z$2:$Z$185,'Eurostat market shares'!$C$2:$C$185,'Market shares starting point Fe'!$C152,'Eurostat market shares'!$D$2:$D$185,'Market shares starting point Fe'!$D152)=0,(SUMIFS('RAW data extract'!AT$74:AT$81,'RAW data extract'!$C$74:$C$81,VLOOKUP('Market shares starting point Fe'!$D152,Nomenclature!$F$1:$G$8,2,FALSE))-'Market shares starting point Fe'!AV152)+AV152,$Z152/SUMIFS('Eurostat market shares'!$Z$2:$Z$185,'Eurostat market shares'!$C$2:$C$185,'Market shares starting point Fe'!$C152,'Eurostat market shares'!$D$2:$D$185,'Market shares starting point Fe'!$D152)*(SUMIFS('RAW data extract'!AT$74:AT$81,'RAW data extract'!$C$74:$C$81,VLOOKUP('Market shares starting point Fe'!$D152,Nomenclature!$F$1:$G$8,2,FALSE))-'Market shares starting point Fe'!AV152)+AV152)</f>
        <v>0.80029852567048843</v>
      </c>
      <c r="AX152" s="7">
        <f>IF(SUMIFS('Eurostat market shares'!$Z$2:$Z$185,'Eurostat market shares'!$C$2:$C$185,'Market shares starting point Fe'!$C152,'Eurostat market shares'!$D$2:$D$185,'Market shares starting point Fe'!$D152)=0,(SUMIFS('RAW data extract'!AU$74:AU$81,'RAW data extract'!$C$74:$C$81,VLOOKUP('Market shares starting point Fe'!$D152,Nomenclature!$F$1:$G$8,2,FALSE))-'Market shares starting point Fe'!AW152)+AW152,$Z152/SUMIFS('Eurostat market shares'!$Z$2:$Z$185,'Eurostat market shares'!$C$2:$C$185,'Market shares starting point Fe'!$C152,'Eurostat market shares'!$D$2:$D$185,'Market shares starting point Fe'!$D152)*(SUMIFS('RAW data extract'!AU$74:AU$81,'RAW data extract'!$C$74:$C$81,VLOOKUP('Market shares starting point Fe'!$D152,Nomenclature!$F$1:$G$8,2,FALSE))-'Market shares starting point Fe'!AW152)+AW152)</f>
        <v>0.78702202235670793</v>
      </c>
      <c r="AY152" s="7">
        <f>IF(SUMIFS('Eurostat market shares'!$Z$2:$Z$185,'Eurostat market shares'!$C$2:$C$185,'Market shares starting point Fe'!$C152,'Eurostat market shares'!$D$2:$D$185,'Market shares starting point Fe'!$D152)=0,(SUMIFS('RAW data extract'!AV$74:AV$81,'RAW data extract'!$C$74:$C$81,VLOOKUP('Market shares starting point Fe'!$D152,Nomenclature!$F$1:$G$8,2,FALSE))-'Market shares starting point Fe'!AX152)+AX152,$Z152/SUMIFS('Eurostat market shares'!$Z$2:$Z$185,'Eurostat market shares'!$C$2:$C$185,'Market shares starting point Fe'!$C152,'Eurostat market shares'!$D$2:$D$185,'Market shares starting point Fe'!$D152)*(SUMIFS('RAW data extract'!AV$74:AV$81,'RAW data extract'!$C$74:$C$81,VLOOKUP('Market shares starting point Fe'!$D152,Nomenclature!$F$1:$G$8,2,FALSE))-'Market shares starting point Fe'!AX152)+AX152)</f>
        <v>0.76913270473631434</v>
      </c>
      <c r="AZ152" s="7">
        <f>IF(SUMIFS('Eurostat market shares'!$Z$2:$Z$185,'Eurostat market shares'!$C$2:$C$185,'Market shares starting point Fe'!$C152,'Eurostat market shares'!$D$2:$D$185,'Market shares starting point Fe'!$D152)=0,(SUMIFS('RAW data extract'!AW$74:AW$81,'RAW data extract'!$C$74:$C$81,VLOOKUP('Market shares starting point Fe'!$D152,Nomenclature!$F$1:$G$8,2,FALSE))-'Market shares starting point Fe'!AY152)+AY152,$Z152/SUMIFS('Eurostat market shares'!$Z$2:$Z$185,'Eurostat market shares'!$C$2:$C$185,'Market shares starting point Fe'!$C152,'Eurostat market shares'!$D$2:$D$185,'Market shares starting point Fe'!$D152)*(SUMIFS('RAW data extract'!AW$74:AW$81,'RAW data extract'!$C$74:$C$81,VLOOKUP('Market shares starting point Fe'!$D152,Nomenclature!$F$1:$G$8,2,FALSE))-'Market shares starting point Fe'!AY152)+AY152)</f>
        <v>0.75188809197650175</v>
      </c>
      <c r="BA152" s="7">
        <f>IF(SUMIFS('Eurostat market shares'!$Z$2:$Z$185,'Eurostat market shares'!$C$2:$C$185,'Market shares starting point Fe'!$C152,'Eurostat market shares'!$D$2:$D$185,'Market shares starting point Fe'!$D152)=0,(SUMIFS('RAW data extract'!AX$74:AX$81,'RAW data extract'!$C$74:$C$81,VLOOKUP('Market shares starting point Fe'!$D152,Nomenclature!$F$1:$G$8,2,FALSE))-'Market shares starting point Fe'!AZ152)+AZ152,$Z152/SUMIFS('Eurostat market shares'!$Z$2:$Z$185,'Eurostat market shares'!$C$2:$C$185,'Market shares starting point Fe'!$C152,'Eurostat market shares'!$D$2:$D$185,'Market shares starting point Fe'!$D152)*(SUMIFS('RAW data extract'!AX$74:AX$81,'RAW data extract'!$C$74:$C$81,VLOOKUP('Market shares starting point Fe'!$D152,Nomenclature!$F$1:$G$8,2,FALSE))-'Market shares starting point Fe'!AZ152)+AZ152)</f>
        <v>0.73273910625718097</v>
      </c>
      <c r="BB152" s="7">
        <f>IF(SUMIFS('Eurostat market shares'!$Z$2:$Z$185,'Eurostat market shares'!$C$2:$C$185,'Market shares starting point Fe'!$C152,'Eurostat market shares'!$D$2:$D$185,'Market shares starting point Fe'!$D152)=0,(SUMIFS('RAW data extract'!AY$74:AY$81,'RAW data extract'!$C$74:$C$81,VLOOKUP('Market shares starting point Fe'!$D152,Nomenclature!$F$1:$G$8,2,FALSE))-'Market shares starting point Fe'!BA152)+BA152,$Z152/SUMIFS('Eurostat market shares'!$Z$2:$Z$185,'Eurostat market shares'!$C$2:$C$185,'Market shares starting point Fe'!$C152,'Eurostat market shares'!$D$2:$D$185,'Market shares starting point Fe'!$D152)*(SUMIFS('RAW data extract'!AY$74:AY$81,'RAW data extract'!$C$74:$C$81,VLOOKUP('Market shares starting point Fe'!$D152,Nomenclature!$F$1:$G$8,2,FALSE))-'Market shares starting point Fe'!BA152)+BA152)</f>
        <v>0.71162920981455213</v>
      </c>
      <c r="BC152" s="7">
        <f>IF(SUMIFS('Eurostat market shares'!$Z$2:$Z$185,'Eurostat market shares'!$C$2:$C$185,'Market shares starting point Fe'!$C152,'Eurostat market shares'!$D$2:$D$185,'Market shares starting point Fe'!$D152)=0,(SUMIFS('RAW data extract'!AZ$74:AZ$81,'RAW data extract'!$C$74:$C$81,VLOOKUP('Market shares starting point Fe'!$D152,Nomenclature!$F$1:$G$8,2,FALSE))-'Market shares starting point Fe'!BB152)+BB152,$Z152/SUMIFS('Eurostat market shares'!$Z$2:$Z$185,'Eurostat market shares'!$C$2:$C$185,'Market shares starting point Fe'!$C152,'Eurostat market shares'!$D$2:$D$185,'Market shares starting point Fe'!$D152)*(SUMIFS('RAW data extract'!AZ$74:AZ$81,'RAW data extract'!$C$74:$C$81,VLOOKUP('Market shares starting point Fe'!$D152,Nomenclature!$F$1:$G$8,2,FALSE))-'Market shares starting point Fe'!BB152)+BB152)</f>
        <v>0.68824575176071623</v>
      </c>
      <c r="BD152" s="7">
        <f>IF(SUMIFS('Eurostat market shares'!$Z$2:$Z$185,'Eurostat market shares'!$C$2:$C$185,'Market shares starting point Fe'!$C152,'Eurostat market shares'!$D$2:$D$185,'Market shares starting point Fe'!$D152)=0,(SUMIFS('RAW data extract'!BA$74:BA$81,'RAW data extract'!$C$74:$C$81,VLOOKUP('Market shares starting point Fe'!$D152,Nomenclature!$F$1:$G$8,2,FALSE))-'Market shares starting point Fe'!BC152)+BC152,$Z152/SUMIFS('Eurostat market shares'!$Z$2:$Z$185,'Eurostat market shares'!$C$2:$C$185,'Market shares starting point Fe'!$C152,'Eurostat market shares'!$D$2:$D$185,'Market shares starting point Fe'!$D152)*(SUMIFS('RAW data extract'!BA$74:BA$81,'RAW data extract'!$C$74:$C$81,VLOOKUP('Market shares starting point Fe'!$D152,Nomenclature!$F$1:$G$8,2,FALSE))-'Market shares starting point Fe'!BC152)+BC152)</f>
        <v>0.66261958962623013</v>
      </c>
      <c r="BE152" s="7">
        <f>IF(SUMIFS('Eurostat market shares'!$Z$2:$Z$185,'Eurostat market shares'!$C$2:$C$185,'Market shares starting point Fe'!$C152,'Eurostat market shares'!$D$2:$D$185,'Market shares starting point Fe'!$D152)=0,(SUMIFS('RAW data extract'!BB$74:BB$81,'RAW data extract'!$C$74:$C$81,VLOOKUP('Market shares starting point Fe'!$D152,Nomenclature!$F$1:$G$8,2,FALSE))-'Market shares starting point Fe'!BD152)+BD152,$Z152/SUMIFS('Eurostat market shares'!$Z$2:$Z$185,'Eurostat market shares'!$C$2:$C$185,'Market shares starting point Fe'!$C152,'Eurostat market shares'!$D$2:$D$185,'Market shares starting point Fe'!$D152)*(SUMIFS('RAW data extract'!BB$74:BB$81,'RAW data extract'!$C$74:$C$81,VLOOKUP('Market shares starting point Fe'!$D152,Nomenclature!$F$1:$G$8,2,FALSE))-'Market shares starting point Fe'!BD152)+BD152)</f>
        <v>0.63386152081682989</v>
      </c>
      <c r="BF152" s="7">
        <f>IF(SUMIFS('Eurostat market shares'!$Z$2:$Z$185,'Eurostat market shares'!$C$2:$C$185,'Market shares starting point Fe'!$C152,'Eurostat market shares'!$D$2:$D$185,'Market shares starting point Fe'!$D152)=0,(SUMIFS('RAW data extract'!BC$74:BC$81,'RAW data extract'!$C$74:$C$81,VLOOKUP('Market shares starting point Fe'!$D152,Nomenclature!$F$1:$G$8,2,FALSE))-'Market shares starting point Fe'!BE152)+BE152,$Z152/SUMIFS('Eurostat market shares'!$Z$2:$Z$185,'Eurostat market shares'!$C$2:$C$185,'Market shares starting point Fe'!$C152,'Eurostat market shares'!$D$2:$D$185,'Market shares starting point Fe'!$D152)*(SUMIFS('RAW data extract'!BC$74:BC$81,'RAW data extract'!$C$74:$C$81,VLOOKUP('Market shares starting point Fe'!$D152,Nomenclature!$F$1:$G$8,2,FALSE))-'Market shares starting point Fe'!BE152)+BE152)</f>
        <v>0.60163005403862202</v>
      </c>
      <c r="BG152" s="7">
        <f>IF(SUMIFS('Eurostat market shares'!$Z$2:$Z$185,'Eurostat market shares'!$C$2:$C$185,'Market shares starting point Fe'!$C152,'Eurostat market shares'!$D$2:$D$185,'Market shares starting point Fe'!$D152)=0,(SUMIFS('RAW data extract'!BD$74:BD$81,'RAW data extract'!$C$74:$C$81,VLOOKUP('Market shares starting point Fe'!$D152,Nomenclature!$F$1:$G$8,2,FALSE))-'Market shares starting point Fe'!BF152)+BF152,$Z152/SUMIFS('Eurostat market shares'!$Z$2:$Z$185,'Eurostat market shares'!$C$2:$C$185,'Market shares starting point Fe'!$C152,'Eurostat market shares'!$D$2:$D$185,'Market shares starting point Fe'!$D152)*(SUMIFS('RAW data extract'!BD$74:BD$81,'RAW data extract'!$C$74:$C$81,VLOOKUP('Market shares starting point Fe'!$D152,Nomenclature!$F$1:$G$8,2,FALSE))-'Market shares starting point Fe'!BF152)+BF152)</f>
        <v>0.56529754551050027</v>
      </c>
      <c r="BH152" s="7">
        <f>IF(SUMIFS('Eurostat market shares'!$Z$2:$Z$185,'Eurostat market shares'!$C$2:$C$185,'Market shares starting point Fe'!$C152,'Eurostat market shares'!$D$2:$D$185,'Market shares starting point Fe'!$D152)=0,(SUMIFS('RAW data extract'!BE$74:BE$81,'RAW data extract'!$C$74:$C$81,VLOOKUP('Market shares starting point Fe'!$D152,Nomenclature!$F$1:$G$8,2,FALSE))-'Market shares starting point Fe'!BG152)+BG152,$Z152/SUMIFS('Eurostat market shares'!$Z$2:$Z$185,'Eurostat market shares'!$C$2:$C$185,'Market shares starting point Fe'!$C152,'Eurostat market shares'!$D$2:$D$185,'Market shares starting point Fe'!$D152)*(SUMIFS('RAW data extract'!BE$74:BE$81,'RAW data extract'!$C$74:$C$81,VLOOKUP('Market shares starting point Fe'!$D152,Nomenclature!$F$1:$G$8,2,FALSE))-'Market shares starting point Fe'!BG152)+BG152)</f>
        <v>0.52399357406771274</v>
      </c>
    </row>
    <row r="153" spans="1:60" hidden="1" x14ac:dyDescent="0.3">
      <c r="A153" s="2" t="s">
        <v>9</v>
      </c>
      <c r="B153" s="2" t="s">
        <v>10</v>
      </c>
      <c r="C153" s="2" t="s">
        <v>37</v>
      </c>
      <c r="D153" s="2" t="s">
        <v>44</v>
      </c>
      <c r="E153" s="2" t="s">
        <v>13</v>
      </c>
      <c r="F153" s="2" t="s">
        <v>14</v>
      </c>
      <c r="G153" s="2" t="s">
        <v>14</v>
      </c>
      <c r="H153" s="2" t="s">
        <v>15</v>
      </c>
      <c r="I153" s="2" t="s">
        <v>16</v>
      </c>
      <c r="J153" s="6">
        <f>1-SUM(J147:J152)</f>
        <v>0</v>
      </c>
      <c r="K153" s="6">
        <f t="shared" ref="K153" si="814">1-SUM(K147:K152)</f>
        <v>0</v>
      </c>
      <c r="L153" s="6">
        <f t="shared" ref="L153" si="815">1-SUM(L147:L152)</f>
        <v>0</v>
      </c>
      <c r="M153" s="6">
        <f t="shared" ref="M153" si="816">1-SUM(M147:M152)</f>
        <v>0</v>
      </c>
      <c r="N153" s="6">
        <f t="shared" ref="N153" si="817">1-SUM(N147:N152)</f>
        <v>0</v>
      </c>
      <c r="O153" s="6">
        <f t="shared" ref="O153" si="818">1-SUM(O147:O152)</f>
        <v>0</v>
      </c>
      <c r="P153" s="6">
        <f t="shared" ref="P153" si="819">1-SUM(P147:P152)</f>
        <v>0</v>
      </c>
      <c r="Q153" s="6">
        <f t="shared" ref="Q153" si="820">1-SUM(Q147:Q152)</f>
        <v>0</v>
      </c>
      <c r="R153" s="6">
        <f t="shared" ref="R153" si="821">1-SUM(R147:R152)</f>
        <v>0</v>
      </c>
      <c r="S153" s="6">
        <f t="shared" ref="S153" si="822">1-SUM(S147:S152)</f>
        <v>0</v>
      </c>
      <c r="T153" s="6">
        <f t="shared" ref="T153" si="823">1-SUM(T147:T152)</f>
        <v>1.369337788248437E-5</v>
      </c>
      <c r="U153" s="6">
        <f t="shared" ref="U153" si="824">1-SUM(U147:U152)</f>
        <v>0</v>
      </c>
      <c r="V153" s="6">
        <f t="shared" ref="V153" si="825">1-SUM(V147:V152)</f>
        <v>-1.5500511516997051E-5</v>
      </c>
      <c r="W153" s="6">
        <f t="shared" ref="W153" si="826">1-SUM(W147:W152)</f>
        <v>0</v>
      </c>
      <c r="X153" s="6">
        <f t="shared" ref="X153" si="827">1-SUM(X147:X152)</f>
        <v>0</v>
      </c>
      <c r="Y153" s="6">
        <f t="shared" ref="Y153" si="828">1-SUM(Y147:Y152)</f>
        <v>1.5122644648202233E-5</v>
      </c>
      <c r="Z153" s="6">
        <f t="shared" ref="Z153" si="829">1-SUM(Z147:Z152)</f>
        <v>0</v>
      </c>
      <c r="AA153" s="7">
        <f>IF(SUMIFS('Eurostat market shares'!$Z$2:$Z$185,'Eurostat market shares'!$C$2:$C$185,'Market shares starting point Fe'!$C153,'Eurostat market shares'!$D$2:$D$185,'Market shares starting point Fe'!$D153)=0,(SUMIFS('RAW data extract'!X$74:X$81,'RAW data extract'!$C$74:$C$81,VLOOKUP('Market shares starting point Fe'!$D153,Nomenclature!$F$1:$G$8,2,FALSE))-'Market shares starting point Fe'!Z153)+Z153,$Z153/SUMIFS('Eurostat market shares'!$Z$2:$Z$185,'Eurostat market shares'!$C$2:$C$185,'Market shares starting point Fe'!$C153,'Eurostat market shares'!$D$2:$D$185,'Market shares starting point Fe'!$D153)*(SUMIFS('RAW data extract'!X$74:X$81,'RAW data extract'!$C$74:$C$81,VLOOKUP('Market shares starting point Fe'!$D153,Nomenclature!$F$1:$G$8,2,FALSE))-'Market shares starting point Fe'!Z153)+Z153)</f>
        <v>1.0276613981721808E-3</v>
      </c>
      <c r="AB153" s="7">
        <f>IF(SUMIFS('Eurostat market shares'!$Z$2:$Z$185,'Eurostat market shares'!$C$2:$C$185,'Market shares starting point Fe'!$C153,'Eurostat market shares'!$D$2:$D$185,'Market shares starting point Fe'!$D153)=0,(SUMIFS('RAW data extract'!Y$74:Y$81,'RAW data extract'!$C$74:$C$81,VLOOKUP('Market shares starting point Fe'!$D153,Nomenclature!$F$1:$G$8,2,FALSE))-'Market shares starting point Fe'!AA153)+AA153,$Z153/SUMIFS('Eurostat market shares'!$Z$2:$Z$185,'Eurostat market shares'!$C$2:$C$185,'Market shares starting point Fe'!$C153,'Eurostat market shares'!$D$2:$D$185,'Market shares starting point Fe'!$D153)*(SUMIFS('RAW data extract'!Y$74:Y$81,'RAW data extract'!$C$74:$C$81,VLOOKUP('Market shares starting point Fe'!$D153,Nomenclature!$F$1:$G$8,2,FALSE))-'Market shares starting point Fe'!AA153)+AA153)</f>
        <v>1.0389435716427644E-3</v>
      </c>
      <c r="AC153" s="7">
        <f>IF(SUMIFS('Eurostat market shares'!$Z$2:$Z$185,'Eurostat market shares'!$C$2:$C$185,'Market shares starting point Fe'!$C153,'Eurostat market shares'!$D$2:$D$185,'Market shares starting point Fe'!$D153)=0,(SUMIFS('RAW data extract'!Z$74:Z$81,'RAW data extract'!$C$74:$C$81,VLOOKUP('Market shares starting point Fe'!$D153,Nomenclature!$F$1:$G$8,2,FALSE))-'Market shares starting point Fe'!AB153)+AB153,$Z153/SUMIFS('Eurostat market shares'!$Z$2:$Z$185,'Eurostat market shares'!$C$2:$C$185,'Market shares starting point Fe'!$C153,'Eurostat market shares'!$D$2:$D$185,'Market shares starting point Fe'!$D153)*(SUMIFS('RAW data extract'!Z$74:Z$81,'RAW data extract'!$C$74:$C$81,VLOOKUP('Market shares starting point Fe'!$D153,Nomenclature!$F$1:$G$8,2,FALSE))-'Market shares starting point Fe'!AB153)+AB153)</f>
        <v>1.0579582146478287E-3</v>
      </c>
      <c r="AD153" s="7">
        <f>IF(SUMIFS('Eurostat market shares'!$Z$2:$Z$185,'Eurostat market shares'!$C$2:$C$185,'Market shares starting point Fe'!$C153,'Eurostat market shares'!$D$2:$D$185,'Market shares starting point Fe'!$D153)=0,(SUMIFS('RAW data extract'!AA$74:AA$81,'RAW data extract'!$C$74:$C$81,VLOOKUP('Market shares starting point Fe'!$D153,Nomenclature!$F$1:$G$8,2,FALSE))-'Market shares starting point Fe'!AC153)+AC153,$Z153/SUMIFS('Eurostat market shares'!$Z$2:$Z$185,'Eurostat market shares'!$C$2:$C$185,'Market shares starting point Fe'!$C153,'Eurostat market shares'!$D$2:$D$185,'Market shares starting point Fe'!$D153)*(SUMIFS('RAW data extract'!AA$74:AA$81,'RAW data extract'!$C$74:$C$81,VLOOKUP('Market shares starting point Fe'!$D153,Nomenclature!$F$1:$G$8,2,FALSE))-'Market shares starting point Fe'!AC153)+AC153)</f>
        <v>1.0918108716969316E-3</v>
      </c>
      <c r="AE153" s="7">
        <f>IF(SUMIFS('Eurostat market shares'!$Z$2:$Z$185,'Eurostat market shares'!$C$2:$C$185,'Market shares starting point Fe'!$C153,'Eurostat market shares'!$D$2:$D$185,'Market shares starting point Fe'!$D153)=0,(SUMIFS('RAW data extract'!AB$74:AB$81,'RAW data extract'!$C$74:$C$81,VLOOKUP('Market shares starting point Fe'!$D153,Nomenclature!$F$1:$G$8,2,FALSE))-'Market shares starting point Fe'!AD153)+AD153,$Z153/SUMIFS('Eurostat market shares'!$Z$2:$Z$185,'Eurostat market shares'!$C$2:$C$185,'Market shares starting point Fe'!$C153,'Eurostat market shares'!$D$2:$D$185,'Market shares starting point Fe'!$D153)*(SUMIFS('RAW data extract'!AB$74:AB$81,'RAW data extract'!$C$74:$C$81,VLOOKUP('Market shares starting point Fe'!$D153,Nomenclature!$F$1:$G$8,2,FALSE))-'Market shares starting point Fe'!AD153)+AD153)</f>
        <v>1.1047632222943586E-3</v>
      </c>
      <c r="AF153" s="7">
        <f>IF(SUMIFS('Eurostat market shares'!$Z$2:$Z$185,'Eurostat market shares'!$C$2:$C$185,'Market shares starting point Fe'!$C153,'Eurostat market shares'!$D$2:$D$185,'Market shares starting point Fe'!$D153)=0,(SUMIFS('RAW data extract'!AC$74:AC$81,'RAW data extract'!$C$74:$C$81,VLOOKUP('Market shares starting point Fe'!$D153,Nomenclature!$F$1:$G$8,2,FALSE))-'Market shares starting point Fe'!AE153)+AE153,$Z153/SUMIFS('Eurostat market shares'!$Z$2:$Z$185,'Eurostat market shares'!$C$2:$C$185,'Market shares starting point Fe'!$C153,'Eurostat market shares'!$D$2:$D$185,'Market shares starting point Fe'!$D153)*(SUMIFS('RAW data extract'!AC$74:AC$81,'RAW data extract'!$C$74:$C$81,VLOOKUP('Market shares starting point Fe'!$D153,Nomenclature!$F$1:$G$8,2,FALSE))-'Market shares starting point Fe'!AE153)+AE153)</f>
        <v>1.1198286141097071E-3</v>
      </c>
      <c r="AG153" s="7">
        <f>IF(SUMIFS('Eurostat market shares'!$Z$2:$Z$185,'Eurostat market shares'!$C$2:$C$185,'Market shares starting point Fe'!$C153,'Eurostat market shares'!$D$2:$D$185,'Market shares starting point Fe'!$D153)=0,(SUMIFS('RAW data extract'!AD$74:AD$81,'RAW data extract'!$C$74:$C$81,VLOOKUP('Market shares starting point Fe'!$D153,Nomenclature!$F$1:$G$8,2,FALSE))-'Market shares starting point Fe'!AF153)+AF153,$Z153/SUMIFS('Eurostat market shares'!$Z$2:$Z$185,'Eurostat market shares'!$C$2:$C$185,'Market shares starting point Fe'!$C153,'Eurostat market shares'!$D$2:$D$185,'Market shares starting point Fe'!$D153)*(SUMIFS('RAW data extract'!AD$74:AD$81,'RAW data extract'!$C$74:$C$81,VLOOKUP('Market shares starting point Fe'!$D153,Nomenclature!$F$1:$G$8,2,FALSE))-'Market shares starting point Fe'!AF153)+AF153)</f>
        <v>1.1369397967602194E-3</v>
      </c>
      <c r="AH153" s="7">
        <f>IF(SUMIFS('Eurostat market shares'!$Z$2:$Z$185,'Eurostat market shares'!$C$2:$C$185,'Market shares starting point Fe'!$C153,'Eurostat market shares'!$D$2:$D$185,'Market shares starting point Fe'!$D153)=0,(SUMIFS('RAW data extract'!AE$74:AE$81,'RAW data extract'!$C$74:$C$81,VLOOKUP('Market shares starting point Fe'!$D153,Nomenclature!$F$1:$G$8,2,FALSE))-'Market shares starting point Fe'!AG153)+AG153,$Z153/SUMIFS('Eurostat market shares'!$Z$2:$Z$185,'Eurostat market shares'!$C$2:$C$185,'Market shares starting point Fe'!$C153,'Eurostat market shares'!$D$2:$D$185,'Market shares starting point Fe'!$D153)*(SUMIFS('RAW data extract'!AE$74:AE$81,'RAW data extract'!$C$74:$C$81,VLOOKUP('Market shares starting point Fe'!$D153,Nomenclature!$F$1:$G$8,2,FALSE))-'Market shares starting point Fe'!AG153)+AG153)</f>
        <v>1.1573620931676655E-3</v>
      </c>
      <c r="AI153" s="7">
        <f>IF(SUMIFS('Eurostat market shares'!$Z$2:$Z$185,'Eurostat market shares'!$C$2:$C$185,'Market shares starting point Fe'!$C153,'Eurostat market shares'!$D$2:$D$185,'Market shares starting point Fe'!$D153)=0,(SUMIFS('RAW data extract'!AF$74:AF$81,'RAW data extract'!$C$74:$C$81,VLOOKUP('Market shares starting point Fe'!$D153,Nomenclature!$F$1:$G$8,2,FALSE))-'Market shares starting point Fe'!AH153)+AH153,$Z153/SUMIFS('Eurostat market shares'!$Z$2:$Z$185,'Eurostat market shares'!$C$2:$C$185,'Market shares starting point Fe'!$C153,'Eurostat market shares'!$D$2:$D$185,'Market shares starting point Fe'!$D153)*(SUMIFS('RAW data extract'!AF$74:AF$81,'RAW data extract'!$C$74:$C$81,VLOOKUP('Market shares starting point Fe'!$D153,Nomenclature!$F$1:$G$8,2,FALSE))-'Market shares starting point Fe'!AH153)+AH153)</f>
        <v>1.1798006925014368E-3</v>
      </c>
      <c r="AJ153" s="7">
        <f>IF(SUMIFS('Eurostat market shares'!$Z$2:$Z$185,'Eurostat market shares'!$C$2:$C$185,'Market shares starting point Fe'!$C153,'Eurostat market shares'!$D$2:$D$185,'Market shares starting point Fe'!$D153)=0,(SUMIFS('RAW data extract'!AG$74:AG$81,'RAW data extract'!$C$74:$C$81,VLOOKUP('Market shares starting point Fe'!$D153,Nomenclature!$F$1:$G$8,2,FALSE))-'Market shares starting point Fe'!AI153)+AI153,$Z153/SUMIFS('Eurostat market shares'!$Z$2:$Z$185,'Eurostat market shares'!$C$2:$C$185,'Market shares starting point Fe'!$C153,'Eurostat market shares'!$D$2:$D$185,'Market shares starting point Fe'!$D153)*(SUMIFS('RAW data extract'!AG$74:AG$81,'RAW data extract'!$C$74:$C$81,VLOOKUP('Market shares starting point Fe'!$D153,Nomenclature!$F$1:$G$8,2,FALSE))-'Market shares starting point Fe'!AI153)+AI153)</f>
        <v>1.2044940601735241E-3</v>
      </c>
      <c r="AK153" s="7">
        <f>IF(SUMIFS('Eurostat market shares'!$Z$2:$Z$185,'Eurostat market shares'!$C$2:$C$185,'Market shares starting point Fe'!$C153,'Eurostat market shares'!$D$2:$D$185,'Market shares starting point Fe'!$D153)=0,(SUMIFS('RAW data extract'!AH$74:AH$81,'RAW data extract'!$C$74:$C$81,VLOOKUP('Market shares starting point Fe'!$D153,Nomenclature!$F$1:$G$8,2,FALSE))-'Market shares starting point Fe'!AJ153)+AJ153,$Z153/SUMIFS('Eurostat market shares'!$Z$2:$Z$185,'Eurostat market shares'!$C$2:$C$185,'Market shares starting point Fe'!$C153,'Eurostat market shares'!$D$2:$D$185,'Market shares starting point Fe'!$D153)*(SUMIFS('RAW data extract'!AH$74:AH$81,'RAW data extract'!$C$74:$C$81,VLOOKUP('Market shares starting point Fe'!$D153,Nomenclature!$F$1:$G$8,2,FALSE))-'Market shares starting point Fe'!AJ153)+AJ153)</f>
        <v>1.2336119238165659E-3</v>
      </c>
      <c r="AL153" s="7">
        <f>IF(SUMIFS('Eurostat market shares'!$Z$2:$Z$185,'Eurostat market shares'!$C$2:$C$185,'Market shares starting point Fe'!$C153,'Eurostat market shares'!$D$2:$D$185,'Market shares starting point Fe'!$D153)=0,(SUMIFS('RAW data extract'!AI$74:AI$81,'RAW data extract'!$C$74:$C$81,VLOOKUP('Market shares starting point Fe'!$D153,Nomenclature!$F$1:$G$8,2,FALSE))-'Market shares starting point Fe'!AK153)+AK153,$Z153/SUMIFS('Eurostat market shares'!$Z$2:$Z$185,'Eurostat market shares'!$C$2:$C$185,'Market shares starting point Fe'!$C153,'Eurostat market shares'!$D$2:$D$185,'Market shares starting point Fe'!$D153)*(SUMIFS('RAW data extract'!AI$74:AI$81,'RAW data extract'!$C$74:$C$81,VLOOKUP('Market shares starting point Fe'!$D153,Nomenclature!$F$1:$G$8,2,FALSE))-'Market shares starting point Fe'!AK153)+AK153)</f>
        <v>1.268465559516849E-3</v>
      </c>
      <c r="AM153" s="7">
        <f>IF(SUMIFS('Eurostat market shares'!$Z$2:$Z$185,'Eurostat market shares'!$C$2:$C$185,'Market shares starting point Fe'!$C153,'Eurostat market shares'!$D$2:$D$185,'Market shares starting point Fe'!$D153)=0,(SUMIFS('RAW data extract'!AJ$74:AJ$81,'RAW data extract'!$C$74:$C$81,VLOOKUP('Market shares starting point Fe'!$D153,Nomenclature!$F$1:$G$8,2,FALSE))-'Market shares starting point Fe'!AL153)+AL153,$Z153/SUMIFS('Eurostat market shares'!$Z$2:$Z$185,'Eurostat market shares'!$C$2:$C$185,'Market shares starting point Fe'!$C153,'Eurostat market shares'!$D$2:$D$185,'Market shares starting point Fe'!$D153)*(SUMIFS('RAW data extract'!AJ$74:AJ$81,'RAW data extract'!$C$74:$C$81,VLOOKUP('Market shares starting point Fe'!$D153,Nomenclature!$F$1:$G$8,2,FALSE))-'Market shares starting point Fe'!AL153)+AL153)</f>
        <v>1.3109464826405865E-3</v>
      </c>
      <c r="AN153" s="7">
        <f>IF(SUMIFS('Eurostat market shares'!$Z$2:$Z$185,'Eurostat market shares'!$C$2:$C$185,'Market shares starting point Fe'!$C153,'Eurostat market shares'!$D$2:$D$185,'Market shares starting point Fe'!$D153)=0,(SUMIFS('RAW data extract'!AK$74:AK$81,'RAW data extract'!$C$74:$C$81,VLOOKUP('Market shares starting point Fe'!$D153,Nomenclature!$F$1:$G$8,2,FALSE))-'Market shares starting point Fe'!AM153)+AM153,$Z153/SUMIFS('Eurostat market shares'!$Z$2:$Z$185,'Eurostat market shares'!$C$2:$C$185,'Market shares starting point Fe'!$C153,'Eurostat market shares'!$D$2:$D$185,'Market shares starting point Fe'!$D153)*(SUMIFS('RAW data extract'!AK$74:AK$81,'RAW data extract'!$C$74:$C$81,VLOOKUP('Market shares starting point Fe'!$D153,Nomenclature!$F$1:$G$8,2,FALSE))-'Market shares starting point Fe'!AM153)+AM153)</f>
        <v>1.3643967276903124E-3</v>
      </c>
      <c r="AO153" s="7">
        <f>IF(SUMIFS('Eurostat market shares'!$Z$2:$Z$185,'Eurostat market shares'!$C$2:$C$185,'Market shares starting point Fe'!$C153,'Eurostat market shares'!$D$2:$D$185,'Market shares starting point Fe'!$D153)=0,(SUMIFS('RAW data extract'!AL$74:AL$81,'RAW data extract'!$C$74:$C$81,VLOOKUP('Market shares starting point Fe'!$D153,Nomenclature!$F$1:$G$8,2,FALSE))-'Market shares starting point Fe'!AN153)+AN153,$Z153/SUMIFS('Eurostat market shares'!$Z$2:$Z$185,'Eurostat market shares'!$C$2:$C$185,'Market shares starting point Fe'!$C153,'Eurostat market shares'!$D$2:$D$185,'Market shares starting point Fe'!$D153)*(SUMIFS('RAW data extract'!AL$74:AL$81,'RAW data extract'!$C$74:$C$81,VLOOKUP('Market shares starting point Fe'!$D153,Nomenclature!$F$1:$G$8,2,FALSE))-'Market shares starting point Fe'!AN153)+AN153)</f>
        <v>1.4271798005425584E-3</v>
      </c>
      <c r="AP153" s="7">
        <f>IF(SUMIFS('Eurostat market shares'!$Z$2:$Z$185,'Eurostat market shares'!$C$2:$C$185,'Market shares starting point Fe'!$C153,'Eurostat market shares'!$D$2:$D$185,'Market shares starting point Fe'!$D153)=0,(SUMIFS('RAW data extract'!AM$74:AM$81,'RAW data extract'!$C$74:$C$81,VLOOKUP('Market shares starting point Fe'!$D153,Nomenclature!$F$1:$G$8,2,FALSE))-'Market shares starting point Fe'!AO153)+AO153,$Z153/SUMIFS('Eurostat market shares'!$Z$2:$Z$185,'Eurostat market shares'!$C$2:$C$185,'Market shares starting point Fe'!$C153,'Eurostat market shares'!$D$2:$D$185,'Market shares starting point Fe'!$D153)*(SUMIFS('RAW data extract'!AM$74:AM$81,'RAW data extract'!$C$74:$C$81,VLOOKUP('Market shares starting point Fe'!$D153,Nomenclature!$F$1:$G$8,2,FALSE))-'Market shares starting point Fe'!AO153)+AO153)</f>
        <v>1.5003741575477807E-3</v>
      </c>
      <c r="AQ153" s="7">
        <f>IF(SUMIFS('Eurostat market shares'!$Z$2:$Z$185,'Eurostat market shares'!$C$2:$C$185,'Market shares starting point Fe'!$C153,'Eurostat market shares'!$D$2:$D$185,'Market shares starting point Fe'!$D153)=0,(SUMIFS('RAW data extract'!AN$74:AN$81,'RAW data extract'!$C$74:$C$81,VLOOKUP('Market shares starting point Fe'!$D153,Nomenclature!$F$1:$G$8,2,FALSE))-'Market shares starting point Fe'!AP153)+AP153,$Z153/SUMIFS('Eurostat market shares'!$Z$2:$Z$185,'Eurostat market shares'!$C$2:$C$185,'Market shares starting point Fe'!$C153,'Eurostat market shares'!$D$2:$D$185,'Market shares starting point Fe'!$D153)*(SUMIFS('RAW data extract'!AN$74:AN$81,'RAW data extract'!$C$74:$C$81,VLOOKUP('Market shares starting point Fe'!$D153,Nomenclature!$F$1:$G$8,2,FALSE))-'Market shares starting point Fe'!AP153)+AP153)</f>
        <v>1.5829916365067375E-3</v>
      </c>
      <c r="AR153" s="7">
        <f>IF(SUMIFS('Eurostat market shares'!$Z$2:$Z$185,'Eurostat market shares'!$C$2:$C$185,'Market shares starting point Fe'!$C153,'Eurostat market shares'!$D$2:$D$185,'Market shares starting point Fe'!$D153)=0,(SUMIFS('RAW data extract'!AO$74:AO$81,'RAW data extract'!$C$74:$C$81,VLOOKUP('Market shares starting point Fe'!$D153,Nomenclature!$F$1:$G$8,2,FALSE))-'Market shares starting point Fe'!AQ153)+AQ153,$Z153/SUMIFS('Eurostat market shares'!$Z$2:$Z$185,'Eurostat market shares'!$C$2:$C$185,'Market shares starting point Fe'!$C153,'Eurostat market shares'!$D$2:$D$185,'Market shares starting point Fe'!$D153)*(SUMIFS('RAW data extract'!AO$74:AO$81,'RAW data extract'!$C$74:$C$81,VLOOKUP('Market shares starting point Fe'!$D153,Nomenclature!$F$1:$G$8,2,FALSE))-'Market shares starting point Fe'!AQ153)+AQ153)</f>
        <v>1.6761214113994709E-3</v>
      </c>
      <c r="AS153" s="7">
        <f>IF(SUMIFS('Eurostat market shares'!$Z$2:$Z$185,'Eurostat market shares'!$C$2:$C$185,'Market shares starting point Fe'!$C153,'Eurostat market shares'!$D$2:$D$185,'Market shares starting point Fe'!$D153)=0,(SUMIFS('RAW data extract'!AP$74:AP$81,'RAW data extract'!$C$74:$C$81,VLOOKUP('Market shares starting point Fe'!$D153,Nomenclature!$F$1:$G$8,2,FALSE))-'Market shares starting point Fe'!AR153)+AR153,$Z153/SUMIFS('Eurostat market shares'!$Z$2:$Z$185,'Eurostat market shares'!$C$2:$C$185,'Market shares starting point Fe'!$C153,'Eurostat market shares'!$D$2:$D$185,'Market shares starting point Fe'!$D153)*(SUMIFS('RAW data extract'!AP$74:AP$81,'RAW data extract'!$C$74:$C$81,VLOOKUP('Market shares starting point Fe'!$D153,Nomenclature!$F$1:$G$8,2,FALSE))-'Market shares starting point Fe'!AR153)+AR153)</f>
        <v>1.7810369068512488E-3</v>
      </c>
      <c r="AT153" s="7">
        <f>IF(SUMIFS('Eurostat market shares'!$Z$2:$Z$185,'Eurostat market shares'!$C$2:$C$185,'Market shares starting point Fe'!$C153,'Eurostat market shares'!$D$2:$D$185,'Market shares starting point Fe'!$D153)=0,(SUMIFS('RAW data extract'!AQ$74:AQ$81,'RAW data extract'!$C$74:$C$81,VLOOKUP('Market shares starting point Fe'!$D153,Nomenclature!$F$1:$G$8,2,FALSE))-'Market shares starting point Fe'!AS153)+AS153,$Z153/SUMIFS('Eurostat market shares'!$Z$2:$Z$185,'Eurostat market shares'!$C$2:$C$185,'Market shares starting point Fe'!$C153,'Eurostat market shares'!$D$2:$D$185,'Market shares starting point Fe'!$D153)*(SUMIFS('RAW data extract'!AQ$74:AQ$81,'RAW data extract'!$C$74:$C$81,VLOOKUP('Market shares starting point Fe'!$D153,Nomenclature!$F$1:$G$8,2,FALSE))-'Market shares starting point Fe'!AS153)+AS153)</f>
        <v>1.9017989984994575E-3</v>
      </c>
      <c r="AU153" s="7">
        <f>IF(SUMIFS('Eurostat market shares'!$Z$2:$Z$185,'Eurostat market shares'!$C$2:$C$185,'Market shares starting point Fe'!$C153,'Eurostat market shares'!$D$2:$D$185,'Market shares starting point Fe'!$D153)=0,(SUMIFS('RAW data extract'!AR$74:AR$81,'RAW data extract'!$C$74:$C$81,VLOOKUP('Market shares starting point Fe'!$D153,Nomenclature!$F$1:$G$8,2,FALSE))-'Market shares starting point Fe'!AT153)+AT153,$Z153/SUMIFS('Eurostat market shares'!$Z$2:$Z$185,'Eurostat market shares'!$C$2:$C$185,'Market shares starting point Fe'!$C153,'Eurostat market shares'!$D$2:$D$185,'Market shares starting point Fe'!$D153)*(SUMIFS('RAW data extract'!AR$74:AR$81,'RAW data extract'!$C$74:$C$81,VLOOKUP('Market shares starting point Fe'!$D153,Nomenclature!$F$1:$G$8,2,FALSE))-'Market shares starting point Fe'!AT153)+AT153)</f>
        <v>2.0369226609876778E-3</v>
      </c>
      <c r="AV153" s="7">
        <f>IF(SUMIFS('Eurostat market shares'!$Z$2:$Z$185,'Eurostat market shares'!$C$2:$C$185,'Market shares starting point Fe'!$C153,'Eurostat market shares'!$D$2:$D$185,'Market shares starting point Fe'!$D153)=0,(SUMIFS('RAW data extract'!AS$74:AS$81,'RAW data extract'!$C$74:$C$81,VLOOKUP('Market shares starting point Fe'!$D153,Nomenclature!$F$1:$G$8,2,FALSE))-'Market shares starting point Fe'!AU153)+AU153,$Z153/SUMIFS('Eurostat market shares'!$Z$2:$Z$185,'Eurostat market shares'!$C$2:$C$185,'Market shares starting point Fe'!$C153,'Eurostat market shares'!$D$2:$D$185,'Market shares starting point Fe'!$D153)*(SUMIFS('RAW data extract'!AS$74:AS$81,'RAW data extract'!$C$74:$C$81,VLOOKUP('Market shares starting point Fe'!$D153,Nomenclature!$F$1:$G$8,2,FALSE))-'Market shares starting point Fe'!AU153)+AU153)</f>
        <v>2.1971128177983327E-3</v>
      </c>
      <c r="AW153" s="7">
        <f>IF(SUMIFS('Eurostat market shares'!$Z$2:$Z$185,'Eurostat market shares'!$C$2:$C$185,'Market shares starting point Fe'!$C153,'Eurostat market shares'!$D$2:$D$185,'Market shares starting point Fe'!$D153)=0,(SUMIFS('RAW data extract'!AT$74:AT$81,'RAW data extract'!$C$74:$C$81,VLOOKUP('Market shares starting point Fe'!$D153,Nomenclature!$F$1:$G$8,2,FALSE))-'Market shares starting point Fe'!AV153)+AV153,$Z153/SUMIFS('Eurostat market shares'!$Z$2:$Z$185,'Eurostat market shares'!$C$2:$C$185,'Market shares starting point Fe'!$C153,'Eurostat market shares'!$D$2:$D$185,'Market shares starting point Fe'!$D153)*(SUMIFS('RAW data extract'!AT$74:AT$81,'RAW data extract'!$C$74:$C$81,VLOOKUP('Market shares starting point Fe'!$D153,Nomenclature!$F$1:$G$8,2,FALSE))-'Market shares starting point Fe'!AV153)+AV153)</f>
        <v>2.3889626204798035E-3</v>
      </c>
      <c r="AX153" s="7">
        <f>IF(SUMIFS('Eurostat market shares'!$Z$2:$Z$185,'Eurostat market shares'!$C$2:$C$185,'Market shares starting point Fe'!$C153,'Eurostat market shares'!$D$2:$D$185,'Market shares starting point Fe'!$D153)=0,(SUMIFS('RAW data extract'!AU$74:AU$81,'RAW data extract'!$C$74:$C$81,VLOOKUP('Market shares starting point Fe'!$D153,Nomenclature!$F$1:$G$8,2,FALSE))-'Market shares starting point Fe'!AW153)+AW153,$Z153/SUMIFS('Eurostat market shares'!$Z$2:$Z$185,'Eurostat market shares'!$C$2:$C$185,'Market shares starting point Fe'!$C153,'Eurostat market shares'!$D$2:$D$185,'Market shares starting point Fe'!$D153)*(SUMIFS('RAW data extract'!AU$74:AU$81,'RAW data extract'!$C$74:$C$81,VLOOKUP('Market shares starting point Fe'!$D153,Nomenclature!$F$1:$G$8,2,FALSE))-'Market shares starting point Fe'!AW153)+AW153)</f>
        <v>2.6221717132054179E-3</v>
      </c>
      <c r="AY153" s="7">
        <f>IF(SUMIFS('Eurostat market shares'!$Z$2:$Z$185,'Eurostat market shares'!$C$2:$C$185,'Market shares starting point Fe'!$C153,'Eurostat market shares'!$D$2:$D$185,'Market shares starting point Fe'!$D153)=0,(SUMIFS('RAW data extract'!AV$74:AV$81,'RAW data extract'!$C$74:$C$81,VLOOKUP('Market shares starting point Fe'!$D153,Nomenclature!$F$1:$G$8,2,FALSE))-'Market shares starting point Fe'!AX153)+AX153,$Z153/SUMIFS('Eurostat market shares'!$Z$2:$Z$185,'Eurostat market shares'!$C$2:$C$185,'Market shares starting point Fe'!$C153,'Eurostat market shares'!$D$2:$D$185,'Market shares starting point Fe'!$D153)*(SUMIFS('RAW data extract'!AV$74:AV$81,'RAW data extract'!$C$74:$C$81,VLOOKUP('Market shares starting point Fe'!$D153,Nomenclature!$F$1:$G$8,2,FALSE))-'Market shares starting point Fe'!AX153)+AX153)</f>
        <v>2.8148257461133256E-3</v>
      </c>
      <c r="AZ153" s="7">
        <f>IF(SUMIFS('Eurostat market shares'!$Z$2:$Z$185,'Eurostat market shares'!$C$2:$C$185,'Market shares starting point Fe'!$C153,'Eurostat market shares'!$D$2:$D$185,'Market shares starting point Fe'!$D153)=0,(SUMIFS('RAW data extract'!AW$74:AW$81,'RAW data extract'!$C$74:$C$81,VLOOKUP('Market shares starting point Fe'!$D153,Nomenclature!$F$1:$G$8,2,FALSE))-'Market shares starting point Fe'!AY153)+AY153,$Z153/SUMIFS('Eurostat market shares'!$Z$2:$Z$185,'Eurostat market shares'!$C$2:$C$185,'Market shares starting point Fe'!$C153,'Eurostat market shares'!$D$2:$D$185,'Market shares starting point Fe'!$D153)*(SUMIFS('RAW data extract'!AW$74:AW$81,'RAW data extract'!$C$74:$C$81,VLOOKUP('Market shares starting point Fe'!$D153,Nomenclature!$F$1:$G$8,2,FALSE))-'Market shares starting point Fe'!AY153)+AY153)</f>
        <v>3.0652488740514506E-3</v>
      </c>
      <c r="BA153" s="7">
        <f>IF(SUMIFS('Eurostat market shares'!$Z$2:$Z$185,'Eurostat market shares'!$C$2:$C$185,'Market shares starting point Fe'!$C153,'Eurostat market shares'!$D$2:$D$185,'Market shares starting point Fe'!$D153)=0,(SUMIFS('RAW data extract'!AX$74:AX$81,'RAW data extract'!$C$74:$C$81,VLOOKUP('Market shares starting point Fe'!$D153,Nomenclature!$F$1:$G$8,2,FALSE))-'Market shares starting point Fe'!AZ153)+AZ153,$Z153/SUMIFS('Eurostat market shares'!$Z$2:$Z$185,'Eurostat market shares'!$C$2:$C$185,'Market shares starting point Fe'!$C153,'Eurostat market shares'!$D$2:$D$185,'Market shares starting point Fe'!$D153)*(SUMIFS('RAW data extract'!AX$74:AX$81,'RAW data extract'!$C$74:$C$81,VLOOKUP('Market shares starting point Fe'!$D153,Nomenclature!$F$1:$G$8,2,FALSE))-'Market shares starting point Fe'!AZ153)+AZ153)</f>
        <v>3.334783432032285E-3</v>
      </c>
      <c r="BB153" s="7">
        <f>IF(SUMIFS('Eurostat market shares'!$Z$2:$Z$185,'Eurostat market shares'!$C$2:$C$185,'Market shares starting point Fe'!$C153,'Eurostat market shares'!$D$2:$D$185,'Market shares starting point Fe'!$D153)=0,(SUMIFS('RAW data extract'!AY$74:AY$81,'RAW data extract'!$C$74:$C$81,VLOOKUP('Market shares starting point Fe'!$D153,Nomenclature!$F$1:$G$8,2,FALSE))-'Market shares starting point Fe'!BA153)+BA153,$Z153/SUMIFS('Eurostat market shares'!$Z$2:$Z$185,'Eurostat market shares'!$C$2:$C$185,'Market shares starting point Fe'!$C153,'Eurostat market shares'!$D$2:$D$185,'Market shares starting point Fe'!$D153)*(SUMIFS('RAW data extract'!AY$74:AY$81,'RAW data extract'!$C$74:$C$81,VLOOKUP('Market shares starting point Fe'!$D153,Nomenclature!$F$1:$G$8,2,FALSE))-'Market shares starting point Fe'!BA153)+BA153)</f>
        <v>3.6237132253118015E-3</v>
      </c>
      <c r="BC153" s="7">
        <f>IF(SUMIFS('Eurostat market shares'!$Z$2:$Z$185,'Eurostat market shares'!$C$2:$C$185,'Market shares starting point Fe'!$C153,'Eurostat market shares'!$D$2:$D$185,'Market shares starting point Fe'!$D153)=0,(SUMIFS('RAW data extract'!AZ$74:AZ$81,'RAW data extract'!$C$74:$C$81,VLOOKUP('Market shares starting point Fe'!$D153,Nomenclature!$F$1:$G$8,2,FALSE))-'Market shares starting point Fe'!BB153)+BB153,$Z153/SUMIFS('Eurostat market shares'!$Z$2:$Z$185,'Eurostat market shares'!$C$2:$C$185,'Market shares starting point Fe'!$C153,'Eurostat market shares'!$D$2:$D$185,'Market shares starting point Fe'!$D153)*(SUMIFS('RAW data extract'!AZ$74:AZ$81,'RAW data extract'!$C$74:$C$81,VLOOKUP('Market shares starting point Fe'!$D153,Nomenclature!$F$1:$G$8,2,FALSE))-'Market shares starting point Fe'!BB153)+BB153)</f>
        <v>3.93874778335757E-3</v>
      </c>
      <c r="BD153" s="7">
        <f>IF(SUMIFS('Eurostat market shares'!$Z$2:$Z$185,'Eurostat market shares'!$C$2:$C$185,'Market shares starting point Fe'!$C153,'Eurostat market shares'!$D$2:$D$185,'Market shares starting point Fe'!$D153)=0,(SUMIFS('RAW data extract'!BA$74:BA$81,'RAW data extract'!$C$74:$C$81,VLOOKUP('Market shares starting point Fe'!$D153,Nomenclature!$F$1:$G$8,2,FALSE))-'Market shares starting point Fe'!BC153)+BC153,$Z153/SUMIFS('Eurostat market shares'!$Z$2:$Z$185,'Eurostat market shares'!$C$2:$C$185,'Market shares starting point Fe'!$C153,'Eurostat market shares'!$D$2:$D$185,'Market shares starting point Fe'!$D153)*(SUMIFS('RAW data extract'!BA$74:BA$81,'RAW data extract'!$C$74:$C$81,VLOOKUP('Market shares starting point Fe'!$D153,Nomenclature!$F$1:$G$8,2,FALSE))-'Market shares starting point Fe'!BC153)+BC153)</f>
        <v>4.300220416896405E-3</v>
      </c>
      <c r="BE153" s="7">
        <f>IF(SUMIFS('Eurostat market shares'!$Z$2:$Z$185,'Eurostat market shares'!$C$2:$C$185,'Market shares starting point Fe'!$C153,'Eurostat market shares'!$D$2:$D$185,'Market shares starting point Fe'!$D153)=0,(SUMIFS('RAW data extract'!BB$74:BB$81,'RAW data extract'!$C$74:$C$81,VLOOKUP('Market shares starting point Fe'!$D153,Nomenclature!$F$1:$G$8,2,FALSE))-'Market shares starting point Fe'!BD153)+BD153,$Z153/SUMIFS('Eurostat market shares'!$Z$2:$Z$185,'Eurostat market shares'!$C$2:$C$185,'Market shares starting point Fe'!$C153,'Eurostat market shares'!$D$2:$D$185,'Market shares starting point Fe'!$D153)*(SUMIFS('RAW data extract'!BB$74:BB$81,'RAW data extract'!$C$74:$C$81,VLOOKUP('Market shares starting point Fe'!$D153,Nomenclature!$F$1:$G$8,2,FALSE))-'Market shares starting point Fe'!BD153)+BD153)</f>
        <v>4.6939839380802061E-3</v>
      </c>
      <c r="BF153" s="7">
        <f>IF(SUMIFS('Eurostat market shares'!$Z$2:$Z$185,'Eurostat market shares'!$C$2:$C$185,'Market shares starting point Fe'!$C153,'Eurostat market shares'!$D$2:$D$185,'Market shares starting point Fe'!$D153)=0,(SUMIFS('RAW data extract'!BC$74:BC$81,'RAW data extract'!$C$74:$C$81,VLOOKUP('Market shares starting point Fe'!$D153,Nomenclature!$F$1:$G$8,2,FALSE))-'Market shares starting point Fe'!BE153)+BE153,$Z153/SUMIFS('Eurostat market shares'!$Z$2:$Z$185,'Eurostat market shares'!$C$2:$C$185,'Market shares starting point Fe'!$C153,'Eurostat market shares'!$D$2:$D$185,'Market shares starting point Fe'!$D153)*(SUMIFS('RAW data extract'!BC$74:BC$81,'RAW data extract'!$C$74:$C$81,VLOOKUP('Market shares starting point Fe'!$D153,Nomenclature!$F$1:$G$8,2,FALSE))-'Market shares starting point Fe'!BE153)+BE153)</f>
        <v>5.1362652244870237E-3</v>
      </c>
      <c r="BG153" s="7">
        <f>IF(SUMIFS('Eurostat market shares'!$Z$2:$Z$185,'Eurostat market shares'!$C$2:$C$185,'Market shares starting point Fe'!$C153,'Eurostat market shares'!$D$2:$D$185,'Market shares starting point Fe'!$D153)=0,(SUMIFS('RAW data extract'!BD$74:BD$81,'RAW data extract'!$C$74:$C$81,VLOOKUP('Market shares starting point Fe'!$D153,Nomenclature!$F$1:$G$8,2,FALSE))-'Market shares starting point Fe'!BF153)+BF153,$Z153/SUMIFS('Eurostat market shares'!$Z$2:$Z$185,'Eurostat market shares'!$C$2:$C$185,'Market shares starting point Fe'!$C153,'Eurostat market shares'!$D$2:$D$185,'Market shares starting point Fe'!$D153)*(SUMIFS('RAW data extract'!BD$74:BD$81,'RAW data extract'!$C$74:$C$81,VLOOKUP('Market shares starting point Fe'!$D153,Nomenclature!$F$1:$G$8,2,FALSE))-'Market shares starting point Fe'!BF153)+BF153)</f>
        <v>5.6378151138611644E-3</v>
      </c>
      <c r="BH153" s="7">
        <f>IF(SUMIFS('Eurostat market shares'!$Z$2:$Z$185,'Eurostat market shares'!$C$2:$C$185,'Market shares starting point Fe'!$C153,'Eurostat market shares'!$D$2:$D$185,'Market shares starting point Fe'!$D153)=0,(SUMIFS('RAW data extract'!BE$74:BE$81,'RAW data extract'!$C$74:$C$81,VLOOKUP('Market shares starting point Fe'!$D153,Nomenclature!$F$1:$G$8,2,FALSE))-'Market shares starting point Fe'!BG153)+BG153,$Z153/SUMIFS('Eurostat market shares'!$Z$2:$Z$185,'Eurostat market shares'!$C$2:$C$185,'Market shares starting point Fe'!$C153,'Eurostat market shares'!$D$2:$D$185,'Market shares starting point Fe'!$D153)*(SUMIFS('RAW data extract'!BE$74:BE$81,'RAW data extract'!$C$74:$C$81,VLOOKUP('Market shares starting point Fe'!$D153,Nomenclature!$F$1:$G$8,2,FALSE))-'Market shares starting point Fe'!BG153)+BG153)</f>
        <v>6.2088712169205505E-3</v>
      </c>
    </row>
    <row r="154" spans="1:60" hidden="1" x14ac:dyDescent="0.3">
      <c r="A154" t="s">
        <v>9</v>
      </c>
      <c r="B154" t="s">
        <v>10</v>
      </c>
      <c r="C154" t="s">
        <v>38</v>
      </c>
      <c r="D154" t="s">
        <v>12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 s="6">
        <f>IFERROR(SUMIFS('intermediary sheet'!J$2:J$185,'intermediary sheet'!$C$2:$C$185,'Market shares starting point Fe'!$C154,'intermediary sheet'!$D$2:$D$185,'Market shares starting point Fe'!$D154)/SUMIFS('intermediary sheet'!J$2:J$185,'intermediary sheet'!$C$2:$C$185,'Market shares starting point Fe'!$C154,'intermediary sheet'!$D$2:$D$185,"total"),0)</f>
        <v>1</v>
      </c>
      <c r="K154" s="6">
        <f>IFERROR(SUMIFS('intermediary sheet'!K$2:K$185,'intermediary sheet'!$C$2:$C$185,'Market shares starting point Fe'!$C154,'intermediary sheet'!$D$2:$D$185,'Market shares starting point Fe'!$D154)/SUMIFS('intermediary sheet'!K$2:K$185,'intermediary sheet'!$C$2:$C$185,'Market shares starting point Fe'!$C154,'intermediary sheet'!$D$2:$D$185,"total"),0)</f>
        <v>1</v>
      </c>
      <c r="L154" s="6">
        <f>IFERROR(SUMIFS('intermediary sheet'!L$2:L$185,'intermediary sheet'!$C$2:$C$185,'Market shares starting point Fe'!$C154,'intermediary sheet'!$D$2:$D$185,'Market shares starting point Fe'!$D154)/SUMIFS('intermediary sheet'!L$2:L$185,'intermediary sheet'!$C$2:$C$185,'Market shares starting point Fe'!$C154,'intermediary sheet'!$D$2:$D$185,"total"),0)</f>
        <v>1</v>
      </c>
      <c r="M154" s="6">
        <f>IFERROR(SUMIFS('intermediary sheet'!M$2:M$185,'intermediary sheet'!$C$2:$C$185,'Market shares starting point Fe'!$C154,'intermediary sheet'!$D$2:$D$185,'Market shares starting point Fe'!$D154)/SUMIFS('intermediary sheet'!M$2:M$185,'intermediary sheet'!$C$2:$C$185,'Market shares starting point Fe'!$C154,'intermediary sheet'!$D$2:$D$185,"total"),0)</f>
        <v>1</v>
      </c>
      <c r="N154" s="6">
        <f>IFERROR(SUMIFS('intermediary sheet'!N$2:N$185,'intermediary sheet'!$C$2:$C$185,'Market shares starting point Fe'!$C154,'intermediary sheet'!$D$2:$D$185,'Market shares starting point Fe'!$D154)/SUMIFS('intermediary sheet'!N$2:N$185,'intermediary sheet'!$C$2:$C$185,'Market shares starting point Fe'!$C154,'intermediary sheet'!$D$2:$D$185,"total"),0)</f>
        <v>1</v>
      </c>
      <c r="O154" s="6">
        <f>IFERROR(SUMIFS('intermediary sheet'!O$2:O$185,'intermediary sheet'!$C$2:$C$185,'Market shares starting point Fe'!$C154,'intermediary sheet'!$D$2:$D$185,'Market shares starting point Fe'!$D154)/SUMIFS('intermediary sheet'!O$2:O$185,'intermediary sheet'!$C$2:$C$185,'Market shares starting point Fe'!$C154,'intermediary sheet'!$D$2:$D$185,"total"),0)</f>
        <v>1</v>
      </c>
      <c r="P154" s="6">
        <f>IFERROR(SUMIFS('intermediary sheet'!P$2:P$185,'intermediary sheet'!$C$2:$C$185,'Market shares starting point Fe'!$C154,'intermediary sheet'!$D$2:$D$185,'Market shares starting point Fe'!$D154)/SUMIFS('intermediary sheet'!P$2:P$185,'intermediary sheet'!$C$2:$C$185,'Market shares starting point Fe'!$C154,'intermediary sheet'!$D$2:$D$185,"total"),0)</f>
        <v>1</v>
      </c>
      <c r="Q154" s="6">
        <f>IFERROR(SUMIFS('intermediary sheet'!Q$2:Q$185,'intermediary sheet'!$C$2:$C$185,'Market shares starting point Fe'!$C154,'intermediary sheet'!$D$2:$D$185,'Market shares starting point Fe'!$D154)/SUMIFS('intermediary sheet'!Q$2:Q$185,'intermediary sheet'!$C$2:$C$185,'Market shares starting point Fe'!$C154,'intermediary sheet'!$D$2:$D$185,"total"),0)</f>
        <v>1</v>
      </c>
      <c r="R154" s="6">
        <f>IFERROR(SUMIFS('intermediary sheet'!R$2:R$185,'intermediary sheet'!$C$2:$C$185,'Market shares starting point Fe'!$C154,'intermediary sheet'!$D$2:$D$185,'Market shares starting point Fe'!$D154)/SUMIFS('intermediary sheet'!R$2:R$185,'intermediary sheet'!$C$2:$C$185,'Market shares starting point Fe'!$C154,'intermediary sheet'!$D$2:$D$185,"total"),0)</f>
        <v>1</v>
      </c>
      <c r="S154" s="6">
        <f>IFERROR(SUMIFS('intermediary sheet'!S$2:S$185,'intermediary sheet'!$C$2:$C$185,'Market shares starting point Fe'!$C154,'intermediary sheet'!$D$2:$D$185,'Market shares starting point Fe'!$D154)/SUMIFS('intermediary sheet'!S$2:S$185,'intermediary sheet'!$C$2:$C$185,'Market shares starting point Fe'!$C154,'intermediary sheet'!$D$2:$D$185,"total"),0)</f>
        <v>1</v>
      </c>
      <c r="T154" s="6">
        <f>IFERROR(SUMIFS('intermediary sheet'!T$2:T$185,'intermediary sheet'!$C$2:$C$185,'Market shares starting point Fe'!$C154,'intermediary sheet'!$D$2:$D$185,'Market shares starting point Fe'!$D154)/SUMIFS('intermediary sheet'!T$2:T$185,'intermediary sheet'!$C$2:$C$185,'Market shares starting point Fe'!$C154,'intermediary sheet'!$D$2:$D$185,"total"),0)</f>
        <v>1</v>
      </c>
      <c r="U154" s="6">
        <f>IFERROR(SUMIFS('intermediary sheet'!U$2:U$185,'intermediary sheet'!$C$2:$C$185,'Market shares starting point Fe'!$C154,'intermediary sheet'!$D$2:$D$185,'Market shares starting point Fe'!$D154)/SUMIFS('intermediary sheet'!U$2:U$185,'intermediary sheet'!$C$2:$C$185,'Market shares starting point Fe'!$C154,'intermediary sheet'!$D$2:$D$185,"total"),0)</f>
        <v>1</v>
      </c>
      <c r="V154" s="6">
        <f>IFERROR(SUMIFS('intermediary sheet'!V$2:V$185,'intermediary sheet'!$C$2:$C$185,'Market shares starting point Fe'!$C154,'intermediary sheet'!$D$2:$D$185,'Market shares starting point Fe'!$D154)/SUMIFS('intermediary sheet'!V$2:V$185,'intermediary sheet'!$C$2:$C$185,'Market shares starting point Fe'!$C154,'intermediary sheet'!$D$2:$D$185,"total"),0)</f>
        <v>1</v>
      </c>
      <c r="W154" s="6">
        <f>IFERROR(SUMIFS('intermediary sheet'!W$2:W$185,'intermediary sheet'!$C$2:$C$185,'Market shares starting point Fe'!$C154,'intermediary sheet'!$D$2:$D$185,'Market shares starting point Fe'!$D154)/SUMIFS('intermediary sheet'!W$2:W$185,'intermediary sheet'!$C$2:$C$185,'Market shares starting point Fe'!$C154,'intermediary sheet'!$D$2:$D$185,"total"),0)</f>
        <v>1</v>
      </c>
      <c r="X154" s="6">
        <f>IFERROR(SUMIFS('intermediary sheet'!X$2:X$185,'intermediary sheet'!$C$2:$C$185,'Market shares starting point Fe'!$C154,'intermediary sheet'!$D$2:$D$185,'Market shares starting point Fe'!$D154)/SUMIFS('intermediary sheet'!X$2:X$185,'intermediary sheet'!$C$2:$C$185,'Market shares starting point Fe'!$C154,'intermediary sheet'!$D$2:$D$185,"total"),0)</f>
        <v>1</v>
      </c>
      <c r="Y154" s="6">
        <f>IFERROR(SUMIFS('intermediary sheet'!Y$2:Y$185,'intermediary sheet'!$C$2:$C$185,'Market shares starting point Fe'!$C154,'intermediary sheet'!$D$2:$D$185,'Market shares starting point Fe'!$D154)/SUMIFS('intermediary sheet'!Y$2:Y$185,'intermediary sheet'!$C$2:$C$185,'Market shares starting point Fe'!$C154,'intermediary sheet'!$D$2:$D$185,"total"),0)</f>
        <v>1</v>
      </c>
      <c r="Z154" s="6">
        <f>IFERROR(SUMIFS('intermediary sheet'!Z$2:Z$185,'intermediary sheet'!$C$2:$C$185,'Market shares starting point Fe'!$C154,'intermediary sheet'!$D$2:$D$185,'Market shares starting point Fe'!$D154)/SUMIFS('intermediary sheet'!Z$2:Z$185,'intermediary sheet'!$C$2:$C$185,'Market shares starting point Fe'!$C154,'intermediary sheet'!$D$2:$D$185,"total"),0)</f>
        <v>1</v>
      </c>
      <c r="AA154" s="7">
        <f>IF(SUMIFS('Eurostat market shares'!$Z$2:$Z$185,'Eurostat market shares'!$C$2:$C$185,'Market shares starting point Fe'!$C154,'Eurostat market shares'!$D$2:$D$185,'Market shares starting point Fe'!$D154)=0,(SUMIFS('RAW data extract'!X$74:X$81,'RAW data extract'!$C$74:$C$81,VLOOKUP('Market shares starting point Fe'!$D154,Nomenclature!$F$1:$G$8,2,FALSE))-'Market shares starting point Fe'!Z154)+Z154,$Z154/SUMIFS('Eurostat market shares'!$Z$2:$Z$185,'Eurostat market shares'!$C$2:$C$185,'Market shares starting point Fe'!$C154,'Eurostat market shares'!$D$2:$D$185,'Market shares starting point Fe'!$D154)*(SUMIFS('RAW data extract'!X$74:X$81,'RAW data extract'!$C$74:$C$81,VLOOKUP('Market shares starting point Fe'!$D154,Nomenclature!$F$1:$G$8,2,FALSE))-'Market shares starting point Fe'!Z154)+Z154)</f>
        <v>1</v>
      </c>
      <c r="AB154" s="7">
        <f>IF(SUMIFS('Eurostat market shares'!$Z$2:$Z$185,'Eurostat market shares'!$C$2:$C$185,'Market shares starting point Fe'!$C154,'Eurostat market shares'!$D$2:$D$185,'Market shares starting point Fe'!$D154)=0,(SUMIFS('RAW data extract'!Y$74:Y$81,'RAW data extract'!$C$74:$C$81,VLOOKUP('Market shares starting point Fe'!$D154,Nomenclature!$F$1:$G$8,2,FALSE))-'Market shares starting point Fe'!AA154)+AA154,$Z154/SUMIFS('Eurostat market shares'!$Z$2:$Z$185,'Eurostat market shares'!$C$2:$C$185,'Market shares starting point Fe'!$C154,'Eurostat market shares'!$D$2:$D$185,'Market shares starting point Fe'!$D154)*(SUMIFS('RAW data extract'!Y$74:Y$81,'RAW data extract'!$C$74:$C$81,VLOOKUP('Market shares starting point Fe'!$D154,Nomenclature!$F$1:$G$8,2,FALSE))-'Market shares starting point Fe'!AA154)+AA154)</f>
        <v>1</v>
      </c>
      <c r="AC154" s="7">
        <f>IF(SUMIFS('Eurostat market shares'!$Z$2:$Z$185,'Eurostat market shares'!$C$2:$C$185,'Market shares starting point Fe'!$C154,'Eurostat market shares'!$D$2:$D$185,'Market shares starting point Fe'!$D154)=0,(SUMIFS('RAW data extract'!Z$74:Z$81,'RAW data extract'!$C$74:$C$81,VLOOKUP('Market shares starting point Fe'!$D154,Nomenclature!$F$1:$G$8,2,FALSE))-'Market shares starting point Fe'!AB154)+AB154,$Z154/SUMIFS('Eurostat market shares'!$Z$2:$Z$185,'Eurostat market shares'!$C$2:$C$185,'Market shares starting point Fe'!$C154,'Eurostat market shares'!$D$2:$D$185,'Market shares starting point Fe'!$D154)*(SUMIFS('RAW data extract'!Z$74:Z$81,'RAW data extract'!$C$74:$C$81,VLOOKUP('Market shares starting point Fe'!$D154,Nomenclature!$F$1:$G$8,2,FALSE))-'Market shares starting point Fe'!AB154)+AB154)</f>
        <v>1</v>
      </c>
      <c r="AD154" s="7">
        <f>IF(SUMIFS('Eurostat market shares'!$Z$2:$Z$185,'Eurostat market shares'!$C$2:$C$185,'Market shares starting point Fe'!$C154,'Eurostat market shares'!$D$2:$D$185,'Market shares starting point Fe'!$D154)=0,(SUMIFS('RAW data extract'!AA$74:AA$81,'RAW data extract'!$C$74:$C$81,VLOOKUP('Market shares starting point Fe'!$D154,Nomenclature!$F$1:$G$8,2,FALSE))-'Market shares starting point Fe'!AC154)+AC154,$Z154/SUMIFS('Eurostat market shares'!$Z$2:$Z$185,'Eurostat market shares'!$C$2:$C$185,'Market shares starting point Fe'!$C154,'Eurostat market shares'!$D$2:$D$185,'Market shares starting point Fe'!$D154)*(SUMIFS('RAW data extract'!AA$74:AA$81,'RAW data extract'!$C$74:$C$81,VLOOKUP('Market shares starting point Fe'!$D154,Nomenclature!$F$1:$G$8,2,FALSE))-'Market shares starting point Fe'!AC154)+AC154)</f>
        <v>1</v>
      </c>
      <c r="AE154" s="7">
        <f>IF(SUMIFS('Eurostat market shares'!$Z$2:$Z$185,'Eurostat market shares'!$C$2:$C$185,'Market shares starting point Fe'!$C154,'Eurostat market shares'!$D$2:$D$185,'Market shares starting point Fe'!$D154)=0,(SUMIFS('RAW data extract'!AB$74:AB$81,'RAW data extract'!$C$74:$C$81,VLOOKUP('Market shares starting point Fe'!$D154,Nomenclature!$F$1:$G$8,2,FALSE))-'Market shares starting point Fe'!AD154)+AD154,$Z154/SUMIFS('Eurostat market shares'!$Z$2:$Z$185,'Eurostat market shares'!$C$2:$C$185,'Market shares starting point Fe'!$C154,'Eurostat market shares'!$D$2:$D$185,'Market shares starting point Fe'!$D154)*(SUMIFS('RAW data extract'!AB$74:AB$81,'RAW data extract'!$C$74:$C$81,VLOOKUP('Market shares starting point Fe'!$D154,Nomenclature!$F$1:$G$8,2,FALSE))-'Market shares starting point Fe'!AD154)+AD154)</f>
        <v>1</v>
      </c>
      <c r="AF154" s="7">
        <f>IF(SUMIFS('Eurostat market shares'!$Z$2:$Z$185,'Eurostat market shares'!$C$2:$C$185,'Market shares starting point Fe'!$C154,'Eurostat market shares'!$D$2:$D$185,'Market shares starting point Fe'!$D154)=0,(SUMIFS('RAW data extract'!AC$74:AC$81,'RAW data extract'!$C$74:$C$81,VLOOKUP('Market shares starting point Fe'!$D154,Nomenclature!$F$1:$G$8,2,FALSE))-'Market shares starting point Fe'!AE154)+AE154,$Z154/SUMIFS('Eurostat market shares'!$Z$2:$Z$185,'Eurostat market shares'!$C$2:$C$185,'Market shares starting point Fe'!$C154,'Eurostat market shares'!$D$2:$D$185,'Market shares starting point Fe'!$D154)*(SUMIFS('RAW data extract'!AC$74:AC$81,'RAW data extract'!$C$74:$C$81,VLOOKUP('Market shares starting point Fe'!$D154,Nomenclature!$F$1:$G$8,2,FALSE))-'Market shares starting point Fe'!AE154)+AE154)</f>
        <v>1</v>
      </c>
      <c r="AG154" s="7">
        <f>IF(SUMIFS('Eurostat market shares'!$Z$2:$Z$185,'Eurostat market shares'!$C$2:$C$185,'Market shares starting point Fe'!$C154,'Eurostat market shares'!$D$2:$D$185,'Market shares starting point Fe'!$D154)=0,(SUMIFS('RAW data extract'!AD$74:AD$81,'RAW data extract'!$C$74:$C$81,VLOOKUP('Market shares starting point Fe'!$D154,Nomenclature!$F$1:$G$8,2,FALSE))-'Market shares starting point Fe'!AF154)+AF154,$Z154/SUMIFS('Eurostat market shares'!$Z$2:$Z$185,'Eurostat market shares'!$C$2:$C$185,'Market shares starting point Fe'!$C154,'Eurostat market shares'!$D$2:$D$185,'Market shares starting point Fe'!$D154)*(SUMIFS('RAW data extract'!AD$74:AD$81,'RAW data extract'!$C$74:$C$81,VLOOKUP('Market shares starting point Fe'!$D154,Nomenclature!$F$1:$G$8,2,FALSE))-'Market shares starting point Fe'!AF154)+AF154)</f>
        <v>1</v>
      </c>
      <c r="AH154" s="7">
        <f>IF(SUMIFS('Eurostat market shares'!$Z$2:$Z$185,'Eurostat market shares'!$C$2:$C$185,'Market shares starting point Fe'!$C154,'Eurostat market shares'!$D$2:$D$185,'Market shares starting point Fe'!$D154)=0,(SUMIFS('RAW data extract'!AE$74:AE$81,'RAW data extract'!$C$74:$C$81,VLOOKUP('Market shares starting point Fe'!$D154,Nomenclature!$F$1:$G$8,2,FALSE))-'Market shares starting point Fe'!AG154)+AG154,$Z154/SUMIFS('Eurostat market shares'!$Z$2:$Z$185,'Eurostat market shares'!$C$2:$C$185,'Market shares starting point Fe'!$C154,'Eurostat market shares'!$D$2:$D$185,'Market shares starting point Fe'!$D154)*(SUMIFS('RAW data extract'!AE$74:AE$81,'RAW data extract'!$C$74:$C$81,VLOOKUP('Market shares starting point Fe'!$D154,Nomenclature!$F$1:$G$8,2,FALSE))-'Market shares starting point Fe'!AG154)+AG154)</f>
        <v>1</v>
      </c>
      <c r="AI154" s="7">
        <f>IF(SUMIFS('Eurostat market shares'!$Z$2:$Z$185,'Eurostat market shares'!$C$2:$C$185,'Market shares starting point Fe'!$C154,'Eurostat market shares'!$D$2:$D$185,'Market shares starting point Fe'!$D154)=0,(SUMIFS('RAW data extract'!AF$74:AF$81,'RAW data extract'!$C$74:$C$81,VLOOKUP('Market shares starting point Fe'!$D154,Nomenclature!$F$1:$G$8,2,FALSE))-'Market shares starting point Fe'!AH154)+AH154,$Z154/SUMIFS('Eurostat market shares'!$Z$2:$Z$185,'Eurostat market shares'!$C$2:$C$185,'Market shares starting point Fe'!$C154,'Eurostat market shares'!$D$2:$D$185,'Market shares starting point Fe'!$D154)*(SUMIFS('RAW data extract'!AF$74:AF$81,'RAW data extract'!$C$74:$C$81,VLOOKUP('Market shares starting point Fe'!$D154,Nomenclature!$F$1:$G$8,2,FALSE))-'Market shares starting point Fe'!AH154)+AH154)</f>
        <v>1</v>
      </c>
      <c r="AJ154" s="7">
        <f>IF(SUMIFS('Eurostat market shares'!$Z$2:$Z$185,'Eurostat market shares'!$C$2:$C$185,'Market shares starting point Fe'!$C154,'Eurostat market shares'!$D$2:$D$185,'Market shares starting point Fe'!$D154)=0,(SUMIFS('RAW data extract'!AG$74:AG$81,'RAW data extract'!$C$74:$C$81,VLOOKUP('Market shares starting point Fe'!$D154,Nomenclature!$F$1:$G$8,2,FALSE))-'Market shares starting point Fe'!AI154)+AI154,$Z154/SUMIFS('Eurostat market shares'!$Z$2:$Z$185,'Eurostat market shares'!$C$2:$C$185,'Market shares starting point Fe'!$C154,'Eurostat market shares'!$D$2:$D$185,'Market shares starting point Fe'!$D154)*(SUMIFS('RAW data extract'!AG$74:AG$81,'RAW data extract'!$C$74:$C$81,VLOOKUP('Market shares starting point Fe'!$D154,Nomenclature!$F$1:$G$8,2,FALSE))-'Market shares starting point Fe'!AI154)+AI154)</f>
        <v>1</v>
      </c>
      <c r="AK154" s="7">
        <f>IF(SUMIFS('Eurostat market shares'!$Z$2:$Z$185,'Eurostat market shares'!$C$2:$C$185,'Market shares starting point Fe'!$C154,'Eurostat market shares'!$D$2:$D$185,'Market shares starting point Fe'!$D154)=0,(SUMIFS('RAW data extract'!AH$74:AH$81,'RAW data extract'!$C$74:$C$81,VLOOKUP('Market shares starting point Fe'!$D154,Nomenclature!$F$1:$G$8,2,FALSE))-'Market shares starting point Fe'!AJ154)+AJ154,$Z154/SUMIFS('Eurostat market shares'!$Z$2:$Z$185,'Eurostat market shares'!$C$2:$C$185,'Market shares starting point Fe'!$C154,'Eurostat market shares'!$D$2:$D$185,'Market shares starting point Fe'!$D154)*(SUMIFS('RAW data extract'!AH$74:AH$81,'RAW data extract'!$C$74:$C$81,VLOOKUP('Market shares starting point Fe'!$D154,Nomenclature!$F$1:$G$8,2,FALSE))-'Market shares starting point Fe'!AJ154)+AJ154)</f>
        <v>1</v>
      </c>
      <c r="AL154" s="7">
        <f>IF(SUMIFS('Eurostat market shares'!$Z$2:$Z$185,'Eurostat market shares'!$C$2:$C$185,'Market shares starting point Fe'!$C154,'Eurostat market shares'!$D$2:$D$185,'Market shares starting point Fe'!$D154)=0,(SUMIFS('RAW data extract'!AI$74:AI$81,'RAW data extract'!$C$74:$C$81,VLOOKUP('Market shares starting point Fe'!$D154,Nomenclature!$F$1:$G$8,2,FALSE))-'Market shares starting point Fe'!AK154)+AK154,$Z154/SUMIFS('Eurostat market shares'!$Z$2:$Z$185,'Eurostat market shares'!$C$2:$C$185,'Market shares starting point Fe'!$C154,'Eurostat market shares'!$D$2:$D$185,'Market shares starting point Fe'!$D154)*(SUMIFS('RAW data extract'!AI$74:AI$81,'RAW data extract'!$C$74:$C$81,VLOOKUP('Market shares starting point Fe'!$D154,Nomenclature!$F$1:$G$8,2,FALSE))-'Market shares starting point Fe'!AK154)+AK154)</f>
        <v>1</v>
      </c>
      <c r="AM154" s="7">
        <f>IF(SUMIFS('Eurostat market shares'!$Z$2:$Z$185,'Eurostat market shares'!$C$2:$C$185,'Market shares starting point Fe'!$C154,'Eurostat market shares'!$D$2:$D$185,'Market shares starting point Fe'!$D154)=0,(SUMIFS('RAW data extract'!AJ$74:AJ$81,'RAW data extract'!$C$74:$C$81,VLOOKUP('Market shares starting point Fe'!$D154,Nomenclature!$F$1:$G$8,2,FALSE))-'Market shares starting point Fe'!AL154)+AL154,$Z154/SUMIFS('Eurostat market shares'!$Z$2:$Z$185,'Eurostat market shares'!$C$2:$C$185,'Market shares starting point Fe'!$C154,'Eurostat market shares'!$D$2:$D$185,'Market shares starting point Fe'!$D154)*(SUMIFS('RAW data extract'!AJ$74:AJ$81,'RAW data extract'!$C$74:$C$81,VLOOKUP('Market shares starting point Fe'!$D154,Nomenclature!$F$1:$G$8,2,FALSE))-'Market shares starting point Fe'!AL154)+AL154)</f>
        <v>1</v>
      </c>
      <c r="AN154" s="7">
        <f>IF(SUMIFS('Eurostat market shares'!$Z$2:$Z$185,'Eurostat market shares'!$C$2:$C$185,'Market shares starting point Fe'!$C154,'Eurostat market shares'!$D$2:$D$185,'Market shares starting point Fe'!$D154)=0,(SUMIFS('RAW data extract'!AK$74:AK$81,'RAW data extract'!$C$74:$C$81,VLOOKUP('Market shares starting point Fe'!$D154,Nomenclature!$F$1:$G$8,2,FALSE))-'Market shares starting point Fe'!AM154)+AM154,$Z154/SUMIFS('Eurostat market shares'!$Z$2:$Z$185,'Eurostat market shares'!$C$2:$C$185,'Market shares starting point Fe'!$C154,'Eurostat market shares'!$D$2:$D$185,'Market shares starting point Fe'!$D154)*(SUMIFS('RAW data extract'!AK$74:AK$81,'RAW data extract'!$C$74:$C$81,VLOOKUP('Market shares starting point Fe'!$D154,Nomenclature!$F$1:$G$8,2,FALSE))-'Market shares starting point Fe'!AM154)+AM154)</f>
        <v>1</v>
      </c>
      <c r="AO154" s="7">
        <f>IF(SUMIFS('Eurostat market shares'!$Z$2:$Z$185,'Eurostat market shares'!$C$2:$C$185,'Market shares starting point Fe'!$C154,'Eurostat market shares'!$D$2:$D$185,'Market shares starting point Fe'!$D154)=0,(SUMIFS('RAW data extract'!AL$74:AL$81,'RAW data extract'!$C$74:$C$81,VLOOKUP('Market shares starting point Fe'!$D154,Nomenclature!$F$1:$G$8,2,FALSE))-'Market shares starting point Fe'!AN154)+AN154,$Z154/SUMIFS('Eurostat market shares'!$Z$2:$Z$185,'Eurostat market shares'!$C$2:$C$185,'Market shares starting point Fe'!$C154,'Eurostat market shares'!$D$2:$D$185,'Market shares starting point Fe'!$D154)*(SUMIFS('RAW data extract'!AL$74:AL$81,'RAW data extract'!$C$74:$C$81,VLOOKUP('Market shares starting point Fe'!$D154,Nomenclature!$F$1:$G$8,2,FALSE))-'Market shares starting point Fe'!AN154)+AN154)</f>
        <v>1</v>
      </c>
      <c r="AP154" s="7">
        <f>IF(SUMIFS('Eurostat market shares'!$Z$2:$Z$185,'Eurostat market shares'!$C$2:$C$185,'Market shares starting point Fe'!$C154,'Eurostat market shares'!$D$2:$D$185,'Market shares starting point Fe'!$D154)=0,(SUMIFS('RAW data extract'!AM$74:AM$81,'RAW data extract'!$C$74:$C$81,VLOOKUP('Market shares starting point Fe'!$D154,Nomenclature!$F$1:$G$8,2,FALSE))-'Market shares starting point Fe'!AO154)+AO154,$Z154/SUMIFS('Eurostat market shares'!$Z$2:$Z$185,'Eurostat market shares'!$C$2:$C$185,'Market shares starting point Fe'!$C154,'Eurostat market shares'!$D$2:$D$185,'Market shares starting point Fe'!$D154)*(SUMIFS('RAW data extract'!AM$74:AM$81,'RAW data extract'!$C$74:$C$81,VLOOKUP('Market shares starting point Fe'!$D154,Nomenclature!$F$1:$G$8,2,FALSE))-'Market shares starting point Fe'!AO154)+AO154)</f>
        <v>1</v>
      </c>
      <c r="AQ154" s="7">
        <f>IF(SUMIFS('Eurostat market shares'!$Z$2:$Z$185,'Eurostat market shares'!$C$2:$C$185,'Market shares starting point Fe'!$C154,'Eurostat market shares'!$D$2:$D$185,'Market shares starting point Fe'!$D154)=0,(SUMIFS('RAW data extract'!AN$74:AN$81,'RAW data extract'!$C$74:$C$81,VLOOKUP('Market shares starting point Fe'!$D154,Nomenclature!$F$1:$G$8,2,FALSE))-'Market shares starting point Fe'!AP154)+AP154,$Z154/SUMIFS('Eurostat market shares'!$Z$2:$Z$185,'Eurostat market shares'!$C$2:$C$185,'Market shares starting point Fe'!$C154,'Eurostat market shares'!$D$2:$D$185,'Market shares starting point Fe'!$D154)*(SUMIFS('RAW data extract'!AN$74:AN$81,'RAW data extract'!$C$74:$C$81,VLOOKUP('Market shares starting point Fe'!$D154,Nomenclature!$F$1:$G$8,2,FALSE))-'Market shares starting point Fe'!AP154)+AP154)</f>
        <v>1</v>
      </c>
      <c r="AR154" s="7">
        <f>IF(SUMIFS('Eurostat market shares'!$Z$2:$Z$185,'Eurostat market shares'!$C$2:$C$185,'Market shares starting point Fe'!$C154,'Eurostat market shares'!$D$2:$D$185,'Market shares starting point Fe'!$D154)=0,(SUMIFS('RAW data extract'!AO$74:AO$81,'RAW data extract'!$C$74:$C$81,VLOOKUP('Market shares starting point Fe'!$D154,Nomenclature!$F$1:$G$8,2,FALSE))-'Market shares starting point Fe'!AQ154)+AQ154,$Z154/SUMIFS('Eurostat market shares'!$Z$2:$Z$185,'Eurostat market shares'!$C$2:$C$185,'Market shares starting point Fe'!$C154,'Eurostat market shares'!$D$2:$D$185,'Market shares starting point Fe'!$D154)*(SUMIFS('RAW data extract'!AO$74:AO$81,'RAW data extract'!$C$74:$C$81,VLOOKUP('Market shares starting point Fe'!$D154,Nomenclature!$F$1:$G$8,2,FALSE))-'Market shares starting point Fe'!AQ154)+AQ154)</f>
        <v>1</v>
      </c>
      <c r="AS154" s="7">
        <f>IF(SUMIFS('Eurostat market shares'!$Z$2:$Z$185,'Eurostat market shares'!$C$2:$C$185,'Market shares starting point Fe'!$C154,'Eurostat market shares'!$D$2:$D$185,'Market shares starting point Fe'!$D154)=0,(SUMIFS('RAW data extract'!AP$74:AP$81,'RAW data extract'!$C$74:$C$81,VLOOKUP('Market shares starting point Fe'!$D154,Nomenclature!$F$1:$G$8,2,FALSE))-'Market shares starting point Fe'!AR154)+AR154,$Z154/SUMIFS('Eurostat market shares'!$Z$2:$Z$185,'Eurostat market shares'!$C$2:$C$185,'Market shares starting point Fe'!$C154,'Eurostat market shares'!$D$2:$D$185,'Market shares starting point Fe'!$D154)*(SUMIFS('RAW data extract'!AP$74:AP$81,'RAW data extract'!$C$74:$C$81,VLOOKUP('Market shares starting point Fe'!$D154,Nomenclature!$F$1:$G$8,2,FALSE))-'Market shares starting point Fe'!AR154)+AR154)</f>
        <v>1</v>
      </c>
      <c r="AT154" s="7">
        <f>IF(SUMIFS('Eurostat market shares'!$Z$2:$Z$185,'Eurostat market shares'!$C$2:$C$185,'Market shares starting point Fe'!$C154,'Eurostat market shares'!$D$2:$D$185,'Market shares starting point Fe'!$D154)=0,(SUMIFS('RAW data extract'!AQ$74:AQ$81,'RAW data extract'!$C$74:$C$81,VLOOKUP('Market shares starting point Fe'!$D154,Nomenclature!$F$1:$G$8,2,FALSE))-'Market shares starting point Fe'!AS154)+AS154,$Z154/SUMIFS('Eurostat market shares'!$Z$2:$Z$185,'Eurostat market shares'!$C$2:$C$185,'Market shares starting point Fe'!$C154,'Eurostat market shares'!$D$2:$D$185,'Market shares starting point Fe'!$D154)*(SUMIFS('RAW data extract'!AQ$74:AQ$81,'RAW data extract'!$C$74:$C$81,VLOOKUP('Market shares starting point Fe'!$D154,Nomenclature!$F$1:$G$8,2,FALSE))-'Market shares starting point Fe'!AS154)+AS154)</f>
        <v>1</v>
      </c>
      <c r="AU154" s="7">
        <f>IF(SUMIFS('Eurostat market shares'!$Z$2:$Z$185,'Eurostat market shares'!$C$2:$C$185,'Market shares starting point Fe'!$C154,'Eurostat market shares'!$D$2:$D$185,'Market shares starting point Fe'!$D154)=0,(SUMIFS('RAW data extract'!AR$74:AR$81,'RAW data extract'!$C$74:$C$81,VLOOKUP('Market shares starting point Fe'!$D154,Nomenclature!$F$1:$G$8,2,FALSE))-'Market shares starting point Fe'!AT154)+AT154,$Z154/SUMIFS('Eurostat market shares'!$Z$2:$Z$185,'Eurostat market shares'!$C$2:$C$185,'Market shares starting point Fe'!$C154,'Eurostat market shares'!$D$2:$D$185,'Market shares starting point Fe'!$D154)*(SUMIFS('RAW data extract'!AR$74:AR$81,'RAW data extract'!$C$74:$C$81,VLOOKUP('Market shares starting point Fe'!$D154,Nomenclature!$F$1:$G$8,2,FALSE))-'Market shares starting point Fe'!AT154)+AT154)</f>
        <v>1</v>
      </c>
      <c r="AV154" s="7">
        <f>IF(SUMIFS('Eurostat market shares'!$Z$2:$Z$185,'Eurostat market shares'!$C$2:$C$185,'Market shares starting point Fe'!$C154,'Eurostat market shares'!$D$2:$D$185,'Market shares starting point Fe'!$D154)=0,(SUMIFS('RAW data extract'!AS$74:AS$81,'RAW data extract'!$C$74:$C$81,VLOOKUP('Market shares starting point Fe'!$D154,Nomenclature!$F$1:$G$8,2,FALSE))-'Market shares starting point Fe'!AU154)+AU154,$Z154/SUMIFS('Eurostat market shares'!$Z$2:$Z$185,'Eurostat market shares'!$C$2:$C$185,'Market shares starting point Fe'!$C154,'Eurostat market shares'!$D$2:$D$185,'Market shares starting point Fe'!$D154)*(SUMIFS('RAW data extract'!AS$74:AS$81,'RAW data extract'!$C$74:$C$81,VLOOKUP('Market shares starting point Fe'!$D154,Nomenclature!$F$1:$G$8,2,FALSE))-'Market shares starting point Fe'!AU154)+AU154)</f>
        <v>1</v>
      </c>
      <c r="AW154" s="7">
        <f>IF(SUMIFS('Eurostat market shares'!$Z$2:$Z$185,'Eurostat market shares'!$C$2:$C$185,'Market shares starting point Fe'!$C154,'Eurostat market shares'!$D$2:$D$185,'Market shares starting point Fe'!$D154)=0,(SUMIFS('RAW data extract'!AT$74:AT$81,'RAW data extract'!$C$74:$C$81,VLOOKUP('Market shares starting point Fe'!$D154,Nomenclature!$F$1:$G$8,2,FALSE))-'Market shares starting point Fe'!AV154)+AV154,$Z154/SUMIFS('Eurostat market shares'!$Z$2:$Z$185,'Eurostat market shares'!$C$2:$C$185,'Market shares starting point Fe'!$C154,'Eurostat market shares'!$D$2:$D$185,'Market shares starting point Fe'!$D154)*(SUMIFS('RAW data extract'!AT$74:AT$81,'RAW data extract'!$C$74:$C$81,VLOOKUP('Market shares starting point Fe'!$D154,Nomenclature!$F$1:$G$8,2,FALSE))-'Market shares starting point Fe'!AV154)+AV154)</f>
        <v>1</v>
      </c>
      <c r="AX154" s="7">
        <f>IF(SUMIFS('Eurostat market shares'!$Z$2:$Z$185,'Eurostat market shares'!$C$2:$C$185,'Market shares starting point Fe'!$C154,'Eurostat market shares'!$D$2:$D$185,'Market shares starting point Fe'!$D154)=0,(SUMIFS('RAW data extract'!AU$74:AU$81,'RAW data extract'!$C$74:$C$81,VLOOKUP('Market shares starting point Fe'!$D154,Nomenclature!$F$1:$G$8,2,FALSE))-'Market shares starting point Fe'!AW154)+AW154,$Z154/SUMIFS('Eurostat market shares'!$Z$2:$Z$185,'Eurostat market shares'!$C$2:$C$185,'Market shares starting point Fe'!$C154,'Eurostat market shares'!$D$2:$D$185,'Market shares starting point Fe'!$D154)*(SUMIFS('RAW data extract'!AU$74:AU$81,'RAW data extract'!$C$74:$C$81,VLOOKUP('Market shares starting point Fe'!$D154,Nomenclature!$F$1:$G$8,2,FALSE))-'Market shares starting point Fe'!AW154)+AW154)</f>
        <v>1</v>
      </c>
      <c r="AY154" s="7">
        <f>IF(SUMIFS('Eurostat market shares'!$Z$2:$Z$185,'Eurostat market shares'!$C$2:$C$185,'Market shares starting point Fe'!$C154,'Eurostat market shares'!$D$2:$D$185,'Market shares starting point Fe'!$D154)=0,(SUMIFS('RAW data extract'!AV$74:AV$81,'RAW data extract'!$C$74:$C$81,VLOOKUP('Market shares starting point Fe'!$D154,Nomenclature!$F$1:$G$8,2,FALSE))-'Market shares starting point Fe'!AX154)+AX154,$Z154/SUMIFS('Eurostat market shares'!$Z$2:$Z$185,'Eurostat market shares'!$C$2:$C$185,'Market shares starting point Fe'!$C154,'Eurostat market shares'!$D$2:$D$185,'Market shares starting point Fe'!$D154)*(SUMIFS('RAW data extract'!AV$74:AV$81,'RAW data extract'!$C$74:$C$81,VLOOKUP('Market shares starting point Fe'!$D154,Nomenclature!$F$1:$G$8,2,FALSE))-'Market shares starting point Fe'!AX154)+AX154)</f>
        <v>1</v>
      </c>
      <c r="AZ154" s="7">
        <f>IF(SUMIFS('Eurostat market shares'!$Z$2:$Z$185,'Eurostat market shares'!$C$2:$C$185,'Market shares starting point Fe'!$C154,'Eurostat market shares'!$D$2:$D$185,'Market shares starting point Fe'!$D154)=0,(SUMIFS('RAW data extract'!AW$74:AW$81,'RAW data extract'!$C$74:$C$81,VLOOKUP('Market shares starting point Fe'!$D154,Nomenclature!$F$1:$G$8,2,FALSE))-'Market shares starting point Fe'!AY154)+AY154,$Z154/SUMIFS('Eurostat market shares'!$Z$2:$Z$185,'Eurostat market shares'!$C$2:$C$185,'Market shares starting point Fe'!$C154,'Eurostat market shares'!$D$2:$D$185,'Market shares starting point Fe'!$D154)*(SUMIFS('RAW data extract'!AW$74:AW$81,'RAW data extract'!$C$74:$C$81,VLOOKUP('Market shares starting point Fe'!$D154,Nomenclature!$F$1:$G$8,2,FALSE))-'Market shares starting point Fe'!AY154)+AY154)</f>
        <v>1</v>
      </c>
      <c r="BA154" s="7">
        <f>IF(SUMIFS('Eurostat market shares'!$Z$2:$Z$185,'Eurostat market shares'!$C$2:$C$185,'Market shares starting point Fe'!$C154,'Eurostat market shares'!$D$2:$D$185,'Market shares starting point Fe'!$D154)=0,(SUMIFS('RAW data extract'!AX$74:AX$81,'RAW data extract'!$C$74:$C$81,VLOOKUP('Market shares starting point Fe'!$D154,Nomenclature!$F$1:$G$8,2,FALSE))-'Market shares starting point Fe'!AZ154)+AZ154,$Z154/SUMIFS('Eurostat market shares'!$Z$2:$Z$185,'Eurostat market shares'!$C$2:$C$185,'Market shares starting point Fe'!$C154,'Eurostat market shares'!$D$2:$D$185,'Market shares starting point Fe'!$D154)*(SUMIFS('RAW data extract'!AX$74:AX$81,'RAW data extract'!$C$74:$C$81,VLOOKUP('Market shares starting point Fe'!$D154,Nomenclature!$F$1:$G$8,2,FALSE))-'Market shares starting point Fe'!AZ154)+AZ154)</f>
        <v>1</v>
      </c>
      <c r="BB154" s="7">
        <f>IF(SUMIFS('Eurostat market shares'!$Z$2:$Z$185,'Eurostat market shares'!$C$2:$C$185,'Market shares starting point Fe'!$C154,'Eurostat market shares'!$D$2:$D$185,'Market shares starting point Fe'!$D154)=0,(SUMIFS('RAW data extract'!AY$74:AY$81,'RAW data extract'!$C$74:$C$81,VLOOKUP('Market shares starting point Fe'!$D154,Nomenclature!$F$1:$G$8,2,FALSE))-'Market shares starting point Fe'!BA154)+BA154,$Z154/SUMIFS('Eurostat market shares'!$Z$2:$Z$185,'Eurostat market shares'!$C$2:$C$185,'Market shares starting point Fe'!$C154,'Eurostat market shares'!$D$2:$D$185,'Market shares starting point Fe'!$D154)*(SUMIFS('RAW data extract'!AY$74:AY$81,'RAW data extract'!$C$74:$C$81,VLOOKUP('Market shares starting point Fe'!$D154,Nomenclature!$F$1:$G$8,2,FALSE))-'Market shares starting point Fe'!BA154)+BA154)</f>
        <v>1</v>
      </c>
      <c r="BC154" s="7">
        <f>IF(SUMIFS('Eurostat market shares'!$Z$2:$Z$185,'Eurostat market shares'!$C$2:$C$185,'Market shares starting point Fe'!$C154,'Eurostat market shares'!$D$2:$D$185,'Market shares starting point Fe'!$D154)=0,(SUMIFS('RAW data extract'!AZ$74:AZ$81,'RAW data extract'!$C$74:$C$81,VLOOKUP('Market shares starting point Fe'!$D154,Nomenclature!$F$1:$G$8,2,FALSE))-'Market shares starting point Fe'!BB154)+BB154,$Z154/SUMIFS('Eurostat market shares'!$Z$2:$Z$185,'Eurostat market shares'!$C$2:$C$185,'Market shares starting point Fe'!$C154,'Eurostat market shares'!$D$2:$D$185,'Market shares starting point Fe'!$D154)*(SUMIFS('RAW data extract'!AZ$74:AZ$81,'RAW data extract'!$C$74:$C$81,VLOOKUP('Market shares starting point Fe'!$D154,Nomenclature!$F$1:$G$8,2,FALSE))-'Market shares starting point Fe'!BB154)+BB154)</f>
        <v>1</v>
      </c>
      <c r="BD154" s="7">
        <f>IF(SUMIFS('Eurostat market shares'!$Z$2:$Z$185,'Eurostat market shares'!$C$2:$C$185,'Market shares starting point Fe'!$C154,'Eurostat market shares'!$D$2:$D$185,'Market shares starting point Fe'!$D154)=0,(SUMIFS('RAW data extract'!BA$74:BA$81,'RAW data extract'!$C$74:$C$81,VLOOKUP('Market shares starting point Fe'!$D154,Nomenclature!$F$1:$G$8,2,FALSE))-'Market shares starting point Fe'!BC154)+BC154,$Z154/SUMIFS('Eurostat market shares'!$Z$2:$Z$185,'Eurostat market shares'!$C$2:$C$185,'Market shares starting point Fe'!$C154,'Eurostat market shares'!$D$2:$D$185,'Market shares starting point Fe'!$D154)*(SUMIFS('RAW data extract'!BA$74:BA$81,'RAW data extract'!$C$74:$C$81,VLOOKUP('Market shares starting point Fe'!$D154,Nomenclature!$F$1:$G$8,2,FALSE))-'Market shares starting point Fe'!BC154)+BC154)</f>
        <v>1</v>
      </c>
      <c r="BE154" s="7">
        <f>IF(SUMIFS('Eurostat market shares'!$Z$2:$Z$185,'Eurostat market shares'!$C$2:$C$185,'Market shares starting point Fe'!$C154,'Eurostat market shares'!$D$2:$D$185,'Market shares starting point Fe'!$D154)=0,(SUMIFS('RAW data extract'!BB$74:BB$81,'RAW data extract'!$C$74:$C$81,VLOOKUP('Market shares starting point Fe'!$D154,Nomenclature!$F$1:$G$8,2,FALSE))-'Market shares starting point Fe'!BD154)+BD154,$Z154/SUMIFS('Eurostat market shares'!$Z$2:$Z$185,'Eurostat market shares'!$C$2:$C$185,'Market shares starting point Fe'!$C154,'Eurostat market shares'!$D$2:$D$185,'Market shares starting point Fe'!$D154)*(SUMIFS('RAW data extract'!BB$74:BB$81,'RAW data extract'!$C$74:$C$81,VLOOKUP('Market shares starting point Fe'!$D154,Nomenclature!$F$1:$G$8,2,FALSE))-'Market shares starting point Fe'!BD154)+BD154)</f>
        <v>1</v>
      </c>
      <c r="BF154" s="7">
        <f>IF(SUMIFS('Eurostat market shares'!$Z$2:$Z$185,'Eurostat market shares'!$C$2:$C$185,'Market shares starting point Fe'!$C154,'Eurostat market shares'!$D$2:$D$185,'Market shares starting point Fe'!$D154)=0,(SUMIFS('RAW data extract'!BC$74:BC$81,'RAW data extract'!$C$74:$C$81,VLOOKUP('Market shares starting point Fe'!$D154,Nomenclature!$F$1:$G$8,2,FALSE))-'Market shares starting point Fe'!BE154)+BE154,$Z154/SUMIFS('Eurostat market shares'!$Z$2:$Z$185,'Eurostat market shares'!$C$2:$C$185,'Market shares starting point Fe'!$C154,'Eurostat market shares'!$D$2:$D$185,'Market shares starting point Fe'!$D154)*(SUMIFS('RAW data extract'!BC$74:BC$81,'RAW data extract'!$C$74:$C$81,VLOOKUP('Market shares starting point Fe'!$D154,Nomenclature!$F$1:$G$8,2,FALSE))-'Market shares starting point Fe'!BE154)+BE154)</f>
        <v>1</v>
      </c>
      <c r="BG154" s="7">
        <f>IF(SUMIFS('Eurostat market shares'!$Z$2:$Z$185,'Eurostat market shares'!$C$2:$C$185,'Market shares starting point Fe'!$C154,'Eurostat market shares'!$D$2:$D$185,'Market shares starting point Fe'!$D154)=0,(SUMIFS('RAW data extract'!BD$74:BD$81,'RAW data extract'!$C$74:$C$81,VLOOKUP('Market shares starting point Fe'!$D154,Nomenclature!$F$1:$G$8,2,FALSE))-'Market shares starting point Fe'!BF154)+BF154,$Z154/SUMIFS('Eurostat market shares'!$Z$2:$Z$185,'Eurostat market shares'!$C$2:$C$185,'Market shares starting point Fe'!$C154,'Eurostat market shares'!$D$2:$D$185,'Market shares starting point Fe'!$D154)*(SUMIFS('RAW data extract'!BD$74:BD$81,'RAW data extract'!$C$74:$C$81,VLOOKUP('Market shares starting point Fe'!$D154,Nomenclature!$F$1:$G$8,2,FALSE))-'Market shares starting point Fe'!BF154)+BF154)</f>
        <v>1</v>
      </c>
      <c r="BH154" s="7">
        <f>IF(SUMIFS('Eurostat market shares'!$Z$2:$Z$185,'Eurostat market shares'!$C$2:$C$185,'Market shares starting point Fe'!$C154,'Eurostat market shares'!$D$2:$D$185,'Market shares starting point Fe'!$D154)=0,(SUMIFS('RAW data extract'!BE$74:BE$81,'RAW data extract'!$C$74:$C$81,VLOOKUP('Market shares starting point Fe'!$D154,Nomenclature!$F$1:$G$8,2,FALSE))-'Market shares starting point Fe'!BG154)+BG154,$Z154/SUMIFS('Eurostat market shares'!$Z$2:$Z$185,'Eurostat market shares'!$C$2:$C$185,'Market shares starting point Fe'!$C154,'Eurostat market shares'!$D$2:$D$185,'Market shares starting point Fe'!$D154)*(SUMIFS('RAW data extract'!BE$74:BE$81,'RAW data extract'!$C$74:$C$81,VLOOKUP('Market shares starting point Fe'!$D154,Nomenclature!$F$1:$G$8,2,FALSE))-'Market shares starting point Fe'!BG154)+BG154)</f>
        <v>1</v>
      </c>
    </row>
    <row r="155" spans="1:60" hidden="1" x14ac:dyDescent="0.3">
      <c r="A155" t="s">
        <v>9</v>
      </c>
      <c r="B155" t="s">
        <v>10</v>
      </c>
      <c r="C155" t="s">
        <v>38</v>
      </c>
      <c r="D155" t="s">
        <v>17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 s="6">
        <f>IFERROR(SUMIFS('intermediary sheet'!J$2:J$185,'intermediary sheet'!$C$2:$C$185,'Market shares starting point Fe'!$C155,'intermediary sheet'!$D$2:$D$185,'Market shares starting point Fe'!$D155)/SUMIFS('intermediary sheet'!J$2:J$185,'intermediary sheet'!$C$2:$C$185,'Market shares starting point Fe'!$C155,'intermediary sheet'!$D$2:$D$185,"total"),0)</f>
        <v>7.7452170394774877E-3</v>
      </c>
      <c r="K155" s="6">
        <f>IFERROR(SUMIFS('intermediary sheet'!K$2:K$185,'intermediary sheet'!$C$2:$C$185,'Market shares starting point Fe'!$C155,'intermediary sheet'!$D$2:$D$185,'Market shares starting point Fe'!$D155)/SUMIFS('intermediary sheet'!K$2:K$185,'intermediary sheet'!$C$2:$C$185,'Market shares starting point Fe'!$C155,'intermediary sheet'!$D$2:$D$185,"total"),0)</f>
        <v>2.1928761812454567E-2</v>
      </c>
      <c r="L155" s="6">
        <f>IFERROR(SUMIFS('intermediary sheet'!L$2:L$185,'intermediary sheet'!$C$2:$C$185,'Market shares starting point Fe'!$C155,'intermediary sheet'!$D$2:$D$185,'Market shares starting point Fe'!$D155)/SUMIFS('intermediary sheet'!L$2:L$185,'intermediary sheet'!$C$2:$C$185,'Market shares starting point Fe'!$C155,'intermediary sheet'!$D$2:$D$185,"total"),0)</f>
        <v>1.275811557907669E-2</v>
      </c>
      <c r="M155" s="6">
        <f>IFERROR(SUMIFS('intermediary sheet'!M$2:M$185,'intermediary sheet'!$C$2:$C$185,'Market shares starting point Fe'!$C155,'intermediary sheet'!$D$2:$D$185,'Market shares starting point Fe'!$D155)/SUMIFS('intermediary sheet'!M$2:M$185,'intermediary sheet'!$C$2:$C$185,'Market shares starting point Fe'!$C155,'intermediary sheet'!$D$2:$D$185,"total"),0)</f>
        <v>4.9528354983227902E-3</v>
      </c>
      <c r="N155" s="6">
        <f>IFERROR(SUMIFS('intermediary sheet'!N$2:N$185,'intermediary sheet'!$C$2:$C$185,'Market shares starting point Fe'!$C155,'intermediary sheet'!$D$2:$D$185,'Market shares starting point Fe'!$D155)/SUMIFS('intermediary sheet'!N$2:N$185,'intermediary sheet'!$C$2:$C$185,'Market shares starting point Fe'!$C155,'intermediary sheet'!$D$2:$D$185,"total"),0)</f>
        <v>5.3246753246753249E-3</v>
      </c>
      <c r="O155" s="6">
        <f>IFERROR(SUMIFS('intermediary sheet'!O$2:O$185,'intermediary sheet'!$C$2:$C$185,'Market shares starting point Fe'!$C155,'intermediary sheet'!$D$2:$D$185,'Market shares starting point Fe'!$D155)/SUMIFS('intermediary sheet'!O$2:O$185,'intermediary sheet'!$C$2:$C$185,'Market shares starting point Fe'!$C155,'intermediary sheet'!$D$2:$D$185,"total"),0)</f>
        <v>7.788380578164467E-3</v>
      </c>
      <c r="P155" s="6">
        <f>IFERROR(SUMIFS('intermediary sheet'!P$2:P$185,'intermediary sheet'!$C$2:$C$185,'Market shares starting point Fe'!$C155,'intermediary sheet'!$D$2:$D$185,'Market shares starting point Fe'!$D155)/SUMIFS('intermediary sheet'!P$2:P$185,'intermediary sheet'!$C$2:$C$185,'Market shares starting point Fe'!$C155,'intermediary sheet'!$D$2:$D$185,"total"),0)</f>
        <v>7.0392250062243948E-3</v>
      </c>
      <c r="Q155" s="6">
        <f>IFERROR(SUMIFS('intermediary sheet'!Q$2:Q$185,'intermediary sheet'!$C$2:$C$185,'Market shares starting point Fe'!$C155,'intermediary sheet'!$D$2:$D$185,'Market shares starting point Fe'!$D155)/SUMIFS('intermediary sheet'!Q$2:Q$185,'intermediary sheet'!$C$2:$C$185,'Market shares starting point Fe'!$C155,'intermediary sheet'!$D$2:$D$185,"total"),0)</f>
        <v>8.1349290855658243E-3</v>
      </c>
      <c r="R155" s="6">
        <f>IFERROR(SUMIFS('intermediary sheet'!R$2:R$185,'intermediary sheet'!$C$2:$C$185,'Market shares starting point Fe'!$C155,'intermediary sheet'!$D$2:$D$185,'Market shares starting point Fe'!$D155)/SUMIFS('intermediary sheet'!R$2:R$185,'intermediary sheet'!$C$2:$C$185,'Market shares starting point Fe'!$C155,'intermediary sheet'!$D$2:$D$185,"total"),0)</f>
        <v>9.5130023640661934E-3</v>
      </c>
      <c r="S155" s="6">
        <f>IFERROR(SUMIFS('intermediary sheet'!S$2:S$185,'intermediary sheet'!$C$2:$C$185,'Market shares starting point Fe'!$C155,'intermediary sheet'!$D$2:$D$185,'Market shares starting point Fe'!$D155)/SUMIFS('intermediary sheet'!S$2:S$185,'intermediary sheet'!$C$2:$C$185,'Market shares starting point Fe'!$C155,'intermediary sheet'!$D$2:$D$185,"total"),0)</f>
        <v>9.9458340265838451E-3</v>
      </c>
      <c r="T155" s="6">
        <f>IFERROR(SUMIFS('intermediary sheet'!T$2:T$185,'intermediary sheet'!$C$2:$C$185,'Market shares starting point Fe'!$C155,'intermediary sheet'!$D$2:$D$185,'Market shares starting point Fe'!$D155)/SUMIFS('intermediary sheet'!T$2:T$185,'intermediary sheet'!$C$2:$C$185,'Market shares starting point Fe'!$C155,'intermediary sheet'!$D$2:$D$185,"total"),0)</f>
        <v>2.0297039364546537E-3</v>
      </c>
      <c r="U155" s="6">
        <f>IFERROR(SUMIFS('intermediary sheet'!U$2:U$185,'intermediary sheet'!$C$2:$C$185,'Market shares starting point Fe'!$C155,'intermediary sheet'!$D$2:$D$185,'Market shares starting point Fe'!$D155)/SUMIFS('intermediary sheet'!U$2:U$185,'intermediary sheet'!$C$2:$C$185,'Market shares starting point Fe'!$C155,'intermediary sheet'!$D$2:$D$185,"total"),0)</f>
        <v>1.738675241638468E-3</v>
      </c>
      <c r="V155" s="6">
        <f>IFERROR(SUMIFS('intermediary sheet'!V$2:V$185,'intermediary sheet'!$C$2:$C$185,'Market shares starting point Fe'!$C155,'intermediary sheet'!$D$2:$D$185,'Market shares starting point Fe'!$D155)/SUMIFS('intermediary sheet'!V$2:V$185,'intermediary sheet'!$C$2:$C$185,'Market shares starting point Fe'!$C155,'intermediary sheet'!$D$2:$D$185,"total"),0)</f>
        <v>1.7437911855944493E-3</v>
      </c>
      <c r="W155" s="6">
        <f>IFERROR(SUMIFS('intermediary sheet'!W$2:W$185,'intermediary sheet'!$C$2:$C$185,'Market shares starting point Fe'!$C155,'intermediary sheet'!$D$2:$D$185,'Market shares starting point Fe'!$D155)/SUMIFS('intermediary sheet'!W$2:W$185,'intermediary sheet'!$C$2:$C$185,'Market shares starting point Fe'!$C155,'intermediary sheet'!$D$2:$D$185,"total"),0)</f>
        <v>5.229637100539773E-4</v>
      </c>
      <c r="X155" s="6">
        <f>IFERROR(SUMIFS('intermediary sheet'!X$2:X$185,'intermediary sheet'!$C$2:$C$185,'Market shares starting point Fe'!$C155,'intermediary sheet'!$D$2:$D$185,'Market shares starting point Fe'!$D155)/SUMIFS('intermediary sheet'!X$2:X$185,'intermediary sheet'!$C$2:$C$185,'Market shares starting point Fe'!$C155,'intermediary sheet'!$D$2:$D$185,"total"),0)</f>
        <v>6.2123150009135751E-4</v>
      </c>
      <c r="Y155" s="6">
        <f>IFERROR(SUMIFS('intermediary sheet'!Y$2:Y$185,'intermediary sheet'!$C$2:$C$185,'Market shares starting point Fe'!$C155,'intermediary sheet'!$D$2:$D$185,'Market shares starting point Fe'!$D155)/SUMIFS('intermediary sheet'!Y$2:Y$185,'intermediary sheet'!$C$2:$C$185,'Market shares starting point Fe'!$C155,'intermediary sheet'!$D$2:$D$185,"total"),0)</f>
        <v>2.1516944593867669E-4</v>
      </c>
      <c r="Z155" s="6">
        <f>IFERROR(SUMIFS('intermediary sheet'!Z$2:Z$185,'intermediary sheet'!$C$2:$C$185,'Market shares starting point Fe'!$C155,'intermediary sheet'!$D$2:$D$185,'Market shares starting point Fe'!$D155)/SUMIFS('intermediary sheet'!Z$2:Z$185,'intermediary sheet'!$C$2:$C$185,'Market shares starting point Fe'!$C155,'intermediary sheet'!$D$2:$D$185,"total"),0)</f>
        <v>1.492883919981422E-4</v>
      </c>
      <c r="AA155" s="7">
        <f>IF(SUMIFS('Eurostat market shares'!$Z$2:$Z$185,'Eurostat market shares'!$C$2:$C$185,'Market shares starting point Fe'!$C155,'Eurostat market shares'!$D$2:$D$185,'Market shares starting point Fe'!$D155)=0,(SUMIFS('RAW data extract'!X$74:X$81,'RAW data extract'!$C$74:$C$81,VLOOKUP('Market shares starting point Fe'!$D155,Nomenclature!$F$1:$G$8,2,FALSE))-'Market shares starting point Fe'!Z155)+Z155,$Z155/SUMIFS('Eurostat market shares'!$Z$2:$Z$185,'Eurostat market shares'!$C$2:$C$185,'Market shares starting point Fe'!$C155,'Eurostat market shares'!$D$2:$D$185,'Market shares starting point Fe'!$D155)*(SUMIFS('RAW data extract'!X$74:X$81,'RAW data extract'!$C$74:$C$81,VLOOKUP('Market shares starting point Fe'!$D155,Nomenclature!$F$1:$G$8,2,FALSE))-'Market shares starting point Fe'!Z155)+Z155)</f>
        <v>7.2155963477870365E-3</v>
      </c>
      <c r="AB155" s="7">
        <f>IF(SUMIFS('Eurostat market shares'!$Z$2:$Z$185,'Eurostat market shares'!$C$2:$C$185,'Market shares starting point Fe'!$C155,'Eurostat market shares'!$D$2:$D$185,'Market shares starting point Fe'!$D155)=0,(SUMIFS('RAW data extract'!Y$74:Y$81,'RAW data extract'!$C$74:$C$81,VLOOKUP('Market shares starting point Fe'!$D155,Nomenclature!$F$1:$G$8,2,FALSE))-'Market shares starting point Fe'!AA155)+AA155,$Z155/SUMIFS('Eurostat market shares'!$Z$2:$Z$185,'Eurostat market shares'!$C$2:$C$185,'Market shares starting point Fe'!$C155,'Eurostat market shares'!$D$2:$D$185,'Market shares starting point Fe'!$D155)*(SUMIFS('RAW data extract'!Y$74:Y$81,'RAW data extract'!$C$74:$C$81,VLOOKUP('Market shares starting point Fe'!$D155,Nomenclature!$F$1:$G$8,2,FALSE))-'Market shares starting point Fe'!AA155)+AA155)</f>
        <v>7.890569534690391E-3</v>
      </c>
      <c r="AC155" s="7">
        <f>IF(SUMIFS('Eurostat market shares'!$Z$2:$Z$185,'Eurostat market shares'!$C$2:$C$185,'Market shares starting point Fe'!$C155,'Eurostat market shares'!$D$2:$D$185,'Market shares starting point Fe'!$D155)=0,(SUMIFS('RAW data extract'!Z$74:Z$81,'RAW data extract'!$C$74:$C$81,VLOOKUP('Market shares starting point Fe'!$D155,Nomenclature!$F$1:$G$8,2,FALSE))-'Market shares starting point Fe'!AB155)+AB155,$Z155/SUMIFS('Eurostat market shares'!$Z$2:$Z$185,'Eurostat market shares'!$C$2:$C$185,'Market shares starting point Fe'!$C155,'Eurostat market shares'!$D$2:$D$185,'Market shares starting point Fe'!$D155)*(SUMIFS('RAW data extract'!Z$74:Z$81,'RAW data extract'!$C$74:$C$81,VLOOKUP('Market shares starting point Fe'!$D155,Nomenclature!$F$1:$G$8,2,FALSE))-'Market shares starting point Fe'!AB155)+AB155)</f>
        <v>8.7395521497155917E-3</v>
      </c>
      <c r="AD155" s="7">
        <f>IF(SUMIFS('Eurostat market shares'!$Z$2:$Z$185,'Eurostat market shares'!$C$2:$C$185,'Market shares starting point Fe'!$C155,'Eurostat market shares'!$D$2:$D$185,'Market shares starting point Fe'!$D155)=0,(SUMIFS('RAW data extract'!AA$74:AA$81,'RAW data extract'!$C$74:$C$81,VLOOKUP('Market shares starting point Fe'!$D155,Nomenclature!$F$1:$G$8,2,FALSE))-'Market shares starting point Fe'!AC155)+AC155,$Z155/SUMIFS('Eurostat market shares'!$Z$2:$Z$185,'Eurostat market shares'!$C$2:$C$185,'Market shares starting point Fe'!$C155,'Eurostat market shares'!$D$2:$D$185,'Market shares starting point Fe'!$D155)*(SUMIFS('RAW data extract'!AA$74:AA$81,'RAW data extract'!$C$74:$C$81,VLOOKUP('Market shares starting point Fe'!$D155,Nomenclature!$F$1:$G$8,2,FALSE))-'Market shares starting point Fe'!AC155)+AC155)</f>
        <v>9.4668349705161938E-3</v>
      </c>
      <c r="AE155" s="7">
        <f>IF(SUMIFS('Eurostat market shares'!$Z$2:$Z$185,'Eurostat market shares'!$C$2:$C$185,'Market shares starting point Fe'!$C155,'Eurostat market shares'!$D$2:$D$185,'Market shares starting point Fe'!$D155)=0,(SUMIFS('RAW data extract'!AB$74:AB$81,'RAW data extract'!$C$74:$C$81,VLOOKUP('Market shares starting point Fe'!$D155,Nomenclature!$F$1:$G$8,2,FALSE))-'Market shares starting point Fe'!AD155)+AD155,$Z155/SUMIFS('Eurostat market shares'!$Z$2:$Z$185,'Eurostat market shares'!$C$2:$C$185,'Market shares starting point Fe'!$C155,'Eurostat market shares'!$D$2:$D$185,'Market shares starting point Fe'!$D155)*(SUMIFS('RAW data extract'!AB$74:AB$81,'RAW data extract'!$C$74:$C$81,VLOOKUP('Market shares starting point Fe'!$D155,Nomenclature!$F$1:$G$8,2,FALSE))-'Market shares starting point Fe'!AD155)+AD155)</f>
        <v>1.0192339301006553E-2</v>
      </c>
      <c r="AF155" s="7">
        <f>IF(SUMIFS('Eurostat market shares'!$Z$2:$Z$185,'Eurostat market shares'!$C$2:$C$185,'Market shares starting point Fe'!$C155,'Eurostat market shares'!$D$2:$D$185,'Market shares starting point Fe'!$D155)=0,(SUMIFS('RAW data extract'!AC$74:AC$81,'RAW data extract'!$C$74:$C$81,VLOOKUP('Market shares starting point Fe'!$D155,Nomenclature!$F$1:$G$8,2,FALSE))-'Market shares starting point Fe'!AE155)+AE155,$Z155/SUMIFS('Eurostat market shares'!$Z$2:$Z$185,'Eurostat market shares'!$C$2:$C$185,'Market shares starting point Fe'!$C155,'Eurostat market shares'!$D$2:$D$185,'Market shares starting point Fe'!$D155)*(SUMIFS('RAW data extract'!AC$74:AC$81,'RAW data extract'!$C$74:$C$81,VLOOKUP('Market shares starting point Fe'!$D155,Nomenclature!$F$1:$G$8,2,FALSE))-'Market shares starting point Fe'!AE155)+AE155)</f>
        <v>1.0932966743926948E-2</v>
      </c>
      <c r="AG155" s="7">
        <f>IF(SUMIFS('Eurostat market shares'!$Z$2:$Z$185,'Eurostat market shares'!$C$2:$C$185,'Market shares starting point Fe'!$C155,'Eurostat market shares'!$D$2:$D$185,'Market shares starting point Fe'!$D155)=0,(SUMIFS('RAW data extract'!AD$74:AD$81,'RAW data extract'!$C$74:$C$81,VLOOKUP('Market shares starting point Fe'!$D155,Nomenclature!$F$1:$G$8,2,FALSE))-'Market shares starting point Fe'!AF155)+AF155,$Z155/SUMIFS('Eurostat market shares'!$Z$2:$Z$185,'Eurostat market shares'!$C$2:$C$185,'Market shares starting point Fe'!$C155,'Eurostat market shares'!$D$2:$D$185,'Market shares starting point Fe'!$D155)*(SUMIFS('RAW data extract'!AD$74:AD$81,'RAW data extract'!$C$74:$C$81,VLOOKUP('Market shares starting point Fe'!$D155,Nomenclature!$F$1:$G$8,2,FALSE))-'Market shares starting point Fe'!AF155)+AF155)</f>
        <v>1.1632729077874658E-2</v>
      </c>
      <c r="AH155" s="7">
        <f>IF(SUMIFS('Eurostat market shares'!$Z$2:$Z$185,'Eurostat market shares'!$C$2:$C$185,'Market shares starting point Fe'!$C155,'Eurostat market shares'!$D$2:$D$185,'Market shares starting point Fe'!$D155)=0,(SUMIFS('RAW data extract'!AE$74:AE$81,'RAW data extract'!$C$74:$C$81,VLOOKUP('Market shares starting point Fe'!$D155,Nomenclature!$F$1:$G$8,2,FALSE))-'Market shares starting point Fe'!AG155)+AG155,$Z155/SUMIFS('Eurostat market shares'!$Z$2:$Z$185,'Eurostat market shares'!$C$2:$C$185,'Market shares starting point Fe'!$C155,'Eurostat market shares'!$D$2:$D$185,'Market shares starting point Fe'!$D155)*(SUMIFS('RAW data extract'!AE$74:AE$81,'RAW data extract'!$C$74:$C$81,VLOOKUP('Market shares starting point Fe'!$D155,Nomenclature!$F$1:$G$8,2,FALSE))-'Market shares starting point Fe'!AG155)+AG155)</f>
        <v>1.2403548283621474E-2</v>
      </c>
      <c r="AI155" s="7">
        <f>IF(SUMIFS('Eurostat market shares'!$Z$2:$Z$185,'Eurostat market shares'!$C$2:$C$185,'Market shares starting point Fe'!$C155,'Eurostat market shares'!$D$2:$D$185,'Market shares starting point Fe'!$D155)=0,(SUMIFS('RAW data extract'!AF$74:AF$81,'RAW data extract'!$C$74:$C$81,VLOOKUP('Market shares starting point Fe'!$D155,Nomenclature!$F$1:$G$8,2,FALSE))-'Market shares starting point Fe'!AH155)+AH155,$Z155/SUMIFS('Eurostat market shares'!$Z$2:$Z$185,'Eurostat market shares'!$C$2:$C$185,'Market shares starting point Fe'!$C155,'Eurostat market shares'!$D$2:$D$185,'Market shares starting point Fe'!$D155)*(SUMIFS('RAW data extract'!AF$74:AF$81,'RAW data extract'!$C$74:$C$81,VLOOKUP('Market shares starting point Fe'!$D155,Nomenclature!$F$1:$G$8,2,FALSE))-'Market shares starting point Fe'!AH155)+AH155)</f>
        <v>1.3192387051305671E-2</v>
      </c>
      <c r="AJ155" s="7">
        <f>IF(SUMIFS('Eurostat market shares'!$Z$2:$Z$185,'Eurostat market shares'!$C$2:$C$185,'Market shares starting point Fe'!$C155,'Eurostat market shares'!$D$2:$D$185,'Market shares starting point Fe'!$D155)=0,(SUMIFS('RAW data extract'!AG$74:AG$81,'RAW data extract'!$C$74:$C$81,VLOOKUP('Market shares starting point Fe'!$D155,Nomenclature!$F$1:$G$8,2,FALSE))-'Market shares starting point Fe'!AI155)+AI155,$Z155/SUMIFS('Eurostat market shares'!$Z$2:$Z$185,'Eurostat market shares'!$C$2:$C$185,'Market shares starting point Fe'!$C155,'Eurostat market shares'!$D$2:$D$185,'Market shares starting point Fe'!$D155)*(SUMIFS('RAW data extract'!AG$74:AG$81,'RAW data extract'!$C$74:$C$81,VLOOKUP('Market shares starting point Fe'!$D155,Nomenclature!$F$1:$G$8,2,FALSE))-'Market shares starting point Fe'!AI155)+AI155)</f>
        <v>1.4040730380408782E-2</v>
      </c>
      <c r="AK155" s="7">
        <f>IF(SUMIFS('Eurostat market shares'!$Z$2:$Z$185,'Eurostat market shares'!$C$2:$C$185,'Market shares starting point Fe'!$C155,'Eurostat market shares'!$D$2:$D$185,'Market shares starting point Fe'!$D155)=0,(SUMIFS('RAW data extract'!AH$74:AH$81,'RAW data extract'!$C$74:$C$81,VLOOKUP('Market shares starting point Fe'!$D155,Nomenclature!$F$1:$G$8,2,FALSE))-'Market shares starting point Fe'!AJ155)+AJ155,$Z155/SUMIFS('Eurostat market shares'!$Z$2:$Z$185,'Eurostat market shares'!$C$2:$C$185,'Market shares starting point Fe'!$C155,'Eurostat market shares'!$D$2:$D$185,'Market shares starting point Fe'!$D155)*(SUMIFS('RAW data extract'!AH$74:AH$81,'RAW data extract'!$C$74:$C$81,VLOOKUP('Market shares starting point Fe'!$D155,Nomenclature!$F$1:$G$8,2,FALSE))-'Market shares starting point Fe'!AJ155)+AJ155)</f>
        <v>1.5033369462781436E-2</v>
      </c>
      <c r="AL155" s="7">
        <f>IF(SUMIFS('Eurostat market shares'!$Z$2:$Z$185,'Eurostat market shares'!$C$2:$C$185,'Market shares starting point Fe'!$C155,'Eurostat market shares'!$D$2:$D$185,'Market shares starting point Fe'!$D155)=0,(SUMIFS('RAW data extract'!AI$74:AI$81,'RAW data extract'!$C$74:$C$81,VLOOKUP('Market shares starting point Fe'!$D155,Nomenclature!$F$1:$G$8,2,FALSE))-'Market shares starting point Fe'!AK155)+AK155,$Z155/SUMIFS('Eurostat market shares'!$Z$2:$Z$185,'Eurostat market shares'!$C$2:$C$185,'Market shares starting point Fe'!$C155,'Eurostat market shares'!$D$2:$D$185,'Market shares starting point Fe'!$D155)*(SUMIFS('RAW data extract'!AI$74:AI$81,'RAW data extract'!$C$74:$C$81,VLOOKUP('Market shares starting point Fe'!$D155,Nomenclature!$F$1:$G$8,2,FALSE))-'Market shares starting point Fe'!AK155)+AK155)</f>
        <v>1.6119232985887754E-2</v>
      </c>
      <c r="AM155" s="7">
        <f>IF(SUMIFS('Eurostat market shares'!$Z$2:$Z$185,'Eurostat market shares'!$C$2:$C$185,'Market shares starting point Fe'!$C155,'Eurostat market shares'!$D$2:$D$185,'Market shares starting point Fe'!$D155)=0,(SUMIFS('RAW data extract'!AJ$74:AJ$81,'RAW data extract'!$C$74:$C$81,VLOOKUP('Market shares starting point Fe'!$D155,Nomenclature!$F$1:$G$8,2,FALSE))-'Market shares starting point Fe'!AL155)+AL155,$Z155/SUMIFS('Eurostat market shares'!$Z$2:$Z$185,'Eurostat market shares'!$C$2:$C$185,'Market shares starting point Fe'!$C155,'Eurostat market shares'!$D$2:$D$185,'Market shares starting point Fe'!$D155)*(SUMIFS('RAW data extract'!AJ$74:AJ$81,'RAW data extract'!$C$74:$C$81,VLOOKUP('Market shares starting point Fe'!$D155,Nomenclature!$F$1:$G$8,2,FALSE))-'Market shares starting point Fe'!AL155)+AL155)</f>
        <v>1.7354203128125446E-2</v>
      </c>
      <c r="AN155" s="7">
        <f>IF(SUMIFS('Eurostat market shares'!$Z$2:$Z$185,'Eurostat market shares'!$C$2:$C$185,'Market shares starting point Fe'!$C155,'Eurostat market shares'!$D$2:$D$185,'Market shares starting point Fe'!$D155)=0,(SUMIFS('RAW data extract'!AK$74:AK$81,'RAW data extract'!$C$74:$C$81,VLOOKUP('Market shares starting point Fe'!$D155,Nomenclature!$F$1:$G$8,2,FALSE))-'Market shares starting point Fe'!AM155)+AM155,$Z155/SUMIFS('Eurostat market shares'!$Z$2:$Z$185,'Eurostat market shares'!$C$2:$C$185,'Market shares starting point Fe'!$C155,'Eurostat market shares'!$D$2:$D$185,'Market shares starting point Fe'!$D155)*(SUMIFS('RAW data extract'!AK$74:AK$81,'RAW data extract'!$C$74:$C$81,VLOOKUP('Market shares starting point Fe'!$D155,Nomenclature!$F$1:$G$8,2,FALSE))-'Market shares starting point Fe'!AM155)+AM155)</f>
        <v>1.8827414576133131E-2</v>
      </c>
      <c r="AO155" s="7">
        <f>IF(SUMIFS('Eurostat market shares'!$Z$2:$Z$185,'Eurostat market shares'!$C$2:$C$185,'Market shares starting point Fe'!$C155,'Eurostat market shares'!$D$2:$D$185,'Market shares starting point Fe'!$D155)=0,(SUMIFS('RAW data extract'!AL$74:AL$81,'RAW data extract'!$C$74:$C$81,VLOOKUP('Market shares starting point Fe'!$D155,Nomenclature!$F$1:$G$8,2,FALSE))-'Market shares starting point Fe'!AN155)+AN155,$Z155/SUMIFS('Eurostat market shares'!$Z$2:$Z$185,'Eurostat market shares'!$C$2:$C$185,'Market shares starting point Fe'!$C155,'Eurostat market shares'!$D$2:$D$185,'Market shares starting point Fe'!$D155)*(SUMIFS('RAW data extract'!AL$74:AL$81,'RAW data extract'!$C$74:$C$81,VLOOKUP('Market shares starting point Fe'!$D155,Nomenclature!$F$1:$G$8,2,FALSE))-'Market shares starting point Fe'!AN155)+AN155)</f>
        <v>2.049290191040452E-2</v>
      </c>
      <c r="AP155" s="7">
        <f>IF(SUMIFS('Eurostat market shares'!$Z$2:$Z$185,'Eurostat market shares'!$C$2:$C$185,'Market shares starting point Fe'!$C155,'Eurostat market shares'!$D$2:$D$185,'Market shares starting point Fe'!$D155)=0,(SUMIFS('RAW data extract'!AM$74:AM$81,'RAW data extract'!$C$74:$C$81,VLOOKUP('Market shares starting point Fe'!$D155,Nomenclature!$F$1:$G$8,2,FALSE))-'Market shares starting point Fe'!AO155)+AO155,$Z155/SUMIFS('Eurostat market shares'!$Z$2:$Z$185,'Eurostat market shares'!$C$2:$C$185,'Market shares starting point Fe'!$C155,'Eurostat market shares'!$D$2:$D$185,'Market shares starting point Fe'!$D155)*(SUMIFS('RAW data extract'!AM$74:AM$81,'RAW data extract'!$C$74:$C$81,VLOOKUP('Market shares starting point Fe'!$D155,Nomenclature!$F$1:$G$8,2,FALSE))-'Market shares starting point Fe'!AO155)+AO155)</f>
        <v>2.2380289907512292E-2</v>
      </c>
      <c r="AQ155" s="7">
        <f>IF(SUMIFS('Eurostat market shares'!$Z$2:$Z$185,'Eurostat market shares'!$C$2:$C$185,'Market shares starting point Fe'!$C155,'Eurostat market shares'!$D$2:$D$185,'Market shares starting point Fe'!$D155)=0,(SUMIFS('RAW data extract'!AN$74:AN$81,'RAW data extract'!$C$74:$C$81,VLOOKUP('Market shares starting point Fe'!$D155,Nomenclature!$F$1:$G$8,2,FALSE))-'Market shares starting point Fe'!AP155)+AP155,$Z155/SUMIFS('Eurostat market shares'!$Z$2:$Z$185,'Eurostat market shares'!$C$2:$C$185,'Market shares starting point Fe'!$C155,'Eurostat market shares'!$D$2:$D$185,'Market shares starting point Fe'!$D155)*(SUMIFS('RAW data extract'!AN$74:AN$81,'RAW data extract'!$C$74:$C$81,VLOOKUP('Market shares starting point Fe'!$D155,Nomenclature!$F$1:$G$8,2,FALSE))-'Market shares starting point Fe'!AP155)+AP155)</f>
        <v>2.4483705521278869E-2</v>
      </c>
      <c r="AR155" s="7">
        <f>IF(SUMIFS('Eurostat market shares'!$Z$2:$Z$185,'Eurostat market shares'!$C$2:$C$185,'Market shares starting point Fe'!$C155,'Eurostat market shares'!$D$2:$D$185,'Market shares starting point Fe'!$D155)=0,(SUMIFS('RAW data extract'!AO$74:AO$81,'RAW data extract'!$C$74:$C$81,VLOOKUP('Market shares starting point Fe'!$D155,Nomenclature!$F$1:$G$8,2,FALSE))-'Market shares starting point Fe'!AQ155)+AQ155,$Z155/SUMIFS('Eurostat market shares'!$Z$2:$Z$185,'Eurostat market shares'!$C$2:$C$185,'Market shares starting point Fe'!$C155,'Eurostat market shares'!$D$2:$D$185,'Market shares starting point Fe'!$D155)*(SUMIFS('RAW data extract'!AO$74:AO$81,'RAW data extract'!$C$74:$C$81,VLOOKUP('Market shares starting point Fe'!$D155,Nomenclature!$F$1:$G$8,2,FALSE))-'Market shares starting point Fe'!AQ155)+AQ155)</f>
        <v>2.6674996866603823E-2</v>
      </c>
      <c r="AS155" s="7">
        <f>IF(SUMIFS('Eurostat market shares'!$Z$2:$Z$185,'Eurostat market shares'!$C$2:$C$185,'Market shares starting point Fe'!$C155,'Eurostat market shares'!$D$2:$D$185,'Market shares starting point Fe'!$D155)=0,(SUMIFS('RAW data extract'!AP$74:AP$81,'RAW data extract'!$C$74:$C$81,VLOOKUP('Market shares starting point Fe'!$D155,Nomenclature!$F$1:$G$8,2,FALSE))-'Market shares starting point Fe'!AR155)+AR155,$Z155/SUMIFS('Eurostat market shares'!$Z$2:$Z$185,'Eurostat market shares'!$C$2:$C$185,'Market shares starting point Fe'!$C155,'Eurostat market shares'!$D$2:$D$185,'Market shares starting point Fe'!$D155)*(SUMIFS('RAW data extract'!AP$74:AP$81,'RAW data extract'!$C$74:$C$81,VLOOKUP('Market shares starting point Fe'!$D155,Nomenclature!$F$1:$G$8,2,FALSE))-'Market shares starting point Fe'!AR155)+AR155)</f>
        <v>2.8981523520557759E-2</v>
      </c>
      <c r="AT155" s="7">
        <f>IF(SUMIFS('Eurostat market shares'!$Z$2:$Z$185,'Eurostat market shares'!$C$2:$C$185,'Market shares starting point Fe'!$C155,'Eurostat market shares'!$D$2:$D$185,'Market shares starting point Fe'!$D155)=0,(SUMIFS('RAW data extract'!AQ$74:AQ$81,'RAW data extract'!$C$74:$C$81,VLOOKUP('Market shares starting point Fe'!$D155,Nomenclature!$F$1:$G$8,2,FALSE))-'Market shares starting point Fe'!AS155)+AS155,$Z155/SUMIFS('Eurostat market shares'!$Z$2:$Z$185,'Eurostat market shares'!$C$2:$C$185,'Market shares starting point Fe'!$C155,'Eurostat market shares'!$D$2:$D$185,'Market shares starting point Fe'!$D155)*(SUMIFS('RAW data extract'!AQ$74:AQ$81,'RAW data extract'!$C$74:$C$81,VLOOKUP('Market shares starting point Fe'!$D155,Nomenclature!$F$1:$G$8,2,FALSE))-'Market shares starting point Fe'!AS155)+AS155)</f>
        <v>3.1471723504043404E-2</v>
      </c>
      <c r="AU155" s="7">
        <f>IF(SUMIFS('Eurostat market shares'!$Z$2:$Z$185,'Eurostat market shares'!$C$2:$C$185,'Market shares starting point Fe'!$C155,'Eurostat market shares'!$D$2:$D$185,'Market shares starting point Fe'!$D155)=0,(SUMIFS('RAW data extract'!AR$74:AR$81,'RAW data extract'!$C$74:$C$81,VLOOKUP('Market shares starting point Fe'!$D155,Nomenclature!$F$1:$G$8,2,FALSE))-'Market shares starting point Fe'!AT155)+AT155,$Z155/SUMIFS('Eurostat market shares'!$Z$2:$Z$185,'Eurostat market shares'!$C$2:$C$185,'Market shares starting point Fe'!$C155,'Eurostat market shares'!$D$2:$D$185,'Market shares starting point Fe'!$D155)*(SUMIFS('RAW data extract'!AR$74:AR$81,'RAW data extract'!$C$74:$C$81,VLOOKUP('Market shares starting point Fe'!$D155,Nomenclature!$F$1:$G$8,2,FALSE))-'Market shares starting point Fe'!AT155)+AT155)</f>
        <v>3.4052766275412157E-2</v>
      </c>
      <c r="AV155" s="7">
        <f>IF(SUMIFS('Eurostat market shares'!$Z$2:$Z$185,'Eurostat market shares'!$C$2:$C$185,'Market shares starting point Fe'!$C155,'Eurostat market shares'!$D$2:$D$185,'Market shares starting point Fe'!$D155)=0,(SUMIFS('RAW data extract'!AS$74:AS$81,'RAW data extract'!$C$74:$C$81,VLOOKUP('Market shares starting point Fe'!$D155,Nomenclature!$F$1:$G$8,2,FALSE))-'Market shares starting point Fe'!AU155)+AU155,$Z155/SUMIFS('Eurostat market shares'!$Z$2:$Z$185,'Eurostat market shares'!$C$2:$C$185,'Market shares starting point Fe'!$C155,'Eurostat market shares'!$D$2:$D$185,'Market shares starting point Fe'!$D155)*(SUMIFS('RAW data extract'!AS$74:AS$81,'RAW data extract'!$C$74:$C$81,VLOOKUP('Market shares starting point Fe'!$D155,Nomenclature!$F$1:$G$8,2,FALSE))-'Market shares starting point Fe'!AU155)+AU155)</f>
        <v>3.6778270543804337E-2</v>
      </c>
      <c r="AW155" s="7">
        <f>IF(SUMIFS('Eurostat market shares'!$Z$2:$Z$185,'Eurostat market shares'!$C$2:$C$185,'Market shares starting point Fe'!$C155,'Eurostat market shares'!$D$2:$D$185,'Market shares starting point Fe'!$D155)=0,(SUMIFS('RAW data extract'!AT$74:AT$81,'RAW data extract'!$C$74:$C$81,VLOOKUP('Market shares starting point Fe'!$D155,Nomenclature!$F$1:$G$8,2,FALSE))-'Market shares starting point Fe'!AV155)+AV155,$Z155/SUMIFS('Eurostat market shares'!$Z$2:$Z$185,'Eurostat market shares'!$C$2:$C$185,'Market shares starting point Fe'!$C155,'Eurostat market shares'!$D$2:$D$185,'Market shares starting point Fe'!$D155)*(SUMIFS('RAW data extract'!AT$74:AT$81,'RAW data extract'!$C$74:$C$81,VLOOKUP('Market shares starting point Fe'!$D155,Nomenclature!$F$1:$G$8,2,FALSE))-'Market shares starting point Fe'!AV155)+AV155)</f>
        <v>3.9681390293189546E-2</v>
      </c>
      <c r="AX155" s="7">
        <f>IF(SUMIFS('Eurostat market shares'!$Z$2:$Z$185,'Eurostat market shares'!$C$2:$C$185,'Market shares starting point Fe'!$C155,'Eurostat market shares'!$D$2:$D$185,'Market shares starting point Fe'!$D155)=0,(SUMIFS('RAW data extract'!AU$74:AU$81,'RAW data extract'!$C$74:$C$81,VLOOKUP('Market shares starting point Fe'!$D155,Nomenclature!$F$1:$G$8,2,FALSE))-'Market shares starting point Fe'!AW155)+AW155,$Z155/SUMIFS('Eurostat market shares'!$Z$2:$Z$185,'Eurostat market shares'!$C$2:$C$185,'Market shares starting point Fe'!$C155,'Eurostat market shares'!$D$2:$D$185,'Market shares starting point Fe'!$D155)*(SUMIFS('RAW data extract'!AU$74:AU$81,'RAW data extract'!$C$74:$C$81,VLOOKUP('Market shares starting point Fe'!$D155,Nomenclature!$F$1:$G$8,2,FALSE))-'Market shares starting point Fe'!AW155)+AW155)</f>
        <v>4.2824369563487202E-2</v>
      </c>
      <c r="AY155" s="7">
        <f>IF(SUMIFS('Eurostat market shares'!$Z$2:$Z$185,'Eurostat market shares'!$C$2:$C$185,'Market shares starting point Fe'!$C155,'Eurostat market shares'!$D$2:$D$185,'Market shares starting point Fe'!$D155)=0,(SUMIFS('RAW data extract'!AV$74:AV$81,'RAW data extract'!$C$74:$C$81,VLOOKUP('Market shares starting point Fe'!$D155,Nomenclature!$F$1:$G$8,2,FALSE))-'Market shares starting point Fe'!AX155)+AX155,$Z155/SUMIFS('Eurostat market shares'!$Z$2:$Z$185,'Eurostat market shares'!$C$2:$C$185,'Market shares starting point Fe'!$C155,'Eurostat market shares'!$D$2:$D$185,'Market shares starting point Fe'!$D155)*(SUMIFS('RAW data extract'!AV$74:AV$81,'RAW data extract'!$C$74:$C$81,VLOOKUP('Market shares starting point Fe'!$D155,Nomenclature!$F$1:$G$8,2,FALSE))-'Market shares starting point Fe'!AX155)+AX155)</f>
        <v>4.6241290612107071E-2</v>
      </c>
      <c r="AZ155" s="7">
        <f>IF(SUMIFS('Eurostat market shares'!$Z$2:$Z$185,'Eurostat market shares'!$C$2:$C$185,'Market shares starting point Fe'!$C155,'Eurostat market shares'!$D$2:$D$185,'Market shares starting point Fe'!$D155)=0,(SUMIFS('RAW data extract'!AW$74:AW$81,'RAW data extract'!$C$74:$C$81,VLOOKUP('Market shares starting point Fe'!$D155,Nomenclature!$F$1:$G$8,2,FALSE))-'Market shares starting point Fe'!AY155)+AY155,$Z155/SUMIFS('Eurostat market shares'!$Z$2:$Z$185,'Eurostat market shares'!$C$2:$C$185,'Market shares starting point Fe'!$C155,'Eurostat market shares'!$D$2:$D$185,'Market shares starting point Fe'!$D155)*(SUMIFS('RAW data extract'!AW$74:AW$81,'RAW data extract'!$C$74:$C$81,VLOOKUP('Market shares starting point Fe'!$D155,Nomenclature!$F$1:$G$8,2,FALSE))-'Market shares starting point Fe'!AY155)+AY155)</f>
        <v>4.9947291639282E-2</v>
      </c>
      <c r="BA155" s="7">
        <f>IF(SUMIFS('Eurostat market shares'!$Z$2:$Z$185,'Eurostat market shares'!$C$2:$C$185,'Market shares starting point Fe'!$C155,'Eurostat market shares'!$D$2:$D$185,'Market shares starting point Fe'!$D155)=0,(SUMIFS('RAW data extract'!AX$74:AX$81,'RAW data extract'!$C$74:$C$81,VLOOKUP('Market shares starting point Fe'!$D155,Nomenclature!$F$1:$G$8,2,FALSE))-'Market shares starting point Fe'!AZ155)+AZ155,$Z155/SUMIFS('Eurostat market shares'!$Z$2:$Z$185,'Eurostat market shares'!$C$2:$C$185,'Market shares starting point Fe'!$C155,'Eurostat market shares'!$D$2:$D$185,'Market shares starting point Fe'!$D155)*(SUMIFS('RAW data extract'!AX$74:AX$81,'RAW data extract'!$C$74:$C$81,VLOOKUP('Market shares starting point Fe'!$D155,Nomenclature!$F$1:$G$8,2,FALSE))-'Market shares starting point Fe'!AZ155)+AZ155)</f>
        <v>5.39952980802074E-2</v>
      </c>
      <c r="BB155" s="7">
        <f>IF(SUMIFS('Eurostat market shares'!$Z$2:$Z$185,'Eurostat market shares'!$C$2:$C$185,'Market shares starting point Fe'!$C155,'Eurostat market shares'!$D$2:$D$185,'Market shares starting point Fe'!$D155)=0,(SUMIFS('RAW data extract'!AY$74:AY$81,'RAW data extract'!$C$74:$C$81,VLOOKUP('Market shares starting point Fe'!$D155,Nomenclature!$F$1:$G$8,2,FALSE))-'Market shares starting point Fe'!BA155)+BA155,$Z155/SUMIFS('Eurostat market shares'!$Z$2:$Z$185,'Eurostat market shares'!$C$2:$C$185,'Market shares starting point Fe'!$C155,'Eurostat market shares'!$D$2:$D$185,'Market shares starting point Fe'!$D155)*(SUMIFS('RAW data extract'!AY$74:AY$81,'RAW data extract'!$C$74:$C$81,VLOOKUP('Market shares starting point Fe'!$D155,Nomenclature!$F$1:$G$8,2,FALSE))-'Market shares starting point Fe'!BA155)+BA155)</f>
        <v>5.8458049131457968E-2</v>
      </c>
      <c r="BC155" s="7">
        <f>IF(SUMIFS('Eurostat market shares'!$Z$2:$Z$185,'Eurostat market shares'!$C$2:$C$185,'Market shares starting point Fe'!$C155,'Eurostat market shares'!$D$2:$D$185,'Market shares starting point Fe'!$D155)=0,(SUMIFS('RAW data extract'!AZ$74:AZ$81,'RAW data extract'!$C$74:$C$81,VLOOKUP('Market shares starting point Fe'!$D155,Nomenclature!$F$1:$G$8,2,FALSE))-'Market shares starting point Fe'!BB155)+BB155,$Z155/SUMIFS('Eurostat market shares'!$Z$2:$Z$185,'Eurostat market shares'!$C$2:$C$185,'Market shares starting point Fe'!$C155,'Eurostat market shares'!$D$2:$D$185,'Market shares starting point Fe'!$D155)*(SUMIFS('RAW data extract'!AZ$74:AZ$81,'RAW data extract'!$C$74:$C$81,VLOOKUP('Market shares starting point Fe'!$D155,Nomenclature!$F$1:$G$8,2,FALSE))-'Market shares starting point Fe'!BB155)+BB155)</f>
        <v>6.3401371092002445E-2</v>
      </c>
      <c r="BD155" s="7">
        <f>IF(SUMIFS('Eurostat market shares'!$Z$2:$Z$185,'Eurostat market shares'!$C$2:$C$185,'Market shares starting point Fe'!$C155,'Eurostat market shares'!$D$2:$D$185,'Market shares starting point Fe'!$D155)=0,(SUMIFS('RAW data extract'!BA$74:BA$81,'RAW data extract'!$C$74:$C$81,VLOOKUP('Market shares starting point Fe'!$D155,Nomenclature!$F$1:$G$8,2,FALSE))-'Market shares starting point Fe'!BC155)+BC155,$Z155/SUMIFS('Eurostat market shares'!$Z$2:$Z$185,'Eurostat market shares'!$C$2:$C$185,'Market shares starting point Fe'!$C155,'Eurostat market shares'!$D$2:$D$185,'Market shares starting point Fe'!$D155)*(SUMIFS('RAW data extract'!BA$74:BA$81,'RAW data extract'!$C$74:$C$81,VLOOKUP('Market shares starting point Fe'!$D155,Nomenclature!$F$1:$G$8,2,FALSE))-'Market shares starting point Fe'!BC155)+BC155)</f>
        <v>6.8817306464138597E-2</v>
      </c>
      <c r="BE155" s="7">
        <f>IF(SUMIFS('Eurostat market shares'!$Z$2:$Z$185,'Eurostat market shares'!$C$2:$C$185,'Market shares starting point Fe'!$C155,'Eurostat market shares'!$D$2:$D$185,'Market shares starting point Fe'!$D155)=0,(SUMIFS('RAW data extract'!BB$74:BB$81,'RAW data extract'!$C$74:$C$81,VLOOKUP('Market shares starting point Fe'!$D155,Nomenclature!$F$1:$G$8,2,FALSE))-'Market shares starting point Fe'!BD155)+BD155,$Z155/SUMIFS('Eurostat market shares'!$Z$2:$Z$185,'Eurostat market shares'!$C$2:$C$185,'Market shares starting point Fe'!$C155,'Eurostat market shares'!$D$2:$D$185,'Market shares starting point Fe'!$D155)*(SUMIFS('RAW data extract'!BB$74:BB$81,'RAW data extract'!$C$74:$C$81,VLOOKUP('Market shares starting point Fe'!$D155,Nomenclature!$F$1:$G$8,2,FALSE))-'Market shares starting point Fe'!BD155)+BD155)</f>
        <v>7.4897037211166584E-2</v>
      </c>
      <c r="BF155" s="7">
        <f>IF(SUMIFS('Eurostat market shares'!$Z$2:$Z$185,'Eurostat market shares'!$C$2:$C$185,'Market shares starting point Fe'!$C155,'Eurostat market shares'!$D$2:$D$185,'Market shares starting point Fe'!$D155)=0,(SUMIFS('RAW data extract'!BC$74:BC$81,'RAW data extract'!$C$74:$C$81,VLOOKUP('Market shares starting point Fe'!$D155,Nomenclature!$F$1:$G$8,2,FALSE))-'Market shares starting point Fe'!BE155)+BE155,$Z155/SUMIFS('Eurostat market shares'!$Z$2:$Z$185,'Eurostat market shares'!$C$2:$C$185,'Market shares starting point Fe'!$C155,'Eurostat market shares'!$D$2:$D$185,'Market shares starting point Fe'!$D155)*(SUMIFS('RAW data extract'!BC$74:BC$81,'RAW data extract'!$C$74:$C$81,VLOOKUP('Market shares starting point Fe'!$D155,Nomenclature!$F$1:$G$8,2,FALSE))-'Market shares starting point Fe'!BE155)+BE155)</f>
        <v>8.1710240282487634E-2</v>
      </c>
      <c r="BG155" s="7">
        <f>IF(SUMIFS('Eurostat market shares'!$Z$2:$Z$185,'Eurostat market shares'!$C$2:$C$185,'Market shares starting point Fe'!$C155,'Eurostat market shares'!$D$2:$D$185,'Market shares starting point Fe'!$D155)=0,(SUMIFS('RAW data extract'!BD$74:BD$81,'RAW data extract'!$C$74:$C$81,VLOOKUP('Market shares starting point Fe'!$D155,Nomenclature!$F$1:$G$8,2,FALSE))-'Market shares starting point Fe'!BF155)+BF155,$Z155/SUMIFS('Eurostat market shares'!$Z$2:$Z$185,'Eurostat market shares'!$C$2:$C$185,'Market shares starting point Fe'!$C155,'Eurostat market shares'!$D$2:$D$185,'Market shares starting point Fe'!$D155)*(SUMIFS('RAW data extract'!BD$74:BD$81,'RAW data extract'!$C$74:$C$81,VLOOKUP('Market shares starting point Fe'!$D155,Nomenclature!$F$1:$G$8,2,FALSE))-'Market shares starting point Fe'!BF155)+BF155)</f>
        <v>8.939021685558271E-2</v>
      </c>
      <c r="BH155" s="7">
        <f>IF(SUMIFS('Eurostat market shares'!$Z$2:$Z$185,'Eurostat market shares'!$C$2:$C$185,'Market shares starting point Fe'!$C155,'Eurostat market shares'!$D$2:$D$185,'Market shares starting point Fe'!$D155)=0,(SUMIFS('RAW data extract'!BE$74:BE$81,'RAW data extract'!$C$74:$C$81,VLOOKUP('Market shares starting point Fe'!$D155,Nomenclature!$F$1:$G$8,2,FALSE))-'Market shares starting point Fe'!BG155)+BG155,$Z155/SUMIFS('Eurostat market shares'!$Z$2:$Z$185,'Eurostat market shares'!$C$2:$C$185,'Market shares starting point Fe'!$C155,'Eurostat market shares'!$D$2:$D$185,'Market shares starting point Fe'!$D155)*(SUMIFS('RAW data extract'!BE$74:BE$81,'RAW data extract'!$C$74:$C$81,VLOOKUP('Market shares starting point Fe'!$D155,Nomenclature!$F$1:$G$8,2,FALSE))-'Market shares starting point Fe'!BG155)+BG155)</f>
        <v>9.8121167187869188E-2</v>
      </c>
    </row>
    <row r="156" spans="1:60" hidden="1" x14ac:dyDescent="0.3">
      <c r="A156" t="s">
        <v>9</v>
      </c>
      <c r="B156" t="s">
        <v>10</v>
      </c>
      <c r="C156" t="s">
        <v>38</v>
      </c>
      <c r="D156" t="s">
        <v>18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 s="6">
        <f>IFERROR(SUMIFS('intermediary sheet'!J$2:J$185,'intermediary sheet'!$C$2:$C$185,'Market shares starting point Fe'!$C156,'intermediary sheet'!$D$2:$D$185,'Market shares starting point Fe'!$D156)/SUMIFS('intermediary sheet'!J$2:J$185,'intermediary sheet'!$C$2:$C$185,'Market shares starting point Fe'!$C156,'intermediary sheet'!$D$2:$D$185,"total"),0)</f>
        <v>0</v>
      </c>
      <c r="K156" s="6">
        <f>IFERROR(SUMIFS('intermediary sheet'!K$2:K$185,'intermediary sheet'!$C$2:$C$185,'Market shares starting point Fe'!$C156,'intermediary sheet'!$D$2:$D$185,'Market shares starting point Fe'!$D156)/SUMIFS('intermediary sheet'!K$2:K$185,'intermediary sheet'!$C$2:$C$185,'Market shares starting point Fe'!$C156,'intermediary sheet'!$D$2:$D$185,"total"),0)</f>
        <v>0</v>
      </c>
      <c r="L156" s="6">
        <f>IFERROR(SUMIFS('intermediary sheet'!L$2:L$185,'intermediary sheet'!$C$2:$C$185,'Market shares starting point Fe'!$C156,'intermediary sheet'!$D$2:$D$185,'Market shares starting point Fe'!$D156)/SUMIFS('intermediary sheet'!L$2:L$185,'intermediary sheet'!$C$2:$C$185,'Market shares starting point Fe'!$C156,'intermediary sheet'!$D$2:$D$185,"total"),0)</f>
        <v>0</v>
      </c>
      <c r="M156" s="6">
        <f>IFERROR(SUMIFS('intermediary sheet'!M$2:M$185,'intermediary sheet'!$C$2:$C$185,'Market shares starting point Fe'!$C156,'intermediary sheet'!$D$2:$D$185,'Market shares starting point Fe'!$D156)/SUMIFS('intermediary sheet'!M$2:M$185,'intermediary sheet'!$C$2:$C$185,'Market shares starting point Fe'!$C156,'intermediary sheet'!$D$2:$D$185,"total"),0)</f>
        <v>0</v>
      </c>
      <c r="N156" s="6">
        <f>IFERROR(SUMIFS('intermediary sheet'!N$2:N$185,'intermediary sheet'!$C$2:$C$185,'Market shares starting point Fe'!$C156,'intermediary sheet'!$D$2:$D$185,'Market shares starting point Fe'!$D156)/SUMIFS('intermediary sheet'!N$2:N$185,'intermediary sheet'!$C$2:$C$185,'Market shares starting point Fe'!$C156,'intermediary sheet'!$D$2:$D$185,"total"),0)</f>
        <v>0</v>
      </c>
      <c r="O156" s="6">
        <f>IFERROR(SUMIFS('intermediary sheet'!O$2:O$185,'intermediary sheet'!$C$2:$C$185,'Market shares starting point Fe'!$C156,'intermediary sheet'!$D$2:$D$185,'Market shares starting point Fe'!$D156)/SUMIFS('intermediary sheet'!O$2:O$185,'intermediary sheet'!$C$2:$C$185,'Market shares starting point Fe'!$C156,'intermediary sheet'!$D$2:$D$185,"total"),0)</f>
        <v>0</v>
      </c>
      <c r="P156" s="6">
        <f>IFERROR(SUMIFS('intermediary sheet'!P$2:P$185,'intermediary sheet'!$C$2:$C$185,'Market shares starting point Fe'!$C156,'intermediary sheet'!$D$2:$D$185,'Market shares starting point Fe'!$D156)/SUMIFS('intermediary sheet'!P$2:P$185,'intermediary sheet'!$C$2:$C$185,'Market shares starting point Fe'!$C156,'intermediary sheet'!$D$2:$D$185,"total"),0)</f>
        <v>0</v>
      </c>
      <c r="Q156" s="6">
        <f>IFERROR(SUMIFS('intermediary sheet'!Q$2:Q$185,'intermediary sheet'!$C$2:$C$185,'Market shares starting point Fe'!$C156,'intermediary sheet'!$D$2:$D$185,'Market shares starting point Fe'!$D156)/SUMIFS('intermediary sheet'!Q$2:Q$185,'intermediary sheet'!$C$2:$C$185,'Market shares starting point Fe'!$C156,'intermediary sheet'!$D$2:$D$185,"total"),0)</f>
        <v>0</v>
      </c>
      <c r="R156" s="6">
        <f>IFERROR(SUMIFS('intermediary sheet'!R$2:R$185,'intermediary sheet'!$C$2:$C$185,'Market shares starting point Fe'!$C156,'intermediary sheet'!$D$2:$D$185,'Market shares starting point Fe'!$D156)/SUMIFS('intermediary sheet'!R$2:R$185,'intermediary sheet'!$C$2:$C$185,'Market shares starting point Fe'!$C156,'intermediary sheet'!$D$2:$D$185,"total"),0)</f>
        <v>0</v>
      </c>
      <c r="S156" s="6">
        <f>IFERROR(SUMIFS('intermediary sheet'!S$2:S$185,'intermediary sheet'!$C$2:$C$185,'Market shares starting point Fe'!$C156,'intermediary sheet'!$D$2:$D$185,'Market shares starting point Fe'!$D156)/SUMIFS('intermediary sheet'!S$2:S$185,'intermediary sheet'!$C$2:$C$185,'Market shares starting point Fe'!$C156,'intermediary sheet'!$D$2:$D$185,"total"),0)</f>
        <v>0</v>
      </c>
      <c r="T156" s="6">
        <f>IFERROR(SUMIFS('intermediary sheet'!T$2:T$185,'intermediary sheet'!$C$2:$C$185,'Market shares starting point Fe'!$C156,'intermediary sheet'!$D$2:$D$185,'Market shares starting point Fe'!$D156)/SUMIFS('intermediary sheet'!T$2:T$185,'intermediary sheet'!$C$2:$C$185,'Market shares starting point Fe'!$C156,'intermediary sheet'!$D$2:$D$185,"total"),0)</f>
        <v>0</v>
      </c>
      <c r="U156" s="6">
        <f>IFERROR(SUMIFS('intermediary sheet'!U$2:U$185,'intermediary sheet'!$C$2:$C$185,'Market shares starting point Fe'!$C156,'intermediary sheet'!$D$2:$D$185,'Market shares starting point Fe'!$D156)/SUMIFS('intermediary sheet'!U$2:U$185,'intermediary sheet'!$C$2:$C$185,'Market shares starting point Fe'!$C156,'intermediary sheet'!$D$2:$D$185,"total"),0)</f>
        <v>0</v>
      </c>
      <c r="V156" s="6">
        <f>IFERROR(SUMIFS('intermediary sheet'!V$2:V$185,'intermediary sheet'!$C$2:$C$185,'Market shares starting point Fe'!$C156,'intermediary sheet'!$D$2:$D$185,'Market shares starting point Fe'!$D156)/SUMIFS('intermediary sheet'!V$2:V$185,'intermediary sheet'!$C$2:$C$185,'Market shares starting point Fe'!$C156,'intermediary sheet'!$D$2:$D$185,"total"),0)</f>
        <v>0</v>
      </c>
      <c r="W156" s="6">
        <f>IFERROR(SUMIFS('intermediary sheet'!W$2:W$185,'intermediary sheet'!$C$2:$C$185,'Market shares starting point Fe'!$C156,'intermediary sheet'!$D$2:$D$185,'Market shares starting point Fe'!$D156)/SUMIFS('intermediary sheet'!W$2:W$185,'intermediary sheet'!$C$2:$C$185,'Market shares starting point Fe'!$C156,'intermediary sheet'!$D$2:$D$185,"total"),0)</f>
        <v>0</v>
      </c>
      <c r="X156" s="6">
        <f>IFERROR(SUMIFS('intermediary sheet'!X$2:X$185,'intermediary sheet'!$C$2:$C$185,'Market shares starting point Fe'!$C156,'intermediary sheet'!$D$2:$D$185,'Market shares starting point Fe'!$D156)/SUMIFS('intermediary sheet'!X$2:X$185,'intermediary sheet'!$C$2:$C$185,'Market shares starting point Fe'!$C156,'intermediary sheet'!$D$2:$D$185,"total"),0)</f>
        <v>0</v>
      </c>
      <c r="Y156" s="6">
        <f>IFERROR(SUMIFS('intermediary sheet'!Y$2:Y$185,'intermediary sheet'!$C$2:$C$185,'Market shares starting point Fe'!$C156,'intermediary sheet'!$D$2:$D$185,'Market shares starting point Fe'!$D156)/SUMIFS('intermediary sheet'!Y$2:Y$185,'intermediary sheet'!$C$2:$C$185,'Market shares starting point Fe'!$C156,'intermediary sheet'!$D$2:$D$185,"total"),0)</f>
        <v>0</v>
      </c>
      <c r="Z156" s="6">
        <f>IFERROR(SUMIFS('intermediary sheet'!Z$2:Z$185,'intermediary sheet'!$C$2:$C$185,'Market shares starting point Fe'!$C156,'intermediary sheet'!$D$2:$D$185,'Market shares starting point Fe'!$D156)/SUMIFS('intermediary sheet'!Z$2:Z$185,'intermediary sheet'!$C$2:$C$185,'Market shares starting point Fe'!$C156,'intermediary sheet'!$D$2:$D$185,"total"),0)</f>
        <v>0</v>
      </c>
      <c r="AA156" s="7">
        <f>IF(SUMIFS('Eurostat market shares'!$Z$2:$Z$185,'Eurostat market shares'!$C$2:$C$185,'Market shares starting point Fe'!$C156,'Eurostat market shares'!$D$2:$D$185,'Market shares starting point Fe'!$D156)=0,(SUMIFS('RAW data extract'!X$74:X$81,'RAW data extract'!$C$74:$C$81,VLOOKUP('Market shares starting point Fe'!$D156,Nomenclature!$F$1:$G$8,2,FALSE))-'Market shares starting point Fe'!Z156)+Z156,$Z156/SUMIFS('Eurostat market shares'!$Z$2:$Z$185,'Eurostat market shares'!$C$2:$C$185,'Market shares starting point Fe'!$C156,'Eurostat market shares'!$D$2:$D$185,'Market shares starting point Fe'!$D156)*(SUMIFS('RAW data extract'!X$74:X$81,'RAW data extract'!$C$74:$C$81,VLOOKUP('Market shares starting point Fe'!$D156,Nomenclature!$F$1:$G$8,2,FALSE))-'Market shares starting point Fe'!Z156)+Z156)</f>
        <v>0</v>
      </c>
      <c r="AB156" s="7">
        <f>IF(SUMIFS('Eurostat market shares'!$Z$2:$Z$185,'Eurostat market shares'!$C$2:$C$185,'Market shares starting point Fe'!$C156,'Eurostat market shares'!$D$2:$D$185,'Market shares starting point Fe'!$D156)=0,(SUMIFS('RAW data extract'!Y$74:Y$81,'RAW data extract'!$C$74:$C$81,VLOOKUP('Market shares starting point Fe'!$D156,Nomenclature!$F$1:$G$8,2,FALSE))-'Market shares starting point Fe'!AA156)+AA156,$Z156/SUMIFS('Eurostat market shares'!$Z$2:$Z$185,'Eurostat market shares'!$C$2:$C$185,'Market shares starting point Fe'!$C156,'Eurostat market shares'!$D$2:$D$185,'Market shares starting point Fe'!$D156)*(SUMIFS('RAW data extract'!Y$74:Y$81,'RAW data extract'!$C$74:$C$81,VLOOKUP('Market shares starting point Fe'!$D156,Nomenclature!$F$1:$G$8,2,FALSE))-'Market shares starting point Fe'!AA156)+AA156)</f>
        <v>0</v>
      </c>
      <c r="AC156" s="7">
        <f>IF(SUMIFS('Eurostat market shares'!$Z$2:$Z$185,'Eurostat market shares'!$C$2:$C$185,'Market shares starting point Fe'!$C156,'Eurostat market shares'!$D$2:$D$185,'Market shares starting point Fe'!$D156)=0,(SUMIFS('RAW data extract'!Z$74:Z$81,'RAW data extract'!$C$74:$C$81,VLOOKUP('Market shares starting point Fe'!$D156,Nomenclature!$F$1:$G$8,2,FALSE))-'Market shares starting point Fe'!AB156)+AB156,$Z156/SUMIFS('Eurostat market shares'!$Z$2:$Z$185,'Eurostat market shares'!$C$2:$C$185,'Market shares starting point Fe'!$C156,'Eurostat market shares'!$D$2:$D$185,'Market shares starting point Fe'!$D156)*(SUMIFS('RAW data extract'!Z$74:Z$81,'RAW data extract'!$C$74:$C$81,VLOOKUP('Market shares starting point Fe'!$D156,Nomenclature!$F$1:$G$8,2,FALSE))-'Market shares starting point Fe'!AB156)+AB156)</f>
        <v>0</v>
      </c>
      <c r="AD156" s="7">
        <f>IF(SUMIFS('Eurostat market shares'!$Z$2:$Z$185,'Eurostat market shares'!$C$2:$C$185,'Market shares starting point Fe'!$C156,'Eurostat market shares'!$D$2:$D$185,'Market shares starting point Fe'!$D156)=0,(SUMIFS('RAW data extract'!AA$74:AA$81,'RAW data extract'!$C$74:$C$81,VLOOKUP('Market shares starting point Fe'!$D156,Nomenclature!$F$1:$G$8,2,FALSE))-'Market shares starting point Fe'!AC156)+AC156,$Z156/SUMIFS('Eurostat market shares'!$Z$2:$Z$185,'Eurostat market shares'!$C$2:$C$185,'Market shares starting point Fe'!$C156,'Eurostat market shares'!$D$2:$D$185,'Market shares starting point Fe'!$D156)*(SUMIFS('RAW data extract'!AA$74:AA$81,'RAW data extract'!$C$74:$C$81,VLOOKUP('Market shares starting point Fe'!$D156,Nomenclature!$F$1:$G$8,2,FALSE))-'Market shares starting point Fe'!AC156)+AC156)</f>
        <v>0</v>
      </c>
      <c r="AE156" s="7">
        <f>IF(SUMIFS('Eurostat market shares'!$Z$2:$Z$185,'Eurostat market shares'!$C$2:$C$185,'Market shares starting point Fe'!$C156,'Eurostat market shares'!$D$2:$D$185,'Market shares starting point Fe'!$D156)=0,(SUMIFS('RAW data extract'!AB$74:AB$81,'RAW data extract'!$C$74:$C$81,VLOOKUP('Market shares starting point Fe'!$D156,Nomenclature!$F$1:$G$8,2,FALSE))-'Market shares starting point Fe'!AD156)+AD156,$Z156/SUMIFS('Eurostat market shares'!$Z$2:$Z$185,'Eurostat market shares'!$C$2:$C$185,'Market shares starting point Fe'!$C156,'Eurostat market shares'!$D$2:$D$185,'Market shares starting point Fe'!$D156)*(SUMIFS('RAW data extract'!AB$74:AB$81,'RAW data extract'!$C$74:$C$81,VLOOKUP('Market shares starting point Fe'!$D156,Nomenclature!$F$1:$G$8,2,FALSE))-'Market shares starting point Fe'!AD156)+AD156)</f>
        <v>0</v>
      </c>
      <c r="AF156" s="7">
        <f>IF(SUMIFS('Eurostat market shares'!$Z$2:$Z$185,'Eurostat market shares'!$C$2:$C$185,'Market shares starting point Fe'!$C156,'Eurostat market shares'!$D$2:$D$185,'Market shares starting point Fe'!$D156)=0,(SUMIFS('RAW data extract'!AC$74:AC$81,'RAW data extract'!$C$74:$C$81,VLOOKUP('Market shares starting point Fe'!$D156,Nomenclature!$F$1:$G$8,2,FALSE))-'Market shares starting point Fe'!AE156)+AE156,$Z156/SUMIFS('Eurostat market shares'!$Z$2:$Z$185,'Eurostat market shares'!$C$2:$C$185,'Market shares starting point Fe'!$C156,'Eurostat market shares'!$D$2:$D$185,'Market shares starting point Fe'!$D156)*(SUMIFS('RAW data extract'!AC$74:AC$81,'RAW data extract'!$C$74:$C$81,VLOOKUP('Market shares starting point Fe'!$D156,Nomenclature!$F$1:$G$8,2,FALSE))-'Market shares starting point Fe'!AE156)+AE156)</f>
        <v>0</v>
      </c>
      <c r="AG156" s="7">
        <f>IF(SUMIFS('Eurostat market shares'!$Z$2:$Z$185,'Eurostat market shares'!$C$2:$C$185,'Market shares starting point Fe'!$C156,'Eurostat market shares'!$D$2:$D$185,'Market shares starting point Fe'!$D156)=0,(SUMIFS('RAW data extract'!AD$74:AD$81,'RAW data extract'!$C$74:$C$81,VLOOKUP('Market shares starting point Fe'!$D156,Nomenclature!$F$1:$G$8,2,FALSE))-'Market shares starting point Fe'!AF156)+AF156,$Z156/SUMIFS('Eurostat market shares'!$Z$2:$Z$185,'Eurostat market shares'!$C$2:$C$185,'Market shares starting point Fe'!$C156,'Eurostat market shares'!$D$2:$D$185,'Market shares starting point Fe'!$D156)*(SUMIFS('RAW data extract'!AD$74:AD$81,'RAW data extract'!$C$74:$C$81,VLOOKUP('Market shares starting point Fe'!$D156,Nomenclature!$F$1:$G$8,2,FALSE))-'Market shares starting point Fe'!AF156)+AF156)</f>
        <v>0</v>
      </c>
      <c r="AH156" s="7">
        <f>IF(SUMIFS('Eurostat market shares'!$Z$2:$Z$185,'Eurostat market shares'!$C$2:$C$185,'Market shares starting point Fe'!$C156,'Eurostat market shares'!$D$2:$D$185,'Market shares starting point Fe'!$D156)=0,(SUMIFS('RAW data extract'!AE$74:AE$81,'RAW data extract'!$C$74:$C$81,VLOOKUP('Market shares starting point Fe'!$D156,Nomenclature!$F$1:$G$8,2,FALSE))-'Market shares starting point Fe'!AG156)+AG156,$Z156/SUMIFS('Eurostat market shares'!$Z$2:$Z$185,'Eurostat market shares'!$C$2:$C$185,'Market shares starting point Fe'!$C156,'Eurostat market shares'!$D$2:$D$185,'Market shares starting point Fe'!$D156)*(SUMIFS('RAW data extract'!AE$74:AE$81,'RAW data extract'!$C$74:$C$81,VLOOKUP('Market shares starting point Fe'!$D156,Nomenclature!$F$1:$G$8,2,FALSE))-'Market shares starting point Fe'!AG156)+AG156)</f>
        <v>0</v>
      </c>
      <c r="AI156" s="7">
        <f>IF(SUMIFS('Eurostat market shares'!$Z$2:$Z$185,'Eurostat market shares'!$C$2:$C$185,'Market shares starting point Fe'!$C156,'Eurostat market shares'!$D$2:$D$185,'Market shares starting point Fe'!$D156)=0,(SUMIFS('RAW data extract'!AF$74:AF$81,'RAW data extract'!$C$74:$C$81,VLOOKUP('Market shares starting point Fe'!$D156,Nomenclature!$F$1:$G$8,2,FALSE))-'Market shares starting point Fe'!AH156)+AH156,$Z156/SUMIFS('Eurostat market shares'!$Z$2:$Z$185,'Eurostat market shares'!$C$2:$C$185,'Market shares starting point Fe'!$C156,'Eurostat market shares'!$D$2:$D$185,'Market shares starting point Fe'!$D156)*(SUMIFS('RAW data extract'!AF$74:AF$81,'RAW data extract'!$C$74:$C$81,VLOOKUP('Market shares starting point Fe'!$D156,Nomenclature!$F$1:$G$8,2,FALSE))-'Market shares starting point Fe'!AH156)+AH156)</f>
        <v>0</v>
      </c>
      <c r="AJ156" s="7">
        <f>IF(SUMIFS('Eurostat market shares'!$Z$2:$Z$185,'Eurostat market shares'!$C$2:$C$185,'Market shares starting point Fe'!$C156,'Eurostat market shares'!$D$2:$D$185,'Market shares starting point Fe'!$D156)=0,(SUMIFS('RAW data extract'!AG$74:AG$81,'RAW data extract'!$C$74:$C$81,VLOOKUP('Market shares starting point Fe'!$D156,Nomenclature!$F$1:$G$8,2,FALSE))-'Market shares starting point Fe'!AI156)+AI156,$Z156/SUMIFS('Eurostat market shares'!$Z$2:$Z$185,'Eurostat market shares'!$C$2:$C$185,'Market shares starting point Fe'!$C156,'Eurostat market shares'!$D$2:$D$185,'Market shares starting point Fe'!$D156)*(SUMIFS('RAW data extract'!AG$74:AG$81,'RAW data extract'!$C$74:$C$81,VLOOKUP('Market shares starting point Fe'!$D156,Nomenclature!$F$1:$G$8,2,FALSE))-'Market shares starting point Fe'!AI156)+AI156)</f>
        <v>0</v>
      </c>
      <c r="AK156" s="7">
        <f>IF(SUMIFS('Eurostat market shares'!$Z$2:$Z$185,'Eurostat market shares'!$C$2:$C$185,'Market shares starting point Fe'!$C156,'Eurostat market shares'!$D$2:$D$185,'Market shares starting point Fe'!$D156)=0,(SUMIFS('RAW data extract'!AH$74:AH$81,'RAW data extract'!$C$74:$C$81,VLOOKUP('Market shares starting point Fe'!$D156,Nomenclature!$F$1:$G$8,2,FALSE))-'Market shares starting point Fe'!AJ156)+AJ156,$Z156/SUMIFS('Eurostat market shares'!$Z$2:$Z$185,'Eurostat market shares'!$C$2:$C$185,'Market shares starting point Fe'!$C156,'Eurostat market shares'!$D$2:$D$185,'Market shares starting point Fe'!$D156)*(SUMIFS('RAW data extract'!AH$74:AH$81,'RAW data extract'!$C$74:$C$81,VLOOKUP('Market shares starting point Fe'!$D156,Nomenclature!$F$1:$G$8,2,FALSE))-'Market shares starting point Fe'!AJ156)+AJ156)</f>
        <v>0</v>
      </c>
      <c r="AL156" s="7">
        <f>IF(SUMIFS('Eurostat market shares'!$Z$2:$Z$185,'Eurostat market shares'!$C$2:$C$185,'Market shares starting point Fe'!$C156,'Eurostat market shares'!$D$2:$D$185,'Market shares starting point Fe'!$D156)=0,(SUMIFS('RAW data extract'!AI$74:AI$81,'RAW data extract'!$C$74:$C$81,VLOOKUP('Market shares starting point Fe'!$D156,Nomenclature!$F$1:$G$8,2,FALSE))-'Market shares starting point Fe'!AK156)+AK156,$Z156/SUMIFS('Eurostat market shares'!$Z$2:$Z$185,'Eurostat market shares'!$C$2:$C$185,'Market shares starting point Fe'!$C156,'Eurostat market shares'!$D$2:$D$185,'Market shares starting point Fe'!$D156)*(SUMIFS('RAW data extract'!AI$74:AI$81,'RAW data extract'!$C$74:$C$81,VLOOKUP('Market shares starting point Fe'!$D156,Nomenclature!$F$1:$G$8,2,FALSE))-'Market shares starting point Fe'!AK156)+AK156)</f>
        <v>0</v>
      </c>
      <c r="AM156" s="7">
        <f>IF(SUMIFS('Eurostat market shares'!$Z$2:$Z$185,'Eurostat market shares'!$C$2:$C$185,'Market shares starting point Fe'!$C156,'Eurostat market shares'!$D$2:$D$185,'Market shares starting point Fe'!$D156)=0,(SUMIFS('RAW data extract'!AJ$74:AJ$81,'RAW data extract'!$C$74:$C$81,VLOOKUP('Market shares starting point Fe'!$D156,Nomenclature!$F$1:$G$8,2,FALSE))-'Market shares starting point Fe'!AL156)+AL156,$Z156/SUMIFS('Eurostat market shares'!$Z$2:$Z$185,'Eurostat market shares'!$C$2:$C$185,'Market shares starting point Fe'!$C156,'Eurostat market shares'!$D$2:$D$185,'Market shares starting point Fe'!$D156)*(SUMIFS('RAW data extract'!AJ$74:AJ$81,'RAW data extract'!$C$74:$C$81,VLOOKUP('Market shares starting point Fe'!$D156,Nomenclature!$F$1:$G$8,2,FALSE))-'Market shares starting point Fe'!AL156)+AL156)</f>
        <v>0</v>
      </c>
      <c r="AN156" s="7">
        <f>IF(SUMIFS('Eurostat market shares'!$Z$2:$Z$185,'Eurostat market shares'!$C$2:$C$185,'Market shares starting point Fe'!$C156,'Eurostat market shares'!$D$2:$D$185,'Market shares starting point Fe'!$D156)=0,(SUMIFS('RAW data extract'!AK$74:AK$81,'RAW data extract'!$C$74:$C$81,VLOOKUP('Market shares starting point Fe'!$D156,Nomenclature!$F$1:$G$8,2,FALSE))-'Market shares starting point Fe'!AM156)+AM156,$Z156/SUMIFS('Eurostat market shares'!$Z$2:$Z$185,'Eurostat market shares'!$C$2:$C$185,'Market shares starting point Fe'!$C156,'Eurostat market shares'!$D$2:$D$185,'Market shares starting point Fe'!$D156)*(SUMIFS('RAW data extract'!AK$74:AK$81,'RAW data extract'!$C$74:$C$81,VLOOKUP('Market shares starting point Fe'!$D156,Nomenclature!$F$1:$G$8,2,FALSE))-'Market shares starting point Fe'!AM156)+AM156)</f>
        <v>0</v>
      </c>
      <c r="AO156" s="7">
        <f>IF(SUMIFS('Eurostat market shares'!$Z$2:$Z$185,'Eurostat market shares'!$C$2:$C$185,'Market shares starting point Fe'!$C156,'Eurostat market shares'!$D$2:$D$185,'Market shares starting point Fe'!$D156)=0,(SUMIFS('RAW data extract'!AL$74:AL$81,'RAW data extract'!$C$74:$C$81,VLOOKUP('Market shares starting point Fe'!$D156,Nomenclature!$F$1:$G$8,2,FALSE))-'Market shares starting point Fe'!AN156)+AN156,$Z156/SUMIFS('Eurostat market shares'!$Z$2:$Z$185,'Eurostat market shares'!$C$2:$C$185,'Market shares starting point Fe'!$C156,'Eurostat market shares'!$D$2:$D$185,'Market shares starting point Fe'!$D156)*(SUMIFS('RAW data extract'!AL$74:AL$81,'RAW data extract'!$C$74:$C$81,VLOOKUP('Market shares starting point Fe'!$D156,Nomenclature!$F$1:$G$8,2,FALSE))-'Market shares starting point Fe'!AN156)+AN156)</f>
        <v>0</v>
      </c>
      <c r="AP156" s="7">
        <f>IF(SUMIFS('Eurostat market shares'!$Z$2:$Z$185,'Eurostat market shares'!$C$2:$C$185,'Market shares starting point Fe'!$C156,'Eurostat market shares'!$D$2:$D$185,'Market shares starting point Fe'!$D156)=0,(SUMIFS('RAW data extract'!AM$74:AM$81,'RAW data extract'!$C$74:$C$81,VLOOKUP('Market shares starting point Fe'!$D156,Nomenclature!$F$1:$G$8,2,FALSE))-'Market shares starting point Fe'!AO156)+AO156,$Z156/SUMIFS('Eurostat market shares'!$Z$2:$Z$185,'Eurostat market shares'!$C$2:$C$185,'Market shares starting point Fe'!$C156,'Eurostat market shares'!$D$2:$D$185,'Market shares starting point Fe'!$D156)*(SUMIFS('RAW data extract'!AM$74:AM$81,'RAW data extract'!$C$74:$C$81,VLOOKUP('Market shares starting point Fe'!$D156,Nomenclature!$F$1:$G$8,2,FALSE))-'Market shares starting point Fe'!AO156)+AO156)</f>
        <v>0</v>
      </c>
      <c r="AQ156" s="7">
        <f>IF(SUMIFS('Eurostat market shares'!$Z$2:$Z$185,'Eurostat market shares'!$C$2:$C$185,'Market shares starting point Fe'!$C156,'Eurostat market shares'!$D$2:$D$185,'Market shares starting point Fe'!$D156)=0,(SUMIFS('RAW data extract'!AN$74:AN$81,'RAW data extract'!$C$74:$C$81,VLOOKUP('Market shares starting point Fe'!$D156,Nomenclature!$F$1:$G$8,2,FALSE))-'Market shares starting point Fe'!AP156)+AP156,$Z156/SUMIFS('Eurostat market shares'!$Z$2:$Z$185,'Eurostat market shares'!$C$2:$C$185,'Market shares starting point Fe'!$C156,'Eurostat market shares'!$D$2:$D$185,'Market shares starting point Fe'!$D156)*(SUMIFS('RAW data extract'!AN$74:AN$81,'RAW data extract'!$C$74:$C$81,VLOOKUP('Market shares starting point Fe'!$D156,Nomenclature!$F$1:$G$8,2,FALSE))-'Market shares starting point Fe'!AP156)+AP156)</f>
        <v>0</v>
      </c>
      <c r="AR156" s="7">
        <f>IF(SUMIFS('Eurostat market shares'!$Z$2:$Z$185,'Eurostat market shares'!$C$2:$C$185,'Market shares starting point Fe'!$C156,'Eurostat market shares'!$D$2:$D$185,'Market shares starting point Fe'!$D156)=0,(SUMIFS('RAW data extract'!AO$74:AO$81,'RAW data extract'!$C$74:$C$81,VLOOKUP('Market shares starting point Fe'!$D156,Nomenclature!$F$1:$G$8,2,FALSE))-'Market shares starting point Fe'!AQ156)+AQ156,$Z156/SUMIFS('Eurostat market shares'!$Z$2:$Z$185,'Eurostat market shares'!$C$2:$C$185,'Market shares starting point Fe'!$C156,'Eurostat market shares'!$D$2:$D$185,'Market shares starting point Fe'!$D156)*(SUMIFS('RAW data extract'!AO$74:AO$81,'RAW data extract'!$C$74:$C$81,VLOOKUP('Market shares starting point Fe'!$D156,Nomenclature!$F$1:$G$8,2,FALSE))-'Market shares starting point Fe'!AQ156)+AQ156)</f>
        <v>0</v>
      </c>
      <c r="AS156" s="7">
        <f>IF(SUMIFS('Eurostat market shares'!$Z$2:$Z$185,'Eurostat market shares'!$C$2:$C$185,'Market shares starting point Fe'!$C156,'Eurostat market shares'!$D$2:$D$185,'Market shares starting point Fe'!$D156)=0,(SUMIFS('RAW data extract'!AP$74:AP$81,'RAW data extract'!$C$74:$C$81,VLOOKUP('Market shares starting point Fe'!$D156,Nomenclature!$F$1:$G$8,2,FALSE))-'Market shares starting point Fe'!AR156)+AR156,$Z156/SUMIFS('Eurostat market shares'!$Z$2:$Z$185,'Eurostat market shares'!$C$2:$C$185,'Market shares starting point Fe'!$C156,'Eurostat market shares'!$D$2:$D$185,'Market shares starting point Fe'!$D156)*(SUMIFS('RAW data extract'!AP$74:AP$81,'RAW data extract'!$C$74:$C$81,VLOOKUP('Market shares starting point Fe'!$D156,Nomenclature!$F$1:$G$8,2,FALSE))-'Market shares starting point Fe'!AR156)+AR156)</f>
        <v>0</v>
      </c>
      <c r="AT156" s="7">
        <f>IF(SUMIFS('Eurostat market shares'!$Z$2:$Z$185,'Eurostat market shares'!$C$2:$C$185,'Market shares starting point Fe'!$C156,'Eurostat market shares'!$D$2:$D$185,'Market shares starting point Fe'!$D156)=0,(SUMIFS('RAW data extract'!AQ$74:AQ$81,'RAW data extract'!$C$74:$C$81,VLOOKUP('Market shares starting point Fe'!$D156,Nomenclature!$F$1:$G$8,2,FALSE))-'Market shares starting point Fe'!AS156)+AS156,$Z156/SUMIFS('Eurostat market shares'!$Z$2:$Z$185,'Eurostat market shares'!$C$2:$C$185,'Market shares starting point Fe'!$C156,'Eurostat market shares'!$D$2:$D$185,'Market shares starting point Fe'!$D156)*(SUMIFS('RAW data extract'!AQ$74:AQ$81,'RAW data extract'!$C$74:$C$81,VLOOKUP('Market shares starting point Fe'!$D156,Nomenclature!$F$1:$G$8,2,FALSE))-'Market shares starting point Fe'!AS156)+AS156)</f>
        <v>0</v>
      </c>
      <c r="AU156" s="7">
        <f>IF(SUMIFS('Eurostat market shares'!$Z$2:$Z$185,'Eurostat market shares'!$C$2:$C$185,'Market shares starting point Fe'!$C156,'Eurostat market shares'!$D$2:$D$185,'Market shares starting point Fe'!$D156)=0,(SUMIFS('RAW data extract'!AR$74:AR$81,'RAW data extract'!$C$74:$C$81,VLOOKUP('Market shares starting point Fe'!$D156,Nomenclature!$F$1:$G$8,2,FALSE))-'Market shares starting point Fe'!AT156)+AT156,$Z156/SUMIFS('Eurostat market shares'!$Z$2:$Z$185,'Eurostat market shares'!$C$2:$C$185,'Market shares starting point Fe'!$C156,'Eurostat market shares'!$D$2:$D$185,'Market shares starting point Fe'!$D156)*(SUMIFS('RAW data extract'!AR$74:AR$81,'RAW data extract'!$C$74:$C$81,VLOOKUP('Market shares starting point Fe'!$D156,Nomenclature!$F$1:$G$8,2,FALSE))-'Market shares starting point Fe'!AT156)+AT156)</f>
        <v>0</v>
      </c>
      <c r="AV156" s="7">
        <f>IF(SUMIFS('Eurostat market shares'!$Z$2:$Z$185,'Eurostat market shares'!$C$2:$C$185,'Market shares starting point Fe'!$C156,'Eurostat market shares'!$D$2:$D$185,'Market shares starting point Fe'!$D156)=0,(SUMIFS('RAW data extract'!AS$74:AS$81,'RAW data extract'!$C$74:$C$81,VLOOKUP('Market shares starting point Fe'!$D156,Nomenclature!$F$1:$G$8,2,FALSE))-'Market shares starting point Fe'!AU156)+AU156,$Z156/SUMIFS('Eurostat market shares'!$Z$2:$Z$185,'Eurostat market shares'!$C$2:$C$185,'Market shares starting point Fe'!$C156,'Eurostat market shares'!$D$2:$D$185,'Market shares starting point Fe'!$D156)*(SUMIFS('RAW data extract'!AS$74:AS$81,'RAW data extract'!$C$74:$C$81,VLOOKUP('Market shares starting point Fe'!$D156,Nomenclature!$F$1:$G$8,2,FALSE))-'Market shares starting point Fe'!AU156)+AU156)</f>
        <v>0</v>
      </c>
      <c r="AW156" s="7">
        <f>IF(SUMIFS('Eurostat market shares'!$Z$2:$Z$185,'Eurostat market shares'!$C$2:$C$185,'Market shares starting point Fe'!$C156,'Eurostat market shares'!$D$2:$D$185,'Market shares starting point Fe'!$D156)=0,(SUMIFS('RAW data extract'!AT$74:AT$81,'RAW data extract'!$C$74:$C$81,VLOOKUP('Market shares starting point Fe'!$D156,Nomenclature!$F$1:$G$8,2,FALSE))-'Market shares starting point Fe'!AV156)+AV156,$Z156/SUMIFS('Eurostat market shares'!$Z$2:$Z$185,'Eurostat market shares'!$C$2:$C$185,'Market shares starting point Fe'!$C156,'Eurostat market shares'!$D$2:$D$185,'Market shares starting point Fe'!$D156)*(SUMIFS('RAW data extract'!AT$74:AT$81,'RAW data extract'!$C$74:$C$81,VLOOKUP('Market shares starting point Fe'!$D156,Nomenclature!$F$1:$G$8,2,FALSE))-'Market shares starting point Fe'!AV156)+AV156)</f>
        <v>0</v>
      </c>
      <c r="AX156" s="7">
        <f>IF(SUMIFS('Eurostat market shares'!$Z$2:$Z$185,'Eurostat market shares'!$C$2:$C$185,'Market shares starting point Fe'!$C156,'Eurostat market shares'!$D$2:$D$185,'Market shares starting point Fe'!$D156)=0,(SUMIFS('RAW data extract'!AU$74:AU$81,'RAW data extract'!$C$74:$C$81,VLOOKUP('Market shares starting point Fe'!$D156,Nomenclature!$F$1:$G$8,2,FALSE))-'Market shares starting point Fe'!AW156)+AW156,$Z156/SUMIFS('Eurostat market shares'!$Z$2:$Z$185,'Eurostat market shares'!$C$2:$C$185,'Market shares starting point Fe'!$C156,'Eurostat market shares'!$D$2:$D$185,'Market shares starting point Fe'!$D156)*(SUMIFS('RAW data extract'!AU$74:AU$81,'RAW data extract'!$C$74:$C$81,VLOOKUP('Market shares starting point Fe'!$D156,Nomenclature!$F$1:$G$8,2,FALSE))-'Market shares starting point Fe'!AW156)+AW156)</f>
        <v>0</v>
      </c>
      <c r="AY156" s="7">
        <f>IF(SUMIFS('Eurostat market shares'!$Z$2:$Z$185,'Eurostat market shares'!$C$2:$C$185,'Market shares starting point Fe'!$C156,'Eurostat market shares'!$D$2:$D$185,'Market shares starting point Fe'!$D156)=0,(SUMIFS('RAW data extract'!AV$74:AV$81,'RAW data extract'!$C$74:$C$81,VLOOKUP('Market shares starting point Fe'!$D156,Nomenclature!$F$1:$G$8,2,FALSE))-'Market shares starting point Fe'!AX156)+AX156,$Z156/SUMIFS('Eurostat market shares'!$Z$2:$Z$185,'Eurostat market shares'!$C$2:$C$185,'Market shares starting point Fe'!$C156,'Eurostat market shares'!$D$2:$D$185,'Market shares starting point Fe'!$D156)*(SUMIFS('RAW data extract'!AV$74:AV$81,'RAW data extract'!$C$74:$C$81,VLOOKUP('Market shares starting point Fe'!$D156,Nomenclature!$F$1:$G$8,2,FALSE))-'Market shares starting point Fe'!AX156)+AX156)</f>
        <v>0</v>
      </c>
      <c r="AZ156" s="7">
        <f>IF(SUMIFS('Eurostat market shares'!$Z$2:$Z$185,'Eurostat market shares'!$C$2:$C$185,'Market shares starting point Fe'!$C156,'Eurostat market shares'!$D$2:$D$185,'Market shares starting point Fe'!$D156)=0,(SUMIFS('RAW data extract'!AW$74:AW$81,'RAW data extract'!$C$74:$C$81,VLOOKUP('Market shares starting point Fe'!$D156,Nomenclature!$F$1:$G$8,2,FALSE))-'Market shares starting point Fe'!AY156)+AY156,$Z156/SUMIFS('Eurostat market shares'!$Z$2:$Z$185,'Eurostat market shares'!$C$2:$C$185,'Market shares starting point Fe'!$C156,'Eurostat market shares'!$D$2:$D$185,'Market shares starting point Fe'!$D156)*(SUMIFS('RAW data extract'!AW$74:AW$81,'RAW data extract'!$C$74:$C$81,VLOOKUP('Market shares starting point Fe'!$D156,Nomenclature!$F$1:$G$8,2,FALSE))-'Market shares starting point Fe'!AY156)+AY156)</f>
        <v>0</v>
      </c>
      <c r="BA156" s="7">
        <f>IF(SUMIFS('Eurostat market shares'!$Z$2:$Z$185,'Eurostat market shares'!$C$2:$C$185,'Market shares starting point Fe'!$C156,'Eurostat market shares'!$D$2:$D$185,'Market shares starting point Fe'!$D156)=0,(SUMIFS('RAW data extract'!AX$74:AX$81,'RAW data extract'!$C$74:$C$81,VLOOKUP('Market shares starting point Fe'!$D156,Nomenclature!$F$1:$G$8,2,FALSE))-'Market shares starting point Fe'!AZ156)+AZ156,$Z156/SUMIFS('Eurostat market shares'!$Z$2:$Z$185,'Eurostat market shares'!$C$2:$C$185,'Market shares starting point Fe'!$C156,'Eurostat market shares'!$D$2:$D$185,'Market shares starting point Fe'!$D156)*(SUMIFS('RAW data extract'!AX$74:AX$81,'RAW data extract'!$C$74:$C$81,VLOOKUP('Market shares starting point Fe'!$D156,Nomenclature!$F$1:$G$8,2,FALSE))-'Market shares starting point Fe'!AZ156)+AZ156)</f>
        <v>0</v>
      </c>
      <c r="BB156" s="7">
        <f>IF(SUMIFS('Eurostat market shares'!$Z$2:$Z$185,'Eurostat market shares'!$C$2:$C$185,'Market shares starting point Fe'!$C156,'Eurostat market shares'!$D$2:$D$185,'Market shares starting point Fe'!$D156)=0,(SUMIFS('RAW data extract'!AY$74:AY$81,'RAW data extract'!$C$74:$C$81,VLOOKUP('Market shares starting point Fe'!$D156,Nomenclature!$F$1:$G$8,2,FALSE))-'Market shares starting point Fe'!BA156)+BA156,$Z156/SUMIFS('Eurostat market shares'!$Z$2:$Z$185,'Eurostat market shares'!$C$2:$C$185,'Market shares starting point Fe'!$C156,'Eurostat market shares'!$D$2:$D$185,'Market shares starting point Fe'!$D156)*(SUMIFS('RAW data extract'!AY$74:AY$81,'RAW data extract'!$C$74:$C$81,VLOOKUP('Market shares starting point Fe'!$D156,Nomenclature!$F$1:$G$8,2,FALSE))-'Market shares starting point Fe'!BA156)+BA156)</f>
        <v>0</v>
      </c>
      <c r="BC156" s="7">
        <f>IF(SUMIFS('Eurostat market shares'!$Z$2:$Z$185,'Eurostat market shares'!$C$2:$C$185,'Market shares starting point Fe'!$C156,'Eurostat market shares'!$D$2:$D$185,'Market shares starting point Fe'!$D156)=0,(SUMIFS('RAW data extract'!AZ$74:AZ$81,'RAW data extract'!$C$74:$C$81,VLOOKUP('Market shares starting point Fe'!$D156,Nomenclature!$F$1:$G$8,2,FALSE))-'Market shares starting point Fe'!BB156)+BB156,$Z156/SUMIFS('Eurostat market shares'!$Z$2:$Z$185,'Eurostat market shares'!$C$2:$C$185,'Market shares starting point Fe'!$C156,'Eurostat market shares'!$D$2:$D$185,'Market shares starting point Fe'!$D156)*(SUMIFS('RAW data extract'!AZ$74:AZ$81,'RAW data extract'!$C$74:$C$81,VLOOKUP('Market shares starting point Fe'!$D156,Nomenclature!$F$1:$G$8,2,FALSE))-'Market shares starting point Fe'!BB156)+BB156)</f>
        <v>0</v>
      </c>
      <c r="BD156" s="7">
        <f>IF(SUMIFS('Eurostat market shares'!$Z$2:$Z$185,'Eurostat market shares'!$C$2:$C$185,'Market shares starting point Fe'!$C156,'Eurostat market shares'!$D$2:$D$185,'Market shares starting point Fe'!$D156)=0,(SUMIFS('RAW data extract'!BA$74:BA$81,'RAW data extract'!$C$74:$C$81,VLOOKUP('Market shares starting point Fe'!$D156,Nomenclature!$F$1:$G$8,2,FALSE))-'Market shares starting point Fe'!BC156)+BC156,$Z156/SUMIFS('Eurostat market shares'!$Z$2:$Z$185,'Eurostat market shares'!$C$2:$C$185,'Market shares starting point Fe'!$C156,'Eurostat market shares'!$D$2:$D$185,'Market shares starting point Fe'!$D156)*(SUMIFS('RAW data extract'!BA$74:BA$81,'RAW data extract'!$C$74:$C$81,VLOOKUP('Market shares starting point Fe'!$D156,Nomenclature!$F$1:$G$8,2,FALSE))-'Market shares starting point Fe'!BC156)+BC156)</f>
        <v>0</v>
      </c>
      <c r="BE156" s="7">
        <f>IF(SUMIFS('Eurostat market shares'!$Z$2:$Z$185,'Eurostat market shares'!$C$2:$C$185,'Market shares starting point Fe'!$C156,'Eurostat market shares'!$D$2:$D$185,'Market shares starting point Fe'!$D156)=0,(SUMIFS('RAW data extract'!BB$74:BB$81,'RAW data extract'!$C$74:$C$81,VLOOKUP('Market shares starting point Fe'!$D156,Nomenclature!$F$1:$G$8,2,FALSE))-'Market shares starting point Fe'!BD156)+BD156,$Z156/SUMIFS('Eurostat market shares'!$Z$2:$Z$185,'Eurostat market shares'!$C$2:$C$185,'Market shares starting point Fe'!$C156,'Eurostat market shares'!$D$2:$D$185,'Market shares starting point Fe'!$D156)*(SUMIFS('RAW data extract'!BB$74:BB$81,'RAW data extract'!$C$74:$C$81,VLOOKUP('Market shares starting point Fe'!$D156,Nomenclature!$F$1:$G$8,2,FALSE))-'Market shares starting point Fe'!BD156)+BD156)</f>
        <v>0</v>
      </c>
      <c r="BF156" s="7">
        <f>IF(SUMIFS('Eurostat market shares'!$Z$2:$Z$185,'Eurostat market shares'!$C$2:$C$185,'Market shares starting point Fe'!$C156,'Eurostat market shares'!$D$2:$D$185,'Market shares starting point Fe'!$D156)=0,(SUMIFS('RAW data extract'!BC$74:BC$81,'RAW data extract'!$C$74:$C$81,VLOOKUP('Market shares starting point Fe'!$D156,Nomenclature!$F$1:$G$8,2,FALSE))-'Market shares starting point Fe'!BE156)+BE156,$Z156/SUMIFS('Eurostat market shares'!$Z$2:$Z$185,'Eurostat market shares'!$C$2:$C$185,'Market shares starting point Fe'!$C156,'Eurostat market shares'!$D$2:$D$185,'Market shares starting point Fe'!$D156)*(SUMIFS('RAW data extract'!BC$74:BC$81,'RAW data extract'!$C$74:$C$81,VLOOKUP('Market shares starting point Fe'!$D156,Nomenclature!$F$1:$G$8,2,FALSE))-'Market shares starting point Fe'!BE156)+BE156)</f>
        <v>0</v>
      </c>
      <c r="BG156" s="7">
        <f>IF(SUMIFS('Eurostat market shares'!$Z$2:$Z$185,'Eurostat market shares'!$C$2:$C$185,'Market shares starting point Fe'!$C156,'Eurostat market shares'!$D$2:$D$185,'Market shares starting point Fe'!$D156)=0,(SUMIFS('RAW data extract'!BD$74:BD$81,'RAW data extract'!$C$74:$C$81,VLOOKUP('Market shares starting point Fe'!$D156,Nomenclature!$F$1:$G$8,2,FALSE))-'Market shares starting point Fe'!BF156)+BF156,$Z156/SUMIFS('Eurostat market shares'!$Z$2:$Z$185,'Eurostat market shares'!$C$2:$C$185,'Market shares starting point Fe'!$C156,'Eurostat market shares'!$D$2:$D$185,'Market shares starting point Fe'!$D156)*(SUMIFS('RAW data extract'!BD$74:BD$81,'RAW data extract'!$C$74:$C$81,VLOOKUP('Market shares starting point Fe'!$D156,Nomenclature!$F$1:$G$8,2,FALSE))-'Market shares starting point Fe'!BF156)+BF156)</f>
        <v>0</v>
      </c>
      <c r="BH156" s="7">
        <f>IF(SUMIFS('Eurostat market shares'!$Z$2:$Z$185,'Eurostat market shares'!$C$2:$C$185,'Market shares starting point Fe'!$C156,'Eurostat market shares'!$D$2:$D$185,'Market shares starting point Fe'!$D156)=0,(SUMIFS('RAW data extract'!BE$74:BE$81,'RAW data extract'!$C$74:$C$81,VLOOKUP('Market shares starting point Fe'!$D156,Nomenclature!$F$1:$G$8,2,FALSE))-'Market shares starting point Fe'!BG156)+BG156,$Z156/SUMIFS('Eurostat market shares'!$Z$2:$Z$185,'Eurostat market shares'!$C$2:$C$185,'Market shares starting point Fe'!$C156,'Eurostat market shares'!$D$2:$D$185,'Market shares starting point Fe'!$D156)*(SUMIFS('RAW data extract'!BE$74:BE$81,'RAW data extract'!$C$74:$C$81,VLOOKUP('Market shares starting point Fe'!$D156,Nomenclature!$F$1:$G$8,2,FALSE))-'Market shares starting point Fe'!BG156)+BG156)</f>
        <v>0</v>
      </c>
    </row>
    <row r="157" spans="1:60" x14ac:dyDescent="0.3">
      <c r="A157" t="s">
        <v>9</v>
      </c>
      <c r="B157" t="s">
        <v>10</v>
      </c>
      <c r="C157" t="s">
        <v>38</v>
      </c>
      <c r="D157" t="s">
        <v>19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 s="6">
        <f>IFERROR(SUMIFS('intermediary sheet'!J$2:J$185,'intermediary sheet'!$C$2:$C$185,'Market shares starting point Fe'!$C157,'intermediary sheet'!$D$2:$D$185,'Market shares starting point Fe'!$D157)/SUMIFS('intermediary sheet'!J$2:J$185,'intermediary sheet'!$C$2:$C$185,'Market shares starting point Fe'!$C157,'intermediary sheet'!$D$2:$D$185,"total"),0)</f>
        <v>4.6182301601063527E-2</v>
      </c>
      <c r="K157" s="6">
        <f>IFERROR(SUMIFS('intermediary sheet'!K$2:K$185,'intermediary sheet'!$C$2:$C$185,'Market shares starting point Fe'!$C157,'intermediary sheet'!$D$2:$D$185,'Market shares starting point Fe'!$D157)/SUMIFS('intermediary sheet'!K$2:K$185,'intermediary sheet'!$C$2:$C$185,'Market shares starting point Fe'!$C157,'intermediary sheet'!$D$2:$D$185,"total"),0)</f>
        <v>3.7194087715047251E-2</v>
      </c>
      <c r="L157" s="6">
        <f>IFERROR(SUMIFS('intermediary sheet'!L$2:L$185,'intermediary sheet'!$C$2:$C$185,'Market shares starting point Fe'!$C157,'intermediary sheet'!$D$2:$D$185,'Market shares starting point Fe'!$D157)/SUMIFS('intermediary sheet'!L$2:L$185,'intermediary sheet'!$C$2:$C$185,'Market shares starting point Fe'!$C157,'intermediary sheet'!$D$2:$D$185,"total"),0)</f>
        <v>4.00226810943628E-2</v>
      </c>
      <c r="M157" s="6">
        <f>IFERROR(SUMIFS('intermediary sheet'!M$2:M$185,'intermediary sheet'!$C$2:$C$185,'Market shares starting point Fe'!$C157,'intermediary sheet'!$D$2:$D$185,'Market shares starting point Fe'!$D157)/SUMIFS('intermediary sheet'!M$2:M$185,'intermediary sheet'!$C$2:$C$185,'Market shares starting point Fe'!$C157,'intermediary sheet'!$D$2:$D$185,"total"),0)</f>
        <v>3.5412773813007954E-2</v>
      </c>
      <c r="N157" s="6">
        <f>IFERROR(SUMIFS('intermediary sheet'!N$2:N$185,'intermediary sheet'!$C$2:$C$185,'Market shares starting point Fe'!$C157,'intermediary sheet'!$D$2:$D$185,'Market shares starting point Fe'!$D157)/SUMIFS('intermediary sheet'!N$2:N$185,'intermediary sheet'!$C$2:$C$185,'Market shares starting point Fe'!$C157,'intermediary sheet'!$D$2:$D$185,"total"),0)</f>
        <v>3.0086580086580085E-2</v>
      </c>
      <c r="O157" s="6">
        <f>IFERROR(SUMIFS('intermediary sheet'!O$2:O$185,'intermediary sheet'!$C$2:$C$185,'Market shares starting point Fe'!$C157,'intermediary sheet'!$D$2:$D$185,'Market shares starting point Fe'!$D157)/SUMIFS('intermediary sheet'!O$2:O$185,'intermediary sheet'!$C$2:$C$185,'Market shares starting point Fe'!$C157,'intermediary sheet'!$D$2:$D$185,"total"),0)</f>
        <v>3.2369725886425296E-2</v>
      </c>
      <c r="P157" s="6">
        <f>IFERROR(SUMIFS('intermediary sheet'!P$2:P$185,'intermediary sheet'!$C$2:$C$185,'Market shares starting point Fe'!$C157,'intermediary sheet'!$D$2:$D$185,'Market shares starting point Fe'!$D157)/SUMIFS('intermediary sheet'!P$2:P$185,'intermediary sheet'!$C$2:$C$185,'Market shares starting point Fe'!$C157,'intermediary sheet'!$D$2:$D$185,"total"),0)</f>
        <v>2.6210361920282473E-2</v>
      </c>
      <c r="Q157" s="6">
        <f>IFERROR(SUMIFS('intermediary sheet'!Q$2:Q$185,'intermediary sheet'!$C$2:$C$185,'Market shares starting point Fe'!$C157,'intermediary sheet'!$D$2:$D$185,'Market shares starting point Fe'!$D157)/SUMIFS('intermediary sheet'!Q$2:Q$185,'intermediary sheet'!$C$2:$C$185,'Market shares starting point Fe'!$C157,'intermediary sheet'!$D$2:$D$185,"total"),0)</f>
        <v>2.6789897355083265E-2</v>
      </c>
      <c r="R157" s="6">
        <f>IFERROR(SUMIFS('intermediary sheet'!R$2:R$185,'intermediary sheet'!$C$2:$C$185,'Market shares starting point Fe'!$C157,'intermediary sheet'!$D$2:$D$185,'Market shares starting point Fe'!$D157)/SUMIFS('intermediary sheet'!R$2:R$185,'intermediary sheet'!$C$2:$C$185,'Market shares starting point Fe'!$C157,'intermediary sheet'!$D$2:$D$185,"total"),0)</f>
        <v>2.3394799054373524E-2</v>
      </c>
      <c r="S157" s="6">
        <f>IFERROR(SUMIFS('intermediary sheet'!S$2:S$185,'intermediary sheet'!$C$2:$C$185,'Market shares starting point Fe'!$C157,'intermediary sheet'!$D$2:$D$185,'Market shares starting point Fe'!$D157)/SUMIFS('intermediary sheet'!S$2:S$185,'intermediary sheet'!$C$2:$C$185,'Market shares starting point Fe'!$C157,'intermediary sheet'!$D$2:$D$185,"total"),0)</f>
        <v>2.1980662932357238E-2</v>
      </c>
      <c r="T157" s="6">
        <f>IFERROR(SUMIFS('intermediary sheet'!T$2:T$185,'intermediary sheet'!$C$2:$C$185,'Market shares starting point Fe'!$C157,'intermediary sheet'!$D$2:$D$185,'Market shares starting point Fe'!$D157)/SUMIFS('intermediary sheet'!T$2:T$185,'intermediary sheet'!$C$2:$C$185,'Market shares starting point Fe'!$C157,'intermediary sheet'!$D$2:$D$185,"total"),0)</f>
        <v>2.2736587365092997E-2</v>
      </c>
      <c r="U157" s="6">
        <f>IFERROR(SUMIFS('intermediary sheet'!U$2:U$185,'intermediary sheet'!$C$2:$C$185,'Market shares starting point Fe'!$C157,'intermediary sheet'!$D$2:$D$185,'Market shares starting point Fe'!$D157)/SUMIFS('intermediary sheet'!U$2:U$185,'intermediary sheet'!$C$2:$C$185,'Market shares starting point Fe'!$C157,'intermediary sheet'!$D$2:$D$185,"total"),0)</f>
        <v>2.2883209631886933E-2</v>
      </c>
      <c r="V157" s="6">
        <f>IFERROR(SUMIFS('intermediary sheet'!V$2:V$185,'intermediary sheet'!$C$2:$C$185,'Market shares starting point Fe'!$C157,'intermediary sheet'!$D$2:$D$185,'Market shares starting point Fe'!$D157)/SUMIFS('intermediary sheet'!V$2:V$185,'intermediary sheet'!$C$2:$C$185,'Market shares starting point Fe'!$C157,'intermediary sheet'!$D$2:$D$185,"total"),0)</f>
        <v>1.938361570513409E-2</v>
      </c>
      <c r="W157" s="6">
        <f>IFERROR(SUMIFS('intermediary sheet'!W$2:W$185,'intermediary sheet'!$C$2:$C$185,'Market shares starting point Fe'!$C157,'intermediary sheet'!$D$2:$D$185,'Market shares starting point Fe'!$D157)/SUMIFS('intermediary sheet'!W$2:W$185,'intermediary sheet'!$C$2:$C$185,'Market shares starting point Fe'!$C157,'intermediary sheet'!$D$2:$D$185,"total"),0)</f>
        <v>1.8079602547580356E-2</v>
      </c>
      <c r="X157" s="6">
        <f>IFERROR(SUMIFS('intermediary sheet'!X$2:X$185,'intermediary sheet'!$C$2:$C$185,'Market shares starting point Fe'!$C157,'intermediary sheet'!$D$2:$D$185,'Market shares starting point Fe'!$D157)/SUMIFS('intermediary sheet'!X$2:X$185,'intermediary sheet'!$C$2:$C$185,'Market shares starting point Fe'!$C157,'intermediary sheet'!$D$2:$D$185,"total"),0)</f>
        <v>1.6681892928923806E-2</v>
      </c>
      <c r="Y157" s="6">
        <f>IFERROR(SUMIFS('intermediary sheet'!Y$2:Y$185,'intermediary sheet'!$C$2:$C$185,'Market shares starting point Fe'!$C157,'intermediary sheet'!$D$2:$D$185,'Market shares starting point Fe'!$D157)/SUMIFS('intermediary sheet'!Y$2:Y$185,'intermediary sheet'!$C$2:$C$185,'Market shares starting point Fe'!$C157,'intermediary sheet'!$D$2:$D$185,"total"),0)</f>
        <v>1.6675632060247445E-2</v>
      </c>
      <c r="Z157" s="6">
        <f>IFERROR(SUMIFS('intermediary sheet'!Z$2:Z$185,'intermediary sheet'!$C$2:$C$185,'Market shares starting point Fe'!$C157,'intermediary sheet'!$D$2:$D$185,'Market shares starting point Fe'!$D157)/SUMIFS('intermediary sheet'!Z$2:Z$185,'intermediary sheet'!$C$2:$C$185,'Market shares starting point Fe'!$C157,'intermediary sheet'!$D$2:$D$185,"total"),0)</f>
        <v>1.4945426798925122E-2</v>
      </c>
      <c r="AA157" s="7">
        <f>IF(SUMIFS('Eurostat market shares'!$Z$2:$Z$185,'Eurostat market shares'!$C$2:$C$185,'Market shares starting point Fe'!$C157,'Eurostat market shares'!$D$2:$D$185,'Market shares starting point Fe'!$D157)=0,(SUMIFS('RAW data extract'!X$74:X$81,'RAW data extract'!$C$74:$C$81,VLOOKUP('Market shares starting point Fe'!$D157,Nomenclature!$F$1:$G$8,2,FALSE))-'Market shares starting point Fe'!Z157)+Z157,$Z157/SUMIFS('Eurostat market shares'!$Z$2:$Z$185,'Eurostat market shares'!$C$2:$C$185,'Market shares starting point Fe'!$C157,'Eurostat market shares'!$D$2:$D$185,'Market shares starting point Fe'!$D157)*(SUMIFS('RAW data extract'!X$74:X$81,'RAW data extract'!$C$74:$C$81,VLOOKUP('Market shares starting point Fe'!$D157,Nomenclature!$F$1:$G$8,2,FALSE))-'Market shares starting point Fe'!Z157)+Z157)</f>
        <v>1.7160031987682844E-2</v>
      </c>
      <c r="AB157" s="7">
        <f>IF(SUMIFS('Eurostat market shares'!$Z$2:$Z$185,'Eurostat market shares'!$C$2:$C$185,'Market shares starting point Fe'!$C157,'Eurostat market shares'!$D$2:$D$185,'Market shares starting point Fe'!$D157)=0,(SUMIFS('RAW data extract'!Y$74:Y$81,'RAW data extract'!$C$74:$C$81,VLOOKUP('Market shares starting point Fe'!$D157,Nomenclature!$F$1:$G$8,2,FALSE))-'Market shares starting point Fe'!AA157)+AA157,$Z157/SUMIFS('Eurostat market shares'!$Z$2:$Z$185,'Eurostat market shares'!$C$2:$C$185,'Market shares starting point Fe'!$C157,'Eurostat market shares'!$D$2:$D$185,'Market shares starting point Fe'!$D157)*(SUMIFS('RAW data extract'!Y$74:Y$81,'RAW data extract'!$C$74:$C$81,VLOOKUP('Market shares starting point Fe'!$D157,Nomenclature!$F$1:$G$8,2,FALSE))-'Market shares starting point Fe'!AA157)+AA157)</f>
        <v>1.7920268381387026E-2</v>
      </c>
      <c r="AC157" s="7">
        <f>IF(SUMIFS('Eurostat market shares'!$Z$2:$Z$185,'Eurostat market shares'!$C$2:$C$185,'Market shares starting point Fe'!$C157,'Eurostat market shares'!$D$2:$D$185,'Market shares starting point Fe'!$D157)=0,(SUMIFS('RAW data extract'!Z$74:Z$81,'RAW data extract'!$C$74:$C$81,VLOOKUP('Market shares starting point Fe'!$D157,Nomenclature!$F$1:$G$8,2,FALSE))-'Market shares starting point Fe'!AB157)+AB157,$Z157/SUMIFS('Eurostat market shares'!$Z$2:$Z$185,'Eurostat market shares'!$C$2:$C$185,'Market shares starting point Fe'!$C157,'Eurostat market shares'!$D$2:$D$185,'Market shares starting point Fe'!$D157)*(SUMIFS('RAW data extract'!Z$74:Z$81,'RAW data extract'!$C$74:$C$81,VLOOKUP('Market shares starting point Fe'!$D157,Nomenclature!$F$1:$G$8,2,FALSE))-'Market shares starting point Fe'!AB157)+AB157)</f>
        <v>1.8867382119504561E-2</v>
      </c>
      <c r="AD157" s="7">
        <f>IF(SUMIFS('Eurostat market shares'!$Z$2:$Z$185,'Eurostat market shares'!$C$2:$C$185,'Market shares starting point Fe'!$C157,'Eurostat market shares'!$D$2:$D$185,'Market shares starting point Fe'!$D157)=0,(SUMIFS('RAW data extract'!AA$74:AA$81,'RAW data extract'!$C$74:$C$81,VLOOKUP('Market shares starting point Fe'!$D157,Nomenclature!$F$1:$G$8,2,FALSE))-'Market shares starting point Fe'!AC157)+AC157,$Z157/SUMIFS('Eurostat market shares'!$Z$2:$Z$185,'Eurostat market shares'!$C$2:$C$185,'Market shares starting point Fe'!$C157,'Eurostat market shares'!$D$2:$D$185,'Market shares starting point Fe'!$D157)*(SUMIFS('RAW data extract'!AA$74:AA$81,'RAW data extract'!$C$74:$C$81,VLOOKUP('Market shares starting point Fe'!$D157,Nomenclature!$F$1:$G$8,2,FALSE))-'Market shares starting point Fe'!AC157)+AC157)</f>
        <v>1.9986701613539905E-2</v>
      </c>
      <c r="AE157" s="7">
        <f t="shared" ref="AE157" si="830">1-AE155-AE156-AE158-AE159-AE160-AE161</f>
        <v>2.1168391148337129E-2</v>
      </c>
      <c r="AF157" s="7">
        <f t="shared" ref="AF157" si="831">1-AF155-AF156-AF158-AF159-AF160-AF161</f>
        <v>2.248773798764141E-2</v>
      </c>
      <c r="AG157" s="7">
        <f t="shared" ref="AG157" si="832">1-AG155-AG156-AG158-AG159-AG160-AG161</f>
        <v>2.3953490315343436E-2</v>
      </c>
      <c r="AH157" s="7">
        <f t="shared" ref="AH157" si="833">1-AH155-AH156-AH158-AH159-AH160-AH161</f>
        <v>2.5685252804574978E-2</v>
      </c>
      <c r="AI157" s="7">
        <f t="shared" ref="AI157" si="834">1-AI155-AI156-AI158-AI159-AI160-AI161</f>
        <v>2.7651448282760688E-2</v>
      </c>
      <c r="AJ157" s="7">
        <f t="shared" ref="AJ157" si="835">1-AJ155-AJ156-AJ158-AJ159-AJ160-AJ161</f>
        <v>2.9930520845230967E-2</v>
      </c>
      <c r="AK157" s="7">
        <f t="shared" ref="AK157" si="836">1-AK155-AK156-AK158-AK159-AK160-AK161</f>
        <v>3.2788171742399543E-2</v>
      </c>
      <c r="AL157" s="7">
        <f t="shared" ref="AL157" si="837">1-AL155-AL156-AL158-AL159-AL160-AL161</f>
        <v>3.6471104137524218E-2</v>
      </c>
      <c r="AM157" s="7">
        <f t="shared" ref="AM157" si="838">1-AM155-AM156-AM158-AM159-AM160-AM161</f>
        <v>4.1165570585900133E-2</v>
      </c>
      <c r="AN157" s="7">
        <f t="shared" ref="AN157" si="839">1-AN155-AN156-AN158-AN159-AN160-AN161</f>
        <v>4.7404568367631711E-2</v>
      </c>
      <c r="AO157" s="7">
        <f t="shared" ref="AO157" si="840">1-AO155-AO156-AO158-AO159-AO160-AO161</f>
        <v>5.445411174981437E-2</v>
      </c>
      <c r="AP157" s="7">
        <f t="shared" ref="AP157" si="841">1-AP155-AP156-AP158-AP159-AP160-AP161</f>
        <v>6.2204643876357268E-2</v>
      </c>
      <c r="AQ157" s="7">
        <f t="shared" ref="AQ157" si="842">1-AQ155-AQ156-AQ158-AQ159-AQ160-AQ161</f>
        <v>7.0366068229635453E-2</v>
      </c>
      <c r="AR157" s="7">
        <f t="shared" ref="AR157" si="843">1-AR155-AR156-AR158-AR159-AR160-AR161</f>
        <v>7.9179727378445391E-2</v>
      </c>
      <c r="AS157" s="7">
        <f t="shared" ref="AS157" si="844">1-AS155-AS156-AS158-AS159-AS160-AS161</f>
        <v>8.8616414775793545E-2</v>
      </c>
      <c r="AT157" s="7">
        <f t="shared" ref="AT157" si="845">1-AT155-AT156-AT158-AT159-AT160-AT161</f>
        <v>9.8515456656107447E-2</v>
      </c>
      <c r="AU157" s="7">
        <f t="shared" ref="AU157" si="846">1-AU155-AU156-AU158-AU159-AU160-AU161</f>
        <v>0.10863601351292804</v>
      </c>
      <c r="AV157" s="7">
        <f t="shared" ref="AV157" si="847">1-AV155-AV156-AV158-AV159-AV160-AV161</f>
        <v>0.1193474940017889</v>
      </c>
      <c r="AW157" s="7">
        <f t="shared" ref="AW157" si="848">1-AW155-AW156-AW158-AW159-AW160-AW161</f>
        <v>0.13088343302202379</v>
      </c>
      <c r="AX157" s="7">
        <f t="shared" ref="AX157" si="849">1-AX155-AX156-AX158-AX159-AX160-AX161</f>
        <v>0.14149374348764401</v>
      </c>
      <c r="AY157" s="7">
        <f t="shared" ref="AY157" si="850">1-AY155-AY156-AY158-AY159-AY160-AY161</f>
        <v>0.15671967021671376</v>
      </c>
      <c r="AZ157" s="7">
        <f t="shared" ref="AZ157" si="851">1-AZ155-AZ156-AZ158-AZ159-AZ160-AZ161</f>
        <v>0.17092313088712263</v>
      </c>
      <c r="BA157" s="7">
        <f t="shared" ref="BA157" si="852">1-BA155-BA156-BA158-BA159-BA160-BA161</f>
        <v>0.18676870776108914</v>
      </c>
      <c r="BB157" s="7">
        <f t="shared" ref="BB157" si="853">1-BB155-BB156-BB158-BB159-BB160-BB161</f>
        <v>0.20425091264828626</v>
      </c>
      <c r="BC157" s="7">
        <f t="shared" ref="BC157" si="854">1-BC155-BC156-BC158-BC159-BC160-BC161</f>
        <v>0.22362499093767807</v>
      </c>
      <c r="BD157" s="7">
        <f t="shared" ref="BD157" si="855">1-BD155-BD156-BD158-BD159-BD160-BD161</f>
        <v>0.24483023608511575</v>
      </c>
      <c r="BE157" s="7">
        <f t="shared" ref="BE157" si="856">1-BE155-BE156-BE158-BE159-BE160-BE161</f>
        <v>0.26864603458608449</v>
      </c>
      <c r="BF157" s="7">
        <f t="shared" ref="BF157" si="857">1-BF155-BF156-BF158-BF159-BF160-BF161</f>
        <v>0.29533744772170228</v>
      </c>
      <c r="BG157" s="7">
        <f t="shared" ref="BG157" si="858">1-BG155-BG156-BG158-BG159-BG160-BG161</f>
        <v>0.32541991818524296</v>
      </c>
      <c r="BH157" s="7">
        <f t="shared" ref="BH157" si="859">1-BH155-BH156-BH158-BH159-BH160-BH161</f>
        <v>0.35961695544730893</v>
      </c>
    </row>
    <row r="158" spans="1:60" hidden="1" x14ac:dyDescent="0.3">
      <c r="A158" t="s">
        <v>9</v>
      </c>
      <c r="B158" t="s">
        <v>10</v>
      </c>
      <c r="C158" t="s">
        <v>38</v>
      </c>
      <c r="D158" t="s">
        <v>20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 s="6">
        <f>IFERROR(SUMIFS('intermediary sheet'!J$2:J$185,'intermediary sheet'!$C$2:$C$185,'Market shares starting point Fe'!$C158,'intermediary sheet'!$D$2:$D$185,'Market shares starting point Fe'!$D158)/SUMIFS('intermediary sheet'!J$2:J$185,'intermediary sheet'!$C$2:$C$185,'Market shares starting point Fe'!$C158,'intermediary sheet'!$D$2:$D$185,"total"),0)</f>
        <v>8.6700190740419627E-5</v>
      </c>
      <c r="K158" s="6">
        <f>IFERROR(SUMIFS('intermediary sheet'!K$2:K$185,'intermediary sheet'!$C$2:$C$185,'Market shares starting point Fe'!$C158,'intermediary sheet'!$D$2:$D$185,'Market shares starting point Fe'!$D158)/SUMIFS('intermediary sheet'!K$2:K$185,'intermediary sheet'!$C$2:$C$185,'Market shares starting point Fe'!$C158,'intermediary sheet'!$D$2:$D$185,"total"),0)</f>
        <v>3.3922946450205957E-4</v>
      </c>
      <c r="L158" s="6">
        <f>IFERROR(SUMIFS('intermediary sheet'!L$2:L$185,'intermediary sheet'!$C$2:$C$185,'Market shares starting point Fe'!$C158,'intermediary sheet'!$D$2:$D$185,'Market shares starting point Fe'!$D158)/SUMIFS('intermediary sheet'!L$2:L$185,'intermediary sheet'!$C$2:$C$185,'Market shares starting point Fe'!$C158,'intermediary sheet'!$D$2:$D$185,"total"),0)</f>
        <v>8.7416717856636582E-4</v>
      </c>
      <c r="M158" s="6">
        <f>IFERROR(SUMIFS('intermediary sheet'!M$2:M$185,'intermediary sheet'!$C$2:$C$185,'Market shares starting point Fe'!$C158,'intermediary sheet'!$D$2:$D$185,'Market shares starting point Fe'!$D158)/SUMIFS('intermediary sheet'!M$2:M$185,'intermediary sheet'!$C$2:$C$185,'Market shares starting point Fe'!$C158,'intermediary sheet'!$D$2:$D$185,"total"),0)</f>
        <v>6.9789954749093863E-4</v>
      </c>
      <c r="N158" s="6">
        <f>IFERROR(SUMIFS('intermediary sheet'!N$2:N$185,'intermediary sheet'!$C$2:$C$185,'Market shares starting point Fe'!$C158,'intermediary sheet'!$D$2:$D$185,'Market shares starting point Fe'!$D158)/SUMIFS('intermediary sheet'!N$2:N$185,'intermediary sheet'!$C$2:$C$185,'Market shares starting point Fe'!$C158,'intermediary sheet'!$D$2:$D$185,"total"),0)</f>
        <v>2.1645021645021645E-5</v>
      </c>
      <c r="O158" s="6">
        <f>IFERROR(SUMIFS('intermediary sheet'!O$2:O$185,'intermediary sheet'!$C$2:$C$185,'Market shares starting point Fe'!$C158,'intermediary sheet'!$D$2:$D$185,'Market shares starting point Fe'!$D158)/SUMIFS('intermediary sheet'!O$2:O$185,'intermediary sheet'!$C$2:$C$185,'Market shares starting point Fe'!$C158,'intermediary sheet'!$D$2:$D$185,"total"),0)</f>
        <v>1.6371971185330712E-4</v>
      </c>
      <c r="P158" s="6">
        <f>IFERROR(SUMIFS('intermediary sheet'!P$2:P$185,'intermediary sheet'!$C$2:$C$185,'Market shares starting point Fe'!$C158,'intermediary sheet'!$D$2:$D$185,'Market shares starting point Fe'!$D158)/SUMIFS('intermediary sheet'!P$2:P$185,'intermediary sheet'!$C$2:$C$185,'Market shares starting point Fe'!$C158,'intermediary sheet'!$D$2:$D$185,"total"),0)</f>
        <v>1.3580498404291435E-4</v>
      </c>
      <c r="Q158" s="6">
        <f>IFERROR(SUMIFS('intermediary sheet'!Q$2:Q$185,'intermediary sheet'!$C$2:$C$185,'Market shares starting point Fe'!$C158,'intermediary sheet'!$D$2:$D$185,'Market shares starting point Fe'!$D158)/SUMIFS('intermediary sheet'!Q$2:Q$185,'intermediary sheet'!$C$2:$C$185,'Market shares starting point Fe'!$C158,'intermediary sheet'!$D$2:$D$185,"total"),0)</f>
        <v>8.9015716171898275E-3</v>
      </c>
      <c r="R158" s="6">
        <f>IFERROR(SUMIFS('intermediary sheet'!R$2:R$185,'intermediary sheet'!$C$2:$C$185,'Market shares starting point Fe'!$C158,'intermediary sheet'!$D$2:$D$185,'Market shares starting point Fe'!$D158)/SUMIFS('intermediary sheet'!R$2:R$185,'intermediary sheet'!$C$2:$C$185,'Market shares starting point Fe'!$C158,'intermediary sheet'!$D$2:$D$185,"total"),0)</f>
        <v>2.0293144208037826E-2</v>
      </c>
      <c r="S158" s="6">
        <f>IFERROR(SUMIFS('intermediary sheet'!S$2:S$185,'intermediary sheet'!$C$2:$C$185,'Market shares starting point Fe'!$C158,'intermediary sheet'!$D$2:$D$185,'Market shares starting point Fe'!$D158)/SUMIFS('intermediary sheet'!S$2:S$185,'intermediary sheet'!$C$2:$C$185,'Market shares starting point Fe'!$C158,'intermediary sheet'!$D$2:$D$185,"total"),0)</f>
        <v>3.009631560460688E-2</v>
      </c>
      <c r="T158" s="6">
        <f>IFERROR(SUMIFS('intermediary sheet'!T$2:T$185,'intermediary sheet'!$C$2:$C$185,'Market shares starting point Fe'!$C158,'intermediary sheet'!$D$2:$D$185,'Market shares starting point Fe'!$D158)/SUMIFS('intermediary sheet'!T$2:T$185,'intermediary sheet'!$C$2:$C$185,'Market shares starting point Fe'!$C158,'intermediary sheet'!$D$2:$D$185,"total"),0)</f>
        <v>2.2521907141044909E-2</v>
      </c>
      <c r="U158" s="6">
        <f>IFERROR(SUMIFS('intermediary sheet'!U$2:U$185,'intermediary sheet'!$C$2:$C$185,'Market shares starting point Fe'!$C158,'intermediary sheet'!$D$2:$D$185,'Market shares starting point Fe'!$D158)/SUMIFS('intermediary sheet'!U$2:U$185,'intermediary sheet'!$C$2:$C$185,'Market shares starting point Fe'!$C158,'intermediary sheet'!$D$2:$D$185,"total"),0)</f>
        <v>3.6437398343584664E-2</v>
      </c>
      <c r="V158" s="6">
        <f>IFERROR(SUMIFS('intermediary sheet'!V$2:V$185,'intermediary sheet'!$C$2:$C$185,'Market shares starting point Fe'!$C158,'intermediary sheet'!$D$2:$D$185,'Market shares starting point Fe'!$D158)/SUMIFS('intermediary sheet'!V$2:V$185,'intermediary sheet'!$C$2:$C$185,'Market shares starting point Fe'!$C158,'intermediary sheet'!$D$2:$D$185,"total"),0)</f>
        <v>3.4435286991317759E-2</v>
      </c>
      <c r="W158" s="6">
        <f>IFERROR(SUMIFS('intermediary sheet'!W$2:W$185,'intermediary sheet'!$C$2:$C$185,'Market shares starting point Fe'!$C158,'intermediary sheet'!$D$2:$D$185,'Market shares starting point Fe'!$D158)/SUMIFS('intermediary sheet'!W$2:W$185,'intermediary sheet'!$C$2:$C$185,'Market shares starting point Fe'!$C158,'intermediary sheet'!$D$2:$D$185,"total"),0)</f>
        <v>3.8064287181785922E-2</v>
      </c>
      <c r="X158" s="6">
        <f>IFERROR(SUMIFS('intermediary sheet'!X$2:X$185,'intermediary sheet'!$C$2:$C$185,'Market shares starting point Fe'!$C158,'intermediary sheet'!$D$2:$D$185,'Market shares starting point Fe'!$D158)/SUMIFS('intermediary sheet'!X$2:X$185,'intermediary sheet'!$C$2:$C$185,'Market shares starting point Fe'!$C158,'intermediary sheet'!$D$2:$D$185,"total"),0)</f>
        <v>3.0513429563310799E-2</v>
      </c>
      <c r="Y158" s="6">
        <f>IFERROR(SUMIFS('intermediary sheet'!Y$2:Y$185,'intermediary sheet'!$C$2:$C$185,'Market shares starting point Fe'!$C158,'intermediary sheet'!$D$2:$D$185,'Market shares starting point Fe'!$D158)/SUMIFS('intermediary sheet'!Y$2:Y$185,'intermediary sheet'!$C$2:$C$185,'Market shares starting point Fe'!$C158,'intermediary sheet'!$D$2:$D$185,"total"),0)</f>
        <v>3.6309844002151696E-2</v>
      </c>
      <c r="Z158" s="6">
        <f>IFERROR(SUMIFS('intermediary sheet'!Z$2:Z$185,'intermediary sheet'!$C$2:$C$185,'Market shares starting point Fe'!$C158,'intermediary sheet'!$D$2:$D$185,'Market shares starting point Fe'!$D158)/SUMIFS('intermediary sheet'!Z$2:Z$185,'intermediary sheet'!$C$2:$C$185,'Market shares starting point Fe'!$C158,'intermediary sheet'!$D$2:$D$185,"total"),0)</f>
        <v>4.2679892512357757E-2</v>
      </c>
      <c r="AA158" s="7">
        <f>IF(SUMIFS('Eurostat market shares'!$Z$2:$Z$185,'Eurostat market shares'!$C$2:$C$185,'Market shares starting point Fe'!$C158,'Eurostat market shares'!$D$2:$D$185,'Market shares starting point Fe'!$D158)=0,(SUMIFS('RAW data extract'!X$74:X$81,'RAW data extract'!$C$74:$C$81,VLOOKUP('Market shares starting point Fe'!$D158,Nomenclature!$F$1:$G$8,2,FALSE))-'Market shares starting point Fe'!Z158)+Z158,$Z158/SUMIFS('Eurostat market shares'!$Z$2:$Z$185,'Eurostat market shares'!$C$2:$C$185,'Market shares starting point Fe'!$C158,'Eurostat market shares'!$D$2:$D$185,'Market shares starting point Fe'!$D158)*(SUMIFS('RAW data extract'!X$74:X$81,'RAW data extract'!$C$74:$C$81,VLOOKUP('Market shares starting point Fe'!$D158,Nomenclature!$F$1:$G$8,2,FALSE))-'Market shares starting point Fe'!Z158)+Z158)</f>
        <v>3.9319930082435152E-2</v>
      </c>
      <c r="AB158" s="7">
        <f>IF(SUMIFS('Eurostat market shares'!$Z$2:$Z$185,'Eurostat market shares'!$C$2:$C$185,'Market shares starting point Fe'!$C158,'Eurostat market shares'!$D$2:$D$185,'Market shares starting point Fe'!$D158)=0,(SUMIFS('RAW data extract'!Y$74:Y$81,'RAW data extract'!$C$74:$C$81,VLOOKUP('Market shares starting point Fe'!$D158,Nomenclature!$F$1:$G$8,2,FALSE))-'Market shares starting point Fe'!AA158)+AA158,$Z158/SUMIFS('Eurostat market shares'!$Z$2:$Z$185,'Eurostat market shares'!$C$2:$C$185,'Market shares starting point Fe'!$C158,'Eurostat market shares'!$D$2:$D$185,'Market shares starting point Fe'!$D158)*(SUMIFS('RAW data extract'!Y$74:Y$81,'RAW data extract'!$C$74:$C$81,VLOOKUP('Market shares starting point Fe'!$D158,Nomenclature!$F$1:$G$8,2,FALSE))-'Market shares starting point Fe'!AA158)+AA158)</f>
        <v>3.8625394402092041E-2</v>
      </c>
      <c r="AC158" s="7">
        <f>IF(SUMIFS('Eurostat market shares'!$Z$2:$Z$185,'Eurostat market shares'!$C$2:$C$185,'Market shares starting point Fe'!$C158,'Eurostat market shares'!$D$2:$D$185,'Market shares starting point Fe'!$D158)=0,(SUMIFS('RAW data extract'!Z$74:Z$81,'RAW data extract'!$C$74:$C$81,VLOOKUP('Market shares starting point Fe'!$D158,Nomenclature!$F$1:$G$8,2,FALSE))-'Market shares starting point Fe'!AB158)+AB158,$Z158/SUMIFS('Eurostat market shares'!$Z$2:$Z$185,'Eurostat market shares'!$C$2:$C$185,'Market shares starting point Fe'!$C158,'Eurostat market shares'!$D$2:$D$185,'Market shares starting point Fe'!$D158)*(SUMIFS('RAW data extract'!Z$74:Z$81,'RAW data extract'!$C$74:$C$81,VLOOKUP('Market shares starting point Fe'!$D158,Nomenclature!$F$1:$G$8,2,FALSE))-'Market shares starting point Fe'!AB158)+AB158)</f>
        <v>3.7984688002641952E-2</v>
      </c>
      <c r="AD158" s="7">
        <f>IF(SUMIFS('Eurostat market shares'!$Z$2:$Z$185,'Eurostat market shares'!$C$2:$C$185,'Market shares starting point Fe'!$C158,'Eurostat market shares'!$D$2:$D$185,'Market shares starting point Fe'!$D158)=0,(SUMIFS('RAW data extract'!AA$74:AA$81,'RAW data extract'!$C$74:$C$81,VLOOKUP('Market shares starting point Fe'!$D158,Nomenclature!$F$1:$G$8,2,FALSE))-'Market shares starting point Fe'!AC158)+AC158,$Z158/SUMIFS('Eurostat market shares'!$Z$2:$Z$185,'Eurostat market shares'!$C$2:$C$185,'Market shares starting point Fe'!$C158,'Eurostat market shares'!$D$2:$D$185,'Market shares starting point Fe'!$D158)*(SUMIFS('RAW data extract'!AA$74:AA$81,'RAW data extract'!$C$74:$C$81,VLOOKUP('Market shares starting point Fe'!$D158,Nomenclature!$F$1:$G$8,2,FALSE))-'Market shares starting point Fe'!AC158)+AC158)</f>
        <v>3.7394934764585233E-2</v>
      </c>
      <c r="AE158" s="7">
        <f>IF(SUMIFS('Eurostat market shares'!$Z$2:$Z$185,'Eurostat market shares'!$C$2:$C$185,'Market shares starting point Fe'!$C158,'Eurostat market shares'!$D$2:$D$185,'Market shares starting point Fe'!$D158)=0,(SUMIFS('RAW data extract'!AB$74:AB$81,'RAW data extract'!$C$74:$C$81,VLOOKUP('Market shares starting point Fe'!$D158,Nomenclature!$F$1:$G$8,2,FALSE))-'Market shares starting point Fe'!AD158)+AD158,$Z158/SUMIFS('Eurostat market shares'!$Z$2:$Z$185,'Eurostat market shares'!$C$2:$C$185,'Market shares starting point Fe'!$C158,'Eurostat market shares'!$D$2:$D$185,'Market shares starting point Fe'!$D158)*(SUMIFS('RAW data extract'!AB$74:AB$81,'RAW data extract'!$C$74:$C$81,VLOOKUP('Market shares starting point Fe'!$D158,Nomenclature!$F$1:$G$8,2,FALSE))-'Market shares starting point Fe'!AD158)+AD158)</f>
        <v>3.6861742471406563E-2</v>
      </c>
      <c r="AF158" s="7">
        <f>IF(SUMIFS('Eurostat market shares'!$Z$2:$Z$185,'Eurostat market shares'!$C$2:$C$185,'Market shares starting point Fe'!$C158,'Eurostat market shares'!$D$2:$D$185,'Market shares starting point Fe'!$D158)=0,(SUMIFS('RAW data extract'!AC$74:AC$81,'RAW data extract'!$C$74:$C$81,VLOOKUP('Market shares starting point Fe'!$D158,Nomenclature!$F$1:$G$8,2,FALSE))-'Market shares starting point Fe'!AE158)+AE158,$Z158/SUMIFS('Eurostat market shares'!$Z$2:$Z$185,'Eurostat market shares'!$C$2:$C$185,'Market shares starting point Fe'!$C158,'Eurostat market shares'!$D$2:$D$185,'Market shares starting point Fe'!$D158)*(SUMIFS('RAW data extract'!AC$74:AC$81,'RAW data extract'!$C$74:$C$81,VLOOKUP('Market shares starting point Fe'!$D158,Nomenclature!$F$1:$G$8,2,FALSE))-'Market shares starting point Fe'!AE158)+AE158)</f>
        <v>3.6362084416650627E-2</v>
      </c>
      <c r="AG158" s="7">
        <f>IF(SUMIFS('Eurostat market shares'!$Z$2:$Z$185,'Eurostat market shares'!$C$2:$C$185,'Market shares starting point Fe'!$C158,'Eurostat market shares'!$D$2:$D$185,'Market shares starting point Fe'!$D158)=0,(SUMIFS('RAW data extract'!AD$74:AD$81,'RAW data extract'!$C$74:$C$81,VLOOKUP('Market shares starting point Fe'!$D158,Nomenclature!$F$1:$G$8,2,FALSE))-'Market shares starting point Fe'!AF158)+AF158,$Z158/SUMIFS('Eurostat market shares'!$Z$2:$Z$185,'Eurostat market shares'!$C$2:$C$185,'Market shares starting point Fe'!$C158,'Eurostat market shares'!$D$2:$D$185,'Market shares starting point Fe'!$D158)*(SUMIFS('RAW data extract'!AD$74:AD$81,'RAW data extract'!$C$74:$C$81,VLOOKUP('Market shares starting point Fe'!$D158,Nomenclature!$F$1:$G$8,2,FALSE))-'Market shares starting point Fe'!AF158)+AF158)</f>
        <v>3.5892138907732116E-2</v>
      </c>
      <c r="AH158" s="7">
        <f>IF(SUMIFS('Eurostat market shares'!$Z$2:$Z$185,'Eurostat market shares'!$C$2:$C$185,'Market shares starting point Fe'!$C158,'Eurostat market shares'!$D$2:$D$185,'Market shares starting point Fe'!$D158)=0,(SUMIFS('RAW data extract'!AE$74:AE$81,'RAW data extract'!$C$74:$C$81,VLOOKUP('Market shares starting point Fe'!$D158,Nomenclature!$F$1:$G$8,2,FALSE))-'Market shares starting point Fe'!AG158)+AG158,$Z158/SUMIFS('Eurostat market shares'!$Z$2:$Z$185,'Eurostat market shares'!$C$2:$C$185,'Market shares starting point Fe'!$C158,'Eurostat market shares'!$D$2:$D$185,'Market shares starting point Fe'!$D158)*(SUMIFS('RAW data extract'!AE$74:AE$81,'RAW data extract'!$C$74:$C$81,VLOOKUP('Market shares starting point Fe'!$D158,Nomenclature!$F$1:$G$8,2,FALSE))-'Market shares starting point Fe'!AG158)+AG158)</f>
        <v>3.5424830398900535E-2</v>
      </c>
      <c r="AI158" s="7">
        <f>IF(SUMIFS('Eurostat market shares'!$Z$2:$Z$185,'Eurostat market shares'!$C$2:$C$185,'Market shares starting point Fe'!$C158,'Eurostat market shares'!$D$2:$D$185,'Market shares starting point Fe'!$D158)=0,(SUMIFS('RAW data extract'!AF$74:AF$81,'RAW data extract'!$C$74:$C$81,VLOOKUP('Market shares starting point Fe'!$D158,Nomenclature!$F$1:$G$8,2,FALSE))-'Market shares starting point Fe'!AH158)+AH158,$Z158/SUMIFS('Eurostat market shares'!$Z$2:$Z$185,'Eurostat market shares'!$C$2:$C$185,'Market shares starting point Fe'!$C158,'Eurostat market shares'!$D$2:$D$185,'Market shares starting point Fe'!$D158)*(SUMIFS('RAW data extract'!AF$74:AF$81,'RAW data extract'!$C$74:$C$81,VLOOKUP('Market shares starting point Fe'!$D158,Nomenclature!$F$1:$G$8,2,FALSE))-'Market shares starting point Fe'!AH158)+AH158)</f>
        <v>3.4967944163720059E-2</v>
      </c>
      <c r="AJ158" s="7">
        <f>IF(SUMIFS('Eurostat market shares'!$Z$2:$Z$185,'Eurostat market shares'!$C$2:$C$185,'Market shares starting point Fe'!$C158,'Eurostat market shares'!$D$2:$D$185,'Market shares starting point Fe'!$D158)=0,(SUMIFS('RAW data extract'!AG$74:AG$81,'RAW data extract'!$C$74:$C$81,VLOOKUP('Market shares starting point Fe'!$D158,Nomenclature!$F$1:$G$8,2,FALSE))-'Market shares starting point Fe'!AI158)+AI158,$Z158/SUMIFS('Eurostat market shares'!$Z$2:$Z$185,'Eurostat market shares'!$C$2:$C$185,'Market shares starting point Fe'!$C158,'Eurostat market shares'!$D$2:$D$185,'Market shares starting point Fe'!$D158)*(SUMIFS('RAW data extract'!AG$74:AG$81,'RAW data extract'!$C$74:$C$81,VLOOKUP('Market shares starting point Fe'!$D158,Nomenclature!$F$1:$G$8,2,FALSE))-'Market shares starting point Fe'!AI158)+AI158)</f>
        <v>3.4512792740558365E-2</v>
      </c>
      <c r="AK158" s="7">
        <f>IF(SUMIFS('Eurostat market shares'!$Z$2:$Z$185,'Eurostat market shares'!$C$2:$C$185,'Market shares starting point Fe'!$C158,'Eurostat market shares'!$D$2:$D$185,'Market shares starting point Fe'!$D158)=0,(SUMIFS('RAW data extract'!AH$74:AH$81,'RAW data extract'!$C$74:$C$81,VLOOKUP('Market shares starting point Fe'!$D158,Nomenclature!$F$1:$G$8,2,FALSE))-'Market shares starting point Fe'!AJ158)+AJ158,$Z158/SUMIFS('Eurostat market shares'!$Z$2:$Z$185,'Eurostat market shares'!$C$2:$C$185,'Market shares starting point Fe'!$C158,'Eurostat market shares'!$D$2:$D$185,'Market shares starting point Fe'!$D158)*(SUMIFS('RAW data extract'!AH$74:AH$81,'RAW data extract'!$C$74:$C$81,VLOOKUP('Market shares starting point Fe'!$D158,Nomenclature!$F$1:$G$8,2,FALSE))-'Market shares starting point Fe'!AJ158)+AJ158)</f>
        <v>3.405087619776296E-2</v>
      </c>
      <c r="AL158" s="7">
        <f>IF(SUMIFS('Eurostat market shares'!$Z$2:$Z$185,'Eurostat market shares'!$C$2:$C$185,'Market shares starting point Fe'!$C158,'Eurostat market shares'!$D$2:$D$185,'Market shares starting point Fe'!$D158)=0,(SUMIFS('RAW data extract'!AI$74:AI$81,'RAW data extract'!$C$74:$C$81,VLOOKUP('Market shares starting point Fe'!$D158,Nomenclature!$F$1:$G$8,2,FALSE))-'Market shares starting point Fe'!AK158)+AK158,$Z158/SUMIFS('Eurostat market shares'!$Z$2:$Z$185,'Eurostat market shares'!$C$2:$C$185,'Market shares starting point Fe'!$C158,'Eurostat market shares'!$D$2:$D$185,'Market shares starting point Fe'!$D158)*(SUMIFS('RAW data extract'!AI$74:AI$81,'RAW data extract'!$C$74:$C$81,VLOOKUP('Market shares starting point Fe'!$D158,Nomenclature!$F$1:$G$8,2,FALSE))-'Market shares starting point Fe'!AK158)+AK158)</f>
        <v>3.3574473740367934E-2</v>
      </c>
      <c r="AM158" s="7">
        <f>IF(SUMIFS('Eurostat market shares'!$Z$2:$Z$185,'Eurostat market shares'!$C$2:$C$185,'Market shares starting point Fe'!$C158,'Eurostat market shares'!$D$2:$D$185,'Market shares starting point Fe'!$D158)=0,(SUMIFS('RAW data extract'!AJ$74:AJ$81,'RAW data extract'!$C$74:$C$81,VLOOKUP('Market shares starting point Fe'!$D158,Nomenclature!$F$1:$G$8,2,FALSE))-'Market shares starting point Fe'!AL158)+AL158,$Z158/SUMIFS('Eurostat market shares'!$Z$2:$Z$185,'Eurostat market shares'!$C$2:$C$185,'Market shares starting point Fe'!$C158,'Eurostat market shares'!$D$2:$D$185,'Market shares starting point Fe'!$D158)*(SUMIFS('RAW data extract'!AJ$74:AJ$81,'RAW data extract'!$C$74:$C$81,VLOOKUP('Market shares starting point Fe'!$D158,Nomenclature!$F$1:$G$8,2,FALSE))-'Market shares starting point Fe'!AL158)+AL158)</f>
        <v>3.3072029260569361E-2</v>
      </c>
      <c r="AN158" s="7">
        <f>IF(SUMIFS('Eurostat market shares'!$Z$2:$Z$185,'Eurostat market shares'!$C$2:$C$185,'Market shares starting point Fe'!$C158,'Eurostat market shares'!$D$2:$D$185,'Market shares starting point Fe'!$D158)=0,(SUMIFS('RAW data extract'!AK$74:AK$81,'RAW data extract'!$C$74:$C$81,VLOOKUP('Market shares starting point Fe'!$D158,Nomenclature!$F$1:$G$8,2,FALSE))-'Market shares starting point Fe'!AM158)+AM158,$Z158/SUMIFS('Eurostat market shares'!$Z$2:$Z$185,'Eurostat market shares'!$C$2:$C$185,'Market shares starting point Fe'!$C158,'Eurostat market shares'!$D$2:$D$185,'Market shares starting point Fe'!$D158)*(SUMIFS('RAW data extract'!AK$74:AK$81,'RAW data extract'!$C$74:$C$81,VLOOKUP('Market shares starting point Fe'!$D158,Nomenclature!$F$1:$G$8,2,FALSE))-'Market shares starting point Fe'!AM158)+AM158)</f>
        <v>3.2535206199983589E-2</v>
      </c>
      <c r="AO158" s="7">
        <f>IF(SUMIFS('Eurostat market shares'!$Z$2:$Z$185,'Eurostat market shares'!$C$2:$C$185,'Market shares starting point Fe'!$C158,'Eurostat market shares'!$D$2:$D$185,'Market shares starting point Fe'!$D158)=0,(SUMIFS('RAW data extract'!AL$74:AL$81,'RAW data extract'!$C$74:$C$81,VLOOKUP('Market shares starting point Fe'!$D158,Nomenclature!$F$1:$G$8,2,FALSE))-'Market shares starting point Fe'!AN158)+AN158,$Z158/SUMIFS('Eurostat market shares'!$Z$2:$Z$185,'Eurostat market shares'!$C$2:$C$185,'Market shares starting point Fe'!$C158,'Eurostat market shares'!$D$2:$D$185,'Market shares starting point Fe'!$D158)*(SUMIFS('RAW data extract'!AL$74:AL$81,'RAW data extract'!$C$74:$C$81,VLOOKUP('Market shares starting point Fe'!$D158,Nomenclature!$F$1:$G$8,2,FALSE))-'Market shares starting point Fe'!AN158)+AN158)</f>
        <v>3.1974565430853183E-2</v>
      </c>
      <c r="AP158" s="7">
        <f>IF(SUMIFS('Eurostat market shares'!$Z$2:$Z$185,'Eurostat market shares'!$C$2:$C$185,'Market shares starting point Fe'!$C158,'Eurostat market shares'!$D$2:$D$185,'Market shares starting point Fe'!$D158)=0,(SUMIFS('RAW data extract'!AM$74:AM$81,'RAW data extract'!$C$74:$C$81,VLOOKUP('Market shares starting point Fe'!$D158,Nomenclature!$F$1:$G$8,2,FALSE))-'Market shares starting point Fe'!AO158)+AO158,$Z158/SUMIFS('Eurostat market shares'!$Z$2:$Z$185,'Eurostat market shares'!$C$2:$C$185,'Market shares starting point Fe'!$C158,'Eurostat market shares'!$D$2:$D$185,'Market shares starting point Fe'!$D158)*(SUMIFS('RAW data extract'!AM$74:AM$81,'RAW data extract'!$C$74:$C$81,VLOOKUP('Market shares starting point Fe'!$D158,Nomenclature!$F$1:$G$8,2,FALSE))-'Market shares starting point Fe'!AO158)+AO158)</f>
        <v>3.1376122585766317E-2</v>
      </c>
      <c r="AQ158" s="7">
        <f>IF(SUMIFS('Eurostat market shares'!$Z$2:$Z$185,'Eurostat market shares'!$C$2:$C$185,'Market shares starting point Fe'!$C158,'Eurostat market shares'!$D$2:$D$185,'Market shares starting point Fe'!$D158)=0,(SUMIFS('RAW data extract'!AN$74:AN$81,'RAW data extract'!$C$74:$C$81,VLOOKUP('Market shares starting point Fe'!$D158,Nomenclature!$F$1:$G$8,2,FALSE))-'Market shares starting point Fe'!AP158)+AP158,$Z158/SUMIFS('Eurostat market shares'!$Z$2:$Z$185,'Eurostat market shares'!$C$2:$C$185,'Market shares starting point Fe'!$C158,'Eurostat market shares'!$D$2:$D$185,'Market shares starting point Fe'!$D158)*(SUMIFS('RAW data extract'!AN$74:AN$81,'RAW data extract'!$C$74:$C$81,VLOOKUP('Market shares starting point Fe'!$D158,Nomenclature!$F$1:$G$8,2,FALSE))-'Market shares starting point Fe'!AP158)+AP158)</f>
        <v>3.0758873610600885E-2</v>
      </c>
      <c r="AR158" s="7">
        <f>IF(SUMIFS('Eurostat market shares'!$Z$2:$Z$185,'Eurostat market shares'!$C$2:$C$185,'Market shares starting point Fe'!$C158,'Eurostat market shares'!$D$2:$D$185,'Market shares starting point Fe'!$D158)=0,(SUMIFS('RAW data extract'!AO$74:AO$81,'RAW data extract'!$C$74:$C$81,VLOOKUP('Market shares starting point Fe'!$D158,Nomenclature!$F$1:$G$8,2,FALSE))-'Market shares starting point Fe'!AQ158)+AQ158,$Z158/SUMIFS('Eurostat market shares'!$Z$2:$Z$185,'Eurostat market shares'!$C$2:$C$185,'Market shares starting point Fe'!$C158,'Eurostat market shares'!$D$2:$D$185,'Market shares starting point Fe'!$D158)*(SUMIFS('RAW data extract'!AO$74:AO$81,'RAW data extract'!$C$74:$C$81,VLOOKUP('Market shares starting point Fe'!$D158,Nomenclature!$F$1:$G$8,2,FALSE))-'Market shares starting point Fe'!AQ158)+AQ158)</f>
        <v>3.0131756974951004E-2</v>
      </c>
      <c r="AS158" s="7">
        <f>IF(SUMIFS('Eurostat market shares'!$Z$2:$Z$185,'Eurostat market shares'!$C$2:$C$185,'Market shares starting point Fe'!$C158,'Eurostat market shares'!$D$2:$D$185,'Market shares starting point Fe'!$D158)=0,(SUMIFS('RAW data extract'!AP$74:AP$81,'RAW data extract'!$C$74:$C$81,VLOOKUP('Market shares starting point Fe'!$D158,Nomenclature!$F$1:$G$8,2,FALSE))-'Market shares starting point Fe'!AR158)+AR158,$Z158/SUMIFS('Eurostat market shares'!$Z$2:$Z$185,'Eurostat market shares'!$C$2:$C$185,'Market shares starting point Fe'!$C158,'Eurostat market shares'!$D$2:$D$185,'Market shares starting point Fe'!$D158)*(SUMIFS('RAW data extract'!AP$74:AP$81,'RAW data extract'!$C$74:$C$81,VLOOKUP('Market shares starting point Fe'!$D158,Nomenclature!$F$1:$G$8,2,FALSE))-'Market shares starting point Fe'!AR158)+AR158)</f>
        <v>2.9469294986471151E-2</v>
      </c>
      <c r="AT158" s="7">
        <f>IF(SUMIFS('Eurostat market shares'!$Z$2:$Z$185,'Eurostat market shares'!$C$2:$C$185,'Market shares starting point Fe'!$C158,'Eurostat market shares'!$D$2:$D$185,'Market shares starting point Fe'!$D158)=0,(SUMIFS('RAW data extract'!AQ$74:AQ$81,'RAW data extract'!$C$74:$C$81,VLOOKUP('Market shares starting point Fe'!$D158,Nomenclature!$F$1:$G$8,2,FALSE))-'Market shares starting point Fe'!AS158)+AS158,$Z158/SUMIFS('Eurostat market shares'!$Z$2:$Z$185,'Eurostat market shares'!$C$2:$C$185,'Market shares starting point Fe'!$C158,'Eurostat market shares'!$D$2:$D$185,'Market shares starting point Fe'!$D158)*(SUMIFS('RAW data extract'!AQ$74:AQ$81,'RAW data extract'!$C$74:$C$81,VLOOKUP('Market shares starting point Fe'!$D158,Nomenclature!$F$1:$G$8,2,FALSE))-'Market shares starting point Fe'!AS158)+AS158)</f>
        <v>2.878992632452141E-2</v>
      </c>
      <c r="AU158" s="7">
        <f>IF(SUMIFS('Eurostat market shares'!$Z$2:$Z$185,'Eurostat market shares'!$C$2:$C$185,'Market shares starting point Fe'!$C158,'Eurostat market shares'!$D$2:$D$185,'Market shares starting point Fe'!$D158)=0,(SUMIFS('RAW data extract'!AR$74:AR$81,'RAW data extract'!$C$74:$C$81,VLOOKUP('Market shares starting point Fe'!$D158,Nomenclature!$F$1:$G$8,2,FALSE))-'Market shares starting point Fe'!AT158)+AT158,$Z158/SUMIFS('Eurostat market shares'!$Z$2:$Z$185,'Eurostat market shares'!$C$2:$C$185,'Market shares starting point Fe'!$C158,'Eurostat market shares'!$D$2:$D$185,'Market shares starting point Fe'!$D158)*(SUMIFS('RAW data extract'!AR$74:AR$81,'RAW data extract'!$C$74:$C$81,VLOOKUP('Market shares starting point Fe'!$D158,Nomenclature!$F$1:$G$8,2,FALSE))-'Market shares starting point Fe'!AT158)+AT158)</f>
        <v>2.8115409997323565E-2</v>
      </c>
      <c r="AV158" s="7">
        <f>IF(SUMIFS('Eurostat market shares'!$Z$2:$Z$185,'Eurostat market shares'!$C$2:$C$185,'Market shares starting point Fe'!$C158,'Eurostat market shares'!$D$2:$D$185,'Market shares starting point Fe'!$D158)=0,(SUMIFS('RAW data extract'!AS$74:AS$81,'RAW data extract'!$C$74:$C$81,VLOOKUP('Market shares starting point Fe'!$D158,Nomenclature!$F$1:$G$8,2,FALSE))-'Market shares starting point Fe'!AU158)+AU158,$Z158/SUMIFS('Eurostat market shares'!$Z$2:$Z$185,'Eurostat market shares'!$C$2:$C$185,'Market shares starting point Fe'!$C158,'Eurostat market shares'!$D$2:$D$185,'Market shares starting point Fe'!$D158)*(SUMIFS('RAW data extract'!AS$74:AS$81,'RAW data extract'!$C$74:$C$81,VLOOKUP('Market shares starting point Fe'!$D158,Nomenclature!$F$1:$G$8,2,FALSE))-'Market shares starting point Fe'!AU158)+AU158)</f>
        <v>2.7413408001102178E-2</v>
      </c>
      <c r="AW158" s="7">
        <f>IF(SUMIFS('Eurostat market shares'!$Z$2:$Z$185,'Eurostat market shares'!$C$2:$C$185,'Market shares starting point Fe'!$C158,'Eurostat market shares'!$D$2:$D$185,'Market shares starting point Fe'!$D158)=0,(SUMIFS('RAW data extract'!AT$74:AT$81,'RAW data extract'!$C$74:$C$81,VLOOKUP('Market shares starting point Fe'!$D158,Nomenclature!$F$1:$G$8,2,FALSE))-'Market shares starting point Fe'!AV158)+AV158,$Z158/SUMIFS('Eurostat market shares'!$Z$2:$Z$185,'Eurostat market shares'!$C$2:$C$185,'Market shares starting point Fe'!$C158,'Eurostat market shares'!$D$2:$D$185,'Market shares starting point Fe'!$D158)*(SUMIFS('RAW data extract'!AT$74:AT$81,'RAW data extract'!$C$74:$C$81,VLOOKUP('Market shares starting point Fe'!$D158,Nomenclature!$F$1:$G$8,2,FALSE))-'Market shares starting point Fe'!AV158)+AV158)</f>
        <v>2.6675194485455574E-2</v>
      </c>
      <c r="AX158" s="7">
        <f>IF(SUMIFS('Eurostat market shares'!$Z$2:$Z$185,'Eurostat market shares'!$C$2:$C$185,'Market shares starting point Fe'!$C158,'Eurostat market shares'!$D$2:$D$185,'Market shares starting point Fe'!$D158)=0,(SUMIFS('RAW data extract'!AU$74:AU$81,'RAW data extract'!$C$74:$C$81,VLOOKUP('Market shares starting point Fe'!$D158,Nomenclature!$F$1:$G$8,2,FALSE))-'Market shares starting point Fe'!AW158)+AW158,$Z158/SUMIFS('Eurostat market shares'!$Z$2:$Z$185,'Eurostat market shares'!$C$2:$C$185,'Market shares starting point Fe'!$C158,'Eurostat market shares'!$D$2:$D$185,'Market shares starting point Fe'!$D158)*(SUMIFS('RAW data extract'!AU$74:AU$81,'RAW data extract'!$C$74:$C$81,VLOOKUP('Market shares starting point Fe'!$D158,Nomenclature!$F$1:$G$8,2,FALSE))-'Market shares starting point Fe'!AW158)+AW158)</f>
        <v>2.5961732701462927E-2</v>
      </c>
      <c r="AY158" s="7">
        <f>IF(SUMIFS('Eurostat market shares'!$Z$2:$Z$185,'Eurostat market shares'!$C$2:$C$185,'Market shares starting point Fe'!$C158,'Eurostat market shares'!$D$2:$D$185,'Market shares starting point Fe'!$D158)=0,(SUMIFS('RAW data extract'!AV$74:AV$81,'RAW data extract'!$C$74:$C$81,VLOOKUP('Market shares starting point Fe'!$D158,Nomenclature!$F$1:$G$8,2,FALSE))-'Market shares starting point Fe'!AX158)+AX158,$Z158/SUMIFS('Eurostat market shares'!$Z$2:$Z$185,'Eurostat market shares'!$C$2:$C$185,'Market shares starting point Fe'!$C158,'Eurostat market shares'!$D$2:$D$185,'Market shares starting point Fe'!$D158)*(SUMIFS('RAW data extract'!AV$74:AV$81,'RAW data extract'!$C$74:$C$81,VLOOKUP('Market shares starting point Fe'!$D158,Nomenclature!$F$1:$G$8,2,FALSE))-'Market shares starting point Fe'!AX158)+AX158)</f>
        <v>2.5011607202097323E-2</v>
      </c>
      <c r="AZ158" s="7">
        <f>IF(SUMIFS('Eurostat market shares'!$Z$2:$Z$185,'Eurostat market shares'!$C$2:$C$185,'Market shares starting point Fe'!$C158,'Eurostat market shares'!$D$2:$D$185,'Market shares starting point Fe'!$D158)=0,(SUMIFS('RAW data extract'!AW$74:AW$81,'RAW data extract'!$C$74:$C$81,VLOOKUP('Market shares starting point Fe'!$D158,Nomenclature!$F$1:$G$8,2,FALSE))-'Market shares starting point Fe'!AY158)+AY158,$Z158/SUMIFS('Eurostat market shares'!$Z$2:$Z$185,'Eurostat market shares'!$C$2:$C$185,'Market shares starting point Fe'!$C158,'Eurostat market shares'!$D$2:$D$185,'Market shares starting point Fe'!$D158)*(SUMIFS('RAW data extract'!AW$74:AW$81,'RAW data extract'!$C$74:$C$81,VLOOKUP('Market shares starting point Fe'!$D158,Nomenclature!$F$1:$G$8,2,FALSE))-'Market shares starting point Fe'!AY158)+AY158)</f>
        <v>2.4092173084509141E-2</v>
      </c>
      <c r="BA158" s="7">
        <f>IF(SUMIFS('Eurostat market shares'!$Z$2:$Z$185,'Eurostat market shares'!$C$2:$C$185,'Market shares starting point Fe'!$C158,'Eurostat market shares'!$D$2:$D$185,'Market shares starting point Fe'!$D158)=0,(SUMIFS('RAW data extract'!AX$74:AX$81,'RAW data extract'!$C$74:$C$81,VLOOKUP('Market shares starting point Fe'!$D158,Nomenclature!$F$1:$G$8,2,FALSE))-'Market shares starting point Fe'!AZ158)+AZ158,$Z158/SUMIFS('Eurostat market shares'!$Z$2:$Z$185,'Eurostat market shares'!$C$2:$C$185,'Market shares starting point Fe'!$C158,'Eurostat market shares'!$D$2:$D$185,'Market shares starting point Fe'!$D158)*(SUMIFS('RAW data extract'!AX$74:AX$81,'RAW data extract'!$C$74:$C$81,VLOOKUP('Market shares starting point Fe'!$D158,Nomenclature!$F$1:$G$8,2,FALSE))-'Market shares starting point Fe'!AZ158)+AZ158)</f>
        <v>2.307349448163876E-2</v>
      </c>
      <c r="BB158" s="7">
        <f>IF(SUMIFS('Eurostat market shares'!$Z$2:$Z$185,'Eurostat market shares'!$C$2:$C$185,'Market shares starting point Fe'!$C158,'Eurostat market shares'!$D$2:$D$185,'Market shares starting point Fe'!$D158)=0,(SUMIFS('RAW data extract'!AY$74:AY$81,'RAW data extract'!$C$74:$C$81,VLOOKUP('Market shares starting point Fe'!$D158,Nomenclature!$F$1:$G$8,2,FALSE))-'Market shares starting point Fe'!BA158)+BA158,$Z158/SUMIFS('Eurostat market shares'!$Z$2:$Z$185,'Eurostat market shares'!$C$2:$C$185,'Market shares starting point Fe'!$C158,'Eurostat market shares'!$D$2:$D$185,'Market shares starting point Fe'!$D158)*(SUMIFS('RAW data extract'!AY$74:AY$81,'RAW data extract'!$C$74:$C$81,VLOOKUP('Market shares starting point Fe'!$D158,Nomenclature!$F$1:$G$8,2,FALSE))-'Market shares starting point Fe'!BA158)+BA158)</f>
        <v>2.1944456187427953E-2</v>
      </c>
      <c r="BC158" s="7">
        <f>IF(SUMIFS('Eurostat market shares'!$Z$2:$Z$185,'Eurostat market shares'!$C$2:$C$185,'Market shares starting point Fe'!$C158,'Eurostat market shares'!$D$2:$D$185,'Market shares starting point Fe'!$D158)=0,(SUMIFS('RAW data extract'!AZ$74:AZ$81,'RAW data extract'!$C$74:$C$81,VLOOKUP('Market shares starting point Fe'!$D158,Nomenclature!$F$1:$G$8,2,FALSE))-'Market shares starting point Fe'!BB158)+BB158,$Z158/SUMIFS('Eurostat market shares'!$Z$2:$Z$185,'Eurostat market shares'!$C$2:$C$185,'Market shares starting point Fe'!$C158,'Eurostat market shares'!$D$2:$D$185,'Market shares starting point Fe'!$D158)*(SUMIFS('RAW data extract'!AZ$74:AZ$81,'RAW data extract'!$C$74:$C$81,VLOOKUP('Market shares starting point Fe'!$D158,Nomenclature!$F$1:$G$8,2,FALSE))-'Market shares starting point Fe'!BB158)+BB158)</f>
        <v>2.0689861826904216E-2</v>
      </c>
      <c r="BD158" s="7">
        <f>IF(SUMIFS('Eurostat market shares'!$Z$2:$Z$185,'Eurostat market shares'!$C$2:$C$185,'Market shares starting point Fe'!$C158,'Eurostat market shares'!$D$2:$D$185,'Market shares starting point Fe'!$D158)=0,(SUMIFS('RAW data extract'!BA$74:BA$81,'RAW data extract'!$C$74:$C$81,VLOOKUP('Market shares starting point Fe'!$D158,Nomenclature!$F$1:$G$8,2,FALSE))-'Market shares starting point Fe'!BC158)+BC158,$Z158/SUMIFS('Eurostat market shares'!$Z$2:$Z$185,'Eurostat market shares'!$C$2:$C$185,'Market shares starting point Fe'!$C158,'Eurostat market shares'!$D$2:$D$185,'Market shares starting point Fe'!$D158)*(SUMIFS('RAW data extract'!BA$74:BA$81,'RAW data extract'!$C$74:$C$81,VLOOKUP('Market shares starting point Fe'!$D158,Nomenclature!$F$1:$G$8,2,FALSE))-'Market shares starting point Fe'!BC158)+BC158)</f>
        <v>1.9327288165710312E-2</v>
      </c>
      <c r="BE158" s="7">
        <f>IF(SUMIFS('Eurostat market shares'!$Z$2:$Z$185,'Eurostat market shares'!$C$2:$C$185,'Market shares starting point Fe'!$C158,'Eurostat market shares'!$D$2:$D$185,'Market shares starting point Fe'!$D158)=0,(SUMIFS('RAW data extract'!BB$74:BB$81,'RAW data extract'!$C$74:$C$81,VLOOKUP('Market shares starting point Fe'!$D158,Nomenclature!$F$1:$G$8,2,FALSE))-'Market shares starting point Fe'!BD158)+BD158,$Z158/SUMIFS('Eurostat market shares'!$Z$2:$Z$185,'Eurostat market shares'!$C$2:$C$185,'Market shares starting point Fe'!$C158,'Eurostat market shares'!$D$2:$D$185,'Market shares starting point Fe'!$D158)*(SUMIFS('RAW data extract'!BB$74:BB$81,'RAW data extract'!$C$74:$C$81,VLOOKUP('Market shares starting point Fe'!$D158,Nomenclature!$F$1:$G$8,2,FALSE))-'Market shares starting point Fe'!BD158)+BD158)</f>
        <v>1.778918601000138E-2</v>
      </c>
      <c r="BF158" s="7">
        <f>IF(SUMIFS('Eurostat market shares'!$Z$2:$Z$185,'Eurostat market shares'!$C$2:$C$185,'Market shares starting point Fe'!$C158,'Eurostat market shares'!$D$2:$D$185,'Market shares starting point Fe'!$D158)=0,(SUMIFS('RAW data extract'!BC$74:BC$81,'RAW data extract'!$C$74:$C$81,VLOOKUP('Market shares starting point Fe'!$D158,Nomenclature!$F$1:$G$8,2,FALSE))-'Market shares starting point Fe'!BE158)+BE158,$Z158/SUMIFS('Eurostat market shares'!$Z$2:$Z$185,'Eurostat market shares'!$C$2:$C$185,'Market shares starting point Fe'!$C158,'Eurostat market shares'!$D$2:$D$185,'Market shares starting point Fe'!$D158)*(SUMIFS('RAW data extract'!BC$74:BC$81,'RAW data extract'!$C$74:$C$81,VLOOKUP('Market shares starting point Fe'!$D158,Nomenclature!$F$1:$G$8,2,FALSE))-'Market shares starting point Fe'!BE158)+BE158)</f>
        <v>1.6066049282571458E-2</v>
      </c>
      <c r="BG158" s="7">
        <f>IF(SUMIFS('Eurostat market shares'!$Z$2:$Z$185,'Eurostat market shares'!$C$2:$C$185,'Market shares starting point Fe'!$C158,'Eurostat market shares'!$D$2:$D$185,'Market shares starting point Fe'!$D158)=0,(SUMIFS('RAW data extract'!BD$74:BD$81,'RAW data extract'!$C$74:$C$81,VLOOKUP('Market shares starting point Fe'!$D158,Nomenclature!$F$1:$G$8,2,FALSE))-'Market shares starting point Fe'!BF158)+BF158,$Z158/SUMIFS('Eurostat market shares'!$Z$2:$Z$185,'Eurostat market shares'!$C$2:$C$185,'Market shares starting point Fe'!$C158,'Eurostat market shares'!$D$2:$D$185,'Market shares starting point Fe'!$D158)*(SUMIFS('RAW data extract'!BD$74:BD$81,'RAW data extract'!$C$74:$C$81,VLOOKUP('Market shares starting point Fe'!$D158,Nomenclature!$F$1:$G$8,2,FALSE))-'Market shares starting point Fe'!BF158)+BF158)</f>
        <v>1.4125887914513678E-2</v>
      </c>
      <c r="BH158" s="7">
        <f>IF(SUMIFS('Eurostat market shares'!$Z$2:$Z$185,'Eurostat market shares'!$C$2:$C$185,'Market shares starting point Fe'!$C158,'Eurostat market shares'!$D$2:$D$185,'Market shares starting point Fe'!$D158)=0,(SUMIFS('RAW data extract'!BE$74:BE$81,'RAW data extract'!$C$74:$C$81,VLOOKUP('Market shares starting point Fe'!$D158,Nomenclature!$F$1:$G$8,2,FALSE))-'Market shares starting point Fe'!BG158)+BG158,$Z158/SUMIFS('Eurostat market shares'!$Z$2:$Z$185,'Eurostat market shares'!$C$2:$C$185,'Market shares starting point Fe'!$C158,'Eurostat market shares'!$D$2:$D$185,'Market shares starting point Fe'!$D158)*(SUMIFS('RAW data extract'!BE$74:BE$81,'RAW data extract'!$C$74:$C$81,VLOOKUP('Market shares starting point Fe'!$D158,Nomenclature!$F$1:$G$8,2,FALSE))-'Market shares starting point Fe'!BG158)+BG158)</f>
        <v>1.1920960596593901E-2</v>
      </c>
    </row>
    <row r="159" spans="1:60" hidden="1" x14ac:dyDescent="0.3">
      <c r="A159" t="s">
        <v>9</v>
      </c>
      <c r="B159" t="s">
        <v>10</v>
      </c>
      <c r="C159" t="s">
        <v>38</v>
      </c>
      <c r="D159" t="s">
        <v>21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 s="6">
        <f>IFERROR(SUMIFS('intermediary sheet'!J$2:J$185,'intermediary sheet'!$C$2:$C$185,'Market shares starting point Fe'!$C159,'intermediary sheet'!$D$2:$D$185,'Market shares starting point Fe'!$D159)/SUMIFS('intermediary sheet'!J$2:J$185,'intermediary sheet'!$C$2:$C$185,'Market shares starting point Fe'!$C159,'intermediary sheet'!$D$2:$D$185,"total"),0)</f>
        <v>0</v>
      </c>
      <c r="K159" s="6">
        <f>IFERROR(SUMIFS('intermediary sheet'!K$2:K$185,'intermediary sheet'!$C$2:$C$185,'Market shares starting point Fe'!$C159,'intermediary sheet'!$D$2:$D$185,'Market shares starting point Fe'!$D159)/SUMIFS('intermediary sheet'!K$2:K$185,'intermediary sheet'!$C$2:$C$185,'Market shares starting point Fe'!$C159,'intermediary sheet'!$D$2:$D$185,"total"),0)</f>
        <v>1.453840562151684E-4</v>
      </c>
      <c r="L159" s="6">
        <f>IFERROR(SUMIFS('intermediary sheet'!L$2:L$185,'intermediary sheet'!$C$2:$C$185,'Market shares starting point Fe'!$C159,'intermediary sheet'!$D$2:$D$185,'Market shares starting point Fe'!$D159)/SUMIFS('intermediary sheet'!L$2:L$185,'intermediary sheet'!$C$2:$C$185,'Market shares starting point Fe'!$C159,'intermediary sheet'!$D$2:$D$185,"total"),0)</f>
        <v>0</v>
      </c>
      <c r="M159" s="6">
        <f>IFERROR(SUMIFS('intermediary sheet'!M$2:M$185,'intermediary sheet'!$C$2:$C$185,'Market shares starting point Fe'!$C159,'intermediary sheet'!$D$2:$D$185,'Market shares starting point Fe'!$D159)/SUMIFS('intermediary sheet'!M$2:M$185,'intermediary sheet'!$C$2:$C$185,'Market shares starting point Fe'!$C159,'intermediary sheet'!$D$2:$D$185,"total"),0)</f>
        <v>4.5025777257479912E-5</v>
      </c>
      <c r="N159" s="6">
        <f>IFERROR(SUMIFS('intermediary sheet'!N$2:N$185,'intermediary sheet'!$C$2:$C$185,'Market shares starting point Fe'!$C159,'intermediary sheet'!$D$2:$D$185,'Market shares starting point Fe'!$D159)/SUMIFS('intermediary sheet'!N$2:N$185,'intermediary sheet'!$C$2:$C$185,'Market shares starting point Fe'!$C159,'intermediary sheet'!$D$2:$D$185,"total"),0)</f>
        <v>1.2987012987012987E-4</v>
      </c>
      <c r="O159" s="6">
        <f>IFERROR(SUMIFS('intermediary sheet'!O$2:O$185,'intermediary sheet'!$C$2:$C$185,'Market shares starting point Fe'!$C159,'intermediary sheet'!$D$2:$D$185,'Market shares starting point Fe'!$D159)/SUMIFS('intermediary sheet'!O$2:O$185,'intermediary sheet'!$C$2:$C$185,'Market shares starting point Fe'!$C159,'intermediary sheet'!$D$2:$D$185,"total"),0)</f>
        <v>0</v>
      </c>
      <c r="P159" s="6">
        <f>IFERROR(SUMIFS('intermediary sheet'!P$2:P$185,'intermediary sheet'!$C$2:$C$185,'Market shares starting point Fe'!$C159,'intermediary sheet'!$D$2:$D$185,'Market shares starting point Fe'!$D159)/SUMIFS('intermediary sheet'!P$2:P$185,'intermediary sheet'!$C$2:$C$185,'Market shares starting point Fe'!$C159,'intermediary sheet'!$D$2:$D$185,"total"),0)</f>
        <v>0</v>
      </c>
      <c r="Q159" s="6">
        <f>IFERROR(SUMIFS('intermediary sheet'!Q$2:Q$185,'intermediary sheet'!$C$2:$C$185,'Market shares starting point Fe'!$C159,'intermediary sheet'!$D$2:$D$185,'Market shares starting point Fe'!$D159)/SUMIFS('intermediary sheet'!Q$2:Q$185,'intermediary sheet'!$C$2:$C$185,'Market shares starting point Fe'!$C159,'intermediary sheet'!$D$2:$D$185,"total"),0)</f>
        <v>0</v>
      </c>
      <c r="R159" s="6">
        <f>IFERROR(SUMIFS('intermediary sheet'!R$2:R$185,'intermediary sheet'!$C$2:$C$185,'Market shares starting point Fe'!$C159,'intermediary sheet'!$D$2:$D$185,'Market shares starting point Fe'!$D159)/SUMIFS('intermediary sheet'!R$2:R$185,'intermediary sheet'!$C$2:$C$185,'Market shares starting point Fe'!$C159,'intermediary sheet'!$D$2:$D$185,"total"),0)</f>
        <v>0</v>
      </c>
      <c r="S159" s="6">
        <f>IFERROR(SUMIFS('intermediary sheet'!S$2:S$185,'intermediary sheet'!$C$2:$C$185,'Market shares starting point Fe'!$C159,'intermediary sheet'!$D$2:$D$185,'Market shares starting point Fe'!$D159)/SUMIFS('intermediary sheet'!S$2:S$185,'intermediary sheet'!$C$2:$C$185,'Market shares starting point Fe'!$C159,'intermediary sheet'!$D$2:$D$185,"total"),0)</f>
        <v>0</v>
      </c>
      <c r="T159" s="6">
        <f>IFERROR(SUMIFS('intermediary sheet'!T$2:T$185,'intermediary sheet'!$C$2:$C$185,'Market shares starting point Fe'!$C159,'intermediary sheet'!$D$2:$D$185,'Market shares starting point Fe'!$D159)/SUMIFS('intermediary sheet'!T$2:T$185,'intermediary sheet'!$C$2:$C$185,'Market shares starting point Fe'!$C159,'intermediary sheet'!$D$2:$D$185,"total"),0)</f>
        <v>0</v>
      </c>
      <c r="U159" s="6">
        <f>IFERROR(SUMIFS('intermediary sheet'!U$2:U$185,'intermediary sheet'!$C$2:$C$185,'Market shares starting point Fe'!$C159,'intermediary sheet'!$D$2:$D$185,'Market shares starting point Fe'!$D159)/SUMIFS('intermediary sheet'!U$2:U$185,'intermediary sheet'!$C$2:$C$185,'Market shares starting point Fe'!$C159,'intermediary sheet'!$D$2:$D$185,"total"),0)</f>
        <v>0</v>
      </c>
      <c r="V159" s="6">
        <f>IFERROR(SUMIFS('intermediary sheet'!V$2:V$185,'intermediary sheet'!$C$2:$C$185,'Market shares starting point Fe'!$C159,'intermediary sheet'!$D$2:$D$185,'Market shares starting point Fe'!$D159)/SUMIFS('intermediary sheet'!V$2:V$185,'intermediary sheet'!$C$2:$C$185,'Market shares starting point Fe'!$C159,'intermediary sheet'!$D$2:$D$185,"total"),0)</f>
        <v>0</v>
      </c>
      <c r="W159" s="6">
        <f>IFERROR(SUMIFS('intermediary sheet'!W$2:W$185,'intermediary sheet'!$C$2:$C$185,'Market shares starting point Fe'!$C159,'intermediary sheet'!$D$2:$D$185,'Market shares starting point Fe'!$D159)/SUMIFS('intermediary sheet'!W$2:W$185,'intermediary sheet'!$C$2:$C$185,'Market shares starting point Fe'!$C159,'intermediary sheet'!$D$2:$D$185,"total"),0)</f>
        <v>0</v>
      </c>
      <c r="X159" s="6">
        <f>IFERROR(SUMIFS('intermediary sheet'!X$2:X$185,'intermediary sheet'!$C$2:$C$185,'Market shares starting point Fe'!$C159,'intermediary sheet'!$D$2:$D$185,'Market shares starting point Fe'!$D159)/SUMIFS('intermediary sheet'!X$2:X$185,'intermediary sheet'!$C$2:$C$185,'Market shares starting point Fe'!$C159,'intermediary sheet'!$D$2:$D$185,"total"),0)</f>
        <v>0</v>
      </c>
      <c r="Y159" s="6">
        <f>IFERROR(SUMIFS('intermediary sheet'!Y$2:Y$185,'intermediary sheet'!$C$2:$C$185,'Market shares starting point Fe'!$C159,'intermediary sheet'!$D$2:$D$185,'Market shares starting point Fe'!$D159)/SUMIFS('intermediary sheet'!Y$2:Y$185,'intermediary sheet'!$C$2:$C$185,'Market shares starting point Fe'!$C159,'intermediary sheet'!$D$2:$D$185,"total"),0)</f>
        <v>0</v>
      </c>
      <c r="Z159" s="6">
        <f>IFERROR(SUMIFS('intermediary sheet'!Z$2:Z$185,'intermediary sheet'!$C$2:$C$185,'Market shares starting point Fe'!$C159,'intermediary sheet'!$D$2:$D$185,'Market shares starting point Fe'!$D159)/SUMIFS('intermediary sheet'!Z$2:Z$185,'intermediary sheet'!$C$2:$C$185,'Market shares starting point Fe'!$C159,'intermediary sheet'!$D$2:$D$185,"total"),0)</f>
        <v>0</v>
      </c>
      <c r="AA159" s="7">
        <f>IF(SUMIFS('Eurostat market shares'!$Z$2:$Z$185,'Eurostat market shares'!$C$2:$C$185,'Market shares starting point Fe'!$C159,'Eurostat market shares'!$D$2:$D$185,'Market shares starting point Fe'!$D159)=0,(SUMIFS('RAW data extract'!X$74:X$81,'RAW data extract'!$C$74:$C$81,VLOOKUP('Market shares starting point Fe'!$D159,Nomenclature!$F$1:$G$8,2,FALSE))-'Market shares starting point Fe'!Z159)+Z159,$Z159/SUMIFS('Eurostat market shares'!$Z$2:$Z$185,'Eurostat market shares'!$C$2:$C$185,'Market shares starting point Fe'!$C159,'Eurostat market shares'!$D$2:$D$185,'Market shares starting point Fe'!$D159)*(SUMIFS('RAW data extract'!X$74:X$81,'RAW data extract'!$C$74:$C$81,VLOOKUP('Market shares starting point Fe'!$D159,Nomenclature!$F$1:$G$8,2,FALSE))-'Market shares starting point Fe'!Z159)+Z159)</f>
        <v>3.1451634939410661E-5</v>
      </c>
      <c r="AB159" s="7">
        <f>IF(SUMIFS('Eurostat market shares'!$Z$2:$Z$185,'Eurostat market shares'!$C$2:$C$185,'Market shares starting point Fe'!$C159,'Eurostat market shares'!$D$2:$D$185,'Market shares starting point Fe'!$D159)=0,(SUMIFS('RAW data extract'!Y$74:Y$81,'RAW data extract'!$C$74:$C$81,VLOOKUP('Market shares starting point Fe'!$D159,Nomenclature!$F$1:$G$8,2,FALSE))-'Market shares starting point Fe'!AA159)+AA159,$Z159/SUMIFS('Eurostat market shares'!$Z$2:$Z$185,'Eurostat market shares'!$C$2:$C$185,'Market shares starting point Fe'!$C159,'Eurostat market shares'!$D$2:$D$185,'Market shares starting point Fe'!$D159)*(SUMIFS('RAW data extract'!Y$74:Y$81,'RAW data extract'!$C$74:$C$81,VLOOKUP('Market shares starting point Fe'!$D159,Nomenclature!$F$1:$G$8,2,FALSE))-'Market shares starting point Fe'!AA159)+AA159)</f>
        <v>3.2337662751868216E-5</v>
      </c>
      <c r="AC159" s="7">
        <f>IF(SUMIFS('Eurostat market shares'!$Z$2:$Z$185,'Eurostat market shares'!$C$2:$C$185,'Market shares starting point Fe'!$C159,'Eurostat market shares'!$D$2:$D$185,'Market shares starting point Fe'!$D159)=0,(SUMIFS('RAW data extract'!Z$74:Z$81,'RAW data extract'!$C$74:$C$81,VLOOKUP('Market shares starting point Fe'!$D159,Nomenclature!$F$1:$G$8,2,FALSE))-'Market shares starting point Fe'!AB159)+AB159,$Z159/SUMIFS('Eurostat market shares'!$Z$2:$Z$185,'Eurostat market shares'!$C$2:$C$185,'Market shares starting point Fe'!$C159,'Eurostat market shares'!$D$2:$D$185,'Market shares starting point Fe'!$D159)*(SUMIFS('RAW data extract'!Z$74:Z$81,'RAW data extract'!$C$74:$C$81,VLOOKUP('Market shares starting point Fe'!$D159,Nomenclature!$F$1:$G$8,2,FALSE))-'Market shares starting point Fe'!AB159)+AB159)</f>
        <v>3.3413273411202505E-5</v>
      </c>
      <c r="AD159" s="7">
        <f>IF(SUMIFS('Eurostat market shares'!$Z$2:$Z$185,'Eurostat market shares'!$C$2:$C$185,'Market shares starting point Fe'!$C159,'Eurostat market shares'!$D$2:$D$185,'Market shares starting point Fe'!$D159)=0,(SUMIFS('RAW data extract'!AA$74:AA$81,'RAW data extract'!$C$74:$C$81,VLOOKUP('Market shares starting point Fe'!$D159,Nomenclature!$F$1:$G$8,2,FALSE))-'Market shares starting point Fe'!AC159)+AC159,$Z159/SUMIFS('Eurostat market shares'!$Z$2:$Z$185,'Eurostat market shares'!$C$2:$C$185,'Market shares starting point Fe'!$C159,'Eurostat market shares'!$D$2:$D$185,'Market shares starting point Fe'!$D159)*(SUMIFS('RAW data extract'!AA$74:AA$81,'RAW data extract'!$C$74:$C$81,VLOOKUP('Market shares starting point Fe'!$D159,Nomenclature!$F$1:$G$8,2,FALSE))-'Market shares starting point Fe'!AC159)+AC159)</f>
        <v>3.4628690814887669E-5</v>
      </c>
      <c r="AE159" s="7">
        <f>IF(SUMIFS('Eurostat market shares'!$Z$2:$Z$185,'Eurostat market shares'!$C$2:$C$185,'Market shares starting point Fe'!$C159,'Eurostat market shares'!$D$2:$D$185,'Market shares starting point Fe'!$D159)=0,(SUMIFS('RAW data extract'!AB$74:AB$81,'RAW data extract'!$C$74:$C$81,VLOOKUP('Market shares starting point Fe'!$D159,Nomenclature!$F$1:$G$8,2,FALSE))-'Market shares starting point Fe'!AD159)+AD159,$Z159/SUMIFS('Eurostat market shares'!$Z$2:$Z$185,'Eurostat market shares'!$C$2:$C$185,'Market shares starting point Fe'!$C159,'Eurostat market shares'!$D$2:$D$185,'Market shares starting point Fe'!$D159)*(SUMIFS('RAW data extract'!AB$74:AB$81,'RAW data extract'!$C$74:$C$81,VLOOKUP('Market shares starting point Fe'!$D159,Nomenclature!$F$1:$G$8,2,FALSE))-'Market shares starting point Fe'!AD159)+AD159)</f>
        <v>3.5763703385667795E-5</v>
      </c>
      <c r="AF159" s="7">
        <f>IF(SUMIFS('Eurostat market shares'!$Z$2:$Z$185,'Eurostat market shares'!$C$2:$C$185,'Market shares starting point Fe'!$C159,'Eurostat market shares'!$D$2:$D$185,'Market shares starting point Fe'!$D159)=0,(SUMIFS('RAW data extract'!AC$74:AC$81,'RAW data extract'!$C$74:$C$81,VLOOKUP('Market shares starting point Fe'!$D159,Nomenclature!$F$1:$G$8,2,FALSE))-'Market shares starting point Fe'!AE159)+AE159,$Z159/SUMIFS('Eurostat market shares'!$Z$2:$Z$185,'Eurostat market shares'!$C$2:$C$185,'Market shares starting point Fe'!$C159,'Eurostat market shares'!$D$2:$D$185,'Market shares starting point Fe'!$D159)*(SUMIFS('RAW data extract'!AC$74:AC$81,'RAW data extract'!$C$74:$C$81,VLOOKUP('Market shares starting point Fe'!$D159,Nomenclature!$F$1:$G$8,2,FALSE))-'Market shares starting point Fe'!AE159)+AE159)</f>
        <v>3.6847644219590408E-5</v>
      </c>
      <c r="AG159" s="7">
        <f>IF(SUMIFS('Eurostat market shares'!$Z$2:$Z$185,'Eurostat market shares'!$C$2:$C$185,'Market shares starting point Fe'!$C159,'Eurostat market shares'!$D$2:$D$185,'Market shares starting point Fe'!$D159)=0,(SUMIFS('RAW data extract'!AD$74:AD$81,'RAW data extract'!$C$74:$C$81,VLOOKUP('Market shares starting point Fe'!$D159,Nomenclature!$F$1:$G$8,2,FALSE))-'Market shares starting point Fe'!AF159)+AF159,$Z159/SUMIFS('Eurostat market shares'!$Z$2:$Z$185,'Eurostat market shares'!$C$2:$C$185,'Market shares starting point Fe'!$C159,'Eurostat market shares'!$D$2:$D$185,'Market shares starting point Fe'!$D159)*(SUMIFS('RAW data extract'!AD$74:AD$81,'RAW data extract'!$C$74:$C$81,VLOOKUP('Market shares starting point Fe'!$D159,Nomenclature!$F$1:$G$8,2,FALSE))-'Market shares starting point Fe'!AF159)+AF159)</f>
        <v>3.7887884466593821E-5</v>
      </c>
      <c r="AH159" s="7">
        <f>IF(SUMIFS('Eurostat market shares'!$Z$2:$Z$185,'Eurostat market shares'!$C$2:$C$185,'Market shares starting point Fe'!$C159,'Eurostat market shares'!$D$2:$D$185,'Market shares starting point Fe'!$D159)=0,(SUMIFS('RAW data extract'!AE$74:AE$81,'RAW data extract'!$C$74:$C$81,VLOOKUP('Market shares starting point Fe'!$D159,Nomenclature!$F$1:$G$8,2,FALSE))-'Market shares starting point Fe'!AG159)+AG159,$Z159/SUMIFS('Eurostat market shares'!$Z$2:$Z$185,'Eurostat market shares'!$C$2:$C$185,'Market shares starting point Fe'!$C159,'Eurostat market shares'!$D$2:$D$185,'Market shares starting point Fe'!$D159)*(SUMIFS('RAW data extract'!AE$74:AE$81,'RAW data extract'!$C$74:$C$81,VLOOKUP('Market shares starting point Fe'!$D159,Nomenclature!$F$1:$G$8,2,FALSE))-'Market shares starting point Fe'!AG159)+AG159)</f>
        <v>3.8967393681361905E-5</v>
      </c>
      <c r="AI159" s="7">
        <f>IF(SUMIFS('Eurostat market shares'!$Z$2:$Z$185,'Eurostat market shares'!$C$2:$C$185,'Market shares starting point Fe'!$C159,'Eurostat market shares'!$D$2:$D$185,'Market shares starting point Fe'!$D159)=0,(SUMIFS('RAW data extract'!AF$74:AF$81,'RAW data extract'!$C$74:$C$81,VLOOKUP('Market shares starting point Fe'!$D159,Nomenclature!$F$1:$G$8,2,FALSE))-'Market shares starting point Fe'!AH159)+AH159,$Z159/SUMIFS('Eurostat market shares'!$Z$2:$Z$185,'Eurostat market shares'!$C$2:$C$185,'Market shares starting point Fe'!$C159,'Eurostat market shares'!$D$2:$D$185,'Market shares starting point Fe'!$D159)*(SUMIFS('RAW data extract'!AF$74:AF$81,'RAW data extract'!$C$74:$C$81,VLOOKUP('Market shares starting point Fe'!$D159,Nomenclature!$F$1:$G$8,2,FALSE))-'Market shares starting point Fe'!AH159)+AH159)</f>
        <v>4.0053074838500534E-5</v>
      </c>
      <c r="AJ159" s="7">
        <f>IF(SUMIFS('Eurostat market shares'!$Z$2:$Z$185,'Eurostat market shares'!$C$2:$C$185,'Market shares starting point Fe'!$C159,'Eurostat market shares'!$D$2:$D$185,'Market shares starting point Fe'!$D159)=0,(SUMIFS('RAW data extract'!AG$74:AG$81,'RAW data extract'!$C$74:$C$81,VLOOKUP('Market shares starting point Fe'!$D159,Nomenclature!$F$1:$G$8,2,FALSE))-'Market shares starting point Fe'!AI159)+AI159,$Z159/SUMIFS('Eurostat market shares'!$Z$2:$Z$185,'Eurostat market shares'!$C$2:$C$185,'Market shares starting point Fe'!$C159,'Eurostat market shares'!$D$2:$D$185,'Market shares starting point Fe'!$D159)*(SUMIFS('RAW data extract'!AG$74:AG$81,'RAW data extract'!$C$74:$C$81,VLOOKUP('Market shares starting point Fe'!$D159,Nomenclature!$F$1:$G$8,2,FALSE))-'Market shares starting point Fe'!AI159)+AI159)</f>
        <v>4.1197197991297726E-5</v>
      </c>
      <c r="AK159" s="7">
        <f>IF(SUMIFS('Eurostat market shares'!$Z$2:$Z$185,'Eurostat market shares'!$C$2:$C$185,'Market shares starting point Fe'!$C159,'Eurostat market shares'!$D$2:$D$185,'Market shares starting point Fe'!$D159)=0,(SUMIFS('RAW data extract'!AH$74:AH$81,'RAW data extract'!$C$74:$C$81,VLOOKUP('Market shares starting point Fe'!$D159,Nomenclature!$F$1:$G$8,2,FALSE))-'Market shares starting point Fe'!AJ159)+AJ159,$Z159/SUMIFS('Eurostat market shares'!$Z$2:$Z$185,'Eurostat market shares'!$C$2:$C$185,'Market shares starting point Fe'!$C159,'Eurostat market shares'!$D$2:$D$185,'Market shares starting point Fe'!$D159)*(SUMIFS('RAW data extract'!AH$74:AH$81,'RAW data extract'!$C$74:$C$81,VLOOKUP('Market shares starting point Fe'!$D159,Nomenclature!$F$1:$G$8,2,FALSE))-'Market shares starting point Fe'!AJ159)+AJ159)</f>
        <v>4.2470285593250626E-5</v>
      </c>
      <c r="AL159" s="7">
        <f>IF(SUMIFS('Eurostat market shares'!$Z$2:$Z$185,'Eurostat market shares'!$C$2:$C$185,'Market shares starting point Fe'!$C159,'Eurostat market shares'!$D$2:$D$185,'Market shares starting point Fe'!$D159)=0,(SUMIFS('RAW data extract'!AI$74:AI$81,'RAW data extract'!$C$74:$C$81,VLOOKUP('Market shares starting point Fe'!$D159,Nomenclature!$F$1:$G$8,2,FALSE))-'Market shares starting point Fe'!AK159)+AK159,$Z159/SUMIFS('Eurostat market shares'!$Z$2:$Z$185,'Eurostat market shares'!$C$2:$C$185,'Market shares starting point Fe'!$C159,'Eurostat market shares'!$D$2:$D$185,'Market shares starting point Fe'!$D159)*(SUMIFS('RAW data extract'!AI$74:AI$81,'RAW data extract'!$C$74:$C$81,VLOOKUP('Market shares starting point Fe'!$D159,Nomenclature!$F$1:$G$8,2,FALSE))-'Market shares starting point Fe'!AK159)+AK159)</f>
        <v>4.3906027992304353E-5</v>
      </c>
      <c r="AM159" s="7">
        <f>IF(SUMIFS('Eurostat market shares'!$Z$2:$Z$185,'Eurostat market shares'!$C$2:$C$185,'Market shares starting point Fe'!$C159,'Eurostat market shares'!$D$2:$D$185,'Market shares starting point Fe'!$D159)=0,(SUMIFS('RAW data extract'!AJ$74:AJ$81,'RAW data extract'!$C$74:$C$81,VLOOKUP('Market shares starting point Fe'!$D159,Nomenclature!$F$1:$G$8,2,FALSE))-'Market shares starting point Fe'!AL159)+AL159,$Z159/SUMIFS('Eurostat market shares'!$Z$2:$Z$185,'Eurostat market shares'!$C$2:$C$185,'Market shares starting point Fe'!$C159,'Eurostat market shares'!$D$2:$D$185,'Market shares starting point Fe'!$D159)*(SUMIFS('RAW data extract'!AJ$74:AJ$81,'RAW data extract'!$C$74:$C$81,VLOOKUP('Market shares starting point Fe'!$D159,Nomenclature!$F$1:$G$8,2,FALSE))-'Market shares starting point Fe'!AL159)+AL159)</f>
        <v>4.5532824028946061E-5</v>
      </c>
      <c r="AN159" s="7">
        <f>IF(SUMIFS('Eurostat market shares'!$Z$2:$Z$185,'Eurostat market shares'!$C$2:$C$185,'Market shares starting point Fe'!$C159,'Eurostat market shares'!$D$2:$D$185,'Market shares starting point Fe'!$D159)=0,(SUMIFS('RAW data extract'!AK$74:AK$81,'RAW data extract'!$C$74:$C$81,VLOOKUP('Market shares starting point Fe'!$D159,Nomenclature!$F$1:$G$8,2,FALSE))-'Market shares starting point Fe'!AM159)+AM159,$Z159/SUMIFS('Eurostat market shares'!$Z$2:$Z$185,'Eurostat market shares'!$C$2:$C$185,'Market shares starting point Fe'!$C159,'Eurostat market shares'!$D$2:$D$185,'Market shares starting point Fe'!$D159)*(SUMIFS('RAW data extract'!AK$74:AK$81,'RAW data extract'!$C$74:$C$81,VLOOKUP('Market shares starting point Fe'!$D159,Nomenclature!$F$1:$G$8,2,FALSE))-'Market shares starting point Fe'!AM159)+AM159)</f>
        <v>4.7450540965442324E-5</v>
      </c>
      <c r="AO159" s="7">
        <f>IF(SUMIFS('Eurostat market shares'!$Z$2:$Z$185,'Eurostat market shares'!$C$2:$C$185,'Market shares starting point Fe'!$C159,'Eurostat market shares'!$D$2:$D$185,'Market shares starting point Fe'!$D159)=0,(SUMIFS('RAW data extract'!AL$74:AL$81,'RAW data extract'!$C$74:$C$81,VLOOKUP('Market shares starting point Fe'!$D159,Nomenclature!$F$1:$G$8,2,FALSE))-'Market shares starting point Fe'!AN159)+AN159,$Z159/SUMIFS('Eurostat market shares'!$Z$2:$Z$185,'Eurostat market shares'!$C$2:$C$185,'Market shares starting point Fe'!$C159,'Eurostat market shares'!$D$2:$D$185,'Market shares starting point Fe'!$D159)*(SUMIFS('RAW data extract'!AL$74:AL$81,'RAW data extract'!$C$74:$C$81,VLOOKUP('Market shares starting point Fe'!$D159,Nomenclature!$F$1:$G$8,2,FALSE))-'Market shares starting point Fe'!AN159)+AN159)</f>
        <v>4.9588750128145506E-5</v>
      </c>
      <c r="AP159" s="7">
        <f>IF(SUMIFS('Eurostat market shares'!$Z$2:$Z$185,'Eurostat market shares'!$C$2:$C$185,'Market shares starting point Fe'!$C159,'Eurostat market shares'!$D$2:$D$185,'Market shares starting point Fe'!$D159)=0,(SUMIFS('RAW data extract'!AM$74:AM$81,'RAW data extract'!$C$74:$C$81,VLOOKUP('Market shares starting point Fe'!$D159,Nomenclature!$F$1:$G$8,2,FALSE))-'Market shares starting point Fe'!AO159)+AO159,$Z159/SUMIFS('Eurostat market shares'!$Z$2:$Z$185,'Eurostat market shares'!$C$2:$C$185,'Market shares starting point Fe'!$C159,'Eurostat market shares'!$D$2:$D$185,'Market shares starting point Fe'!$D159)*(SUMIFS('RAW data extract'!AM$74:AM$81,'RAW data extract'!$C$74:$C$81,VLOOKUP('Market shares starting point Fe'!$D159,Nomenclature!$F$1:$G$8,2,FALSE))-'Market shares starting point Fe'!AO159)+AO159)</f>
        <v>5.1955306817065874E-5</v>
      </c>
      <c r="AQ159" s="7">
        <f>IF(SUMIFS('Eurostat market shares'!$Z$2:$Z$185,'Eurostat market shares'!$C$2:$C$185,'Market shares starting point Fe'!$C159,'Eurostat market shares'!$D$2:$D$185,'Market shares starting point Fe'!$D159)=0,(SUMIFS('RAW data extract'!AN$74:AN$81,'RAW data extract'!$C$74:$C$81,VLOOKUP('Market shares starting point Fe'!$D159,Nomenclature!$F$1:$G$8,2,FALSE))-'Market shares starting point Fe'!AP159)+AP159,$Z159/SUMIFS('Eurostat market shares'!$Z$2:$Z$185,'Eurostat market shares'!$C$2:$C$185,'Market shares starting point Fe'!$C159,'Eurostat market shares'!$D$2:$D$185,'Market shares starting point Fe'!$D159)*(SUMIFS('RAW data extract'!AN$74:AN$81,'RAW data extract'!$C$74:$C$81,VLOOKUP('Market shares starting point Fe'!$D159,Nomenclature!$F$1:$G$8,2,FALSE))-'Market shares starting point Fe'!AP159)+AP159)</f>
        <v>5.4493860790469999E-5</v>
      </c>
      <c r="AR159" s="7">
        <f>IF(SUMIFS('Eurostat market shares'!$Z$2:$Z$185,'Eurostat market shares'!$C$2:$C$185,'Market shares starting point Fe'!$C159,'Eurostat market shares'!$D$2:$D$185,'Market shares starting point Fe'!$D159)=0,(SUMIFS('RAW data extract'!AO$74:AO$81,'RAW data extract'!$C$74:$C$81,VLOOKUP('Market shares starting point Fe'!$D159,Nomenclature!$F$1:$G$8,2,FALSE))-'Market shares starting point Fe'!AQ159)+AQ159,$Z159/SUMIFS('Eurostat market shares'!$Z$2:$Z$185,'Eurostat market shares'!$C$2:$C$185,'Market shares starting point Fe'!$C159,'Eurostat market shares'!$D$2:$D$185,'Market shares starting point Fe'!$D159)*(SUMIFS('RAW data extract'!AO$74:AO$81,'RAW data extract'!$C$74:$C$81,VLOOKUP('Market shares starting point Fe'!$D159,Nomenclature!$F$1:$G$8,2,FALSE))-'Market shares starting point Fe'!AQ159)+AQ159)</f>
        <v>5.7190908220331345E-5</v>
      </c>
      <c r="AS159" s="7">
        <f>IF(SUMIFS('Eurostat market shares'!$Z$2:$Z$185,'Eurostat market shares'!$C$2:$C$185,'Market shares starting point Fe'!$C159,'Eurostat market shares'!$D$2:$D$185,'Market shares starting point Fe'!$D159)=0,(SUMIFS('RAW data extract'!AP$74:AP$81,'RAW data extract'!$C$74:$C$81,VLOOKUP('Market shares starting point Fe'!$D159,Nomenclature!$F$1:$G$8,2,FALSE))-'Market shares starting point Fe'!AR159)+AR159,$Z159/SUMIFS('Eurostat market shares'!$Z$2:$Z$185,'Eurostat market shares'!$C$2:$C$185,'Market shares starting point Fe'!$C159,'Eurostat market shares'!$D$2:$D$185,'Market shares starting point Fe'!$D159)*(SUMIFS('RAW data extract'!AP$74:AP$81,'RAW data extract'!$C$74:$C$81,VLOOKUP('Market shares starting point Fe'!$D159,Nomenclature!$F$1:$G$8,2,FALSE))-'Market shares starting point Fe'!AR159)+AR159)</f>
        <v>6.0033249519162987E-5</v>
      </c>
      <c r="AT159" s="7">
        <f>IF(SUMIFS('Eurostat market shares'!$Z$2:$Z$185,'Eurostat market shares'!$C$2:$C$185,'Market shares starting point Fe'!$C159,'Eurostat market shares'!$D$2:$D$185,'Market shares starting point Fe'!$D159)=0,(SUMIFS('RAW data extract'!AQ$74:AQ$81,'RAW data extract'!$C$74:$C$81,VLOOKUP('Market shares starting point Fe'!$D159,Nomenclature!$F$1:$G$8,2,FALSE))-'Market shares starting point Fe'!AS159)+AS159,$Z159/SUMIFS('Eurostat market shares'!$Z$2:$Z$185,'Eurostat market shares'!$C$2:$C$185,'Market shares starting point Fe'!$C159,'Eurostat market shares'!$D$2:$D$185,'Market shares starting point Fe'!$D159)*(SUMIFS('RAW data extract'!AQ$74:AQ$81,'RAW data extract'!$C$74:$C$81,VLOOKUP('Market shares starting point Fe'!$D159,Nomenclature!$F$1:$G$8,2,FALSE))-'Market shares starting point Fe'!AS159)+AS159)</f>
        <v>6.3021984549952367E-5</v>
      </c>
      <c r="AU159" s="7">
        <f>IF(SUMIFS('Eurostat market shares'!$Z$2:$Z$185,'Eurostat market shares'!$C$2:$C$185,'Market shares starting point Fe'!$C159,'Eurostat market shares'!$D$2:$D$185,'Market shares starting point Fe'!$D159)=0,(SUMIFS('RAW data extract'!AR$74:AR$81,'RAW data extract'!$C$74:$C$81,VLOOKUP('Market shares starting point Fe'!$D159,Nomenclature!$F$1:$G$8,2,FALSE))-'Market shares starting point Fe'!AT159)+AT159,$Z159/SUMIFS('Eurostat market shares'!$Z$2:$Z$185,'Eurostat market shares'!$C$2:$C$185,'Market shares starting point Fe'!$C159,'Eurostat market shares'!$D$2:$D$185,'Market shares starting point Fe'!$D159)*(SUMIFS('RAW data extract'!AR$74:AR$81,'RAW data extract'!$C$74:$C$81,VLOOKUP('Market shares starting point Fe'!$D159,Nomenclature!$F$1:$G$8,2,FALSE))-'Market shares starting point Fe'!AT159)+AT159)</f>
        <v>6.6061670150832237E-5</v>
      </c>
      <c r="AV159" s="7">
        <f>IF(SUMIFS('Eurostat market shares'!$Z$2:$Z$185,'Eurostat market shares'!$C$2:$C$185,'Market shares starting point Fe'!$C159,'Eurostat market shares'!$D$2:$D$185,'Market shares starting point Fe'!$D159)=0,(SUMIFS('RAW data extract'!AS$74:AS$81,'RAW data extract'!$C$74:$C$81,VLOOKUP('Market shares starting point Fe'!$D159,Nomenclature!$F$1:$G$8,2,FALSE))-'Market shares starting point Fe'!AU159)+AU159,$Z159/SUMIFS('Eurostat market shares'!$Z$2:$Z$185,'Eurostat market shares'!$C$2:$C$185,'Market shares starting point Fe'!$C159,'Eurostat market shares'!$D$2:$D$185,'Market shares starting point Fe'!$D159)*(SUMIFS('RAW data extract'!AS$74:AS$81,'RAW data extract'!$C$74:$C$81,VLOOKUP('Market shares starting point Fe'!$D159,Nomenclature!$F$1:$G$8,2,FALSE))-'Market shares starting point Fe'!AU159)+AU159)</f>
        <v>6.9224460196423571E-5</v>
      </c>
      <c r="AW159" s="7">
        <f>IF(SUMIFS('Eurostat market shares'!$Z$2:$Z$185,'Eurostat market shares'!$C$2:$C$185,'Market shares starting point Fe'!$C159,'Eurostat market shares'!$D$2:$D$185,'Market shares starting point Fe'!$D159)=0,(SUMIFS('RAW data extract'!AT$74:AT$81,'RAW data extract'!$C$74:$C$81,VLOOKUP('Market shares starting point Fe'!$D159,Nomenclature!$F$1:$G$8,2,FALSE))-'Market shares starting point Fe'!AV159)+AV159,$Z159/SUMIFS('Eurostat market shares'!$Z$2:$Z$185,'Eurostat market shares'!$C$2:$C$185,'Market shares starting point Fe'!$C159,'Eurostat market shares'!$D$2:$D$185,'Market shares starting point Fe'!$D159)*(SUMIFS('RAW data extract'!AT$74:AT$81,'RAW data extract'!$C$74:$C$81,VLOOKUP('Market shares starting point Fe'!$D159,Nomenclature!$F$1:$G$8,2,FALSE))-'Market shares starting point Fe'!AV159)+AV159)</f>
        <v>7.249390836290166E-5</v>
      </c>
      <c r="AX159" s="7">
        <f>IF(SUMIFS('Eurostat market shares'!$Z$2:$Z$185,'Eurostat market shares'!$C$2:$C$185,'Market shares starting point Fe'!$C159,'Eurostat market shares'!$D$2:$D$185,'Market shares starting point Fe'!$D159)=0,(SUMIFS('RAW data extract'!AU$74:AU$81,'RAW data extract'!$C$74:$C$81,VLOOKUP('Market shares starting point Fe'!$D159,Nomenclature!$F$1:$G$8,2,FALSE))-'Market shares starting point Fe'!AW159)+AW159,$Z159/SUMIFS('Eurostat market shares'!$Z$2:$Z$185,'Eurostat market shares'!$C$2:$C$185,'Market shares starting point Fe'!$C159,'Eurostat market shares'!$D$2:$D$185,'Market shares starting point Fe'!$D159)*(SUMIFS('RAW data extract'!AU$74:AU$81,'RAW data extract'!$C$74:$C$81,VLOOKUP('Market shares starting point Fe'!$D159,Nomenclature!$F$1:$G$8,2,FALSE))-'Market shares starting point Fe'!AW159)+AW159)</f>
        <v>7.5960177492498033E-5</v>
      </c>
      <c r="AY159" s="7">
        <f>IF(SUMIFS('Eurostat market shares'!$Z$2:$Z$185,'Eurostat market shares'!$C$2:$C$185,'Market shares starting point Fe'!$C159,'Eurostat market shares'!$D$2:$D$185,'Market shares starting point Fe'!$D159)=0,(SUMIFS('RAW data extract'!AV$74:AV$81,'RAW data extract'!$C$74:$C$81,VLOOKUP('Market shares starting point Fe'!$D159,Nomenclature!$F$1:$G$8,2,FALSE))-'Market shares starting point Fe'!AX159)+AX159,$Z159/SUMIFS('Eurostat market shares'!$Z$2:$Z$185,'Eurostat market shares'!$C$2:$C$185,'Market shares starting point Fe'!$C159,'Eurostat market shares'!$D$2:$D$185,'Market shares starting point Fe'!$D159)*(SUMIFS('RAW data extract'!AV$74:AV$81,'RAW data extract'!$C$74:$C$81,VLOOKUP('Market shares starting point Fe'!$D159,Nomenclature!$F$1:$G$8,2,FALSE))-'Market shares starting point Fe'!AX159)+AX159)</f>
        <v>7.9901486654215481E-5</v>
      </c>
      <c r="AZ159" s="7">
        <f>IF(SUMIFS('Eurostat market shares'!$Z$2:$Z$185,'Eurostat market shares'!$C$2:$C$185,'Market shares starting point Fe'!$C159,'Eurostat market shares'!$D$2:$D$185,'Market shares starting point Fe'!$D159)=0,(SUMIFS('RAW data extract'!AW$74:AW$81,'RAW data extract'!$C$74:$C$81,VLOOKUP('Market shares starting point Fe'!$D159,Nomenclature!$F$1:$G$8,2,FALSE))-'Market shares starting point Fe'!AY159)+AY159,$Z159/SUMIFS('Eurostat market shares'!$Z$2:$Z$185,'Eurostat market shares'!$C$2:$C$185,'Market shares starting point Fe'!$C159,'Eurostat market shares'!$D$2:$D$185,'Market shares starting point Fe'!$D159)*(SUMIFS('RAW data extract'!AW$74:AW$81,'RAW data extract'!$C$74:$C$81,VLOOKUP('Market shares starting point Fe'!$D159,Nomenclature!$F$1:$G$8,2,FALSE))-'Market shares starting point Fe'!AY159)+AY159)</f>
        <v>8.4063538533015611E-5</v>
      </c>
      <c r="BA159" s="7">
        <f>IF(SUMIFS('Eurostat market shares'!$Z$2:$Z$185,'Eurostat market shares'!$C$2:$C$185,'Market shares starting point Fe'!$C159,'Eurostat market shares'!$D$2:$D$185,'Market shares starting point Fe'!$D159)=0,(SUMIFS('RAW data extract'!AX$74:AX$81,'RAW data extract'!$C$74:$C$81,VLOOKUP('Market shares starting point Fe'!$D159,Nomenclature!$F$1:$G$8,2,FALSE))-'Market shares starting point Fe'!AZ159)+AZ159,$Z159/SUMIFS('Eurostat market shares'!$Z$2:$Z$185,'Eurostat market shares'!$C$2:$C$185,'Market shares starting point Fe'!$C159,'Eurostat market shares'!$D$2:$D$185,'Market shares starting point Fe'!$D159)*(SUMIFS('RAW data extract'!AX$74:AX$81,'RAW data extract'!$C$74:$C$81,VLOOKUP('Market shares starting point Fe'!$D159,Nomenclature!$F$1:$G$8,2,FALSE))-'Market shares starting point Fe'!AZ159)+AZ159)</f>
        <v>8.8609987851437781E-5</v>
      </c>
      <c r="BB159" s="7">
        <f>IF(SUMIFS('Eurostat market shares'!$Z$2:$Z$185,'Eurostat market shares'!$C$2:$C$185,'Market shares starting point Fe'!$C159,'Eurostat market shares'!$D$2:$D$185,'Market shares starting point Fe'!$D159)=0,(SUMIFS('RAW data extract'!AY$74:AY$81,'RAW data extract'!$C$74:$C$81,VLOOKUP('Market shares starting point Fe'!$D159,Nomenclature!$F$1:$G$8,2,FALSE))-'Market shares starting point Fe'!BA159)+BA159,$Z159/SUMIFS('Eurostat market shares'!$Z$2:$Z$185,'Eurostat market shares'!$C$2:$C$185,'Market shares starting point Fe'!$C159,'Eurostat market shares'!$D$2:$D$185,'Market shares starting point Fe'!$D159)*(SUMIFS('RAW data extract'!AY$74:AY$81,'RAW data extract'!$C$74:$C$81,VLOOKUP('Market shares starting point Fe'!$D159,Nomenclature!$F$1:$G$8,2,FALSE))-'Market shares starting point Fe'!BA159)+BA159)</f>
        <v>9.3658992963984897E-5</v>
      </c>
      <c r="BC159" s="7">
        <f>IF(SUMIFS('Eurostat market shares'!$Z$2:$Z$185,'Eurostat market shares'!$C$2:$C$185,'Market shares starting point Fe'!$C159,'Eurostat market shares'!$D$2:$D$185,'Market shares starting point Fe'!$D159)=0,(SUMIFS('RAW data extract'!AZ$74:AZ$81,'RAW data extract'!$C$74:$C$81,VLOOKUP('Market shares starting point Fe'!$D159,Nomenclature!$F$1:$G$8,2,FALSE))-'Market shares starting point Fe'!BB159)+BB159,$Z159/SUMIFS('Eurostat market shares'!$Z$2:$Z$185,'Eurostat market shares'!$C$2:$C$185,'Market shares starting point Fe'!$C159,'Eurostat market shares'!$D$2:$D$185,'Market shares starting point Fe'!$D159)*(SUMIFS('RAW data extract'!AZ$74:AZ$81,'RAW data extract'!$C$74:$C$81,VLOOKUP('Market shares starting point Fe'!$D159,Nomenclature!$F$1:$G$8,2,FALSE))-'Market shares starting point Fe'!BB159)+BB159)</f>
        <v>9.9276599341383099E-5</v>
      </c>
      <c r="BD159" s="7">
        <f>IF(SUMIFS('Eurostat market shares'!$Z$2:$Z$185,'Eurostat market shares'!$C$2:$C$185,'Market shares starting point Fe'!$C159,'Eurostat market shares'!$D$2:$D$185,'Market shares starting point Fe'!$D159)=0,(SUMIFS('RAW data extract'!BA$74:BA$81,'RAW data extract'!$C$74:$C$81,VLOOKUP('Market shares starting point Fe'!$D159,Nomenclature!$F$1:$G$8,2,FALSE))-'Market shares starting point Fe'!BC159)+BC159,$Z159/SUMIFS('Eurostat market shares'!$Z$2:$Z$185,'Eurostat market shares'!$C$2:$C$185,'Market shares starting point Fe'!$C159,'Eurostat market shares'!$D$2:$D$185,'Market shares starting point Fe'!$D159)*(SUMIFS('RAW data extract'!BA$74:BA$81,'RAW data extract'!$C$74:$C$81,VLOOKUP('Market shares starting point Fe'!$D159,Nomenclature!$F$1:$G$8,2,FALSE))-'Market shares starting point Fe'!BC159)+BC159)</f>
        <v>1.053592419088396E-4</v>
      </c>
      <c r="BE159" s="7">
        <f>IF(SUMIFS('Eurostat market shares'!$Z$2:$Z$185,'Eurostat market shares'!$C$2:$C$185,'Market shares starting point Fe'!$C159,'Eurostat market shares'!$D$2:$D$185,'Market shares starting point Fe'!$D159)=0,(SUMIFS('RAW data extract'!BB$74:BB$81,'RAW data extract'!$C$74:$C$81,VLOOKUP('Market shares starting point Fe'!$D159,Nomenclature!$F$1:$G$8,2,FALSE))-'Market shares starting point Fe'!BD159)+BD159,$Z159/SUMIFS('Eurostat market shares'!$Z$2:$Z$185,'Eurostat market shares'!$C$2:$C$185,'Market shares starting point Fe'!$C159,'Eurostat market shares'!$D$2:$D$185,'Market shares starting point Fe'!$D159)*(SUMIFS('RAW data extract'!BB$74:BB$81,'RAW data extract'!$C$74:$C$81,VLOOKUP('Market shares starting point Fe'!$D159,Nomenclature!$F$1:$G$8,2,FALSE))-'Market shares starting point Fe'!BD159)+BD159)</f>
        <v>1.1223743783746689E-4</v>
      </c>
      <c r="BF159" s="7">
        <f>IF(SUMIFS('Eurostat market shares'!$Z$2:$Z$185,'Eurostat market shares'!$C$2:$C$185,'Market shares starting point Fe'!$C159,'Eurostat market shares'!$D$2:$D$185,'Market shares starting point Fe'!$D159)=0,(SUMIFS('RAW data extract'!BC$74:BC$81,'RAW data extract'!$C$74:$C$81,VLOOKUP('Market shares starting point Fe'!$D159,Nomenclature!$F$1:$G$8,2,FALSE))-'Market shares starting point Fe'!BE159)+BE159,$Z159/SUMIFS('Eurostat market shares'!$Z$2:$Z$185,'Eurostat market shares'!$C$2:$C$185,'Market shares starting point Fe'!$C159,'Eurostat market shares'!$D$2:$D$185,'Market shares starting point Fe'!$D159)*(SUMIFS('RAW data extract'!BC$74:BC$81,'RAW data extract'!$C$74:$C$81,VLOOKUP('Market shares starting point Fe'!$D159,Nomenclature!$F$1:$G$8,2,FALSE))-'Market shares starting point Fe'!BE159)+BE159)</f>
        <v>1.1994345012950137E-4</v>
      </c>
      <c r="BG159" s="7">
        <f>IF(SUMIFS('Eurostat market shares'!$Z$2:$Z$185,'Eurostat market shares'!$C$2:$C$185,'Market shares starting point Fe'!$C159,'Eurostat market shares'!$D$2:$D$185,'Market shares starting point Fe'!$D159)=0,(SUMIFS('RAW data extract'!BD$74:BD$81,'RAW data extract'!$C$74:$C$81,VLOOKUP('Market shares starting point Fe'!$D159,Nomenclature!$F$1:$G$8,2,FALSE))-'Market shares starting point Fe'!BF159)+BF159,$Z159/SUMIFS('Eurostat market shares'!$Z$2:$Z$185,'Eurostat market shares'!$C$2:$C$185,'Market shares starting point Fe'!$C159,'Eurostat market shares'!$D$2:$D$185,'Market shares starting point Fe'!$D159)*(SUMIFS('RAW data extract'!BD$74:BD$81,'RAW data extract'!$C$74:$C$81,VLOOKUP('Market shares starting point Fe'!$D159,Nomenclature!$F$1:$G$8,2,FALSE))-'Market shares starting point Fe'!BF159)+BF159)</f>
        <v>1.286164202993178E-4</v>
      </c>
      <c r="BH159" s="7">
        <f>IF(SUMIFS('Eurostat market shares'!$Z$2:$Z$185,'Eurostat market shares'!$C$2:$C$185,'Market shares starting point Fe'!$C159,'Eurostat market shares'!$D$2:$D$185,'Market shares starting point Fe'!$D159)=0,(SUMIFS('RAW data extract'!BE$74:BE$81,'RAW data extract'!$C$74:$C$81,VLOOKUP('Market shares starting point Fe'!$D159,Nomenclature!$F$1:$G$8,2,FALSE))-'Market shares starting point Fe'!BG159)+BG159,$Z159/SUMIFS('Eurostat market shares'!$Z$2:$Z$185,'Eurostat market shares'!$C$2:$C$185,'Market shares starting point Fe'!$C159,'Eurostat market shares'!$D$2:$D$185,'Market shares starting point Fe'!$D159)*(SUMIFS('RAW data extract'!BE$74:BE$81,'RAW data extract'!$C$74:$C$81,VLOOKUP('Market shares starting point Fe'!$D159,Nomenclature!$F$1:$G$8,2,FALSE))-'Market shares starting point Fe'!BG159)+BG159)</f>
        <v>1.3847148359464765E-4</v>
      </c>
    </row>
    <row r="160" spans="1:60" hidden="1" x14ac:dyDescent="0.3">
      <c r="A160" t="s">
        <v>9</v>
      </c>
      <c r="B160" t="s">
        <v>10</v>
      </c>
      <c r="C160" t="s">
        <v>38</v>
      </c>
      <c r="D160" t="s">
        <v>22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 s="6">
        <f>IFERROR(SUMIFS('intermediary sheet'!J$2:J$185,'intermediary sheet'!$C$2:$C$185,'Market shares starting point Fe'!$C160,'intermediary sheet'!$D$2:$D$185,'Market shares starting point Fe'!$D160)/SUMIFS('intermediary sheet'!J$2:J$185,'intermediary sheet'!$C$2:$C$185,'Market shares starting point Fe'!$C160,'intermediary sheet'!$D$2:$D$185,"total"),0)</f>
        <v>0.94598578116871868</v>
      </c>
      <c r="K160" s="6">
        <f>IFERROR(SUMIFS('intermediary sheet'!K$2:K$185,'intermediary sheet'!$C$2:$C$185,'Market shares starting point Fe'!$C160,'intermediary sheet'!$D$2:$D$185,'Market shares starting point Fe'!$D160)/SUMIFS('intermediary sheet'!K$2:K$185,'intermediary sheet'!$C$2:$C$185,'Market shares starting point Fe'!$C160,'intermediary sheet'!$D$2:$D$185,"total"),0)</f>
        <v>0.94041676762781679</v>
      </c>
      <c r="L160" s="6">
        <f>IFERROR(SUMIFS('intermediary sheet'!L$2:L$185,'intermediary sheet'!$C$2:$C$185,'Market shares starting point Fe'!$C160,'intermediary sheet'!$D$2:$D$185,'Market shares starting point Fe'!$D160)/SUMIFS('intermediary sheet'!L$2:L$185,'intermediary sheet'!$C$2:$C$185,'Market shares starting point Fe'!$C160,'intermediary sheet'!$D$2:$D$185,"total"),0)</f>
        <v>0.94636866228795524</v>
      </c>
      <c r="M160" s="6">
        <f>IFERROR(SUMIFS('intermediary sheet'!M$2:M$185,'intermediary sheet'!$C$2:$C$185,'Market shares starting point Fe'!$C160,'intermediary sheet'!$D$2:$D$185,'Market shares starting point Fe'!$D160)/SUMIFS('intermediary sheet'!M$2:M$185,'intermediary sheet'!$C$2:$C$185,'Market shares starting point Fe'!$C160,'intermediary sheet'!$D$2:$D$185,"total"),0)</f>
        <v>0.95891397825254954</v>
      </c>
      <c r="N160" s="6">
        <f>IFERROR(SUMIFS('intermediary sheet'!N$2:N$185,'intermediary sheet'!$C$2:$C$185,'Market shares starting point Fe'!$C160,'intermediary sheet'!$D$2:$D$185,'Market shares starting point Fe'!$D160)/SUMIFS('intermediary sheet'!N$2:N$185,'intermediary sheet'!$C$2:$C$185,'Market shares starting point Fe'!$C160,'intermediary sheet'!$D$2:$D$185,"total"),0)</f>
        <v>0.96443722943722943</v>
      </c>
      <c r="O160" s="6">
        <f>IFERROR(SUMIFS('intermediary sheet'!O$2:O$185,'intermediary sheet'!$C$2:$C$185,'Market shares starting point Fe'!$C160,'intermediary sheet'!$D$2:$D$185,'Market shares starting point Fe'!$D160)/SUMIFS('intermediary sheet'!O$2:O$185,'intermediary sheet'!$C$2:$C$185,'Market shares starting point Fe'!$C160,'intermediary sheet'!$D$2:$D$185,"total"),0)</f>
        <v>0.95970156235382165</v>
      </c>
      <c r="P160" s="6">
        <f>IFERROR(SUMIFS('intermediary sheet'!P$2:P$185,'intermediary sheet'!$C$2:$C$185,'Market shares starting point Fe'!$C160,'intermediary sheet'!$D$2:$D$185,'Market shares starting point Fe'!$D160)/SUMIFS('intermediary sheet'!P$2:P$185,'intermediary sheet'!$C$2:$C$185,'Market shares starting point Fe'!$C160,'intermediary sheet'!$D$2:$D$185,"total"),0)</f>
        <v>0.96661460808945021</v>
      </c>
      <c r="Q160" s="6">
        <f>IFERROR(SUMIFS('intermediary sheet'!Q$2:Q$185,'intermediary sheet'!$C$2:$C$185,'Market shares starting point Fe'!$C160,'intermediary sheet'!$D$2:$D$185,'Market shares starting point Fe'!$D160)/SUMIFS('intermediary sheet'!Q$2:Q$185,'intermediary sheet'!$C$2:$C$185,'Market shares starting point Fe'!$C160,'intermediary sheet'!$D$2:$D$185,"total"),0)</f>
        <v>0.95615230631628256</v>
      </c>
      <c r="R160" s="6">
        <f>IFERROR(SUMIFS('intermediary sheet'!R$2:R$185,'intermediary sheet'!$C$2:$C$185,'Market shares starting point Fe'!$C160,'intermediary sheet'!$D$2:$D$185,'Market shares starting point Fe'!$D160)/SUMIFS('intermediary sheet'!R$2:R$185,'intermediary sheet'!$C$2:$C$185,'Market shares starting point Fe'!$C160,'intermediary sheet'!$D$2:$D$185,"total"),0)</f>
        <v>0.94679905437352241</v>
      </c>
      <c r="S160" s="6">
        <f>IFERROR(SUMIFS('intermediary sheet'!S$2:S$185,'intermediary sheet'!$C$2:$C$185,'Market shares starting point Fe'!$C160,'intermediary sheet'!$D$2:$D$185,'Market shares starting point Fe'!$D160)/SUMIFS('intermediary sheet'!S$2:S$185,'intermediary sheet'!$C$2:$C$185,'Market shares starting point Fe'!$C160,'intermediary sheet'!$D$2:$D$185,"total"),0)</f>
        <v>0.93797718743645209</v>
      </c>
      <c r="T160" s="6">
        <f>IFERROR(SUMIFS('intermediary sheet'!T$2:T$185,'intermediary sheet'!$C$2:$C$185,'Market shares starting point Fe'!$C160,'intermediary sheet'!$D$2:$D$185,'Market shares starting point Fe'!$D160)/SUMIFS('intermediary sheet'!T$2:T$185,'intermediary sheet'!$C$2:$C$185,'Market shares starting point Fe'!$C160,'intermediary sheet'!$D$2:$D$185,"total"),0)</f>
        <v>0.95271180155740753</v>
      </c>
      <c r="U160" s="6">
        <f>IFERROR(SUMIFS('intermediary sheet'!U$2:U$185,'intermediary sheet'!$C$2:$C$185,'Market shares starting point Fe'!$C160,'intermediary sheet'!$D$2:$D$185,'Market shares starting point Fe'!$D160)/SUMIFS('intermediary sheet'!U$2:U$185,'intermediary sheet'!$C$2:$C$185,'Market shares starting point Fe'!$C160,'intermediary sheet'!$D$2:$D$185,"total"),0)</f>
        <v>0.93892202135018421</v>
      </c>
      <c r="V160" s="6">
        <f>IFERROR(SUMIFS('intermediary sheet'!V$2:V$185,'intermediary sheet'!$C$2:$C$185,'Market shares starting point Fe'!$C160,'intermediary sheet'!$D$2:$D$185,'Market shares starting point Fe'!$D160)/SUMIFS('intermediary sheet'!V$2:V$185,'intermediary sheet'!$C$2:$C$185,'Market shares starting point Fe'!$C160,'intermediary sheet'!$D$2:$D$185,"total"),0)</f>
        <v>0.94443730611795373</v>
      </c>
      <c r="W160" s="6">
        <f>IFERROR(SUMIFS('intermediary sheet'!W$2:W$185,'intermediary sheet'!$C$2:$C$185,'Market shares starting point Fe'!$C160,'intermediary sheet'!$D$2:$D$185,'Market shares starting point Fe'!$D160)/SUMIFS('intermediary sheet'!W$2:W$185,'intermediary sheet'!$C$2:$C$185,'Market shares starting point Fe'!$C160,'intermediary sheet'!$D$2:$D$185,"total"),0)</f>
        <v>0.94335182383593874</v>
      </c>
      <c r="X160" s="6">
        <f>IFERROR(SUMIFS('intermediary sheet'!X$2:X$185,'intermediary sheet'!$C$2:$C$185,'Market shares starting point Fe'!$C160,'intermediary sheet'!$D$2:$D$185,'Market shares starting point Fe'!$D160)/SUMIFS('intermediary sheet'!X$2:X$185,'intermediary sheet'!$C$2:$C$185,'Market shares starting point Fe'!$C160,'intermediary sheet'!$D$2:$D$185,"total"),0)</f>
        <v>0.95220171752238258</v>
      </c>
      <c r="Y160" s="6">
        <f>IFERROR(SUMIFS('intermediary sheet'!Y$2:Y$185,'intermediary sheet'!$C$2:$C$185,'Market shares starting point Fe'!$C160,'intermediary sheet'!$D$2:$D$185,'Market shares starting point Fe'!$D160)/SUMIFS('intermediary sheet'!Y$2:Y$185,'intermediary sheet'!$C$2:$C$185,'Market shares starting point Fe'!$C160,'intermediary sheet'!$D$2:$D$185,"total"),0)</f>
        <v>0.94678142370450058</v>
      </c>
      <c r="Z160" s="6">
        <f>IFERROR(SUMIFS('intermediary sheet'!Z$2:Z$185,'intermediary sheet'!$C$2:$C$185,'Market shares starting point Fe'!$C160,'intermediary sheet'!$D$2:$D$185,'Market shares starting point Fe'!$D160)/SUMIFS('intermediary sheet'!Z$2:Z$185,'intermediary sheet'!$C$2:$C$185,'Market shares starting point Fe'!$C160,'intermediary sheet'!$D$2:$D$185,"total"),0)</f>
        <v>0.94222539229671898</v>
      </c>
      <c r="AA160" s="7">
        <f>IF(SUMIFS('Eurostat market shares'!$Z$2:$Z$185,'Eurostat market shares'!$C$2:$C$185,'Market shares starting point Fe'!$C160,'Eurostat market shares'!$D$2:$D$185,'Market shares starting point Fe'!$D160)=0,(SUMIFS('RAW data extract'!X$74:X$81,'RAW data extract'!$C$74:$C$81,VLOOKUP('Market shares starting point Fe'!$D160,Nomenclature!$F$1:$G$8,2,FALSE))-'Market shares starting point Fe'!Z160)+Z160,$Z160/SUMIFS('Eurostat market shares'!$Z$2:$Z$185,'Eurostat market shares'!$C$2:$C$185,'Market shares starting point Fe'!$C160,'Eurostat market shares'!$D$2:$D$185,'Market shares starting point Fe'!$D160)*(SUMIFS('RAW data extract'!X$74:X$81,'RAW data extract'!$C$74:$C$81,VLOOKUP('Market shares starting point Fe'!$D160,Nomenclature!$F$1:$G$8,2,FALSE))-'Market shares starting point Fe'!Z160)+Z160)</f>
        <v>0.93524532854898357</v>
      </c>
      <c r="AB160" s="7">
        <f>IF(SUMIFS('Eurostat market shares'!$Z$2:$Z$185,'Eurostat market shares'!$C$2:$C$185,'Market shares starting point Fe'!$C160,'Eurostat market shares'!$D$2:$D$185,'Market shares starting point Fe'!$D160)=0,(SUMIFS('RAW data extract'!Y$74:Y$81,'RAW data extract'!$C$74:$C$81,VLOOKUP('Market shares starting point Fe'!$D160,Nomenclature!$F$1:$G$8,2,FALSE))-'Market shares starting point Fe'!AA160)+AA160,$Z160/SUMIFS('Eurostat market shares'!$Z$2:$Z$185,'Eurostat market shares'!$C$2:$C$185,'Market shares starting point Fe'!$C160,'Eurostat market shares'!$D$2:$D$185,'Market shares starting point Fe'!$D160)*(SUMIFS('RAW data extract'!Y$74:Y$81,'RAW data extract'!$C$74:$C$81,VLOOKUP('Market shares starting point Fe'!$D160,Nomenclature!$F$1:$G$8,2,FALSE))-'Market shares starting point Fe'!AA160)+AA160)</f>
        <v>0.93449248644743588</v>
      </c>
      <c r="AC160" s="7">
        <f>IF(SUMIFS('Eurostat market shares'!$Z$2:$Z$185,'Eurostat market shares'!$C$2:$C$185,'Market shares starting point Fe'!$C160,'Eurostat market shares'!$D$2:$D$185,'Market shares starting point Fe'!$D160)=0,(SUMIFS('RAW data extract'!Z$74:Z$81,'RAW data extract'!$C$74:$C$81,VLOOKUP('Market shares starting point Fe'!$D160,Nomenclature!$F$1:$G$8,2,FALSE))-'Market shares starting point Fe'!AB160)+AB160,$Z160/SUMIFS('Eurostat market shares'!$Z$2:$Z$185,'Eurostat market shares'!$C$2:$C$185,'Market shares starting point Fe'!$C160,'Eurostat market shares'!$D$2:$D$185,'Market shares starting point Fe'!$D160)*(SUMIFS('RAW data extract'!Z$74:Z$81,'RAW data extract'!$C$74:$C$81,VLOOKUP('Market shares starting point Fe'!$D160,Nomenclature!$F$1:$G$8,2,FALSE))-'Market shares starting point Fe'!AB160)+AB160)</f>
        <v>0.93331700624007874</v>
      </c>
      <c r="AD160" s="7">
        <f>IF(SUMIFS('Eurostat market shares'!$Z$2:$Z$185,'Eurostat market shares'!$C$2:$C$185,'Market shares starting point Fe'!$C160,'Eurostat market shares'!$D$2:$D$185,'Market shares starting point Fe'!$D160)=0,(SUMIFS('RAW data extract'!AA$74:AA$81,'RAW data extract'!$C$74:$C$81,VLOOKUP('Market shares starting point Fe'!$D160,Nomenclature!$F$1:$G$8,2,FALSE))-'Market shares starting point Fe'!AC160)+AC160,$Z160/SUMIFS('Eurostat market shares'!$Z$2:$Z$185,'Eurostat market shares'!$C$2:$C$185,'Market shares starting point Fe'!$C160,'Eurostat market shares'!$D$2:$D$185,'Market shares starting point Fe'!$D160)*(SUMIFS('RAW data extract'!AA$74:AA$81,'RAW data extract'!$C$74:$C$81,VLOOKUP('Market shares starting point Fe'!$D160,Nomenclature!$F$1:$G$8,2,FALSE))-'Market shares starting point Fe'!AC160)+AC160)</f>
        <v>0.93202508908884707</v>
      </c>
      <c r="AE160" s="7">
        <f>IF(SUMIFS('Eurostat market shares'!$Z$2:$Z$185,'Eurostat market shares'!$C$2:$C$185,'Market shares starting point Fe'!$C160,'Eurostat market shares'!$D$2:$D$185,'Market shares starting point Fe'!$D160)=0,(SUMIFS('RAW data extract'!AB$74:AB$81,'RAW data extract'!$C$74:$C$81,VLOOKUP('Market shares starting point Fe'!$D160,Nomenclature!$F$1:$G$8,2,FALSE))-'Market shares starting point Fe'!AD160)+AD160,$Z160/SUMIFS('Eurostat market shares'!$Z$2:$Z$185,'Eurostat market shares'!$C$2:$C$185,'Market shares starting point Fe'!$C160,'Eurostat market shares'!$D$2:$D$185,'Market shares starting point Fe'!$D160)*(SUMIFS('RAW data extract'!AB$74:AB$81,'RAW data extract'!$C$74:$C$81,VLOOKUP('Market shares starting point Fe'!$D160,Nomenclature!$F$1:$G$8,2,FALSE))-'Market shares starting point Fe'!AD160)+AD160)</f>
        <v>0.93063700015356965</v>
      </c>
      <c r="AF160" s="7">
        <f>IF(SUMIFS('Eurostat market shares'!$Z$2:$Z$185,'Eurostat market shares'!$C$2:$C$185,'Market shares starting point Fe'!$C160,'Eurostat market shares'!$D$2:$D$185,'Market shares starting point Fe'!$D160)=0,(SUMIFS('RAW data extract'!AC$74:AC$81,'RAW data extract'!$C$74:$C$81,VLOOKUP('Market shares starting point Fe'!$D160,Nomenclature!$F$1:$G$8,2,FALSE))-'Market shares starting point Fe'!AE160)+AE160,$Z160/SUMIFS('Eurostat market shares'!$Z$2:$Z$185,'Eurostat market shares'!$C$2:$C$185,'Market shares starting point Fe'!$C160,'Eurostat market shares'!$D$2:$D$185,'Market shares starting point Fe'!$D160)*(SUMIFS('RAW data extract'!AC$74:AC$81,'RAW data extract'!$C$74:$C$81,VLOOKUP('Market shares starting point Fe'!$D160,Nomenclature!$F$1:$G$8,2,FALSE))-'Market shares starting point Fe'!AE160)+AE160)</f>
        <v>0.92906053459345161</v>
      </c>
      <c r="AG160" s="7">
        <f>IF(SUMIFS('Eurostat market shares'!$Z$2:$Z$185,'Eurostat market shares'!$C$2:$C$185,'Market shares starting point Fe'!$C160,'Eurostat market shares'!$D$2:$D$185,'Market shares starting point Fe'!$D160)=0,(SUMIFS('RAW data extract'!AD$74:AD$81,'RAW data extract'!$C$74:$C$81,VLOOKUP('Market shares starting point Fe'!$D160,Nomenclature!$F$1:$G$8,2,FALSE))-'Market shares starting point Fe'!AF160)+AF160,$Z160/SUMIFS('Eurostat market shares'!$Z$2:$Z$185,'Eurostat market shares'!$C$2:$C$185,'Market shares starting point Fe'!$C160,'Eurostat market shares'!$D$2:$D$185,'Market shares starting point Fe'!$D160)*(SUMIFS('RAW data extract'!AD$74:AD$81,'RAW data extract'!$C$74:$C$81,VLOOKUP('Market shares starting point Fe'!$D160,Nomenclature!$F$1:$G$8,2,FALSE))-'Market shares starting point Fe'!AF160)+AF160)</f>
        <v>0.92734681401782304</v>
      </c>
      <c r="AH160" s="7">
        <f>IF(SUMIFS('Eurostat market shares'!$Z$2:$Z$185,'Eurostat market shares'!$C$2:$C$185,'Market shares starting point Fe'!$C160,'Eurostat market shares'!$D$2:$D$185,'Market shares starting point Fe'!$D160)=0,(SUMIFS('RAW data extract'!AE$74:AE$81,'RAW data extract'!$C$74:$C$81,VLOOKUP('Market shares starting point Fe'!$D160,Nomenclature!$F$1:$G$8,2,FALSE))-'Market shares starting point Fe'!AG160)+AG160,$Z160/SUMIFS('Eurostat market shares'!$Z$2:$Z$185,'Eurostat market shares'!$C$2:$C$185,'Market shares starting point Fe'!$C160,'Eurostat market shares'!$D$2:$D$185,'Market shares starting point Fe'!$D160)*(SUMIFS('RAW data extract'!AE$74:AE$81,'RAW data extract'!$C$74:$C$81,VLOOKUP('Market shares starting point Fe'!$D160,Nomenclature!$F$1:$G$8,2,FALSE))-'Market shares starting point Fe'!AG160)+AG160)</f>
        <v>0.925290039026054</v>
      </c>
      <c r="AI160" s="7">
        <f>IF(SUMIFS('Eurostat market shares'!$Z$2:$Z$185,'Eurostat market shares'!$C$2:$C$185,'Market shares starting point Fe'!$C160,'Eurostat market shares'!$D$2:$D$185,'Market shares starting point Fe'!$D160)=0,(SUMIFS('RAW data extract'!AF$74:AF$81,'RAW data extract'!$C$74:$C$81,VLOOKUP('Market shares starting point Fe'!$D160,Nomenclature!$F$1:$G$8,2,FALSE))-'Market shares starting point Fe'!AH160)+AH160,$Z160/SUMIFS('Eurostat market shares'!$Z$2:$Z$185,'Eurostat market shares'!$C$2:$C$185,'Market shares starting point Fe'!$C160,'Eurostat market shares'!$D$2:$D$185,'Market shares starting point Fe'!$D160)*(SUMIFS('RAW data extract'!AF$74:AF$81,'RAW data extract'!$C$74:$C$81,VLOOKUP('Market shares starting point Fe'!$D160,Nomenclature!$F$1:$G$8,2,FALSE))-'Market shares starting point Fe'!AH160)+AH160)</f>
        <v>0.9229683667348737</v>
      </c>
      <c r="AJ160" s="7">
        <f>IF(SUMIFS('Eurostat market shares'!$Z$2:$Z$185,'Eurostat market shares'!$C$2:$C$185,'Market shares starting point Fe'!$C160,'Eurostat market shares'!$D$2:$D$185,'Market shares starting point Fe'!$D160)=0,(SUMIFS('RAW data extract'!AG$74:AG$81,'RAW data extract'!$C$74:$C$81,VLOOKUP('Market shares starting point Fe'!$D160,Nomenclature!$F$1:$G$8,2,FALSE))-'Market shares starting point Fe'!AI160)+AI160,$Z160/SUMIFS('Eurostat market shares'!$Z$2:$Z$185,'Eurostat market shares'!$C$2:$C$185,'Market shares starting point Fe'!$C160,'Eurostat market shares'!$D$2:$D$185,'Market shares starting point Fe'!$D160)*(SUMIFS('RAW data extract'!AG$74:AG$81,'RAW data extract'!$C$74:$C$81,VLOOKUP('Market shares starting point Fe'!$D160,Nomenclature!$F$1:$G$8,2,FALSE))-'Market shares starting point Fe'!AI160)+AI160)</f>
        <v>0.920270264775637</v>
      </c>
      <c r="AK160" s="7">
        <f>IF(SUMIFS('Eurostat market shares'!$Z$2:$Z$185,'Eurostat market shares'!$C$2:$C$185,'Market shares starting point Fe'!$C160,'Eurostat market shares'!$D$2:$D$185,'Market shares starting point Fe'!$D160)=0,(SUMIFS('RAW data extract'!AH$74:AH$81,'RAW data extract'!$C$74:$C$81,VLOOKUP('Market shares starting point Fe'!$D160,Nomenclature!$F$1:$G$8,2,FALSE))-'Market shares starting point Fe'!AJ160)+AJ160,$Z160/SUMIFS('Eurostat market shares'!$Z$2:$Z$185,'Eurostat market shares'!$C$2:$C$185,'Market shares starting point Fe'!$C160,'Eurostat market shares'!$D$2:$D$185,'Market shares starting point Fe'!$D160)*(SUMIFS('RAW data extract'!AH$74:AH$81,'RAW data extract'!$C$74:$C$81,VLOOKUP('Market shares starting point Fe'!$D160,Nomenclature!$F$1:$G$8,2,FALSE))-'Market shares starting point Fe'!AJ160)+AJ160)</f>
        <v>0.91685150038764629</v>
      </c>
      <c r="AL160" s="7">
        <f>IF(SUMIFS('Eurostat market shares'!$Z$2:$Z$185,'Eurostat market shares'!$C$2:$C$185,'Market shares starting point Fe'!$C160,'Eurostat market shares'!$D$2:$D$185,'Market shares starting point Fe'!$D160)=0,(SUMIFS('RAW data extract'!AI$74:AI$81,'RAW data extract'!$C$74:$C$81,VLOOKUP('Market shares starting point Fe'!$D160,Nomenclature!$F$1:$G$8,2,FALSE))-'Market shares starting point Fe'!AK160)+AK160,$Z160/SUMIFS('Eurostat market shares'!$Z$2:$Z$185,'Eurostat market shares'!$C$2:$C$185,'Market shares starting point Fe'!$C160,'Eurostat market shares'!$D$2:$D$185,'Market shares starting point Fe'!$D160)*(SUMIFS('RAW data extract'!AI$74:AI$81,'RAW data extract'!$C$74:$C$81,VLOOKUP('Market shares starting point Fe'!$D160,Nomenclature!$F$1:$G$8,2,FALSE))-'Market shares starting point Fe'!AK160)+AK160)</f>
        <v>0.9125228175487109</v>
      </c>
      <c r="AM160" s="7">
        <f>IF(SUMIFS('Eurostat market shares'!$Z$2:$Z$185,'Eurostat market shares'!$C$2:$C$185,'Market shares starting point Fe'!$C160,'Eurostat market shares'!$D$2:$D$185,'Market shares starting point Fe'!$D160)=0,(SUMIFS('RAW data extract'!AJ$74:AJ$81,'RAW data extract'!$C$74:$C$81,VLOOKUP('Market shares starting point Fe'!$D160,Nomenclature!$F$1:$G$8,2,FALSE))-'Market shares starting point Fe'!AL160)+AL160,$Z160/SUMIFS('Eurostat market shares'!$Z$2:$Z$185,'Eurostat market shares'!$C$2:$C$185,'Market shares starting point Fe'!$C160,'Eurostat market shares'!$D$2:$D$185,'Market shares starting point Fe'!$D160)*(SUMIFS('RAW data extract'!AJ$74:AJ$81,'RAW data extract'!$C$74:$C$81,VLOOKUP('Market shares starting point Fe'!$D160,Nomenclature!$F$1:$G$8,2,FALSE))-'Market shares starting point Fe'!AL160)+AL160)</f>
        <v>0.9070517177187355</v>
      </c>
      <c r="AN160" s="7">
        <f>IF(SUMIFS('Eurostat market shares'!$Z$2:$Z$185,'Eurostat market shares'!$C$2:$C$185,'Market shares starting point Fe'!$C160,'Eurostat market shares'!$D$2:$D$185,'Market shares starting point Fe'!$D160)=0,(SUMIFS('RAW data extract'!AK$74:AK$81,'RAW data extract'!$C$74:$C$81,VLOOKUP('Market shares starting point Fe'!$D160,Nomenclature!$F$1:$G$8,2,FALSE))-'Market shares starting point Fe'!AM160)+AM160,$Z160/SUMIFS('Eurostat market shares'!$Z$2:$Z$185,'Eurostat market shares'!$C$2:$C$185,'Market shares starting point Fe'!$C160,'Eurostat market shares'!$D$2:$D$185,'Market shares starting point Fe'!$D160)*(SUMIFS('RAW data extract'!AK$74:AK$81,'RAW data extract'!$C$74:$C$81,VLOOKUP('Market shares starting point Fe'!$D160,Nomenclature!$F$1:$G$8,2,FALSE))-'Market shares starting point Fe'!AM160)+AM160)</f>
        <v>0.89982096358759578</v>
      </c>
      <c r="AO160" s="7">
        <f>IF(SUMIFS('Eurostat market shares'!$Z$2:$Z$185,'Eurostat market shares'!$C$2:$C$185,'Market shares starting point Fe'!$C160,'Eurostat market shares'!$D$2:$D$185,'Market shares starting point Fe'!$D160)=0,(SUMIFS('RAW data extract'!AL$74:AL$81,'RAW data extract'!$C$74:$C$81,VLOOKUP('Market shares starting point Fe'!$D160,Nomenclature!$F$1:$G$8,2,FALSE))-'Market shares starting point Fe'!AN160)+AN160,$Z160/SUMIFS('Eurostat market shares'!$Z$2:$Z$185,'Eurostat market shares'!$C$2:$C$185,'Market shares starting point Fe'!$C160,'Eurostat market shares'!$D$2:$D$185,'Market shares starting point Fe'!$D160)*(SUMIFS('RAW data extract'!AL$74:AL$81,'RAW data extract'!$C$74:$C$81,VLOOKUP('Market shares starting point Fe'!$D160,Nomenclature!$F$1:$G$8,2,FALSE))-'Market shares starting point Fe'!AN160)+AN160)</f>
        <v>0.89160165235825717</v>
      </c>
      <c r="AP160" s="7">
        <f>IF(SUMIFS('Eurostat market shares'!$Z$2:$Z$185,'Eurostat market shares'!$C$2:$C$185,'Market shares starting point Fe'!$C160,'Eurostat market shares'!$D$2:$D$185,'Market shares starting point Fe'!$D160)=0,(SUMIFS('RAW data extract'!AM$74:AM$81,'RAW data extract'!$C$74:$C$81,VLOOKUP('Market shares starting point Fe'!$D160,Nomenclature!$F$1:$G$8,2,FALSE))-'Market shares starting point Fe'!AO160)+AO160,$Z160/SUMIFS('Eurostat market shares'!$Z$2:$Z$185,'Eurostat market shares'!$C$2:$C$185,'Market shares starting point Fe'!$C160,'Eurostat market shares'!$D$2:$D$185,'Market shares starting point Fe'!$D160)*(SUMIFS('RAW data extract'!AM$74:AM$81,'RAW data extract'!$C$74:$C$81,VLOOKUP('Market shares starting point Fe'!$D160,Nomenclature!$F$1:$G$8,2,FALSE))-'Market shares starting point Fe'!AO160)+AO160)</f>
        <v>0.88248661416599927</v>
      </c>
      <c r="AQ160" s="7">
        <f>IF(SUMIFS('Eurostat market shares'!$Z$2:$Z$185,'Eurostat market shares'!$C$2:$C$185,'Market shares starting point Fe'!$C160,'Eurostat market shares'!$D$2:$D$185,'Market shares starting point Fe'!$D160)=0,(SUMIFS('RAW data extract'!AN$74:AN$81,'RAW data extract'!$C$74:$C$81,VLOOKUP('Market shares starting point Fe'!$D160,Nomenclature!$F$1:$G$8,2,FALSE))-'Market shares starting point Fe'!AP160)+AP160,$Z160/SUMIFS('Eurostat market shares'!$Z$2:$Z$185,'Eurostat market shares'!$C$2:$C$185,'Market shares starting point Fe'!$C160,'Eurostat market shares'!$D$2:$D$185,'Market shares starting point Fe'!$D160)*(SUMIFS('RAW data extract'!AN$74:AN$81,'RAW data extract'!$C$74:$C$81,VLOOKUP('Market shares starting point Fe'!$D160,Nomenclature!$F$1:$G$8,2,FALSE))-'Market shares starting point Fe'!AP160)+AP160)</f>
        <v>0.87275386714118752</v>
      </c>
      <c r="AR160" s="7">
        <f>IF(SUMIFS('Eurostat market shares'!$Z$2:$Z$185,'Eurostat market shares'!$C$2:$C$185,'Market shares starting point Fe'!$C160,'Eurostat market shares'!$D$2:$D$185,'Market shares starting point Fe'!$D160)=0,(SUMIFS('RAW data extract'!AO$74:AO$81,'RAW data extract'!$C$74:$C$81,VLOOKUP('Market shares starting point Fe'!$D160,Nomenclature!$F$1:$G$8,2,FALSE))-'Market shares starting point Fe'!AQ160)+AQ160,$Z160/SUMIFS('Eurostat market shares'!$Z$2:$Z$185,'Eurostat market shares'!$C$2:$C$185,'Market shares starting point Fe'!$C160,'Eurostat market shares'!$D$2:$D$185,'Market shares starting point Fe'!$D160)*(SUMIFS('RAW data extract'!AO$74:AO$81,'RAW data extract'!$C$74:$C$81,VLOOKUP('Market shares starting point Fe'!$D160,Nomenclature!$F$1:$G$8,2,FALSE))-'Market shares starting point Fe'!AQ160)+AQ160)</f>
        <v>0.86228020646038006</v>
      </c>
      <c r="AS160" s="7">
        <f>IF(SUMIFS('Eurostat market shares'!$Z$2:$Z$185,'Eurostat market shares'!$C$2:$C$185,'Market shares starting point Fe'!$C160,'Eurostat market shares'!$D$2:$D$185,'Market shares starting point Fe'!$D160)=0,(SUMIFS('RAW data extract'!AP$74:AP$81,'RAW data extract'!$C$74:$C$81,VLOOKUP('Market shares starting point Fe'!$D160,Nomenclature!$F$1:$G$8,2,FALSE))-'Market shares starting point Fe'!AR160)+AR160,$Z160/SUMIFS('Eurostat market shares'!$Z$2:$Z$185,'Eurostat market shares'!$C$2:$C$185,'Market shares starting point Fe'!$C160,'Eurostat market shares'!$D$2:$D$185,'Market shares starting point Fe'!$D160)*(SUMIFS('RAW data extract'!AP$74:AP$81,'RAW data extract'!$C$74:$C$81,VLOOKUP('Market shares starting point Fe'!$D160,Nomenclature!$F$1:$G$8,2,FALSE))-'Market shares starting point Fe'!AR160)+AR160)</f>
        <v>0.85109169656080719</v>
      </c>
      <c r="AT160" s="7">
        <f>IF(SUMIFS('Eurostat market shares'!$Z$2:$Z$185,'Eurostat market shares'!$C$2:$C$185,'Market shares starting point Fe'!$C160,'Eurostat market shares'!$D$2:$D$185,'Market shares starting point Fe'!$D160)=0,(SUMIFS('RAW data extract'!AQ$74:AQ$81,'RAW data extract'!$C$74:$C$81,VLOOKUP('Market shares starting point Fe'!$D160,Nomenclature!$F$1:$G$8,2,FALSE))-'Market shares starting point Fe'!AS160)+AS160,$Z160/SUMIFS('Eurostat market shares'!$Z$2:$Z$185,'Eurostat market shares'!$C$2:$C$185,'Market shares starting point Fe'!$C160,'Eurostat market shares'!$D$2:$D$185,'Market shares starting point Fe'!$D160)*(SUMIFS('RAW data extract'!AQ$74:AQ$81,'RAW data extract'!$C$74:$C$81,VLOOKUP('Market shares starting point Fe'!$D160,Nomenclature!$F$1:$G$8,2,FALSE))-'Market shares starting point Fe'!AS160)+AS160)</f>
        <v>0.83925807253227835</v>
      </c>
      <c r="AU160" s="7">
        <f>IF(SUMIFS('Eurostat market shares'!$Z$2:$Z$185,'Eurostat market shares'!$C$2:$C$185,'Market shares starting point Fe'!$C160,'Eurostat market shares'!$D$2:$D$185,'Market shares starting point Fe'!$D160)=0,(SUMIFS('RAW data extract'!AR$74:AR$81,'RAW data extract'!$C$74:$C$81,VLOOKUP('Market shares starting point Fe'!$D160,Nomenclature!$F$1:$G$8,2,FALSE))-'Market shares starting point Fe'!AT160)+AT160,$Z160/SUMIFS('Eurostat market shares'!$Z$2:$Z$185,'Eurostat market shares'!$C$2:$C$185,'Market shares starting point Fe'!$C160,'Eurostat market shares'!$D$2:$D$185,'Market shares starting point Fe'!$D160)*(SUMIFS('RAW data extract'!AR$74:AR$81,'RAW data extract'!$C$74:$C$81,VLOOKUP('Market shares starting point Fe'!$D160,Nomenclature!$F$1:$G$8,2,FALSE))-'Market shares starting point Fe'!AT160)+AT160)</f>
        <v>0.82709282588319766</v>
      </c>
      <c r="AV160" s="7">
        <f>IF(SUMIFS('Eurostat market shares'!$Z$2:$Z$185,'Eurostat market shares'!$C$2:$C$185,'Market shares starting point Fe'!$C160,'Eurostat market shares'!$D$2:$D$185,'Market shares starting point Fe'!$D160)=0,(SUMIFS('RAW data extract'!AS$74:AS$81,'RAW data extract'!$C$74:$C$81,VLOOKUP('Market shares starting point Fe'!$D160,Nomenclature!$F$1:$G$8,2,FALSE))-'Market shares starting point Fe'!AU160)+AU160,$Z160/SUMIFS('Eurostat market shares'!$Z$2:$Z$185,'Eurostat market shares'!$C$2:$C$185,'Market shares starting point Fe'!$C160,'Eurostat market shares'!$D$2:$D$185,'Market shares starting point Fe'!$D160)*(SUMIFS('RAW data extract'!AS$74:AS$81,'RAW data extract'!$C$74:$C$81,VLOOKUP('Market shares starting point Fe'!$D160,Nomenclature!$F$1:$G$8,2,FALSE))-'Market shares starting point Fe'!AU160)+AU160)</f>
        <v>0.81419449017530987</v>
      </c>
      <c r="AW160" s="7">
        <f>IF(SUMIFS('Eurostat market shares'!$Z$2:$Z$185,'Eurostat market shares'!$C$2:$C$185,'Market shares starting point Fe'!$C160,'Eurostat market shares'!$D$2:$D$185,'Market shares starting point Fe'!$D160)=0,(SUMIFS('RAW data extract'!AT$74:AT$81,'RAW data extract'!$C$74:$C$81,VLOOKUP('Market shares starting point Fe'!$D160,Nomenclature!$F$1:$G$8,2,FALSE))-'Market shares starting point Fe'!AV160)+AV160,$Z160/SUMIFS('Eurostat market shares'!$Z$2:$Z$185,'Eurostat market shares'!$C$2:$C$185,'Market shares starting point Fe'!$C160,'Eurostat market shares'!$D$2:$D$185,'Market shares starting point Fe'!$D160)*(SUMIFS('RAW data extract'!AT$74:AT$81,'RAW data extract'!$C$74:$C$81,VLOOKUP('Market shares starting point Fe'!$D160,Nomenclature!$F$1:$G$8,2,FALSE))-'Market shares starting point Fe'!AV160)+AV160)</f>
        <v>0.80029852567048843</v>
      </c>
      <c r="AX160" s="7">
        <f>IF(SUMIFS('Eurostat market shares'!$Z$2:$Z$185,'Eurostat market shares'!$C$2:$C$185,'Market shares starting point Fe'!$C160,'Eurostat market shares'!$D$2:$D$185,'Market shares starting point Fe'!$D160)=0,(SUMIFS('RAW data extract'!AU$74:AU$81,'RAW data extract'!$C$74:$C$81,VLOOKUP('Market shares starting point Fe'!$D160,Nomenclature!$F$1:$G$8,2,FALSE))-'Market shares starting point Fe'!AW160)+AW160,$Z160/SUMIFS('Eurostat market shares'!$Z$2:$Z$185,'Eurostat market shares'!$C$2:$C$185,'Market shares starting point Fe'!$C160,'Eurostat market shares'!$D$2:$D$185,'Market shares starting point Fe'!$D160)*(SUMIFS('RAW data extract'!AU$74:AU$81,'RAW data extract'!$C$74:$C$81,VLOOKUP('Market shares starting point Fe'!$D160,Nomenclature!$F$1:$G$8,2,FALSE))-'Market shares starting point Fe'!AW160)+AW160)</f>
        <v>0.78702202235670793</v>
      </c>
      <c r="AY160" s="7">
        <f>IF(SUMIFS('Eurostat market shares'!$Z$2:$Z$185,'Eurostat market shares'!$C$2:$C$185,'Market shares starting point Fe'!$C160,'Eurostat market shares'!$D$2:$D$185,'Market shares starting point Fe'!$D160)=0,(SUMIFS('RAW data extract'!AV$74:AV$81,'RAW data extract'!$C$74:$C$81,VLOOKUP('Market shares starting point Fe'!$D160,Nomenclature!$F$1:$G$8,2,FALSE))-'Market shares starting point Fe'!AX160)+AX160,$Z160/SUMIFS('Eurostat market shares'!$Z$2:$Z$185,'Eurostat market shares'!$C$2:$C$185,'Market shares starting point Fe'!$C160,'Eurostat market shares'!$D$2:$D$185,'Market shares starting point Fe'!$D160)*(SUMIFS('RAW data extract'!AV$74:AV$81,'RAW data extract'!$C$74:$C$81,VLOOKUP('Market shares starting point Fe'!$D160,Nomenclature!$F$1:$G$8,2,FALSE))-'Market shares starting point Fe'!AX160)+AX160)</f>
        <v>0.76913270473631434</v>
      </c>
      <c r="AZ160" s="7">
        <f>IF(SUMIFS('Eurostat market shares'!$Z$2:$Z$185,'Eurostat market shares'!$C$2:$C$185,'Market shares starting point Fe'!$C160,'Eurostat market shares'!$D$2:$D$185,'Market shares starting point Fe'!$D160)=0,(SUMIFS('RAW data extract'!AW$74:AW$81,'RAW data extract'!$C$74:$C$81,VLOOKUP('Market shares starting point Fe'!$D160,Nomenclature!$F$1:$G$8,2,FALSE))-'Market shares starting point Fe'!AY160)+AY160,$Z160/SUMIFS('Eurostat market shares'!$Z$2:$Z$185,'Eurostat market shares'!$C$2:$C$185,'Market shares starting point Fe'!$C160,'Eurostat market shares'!$D$2:$D$185,'Market shares starting point Fe'!$D160)*(SUMIFS('RAW data extract'!AW$74:AW$81,'RAW data extract'!$C$74:$C$81,VLOOKUP('Market shares starting point Fe'!$D160,Nomenclature!$F$1:$G$8,2,FALSE))-'Market shares starting point Fe'!AY160)+AY160)</f>
        <v>0.75188809197650175</v>
      </c>
      <c r="BA160" s="7">
        <f>IF(SUMIFS('Eurostat market shares'!$Z$2:$Z$185,'Eurostat market shares'!$C$2:$C$185,'Market shares starting point Fe'!$C160,'Eurostat market shares'!$D$2:$D$185,'Market shares starting point Fe'!$D160)=0,(SUMIFS('RAW data extract'!AX$74:AX$81,'RAW data extract'!$C$74:$C$81,VLOOKUP('Market shares starting point Fe'!$D160,Nomenclature!$F$1:$G$8,2,FALSE))-'Market shares starting point Fe'!AZ160)+AZ160,$Z160/SUMIFS('Eurostat market shares'!$Z$2:$Z$185,'Eurostat market shares'!$C$2:$C$185,'Market shares starting point Fe'!$C160,'Eurostat market shares'!$D$2:$D$185,'Market shares starting point Fe'!$D160)*(SUMIFS('RAW data extract'!AX$74:AX$81,'RAW data extract'!$C$74:$C$81,VLOOKUP('Market shares starting point Fe'!$D160,Nomenclature!$F$1:$G$8,2,FALSE))-'Market shares starting point Fe'!AZ160)+AZ160)</f>
        <v>0.73273910625718097</v>
      </c>
      <c r="BB160" s="7">
        <f>IF(SUMIFS('Eurostat market shares'!$Z$2:$Z$185,'Eurostat market shares'!$C$2:$C$185,'Market shares starting point Fe'!$C160,'Eurostat market shares'!$D$2:$D$185,'Market shares starting point Fe'!$D160)=0,(SUMIFS('RAW data extract'!AY$74:AY$81,'RAW data extract'!$C$74:$C$81,VLOOKUP('Market shares starting point Fe'!$D160,Nomenclature!$F$1:$G$8,2,FALSE))-'Market shares starting point Fe'!BA160)+BA160,$Z160/SUMIFS('Eurostat market shares'!$Z$2:$Z$185,'Eurostat market shares'!$C$2:$C$185,'Market shares starting point Fe'!$C160,'Eurostat market shares'!$D$2:$D$185,'Market shares starting point Fe'!$D160)*(SUMIFS('RAW data extract'!AY$74:AY$81,'RAW data extract'!$C$74:$C$81,VLOOKUP('Market shares starting point Fe'!$D160,Nomenclature!$F$1:$G$8,2,FALSE))-'Market shares starting point Fe'!BA160)+BA160)</f>
        <v>0.71162920981455213</v>
      </c>
      <c r="BC160" s="7">
        <f>IF(SUMIFS('Eurostat market shares'!$Z$2:$Z$185,'Eurostat market shares'!$C$2:$C$185,'Market shares starting point Fe'!$C160,'Eurostat market shares'!$D$2:$D$185,'Market shares starting point Fe'!$D160)=0,(SUMIFS('RAW data extract'!AZ$74:AZ$81,'RAW data extract'!$C$74:$C$81,VLOOKUP('Market shares starting point Fe'!$D160,Nomenclature!$F$1:$G$8,2,FALSE))-'Market shares starting point Fe'!BB160)+BB160,$Z160/SUMIFS('Eurostat market shares'!$Z$2:$Z$185,'Eurostat market shares'!$C$2:$C$185,'Market shares starting point Fe'!$C160,'Eurostat market shares'!$D$2:$D$185,'Market shares starting point Fe'!$D160)*(SUMIFS('RAW data extract'!AZ$74:AZ$81,'RAW data extract'!$C$74:$C$81,VLOOKUP('Market shares starting point Fe'!$D160,Nomenclature!$F$1:$G$8,2,FALSE))-'Market shares starting point Fe'!BB160)+BB160)</f>
        <v>0.68824575176071623</v>
      </c>
      <c r="BD160" s="7">
        <f>IF(SUMIFS('Eurostat market shares'!$Z$2:$Z$185,'Eurostat market shares'!$C$2:$C$185,'Market shares starting point Fe'!$C160,'Eurostat market shares'!$D$2:$D$185,'Market shares starting point Fe'!$D160)=0,(SUMIFS('RAW data extract'!BA$74:BA$81,'RAW data extract'!$C$74:$C$81,VLOOKUP('Market shares starting point Fe'!$D160,Nomenclature!$F$1:$G$8,2,FALSE))-'Market shares starting point Fe'!BC160)+BC160,$Z160/SUMIFS('Eurostat market shares'!$Z$2:$Z$185,'Eurostat market shares'!$C$2:$C$185,'Market shares starting point Fe'!$C160,'Eurostat market shares'!$D$2:$D$185,'Market shares starting point Fe'!$D160)*(SUMIFS('RAW data extract'!BA$74:BA$81,'RAW data extract'!$C$74:$C$81,VLOOKUP('Market shares starting point Fe'!$D160,Nomenclature!$F$1:$G$8,2,FALSE))-'Market shares starting point Fe'!BC160)+BC160)</f>
        <v>0.66261958962623013</v>
      </c>
      <c r="BE160" s="7">
        <f>IF(SUMIFS('Eurostat market shares'!$Z$2:$Z$185,'Eurostat market shares'!$C$2:$C$185,'Market shares starting point Fe'!$C160,'Eurostat market shares'!$D$2:$D$185,'Market shares starting point Fe'!$D160)=0,(SUMIFS('RAW data extract'!BB$74:BB$81,'RAW data extract'!$C$74:$C$81,VLOOKUP('Market shares starting point Fe'!$D160,Nomenclature!$F$1:$G$8,2,FALSE))-'Market shares starting point Fe'!BD160)+BD160,$Z160/SUMIFS('Eurostat market shares'!$Z$2:$Z$185,'Eurostat market shares'!$C$2:$C$185,'Market shares starting point Fe'!$C160,'Eurostat market shares'!$D$2:$D$185,'Market shares starting point Fe'!$D160)*(SUMIFS('RAW data extract'!BB$74:BB$81,'RAW data extract'!$C$74:$C$81,VLOOKUP('Market shares starting point Fe'!$D160,Nomenclature!$F$1:$G$8,2,FALSE))-'Market shares starting point Fe'!BD160)+BD160)</f>
        <v>0.63386152081682989</v>
      </c>
      <c r="BF160" s="7">
        <f>IF(SUMIFS('Eurostat market shares'!$Z$2:$Z$185,'Eurostat market shares'!$C$2:$C$185,'Market shares starting point Fe'!$C160,'Eurostat market shares'!$D$2:$D$185,'Market shares starting point Fe'!$D160)=0,(SUMIFS('RAW data extract'!BC$74:BC$81,'RAW data extract'!$C$74:$C$81,VLOOKUP('Market shares starting point Fe'!$D160,Nomenclature!$F$1:$G$8,2,FALSE))-'Market shares starting point Fe'!BE160)+BE160,$Z160/SUMIFS('Eurostat market shares'!$Z$2:$Z$185,'Eurostat market shares'!$C$2:$C$185,'Market shares starting point Fe'!$C160,'Eurostat market shares'!$D$2:$D$185,'Market shares starting point Fe'!$D160)*(SUMIFS('RAW data extract'!BC$74:BC$81,'RAW data extract'!$C$74:$C$81,VLOOKUP('Market shares starting point Fe'!$D160,Nomenclature!$F$1:$G$8,2,FALSE))-'Market shares starting point Fe'!BE160)+BE160)</f>
        <v>0.60163005403862202</v>
      </c>
      <c r="BG160" s="7">
        <f>IF(SUMIFS('Eurostat market shares'!$Z$2:$Z$185,'Eurostat market shares'!$C$2:$C$185,'Market shares starting point Fe'!$C160,'Eurostat market shares'!$D$2:$D$185,'Market shares starting point Fe'!$D160)=0,(SUMIFS('RAW data extract'!BD$74:BD$81,'RAW data extract'!$C$74:$C$81,VLOOKUP('Market shares starting point Fe'!$D160,Nomenclature!$F$1:$G$8,2,FALSE))-'Market shares starting point Fe'!BF160)+BF160,$Z160/SUMIFS('Eurostat market shares'!$Z$2:$Z$185,'Eurostat market shares'!$C$2:$C$185,'Market shares starting point Fe'!$C160,'Eurostat market shares'!$D$2:$D$185,'Market shares starting point Fe'!$D160)*(SUMIFS('RAW data extract'!BD$74:BD$81,'RAW data extract'!$C$74:$C$81,VLOOKUP('Market shares starting point Fe'!$D160,Nomenclature!$F$1:$G$8,2,FALSE))-'Market shares starting point Fe'!BF160)+BF160)</f>
        <v>0.56529754551050027</v>
      </c>
      <c r="BH160" s="7">
        <f>IF(SUMIFS('Eurostat market shares'!$Z$2:$Z$185,'Eurostat market shares'!$C$2:$C$185,'Market shares starting point Fe'!$C160,'Eurostat market shares'!$D$2:$D$185,'Market shares starting point Fe'!$D160)=0,(SUMIFS('RAW data extract'!BE$74:BE$81,'RAW data extract'!$C$74:$C$81,VLOOKUP('Market shares starting point Fe'!$D160,Nomenclature!$F$1:$G$8,2,FALSE))-'Market shares starting point Fe'!BG160)+BG160,$Z160/SUMIFS('Eurostat market shares'!$Z$2:$Z$185,'Eurostat market shares'!$C$2:$C$185,'Market shares starting point Fe'!$C160,'Eurostat market shares'!$D$2:$D$185,'Market shares starting point Fe'!$D160)*(SUMIFS('RAW data extract'!BE$74:BE$81,'RAW data extract'!$C$74:$C$81,VLOOKUP('Market shares starting point Fe'!$D160,Nomenclature!$F$1:$G$8,2,FALSE))-'Market shares starting point Fe'!BG160)+BG160)</f>
        <v>0.52399357406771274</v>
      </c>
    </row>
    <row r="161" spans="1:60" hidden="1" x14ac:dyDescent="0.3">
      <c r="A161" s="2" t="s">
        <v>9</v>
      </c>
      <c r="B161" s="2" t="s">
        <v>10</v>
      </c>
      <c r="C161" s="2" t="s">
        <v>38</v>
      </c>
      <c r="D161" s="2" t="s">
        <v>44</v>
      </c>
      <c r="E161" s="2" t="s">
        <v>13</v>
      </c>
      <c r="F161" s="2" t="s">
        <v>14</v>
      </c>
      <c r="G161" s="2" t="s">
        <v>14</v>
      </c>
      <c r="H161" s="2" t="s">
        <v>15</v>
      </c>
      <c r="I161" s="2" t="s">
        <v>16</v>
      </c>
      <c r="J161" s="6">
        <f>1-SUM(J155:J160)</f>
        <v>0</v>
      </c>
      <c r="K161" s="6">
        <f t="shared" ref="K161" si="860">1-SUM(K155:K160)</f>
        <v>-2.4230676035852383E-5</v>
      </c>
      <c r="L161" s="6">
        <f t="shared" ref="L161" si="861">1-SUM(L155:L160)</f>
        <v>-2.3626139961097081E-5</v>
      </c>
      <c r="M161" s="6">
        <f t="shared" ref="M161" si="862">1-SUM(M155:M160)</f>
        <v>-2.25128886286452E-5</v>
      </c>
      <c r="N161" s="6">
        <f t="shared" ref="N161" si="863">1-SUM(N155:N160)</f>
        <v>0</v>
      </c>
      <c r="O161" s="6">
        <f t="shared" ref="O161" si="864">1-SUM(O155:O160)</f>
        <v>-2.3388530264734086E-5</v>
      </c>
      <c r="P161" s="6">
        <f t="shared" ref="P161" si="865">1-SUM(P155:P160)</f>
        <v>0</v>
      </c>
      <c r="Q161" s="6">
        <f t="shared" ref="Q161" si="866">1-SUM(Q155:Q160)</f>
        <v>2.129562587849243E-5</v>
      </c>
      <c r="R161" s="6">
        <f t="shared" ref="R161" si="867">1-SUM(R155:R160)</f>
        <v>0</v>
      </c>
      <c r="S161" s="6">
        <f t="shared" ref="S161" si="868">1-SUM(S155:S160)</f>
        <v>0</v>
      </c>
      <c r="T161" s="6">
        <f t="shared" ref="T161" si="869">1-SUM(T155:T160)</f>
        <v>0</v>
      </c>
      <c r="U161" s="6">
        <f t="shared" ref="U161" si="870">1-SUM(U155:U160)</f>
        <v>1.8695432705717607E-5</v>
      </c>
      <c r="V161" s="6">
        <f t="shared" ref="V161" si="871">1-SUM(V155:V160)</f>
        <v>0</v>
      </c>
      <c r="W161" s="6">
        <f t="shared" ref="W161" si="872">1-SUM(W155:W160)</f>
        <v>-1.8677275358980339E-5</v>
      </c>
      <c r="X161" s="6">
        <f t="shared" ref="X161" si="873">1-SUM(X155:X160)</f>
        <v>-1.8271514708567693E-5</v>
      </c>
      <c r="Y161" s="6">
        <f t="shared" ref="Y161" si="874">1-SUM(Y155:Y160)</f>
        <v>1.7930787161613004E-5</v>
      </c>
      <c r="Z161" s="6">
        <f t="shared" ref="Z161" si="875">1-SUM(Z155:Z160)</f>
        <v>0</v>
      </c>
      <c r="AA161" s="7">
        <f>IF(SUMIFS('Eurostat market shares'!$Z$2:$Z$185,'Eurostat market shares'!$C$2:$C$185,'Market shares starting point Fe'!$C161,'Eurostat market shares'!$D$2:$D$185,'Market shares starting point Fe'!$D161)=0,(SUMIFS('RAW data extract'!X$74:X$81,'RAW data extract'!$C$74:$C$81,VLOOKUP('Market shares starting point Fe'!$D161,Nomenclature!$F$1:$G$8,2,FALSE))-'Market shares starting point Fe'!Z161)+Z161,$Z161/SUMIFS('Eurostat market shares'!$Z$2:$Z$185,'Eurostat market shares'!$C$2:$C$185,'Market shares starting point Fe'!$C161,'Eurostat market shares'!$D$2:$D$185,'Market shares starting point Fe'!$D161)*(SUMIFS('RAW data extract'!X$74:X$81,'RAW data extract'!$C$74:$C$81,VLOOKUP('Market shares starting point Fe'!$D161,Nomenclature!$F$1:$G$8,2,FALSE))-'Market shares starting point Fe'!Z161)+Z161)</f>
        <v>1.0276613981721808E-3</v>
      </c>
      <c r="AB161" s="7">
        <f>IF(SUMIFS('Eurostat market shares'!$Z$2:$Z$185,'Eurostat market shares'!$C$2:$C$185,'Market shares starting point Fe'!$C161,'Eurostat market shares'!$D$2:$D$185,'Market shares starting point Fe'!$D161)=0,(SUMIFS('RAW data extract'!Y$74:Y$81,'RAW data extract'!$C$74:$C$81,VLOOKUP('Market shares starting point Fe'!$D161,Nomenclature!$F$1:$G$8,2,FALSE))-'Market shares starting point Fe'!AA161)+AA161,$Z161/SUMIFS('Eurostat market shares'!$Z$2:$Z$185,'Eurostat market shares'!$C$2:$C$185,'Market shares starting point Fe'!$C161,'Eurostat market shares'!$D$2:$D$185,'Market shares starting point Fe'!$D161)*(SUMIFS('RAW data extract'!Y$74:Y$81,'RAW data extract'!$C$74:$C$81,VLOOKUP('Market shares starting point Fe'!$D161,Nomenclature!$F$1:$G$8,2,FALSE))-'Market shares starting point Fe'!AA161)+AA161)</f>
        <v>1.0389435716427644E-3</v>
      </c>
      <c r="AC161" s="7">
        <f>IF(SUMIFS('Eurostat market shares'!$Z$2:$Z$185,'Eurostat market shares'!$C$2:$C$185,'Market shares starting point Fe'!$C161,'Eurostat market shares'!$D$2:$D$185,'Market shares starting point Fe'!$D161)=0,(SUMIFS('RAW data extract'!Z$74:Z$81,'RAW data extract'!$C$74:$C$81,VLOOKUP('Market shares starting point Fe'!$D161,Nomenclature!$F$1:$G$8,2,FALSE))-'Market shares starting point Fe'!AB161)+AB161,$Z161/SUMIFS('Eurostat market shares'!$Z$2:$Z$185,'Eurostat market shares'!$C$2:$C$185,'Market shares starting point Fe'!$C161,'Eurostat market shares'!$D$2:$D$185,'Market shares starting point Fe'!$D161)*(SUMIFS('RAW data extract'!Z$74:Z$81,'RAW data extract'!$C$74:$C$81,VLOOKUP('Market shares starting point Fe'!$D161,Nomenclature!$F$1:$G$8,2,FALSE))-'Market shares starting point Fe'!AB161)+AB161)</f>
        <v>1.0579582146478287E-3</v>
      </c>
      <c r="AD161" s="7">
        <f>IF(SUMIFS('Eurostat market shares'!$Z$2:$Z$185,'Eurostat market shares'!$C$2:$C$185,'Market shares starting point Fe'!$C161,'Eurostat market shares'!$D$2:$D$185,'Market shares starting point Fe'!$D161)=0,(SUMIFS('RAW data extract'!AA$74:AA$81,'RAW data extract'!$C$74:$C$81,VLOOKUP('Market shares starting point Fe'!$D161,Nomenclature!$F$1:$G$8,2,FALSE))-'Market shares starting point Fe'!AC161)+AC161,$Z161/SUMIFS('Eurostat market shares'!$Z$2:$Z$185,'Eurostat market shares'!$C$2:$C$185,'Market shares starting point Fe'!$C161,'Eurostat market shares'!$D$2:$D$185,'Market shares starting point Fe'!$D161)*(SUMIFS('RAW data extract'!AA$74:AA$81,'RAW data extract'!$C$74:$C$81,VLOOKUP('Market shares starting point Fe'!$D161,Nomenclature!$F$1:$G$8,2,FALSE))-'Market shares starting point Fe'!AC161)+AC161)</f>
        <v>1.0918108716969316E-3</v>
      </c>
      <c r="AE161" s="7">
        <f>IF(SUMIFS('Eurostat market shares'!$Z$2:$Z$185,'Eurostat market shares'!$C$2:$C$185,'Market shares starting point Fe'!$C161,'Eurostat market shares'!$D$2:$D$185,'Market shares starting point Fe'!$D161)=0,(SUMIFS('RAW data extract'!AB$74:AB$81,'RAW data extract'!$C$74:$C$81,VLOOKUP('Market shares starting point Fe'!$D161,Nomenclature!$F$1:$G$8,2,FALSE))-'Market shares starting point Fe'!AD161)+AD161,$Z161/SUMIFS('Eurostat market shares'!$Z$2:$Z$185,'Eurostat market shares'!$C$2:$C$185,'Market shares starting point Fe'!$C161,'Eurostat market shares'!$D$2:$D$185,'Market shares starting point Fe'!$D161)*(SUMIFS('RAW data extract'!AB$74:AB$81,'RAW data extract'!$C$74:$C$81,VLOOKUP('Market shares starting point Fe'!$D161,Nomenclature!$F$1:$G$8,2,FALSE))-'Market shares starting point Fe'!AD161)+AD161)</f>
        <v>1.1047632222943586E-3</v>
      </c>
      <c r="AF161" s="7">
        <f>IF(SUMIFS('Eurostat market shares'!$Z$2:$Z$185,'Eurostat market shares'!$C$2:$C$185,'Market shares starting point Fe'!$C161,'Eurostat market shares'!$D$2:$D$185,'Market shares starting point Fe'!$D161)=0,(SUMIFS('RAW data extract'!AC$74:AC$81,'RAW data extract'!$C$74:$C$81,VLOOKUP('Market shares starting point Fe'!$D161,Nomenclature!$F$1:$G$8,2,FALSE))-'Market shares starting point Fe'!AE161)+AE161,$Z161/SUMIFS('Eurostat market shares'!$Z$2:$Z$185,'Eurostat market shares'!$C$2:$C$185,'Market shares starting point Fe'!$C161,'Eurostat market shares'!$D$2:$D$185,'Market shares starting point Fe'!$D161)*(SUMIFS('RAW data extract'!AC$74:AC$81,'RAW data extract'!$C$74:$C$81,VLOOKUP('Market shares starting point Fe'!$D161,Nomenclature!$F$1:$G$8,2,FALSE))-'Market shares starting point Fe'!AE161)+AE161)</f>
        <v>1.1198286141097071E-3</v>
      </c>
      <c r="AG161" s="7">
        <f>IF(SUMIFS('Eurostat market shares'!$Z$2:$Z$185,'Eurostat market shares'!$C$2:$C$185,'Market shares starting point Fe'!$C161,'Eurostat market shares'!$D$2:$D$185,'Market shares starting point Fe'!$D161)=0,(SUMIFS('RAW data extract'!AD$74:AD$81,'RAW data extract'!$C$74:$C$81,VLOOKUP('Market shares starting point Fe'!$D161,Nomenclature!$F$1:$G$8,2,FALSE))-'Market shares starting point Fe'!AF161)+AF161,$Z161/SUMIFS('Eurostat market shares'!$Z$2:$Z$185,'Eurostat market shares'!$C$2:$C$185,'Market shares starting point Fe'!$C161,'Eurostat market shares'!$D$2:$D$185,'Market shares starting point Fe'!$D161)*(SUMIFS('RAW data extract'!AD$74:AD$81,'RAW data extract'!$C$74:$C$81,VLOOKUP('Market shares starting point Fe'!$D161,Nomenclature!$F$1:$G$8,2,FALSE))-'Market shares starting point Fe'!AF161)+AF161)</f>
        <v>1.1369397967602194E-3</v>
      </c>
      <c r="AH161" s="7">
        <f>IF(SUMIFS('Eurostat market shares'!$Z$2:$Z$185,'Eurostat market shares'!$C$2:$C$185,'Market shares starting point Fe'!$C161,'Eurostat market shares'!$D$2:$D$185,'Market shares starting point Fe'!$D161)=0,(SUMIFS('RAW data extract'!AE$74:AE$81,'RAW data extract'!$C$74:$C$81,VLOOKUP('Market shares starting point Fe'!$D161,Nomenclature!$F$1:$G$8,2,FALSE))-'Market shares starting point Fe'!AG161)+AG161,$Z161/SUMIFS('Eurostat market shares'!$Z$2:$Z$185,'Eurostat market shares'!$C$2:$C$185,'Market shares starting point Fe'!$C161,'Eurostat market shares'!$D$2:$D$185,'Market shares starting point Fe'!$D161)*(SUMIFS('RAW data extract'!AE$74:AE$81,'RAW data extract'!$C$74:$C$81,VLOOKUP('Market shares starting point Fe'!$D161,Nomenclature!$F$1:$G$8,2,FALSE))-'Market shares starting point Fe'!AG161)+AG161)</f>
        <v>1.1573620931676655E-3</v>
      </c>
      <c r="AI161" s="7">
        <f>IF(SUMIFS('Eurostat market shares'!$Z$2:$Z$185,'Eurostat market shares'!$C$2:$C$185,'Market shares starting point Fe'!$C161,'Eurostat market shares'!$D$2:$D$185,'Market shares starting point Fe'!$D161)=0,(SUMIFS('RAW data extract'!AF$74:AF$81,'RAW data extract'!$C$74:$C$81,VLOOKUP('Market shares starting point Fe'!$D161,Nomenclature!$F$1:$G$8,2,FALSE))-'Market shares starting point Fe'!AH161)+AH161,$Z161/SUMIFS('Eurostat market shares'!$Z$2:$Z$185,'Eurostat market shares'!$C$2:$C$185,'Market shares starting point Fe'!$C161,'Eurostat market shares'!$D$2:$D$185,'Market shares starting point Fe'!$D161)*(SUMIFS('RAW data extract'!AF$74:AF$81,'RAW data extract'!$C$74:$C$81,VLOOKUP('Market shares starting point Fe'!$D161,Nomenclature!$F$1:$G$8,2,FALSE))-'Market shares starting point Fe'!AH161)+AH161)</f>
        <v>1.1798006925014368E-3</v>
      </c>
      <c r="AJ161" s="7">
        <f>IF(SUMIFS('Eurostat market shares'!$Z$2:$Z$185,'Eurostat market shares'!$C$2:$C$185,'Market shares starting point Fe'!$C161,'Eurostat market shares'!$D$2:$D$185,'Market shares starting point Fe'!$D161)=0,(SUMIFS('RAW data extract'!AG$74:AG$81,'RAW data extract'!$C$74:$C$81,VLOOKUP('Market shares starting point Fe'!$D161,Nomenclature!$F$1:$G$8,2,FALSE))-'Market shares starting point Fe'!AI161)+AI161,$Z161/SUMIFS('Eurostat market shares'!$Z$2:$Z$185,'Eurostat market shares'!$C$2:$C$185,'Market shares starting point Fe'!$C161,'Eurostat market shares'!$D$2:$D$185,'Market shares starting point Fe'!$D161)*(SUMIFS('RAW data extract'!AG$74:AG$81,'RAW data extract'!$C$74:$C$81,VLOOKUP('Market shares starting point Fe'!$D161,Nomenclature!$F$1:$G$8,2,FALSE))-'Market shares starting point Fe'!AI161)+AI161)</f>
        <v>1.2044940601735241E-3</v>
      </c>
      <c r="AK161" s="7">
        <f>IF(SUMIFS('Eurostat market shares'!$Z$2:$Z$185,'Eurostat market shares'!$C$2:$C$185,'Market shares starting point Fe'!$C161,'Eurostat market shares'!$D$2:$D$185,'Market shares starting point Fe'!$D161)=0,(SUMIFS('RAW data extract'!AH$74:AH$81,'RAW data extract'!$C$74:$C$81,VLOOKUP('Market shares starting point Fe'!$D161,Nomenclature!$F$1:$G$8,2,FALSE))-'Market shares starting point Fe'!AJ161)+AJ161,$Z161/SUMIFS('Eurostat market shares'!$Z$2:$Z$185,'Eurostat market shares'!$C$2:$C$185,'Market shares starting point Fe'!$C161,'Eurostat market shares'!$D$2:$D$185,'Market shares starting point Fe'!$D161)*(SUMIFS('RAW data extract'!AH$74:AH$81,'RAW data extract'!$C$74:$C$81,VLOOKUP('Market shares starting point Fe'!$D161,Nomenclature!$F$1:$G$8,2,FALSE))-'Market shares starting point Fe'!AJ161)+AJ161)</f>
        <v>1.2336119238165659E-3</v>
      </c>
      <c r="AL161" s="7">
        <f>IF(SUMIFS('Eurostat market shares'!$Z$2:$Z$185,'Eurostat market shares'!$C$2:$C$185,'Market shares starting point Fe'!$C161,'Eurostat market shares'!$D$2:$D$185,'Market shares starting point Fe'!$D161)=0,(SUMIFS('RAW data extract'!AI$74:AI$81,'RAW data extract'!$C$74:$C$81,VLOOKUP('Market shares starting point Fe'!$D161,Nomenclature!$F$1:$G$8,2,FALSE))-'Market shares starting point Fe'!AK161)+AK161,$Z161/SUMIFS('Eurostat market shares'!$Z$2:$Z$185,'Eurostat market shares'!$C$2:$C$185,'Market shares starting point Fe'!$C161,'Eurostat market shares'!$D$2:$D$185,'Market shares starting point Fe'!$D161)*(SUMIFS('RAW data extract'!AI$74:AI$81,'RAW data extract'!$C$74:$C$81,VLOOKUP('Market shares starting point Fe'!$D161,Nomenclature!$F$1:$G$8,2,FALSE))-'Market shares starting point Fe'!AK161)+AK161)</f>
        <v>1.268465559516849E-3</v>
      </c>
      <c r="AM161" s="7">
        <f>IF(SUMIFS('Eurostat market shares'!$Z$2:$Z$185,'Eurostat market shares'!$C$2:$C$185,'Market shares starting point Fe'!$C161,'Eurostat market shares'!$D$2:$D$185,'Market shares starting point Fe'!$D161)=0,(SUMIFS('RAW data extract'!AJ$74:AJ$81,'RAW data extract'!$C$74:$C$81,VLOOKUP('Market shares starting point Fe'!$D161,Nomenclature!$F$1:$G$8,2,FALSE))-'Market shares starting point Fe'!AL161)+AL161,$Z161/SUMIFS('Eurostat market shares'!$Z$2:$Z$185,'Eurostat market shares'!$C$2:$C$185,'Market shares starting point Fe'!$C161,'Eurostat market shares'!$D$2:$D$185,'Market shares starting point Fe'!$D161)*(SUMIFS('RAW data extract'!AJ$74:AJ$81,'RAW data extract'!$C$74:$C$81,VLOOKUP('Market shares starting point Fe'!$D161,Nomenclature!$F$1:$G$8,2,FALSE))-'Market shares starting point Fe'!AL161)+AL161)</f>
        <v>1.3109464826405865E-3</v>
      </c>
      <c r="AN161" s="7">
        <f>IF(SUMIFS('Eurostat market shares'!$Z$2:$Z$185,'Eurostat market shares'!$C$2:$C$185,'Market shares starting point Fe'!$C161,'Eurostat market shares'!$D$2:$D$185,'Market shares starting point Fe'!$D161)=0,(SUMIFS('RAW data extract'!AK$74:AK$81,'RAW data extract'!$C$74:$C$81,VLOOKUP('Market shares starting point Fe'!$D161,Nomenclature!$F$1:$G$8,2,FALSE))-'Market shares starting point Fe'!AM161)+AM161,$Z161/SUMIFS('Eurostat market shares'!$Z$2:$Z$185,'Eurostat market shares'!$C$2:$C$185,'Market shares starting point Fe'!$C161,'Eurostat market shares'!$D$2:$D$185,'Market shares starting point Fe'!$D161)*(SUMIFS('RAW data extract'!AK$74:AK$81,'RAW data extract'!$C$74:$C$81,VLOOKUP('Market shares starting point Fe'!$D161,Nomenclature!$F$1:$G$8,2,FALSE))-'Market shares starting point Fe'!AM161)+AM161)</f>
        <v>1.3643967276903124E-3</v>
      </c>
      <c r="AO161" s="7">
        <f>IF(SUMIFS('Eurostat market shares'!$Z$2:$Z$185,'Eurostat market shares'!$C$2:$C$185,'Market shares starting point Fe'!$C161,'Eurostat market shares'!$D$2:$D$185,'Market shares starting point Fe'!$D161)=0,(SUMIFS('RAW data extract'!AL$74:AL$81,'RAW data extract'!$C$74:$C$81,VLOOKUP('Market shares starting point Fe'!$D161,Nomenclature!$F$1:$G$8,2,FALSE))-'Market shares starting point Fe'!AN161)+AN161,$Z161/SUMIFS('Eurostat market shares'!$Z$2:$Z$185,'Eurostat market shares'!$C$2:$C$185,'Market shares starting point Fe'!$C161,'Eurostat market shares'!$D$2:$D$185,'Market shares starting point Fe'!$D161)*(SUMIFS('RAW data extract'!AL$74:AL$81,'RAW data extract'!$C$74:$C$81,VLOOKUP('Market shares starting point Fe'!$D161,Nomenclature!$F$1:$G$8,2,FALSE))-'Market shares starting point Fe'!AN161)+AN161)</f>
        <v>1.4271798005425584E-3</v>
      </c>
      <c r="AP161" s="7">
        <f>IF(SUMIFS('Eurostat market shares'!$Z$2:$Z$185,'Eurostat market shares'!$C$2:$C$185,'Market shares starting point Fe'!$C161,'Eurostat market shares'!$D$2:$D$185,'Market shares starting point Fe'!$D161)=0,(SUMIFS('RAW data extract'!AM$74:AM$81,'RAW data extract'!$C$74:$C$81,VLOOKUP('Market shares starting point Fe'!$D161,Nomenclature!$F$1:$G$8,2,FALSE))-'Market shares starting point Fe'!AO161)+AO161,$Z161/SUMIFS('Eurostat market shares'!$Z$2:$Z$185,'Eurostat market shares'!$C$2:$C$185,'Market shares starting point Fe'!$C161,'Eurostat market shares'!$D$2:$D$185,'Market shares starting point Fe'!$D161)*(SUMIFS('RAW data extract'!AM$74:AM$81,'RAW data extract'!$C$74:$C$81,VLOOKUP('Market shares starting point Fe'!$D161,Nomenclature!$F$1:$G$8,2,FALSE))-'Market shares starting point Fe'!AO161)+AO161)</f>
        <v>1.5003741575477807E-3</v>
      </c>
      <c r="AQ161" s="7">
        <f>IF(SUMIFS('Eurostat market shares'!$Z$2:$Z$185,'Eurostat market shares'!$C$2:$C$185,'Market shares starting point Fe'!$C161,'Eurostat market shares'!$D$2:$D$185,'Market shares starting point Fe'!$D161)=0,(SUMIFS('RAW data extract'!AN$74:AN$81,'RAW data extract'!$C$74:$C$81,VLOOKUP('Market shares starting point Fe'!$D161,Nomenclature!$F$1:$G$8,2,FALSE))-'Market shares starting point Fe'!AP161)+AP161,$Z161/SUMIFS('Eurostat market shares'!$Z$2:$Z$185,'Eurostat market shares'!$C$2:$C$185,'Market shares starting point Fe'!$C161,'Eurostat market shares'!$D$2:$D$185,'Market shares starting point Fe'!$D161)*(SUMIFS('RAW data extract'!AN$74:AN$81,'RAW data extract'!$C$74:$C$81,VLOOKUP('Market shares starting point Fe'!$D161,Nomenclature!$F$1:$G$8,2,FALSE))-'Market shares starting point Fe'!AP161)+AP161)</f>
        <v>1.5829916365067375E-3</v>
      </c>
      <c r="AR161" s="7">
        <f>IF(SUMIFS('Eurostat market shares'!$Z$2:$Z$185,'Eurostat market shares'!$C$2:$C$185,'Market shares starting point Fe'!$C161,'Eurostat market shares'!$D$2:$D$185,'Market shares starting point Fe'!$D161)=0,(SUMIFS('RAW data extract'!AO$74:AO$81,'RAW data extract'!$C$74:$C$81,VLOOKUP('Market shares starting point Fe'!$D161,Nomenclature!$F$1:$G$8,2,FALSE))-'Market shares starting point Fe'!AQ161)+AQ161,$Z161/SUMIFS('Eurostat market shares'!$Z$2:$Z$185,'Eurostat market shares'!$C$2:$C$185,'Market shares starting point Fe'!$C161,'Eurostat market shares'!$D$2:$D$185,'Market shares starting point Fe'!$D161)*(SUMIFS('RAW data extract'!AO$74:AO$81,'RAW data extract'!$C$74:$C$81,VLOOKUP('Market shares starting point Fe'!$D161,Nomenclature!$F$1:$G$8,2,FALSE))-'Market shares starting point Fe'!AQ161)+AQ161)</f>
        <v>1.6761214113994709E-3</v>
      </c>
      <c r="AS161" s="7">
        <f>IF(SUMIFS('Eurostat market shares'!$Z$2:$Z$185,'Eurostat market shares'!$C$2:$C$185,'Market shares starting point Fe'!$C161,'Eurostat market shares'!$D$2:$D$185,'Market shares starting point Fe'!$D161)=0,(SUMIFS('RAW data extract'!AP$74:AP$81,'RAW data extract'!$C$74:$C$81,VLOOKUP('Market shares starting point Fe'!$D161,Nomenclature!$F$1:$G$8,2,FALSE))-'Market shares starting point Fe'!AR161)+AR161,$Z161/SUMIFS('Eurostat market shares'!$Z$2:$Z$185,'Eurostat market shares'!$C$2:$C$185,'Market shares starting point Fe'!$C161,'Eurostat market shares'!$D$2:$D$185,'Market shares starting point Fe'!$D161)*(SUMIFS('RAW data extract'!AP$74:AP$81,'RAW data extract'!$C$74:$C$81,VLOOKUP('Market shares starting point Fe'!$D161,Nomenclature!$F$1:$G$8,2,FALSE))-'Market shares starting point Fe'!AR161)+AR161)</f>
        <v>1.7810369068512488E-3</v>
      </c>
      <c r="AT161" s="7">
        <f>IF(SUMIFS('Eurostat market shares'!$Z$2:$Z$185,'Eurostat market shares'!$C$2:$C$185,'Market shares starting point Fe'!$C161,'Eurostat market shares'!$D$2:$D$185,'Market shares starting point Fe'!$D161)=0,(SUMIFS('RAW data extract'!AQ$74:AQ$81,'RAW data extract'!$C$74:$C$81,VLOOKUP('Market shares starting point Fe'!$D161,Nomenclature!$F$1:$G$8,2,FALSE))-'Market shares starting point Fe'!AS161)+AS161,$Z161/SUMIFS('Eurostat market shares'!$Z$2:$Z$185,'Eurostat market shares'!$C$2:$C$185,'Market shares starting point Fe'!$C161,'Eurostat market shares'!$D$2:$D$185,'Market shares starting point Fe'!$D161)*(SUMIFS('RAW data extract'!AQ$74:AQ$81,'RAW data extract'!$C$74:$C$81,VLOOKUP('Market shares starting point Fe'!$D161,Nomenclature!$F$1:$G$8,2,FALSE))-'Market shares starting point Fe'!AS161)+AS161)</f>
        <v>1.9017989984994575E-3</v>
      </c>
      <c r="AU161" s="7">
        <f>IF(SUMIFS('Eurostat market shares'!$Z$2:$Z$185,'Eurostat market shares'!$C$2:$C$185,'Market shares starting point Fe'!$C161,'Eurostat market shares'!$D$2:$D$185,'Market shares starting point Fe'!$D161)=0,(SUMIFS('RAW data extract'!AR$74:AR$81,'RAW data extract'!$C$74:$C$81,VLOOKUP('Market shares starting point Fe'!$D161,Nomenclature!$F$1:$G$8,2,FALSE))-'Market shares starting point Fe'!AT161)+AT161,$Z161/SUMIFS('Eurostat market shares'!$Z$2:$Z$185,'Eurostat market shares'!$C$2:$C$185,'Market shares starting point Fe'!$C161,'Eurostat market shares'!$D$2:$D$185,'Market shares starting point Fe'!$D161)*(SUMIFS('RAW data extract'!AR$74:AR$81,'RAW data extract'!$C$74:$C$81,VLOOKUP('Market shares starting point Fe'!$D161,Nomenclature!$F$1:$G$8,2,FALSE))-'Market shares starting point Fe'!AT161)+AT161)</f>
        <v>2.0369226609876778E-3</v>
      </c>
      <c r="AV161" s="7">
        <f>IF(SUMIFS('Eurostat market shares'!$Z$2:$Z$185,'Eurostat market shares'!$C$2:$C$185,'Market shares starting point Fe'!$C161,'Eurostat market shares'!$D$2:$D$185,'Market shares starting point Fe'!$D161)=0,(SUMIFS('RAW data extract'!AS$74:AS$81,'RAW data extract'!$C$74:$C$81,VLOOKUP('Market shares starting point Fe'!$D161,Nomenclature!$F$1:$G$8,2,FALSE))-'Market shares starting point Fe'!AU161)+AU161,$Z161/SUMIFS('Eurostat market shares'!$Z$2:$Z$185,'Eurostat market shares'!$C$2:$C$185,'Market shares starting point Fe'!$C161,'Eurostat market shares'!$D$2:$D$185,'Market shares starting point Fe'!$D161)*(SUMIFS('RAW data extract'!AS$74:AS$81,'RAW data extract'!$C$74:$C$81,VLOOKUP('Market shares starting point Fe'!$D161,Nomenclature!$F$1:$G$8,2,FALSE))-'Market shares starting point Fe'!AU161)+AU161)</f>
        <v>2.1971128177983327E-3</v>
      </c>
      <c r="AW161" s="7">
        <f>IF(SUMIFS('Eurostat market shares'!$Z$2:$Z$185,'Eurostat market shares'!$C$2:$C$185,'Market shares starting point Fe'!$C161,'Eurostat market shares'!$D$2:$D$185,'Market shares starting point Fe'!$D161)=0,(SUMIFS('RAW data extract'!AT$74:AT$81,'RAW data extract'!$C$74:$C$81,VLOOKUP('Market shares starting point Fe'!$D161,Nomenclature!$F$1:$G$8,2,FALSE))-'Market shares starting point Fe'!AV161)+AV161,$Z161/SUMIFS('Eurostat market shares'!$Z$2:$Z$185,'Eurostat market shares'!$C$2:$C$185,'Market shares starting point Fe'!$C161,'Eurostat market shares'!$D$2:$D$185,'Market shares starting point Fe'!$D161)*(SUMIFS('RAW data extract'!AT$74:AT$81,'RAW data extract'!$C$74:$C$81,VLOOKUP('Market shares starting point Fe'!$D161,Nomenclature!$F$1:$G$8,2,FALSE))-'Market shares starting point Fe'!AV161)+AV161)</f>
        <v>2.3889626204798035E-3</v>
      </c>
      <c r="AX161" s="7">
        <f>IF(SUMIFS('Eurostat market shares'!$Z$2:$Z$185,'Eurostat market shares'!$C$2:$C$185,'Market shares starting point Fe'!$C161,'Eurostat market shares'!$D$2:$D$185,'Market shares starting point Fe'!$D161)=0,(SUMIFS('RAW data extract'!AU$74:AU$81,'RAW data extract'!$C$74:$C$81,VLOOKUP('Market shares starting point Fe'!$D161,Nomenclature!$F$1:$G$8,2,FALSE))-'Market shares starting point Fe'!AW161)+AW161,$Z161/SUMIFS('Eurostat market shares'!$Z$2:$Z$185,'Eurostat market shares'!$C$2:$C$185,'Market shares starting point Fe'!$C161,'Eurostat market shares'!$D$2:$D$185,'Market shares starting point Fe'!$D161)*(SUMIFS('RAW data extract'!AU$74:AU$81,'RAW data extract'!$C$74:$C$81,VLOOKUP('Market shares starting point Fe'!$D161,Nomenclature!$F$1:$G$8,2,FALSE))-'Market shares starting point Fe'!AW161)+AW161)</f>
        <v>2.6221717132054179E-3</v>
      </c>
      <c r="AY161" s="7">
        <f>IF(SUMIFS('Eurostat market shares'!$Z$2:$Z$185,'Eurostat market shares'!$C$2:$C$185,'Market shares starting point Fe'!$C161,'Eurostat market shares'!$D$2:$D$185,'Market shares starting point Fe'!$D161)=0,(SUMIFS('RAW data extract'!AV$74:AV$81,'RAW data extract'!$C$74:$C$81,VLOOKUP('Market shares starting point Fe'!$D161,Nomenclature!$F$1:$G$8,2,FALSE))-'Market shares starting point Fe'!AX161)+AX161,$Z161/SUMIFS('Eurostat market shares'!$Z$2:$Z$185,'Eurostat market shares'!$C$2:$C$185,'Market shares starting point Fe'!$C161,'Eurostat market shares'!$D$2:$D$185,'Market shares starting point Fe'!$D161)*(SUMIFS('RAW data extract'!AV$74:AV$81,'RAW data extract'!$C$74:$C$81,VLOOKUP('Market shares starting point Fe'!$D161,Nomenclature!$F$1:$G$8,2,FALSE))-'Market shares starting point Fe'!AX161)+AX161)</f>
        <v>2.8148257461133256E-3</v>
      </c>
      <c r="AZ161" s="7">
        <f>IF(SUMIFS('Eurostat market shares'!$Z$2:$Z$185,'Eurostat market shares'!$C$2:$C$185,'Market shares starting point Fe'!$C161,'Eurostat market shares'!$D$2:$D$185,'Market shares starting point Fe'!$D161)=0,(SUMIFS('RAW data extract'!AW$74:AW$81,'RAW data extract'!$C$74:$C$81,VLOOKUP('Market shares starting point Fe'!$D161,Nomenclature!$F$1:$G$8,2,FALSE))-'Market shares starting point Fe'!AY161)+AY161,$Z161/SUMIFS('Eurostat market shares'!$Z$2:$Z$185,'Eurostat market shares'!$C$2:$C$185,'Market shares starting point Fe'!$C161,'Eurostat market shares'!$D$2:$D$185,'Market shares starting point Fe'!$D161)*(SUMIFS('RAW data extract'!AW$74:AW$81,'RAW data extract'!$C$74:$C$81,VLOOKUP('Market shares starting point Fe'!$D161,Nomenclature!$F$1:$G$8,2,FALSE))-'Market shares starting point Fe'!AY161)+AY161)</f>
        <v>3.0652488740514506E-3</v>
      </c>
      <c r="BA161" s="7">
        <f>IF(SUMIFS('Eurostat market shares'!$Z$2:$Z$185,'Eurostat market shares'!$C$2:$C$185,'Market shares starting point Fe'!$C161,'Eurostat market shares'!$D$2:$D$185,'Market shares starting point Fe'!$D161)=0,(SUMIFS('RAW data extract'!AX$74:AX$81,'RAW data extract'!$C$74:$C$81,VLOOKUP('Market shares starting point Fe'!$D161,Nomenclature!$F$1:$G$8,2,FALSE))-'Market shares starting point Fe'!AZ161)+AZ161,$Z161/SUMIFS('Eurostat market shares'!$Z$2:$Z$185,'Eurostat market shares'!$C$2:$C$185,'Market shares starting point Fe'!$C161,'Eurostat market shares'!$D$2:$D$185,'Market shares starting point Fe'!$D161)*(SUMIFS('RAW data extract'!AX$74:AX$81,'RAW data extract'!$C$74:$C$81,VLOOKUP('Market shares starting point Fe'!$D161,Nomenclature!$F$1:$G$8,2,FALSE))-'Market shares starting point Fe'!AZ161)+AZ161)</f>
        <v>3.334783432032285E-3</v>
      </c>
      <c r="BB161" s="7">
        <f>IF(SUMIFS('Eurostat market shares'!$Z$2:$Z$185,'Eurostat market shares'!$C$2:$C$185,'Market shares starting point Fe'!$C161,'Eurostat market shares'!$D$2:$D$185,'Market shares starting point Fe'!$D161)=0,(SUMIFS('RAW data extract'!AY$74:AY$81,'RAW data extract'!$C$74:$C$81,VLOOKUP('Market shares starting point Fe'!$D161,Nomenclature!$F$1:$G$8,2,FALSE))-'Market shares starting point Fe'!BA161)+BA161,$Z161/SUMIFS('Eurostat market shares'!$Z$2:$Z$185,'Eurostat market shares'!$C$2:$C$185,'Market shares starting point Fe'!$C161,'Eurostat market shares'!$D$2:$D$185,'Market shares starting point Fe'!$D161)*(SUMIFS('RAW data extract'!AY$74:AY$81,'RAW data extract'!$C$74:$C$81,VLOOKUP('Market shares starting point Fe'!$D161,Nomenclature!$F$1:$G$8,2,FALSE))-'Market shares starting point Fe'!BA161)+BA161)</f>
        <v>3.6237132253118015E-3</v>
      </c>
      <c r="BC161" s="7">
        <f>IF(SUMIFS('Eurostat market shares'!$Z$2:$Z$185,'Eurostat market shares'!$C$2:$C$185,'Market shares starting point Fe'!$C161,'Eurostat market shares'!$D$2:$D$185,'Market shares starting point Fe'!$D161)=0,(SUMIFS('RAW data extract'!AZ$74:AZ$81,'RAW data extract'!$C$74:$C$81,VLOOKUP('Market shares starting point Fe'!$D161,Nomenclature!$F$1:$G$8,2,FALSE))-'Market shares starting point Fe'!BB161)+BB161,$Z161/SUMIFS('Eurostat market shares'!$Z$2:$Z$185,'Eurostat market shares'!$C$2:$C$185,'Market shares starting point Fe'!$C161,'Eurostat market shares'!$D$2:$D$185,'Market shares starting point Fe'!$D161)*(SUMIFS('RAW data extract'!AZ$74:AZ$81,'RAW data extract'!$C$74:$C$81,VLOOKUP('Market shares starting point Fe'!$D161,Nomenclature!$F$1:$G$8,2,FALSE))-'Market shares starting point Fe'!BB161)+BB161)</f>
        <v>3.93874778335757E-3</v>
      </c>
      <c r="BD161" s="7">
        <f>IF(SUMIFS('Eurostat market shares'!$Z$2:$Z$185,'Eurostat market shares'!$C$2:$C$185,'Market shares starting point Fe'!$C161,'Eurostat market shares'!$D$2:$D$185,'Market shares starting point Fe'!$D161)=0,(SUMIFS('RAW data extract'!BA$74:BA$81,'RAW data extract'!$C$74:$C$81,VLOOKUP('Market shares starting point Fe'!$D161,Nomenclature!$F$1:$G$8,2,FALSE))-'Market shares starting point Fe'!BC161)+BC161,$Z161/SUMIFS('Eurostat market shares'!$Z$2:$Z$185,'Eurostat market shares'!$C$2:$C$185,'Market shares starting point Fe'!$C161,'Eurostat market shares'!$D$2:$D$185,'Market shares starting point Fe'!$D161)*(SUMIFS('RAW data extract'!BA$74:BA$81,'RAW data extract'!$C$74:$C$81,VLOOKUP('Market shares starting point Fe'!$D161,Nomenclature!$F$1:$G$8,2,FALSE))-'Market shares starting point Fe'!BC161)+BC161)</f>
        <v>4.300220416896405E-3</v>
      </c>
      <c r="BE161" s="7">
        <f>IF(SUMIFS('Eurostat market shares'!$Z$2:$Z$185,'Eurostat market shares'!$C$2:$C$185,'Market shares starting point Fe'!$C161,'Eurostat market shares'!$D$2:$D$185,'Market shares starting point Fe'!$D161)=0,(SUMIFS('RAW data extract'!BB$74:BB$81,'RAW data extract'!$C$74:$C$81,VLOOKUP('Market shares starting point Fe'!$D161,Nomenclature!$F$1:$G$8,2,FALSE))-'Market shares starting point Fe'!BD161)+BD161,$Z161/SUMIFS('Eurostat market shares'!$Z$2:$Z$185,'Eurostat market shares'!$C$2:$C$185,'Market shares starting point Fe'!$C161,'Eurostat market shares'!$D$2:$D$185,'Market shares starting point Fe'!$D161)*(SUMIFS('RAW data extract'!BB$74:BB$81,'RAW data extract'!$C$74:$C$81,VLOOKUP('Market shares starting point Fe'!$D161,Nomenclature!$F$1:$G$8,2,FALSE))-'Market shares starting point Fe'!BD161)+BD161)</f>
        <v>4.6939839380802061E-3</v>
      </c>
      <c r="BF161" s="7">
        <f>IF(SUMIFS('Eurostat market shares'!$Z$2:$Z$185,'Eurostat market shares'!$C$2:$C$185,'Market shares starting point Fe'!$C161,'Eurostat market shares'!$D$2:$D$185,'Market shares starting point Fe'!$D161)=0,(SUMIFS('RAW data extract'!BC$74:BC$81,'RAW data extract'!$C$74:$C$81,VLOOKUP('Market shares starting point Fe'!$D161,Nomenclature!$F$1:$G$8,2,FALSE))-'Market shares starting point Fe'!BE161)+BE161,$Z161/SUMIFS('Eurostat market shares'!$Z$2:$Z$185,'Eurostat market shares'!$C$2:$C$185,'Market shares starting point Fe'!$C161,'Eurostat market shares'!$D$2:$D$185,'Market shares starting point Fe'!$D161)*(SUMIFS('RAW data extract'!BC$74:BC$81,'RAW data extract'!$C$74:$C$81,VLOOKUP('Market shares starting point Fe'!$D161,Nomenclature!$F$1:$G$8,2,FALSE))-'Market shares starting point Fe'!BE161)+BE161)</f>
        <v>5.1362652244870237E-3</v>
      </c>
      <c r="BG161" s="7">
        <f>IF(SUMIFS('Eurostat market shares'!$Z$2:$Z$185,'Eurostat market shares'!$C$2:$C$185,'Market shares starting point Fe'!$C161,'Eurostat market shares'!$D$2:$D$185,'Market shares starting point Fe'!$D161)=0,(SUMIFS('RAW data extract'!BD$74:BD$81,'RAW data extract'!$C$74:$C$81,VLOOKUP('Market shares starting point Fe'!$D161,Nomenclature!$F$1:$G$8,2,FALSE))-'Market shares starting point Fe'!BF161)+BF161,$Z161/SUMIFS('Eurostat market shares'!$Z$2:$Z$185,'Eurostat market shares'!$C$2:$C$185,'Market shares starting point Fe'!$C161,'Eurostat market shares'!$D$2:$D$185,'Market shares starting point Fe'!$D161)*(SUMIFS('RAW data extract'!BD$74:BD$81,'RAW data extract'!$C$74:$C$81,VLOOKUP('Market shares starting point Fe'!$D161,Nomenclature!$F$1:$G$8,2,FALSE))-'Market shares starting point Fe'!BF161)+BF161)</f>
        <v>5.6378151138611644E-3</v>
      </c>
      <c r="BH161" s="7">
        <f>IF(SUMIFS('Eurostat market shares'!$Z$2:$Z$185,'Eurostat market shares'!$C$2:$C$185,'Market shares starting point Fe'!$C161,'Eurostat market shares'!$D$2:$D$185,'Market shares starting point Fe'!$D161)=0,(SUMIFS('RAW data extract'!BE$74:BE$81,'RAW data extract'!$C$74:$C$81,VLOOKUP('Market shares starting point Fe'!$D161,Nomenclature!$F$1:$G$8,2,FALSE))-'Market shares starting point Fe'!BG161)+BG161,$Z161/SUMIFS('Eurostat market shares'!$Z$2:$Z$185,'Eurostat market shares'!$C$2:$C$185,'Market shares starting point Fe'!$C161,'Eurostat market shares'!$D$2:$D$185,'Market shares starting point Fe'!$D161)*(SUMIFS('RAW data extract'!BE$74:BE$81,'RAW data extract'!$C$74:$C$81,VLOOKUP('Market shares starting point Fe'!$D161,Nomenclature!$F$1:$G$8,2,FALSE))-'Market shares starting point Fe'!BG161)+BG161)</f>
        <v>6.2088712169205505E-3</v>
      </c>
    </row>
    <row r="162" spans="1:60" hidden="1" x14ac:dyDescent="0.3">
      <c r="A162" t="s">
        <v>9</v>
      </c>
      <c r="B162" t="s">
        <v>10</v>
      </c>
      <c r="C162" t="s">
        <v>42</v>
      </c>
      <c r="D162" t="s">
        <v>12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 s="6">
        <f>IFERROR(SUMIFS('intermediary sheet'!J$2:J$185,'intermediary sheet'!$C$2:$C$185,'Market shares starting point Fe'!$C162,'intermediary sheet'!$D$2:$D$185,'Market shares starting point Fe'!$D162)/SUMIFS('intermediary sheet'!J$2:J$185,'intermediary sheet'!$C$2:$C$185,'Market shares starting point Fe'!$C162,'intermediary sheet'!$D$2:$D$185,"total"),0)</f>
        <v>1</v>
      </c>
      <c r="K162" s="6">
        <f>IFERROR(SUMIFS('intermediary sheet'!K$2:K$185,'intermediary sheet'!$C$2:$C$185,'Market shares starting point Fe'!$C162,'intermediary sheet'!$D$2:$D$185,'Market shares starting point Fe'!$D162)/SUMIFS('intermediary sheet'!K$2:K$185,'intermediary sheet'!$C$2:$C$185,'Market shares starting point Fe'!$C162,'intermediary sheet'!$D$2:$D$185,"total"),0)</f>
        <v>1</v>
      </c>
      <c r="L162" s="6">
        <f>IFERROR(SUMIFS('intermediary sheet'!L$2:L$185,'intermediary sheet'!$C$2:$C$185,'Market shares starting point Fe'!$C162,'intermediary sheet'!$D$2:$D$185,'Market shares starting point Fe'!$D162)/SUMIFS('intermediary sheet'!L$2:L$185,'intermediary sheet'!$C$2:$C$185,'Market shares starting point Fe'!$C162,'intermediary sheet'!$D$2:$D$185,"total"),0)</f>
        <v>1</v>
      </c>
      <c r="M162" s="6">
        <f>IFERROR(SUMIFS('intermediary sheet'!M$2:M$185,'intermediary sheet'!$C$2:$C$185,'Market shares starting point Fe'!$C162,'intermediary sheet'!$D$2:$D$185,'Market shares starting point Fe'!$D162)/SUMIFS('intermediary sheet'!M$2:M$185,'intermediary sheet'!$C$2:$C$185,'Market shares starting point Fe'!$C162,'intermediary sheet'!$D$2:$D$185,"total"),0)</f>
        <v>1</v>
      </c>
      <c r="N162" s="6">
        <f>IFERROR(SUMIFS('intermediary sheet'!N$2:N$185,'intermediary sheet'!$C$2:$C$185,'Market shares starting point Fe'!$C162,'intermediary sheet'!$D$2:$D$185,'Market shares starting point Fe'!$D162)/SUMIFS('intermediary sheet'!N$2:N$185,'intermediary sheet'!$C$2:$C$185,'Market shares starting point Fe'!$C162,'intermediary sheet'!$D$2:$D$185,"total"),0)</f>
        <v>1</v>
      </c>
      <c r="O162" s="6">
        <f>IFERROR(SUMIFS('intermediary sheet'!O$2:O$185,'intermediary sheet'!$C$2:$C$185,'Market shares starting point Fe'!$C162,'intermediary sheet'!$D$2:$D$185,'Market shares starting point Fe'!$D162)/SUMIFS('intermediary sheet'!O$2:O$185,'intermediary sheet'!$C$2:$C$185,'Market shares starting point Fe'!$C162,'intermediary sheet'!$D$2:$D$185,"total"),0)</f>
        <v>1</v>
      </c>
      <c r="P162" s="6">
        <f>IFERROR(SUMIFS('intermediary sheet'!P$2:P$185,'intermediary sheet'!$C$2:$C$185,'Market shares starting point Fe'!$C162,'intermediary sheet'!$D$2:$D$185,'Market shares starting point Fe'!$D162)/SUMIFS('intermediary sheet'!P$2:P$185,'intermediary sheet'!$C$2:$C$185,'Market shares starting point Fe'!$C162,'intermediary sheet'!$D$2:$D$185,"total"),0)</f>
        <v>1</v>
      </c>
      <c r="Q162" s="6">
        <f>IFERROR(SUMIFS('intermediary sheet'!Q$2:Q$185,'intermediary sheet'!$C$2:$C$185,'Market shares starting point Fe'!$C162,'intermediary sheet'!$D$2:$D$185,'Market shares starting point Fe'!$D162)/SUMIFS('intermediary sheet'!Q$2:Q$185,'intermediary sheet'!$C$2:$C$185,'Market shares starting point Fe'!$C162,'intermediary sheet'!$D$2:$D$185,"total"),0)</f>
        <v>1</v>
      </c>
      <c r="R162" s="6">
        <f>IFERROR(SUMIFS('intermediary sheet'!R$2:R$185,'intermediary sheet'!$C$2:$C$185,'Market shares starting point Fe'!$C162,'intermediary sheet'!$D$2:$D$185,'Market shares starting point Fe'!$D162)/SUMIFS('intermediary sheet'!R$2:R$185,'intermediary sheet'!$C$2:$C$185,'Market shares starting point Fe'!$C162,'intermediary sheet'!$D$2:$D$185,"total"),0)</f>
        <v>1</v>
      </c>
      <c r="S162" s="6">
        <f>IFERROR(SUMIFS('intermediary sheet'!S$2:S$185,'intermediary sheet'!$C$2:$C$185,'Market shares starting point Fe'!$C162,'intermediary sheet'!$D$2:$D$185,'Market shares starting point Fe'!$D162)/SUMIFS('intermediary sheet'!S$2:S$185,'intermediary sheet'!$C$2:$C$185,'Market shares starting point Fe'!$C162,'intermediary sheet'!$D$2:$D$185,"total"),0)</f>
        <v>1</v>
      </c>
      <c r="T162" s="6">
        <f>IFERROR(SUMIFS('intermediary sheet'!T$2:T$185,'intermediary sheet'!$C$2:$C$185,'Market shares starting point Fe'!$C162,'intermediary sheet'!$D$2:$D$185,'Market shares starting point Fe'!$D162)/SUMIFS('intermediary sheet'!T$2:T$185,'intermediary sheet'!$C$2:$C$185,'Market shares starting point Fe'!$C162,'intermediary sheet'!$D$2:$D$185,"total"),0)</f>
        <v>1</v>
      </c>
      <c r="U162" s="6">
        <f>IFERROR(SUMIFS('intermediary sheet'!U$2:U$185,'intermediary sheet'!$C$2:$C$185,'Market shares starting point Fe'!$C162,'intermediary sheet'!$D$2:$D$185,'Market shares starting point Fe'!$D162)/SUMIFS('intermediary sheet'!U$2:U$185,'intermediary sheet'!$C$2:$C$185,'Market shares starting point Fe'!$C162,'intermediary sheet'!$D$2:$D$185,"total"),0)</f>
        <v>1</v>
      </c>
      <c r="V162" s="6">
        <f>IFERROR(SUMIFS('intermediary sheet'!V$2:V$185,'intermediary sheet'!$C$2:$C$185,'Market shares starting point Fe'!$C162,'intermediary sheet'!$D$2:$D$185,'Market shares starting point Fe'!$D162)/SUMIFS('intermediary sheet'!V$2:V$185,'intermediary sheet'!$C$2:$C$185,'Market shares starting point Fe'!$C162,'intermediary sheet'!$D$2:$D$185,"total"),0)</f>
        <v>1</v>
      </c>
      <c r="W162" s="6">
        <f>IFERROR(SUMIFS('intermediary sheet'!W$2:W$185,'intermediary sheet'!$C$2:$C$185,'Market shares starting point Fe'!$C162,'intermediary sheet'!$D$2:$D$185,'Market shares starting point Fe'!$D162)/SUMIFS('intermediary sheet'!W$2:W$185,'intermediary sheet'!$C$2:$C$185,'Market shares starting point Fe'!$C162,'intermediary sheet'!$D$2:$D$185,"total"),0)</f>
        <v>1</v>
      </c>
      <c r="X162" s="6">
        <f>IFERROR(SUMIFS('intermediary sheet'!X$2:X$185,'intermediary sheet'!$C$2:$C$185,'Market shares starting point Fe'!$C162,'intermediary sheet'!$D$2:$D$185,'Market shares starting point Fe'!$D162)/SUMIFS('intermediary sheet'!X$2:X$185,'intermediary sheet'!$C$2:$C$185,'Market shares starting point Fe'!$C162,'intermediary sheet'!$D$2:$D$185,"total"),0)</f>
        <v>1</v>
      </c>
      <c r="Y162" s="6">
        <f>IFERROR(SUMIFS('intermediary sheet'!Y$2:Y$185,'intermediary sheet'!$C$2:$C$185,'Market shares starting point Fe'!$C162,'intermediary sheet'!$D$2:$D$185,'Market shares starting point Fe'!$D162)/SUMIFS('intermediary sheet'!Y$2:Y$185,'intermediary sheet'!$C$2:$C$185,'Market shares starting point Fe'!$C162,'intermediary sheet'!$D$2:$D$185,"total"),0)</f>
        <v>1</v>
      </c>
      <c r="Z162" s="6">
        <f>IFERROR(SUMIFS('intermediary sheet'!Z$2:Z$185,'intermediary sheet'!$C$2:$C$185,'Market shares starting point Fe'!$C162,'intermediary sheet'!$D$2:$D$185,'Market shares starting point Fe'!$D162)/SUMIFS('intermediary sheet'!Z$2:Z$185,'intermediary sheet'!$C$2:$C$185,'Market shares starting point Fe'!$C162,'intermediary sheet'!$D$2:$D$185,"total"),0)</f>
        <v>1</v>
      </c>
      <c r="AA162" s="7">
        <f>IF(SUMIFS('Eurostat market shares'!$Z$2:$Z$185,'Eurostat market shares'!$C$2:$C$185,'Market shares starting point Fe'!$C162,'Eurostat market shares'!$D$2:$D$185,'Market shares starting point Fe'!$D162)=0,(SUMIFS('RAW data extract'!X$74:X$81,'RAW data extract'!$C$74:$C$81,VLOOKUP('Market shares starting point Fe'!$D162,Nomenclature!$F$1:$G$8,2,FALSE))-'Market shares starting point Fe'!Z162)+Z162,$Z162/SUMIFS('Eurostat market shares'!$Z$2:$Z$185,'Eurostat market shares'!$C$2:$C$185,'Market shares starting point Fe'!$C162,'Eurostat market shares'!$D$2:$D$185,'Market shares starting point Fe'!$D162)*(SUMIFS('RAW data extract'!X$74:X$81,'RAW data extract'!$C$74:$C$81,VLOOKUP('Market shares starting point Fe'!$D162,Nomenclature!$F$1:$G$8,2,FALSE))-'Market shares starting point Fe'!Z162)+Z162)</f>
        <v>1</v>
      </c>
      <c r="AB162" s="7">
        <f>IF(SUMIFS('Eurostat market shares'!$Z$2:$Z$185,'Eurostat market shares'!$C$2:$C$185,'Market shares starting point Fe'!$C162,'Eurostat market shares'!$D$2:$D$185,'Market shares starting point Fe'!$D162)=0,(SUMIFS('RAW data extract'!Y$74:Y$81,'RAW data extract'!$C$74:$C$81,VLOOKUP('Market shares starting point Fe'!$D162,Nomenclature!$F$1:$G$8,2,FALSE))-'Market shares starting point Fe'!AA162)+AA162,$Z162/SUMIFS('Eurostat market shares'!$Z$2:$Z$185,'Eurostat market shares'!$C$2:$C$185,'Market shares starting point Fe'!$C162,'Eurostat market shares'!$D$2:$D$185,'Market shares starting point Fe'!$D162)*(SUMIFS('RAW data extract'!Y$74:Y$81,'RAW data extract'!$C$74:$C$81,VLOOKUP('Market shares starting point Fe'!$D162,Nomenclature!$F$1:$G$8,2,FALSE))-'Market shares starting point Fe'!AA162)+AA162)</f>
        <v>1</v>
      </c>
      <c r="AC162" s="7">
        <f>IF(SUMIFS('Eurostat market shares'!$Z$2:$Z$185,'Eurostat market shares'!$C$2:$C$185,'Market shares starting point Fe'!$C162,'Eurostat market shares'!$D$2:$D$185,'Market shares starting point Fe'!$D162)=0,(SUMIFS('RAW data extract'!Z$74:Z$81,'RAW data extract'!$C$74:$C$81,VLOOKUP('Market shares starting point Fe'!$D162,Nomenclature!$F$1:$G$8,2,FALSE))-'Market shares starting point Fe'!AB162)+AB162,$Z162/SUMIFS('Eurostat market shares'!$Z$2:$Z$185,'Eurostat market shares'!$C$2:$C$185,'Market shares starting point Fe'!$C162,'Eurostat market shares'!$D$2:$D$185,'Market shares starting point Fe'!$D162)*(SUMIFS('RAW data extract'!Z$74:Z$81,'RAW data extract'!$C$74:$C$81,VLOOKUP('Market shares starting point Fe'!$D162,Nomenclature!$F$1:$G$8,2,FALSE))-'Market shares starting point Fe'!AB162)+AB162)</f>
        <v>1</v>
      </c>
      <c r="AD162" s="7">
        <f>IF(SUMIFS('Eurostat market shares'!$Z$2:$Z$185,'Eurostat market shares'!$C$2:$C$185,'Market shares starting point Fe'!$C162,'Eurostat market shares'!$D$2:$D$185,'Market shares starting point Fe'!$D162)=0,(SUMIFS('RAW data extract'!AA$74:AA$81,'RAW data extract'!$C$74:$C$81,VLOOKUP('Market shares starting point Fe'!$D162,Nomenclature!$F$1:$G$8,2,FALSE))-'Market shares starting point Fe'!AC162)+AC162,$Z162/SUMIFS('Eurostat market shares'!$Z$2:$Z$185,'Eurostat market shares'!$C$2:$C$185,'Market shares starting point Fe'!$C162,'Eurostat market shares'!$D$2:$D$185,'Market shares starting point Fe'!$D162)*(SUMIFS('RAW data extract'!AA$74:AA$81,'RAW data extract'!$C$74:$C$81,VLOOKUP('Market shares starting point Fe'!$D162,Nomenclature!$F$1:$G$8,2,FALSE))-'Market shares starting point Fe'!AC162)+AC162)</f>
        <v>1</v>
      </c>
      <c r="AE162" s="7">
        <f>IF(SUMIFS('Eurostat market shares'!$Z$2:$Z$185,'Eurostat market shares'!$C$2:$C$185,'Market shares starting point Fe'!$C162,'Eurostat market shares'!$D$2:$D$185,'Market shares starting point Fe'!$D162)=0,(SUMIFS('RAW data extract'!AB$74:AB$81,'RAW data extract'!$C$74:$C$81,VLOOKUP('Market shares starting point Fe'!$D162,Nomenclature!$F$1:$G$8,2,FALSE))-'Market shares starting point Fe'!AD162)+AD162,$Z162/SUMIFS('Eurostat market shares'!$Z$2:$Z$185,'Eurostat market shares'!$C$2:$C$185,'Market shares starting point Fe'!$C162,'Eurostat market shares'!$D$2:$D$185,'Market shares starting point Fe'!$D162)*(SUMIFS('RAW data extract'!AB$74:AB$81,'RAW data extract'!$C$74:$C$81,VLOOKUP('Market shares starting point Fe'!$D162,Nomenclature!$F$1:$G$8,2,FALSE))-'Market shares starting point Fe'!AD162)+AD162)</f>
        <v>1</v>
      </c>
      <c r="AF162" s="7">
        <f>IF(SUMIFS('Eurostat market shares'!$Z$2:$Z$185,'Eurostat market shares'!$C$2:$C$185,'Market shares starting point Fe'!$C162,'Eurostat market shares'!$D$2:$D$185,'Market shares starting point Fe'!$D162)=0,(SUMIFS('RAW data extract'!AC$74:AC$81,'RAW data extract'!$C$74:$C$81,VLOOKUP('Market shares starting point Fe'!$D162,Nomenclature!$F$1:$G$8,2,FALSE))-'Market shares starting point Fe'!AE162)+AE162,$Z162/SUMIFS('Eurostat market shares'!$Z$2:$Z$185,'Eurostat market shares'!$C$2:$C$185,'Market shares starting point Fe'!$C162,'Eurostat market shares'!$D$2:$D$185,'Market shares starting point Fe'!$D162)*(SUMIFS('RAW data extract'!AC$74:AC$81,'RAW data extract'!$C$74:$C$81,VLOOKUP('Market shares starting point Fe'!$D162,Nomenclature!$F$1:$G$8,2,FALSE))-'Market shares starting point Fe'!AE162)+AE162)</f>
        <v>1</v>
      </c>
      <c r="AG162" s="7">
        <f>IF(SUMIFS('Eurostat market shares'!$Z$2:$Z$185,'Eurostat market shares'!$C$2:$C$185,'Market shares starting point Fe'!$C162,'Eurostat market shares'!$D$2:$D$185,'Market shares starting point Fe'!$D162)=0,(SUMIFS('RAW data extract'!AD$74:AD$81,'RAW data extract'!$C$74:$C$81,VLOOKUP('Market shares starting point Fe'!$D162,Nomenclature!$F$1:$G$8,2,FALSE))-'Market shares starting point Fe'!AF162)+AF162,$Z162/SUMIFS('Eurostat market shares'!$Z$2:$Z$185,'Eurostat market shares'!$C$2:$C$185,'Market shares starting point Fe'!$C162,'Eurostat market shares'!$D$2:$D$185,'Market shares starting point Fe'!$D162)*(SUMIFS('RAW data extract'!AD$74:AD$81,'RAW data extract'!$C$74:$C$81,VLOOKUP('Market shares starting point Fe'!$D162,Nomenclature!$F$1:$G$8,2,FALSE))-'Market shares starting point Fe'!AF162)+AF162)</f>
        <v>1</v>
      </c>
      <c r="AH162" s="7">
        <f>IF(SUMIFS('Eurostat market shares'!$Z$2:$Z$185,'Eurostat market shares'!$C$2:$C$185,'Market shares starting point Fe'!$C162,'Eurostat market shares'!$D$2:$D$185,'Market shares starting point Fe'!$D162)=0,(SUMIFS('RAW data extract'!AE$74:AE$81,'RAW data extract'!$C$74:$C$81,VLOOKUP('Market shares starting point Fe'!$D162,Nomenclature!$F$1:$G$8,2,FALSE))-'Market shares starting point Fe'!AG162)+AG162,$Z162/SUMIFS('Eurostat market shares'!$Z$2:$Z$185,'Eurostat market shares'!$C$2:$C$185,'Market shares starting point Fe'!$C162,'Eurostat market shares'!$D$2:$D$185,'Market shares starting point Fe'!$D162)*(SUMIFS('RAW data extract'!AE$74:AE$81,'RAW data extract'!$C$74:$C$81,VLOOKUP('Market shares starting point Fe'!$D162,Nomenclature!$F$1:$G$8,2,FALSE))-'Market shares starting point Fe'!AG162)+AG162)</f>
        <v>1</v>
      </c>
      <c r="AI162" s="7">
        <f>IF(SUMIFS('Eurostat market shares'!$Z$2:$Z$185,'Eurostat market shares'!$C$2:$C$185,'Market shares starting point Fe'!$C162,'Eurostat market shares'!$D$2:$D$185,'Market shares starting point Fe'!$D162)=0,(SUMIFS('RAW data extract'!AF$74:AF$81,'RAW data extract'!$C$74:$C$81,VLOOKUP('Market shares starting point Fe'!$D162,Nomenclature!$F$1:$G$8,2,FALSE))-'Market shares starting point Fe'!AH162)+AH162,$Z162/SUMIFS('Eurostat market shares'!$Z$2:$Z$185,'Eurostat market shares'!$C$2:$C$185,'Market shares starting point Fe'!$C162,'Eurostat market shares'!$D$2:$D$185,'Market shares starting point Fe'!$D162)*(SUMIFS('RAW data extract'!AF$74:AF$81,'RAW data extract'!$C$74:$C$81,VLOOKUP('Market shares starting point Fe'!$D162,Nomenclature!$F$1:$G$8,2,FALSE))-'Market shares starting point Fe'!AH162)+AH162)</f>
        <v>1</v>
      </c>
      <c r="AJ162" s="7">
        <f>IF(SUMIFS('Eurostat market shares'!$Z$2:$Z$185,'Eurostat market shares'!$C$2:$C$185,'Market shares starting point Fe'!$C162,'Eurostat market shares'!$D$2:$D$185,'Market shares starting point Fe'!$D162)=0,(SUMIFS('RAW data extract'!AG$74:AG$81,'RAW data extract'!$C$74:$C$81,VLOOKUP('Market shares starting point Fe'!$D162,Nomenclature!$F$1:$G$8,2,FALSE))-'Market shares starting point Fe'!AI162)+AI162,$Z162/SUMIFS('Eurostat market shares'!$Z$2:$Z$185,'Eurostat market shares'!$C$2:$C$185,'Market shares starting point Fe'!$C162,'Eurostat market shares'!$D$2:$D$185,'Market shares starting point Fe'!$D162)*(SUMIFS('RAW data extract'!AG$74:AG$81,'RAW data extract'!$C$74:$C$81,VLOOKUP('Market shares starting point Fe'!$D162,Nomenclature!$F$1:$G$8,2,FALSE))-'Market shares starting point Fe'!AI162)+AI162)</f>
        <v>1</v>
      </c>
      <c r="AK162" s="7">
        <f>IF(SUMIFS('Eurostat market shares'!$Z$2:$Z$185,'Eurostat market shares'!$C$2:$C$185,'Market shares starting point Fe'!$C162,'Eurostat market shares'!$D$2:$D$185,'Market shares starting point Fe'!$D162)=0,(SUMIFS('RAW data extract'!AH$74:AH$81,'RAW data extract'!$C$74:$C$81,VLOOKUP('Market shares starting point Fe'!$D162,Nomenclature!$F$1:$G$8,2,FALSE))-'Market shares starting point Fe'!AJ162)+AJ162,$Z162/SUMIFS('Eurostat market shares'!$Z$2:$Z$185,'Eurostat market shares'!$C$2:$C$185,'Market shares starting point Fe'!$C162,'Eurostat market shares'!$D$2:$D$185,'Market shares starting point Fe'!$D162)*(SUMIFS('RAW data extract'!AH$74:AH$81,'RAW data extract'!$C$74:$C$81,VLOOKUP('Market shares starting point Fe'!$D162,Nomenclature!$F$1:$G$8,2,FALSE))-'Market shares starting point Fe'!AJ162)+AJ162)</f>
        <v>1</v>
      </c>
      <c r="AL162" s="7">
        <f>IF(SUMIFS('Eurostat market shares'!$Z$2:$Z$185,'Eurostat market shares'!$C$2:$C$185,'Market shares starting point Fe'!$C162,'Eurostat market shares'!$D$2:$D$185,'Market shares starting point Fe'!$D162)=0,(SUMIFS('RAW data extract'!AI$74:AI$81,'RAW data extract'!$C$74:$C$81,VLOOKUP('Market shares starting point Fe'!$D162,Nomenclature!$F$1:$G$8,2,FALSE))-'Market shares starting point Fe'!AK162)+AK162,$Z162/SUMIFS('Eurostat market shares'!$Z$2:$Z$185,'Eurostat market shares'!$C$2:$C$185,'Market shares starting point Fe'!$C162,'Eurostat market shares'!$D$2:$D$185,'Market shares starting point Fe'!$D162)*(SUMIFS('RAW data extract'!AI$74:AI$81,'RAW data extract'!$C$74:$C$81,VLOOKUP('Market shares starting point Fe'!$D162,Nomenclature!$F$1:$G$8,2,FALSE))-'Market shares starting point Fe'!AK162)+AK162)</f>
        <v>1</v>
      </c>
      <c r="AM162" s="7">
        <f>IF(SUMIFS('Eurostat market shares'!$Z$2:$Z$185,'Eurostat market shares'!$C$2:$C$185,'Market shares starting point Fe'!$C162,'Eurostat market shares'!$D$2:$D$185,'Market shares starting point Fe'!$D162)=0,(SUMIFS('RAW data extract'!AJ$74:AJ$81,'RAW data extract'!$C$74:$C$81,VLOOKUP('Market shares starting point Fe'!$D162,Nomenclature!$F$1:$G$8,2,FALSE))-'Market shares starting point Fe'!AL162)+AL162,$Z162/SUMIFS('Eurostat market shares'!$Z$2:$Z$185,'Eurostat market shares'!$C$2:$C$185,'Market shares starting point Fe'!$C162,'Eurostat market shares'!$D$2:$D$185,'Market shares starting point Fe'!$D162)*(SUMIFS('RAW data extract'!AJ$74:AJ$81,'RAW data extract'!$C$74:$C$81,VLOOKUP('Market shares starting point Fe'!$D162,Nomenclature!$F$1:$G$8,2,FALSE))-'Market shares starting point Fe'!AL162)+AL162)</f>
        <v>1</v>
      </c>
      <c r="AN162" s="7">
        <f>IF(SUMIFS('Eurostat market shares'!$Z$2:$Z$185,'Eurostat market shares'!$C$2:$C$185,'Market shares starting point Fe'!$C162,'Eurostat market shares'!$D$2:$D$185,'Market shares starting point Fe'!$D162)=0,(SUMIFS('RAW data extract'!AK$74:AK$81,'RAW data extract'!$C$74:$C$81,VLOOKUP('Market shares starting point Fe'!$D162,Nomenclature!$F$1:$G$8,2,FALSE))-'Market shares starting point Fe'!AM162)+AM162,$Z162/SUMIFS('Eurostat market shares'!$Z$2:$Z$185,'Eurostat market shares'!$C$2:$C$185,'Market shares starting point Fe'!$C162,'Eurostat market shares'!$D$2:$D$185,'Market shares starting point Fe'!$D162)*(SUMIFS('RAW data extract'!AK$74:AK$81,'RAW data extract'!$C$74:$C$81,VLOOKUP('Market shares starting point Fe'!$D162,Nomenclature!$F$1:$G$8,2,FALSE))-'Market shares starting point Fe'!AM162)+AM162)</f>
        <v>1</v>
      </c>
      <c r="AO162" s="7">
        <f>IF(SUMIFS('Eurostat market shares'!$Z$2:$Z$185,'Eurostat market shares'!$C$2:$C$185,'Market shares starting point Fe'!$C162,'Eurostat market shares'!$D$2:$D$185,'Market shares starting point Fe'!$D162)=0,(SUMIFS('RAW data extract'!AL$74:AL$81,'RAW data extract'!$C$74:$C$81,VLOOKUP('Market shares starting point Fe'!$D162,Nomenclature!$F$1:$G$8,2,FALSE))-'Market shares starting point Fe'!AN162)+AN162,$Z162/SUMIFS('Eurostat market shares'!$Z$2:$Z$185,'Eurostat market shares'!$C$2:$C$185,'Market shares starting point Fe'!$C162,'Eurostat market shares'!$D$2:$D$185,'Market shares starting point Fe'!$D162)*(SUMIFS('RAW data extract'!AL$74:AL$81,'RAW data extract'!$C$74:$C$81,VLOOKUP('Market shares starting point Fe'!$D162,Nomenclature!$F$1:$G$8,2,FALSE))-'Market shares starting point Fe'!AN162)+AN162)</f>
        <v>1</v>
      </c>
      <c r="AP162" s="7">
        <f>IF(SUMIFS('Eurostat market shares'!$Z$2:$Z$185,'Eurostat market shares'!$C$2:$C$185,'Market shares starting point Fe'!$C162,'Eurostat market shares'!$D$2:$D$185,'Market shares starting point Fe'!$D162)=0,(SUMIFS('RAW data extract'!AM$74:AM$81,'RAW data extract'!$C$74:$C$81,VLOOKUP('Market shares starting point Fe'!$D162,Nomenclature!$F$1:$G$8,2,FALSE))-'Market shares starting point Fe'!AO162)+AO162,$Z162/SUMIFS('Eurostat market shares'!$Z$2:$Z$185,'Eurostat market shares'!$C$2:$C$185,'Market shares starting point Fe'!$C162,'Eurostat market shares'!$D$2:$D$185,'Market shares starting point Fe'!$D162)*(SUMIFS('RAW data extract'!AM$74:AM$81,'RAW data extract'!$C$74:$C$81,VLOOKUP('Market shares starting point Fe'!$D162,Nomenclature!$F$1:$G$8,2,FALSE))-'Market shares starting point Fe'!AO162)+AO162)</f>
        <v>1</v>
      </c>
      <c r="AQ162" s="7">
        <f>IF(SUMIFS('Eurostat market shares'!$Z$2:$Z$185,'Eurostat market shares'!$C$2:$C$185,'Market shares starting point Fe'!$C162,'Eurostat market shares'!$D$2:$D$185,'Market shares starting point Fe'!$D162)=0,(SUMIFS('RAW data extract'!AN$74:AN$81,'RAW data extract'!$C$74:$C$81,VLOOKUP('Market shares starting point Fe'!$D162,Nomenclature!$F$1:$G$8,2,FALSE))-'Market shares starting point Fe'!AP162)+AP162,$Z162/SUMIFS('Eurostat market shares'!$Z$2:$Z$185,'Eurostat market shares'!$C$2:$C$185,'Market shares starting point Fe'!$C162,'Eurostat market shares'!$D$2:$D$185,'Market shares starting point Fe'!$D162)*(SUMIFS('RAW data extract'!AN$74:AN$81,'RAW data extract'!$C$74:$C$81,VLOOKUP('Market shares starting point Fe'!$D162,Nomenclature!$F$1:$G$8,2,FALSE))-'Market shares starting point Fe'!AP162)+AP162)</f>
        <v>1</v>
      </c>
      <c r="AR162" s="7">
        <f>IF(SUMIFS('Eurostat market shares'!$Z$2:$Z$185,'Eurostat market shares'!$C$2:$C$185,'Market shares starting point Fe'!$C162,'Eurostat market shares'!$D$2:$D$185,'Market shares starting point Fe'!$D162)=0,(SUMIFS('RAW data extract'!AO$74:AO$81,'RAW data extract'!$C$74:$C$81,VLOOKUP('Market shares starting point Fe'!$D162,Nomenclature!$F$1:$G$8,2,FALSE))-'Market shares starting point Fe'!AQ162)+AQ162,$Z162/SUMIFS('Eurostat market shares'!$Z$2:$Z$185,'Eurostat market shares'!$C$2:$C$185,'Market shares starting point Fe'!$C162,'Eurostat market shares'!$D$2:$D$185,'Market shares starting point Fe'!$D162)*(SUMIFS('RAW data extract'!AO$74:AO$81,'RAW data extract'!$C$74:$C$81,VLOOKUP('Market shares starting point Fe'!$D162,Nomenclature!$F$1:$G$8,2,FALSE))-'Market shares starting point Fe'!AQ162)+AQ162)</f>
        <v>1</v>
      </c>
      <c r="AS162" s="7">
        <f>IF(SUMIFS('Eurostat market shares'!$Z$2:$Z$185,'Eurostat market shares'!$C$2:$C$185,'Market shares starting point Fe'!$C162,'Eurostat market shares'!$D$2:$D$185,'Market shares starting point Fe'!$D162)=0,(SUMIFS('RAW data extract'!AP$74:AP$81,'RAW data extract'!$C$74:$C$81,VLOOKUP('Market shares starting point Fe'!$D162,Nomenclature!$F$1:$G$8,2,FALSE))-'Market shares starting point Fe'!AR162)+AR162,$Z162/SUMIFS('Eurostat market shares'!$Z$2:$Z$185,'Eurostat market shares'!$C$2:$C$185,'Market shares starting point Fe'!$C162,'Eurostat market shares'!$D$2:$D$185,'Market shares starting point Fe'!$D162)*(SUMIFS('RAW data extract'!AP$74:AP$81,'RAW data extract'!$C$74:$C$81,VLOOKUP('Market shares starting point Fe'!$D162,Nomenclature!$F$1:$G$8,2,FALSE))-'Market shares starting point Fe'!AR162)+AR162)</f>
        <v>1</v>
      </c>
      <c r="AT162" s="7">
        <f>IF(SUMIFS('Eurostat market shares'!$Z$2:$Z$185,'Eurostat market shares'!$C$2:$C$185,'Market shares starting point Fe'!$C162,'Eurostat market shares'!$D$2:$D$185,'Market shares starting point Fe'!$D162)=0,(SUMIFS('RAW data extract'!AQ$74:AQ$81,'RAW data extract'!$C$74:$C$81,VLOOKUP('Market shares starting point Fe'!$D162,Nomenclature!$F$1:$G$8,2,FALSE))-'Market shares starting point Fe'!AS162)+AS162,$Z162/SUMIFS('Eurostat market shares'!$Z$2:$Z$185,'Eurostat market shares'!$C$2:$C$185,'Market shares starting point Fe'!$C162,'Eurostat market shares'!$D$2:$D$185,'Market shares starting point Fe'!$D162)*(SUMIFS('RAW data extract'!AQ$74:AQ$81,'RAW data extract'!$C$74:$C$81,VLOOKUP('Market shares starting point Fe'!$D162,Nomenclature!$F$1:$G$8,2,FALSE))-'Market shares starting point Fe'!AS162)+AS162)</f>
        <v>1</v>
      </c>
      <c r="AU162" s="7">
        <f>IF(SUMIFS('Eurostat market shares'!$Z$2:$Z$185,'Eurostat market shares'!$C$2:$C$185,'Market shares starting point Fe'!$C162,'Eurostat market shares'!$D$2:$D$185,'Market shares starting point Fe'!$D162)=0,(SUMIFS('RAW data extract'!AR$74:AR$81,'RAW data extract'!$C$74:$C$81,VLOOKUP('Market shares starting point Fe'!$D162,Nomenclature!$F$1:$G$8,2,FALSE))-'Market shares starting point Fe'!AT162)+AT162,$Z162/SUMIFS('Eurostat market shares'!$Z$2:$Z$185,'Eurostat market shares'!$C$2:$C$185,'Market shares starting point Fe'!$C162,'Eurostat market shares'!$D$2:$D$185,'Market shares starting point Fe'!$D162)*(SUMIFS('RAW data extract'!AR$74:AR$81,'RAW data extract'!$C$74:$C$81,VLOOKUP('Market shares starting point Fe'!$D162,Nomenclature!$F$1:$G$8,2,FALSE))-'Market shares starting point Fe'!AT162)+AT162)</f>
        <v>1</v>
      </c>
      <c r="AV162" s="7">
        <f>IF(SUMIFS('Eurostat market shares'!$Z$2:$Z$185,'Eurostat market shares'!$C$2:$C$185,'Market shares starting point Fe'!$C162,'Eurostat market shares'!$D$2:$D$185,'Market shares starting point Fe'!$D162)=0,(SUMIFS('RAW data extract'!AS$74:AS$81,'RAW data extract'!$C$74:$C$81,VLOOKUP('Market shares starting point Fe'!$D162,Nomenclature!$F$1:$G$8,2,FALSE))-'Market shares starting point Fe'!AU162)+AU162,$Z162/SUMIFS('Eurostat market shares'!$Z$2:$Z$185,'Eurostat market shares'!$C$2:$C$185,'Market shares starting point Fe'!$C162,'Eurostat market shares'!$D$2:$D$185,'Market shares starting point Fe'!$D162)*(SUMIFS('RAW data extract'!AS$74:AS$81,'RAW data extract'!$C$74:$C$81,VLOOKUP('Market shares starting point Fe'!$D162,Nomenclature!$F$1:$G$8,2,FALSE))-'Market shares starting point Fe'!AU162)+AU162)</f>
        <v>1</v>
      </c>
      <c r="AW162" s="7">
        <f>IF(SUMIFS('Eurostat market shares'!$Z$2:$Z$185,'Eurostat market shares'!$C$2:$C$185,'Market shares starting point Fe'!$C162,'Eurostat market shares'!$D$2:$D$185,'Market shares starting point Fe'!$D162)=0,(SUMIFS('RAW data extract'!AT$74:AT$81,'RAW data extract'!$C$74:$C$81,VLOOKUP('Market shares starting point Fe'!$D162,Nomenclature!$F$1:$G$8,2,FALSE))-'Market shares starting point Fe'!AV162)+AV162,$Z162/SUMIFS('Eurostat market shares'!$Z$2:$Z$185,'Eurostat market shares'!$C$2:$C$185,'Market shares starting point Fe'!$C162,'Eurostat market shares'!$D$2:$D$185,'Market shares starting point Fe'!$D162)*(SUMIFS('RAW data extract'!AT$74:AT$81,'RAW data extract'!$C$74:$C$81,VLOOKUP('Market shares starting point Fe'!$D162,Nomenclature!$F$1:$G$8,2,FALSE))-'Market shares starting point Fe'!AV162)+AV162)</f>
        <v>1</v>
      </c>
      <c r="AX162" s="7">
        <f>IF(SUMIFS('Eurostat market shares'!$Z$2:$Z$185,'Eurostat market shares'!$C$2:$C$185,'Market shares starting point Fe'!$C162,'Eurostat market shares'!$D$2:$D$185,'Market shares starting point Fe'!$D162)=0,(SUMIFS('RAW data extract'!AU$74:AU$81,'RAW data extract'!$C$74:$C$81,VLOOKUP('Market shares starting point Fe'!$D162,Nomenclature!$F$1:$G$8,2,FALSE))-'Market shares starting point Fe'!AW162)+AW162,$Z162/SUMIFS('Eurostat market shares'!$Z$2:$Z$185,'Eurostat market shares'!$C$2:$C$185,'Market shares starting point Fe'!$C162,'Eurostat market shares'!$D$2:$D$185,'Market shares starting point Fe'!$D162)*(SUMIFS('RAW data extract'!AU$74:AU$81,'RAW data extract'!$C$74:$C$81,VLOOKUP('Market shares starting point Fe'!$D162,Nomenclature!$F$1:$G$8,2,FALSE))-'Market shares starting point Fe'!AW162)+AW162)</f>
        <v>1</v>
      </c>
      <c r="AY162" s="7">
        <f>IF(SUMIFS('Eurostat market shares'!$Z$2:$Z$185,'Eurostat market shares'!$C$2:$C$185,'Market shares starting point Fe'!$C162,'Eurostat market shares'!$D$2:$D$185,'Market shares starting point Fe'!$D162)=0,(SUMIFS('RAW data extract'!AV$74:AV$81,'RAW data extract'!$C$74:$C$81,VLOOKUP('Market shares starting point Fe'!$D162,Nomenclature!$F$1:$G$8,2,FALSE))-'Market shares starting point Fe'!AX162)+AX162,$Z162/SUMIFS('Eurostat market shares'!$Z$2:$Z$185,'Eurostat market shares'!$C$2:$C$185,'Market shares starting point Fe'!$C162,'Eurostat market shares'!$D$2:$D$185,'Market shares starting point Fe'!$D162)*(SUMIFS('RAW data extract'!AV$74:AV$81,'RAW data extract'!$C$74:$C$81,VLOOKUP('Market shares starting point Fe'!$D162,Nomenclature!$F$1:$G$8,2,FALSE))-'Market shares starting point Fe'!AX162)+AX162)</f>
        <v>1</v>
      </c>
      <c r="AZ162" s="7">
        <f>IF(SUMIFS('Eurostat market shares'!$Z$2:$Z$185,'Eurostat market shares'!$C$2:$C$185,'Market shares starting point Fe'!$C162,'Eurostat market shares'!$D$2:$D$185,'Market shares starting point Fe'!$D162)=0,(SUMIFS('RAW data extract'!AW$74:AW$81,'RAW data extract'!$C$74:$C$81,VLOOKUP('Market shares starting point Fe'!$D162,Nomenclature!$F$1:$G$8,2,FALSE))-'Market shares starting point Fe'!AY162)+AY162,$Z162/SUMIFS('Eurostat market shares'!$Z$2:$Z$185,'Eurostat market shares'!$C$2:$C$185,'Market shares starting point Fe'!$C162,'Eurostat market shares'!$D$2:$D$185,'Market shares starting point Fe'!$D162)*(SUMIFS('RAW data extract'!AW$74:AW$81,'RAW data extract'!$C$74:$C$81,VLOOKUP('Market shares starting point Fe'!$D162,Nomenclature!$F$1:$G$8,2,FALSE))-'Market shares starting point Fe'!AY162)+AY162)</f>
        <v>1</v>
      </c>
      <c r="BA162" s="7">
        <f>IF(SUMIFS('Eurostat market shares'!$Z$2:$Z$185,'Eurostat market shares'!$C$2:$C$185,'Market shares starting point Fe'!$C162,'Eurostat market shares'!$D$2:$D$185,'Market shares starting point Fe'!$D162)=0,(SUMIFS('RAW data extract'!AX$74:AX$81,'RAW data extract'!$C$74:$C$81,VLOOKUP('Market shares starting point Fe'!$D162,Nomenclature!$F$1:$G$8,2,FALSE))-'Market shares starting point Fe'!AZ162)+AZ162,$Z162/SUMIFS('Eurostat market shares'!$Z$2:$Z$185,'Eurostat market shares'!$C$2:$C$185,'Market shares starting point Fe'!$C162,'Eurostat market shares'!$D$2:$D$185,'Market shares starting point Fe'!$D162)*(SUMIFS('RAW data extract'!AX$74:AX$81,'RAW data extract'!$C$74:$C$81,VLOOKUP('Market shares starting point Fe'!$D162,Nomenclature!$F$1:$G$8,2,FALSE))-'Market shares starting point Fe'!AZ162)+AZ162)</f>
        <v>1</v>
      </c>
      <c r="BB162" s="7">
        <f>IF(SUMIFS('Eurostat market shares'!$Z$2:$Z$185,'Eurostat market shares'!$C$2:$C$185,'Market shares starting point Fe'!$C162,'Eurostat market shares'!$D$2:$D$185,'Market shares starting point Fe'!$D162)=0,(SUMIFS('RAW data extract'!AY$74:AY$81,'RAW data extract'!$C$74:$C$81,VLOOKUP('Market shares starting point Fe'!$D162,Nomenclature!$F$1:$G$8,2,FALSE))-'Market shares starting point Fe'!BA162)+BA162,$Z162/SUMIFS('Eurostat market shares'!$Z$2:$Z$185,'Eurostat market shares'!$C$2:$C$185,'Market shares starting point Fe'!$C162,'Eurostat market shares'!$D$2:$D$185,'Market shares starting point Fe'!$D162)*(SUMIFS('RAW data extract'!AY$74:AY$81,'RAW data extract'!$C$74:$C$81,VLOOKUP('Market shares starting point Fe'!$D162,Nomenclature!$F$1:$G$8,2,FALSE))-'Market shares starting point Fe'!BA162)+BA162)</f>
        <v>1</v>
      </c>
      <c r="BC162" s="7">
        <f>IF(SUMIFS('Eurostat market shares'!$Z$2:$Z$185,'Eurostat market shares'!$C$2:$C$185,'Market shares starting point Fe'!$C162,'Eurostat market shares'!$D$2:$D$185,'Market shares starting point Fe'!$D162)=0,(SUMIFS('RAW data extract'!AZ$74:AZ$81,'RAW data extract'!$C$74:$C$81,VLOOKUP('Market shares starting point Fe'!$D162,Nomenclature!$F$1:$G$8,2,FALSE))-'Market shares starting point Fe'!BB162)+BB162,$Z162/SUMIFS('Eurostat market shares'!$Z$2:$Z$185,'Eurostat market shares'!$C$2:$C$185,'Market shares starting point Fe'!$C162,'Eurostat market shares'!$D$2:$D$185,'Market shares starting point Fe'!$D162)*(SUMIFS('RAW data extract'!AZ$74:AZ$81,'RAW data extract'!$C$74:$C$81,VLOOKUP('Market shares starting point Fe'!$D162,Nomenclature!$F$1:$G$8,2,FALSE))-'Market shares starting point Fe'!BB162)+BB162)</f>
        <v>1</v>
      </c>
      <c r="BD162" s="7">
        <f>IF(SUMIFS('Eurostat market shares'!$Z$2:$Z$185,'Eurostat market shares'!$C$2:$C$185,'Market shares starting point Fe'!$C162,'Eurostat market shares'!$D$2:$D$185,'Market shares starting point Fe'!$D162)=0,(SUMIFS('RAW data extract'!BA$74:BA$81,'RAW data extract'!$C$74:$C$81,VLOOKUP('Market shares starting point Fe'!$D162,Nomenclature!$F$1:$G$8,2,FALSE))-'Market shares starting point Fe'!BC162)+BC162,$Z162/SUMIFS('Eurostat market shares'!$Z$2:$Z$185,'Eurostat market shares'!$C$2:$C$185,'Market shares starting point Fe'!$C162,'Eurostat market shares'!$D$2:$D$185,'Market shares starting point Fe'!$D162)*(SUMIFS('RAW data extract'!BA$74:BA$81,'RAW data extract'!$C$74:$C$81,VLOOKUP('Market shares starting point Fe'!$D162,Nomenclature!$F$1:$G$8,2,FALSE))-'Market shares starting point Fe'!BC162)+BC162)</f>
        <v>1</v>
      </c>
      <c r="BE162" s="7">
        <f>IF(SUMIFS('Eurostat market shares'!$Z$2:$Z$185,'Eurostat market shares'!$C$2:$C$185,'Market shares starting point Fe'!$C162,'Eurostat market shares'!$D$2:$D$185,'Market shares starting point Fe'!$D162)=0,(SUMIFS('RAW data extract'!BB$74:BB$81,'RAW data extract'!$C$74:$C$81,VLOOKUP('Market shares starting point Fe'!$D162,Nomenclature!$F$1:$G$8,2,FALSE))-'Market shares starting point Fe'!BD162)+BD162,$Z162/SUMIFS('Eurostat market shares'!$Z$2:$Z$185,'Eurostat market shares'!$C$2:$C$185,'Market shares starting point Fe'!$C162,'Eurostat market shares'!$D$2:$D$185,'Market shares starting point Fe'!$D162)*(SUMIFS('RAW data extract'!BB$74:BB$81,'RAW data extract'!$C$74:$C$81,VLOOKUP('Market shares starting point Fe'!$D162,Nomenclature!$F$1:$G$8,2,FALSE))-'Market shares starting point Fe'!BD162)+BD162)</f>
        <v>1</v>
      </c>
      <c r="BF162" s="7">
        <f>IF(SUMIFS('Eurostat market shares'!$Z$2:$Z$185,'Eurostat market shares'!$C$2:$C$185,'Market shares starting point Fe'!$C162,'Eurostat market shares'!$D$2:$D$185,'Market shares starting point Fe'!$D162)=0,(SUMIFS('RAW data extract'!BC$74:BC$81,'RAW data extract'!$C$74:$C$81,VLOOKUP('Market shares starting point Fe'!$D162,Nomenclature!$F$1:$G$8,2,FALSE))-'Market shares starting point Fe'!BE162)+BE162,$Z162/SUMIFS('Eurostat market shares'!$Z$2:$Z$185,'Eurostat market shares'!$C$2:$C$185,'Market shares starting point Fe'!$C162,'Eurostat market shares'!$D$2:$D$185,'Market shares starting point Fe'!$D162)*(SUMIFS('RAW data extract'!BC$74:BC$81,'RAW data extract'!$C$74:$C$81,VLOOKUP('Market shares starting point Fe'!$D162,Nomenclature!$F$1:$G$8,2,FALSE))-'Market shares starting point Fe'!BE162)+BE162)</f>
        <v>1</v>
      </c>
      <c r="BG162" s="7">
        <f>IF(SUMIFS('Eurostat market shares'!$Z$2:$Z$185,'Eurostat market shares'!$C$2:$C$185,'Market shares starting point Fe'!$C162,'Eurostat market shares'!$D$2:$D$185,'Market shares starting point Fe'!$D162)=0,(SUMIFS('RAW data extract'!BD$74:BD$81,'RAW data extract'!$C$74:$C$81,VLOOKUP('Market shares starting point Fe'!$D162,Nomenclature!$F$1:$G$8,2,FALSE))-'Market shares starting point Fe'!BF162)+BF162,$Z162/SUMIFS('Eurostat market shares'!$Z$2:$Z$185,'Eurostat market shares'!$C$2:$C$185,'Market shares starting point Fe'!$C162,'Eurostat market shares'!$D$2:$D$185,'Market shares starting point Fe'!$D162)*(SUMIFS('RAW data extract'!BD$74:BD$81,'RAW data extract'!$C$74:$C$81,VLOOKUP('Market shares starting point Fe'!$D162,Nomenclature!$F$1:$G$8,2,FALSE))-'Market shares starting point Fe'!BF162)+BF162)</f>
        <v>1</v>
      </c>
      <c r="BH162" s="7">
        <f>IF(SUMIFS('Eurostat market shares'!$Z$2:$Z$185,'Eurostat market shares'!$C$2:$C$185,'Market shares starting point Fe'!$C162,'Eurostat market shares'!$D$2:$D$185,'Market shares starting point Fe'!$D162)=0,(SUMIFS('RAW data extract'!BE$74:BE$81,'RAW data extract'!$C$74:$C$81,VLOOKUP('Market shares starting point Fe'!$D162,Nomenclature!$F$1:$G$8,2,FALSE))-'Market shares starting point Fe'!BG162)+BG162,$Z162/SUMIFS('Eurostat market shares'!$Z$2:$Z$185,'Eurostat market shares'!$C$2:$C$185,'Market shares starting point Fe'!$C162,'Eurostat market shares'!$D$2:$D$185,'Market shares starting point Fe'!$D162)*(SUMIFS('RAW data extract'!BE$74:BE$81,'RAW data extract'!$C$74:$C$81,VLOOKUP('Market shares starting point Fe'!$D162,Nomenclature!$F$1:$G$8,2,FALSE))-'Market shares starting point Fe'!BG162)+BG162)</f>
        <v>1</v>
      </c>
    </row>
    <row r="163" spans="1:60" hidden="1" x14ac:dyDescent="0.3">
      <c r="A163" t="s">
        <v>9</v>
      </c>
      <c r="B163" t="s">
        <v>10</v>
      </c>
      <c r="C163" t="s">
        <v>42</v>
      </c>
      <c r="D163" t="s">
        <v>17</v>
      </c>
      <c r="E163" t="s">
        <v>13</v>
      </c>
      <c r="F163" t="s">
        <v>14</v>
      </c>
      <c r="G163" t="s">
        <v>14</v>
      </c>
      <c r="H163" t="s">
        <v>15</v>
      </c>
      <c r="I163" t="s">
        <v>16</v>
      </c>
      <c r="J163" s="6">
        <f>IFERROR(SUMIFS('intermediary sheet'!J$2:J$185,'intermediary sheet'!$C$2:$C$185,'Market shares starting point Fe'!$C163,'intermediary sheet'!$D$2:$D$185,'Market shares starting point Fe'!$D163)/SUMIFS('intermediary sheet'!J$2:J$185,'intermediary sheet'!$C$2:$C$185,'Market shares starting point Fe'!$C163,'intermediary sheet'!$D$2:$D$185,"total"),0)</f>
        <v>1.23291015625E-3</v>
      </c>
      <c r="K163" s="6">
        <f>IFERROR(SUMIFS('intermediary sheet'!K$2:K$185,'intermediary sheet'!$C$2:$C$185,'Market shares starting point Fe'!$C163,'intermediary sheet'!$D$2:$D$185,'Market shares starting point Fe'!$D163)/SUMIFS('intermediary sheet'!K$2:K$185,'intermediary sheet'!$C$2:$C$185,'Market shares starting point Fe'!$C163,'intermediary sheet'!$D$2:$D$185,"total"),0)</f>
        <v>1.2614510361044435E-3</v>
      </c>
      <c r="L163" s="6">
        <f>IFERROR(SUMIFS('intermediary sheet'!L$2:L$185,'intermediary sheet'!$C$2:$C$185,'Market shares starting point Fe'!$C163,'intermediary sheet'!$D$2:$D$185,'Market shares starting point Fe'!$D163)/SUMIFS('intermediary sheet'!L$2:L$185,'intermediary sheet'!$C$2:$C$185,'Market shares starting point Fe'!$C163,'intermediary sheet'!$D$2:$D$185,"total"),0)</f>
        <v>1.4862337597998539E-3</v>
      </c>
      <c r="M163" s="6">
        <f>IFERROR(SUMIFS('intermediary sheet'!M$2:M$185,'intermediary sheet'!$C$2:$C$185,'Market shares starting point Fe'!$C163,'intermediary sheet'!$D$2:$D$185,'Market shares starting point Fe'!$D163)/SUMIFS('intermediary sheet'!M$2:M$185,'intermediary sheet'!$C$2:$C$185,'Market shares starting point Fe'!$C163,'intermediary sheet'!$D$2:$D$185,"total"),0)</f>
        <v>2.1384231878390928E-3</v>
      </c>
      <c r="N163" s="6">
        <f>IFERROR(SUMIFS('intermediary sheet'!N$2:N$185,'intermediary sheet'!$C$2:$C$185,'Market shares starting point Fe'!$C163,'intermediary sheet'!$D$2:$D$185,'Market shares starting point Fe'!$D163)/SUMIFS('intermediary sheet'!N$2:N$185,'intermediary sheet'!$C$2:$C$185,'Market shares starting point Fe'!$C163,'intermediary sheet'!$D$2:$D$185,"total"),0)</f>
        <v>1.8128950992972088E-3</v>
      </c>
      <c r="O163" s="6">
        <f>IFERROR(SUMIFS('intermediary sheet'!O$2:O$185,'intermediary sheet'!$C$2:$C$185,'Market shares starting point Fe'!$C163,'intermediary sheet'!$D$2:$D$185,'Market shares starting point Fe'!$D163)/SUMIFS('intermediary sheet'!O$2:O$185,'intermediary sheet'!$C$2:$C$185,'Market shares starting point Fe'!$C163,'intermediary sheet'!$D$2:$D$185,"total"),0)</f>
        <v>1.7852381670009159E-3</v>
      </c>
      <c r="P163" s="6">
        <f>IFERROR(SUMIFS('intermediary sheet'!P$2:P$185,'intermediary sheet'!$C$2:$C$185,'Market shares starting point Fe'!$C163,'intermediary sheet'!$D$2:$D$185,'Market shares starting point Fe'!$D163)/SUMIFS('intermediary sheet'!P$2:P$185,'intermediary sheet'!$C$2:$C$185,'Market shares starting point Fe'!$C163,'intermediary sheet'!$D$2:$D$185,"total"),0)</f>
        <v>2.5987765052205513E-3</v>
      </c>
      <c r="Q163" s="6">
        <f>IFERROR(SUMIFS('intermediary sheet'!Q$2:Q$185,'intermediary sheet'!$C$2:$C$185,'Market shares starting point Fe'!$C163,'intermediary sheet'!$D$2:$D$185,'Market shares starting point Fe'!$D163)/SUMIFS('intermediary sheet'!Q$2:Q$185,'intermediary sheet'!$C$2:$C$185,'Market shares starting point Fe'!$C163,'intermediary sheet'!$D$2:$D$185,"total"),0)</f>
        <v>2.6314303461516743E-3</v>
      </c>
      <c r="R163" s="6">
        <f>IFERROR(SUMIFS('intermediary sheet'!R$2:R$185,'intermediary sheet'!$C$2:$C$185,'Market shares starting point Fe'!$C163,'intermediary sheet'!$D$2:$D$185,'Market shares starting point Fe'!$D163)/SUMIFS('intermediary sheet'!R$2:R$185,'intermediary sheet'!$C$2:$C$185,'Market shares starting point Fe'!$C163,'intermediary sheet'!$D$2:$D$185,"total"),0)</f>
        <v>4.9075252542625531E-3</v>
      </c>
      <c r="S163" s="6">
        <f>IFERROR(SUMIFS('intermediary sheet'!S$2:S$185,'intermediary sheet'!$C$2:$C$185,'Market shares starting point Fe'!$C163,'intermediary sheet'!$D$2:$D$185,'Market shares starting point Fe'!$D163)/SUMIFS('intermediary sheet'!S$2:S$185,'intermediary sheet'!$C$2:$C$185,'Market shares starting point Fe'!$C163,'intermediary sheet'!$D$2:$D$185,"total"),0)</f>
        <v>4.9434861605984108E-3</v>
      </c>
      <c r="T163" s="6">
        <f>IFERROR(SUMIFS('intermediary sheet'!T$2:T$185,'intermediary sheet'!$C$2:$C$185,'Market shares starting point Fe'!$C163,'intermediary sheet'!$D$2:$D$185,'Market shares starting point Fe'!$D163)/SUMIFS('intermediary sheet'!T$2:T$185,'intermediary sheet'!$C$2:$C$185,'Market shares starting point Fe'!$C163,'intermediary sheet'!$D$2:$D$185,"total"),0)</f>
        <v>6.1430349850496203E-3</v>
      </c>
      <c r="U163" s="6">
        <f>IFERROR(SUMIFS('intermediary sheet'!U$2:U$185,'intermediary sheet'!$C$2:$C$185,'Market shares starting point Fe'!$C163,'intermediary sheet'!$D$2:$D$185,'Market shares starting point Fe'!$D163)/SUMIFS('intermediary sheet'!U$2:U$185,'intermediary sheet'!$C$2:$C$185,'Market shares starting point Fe'!$C163,'intermediary sheet'!$D$2:$D$185,"total"),0)</f>
        <v>1.2370166070066311E-2</v>
      </c>
      <c r="V163" s="6">
        <f>IFERROR(SUMIFS('intermediary sheet'!V$2:V$185,'intermediary sheet'!$C$2:$C$185,'Market shares starting point Fe'!$C163,'intermediary sheet'!$D$2:$D$185,'Market shares starting point Fe'!$D163)/SUMIFS('intermediary sheet'!V$2:V$185,'intermediary sheet'!$C$2:$C$185,'Market shares starting point Fe'!$C163,'intermediary sheet'!$D$2:$D$185,"total"),0)</f>
        <v>1.4764372664818609E-2</v>
      </c>
      <c r="W163" s="6">
        <f>IFERROR(SUMIFS('intermediary sheet'!W$2:W$185,'intermediary sheet'!$C$2:$C$185,'Market shares starting point Fe'!$C163,'intermediary sheet'!$D$2:$D$185,'Market shares starting point Fe'!$D163)/SUMIFS('intermediary sheet'!W$2:W$185,'intermediary sheet'!$C$2:$C$185,'Market shares starting point Fe'!$C163,'intermediary sheet'!$D$2:$D$185,"total"),0)</f>
        <v>1.5342070458097873E-2</v>
      </c>
      <c r="X163" s="6">
        <f>IFERROR(SUMIFS('intermediary sheet'!X$2:X$185,'intermediary sheet'!$C$2:$C$185,'Market shares starting point Fe'!$C163,'intermediary sheet'!$D$2:$D$185,'Market shares starting point Fe'!$D163)/SUMIFS('intermediary sheet'!X$2:X$185,'intermediary sheet'!$C$2:$C$185,'Market shares starting point Fe'!$C163,'intermediary sheet'!$D$2:$D$185,"total"),0)</f>
        <v>1.5704047217537941E-2</v>
      </c>
      <c r="Y163" s="6">
        <f>IFERROR(SUMIFS('intermediary sheet'!Y$2:Y$185,'intermediary sheet'!$C$2:$C$185,'Market shares starting point Fe'!$C163,'intermediary sheet'!$D$2:$D$185,'Market shares starting point Fe'!$D163)/SUMIFS('intermediary sheet'!Y$2:Y$185,'intermediary sheet'!$C$2:$C$185,'Market shares starting point Fe'!$C163,'intermediary sheet'!$D$2:$D$185,"total"),0)</f>
        <v>1.5255122772392176E-2</v>
      </c>
      <c r="Z163" s="6">
        <f>IFERROR(SUMIFS('intermediary sheet'!Z$2:Z$185,'intermediary sheet'!$C$2:$C$185,'Market shares starting point Fe'!$C163,'intermediary sheet'!$D$2:$D$185,'Market shares starting point Fe'!$D163)/SUMIFS('intermediary sheet'!Z$2:Z$185,'intermediary sheet'!$C$2:$C$185,'Market shares starting point Fe'!$C163,'intermediary sheet'!$D$2:$D$185,"total"),0)</f>
        <v>1.4551199893932028E-2</v>
      </c>
      <c r="AA163" s="7">
        <f>IF(SUMIFS('Eurostat market shares'!$Z$2:$Z$185,'Eurostat market shares'!$C$2:$C$185,'Market shares starting point Fe'!$C163,'Eurostat market shares'!$D$2:$D$185,'Market shares starting point Fe'!$D163)=0,(SUMIFS('RAW data extract'!X$74:X$81,'RAW data extract'!$C$74:$C$81,VLOOKUP('Market shares starting point Fe'!$D163,Nomenclature!$F$1:$G$8,2,FALSE))-'Market shares starting point Fe'!Z163)+Z163,$Z163/SUMIFS('Eurostat market shares'!$Z$2:$Z$185,'Eurostat market shares'!$C$2:$C$185,'Market shares starting point Fe'!$C163,'Eurostat market shares'!$D$2:$D$185,'Market shares starting point Fe'!$D163)*(SUMIFS('RAW data extract'!X$74:X$81,'RAW data extract'!$C$74:$C$81,VLOOKUP('Market shares starting point Fe'!$D163,Nomenclature!$F$1:$G$8,2,FALSE))-'Market shares starting point Fe'!Z163)+Z163)</f>
        <v>7.2155963477870365E-3</v>
      </c>
      <c r="AB163" s="7">
        <f>IF(SUMIFS('Eurostat market shares'!$Z$2:$Z$185,'Eurostat market shares'!$C$2:$C$185,'Market shares starting point Fe'!$C163,'Eurostat market shares'!$D$2:$D$185,'Market shares starting point Fe'!$D163)=0,(SUMIFS('RAW data extract'!Y$74:Y$81,'RAW data extract'!$C$74:$C$81,VLOOKUP('Market shares starting point Fe'!$D163,Nomenclature!$F$1:$G$8,2,FALSE))-'Market shares starting point Fe'!AA163)+AA163,$Z163/SUMIFS('Eurostat market shares'!$Z$2:$Z$185,'Eurostat market shares'!$C$2:$C$185,'Market shares starting point Fe'!$C163,'Eurostat market shares'!$D$2:$D$185,'Market shares starting point Fe'!$D163)*(SUMIFS('RAW data extract'!Y$74:Y$81,'RAW data extract'!$C$74:$C$81,VLOOKUP('Market shares starting point Fe'!$D163,Nomenclature!$F$1:$G$8,2,FALSE))-'Market shares starting point Fe'!AA163)+AA163)</f>
        <v>7.890569534690391E-3</v>
      </c>
      <c r="AC163" s="7">
        <f>IF(SUMIFS('Eurostat market shares'!$Z$2:$Z$185,'Eurostat market shares'!$C$2:$C$185,'Market shares starting point Fe'!$C163,'Eurostat market shares'!$D$2:$D$185,'Market shares starting point Fe'!$D163)=0,(SUMIFS('RAW data extract'!Z$74:Z$81,'RAW data extract'!$C$74:$C$81,VLOOKUP('Market shares starting point Fe'!$D163,Nomenclature!$F$1:$G$8,2,FALSE))-'Market shares starting point Fe'!AB163)+AB163,$Z163/SUMIFS('Eurostat market shares'!$Z$2:$Z$185,'Eurostat market shares'!$C$2:$C$185,'Market shares starting point Fe'!$C163,'Eurostat market shares'!$D$2:$D$185,'Market shares starting point Fe'!$D163)*(SUMIFS('RAW data extract'!Z$74:Z$81,'RAW data extract'!$C$74:$C$81,VLOOKUP('Market shares starting point Fe'!$D163,Nomenclature!$F$1:$G$8,2,FALSE))-'Market shares starting point Fe'!AB163)+AB163)</f>
        <v>8.7395521497155917E-3</v>
      </c>
      <c r="AD163" s="7">
        <f>IF(SUMIFS('Eurostat market shares'!$Z$2:$Z$185,'Eurostat market shares'!$C$2:$C$185,'Market shares starting point Fe'!$C163,'Eurostat market shares'!$D$2:$D$185,'Market shares starting point Fe'!$D163)=0,(SUMIFS('RAW data extract'!AA$74:AA$81,'RAW data extract'!$C$74:$C$81,VLOOKUP('Market shares starting point Fe'!$D163,Nomenclature!$F$1:$G$8,2,FALSE))-'Market shares starting point Fe'!AC163)+AC163,$Z163/SUMIFS('Eurostat market shares'!$Z$2:$Z$185,'Eurostat market shares'!$C$2:$C$185,'Market shares starting point Fe'!$C163,'Eurostat market shares'!$D$2:$D$185,'Market shares starting point Fe'!$D163)*(SUMIFS('RAW data extract'!AA$74:AA$81,'RAW data extract'!$C$74:$C$81,VLOOKUP('Market shares starting point Fe'!$D163,Nomenclature!$F$1:$G$8,2,FALSE))-'Market shares starting point Fe'!AC163)+AC163)</f>
        <v>9.4668349705161938E-3</v>
      </c>
      <c r="AE163" s="7">
        <f>IF(SUMIFS('Eurostat market shares'!$Z$2:$Z$185,'Eurostat market shares'!$C$2:$C$185,'Market shares starting point Fe'!$C163,'Eurostat market shares'!$D$2:$D$185,'Market shares starting point Fe'!$D163)=0,(SUMIFS('RAW data extract'!AB$74:AB$81,'RAW data extract'!$C$74:$C$81,VLOOKUP('Market shares starting point Fe'!$D163,Nomenclature!$F$1:$G$8,2,FALSE))-'Market shares starting point Fe'!AD163)+AD163,$Z163/SUMIFS('Eurostat market shares'!$Z$2:$Z$185,'Eurostat market shares'!$C$2:$C$185,'Market shares starting point Fe'!$C163,'Eurostat market shares'!$D$2:$D$185,'Market shares starting point Fe'!$D163)*(SUMIFS('RAW data extract'!AB$74:AB$81,'RAW data extract'!$C$74:$C$81,VLOOKUP('Market shares starting point Fe'!$D163,Nomenclature!$F$1:$G$8,2,FALSE))-'Market shares starting point Fe'!AD163)+AD163)</f>
        <v>1.0192339301006553E-2</v>
      </c>
      <c r="AF163" s="7">
        <f>IF(SUMIFS('Eurostat market shares'!$Z$2:$Z$185,'Eurostat market shares'!$C$2:$C$185,'Market shares starting point Fe'!$C163,'Eurostat market shares'!$D$2:$D$185,'Market shares starting point Fe'!$D163)=0,(SUMIFS('RAW data extract'!AC$74:AC$81,'RAW data extract'!$C$74:$C$81,VLOOKUP('Market shares starting point Fe'!$D163,Nomenclature!$F$1:$G$8,2,FALSE))-'Market shares starting point Fe'!AE163)+AE163,$Z163/SUMIFS('Eurostat market shares'!$Z$2:$Z$185,'Eurostat market shares'!$C$2:$C$185,'Market shares starting point Fe'!$C163,'Eurostat market shares'!$D$2:$D$185,'Market shares starting point Fe'!$D163)*(SUMIFS('RAW data extract'!AC$74:AC$81,'RAW data extract'!$C$74:$C$81,VLOOKUP('Market shares starting point Fe'!$D163,Nomenclature!$F$1:$G$8,2,FALSE))-'Market shares starting point Fe'!AE163)+AE163)</f>
        <v>1.0932966743926948E-2</v>
      </c>
      <c r="AG163" s="7">
        <f>IF(SUMIFS('Eurostat market shares'!$Z$2:$Z$185,'Eurostat market shares'!$C$2:$C$185,'Market shares starting point Fe'!$C163,'Eurostat market shares'!$D$2:$D$185,'Market shares starting point Fe'!$D163)=0,(SUMIFS('RAW data extract'!AD$74:AD$81,'RAW data extract'!$C$74:$C$81,VLOOKUP('Market shares starting point Fe'!$D163,Nomenclature!$F$1:$G$8,2,FALSE))-'Market shares starting point Fe'!AF163)+AF163,$Z163/SUMIFS('Eurostat market shares'!$Z$2:$Z$185,'Eurostat market shares'!$C$2:$C$185,'Market shares starting point Fe'!$C163,'Eurostat market shares'!$D$2:$D$185,'Market shares starting point Fe'!$D163)*(SUMIFS('RAW data extract'!AD$74:AD$81,'RAW data extract'!$C$74:$C$81,VLOOKUP('Market shares starting point Fe'!$D163,Nomenclature!$F$1:$G$8,2,FALSE))-'Market shares starting point Fe'!AF163)+AF163)</f>
        <v>1.1632729077874658E-2</v>
      </c>
      <c r="AH163" s="7">
        <f>IF(SUMIFS('Eurostat market shares'!$Z$2:$Z$185,'Eurostat market shares'!$C$2:$C$185,'Market shares starting point Fe'!$C163,'Eurostat market shares'!$D$2:$D$185,'Market shares starting point Fe'!$D163)=0,(SUMIFS('RAW data extract'!AE$74:AE$81,'RAW data extract'!$C$74:$C$81,VLOOKUP('Market shares starting point Fe'!$D163,Nomenclature!$F$1:$G$8,2,FALSE))-'Market shares starting point Fe'!AG163)+AG163,$Z163/SUMIFS('Eurostat market shares'!$Z$2:$Z$185,'Eurostat market shares'!$C$2:$C$185,'Market shares starting point Fe'!$C163,'Eurostat market shares'!$D$2:$D$185,'Market shares starting point Fe'!$D163)*(SUMIFS('RAW data extract'!AE$74:AE$81,'RAW data extract'!$C$74:$C$81,VLOOKUP('Market shares starting point Fe'!$D163,Nomenclature!$F$1:$G$8,2,FALSE))-'Market shares starting point Fe'!AG163)+AG163)</f>
        <v>1.2403548283621474E-2</v>
      </c>
      <c r="AI163" s="7">
        <f>IF(SUMIFS('Eurostat market shares'!$Z$2:$Z$185,'Eurostat market shares'!$C$2:$C$185,'Market shares starting point Fe'!$C163,'Eurostat market shares'!$D$2:$D$185,'Market shares starting point Fe'!$D163)=0,(SUMIFS('RAW data extract'!AF$74:AF$81,'RAW data extract'!$C$74:$C$81,VLOOKUP('Market shares starting point Fe'!$D163,Nomenclature!$F$1:$G$8,2,FALSE))-'Market shares starting point Fe'!AH163)+AH163,$Z163/SUMIFS('Eurostat market shares'!$Z$2:$Z$185,'Eurostat market shares'!$C$2:$C$185,'Market shares starting point Fe'!$C163,'Eurostat market shares'!$D$2:$D$185,'Market shares starting point Fe'!$D163)*(SUMIFS('RAW data extract'!AF$74:AF$81,'RAW data extract'!$C$74:$C$81,VLOOKUP('Market shares starting point Fe'!$D163,Nomenclature!$F$1:$G$8,2,FALSE))-'Market shares starting point Fe'!AH163)+AH163)</f>
        <v>1.3192387051305671E-2</v>
      </c>
      <c r="AJ163" s="7">
        <f>IF(SUMIFS('Eurostat market shares'!$Z$2:$Z$185,'Eurostat market shares'!$C$2:$C$185,'Market shares starting point Fe'!$C163,'Eurostat market shares'!$D$2:$D$185,'Market shares starting point Fe'!$D163)=0,(SUMIFS('RAW data extract'!AG$74:AG$81,'RAW data extract'!$C$74:$C$81,VLOOKUP('Market shares starting point Fe'!$D163,Nomenclature!$F$1:$G$8,2,FALSE))-'Market shares starting point Fe'!AI163)+AI163,$Z163/SUMIFS('Eurostat market shares'!$Z$2:$Z$185,'Eurostat market shares'!$C$2:$C$185,'Market shares starting point Fe'!$C163,'Eurostat market shares'!$D$2:$D$185,'Market shares starting point Fe'!$D163)*(SUMIFS('RAW data extract'!AG$74:AG$81,'RAW data extract'!$C$74:$C$81,VLOOKUP('Market shares starting point Fe'!$D163,Nomenclature!$F$1:$G$8,2,FALSE))-'Market shares starting point Fe'!AI163)+AI163)</f>
        <v>1.4040730380408782E-2</v>
      </c>
      <c r="AK163" s="7">
        <f>IF(SUMIFS('Eurostat market shares'!$Z$2:$Z$185,'Eurostat market shares'!$C$2:$C$185,'Market shares starting point Fe'!$C163,'Eurostat market shares'!$D$2:$D$185,'Market shares starting point Fe'!$D163)=0,(SUMIFS('RAW data extract'!AH$74:AH$81,'RAW data extract'!$C$74:$C$81,VLOOKUP('Market shares starting point Fe'!$D163,Nomenclature!$F$1:$G$8,2,FALSE))-'Market shares starting point Fe'!AJ163)+AJ163,$Z163/SUMIFS('Eurostat market shares'!$Z$2:$Z$185,'Eurostat market shares'!$C$2:$C$185,'Market shares starting point Fe'!$C163,'Eurostat market shares'!$D$2:$D$185,'Market shares starting point Fe'!$D163)*(SUMIFS('RAW data extract'!AH$74:AH$81,'RAW data extract'!$C$74:$C$81,VLOOKUP('Market shares starting point Fe'!$D163,Nomenclature!$F$1:$G$8,2,FALSE))-'Market shares starting point Fe'!AJ163)+AJ163)</f>
        <v>1.5033369462781436E-2</v>
      </c>
      <c r="AL163" s="7">
        <f>IF(SUMIFS('Eurostat market shares'!$Z$2:$Z$185,'Eurostat market shares'!$C$2:$C$185,'Market shares starting point Fe'!$C163,'Eurostat market shares'!$D$2:$D$185,'Market shares starting point Fe'!$D163)=0,(SUMIFS('RAW data extract'!AI$74:AI$81,'RAW data extract'!$C$74:$C$81,VLOOKUP('Market shares starting point Fe'!$D163,Nomenclature!$F$1:$G$8,2,FALSE))-'Market shares starting point Fe'!AK163)+AK163,$Z163/SUMIFS('Eurostat market shares'!$Z$2:$Z$185,'Eurostat market shares'!$C$2:$C$185,'Market shares starting point Fe'!$C163,'Eurostat market shares'!$D$2:$D$185,'Market shares starting point Fe'!$D163)*(SUMIFS('RAW data extract'!AI$74:AI$81,'RAW data extract'!$C$74:$C$81,VLOOKUP('Market shares starting point Fe'!$D163,Nomenclature!$F$1:$G$8,2,FALSE))-'Market shares starting point Fe'!AK163)+AK163)</f>
        <v>1.6119232985887754E-2</v>
      </c>
      <c r="AM163" s="7">
        <f>IF(SUMIFS('Eurostat market shares'!$Z$2:$Z$185,'Eurostat market shares'!$C$2:$C$185,'Market shares starting point Fe'!$C163,'Eurostat market shares'!$D$2:$D$185,'Market shares starting point Fe'!$D163)=0,(SUMIFS('RAW data extract'!AJ$74:AJ$81,'RAW data extract'!$C$74:$C$81,VLOOKUP('Market shares starting point Fe'!$D163,Nomenclature!$F$1:$G$8,2,FALSE))-'Market shares starting point Fe'!AL163)+AL163,$Z163/SUMIFS('Eurostat market shares'!$Z$2:$Z$185,'Eurostat market shares'!$C$2:$C$185,'Market shares starting point Fe'!$C163,'Eurostat market shares'!$D$2:$D$185,'Market shares starting point Fe'!$D163)*(SUMIFS('RAW data extract'!AJ$74:AJ$81,'RAW data extract'!$C$74:$C$81,VLOOKUP('Market shares starting point Fe'!$D163,Nomenclature!$F$1:$G$8,2,FALSE))-'Market shares starting point Fe'!AL163)+AL163)</f>
        <v>1.7354203128125446E-2</v>
      </c>
      <c r="AN163" s="7">
        <f>IF(SUMIFS('Eurostat market shares'!$Z$2:$Z$185,'Eurostat market shares'!$C$2:$C$185,'Market shares starting point Fe'!$C163,'Eurostat market shares'!$D$2:$D$185,'Market shares starting point Fe'!$D163)=0,(SUMIFS('RAW data extract'!AK$74:AK$81,'RAW data extract'!$C$74:$C$81,VLOOKUP('Market shares starting point Fe'!$D163,Nomenclature!$F$1:$G$8,2,FALSE))-'Market shares starting point Fe'!AM163)+AM163,$Z163/SUMIFS('Eurostat market shares'!$Z$2:$Z$185,'Eurostat market shares'!$C$2:$C$185,'Market shares starting point Fe'!$C163,'Eurostat market shares'!$D$2:$D$185,'Market shares starting point Fe'!$D163)*(SUMIFS('RAW data extract'!AK$74:AK$81,'RAW data extract'!$C$74:$C$81,VLOOKUP('Market shares starting point Fe'!$D163,Nomenclature!$F$1:$G$8,2,FALSE))-'Market shares starting point Fe'!AM163)+AM163)</f>
        <v>1.8827414576133131E-2</v>
      </c>
      <c r="AO163" s="7">
        <f>IF(SUMIFS('Eurostat market shares'!$Z$2:$Z$185,'Eurostat market shares'!$C$2:$C$185,'Market shares starting point Fe'!$C163,'Eurostat market shares'!$D$2:$D$185,'Market shares starting point Fe'!$D163)=0,(SUMIFS('RAW data extract'!AL$74:AL$81,'RAW data extract'!$C$74:$C$81,VLOOKUP('Market shares starting point Fe'!$D163,Nomenclature!$F$1:$G$8,2,FALSE))-'Market shares starting point Fe'!AN163)+AN163,$Z163/SUMIFS('Eurostat market shares'!$Z$2:$Z$185,'Eurostat market shares'!$C$2:$C$185,'Market shares starting point Fe'!$C163,'Eurostat market shares'!$D$2:$D$185,'Market shares starting point Fe'!$D163)*(SUMIFS('RAW data extract'!AL$74:AL$81,'RAW data extract'!$C$74:$C$81,VLOOKUP('Market shares starting point Fe'!$D163,Nomenclature!$F$1:$G$8,2,FALSE))-'Market shares starting point Fe'!AN163)+AN163)</f>
        <v>2.049290191040452E-2</v>
      </c>
      <c r="AP163" s="7">
        <f>IF(SUMIFS('Eurostat market shares'!$Z$2:$Z$185,'Eurostat market shares'!$C$2:$C$185,'Market shares starting point Fe'!$C163,'Eurostat market shares'!$D$2:$D$185,'Market shares starting point Fe'!$D163)=0,(SUMIFS('RAW data extract'!AM$74:AM$81,'RAW data extract'!$C$74:$C$81,VLOOKUP('Market shares starting point Fe'!$D163,Nomenclature!$F$1:$G$8,2,FALSE))-'Market shares starting point Fe'!AO163)+AO163,$Z163/SUMIFS('Eurostat market shares'!$Z$2:$Z$185,'Eurostat market shares'!$C$2:$C$185,'Market shares starting point Fe'!$C163,'Eurostat market shares'!$D$2:$D$185,'Market shares starting point Fe'!$D163)*(SUMIFS('RAW data extract'!AM$74:AM$81,'RAW data extract'!$C$74:$C$81,VLOOKUP('Market shares starting point Fe'!$D163,Nomenclature!$F$1:$G$8,2,FALSE))-'Market shares starting point Fe'!AO163)+AO163)</f>
        <v>2.2380289907512292E-2</v>
      </c>
      <c r="AQ163" s="7">
        <f>IF(SUMIFS('Eurostat market shares'!$Z$2:$Z$185,'Eurostat market shares'!$C$2:$C$185,'Market shares starting point Fe'!$C163,'Eurostat market shares'!$D$2:$D$185,'Market shares starting point Fe'!$D163)=0,(SUMIFS('RAW data extract'!AN$74:AN$81,'RAW data extract'!$C$74:$C$81,VLOOKUP('Market shares starting point Fe'!$D163,Nomenclature!$F$1:$G$8,2,FALSE))-'Market shares starting point Fe'!AP163)+AP163,$Z163/SUMIFS('Eurostat market shares'!$Z$2:$Z$185,'Eurostat market shares'!$C$2:$C$185,'Market shares starting point Fe'!$C163,'Eurostat market shares'!$D$2:$D$185,'Market shares starting point Fe'!$D163)*(SUMIFS('RAW data extract'!AN$74:AN$81,'RAW data extract'!$C$74:$C$81,VLOOKUP('Market shares starting point Fe'!$D163,Nomenclature!$F$1:$G$8,2,FALSE))-'Market shares starting point Fe'!AP163)+AP163)</f>
        <v>2.4483705521278869E-2</v>
      </c>
      <c r="AR163" s="7">
        <f>IF(SUMIFS('Eurostat market shares'!$Z$2:$Z$185,'Eurostat market shares'!$C$2:$C$185,'Market shares starting point Fe'!$C163,'Eurostat market shares'!$D$2:$D$185,'Market shares starting point Fe'!$D163)=0,(SUMIFS('RAW data extract'!AO$74:AO$81,'RAW data extract'!$C$74:$C$81,VLOOKUP('Market shares starting point Fe'!$D163,Nomenclature!$F$1:$G$8,2,FALSE))-'Market shares starting point Fe'!AQ163)+AQ163,$Z163/SUMIFS('Eurostat market shares'!$Z$2:$Z$185,'Eurostat market shares'!$C$2:$C$185,'Market shares starting point Fe'!$C163,'Eurostat market shares'!$D$2:$D$185,'Market shares starting point Fe'!$D163)*(SUMIFS('RAW data extract'!AO$74:AO$81,'RAW data extract'!$C$74:$C$81,VLOOKUP('Market shares starting point Fe'!$D163,Nomenclature!$F$1:$G$8,2,FALSE))-'Market shares starting point Fe'!AQ163)+AQ163)</f>
        <v>2.6674996866603823E-2</v>
      </c>
      <c r="AS163" s="7">
        <f>IF(SUMIFS('Eurostat market shares'!$Z$2:$Z$185,'Eurostat market shares'!$C$2:$C$185,'Market shares starting point Fe'!$C163,'Eurostat market shares'!$D$2:$D$185,'Market shares starting point Fe'!$D163)=0,(SUMIFS('RAW data extract'!AP$74:AP$81,'RAW data extract'!$C$74:$C$81,VLOOKUP('Market shares starting point Fe'!$D163,Nomenclature!$F$1:$G$8,2,FALSE))-'Market shares starting point Fe'!AR163)+AR163,$Z163/SUMIFS('Eurostat market shares'!$Z$2:$Z$185,'Eurostat market shares'!$C$2:$C$185,'Market shares starting point Fe'!$C163,'Eurostat market shares'!$D$2:$D$185,'Market shares starting point Fe'!$D163)*(SUMIFS('RAW data extract'!AP$74:AP$81,'RAW data extract'!$C$74:$C$81,VLOOKUP('Market shares starting point Fe'!$D163,Nomenclature!$F$1:$G$8,2,FALSE))-'Market shares starting point Fe'!AR163)+AR163)</f>
        <v>2.8981523520557759E-2</v>
      </c>
      <c r="AT163" s="7">
        <f>IF(SUMIFS('Eurostat market shares'!$Z$2:$Z$185,'Eurostat market shares'!$C$2:$C$185,'Market shares starting point Fe'!$C163,'Eurostat market shares'!$D$2:$D$185,'Market shares starting point Fe'!$D163)=0,(SUMIFS('RAW data extract'!AQ$74:AQ$81,'RAW data extract'!$C$74:$C$81,VLOOKUP('Market shares starting point Fe'!$D163,Nomenclature!$F$1:$G$8,2,FALSE))-'Market shares starting point Fe'!AS163)+AS163,$Z163/SUMIFS('Eurostat market shares'!$Z$2:$Z$185,'Eurostat market shares'!$C$2:$C$185,'Market shares starting point Fe'!$C163,'Eurostat market shares'!$D$2:$D$185,'Market shares starting point Fe'!$D163)*(SUMIFS('RAW data extract'!AQ$74:AQ$81,'RAW data extract'!$C$74:$C$81,VLOOKUP('Market shares starting point Fe'!$D163,Nomenclature!$F$1:$G$8,2,FALSE))-'Market shares starting point Fe'!AS163)+AS163)</f>
        <v>3.1471723504043404E-2</v>
      </c>
      <c r="AU163" s="7">
        <f>IF(SUMIFS('Eurostat market shares'!$Z$2:$Z$185,'Eurostat market shares'!$C$2:$C$185,'Market shares starting point Fe'!$C163,'Eurostat market shares'!$D$2:$D$185,'Market shares starting point Fe'!$D163)=0,(SUMIFS('RAW data extract'!AR$74:AR$81,'RAW data extract'!$C$74:$C$81,VLOOKUP('Market shares starting point Fe'!$D163,Nomenclature!$F$1:$G$8,2,FALSE))-'Market shares starting point Fe'!AT163)+AT163,$Z163/SUMIFS('Eurostat market shares'!$Z$2:$Z$185,'Eurostat market shares'!$C$2:$C$185,'Market shares starting point Fe'!$C163,'Eurostat market shares'!$D$2:$D$185,'Market shares starting point Fe'!$D163)*(SUMIFS('RAW data extract'!AR$74:AR$81,'RAW data extract'!$C$74:$C$81,VLOOKUP('Market shares starting point Fe'!$D163,Nomenclature!$F$1:$G$8,2,FALSE))-'Market shares starting point Fe'!AT163)+AT163)</f>
        <v>3.4052766275412157E-2</v>
      </c>
      <c r="AV163" s="7">
        <f>IF(SUMIFS('Eurostat market shares'!$Z$2:$Z$185,'Eurostat market shares'!$C$2:$C$185,'Market shares starting point Fe'!$C163,'Eurostat market shares'!$D$2:$D$185,'Market shares starting point Fe'!$D163)=0,(SUMIFS('RAW data extract'!AS$74:AS$81,'RAW data extract'!$C$74:$C$81,VLOOKUP('Market shares starting point Fe'!$D163,Nomenclature!$F$1:$G$8,2,FALSE))-'Market shares starting point Fe'!AU163)+AU163,$Z163/SUMIFS('Eurostat market shares'!$Z$2:$Z$185,'Eurostat market shares'!$C$2:$C$185,'Market shares starting point Fe'!$C163,'Eurostat market shares'!$D$2:$D$185,'Market shares starting point Fe'!$D163)*(SUMIFS('RAW data extract'!AS$74:AS$81,'RAW data extract'!$C$74:$C$81,VLOOKUP('Market shares starting point Fe'!$D163,Nomenclature!$F$1:$G$8,2,FALSE))-'Market shares starting point Fe'!AU163)+AU163)</f>
        <v>3.6778270543804337E-2</v>
      </c>
      <c r="AW163" s="7">
        <f>IF(SUMIFS('Eurostat market shares'!$Z$2:$Z$185,'Eurostat market shares'!$C$2:$C$185,'Market shares starting point Fe'!$C163,'Eurostat market shares'!$D$2:$D$185,'Market shares starting point Fe'!$D163)=0,(SUMIFS('RAW data extract'!AT$74:AT$81,'RAW data extract'!$C$74:$C$81,VLOOKUP('Market shares starting point Fe'!$D163,Nomenclature!$F$1:$G$8,2,FALSE))-'Market shares starting point Fe'!AV163)+AV163,$Z163/SUMIFS('Eurostat market shares'!$Z$2:$Z$185,'Eurostat market shares'!$C$2:$C$185,'Market shares starting point Fe'!$C163,'Eurostat market shares'!$D$2:$D$185,'Market shares starting point Fe'!$D163)*(SUMIFS('RAW data extract'!AT$74:AT$81,'RAW data extract'!$C$74:$C$81,VLOOKUP('Market shares starting point Fe'!$D163,Nomenclature!$F$1:$G$8,2,FALSE))-'Market shares starting point Fe'!AV163)+AV163)</f>
        <v>3.9681390293189546E-2</v>
      </c>
      <c r="AX163" s="7">
        <f>IF(SUMIFS('Eurostat market shares'!$Z$2:$Z$185,'Eurostat market shares'!$C$2:$C$185,'Market shares starting point Fe'!$C163,'Eurostat market shares'!$D$2:$D$185,'Market shares starting point Fe'!$D163)=0,(SUMIFS('RAW data extract'!AU$74:AU$81,'RAW data extract'!$C$74:$C$81,VLOOKUP('Market shares starting point Fe'!$D163,Nomenclature!$F$1:$G$8,2,FALSE))-'Market shares starting point Fe'!AW163)+AW163,$Z163/SUMIFS('Eurostat market shares'!$Z$2:$Z$185,'Eurostat market shares'!$C$2:$C$185,'Market shares starting point Fe'!$C163,'Eurostat market shares'!$D$2:$D$185,'Market shares starting point Fe'!$D163)*(SUMIFS('RAW data extract'!AU$74:AU$81,'RAW data extract'!$C$74:$C$81,VLOOKUP('Market shares starting point Fe'!$D163,Nomenclature!$F$1:$G$8,2,FALSE))-'Market shares starting point Fe'!AW163)+AW163)</f>
        <v>4.2824369563487202E-2</v>
      </c>
      <c r="AY163" s="7">
        <f>IF(SUMIFS('Eurostat market shares'!$Z$2:$Z$185,'Eurostat market shares'!$C$2:$C$185,'Market shares starting point Fe'!$C163,'Eurostat market shares'!$D$2:$D$185,'Market shares starting point Fe'!$D163)=0,(SUMIFS('RAW data extract'!AV$74:AV$81,'RAW data extract'!$C$74:$C$81,VLOOKUP('Market shares starting point Fe'!$D163,Nomenclature!$F$1:$G$8,2,FALSE))-'Market shares starting point Fe'!AX163)+AX163,$Z163/SUMIFS('Eurostat market shares'!$Z$2:$Z$185,'Eurostat market shares'!$C$2:$C$185,'Market shares starting point Fe'!$C163,'Eurostat market shares'!$D$2:$D$185,'Market shares starting point Fe'!$D163)*(SUMIFS('RAW data extract'!AV$74:AV$81,'RAW data extract'!$C$74:$C$81,VLOOKUP('Market shares starting point Fe'!$D163,Nomenclature!$F$1:$G$8,2,FALSE))-'Market shares starting point Fe'!AX163)+AX163)</f>
        <v>4.6241290612107071E-2</v>
      </c>
      <c r="AZ163" s="7">
        <f>IF(SUMIFS('Eurostat market shares'!$Z$2:$Z$185,'Eurostat market shares'!$C$2:$C$185,'Market shares starting point Fe'!$C163,'Eurostat market shares'!$D$2:$D$185,'Market shares starting point Fe'!$D163)=0,(SUMIFS('RAW data extract'!AW$74:AW$81,'RAW data extract'!$C$74:$C$81,VLOOKUP('Market shares starting point Fe'!$D163,Nomenclature!$F$1:$G$8,2,FALSE))-'Market shares starting point Fe'!AY163)+AY163,$Z163/SUMIFS('Eurostat market shares'!$Z$2:$Z$185,'Eurostat market shares'!$C$2:$C$185,'Market shares starting point Fe'!$C163,'Eurostat market shares'!$D$2:$D$185,'Market shares starting point Fe'!$D163)*(SUMIFS('RAW data extract'!AW$74:AW$81,'RAW data extract'!$C$74:$C$81,VLOOKUP('Market shares starting point Fe'!$D163,Nomenclature!$F$1:$G$8,2,FALSE))-'Market shares starting point Fe'!AY163)+AY163)</f>
        <v>4.9947291639282E-2</v>
      </c>
      <c r="BA163" s="7">
        <f>IF(SUMIFS('Eurostat market shares'!$Z$2:$Z$185,'Eurostat market shares'!$C$2:$C$185,'Market shares starting point Fe'!$C163,'Eurostat market shares'!$D$2:$D$185,'Market shares starting point Fe'!$D163)=0,(SUMIFS('RAW data extract'!AX$74:AX$81,'RAW data extract'!$C$74:$C$81,VLOOKUP('Market shares starting point Fe'!$D163,Nomenclature!$F$1:$G$8,2,FALSE))-'Market shares starting point Fe'!AZ163)+AZ163,$Z163/SUMIFS('Eurostat market shares'!$Z$2:$Z$185,'Eurostat market shares'!$C$2:$C$185,'Market shares starting point Fe'!$C163,'Eurostat market shares'!$D$2:$D$185,'Market shares starting point Fe'!$D163)*(SUMIFS('RAW data extract'!AX$74:AX$81,'RAW data extract'!$C$74:$C$81,VLOOKUP('Market shares starting point Fe'!$D163,Nomenclature!$F$1:$G$8,2,FALSE))-'Market shares starting point Fe'!AZ163)+AZ163)</f>
        <v>5.39952980802074E-2</v>
      </c>
      <c r="BB163" s="7">
        <f>IF(SUMIFS('Eurostat market shares'!$Z$2:$Z$185,'Eurostat market shares'!$C$2:$C$185,'Market shares starting point Fe'!$C163,'Eurostat market shares'!$D$2:$D$185,'Market shares starting point Fe'!$D163)=0,(SUMIFS('RAW data extract'!AY$74:AY$81,'RAW data extract'!$C$74:$C$81,VLOOKUP('Market shares starting point Fe'!$D163,Nomenclature!$F$1:$G$8,2,FALSE))-'Market shares starting point Fe'!BA163)+BA163,$Z163/SUMIFS('Eurostat market shares'!$Z$2:$Z$185,'Eurostat market shares'!$C$2:$C$185,'Market shares starting point Fe'!$C163,'Eurostat market shares'!$D$2:$D$185,'Market shares starting point Fe'!$D163)*(SUMIFS('RAW data extract'!AY$74:AY$81,'RAW data extract'!$C$74:$C$81,VLOOKUP('Market shares starting point Fe'!$D163,Nomenclature!$F$1:$G$8,2,FALSE))-'Market shares starting point Fe'!BA163)+BA163)</f>
        <v>5.8458049131457968E-2</v>
      </c>
      <c r="BC163" s="7">
        <f>IF(SUMIFS('Eurostat market shares'!$Z$2:$Z$185,'Eurostat market shares'!$C$2:$C$185,'Market shares starting point Fe'!$C163,'Eurostat market shares'!$D$2:$D$185,'Market shares starting point Fe'!$D163)=0,(SUMIFS('RAW data extract'!AZ$74:AZ$81,'RAW data extract'!$C$74:$C$81,VLOOKUP('Market shares starting point Fe'!$D163,Nomenclature!$F$1:$G$8,2,FALSE))-'Market shares starting point Fe'!BB163)+BB163,$Z163/SUMIFS('Eurostat market shares'!$Z$2:$Z$185,'Eurostat market shares'!$C$2:$C$185,'Market shares starting point Fe'!$C163,'Eurostat market shares'!$D$2:$D$185,'Market shares starting point Fe'!$D163)*(SUMIFS('RAW data extract'!AZ$74:AZ$81,'RAW data extract'!$C$74:$C$81,VLOOKUP('Market shares starting point Fe'!$D163,Nomenclature!$F$1:$G$8,2,FALSE))-'Market shares starting point Fe'!BB163)+BB163)</f>
        <v>6.3401371092002445E-2</v>
      </c>
      <c r="BD163" s="7">
        <f>IF(SUMIFS('Eurostat market shares'!$Z$2:$Z$185,'Eurostat market shares'!$C$2:$C$185,'Market shares starting point Fe'!$C163,'Eurostat market shares'!$D$2:$D$185,'Market shares starting point Fe'!$D163)=0,(SUMIFS('RAW data extract'!BA$74:BA$81,'RAW data extract'!$C$74:$C$81,VLOOKUP('Market shares starting point Fe'!$D163,Nomenclature!$F$1:$G$8,2,FALSE))-'Market shares starting point Fe'!BC163)+BC163,$Z163/SUMIFS('Eurostat market shares'!$Z$2:$Z$185,'Eurostat market shares'!$C$2:$C$185,'Market shares starting point Fe'!$C163,'Eurostat market shares'!$D$2:$D$185,'Market shares starting point Fe'!$D163)*(SUMIFS('RAW data extract'!BA$74:BA$81,'RAW data extract'!$C$74:$C$81,VLOOKUP('Market shares starting point Fe'!$D163,Nomenclature!$F$1:$G$8,2,FALSE))-'Market shares starting point Fe'!BC163)+BC163)</f>
        <v>6.8817306464138597E-2</v>
      </c>
      <c r="BE163" s="7">
        <f>IF(SUMIFS('Eurostat market shares'!$Z$2:$Z$185,'Eurostat market shares'!$C$2:$C$185,'Market shares starting point Fe'!$C163,'Eurostat market shares'!$D$2:$D$185,'Market shares starting point Fe'!$D163)=0,(SUMIFS('RAW data extract'!BB$74:BB$81,'RAW data extract'!$C$74:$C$81,VLOOKUP('Market shares starting point Fe'!$D163,Nomenclature!$F$1:$G$8,2,FALSE))-'Market shares starting point Fe'!BD163)+BD163,$Z163/SUMIFS('Eurostat market shares'!$Z$2:$Z$185,'Eurostat market shares'!$C$2:$C$185,'Market shares starting point Fe'!$C163,'Eurostat market shares'!$D$2:$D$185,'Market shares starting point Fe'!$D163)*(SUMIFS('RAW data extract'!BB$74:BB$81,'RAW data extract'!$C$74:$C$81,VLOOKUP('Market shares starting point Fe'!$D163,Nomenclature!$F$1:$G$8,2,FALSE))-'Market shares starting point Fe'!BD163)+BD163)</f>
        <v>7.4897037211166584E-2</v>
      </c>
      <c r="BF163" s="7">
        <f>IF(SUMIFS('Eurostat market shares'!$Z$2:$Z$185,'Eurostat market shares'!$C$2:$C$185,'Market shares starting point Fe'!$C163,'Eurostat market shares'!$D$2:$D$185,'Market shares starting point Fe'!$D163)=0,(SUMIFS('RAW data extract'!BC$74:BC$81,'RAW data extract'!$C$74:$C$81,VLOOKUP('Market shares starting point Fe'!$D163,Nomenclature!$F$1:$G$8,2,FALSE))-'Market shares starting point Fe'!BE163)+BE163,$Z163/SUMIFS('Eurostat market shares'!$Z$2:$Z$185,'Eurostat market shares'!$C$2:$C$185,'Market shares starting point Fe'!$C163,'Eurostat market shares'!$D$2:$D$185,'Market shares starting point Fe'!$D163)*(SUMIFS('RAW data extract'!BC$74:BC$81,'RAW data extract'!$C$74:$C$81,VLOOKUP('Market shares starting point Fe'!$D163,Nomenclature!$F$1:$G$8,2,FALSE))-'Market shares starting point Fe'!BE163)+BE163)</f>
        <v>8.1710240282487634E-2</v>
      </c>
      <c r="BG163" s="7">
        <f>IF(SUMIFS('Eurostat market shares'!$Z$2:$Z$185,'Eurostat market shares'!$C$2:$C$185,'Market shares starting point Fe'!$C163,'Eurostat market shares'!$D$2:$D$185,'Market shares starting point Fe'!$D163)=0,(SUMIFS('RAW data extract'!BD$74:BD$81,'RAW data extract'!$C$74:$C$81,VLOOKUP('Market shares starting point Fe'!$D163,Nomenclature!$F$1:$G$8,2,FALSE))-'Market shares starting point Fe'!BF163)+BF163,$Z163/SUMIFS('Eurostat market shares'!$Z$2:$Z$185,'Eurostat market shares'!$C$2:$C$185,'Market shares starting point Fe'!$C163,'Eurostat market shares'!$D$2:$D$185,'Market shares starting point Fe'!$D163)*(SUMIFS('RAW data extract'!BD$74:BD$81,'RAW data extract'!$C$74:$C$81,VLOOKUP('Market shares starting point Fe'!$D163,Nomenclature!$F$1:$G$8,2,FALSE))-'Market shares starting point Fe'!BF163)+BF163)</f>
        <v>8.939021685558271E-2</v>
      </c>
      <c r="BH163" s="7">
        <f>IF(SUMIFS('Eurostat market shares'!$Z$2:$Z$185,'Eurostat market shares'!$C$2:$C$185,'Market shares starting point Fe'!$C163,'Eurostat market shares'!$D$2:$D$185,'Market shares starting point Fe'!$D163)=0,(SUMIFS('RAW data extract'!BE$74:BE$81,'RAW data extract'!$C$74:$C$81,VLOOKUP('Market shares starting point Fe'!$D163,Nomenclature!$F$1:$G$8,2,FALSE))-'Market shares starting point Fe'!BG163)+BG163,$Z163/SUMIFS('Eurostat market shares'!$Z$2:$Z$185,'Eurostat market shares'!$C$2:$C$185,'Market shares starting point Fe'!$C163,'Eurostat market shares'!$D$2:$D$185,'Market shares starting point Fe'!$D163)*(SUMIFS('RAW data extract'!BE$74:BE$81,'RAW data extract'!$C$74:$C$81,VLOOKUP('Market shares starting point Fe'!$D163,Nomenclature!$F$1:$G$8,2,FALSE))-'Market shares starting point Fe'!BG163)+BG163)</f>
        <v>9.8121167187869188E-2</v>
      </c>
    </row>
    <row r="164" spans="1:60" hidden="1" x14ac:dyDescent="0.3">
      <c r="A164" t="s">
        <v>9</v>
      </c>
      <c r="B164" t="s">
        <v>10</v>
      </c>
      <c r="C164" t="s">
        <v>42</v>
      </c>
      <c r="D164" t="s">
        <v>18</v>
      </c>
      <c r="E164" t="s">
        <v>13</v>
      </c>
      <c r="F164" t="s">
        <v>14</v>
      </c>
      <c r="G164" t="s">
        <v>14</v>
      </c>
      <c r="H164" t="s">
        <v>15</v>
      </c>
      <c r="I164" t="s">
        <v>16</v>
      </c>
      <c r="J164" s="6">
        <f>IFERROR(SUMIFS('intermediary sheet'!J$2:J$185,'intermediary sheet'!$C$2:$C$185,'Market shares starting point Fe'!$C164,'intermediary sheet'!$D$2:$D$185,'Market shares starting point Fe'!$D164)/SUMIFS('intermediary sheet'!J$2:J$185,'intermediary sheet'!$C$2:$C$185,'Market shares starting point Fe'!$C164,'intermediary sheet'!$D$2:$D$185,"total"),0)</f>
        <v>0</v>
      </c>
      <c r="K164" s="6">
        <f>IFERROR(SUMIFS('intermediary sheet'!K$2:K$185,'intermediary sheet'!$C$2:$C$185,'Market shares starting point Fe'!$C164,'intermediary sheet'!$D$2:$D$185,'Market shares starting point Fe'!$D164)/SUMIFS('intermediary sheet'!K$2:K$185,'intermediary sheet'!$C$2:$C$185,'Market shares starting point Fe'!$C164,'intermediary sheet'!$D$2:$D$185,"total"),0)</f>
        <v>0</v>
      </c>
      <c r="L164" s="6">
        <f>IFERROR(SUMIFS('intermediary sheet'!L$2:L$185,'intermediary sheet'!$C$2:$C$185,'Market shares starting point Fe'!$C164,'intermediary sheet'!$D$2:$D$185,'Market shares starting point Fe'!$D164)/SUMIFS('intermediary sheet'!L$2:L$185,'intermediary sheet'!$C$2:$C$185,'Market shares starting point Fe'!$C164,'intermediary sheet'!$D$2:$D$185,"total"),0)</f>
        <v>0</v>
      </c>
      <c r="M164" s="6">
        <f>IFERROR(SUMIFS('intermediary sheet'!M$2:M$185,'intermediary sheet'!$C$2:$C$185,'Market shares starting point Fe'!$C164,'intermediary sheet'!$D$2:$D$185,'Market shares starting point Fe'!$D164)/SUMIFS('intermediary sheet'!M$2:M$185,'intermediary sheet'!$C$2:$C$185,'Market shares starting point Fe'!$C164,'intermediary sheet'!$D$2:$D$185,"total"),0)</f>
        <v>0</v>
      </c>
      <c r="N164" s="6">
        <f>IFERROR(SUMIFS('intermediary sheet'!N$2:N$185,'intermediary sheet'!$C$2:$C$185,'Market shares starting point Fe'!$C164,'intermediary sheet'!$D$2:$D$185,'Market shares starting point Fe'!$D164)/SUMIFS('intermediary sheet'!N$2:N$185,'intermediary sheet'!$C$2:$C$185,'Market shares starting point Fe'!$C164,'intermediary sheet'!$D$2:$D$185,"total"),0)</f>
        <v>0</v>
      </c>
      <c r="O164" s="6">
        <f>IFERROR(SUMIFS('intermediary sheet'!O$2:O$185,'intermediary sheet'!$C$2:$C$185,'Market shares starting point Fe'!$C164,'intermediary sheet'!$D$2:$D$185,'Market shares starting point Fe'!$D164)/SUMIFS('intermediary sheet'!O$2:O$185,'intermediary sheet'!$C$2:$C$185,'Market shares starting point Fe'!$C164,'intermediary sheet'!$D$2:$D$185,"total"),0)</f>
        <v>0</v>
      </c>
      <c r="P164" s="6">
        <f>IFERROR(SUMIFS('intermediary sheet'!P$2:P$185,'intermediary sheet'!$C$2:$C$185,'Market shares starting point Fe'!$C164,'intermediary sheet'!$D$2:$D$185,'Market shares starting point Fe'!$D164)/SUMIFS('intermediary sheet'!P$2:P$185,'intermediary sheet'!$C$2:$C$185,'Market shares starting point Fe'!$C164,'intermediary sheet'!$D$2:$D$185,"total"),0)</f>
        <v>0</v>
      </c>
      <c r="Q164" s="6">
        <f>IFERROR(SUMIFS('intermediary sheet'!Q$2:Q$185,'intermediary sheet'!$C$2:$C$185,'Market shares starting point Fe'!$C164,'intermediary sheet'!$D$2:$D$185,'Market shares starting point Fe'!$D164)/SUMIFS('intermediary sheet'!Q$2:Q$185,'intermediary sheet'!$C$2:$C$185,'Market shares starting point Fe'!$C164,'intermediary sheet'!$D$2:$D$185,"total"),0)</f>
        <v>0</v>
      </c>
      <c r="R164" s="6">
        <f>IFERROR(SUMIFS('intermediary sheet'!R$2:R$185,'intermediary sheet'!$C$2:$C$185,'Market shares starting point Fe'!$C164,'intermediary sheet'!$D$2:$D$185,'Market shares starting point Fe'!$D164)/SUMIFS('intermediary sheet'!R$2:R$185,'intermediary sheet'!$C$2:$C$185,'Market shares starting point Fe'!$C164,'intermediary sheet'!$D$2:$D$185,"total"),0)</f>
        <v>0</v>
      </c>
      <c r="S164" s="6">
        <f>IFERROR(SUMIFS('intermediary sheet'!S$2:S$185,'intermediary sheet'!$C$2:$C$185,'Market shares starting point Fe'!$C164,'intermediary sheet'!$D$2:$D$185,'Market shares starting point Fe'!$D164)/SUMIFS('intermediary sheet'!S$2:S$185,'intermediary sheet'!$C$2:$C$185,'Market shares starting point Fe'!$C164,'intermediary sheet'!$D$2:$D$185,"total"),0)</f>
        <v>0</v>
      </c>
      <c r="T164" s="6">
        <f>IFERROR(SUMIFS('intermediary sheet'!T$2:T$185,'intermediary sheet'!$C$2:$C$185,'Market shares starting point Fe'!$C164,'intermediary sheet'!$D$2:$D$185,'Market shares starting point Fe'!$D164)/SUMIFS('intermediary sheet'!T$2:T$185,'intermediary sheet'!$C$2:$C$185,'Market shares starting point Fe'!$C164,'intermediary sheet'!$D$2:$D$185,"total"),0)</f>
        <v>0</v>
      </c>
      <c r="U164" s="6">
        <f>IFERROR(SUMIFS('intermediary sheet'!U$2:U$185,'intermediary sheet'!$C$2:$C$185,'Market shares starting point Fe'!$C164,'intermediary sheet'!$D$2:$D$185,'Market shares starting point Fe'!$D164)/SUMIFS('intermediary sheet'!U$2:U$185,'intermediary sheet'!$C$2:$C$185,'Market shares starting point Fe'!$C164,'intermediary sheet'!$D$2:$D$185,"total"),0)</f>
        <v>0</v>
      </c>
      <c r="V164" s="6">
        <f>IFERROR(SUMIFS('intermediary sheet'!V$2:V$185,'intermediary sheet'!$C$2:$C$185,'Market shares starting point Fe'!$C164,'intermediary sheet'!$D$2:$D$185,'Market shares starting point Fe'!$D164)/SUMIFS('intermediary sheet'!V$2:V$185,'intermediary sheet'!$C$2:$C$185,'Market shares starting point Fe'!$C164,'intermediary sheet'!$D$2:$D$185,"total"),0)</f>
        <v>0</v>
      </c>
      <c r="W164" s="6">
        <f>IFERROR(SUMIFS('intermediary sheet'!W$2:W$185,'intermediary sheet'!$C$2:$C$185,'Market shares starting point Fe'!$C164,'intermediary sheet'!$D$2:$D$185,'Market shares starting point Fe'!$D164)/SUMIFS('intermediary sheet'!W$2:W$185,'intermediary sheet'!$C$2:$C$185,'Market shares starting point Fe'!$C164,'intermediary sheet'!$D$2:$D$185,"total"),0)</f>
        <v>0</v>
      </c>
      <c r="X164" s="6">
        <f>IFERROR(SUMIFS('intermediary sheet'!X$2:X$185,'intermediary sheet'!$C$2:$C$185,'Market shares starting point Fe'!$C164,'intermediary sheet'!$D$2:$D$185,'Market shares starting point Fe'!$D164)/SUMIFS('intermediary sheet'!X$2:X$185,'intermediary sheet'!$C$2:$C$185,'Market shares starting point Fe'!$C164,'intermediary sheet'!$D$2:$D$185,"total"),0)</f>
        <v>0</v>
      </c>
      <c r="Y164" s="6">
        <f>IFERROR(SUMIFS('intermediary sheet'!Y$2:Y$185,'intermediary sheet'!$C$2:$C$185,'Market shares starting point Fe'!$C164,'intermediary sheet'!$D$2:$D$185,'Market shares starting point Fe'!$D164)/SUMIFS('intermediary sheet'!Y$2:Y$185,'intermediary sheet'!$C$2:$C$185,'Market shares starting point Fe'!$C164,'intermediary sheet'!$D$2:$D$185,"total"),0)</f>
        <v>0</v>
      </c>
      <c r="Z164" s="6">
        <f>IFERROR(SUMIFS('intermediary sheet'!Z$2:Z$185,'intermediary sheet'!$C$2:$C$185,'Market shares starting point Fe'!$C164,'intermediary sheet'!$D$2:$D$185,'Market shares starting point Fe'!$D164)/SUMIFS('intermediary sheet'!Z$2:Z$185,'intermediary sheet'!$C$2:$C$185,'Market shares starting point Fe'!$C164,'intermediary sheet'!$D$2:$D$185,"total"),0)</f>
        <v>0</v>
      </c>
      <c r="AA164" s="7">
        <f>IF(SUMIFS('Eurostat market shares'!$Z$2:$Z$185,'Eurostat market shares'!$C$2:$C$185,'Market shares starting point Fe'!$C164,'Eurostat market shares'!$D$2:$D$185,'Market shares starting point Fe'!$D164)=0,(SUMIFS('RAW data extract'!X$74:X$81,'RAW data extract'!$C$74:$C$81,VLOOKUP('Market shares starting point Fe'!$D164,Nomenclature!$F$1:$G$8,2,FALSE))-'Market shares starting point Fe'!Z164)+Z164,$Z164/SUMIFS('Eurostat market shares'!$Z$2:$Z$185,'Eurostat market shares'!$C$2:$C$185,'Market shares starting point Fe'!$C164,'Eurostat market shares'!$D$2:$D$185,'Market shares starting point Fe'!$D164)*(SUMIFS('RAW data extract'!X$74:X$81,'RAW data extract'!$C$74:$C$81,VLOOKUP('Market shares starting point Fe'!$D164,Nomenclature!$F$1:$G$8,2,FALSE))-'Market shares starting point Fe'!Z164)+Z164)</f>
        <v>0</v>
      </c>
      <c r="AB164" s="7">
        <f>IF(SUMIFS('Eurostat market shares'!$Z$2:$Z$185,'Eurostat market shares'!$C$2:$C$185,'Market shares starting point Fe'!$C164,'Eurostat market shares'!$D$2:$D$185,'Market shares starting point Fe'!$D164)=0,(SUMIFS('RAW data extract'!Y$74:Y$81,'RAW data extract'!$C$74:$C$81,VLOOKUP('Market shares starting point Fe'!$D164,Nomenclature!$F$1:$G$8,2,FALSE))-'Market shares starting point Fe'!AA164)+AA164,$Z164/SUMIFS('Eurostat market shares'!$Z$2:$Z$185,'Eurostat market shares'!$C$2:$C$185,'Market shares starting point Fe'!$C164,'Eurostat market shares'!$D$2:$D$185,'Market shares starting point Fe'!$D164)*(SUMIFS('RAW data extract'!Y$74:Y$81,'RAW data extract'!$C$74:$C$81,VLOOKUP('Market shares starting point Fe'!$D164,Nomenclature!$F$1:$G$8,2,FALSE))-'Market shares starting point Fe'!AA164)+AA164)</f>
        <v>0</v>
      </c>
      <c r="AC164" s="7">
        <f>IF(SUMIFS('Eurostat market shares'!$Z$2:$Z$185,'Eurostat market shares'!$C$2:$C$185,'Market shares starting point Fe'!$C164,'Eurostat market shares'!$D$2:$D$185,'Market shares starting point Fe'!$D164)=0,(SUMIFS('RAW data extract'!Z$74:Z$81,'RAW data extract'!$C$74:$C$81,VLOOKUP('Market shares starting point Fe'!$D164,Nomenclature!$F$1:$G$8,2,FALSE))-'Market shares starting point Fe'!AB164)+AB164,$Z164/SUMIFS('Eurostat market shares'!$Z$2:$Z$185,'Eurostat market shares'!$C$2:$C$185,'Market shares starting point Fe'!$C164,'Eurostat market shares'!$D$2:$D$185,'Market shares starting point Fe'!$D164)*(SUMIFS('RAW data extract'!Z$74:Z$81,'RAW data extract'!$C$74:$C$81,VLOOKUP('Market shares starting point Fe'!$D164,Nomenclature!$F$1:$G$8,2,FALSE))-'Market shares starting point Fe'!AB164)+AB164)</f>
        <v>0</v>
      </c>
      <c r="AD164" s="7">
        <f>IF(SUMIFS('Eurostat market shares'!$Z$2:$Z$185,'Eurostat market shares'!$C$2:$C$185,'Market shares starting point Fe'!$C164,'Eurostat market shares'!$D$2:$D$185,'Market shares starting point Fe'!$D164)=0,(SUMIFS('RAW data extract'!AA$74:AA$81,'RAW data extract'!$C$74:$C$81,VLOOKUP('Market shares starting point Fe'!$D164,Nomenclature!$F$1:$G$8,2,FALSE))-'Market shares starting point Fe'!AC164)+AC164,$Z164/SUMIFS('Eurostat market shares'!$Z$2:$Z$185,'Eurostat market shares'!$C$2:$C$185,'Market shares starting point Fe'!$C164,'Eurostat market shares'!$D$2:$D$185,'Market shares starting point Fe'!$D164)*(SUMIFS('RAW data extract'!AA$74:AA$81,'RAW data extract'!$C$74:$C$81,VLOOKUP('Market shares starting point Fe'!$D164,Nomenclature!$F$1:$G$8,2,FALSE))-'Market shares starting point Fe'!AC164)+AC164)</f>
        <v>0</v>
      </c>
      <c r="AE164" s="7">
        <f>IF(SUMIFS('Eurostat market shares'!$Z$2:$Z$185,'Eurostat market shares'!$C$2:$C$185,'Market shares starting point Fe'!$C164,'Eurostat market shares'!$D$2:$D$185,'Market shares starting point Fe'!$D164)=0,(SUMIFS('RAW data extract'!AB$74:AB$81,'RAW data extract'!$C$74:$C$81,VLOOKUP('Market shares starting point Fe'!$D164,Nomenclature!$F$1:$G$8,2,FALSE))-'Market shares starting point Fe'!AD164)+AD164,$Z164/SUMIFS('Eurostat market shares'!$Z$2:$Z$185,'Eurostat market shares'!$C$2:$C$185,'Market shares starting point Fe'!$C164,'Eurostat market shares'!$D$2:$D$185,'Market shares starting point Fe'!$D164)*(SUMIFS('RAW data extract'!AB$74:AB$81,'RAW data extract'!$C$74:$C$81,VLOOKUP('Market shares starting point Fe'!$D164,Nomenclature!$F$1:$G$8,2,FALSE))-'Market shares starting point Fe'!AD164)+AD164)</f>
        <v>0</v>
      </c>
      <c r="AF164" s="7">
        <f>IF(SUMIFS('Eurostat market shares'!$Z$2:$Z$185,'Eurostat market shares'!$C$2:$C$185,'Market shares starting point Fe'!$C164,'Eurostat market shares'!$D$2:$D$185,'Market shares starting point Fe'!$D164)=0,(SUMIFS('RAW data extract'!AC$74:AC$81,'RAW data extract'!$C$74:$C$81,VLOOKUP('Market shares starting point Fe'!$D164,Nomenclature!$F$1:$G$8,2,FALSE))-'Market shares starting point Fe'!AE164)+AE164,$Z164/SUMIFS('Eurostat market shares'!$Z$2:$Z$185,'Eurostat market shares'!$C$2:$C$185,'Market shares starting point Fe'!$C164,'Eurostat market shares'!$D$2:$D$185,'Market shares starting point Fe'!$D164)*(SUMIFS('RAW data extract'!AC$74:AC$81,'RAW data extract'!$C$74:$C$81,VLOOKUP('Market shares starting point Fe'!$D164,Nomenclature!$F$1:$G$8,2,FALSE))-'Market shares starting point Fe'!AE164)+AE164)</f>
        <v>0</v>
      </c>
      <c r="AG164" s="7">
        <f>IF(SUMIFS('Eurostat market shares'!$Z$2:$Z$185,'Eurostat market shares'!$C$2:$C$185,'Market shares starting point Fe'!$C164,'Eurostat market shares'!$D$2:$D$185,'Market shares starting point Fe'!$D164)=0,(SUMIFS('RAW data extract'!AD$74:AD$81,'RAW data extract'!$C$74:$C$81,VLOOKUP('Market shares starting point Fe'!$D164,Nomenclature!$F$1:$G$8,2,FALSE))-'Market shares starting point Fe'!AF164)+AF164,$Z164/SUMIFS('Eurostat market shares'!$Z$2:$Z$185,'Eurostat market shares'!$C$2:$C$185,'Market shares starting point Fe'!$C164,'Eurostat market shares'!$D$2:$D$185,'Market shares starting point Fe'!$D164)*(SUMIFS('RAW data extract'!AD$74:AD$81,'RAW data extract'!$C$74:$C$81,VLOOKUP('Market shares starting point Fe'!$D164,Nomenclature!$F$1:$G$8,2,FALSE))-'Market shares starting point Fe'!AF164)+AF164)</f>
        <v>0</v>
      </c>
      <c r="AH164" s="7">
        <f>IF(SUMIFS('Eurostat market shares'!$Z$2:$Z$185,'Eurostat market shares'!$C$2:$C$185,'Market shares starting point Fe'!$C164,'Eurostat market shares'!$D$2:$D$185,'Market shares starting point Fe'!$D164)=0,(SUMIFS('RAW data extract'!AE$74:AE$81,'RAW data extract'!$C$74:$C$81,VLOOKUP('Market shares starting point Fe'!$D164,Nomenclature!$F$1:$G$8,2,FALSE))-'Market shares starting point Fe'!AG164)+AG164,$Z164/SUMIFS('Eurostat market shares'!$Z$2:$Z$185,'Eurostat market shares'!$C$2:$C$185,'Market shares starting point Fe'!$C164,'Eurostat market shares'!$D$2:$D$185,'Market shares starting point Fe'!$D164)*(SUMIFS('RAW data extract'!AE$74:AE$81,'RAW data extract'!$C$74:$C$81,VLOOKUP('Market shares starting point Fe'!$D164,Nomenclature!$F$1:$G$8,2,FALSE))-'Market shares starting point Fe'!AG164)+AG164)</f>
        <v>0</v>
      </c>
      <c r="AI164" s="7">
        <f>IF(SUMIFS('Eurostat market shares'!$Z$2:$Z$185,'Eurostat market shares'!$C$2:$C$185,'Market shares starting point Fe'!$C164,'Eurostat market shares'!$D$2:$D$185,'Market shares starting point Fe'!$D164)=0,(SUMIFS('RAW data extract'!AF$74:AF$81,'RAW data extract'!$C$74:$C$81,VLOOKUP('Market shares starting point Fe'!$D164,Nomenclature!$F$1:$G$8,2,FALSE))-'Market shares starting point Fe'!AH164)+AH164,$Z164/SUMIFS('Eurostat market shares'!$Z$2:$Z$185,'Eurostat market shares'!$C$2:$C$185,'Market shares starting point Fe'!$C164,'Eurostat market shares'!$D$2:$D$185,'Market shares starting point Fe'!$D164)*(SUMIFS('RAW data extract'!AF$74:AF$81,'RAW data extract'!$C$74:$C$81,VLOOKUP('Market shares starting point Fe'!$D164,Nomenclature!$F$1:$G$8,2,FALSE))-'Market shares starting point Fe'!AH164)+AH164)</f>
        <v>0</v>
      </c>
      <c r="AJ164" s="7">
        <f>IF(SUMIFS('Eurostat market shares'!$Z$2:$Z$185,'Eurostat market shares'!$C$2:$C$185,'Market shares starting point Fe'!$C164,'Eurostat market shares'!$D$2:$D$185,'Market shares starting point Fe'!$D164)=0,(SUMIFS('RAW data extract'!AG$74:AG$81,'RAW data extract'!$C$74:$C$81,VLOOKUP('Market shares starting point Fe'!$D164,Nomenclature!$F$1:$G$8,2,FALSE))-'Market shares starting point Fe'!AI164)+AI164,$Z164/SUMIFS('Eurostat market shares'!$Z$2:$Z$185,'Eurostat market shares'!$C$2:$C$185,'Market shares starting point Fe'!$C164,'Eurostat market shares'!$D$2:$D$185,'Market shares starting point Fe'!$D164)*(SUMIFS('RAW data extract'!AG$74:AG$81,'RAW data extract'!$C$74:$C$81,VLOOKUP('Market shares starting point Fe'!$D164,Nomenclature!$F$1:$G$8,2,FALSE))-'Market shares starting point Fe'!AI164)+AI164)</f>
        <v>0</v>
      </c>
      <c r="AK164" s="7">
        <f>IF(SUMIFS('Eurostat market shares'!$Z$2:$Z$185,'Eurostat market shares'!$C$2:$C$185,'Market shares starting point Fe'!$C164,'Eurostat market shares'!$D$2:$D$185,'Market shares starting point Fe'!$D164)=0,(SUMIFS('RAW data extract'!AH$74:AH$81,'RAW data extract'!$C$74:$C$81,VLOOKUP('Market shares starting point Fe'!$D164,Nomenclature!$F$1:$G$8,2,FALSE))-'Market shares starting point Fe'!AJ164)+AJ164,$Z164/SUMIFS('Eurostat market shares'!$Z$2:$Z$185,'Eurostat market shares'!$C$2:$C$185,'Market shares starting point Fe'!$C164,'Eurostat market shares'!$D$2:$D$185,'Market shares starting point Fe'!$D164)*(SUMIFS('RAW data extract'!AH$74:AH$81,'RAW data extract'!$C$74:$C$81,VLOOKUP('Market shares starting point Fe'!$D164,Nomenclature!$F$1:$G$8,2,FALSE))-'Market shares starting point Fe'!AJ164)+AJ164)</f>
        <v>0</v>
      </c>
      <c r="AL164" s="7">
        <f>IF(SUMIFS('Eurostat market shares'!$Z$2:$Z$185,'Eurostat market shares'!$C$2:$C$185,'Market shares starting point Fe'!$C164,'Eurostat market shares'!$D$2:$D$185,'Market shares starting point Fe'!$D164)=0,(SUMIFS('RAW data extract'!AI$74:AI$81,'RAW data extract'!$C$74:$C$81,VLOOKUP('Market shares starting point Fe'!$D164,Nomenclature!$F$1:$G$8,2,FALSE))-'Market shares starting point Fe'!AK164)+AK164,$Z164/SUMIFS('Eurostat market shares'!$Z$2:$Z$185,'Eurostat market shares'!$C$2:$C$185,'Market shares starting point Fe'!$C164,'Eurostat market shares'!$D$2:$D$185,'Market shares starting point Fe'!$D164)*(SUMIFS('RAW data extract'!AI$74:AI$81,'RAW data extract'!$C$74:$C$81,VLOOKUP('Market shares starting point Fe'!$D164,Nomenclature!$F$1:$G$8,2,FALSE))-'Market shares starting point Fe'!AK164)+AK164)</f>
        <v>0</v>
      </c>
      <c r="AM164" s="7">
        <f>IF(SUMIFS('Eurostat market shares'!$Z$2:$Z$185,'Eurostat market shares'!$C$2:$C$185,'Market shares starting point Fe'!$C164,'Eurostat market shares'!$D$2:$D$185,'Market shares starting point Fe'!$D164)=0,(SUMIFS('RAW data extract'!AJ$74:AJ$81,'RAW data extract'!$C$74:$C$81,VLOOKUP('Market shares starting point Fe'!$D164,Nomenclature!$F$1:$G$8,2,FALSE))-'Market shares starting point Fe'!AL164)+AL164,$Z164/SUMIFS('Eurostat market shares'!$Z$2:$Z$185,'Eurostat market shares'!$C$2:$C$185,'Market shares starting point Fe'!$C164,'Eurostat market shares'!$D$2:$D$185,'Market shares starting point Fe'!$D164)*(SUMIFS('RAW data extract'!AJ$74:AJ$81,'RAW data extract'!$C$74:$C$81,VLOOKUP('Market shares starting point Fe'!$D164,Nomenclature!$F$1:$G$8,2,FALSE))-'Market shares starting point Fe'!AL164)+AL164)</f>
        <v>0</v>
      </c>
      <c r="AN164" s="7">
        <f>IF(SUMIFS('Eurostat market shares'!$Z$2:$Z$185,'Eurostat market shares'!$C$2:$C$185,'Market shares starting point Fe'!$C164,'Eurostat market shares'!$D$2:$D$185,'Market shares starting point Fe'!$D164)=0,(SUMIFS('RAW data extract'!AK$74:AK$81,'RAW data extract'!$C$74:$C$81,VLOOKUP('Market shares starting point Fe'!$D164,Nomenclature!$F$1:$G$8,2,FALSE))-'Market shares starting point Fe'!AM164)+AM164,$Z164/SUMIFS('Eurostat market shares'!$Z$2:$Z$185,'Eurostat market shares'!$C$2:$C$185,'Market shares starting point Fe'!$C164,'Eurostat market shares'!$D$2:$D$185,'Market shares starting point Fe'!$D164)*(SUMIFS('RAW data extract'!AK$74:AK$81,'RAW data extract'!$C$74:$C$81,VLOOKUP('Market shares starting point Fe'!$D164,Nomenclature!$F$1:$G$8,2,FALSE))-'Market shares starting point Fe'!AM164)+AM164)</f>
        <v>0</v>
      </c>
      <c r="AO164" s="7">
        <f>IF(SUMIFS('Eurostat market shares'!$Z$2:$Z$185,'Eurostat market shares'!$C$2:$C$185,'Market shares starting point Fe'!$C164,'Eurostat market shares'!$D$2:$D$185,'Market shares starting point Fe'!$D164)=0,(SUMIFS('RAW data extract'!AL$74:AL$81,'RAW data extract'!$C$74:$C$81,VLOOKUP('Market shares starting point Fe'!$D164,Nomenclature!$F$1:$G$8,2,FALSE))-'Market shares starting point Fe'!AN164)+AN164,$Z164/SUMIFS('Eurostat market shares'!$Z$2:$Z$185,'Eurostat market shares'!$C$2:$C$185,'Market shares starting point Fe'!$C164,'Eurostat market shares'!$D$2:$D$185,'Market shares starting point Fe'!$D164)*(SUMIFS('RAW data extract'!AL$74:AL$81,'RAW data extract'!$C$74:$C$81,VLOOKUP('Market shares starting point Fe'!$D164,Nomenclature!$F$1:$G$8,2,FALSE))-'Market shares starting point Fe'!AN164)+AN164)</f>
        <v>0</v>
      </c>
      <c r="AP164" s="7">
        <f>IF(SUMIFS('Eurostat market shares'!$Z$2:$Z$185,'Eurostat market shares'!$C$2:$C$185,'Market shares starting point Fe'!$C164,'Eurostat market shares'!$D$2:$D$185,'Market shares starting point Fe'!$D164)=0,(SUMIFS('RAW data extract'!AM$74:AM$81,'RAW data extract'!$C$74:$C$81,VLOOKUP('Market shares starting point Fe'!$D164,Nomenclature!$F$1:$G$8,2,FALSE))-'Market shares starting point Fe'!AO164)+AO164,$Z164/SUMIFS('Eurostat market shares'!$Z$2:$Z$185,'Eurostat market shares'!$C$2:$C$185,'Market shares starting point Fe'!$C164,'Eurostat market shares'!$D$2:$D$185,'Market shares starting point Fe'!$D164)*(SUMIFS('RAW data extract'!AM$74:AM$81,'RAW data extract'!$C$74:$C$81,VLOOKUP('Market shares starting point Fe'!$D164,Nomenclature!$F$1:$G$8,2,FALSE))-'Market shares starting point Fe'!AO164)+AO164)</f>
        <v>0</v>
      </c>
      <c r="AQ164" s="7">
        <f>IF(SUMIFS('Eurostat market shares'!$Z$2:$Z$185,'Eurostat market shares'!$C$2:$C$185,'Market shares starting point Fe'!$C164,'Eurostat market shares'!$D$2:$D$185,'Market shares starting point Fe'!$D164)=0,(SUMIFS('RAW data extract'!AN$74:AN$81,'RAW data extract'!$C$74:$C$81,VLOOKUP('Market shares starting point Fe'!$D164,Nomenclature!$F$1:$G$8,2,FALSE))-'Market shares starting point Fe'!AP164)+AP164,$Z164/SUMIFS('Eurostat market shares'!$Z$2:$Z$185,'Eurostat market shares'!$C$2:$C$185,'Market shares starting point Fe'!$C164,'Eurostat market shares'!$D$2:$D$185,'Market shares starting point Fe'!$D164)*(SUMIFS('RAW data extract'!AN$74:AN$81,'RAW data extract'!$C$74:$C$81,VLOOKUP('Market shares starting point Fe'!$D164,Nomenclature!$F$1:$G$8,2,FALSE))-'Market shares starting point Fe'!AP164)+AP164)</f>
        <v>0</v>
      </c>
      <c r="AR164" s="7">
        <f>IF(SUMIFS('Eurostat market shares'!$Z$2:$Z$185,'Eurostat market shares'!$C$2:$C$185,'Market shares starting point Fe'!$C164,'Eurostat market shares'!$D$2:$D$185,'Market shares starting point Fe'!$D164)=0,(SUMIFS('RAW data extract'!AO$74:AO$81,'RAW data extract'!$C$74:$C$81,VLOOKUP('Market shares starting point Fe'!$D164,Nomenclature!$F$1:$G$8,2,FALSE))-'Market shares starting point Fe'!AQ164)+AQ164,$Z164/SUMIFS('Eurostat market shares'!$Z$2:$Z$185,'Eurostat market shares'!$C$2:$C$185,'Market shares starting point Fe'!$C164,'Eurostat market shares'!$D$2:$D$185,'Market shares starting point Fe'!$D164)*(SUMIFS('RAW data extract'!AO$74:AO$81,'RAW data extract'!$C$74:$C$81,VLOOKUP('Market shares starting point Fe'!$D164,Nomenclature!$F$1:$G$8,2,FALSE))-'Market shares starting point Fe'!AQ164)+AQ164)</f>
        <v>0</v>
      </c>
      <c r="AS164" s="7">
        <f>IF(SUMIFS('Eurostat market shares'!$Z$2:$Z$185,'Eurostat market shares'!$C$2:$C$185,'Market shares starting point Fe'!$C164,'Eurostat market shares'!$D$2:$D$185,'Market shares starting point Fe'!$D164)=0,(SUMIFS('RAW data extract'!AP$74:AP$81,'RAW data extract'!$C$74:$C$81,VLOOKUP('Market shares starting point Fe'!$D164,Nomenclature!$F$1:$G$8,2,FALSE))-'Market shares starting point Fe'!AR164)+AR164,$Z164/SUMIFS('Eurostat market shares'!$Z$2:$Z$185,'Eurostat market shares'!$C$2:$C$185,'Market shares starting point Fe'!$C164,'Eurostat market shares'!$D$2:$D$185,'Market shares starting point Fe'!$D164)*(SUMIFS('RAW data extract'!AP$74:AP$81,'RAW data extract'!$C$74:$C$81,VLOOKUP('Market shares starting point Fe'!$D164,Nomenclature!$F$1:$G$8,2,FALSE))-'Market shares starting point Fe'!AR164)+AR164)</f>
        <v>0</v>
      </c>
      <c r="AT164" s="7">
        <f>IF(SUMIFS('Eurostat market shares'!$Z$2:$Z$185,'Eurostat market shares'!$C$2:$C$185,'Market shares starting point Fe'!$C164,'Eurostat market shares'!$D$2:$D$185,'Market shares starting point Fe'!$D164)=0,(SUMIFS('RAW data extract'!AQ$74:AQ$81,'RAW data extract'!$C$74:$C$81,VLOOKUP('Market shares starting point Fe'!$D164,Nomenclature!$F$1:$G$8,2,FALSE))-'Market shares starting point Fe'!AS164)+AS164,$Z164/SUMIFS('Eurostat market shares'!$Z$2:$Z$185,'Eurostat market shares'!$C$2:$C$185,'Market shares starting point Fe'!$C164,'Eurostat market shares'!$D$2:$D$185,'Market shares starting point Fe'!$D164)*(SUMIFS('RAW data extract'!AQ$74:AQ$81,'RAW data extract'!$C$74:$C$81,VLOOKUP('Market shares starting point Fe'!$D164,Nomenclature!$F$1:$G$8,2,FALSE))-'Market shares starting point Fe'!AS164)+AS164)</f>
        <v>0</v>
      </c>
      <c r="AU164" s="7">
        <f>IF(SUMIFS('Eurostat market shares'!$Z$2:$Z$185,'Eurostat market shares'!$C$2:$C$185,'Market shares starting point Fe'!$C164,'Eurostat market shares'!$D$2:$D$185,'Market shares starting point Fe'!$D164)=0,(SUMIFS('RAW data extract'!AR$74:AR$81,'RAW data extract'!$C$74:$C$81,VLOOKUP('Market shares starting point Fe'!$D164,Nomenclature!$F$1:$G$8,2,FALSE))-'Market shares starting point Fe'!AT164)+AT164,$Z164/SUMIFS('Eurostat market shares'!$Z$2:$Z$185,'Eurostat market shares'!$C$2:$C$185,'Market shares starting point Fe'!$C164,'Eurostat market shares'!$D$2:$D$185,'Market shares starting point Fe'!$D164)*(SUMIFS('RAW data extract'!AR$74:AR$81,'RAW data extract'!$C$74:$C$81,VLOOKUP('Market shares starting point Fe'!$D164,Nomenclature!$F$1:$G$8,2,FALSE))-'Market shares starting point Fe'!AT164)+AT164)</f>
        <v>0</v>
      </c>
      <c r="AV164" s="7">
        <f>IF(SUMIFS('Eurostat market shares'!$Z$2:$Z$185,'Eurostat market shares'!$C$2:$C$185,'Market shares starting point Fe'!$C164,'Eurostat market shares'!$D$2:$D$185,'Market shares starting point Fe'!$D164)=0,(SUMIFS('RAW data extract'!AS$74:AS$81,'RAW data extract'!$C$74:$C$81,VLOOKUP('Market shares starting point Fe'!$D164,Nomenclature!$F$1:$G$8,2,FALSE))-'Market shares starting point Fe'!AU164)+AU164,$Z164/SUMIFS('Eurostat market shares'!$Z$2:$Z$185,'Eurostat market shares'!$C$2:$C$185,'Market shares starting point Fe'!$C164,'Eurostat market shares'!$D$2:$D$185,'Market shares starting point Fe'!$D164)*(SUMIFS('RAW data extract'!AS$74:AS$81,'RAW data extract'!$C$74:$C$81,VLOOKUP('Market shares starting point Fe'!$D164,Nomenclature!$F$1:$G$8,2,FALSE))-'Market shares starting point Fe'!AU164)+AU164)</f>
        <v>0</v>
      </c>
      <c r="AW164" s="7">
        <f>IF(SUMIFS('Eurostat market shares'!$Z$2:$Z$185,'Eurostat market shares'!$C$2:$C$185,'Market shares starting point Fe'!$C164,'Eurostat market shares'!$D$2:$D$185,'Market shares starting point Fe'!$D164)=0,(SUMIFS('RAW data extract'!AT$74:AT$81,'RAW data extract'!$C$74:$C$81,VLOOKUP('Market shares starting point Fe'!$D164,Nomenclature!$F$1:$G$8,2,FALSE))-'Market shares starting point Fe'!AV164)+AV164,$Z164/SUMIFS('Eurostat market shares'!$Z$2:$Z$185,'Eurostat market shares'!$C$2:$C$185,'Market shares starting point Fe'!$C164,'Eurostat market shares'!$D$2:$D$185,'Market shares starting point Fe'!$D164)*(SUMIFS('RAW data extract'!AT$74:AT$81,'RAW data extract'!$C$74:$C$81,VLOOKUP('Market shares starting point Fe'!$D164,Nomenclature!$F$1:$G$8,2,FALSE))-'Market shares starting point Fe'!AV164)+AV164)</f>
        <v>0</v>
      </c>
      <c r="AX164" s="7">
        <f>IF(SUMIFS('Eurostat market shares'!$Z$2:$Z$185,'Eurostat market shares'!$C$2:$C$185,'Market shares starting point Fe'!$C164,'Eurostat market shares'!$D$2:$D$185,'Market shares starting point Fe'!$D164)=0,(SUMIFS('RAW data extract'!AU$74:AU$81,'RAW data extract'!$C$74:$C$81,VLOOKUP('Market shares starting point Fe'!$D164,Nomenclature!$F$1:$G$8,2,FALSE))-'Market shares starting point Fe'!AW164)+AW164,$Z164/SUMIFS('Eurostat market shares'!$Z$2:$Z$185,'Eurostat market shares'!$C$2:$C$185,'Market shares starting point Fe'!$C164,'Eurostat market shares'!$D$2:$D$185,'Market shares starting point Fe'!$D164)*(SUMIFS('RAW data extract'!AU$74:AU$81,'RAW data extract'!$C$74:$C$81,VLOOKUP('Market shares starting point Fe'!$D164,Nomenclature!$F$1:$G$8,2,FALSE))-'Market shares starting point Fe'!AW164)+AW164)</f>
        <v>0</v>
      </c>
      <c r="AY164" s="7">
        <f>IF(SUMIFS('Eurostat market shares'!$Z$2:$Z$185,'Eurostat market shares'!$C$2:$C$185,'Market shares starting point Fe'!$C164,'Eurostat market shares'!$D$2:$D$185,'Market shares starting point Fe'!$D164)=0,(SUMIFS('RAW data extract'!AV$74:AV$81,'RAW data extract'!$C$74:$C$81,VLOOKUP('Market shares starting point Fe'!$D164,Nomenclature!$F$1:$G$8,2,FALSE))-'Market shares starting point Fe'!AX164)+AX164,$Z164/SUMIFS('Eurostat market shares'!$Z$2:$Z$185,'Eurostat market shares'!$C$2:$C$185,'Market shares starting point Fe'!$C164,'Eurostat market shares'!$D$2:$D$185,'Market shares starting point Fe'!$D164)*(SUMIFS('RAW data extract'!AV$74:AV$81,'RAW data extract'!$C$74:$C$81,VLOOKUP('Market shares starting point Fe'!$D164,Nomenclature!$F$1:$G$8,2,FALSE))-'Market shares starting point Fe'!AX164)+AX164)</f>
        <v>0</v>
      </c>
      <c r="AZ164" s="7">
        <f>IF(SUMIFS('Eurostat market shares'!$Z$2:$Z$185,'Eurostat market shares'!$C$2:$C$185,'Market shares starting point Fe'!$C164,'Eurostat market shares'!$D$2:$D$185,'Market shares starting point Fe'!$D164)=0,(SUMIFS('RAW data extract'!AW$74:AW$81,'RAW data extract'!$C$74:$C$81,VLOOKUP('Market shares starting point Fe'!$D164,Nomenclature!$F$1:$G$8,2,FALSE))-'Market shares starting point Fe'!AY164)+AY164,$Z164/SUMIFS('Eurostat market shares'!$Z$2:$Z$185,'Eurostat market shares'!$C$2:$C$185,'Market shares starting point Fe'!$C164,'Eurostat market shares'!$D$2:$D$185,'Market shares starting point Fe'!$D164)*(SUMIFS('RAW data extract'!AW$74:AW$81,'RAW data extract'!$C$74:$C$81,VLOOKUP('Market shares starting point Fe'!$D164,Nomenclature!$F$1:$G$8,2,FALSE))-'Market shares starting point Fe'!AY164)+AY164)</f>
        <v>0</v>
      </c>
      <c r="BA164" s="7">
        <f>IF(SUMIFS('Eurostat market shares'!$Z$2:$Z$185,'Eurostat market shares'!$C$2:$C$185,'Market shares starting point Fe'!$C164,'Eurostat market shares'!$D$2:$D$185,'Market shares starting point Fe'!$D164)=0,(SUMIFS('RAW data extract'!AX$74:AX$81,'RAW data extract'!$C$74:$C$81,VLOOKUP('Market shares starting point Fe'!$D164,Nomenclature!$F$1:$G$8,2,FALSE))-'Market shares starting point Fe'!AZ164)+AZ164,$Z164/SUMIFS('Eurostat market shares'!$Z$2:$Z$185,'Eurostat market shares'!$C$2:$C$185,'Market shares starting point Fe'!$C164,'Eurostat market shares'!$D$2:$D$185,'Market shares starting point Fe'!$D164)*(SUMIFS('RAW data extract'!AX$74:AX$81,'RAW data extract'!$C$74:$C$81,VLOOKUP('Market shares starting point Fe'!$D164,Nomenclature!$F$1:$G$8,2,FALSE))-'Market shares starting point Fe'!AZ164)+AZ164)</f>
        <v>0</v>
      </c>
      <c r="BB164" s="7">
        <f>IF(SUMIFS('Eurostat market shares'!$Z$2:$Z$185,'Eurostat market shares'!$C$2:$C$185,'Market shares starting point Fe'!$C164,'Eurostat market shares'!$D$2:$D$185,'Market shares starting point Fe'!$D164)=0,(SUMIFS('RAW data extract'!AY$74:AY$81,'RAW data extract'!$C$74:$C$81,VLOOKUP('Market shares starting point Fe'!$D164,Nomenclature!$F$1:$G$8,2,FALSE))-'Market shares starting point Fe'!BA164)+BA164,$Z164/SUMIFS('Eurostat market shares'!$Z$2:$Z$185,'Eurostat market shares'!$C$2:$C$185,'Market shares starting point Fe'!$C164,'Eurostat market shares'!$D$2:$D$185,'Market shares starting point Fe'!$D164)*(SUMIFS('RAW data extract'!AY$74:AY$81,'RAW data extract'!$C$74:$C$81,VLOOKUP('Market shares starting point Fe'!$D164,Nomenclature!$F$1:$G$8,2,FALSE))-'Market shares starting point Fe'!BA164)+BA164)</f>
        <v>0</v>
      </c>
      <c r="BC164" s="7">
        <f>IF(SUMIFS('Eurostat market shares'!$Z$2:$Z$185,'Eurostat market shares'!$C$2:$C$185,'Market shares starting point Fe'!$C164,'Eurostat market shares'!$D$2:$D$185,'Market shares starting point Fe'!$D164)=0,(SUMIFS('RAW data extract'!AZ$74:AZ$81,'RAW data extract'!$C$74:$C$81,VLOOKUP('Market shares starting point Fe'!$D164,Nomenclature!$F$1:$G$8,2,FALSE))-'Market shares starting point Fe'!BB164)+BB164,$Z164/SUMIFS('Eurostat market shares'!$Z$2:$Z$185,'Eurostat market shares'!$C$2:$C$185,'Market shares starting point Fe'!$C164,'Eurostat market shares'!$D$2:$D$185,'Market shares starting point Fe'!$D164)*(SUMIFS('RAW data extract'!AZ$74:AZ$81,'RAW data extract'!$C$74:$C$81,VLOOKUP('Market shares starting point Fe'!$D164,Nomenclature!$F$1:$G$8,2,FALSE))-'Market shares starting point Fe'!BB164)+BB164)</f>
        <v>0</v>
      </c>
      <c r="BD164" s="7">
        <f>IF(SUMIFS('Eurostat market shares'!$Z$2:$Z$185,'Eurostat market shares'!$C$2:$C$185,'Market shares starting point Fe'!$C164,'Eurostat market shares'!$D$2:$D$185,'Market shares starting point Fe'!$D164)=0,(SUMIFS('RAW data extract'!BA$74:BA$81,'RAW data extract'!$C$74:$C$81,VLOOKUP('Market shares starting point Fe'!$D164,Nomenclature!$F$1:$G$8,2,FALSE))-'Market shares starting point Fe'!BC164)+BC164,$Z164/SUMIFS('Eurostat market shares'!$Z$2:$Z$185,'Eurostat market shares'!$C$2:$C$185,'Market shares starting point Fe'!$C164,'Eurostat market shares'!$D$2:$D$185,'Market shares starting point Fe'!$D164)*(SUMIFS('RAW data extract'!BA$74:BA$81,'RAW data extract'!$C$74:$C$81,VLOOKUP('Market shares starting point Fe'!$D164,Nomenclature!$F$1:$G$8,2,FALSE))-'Market shares starting point Fe'!BC164)+BC164)</f>
        <v>0</v>
      </c>
      <c r="BE164" s="7">
        <f>IF(SUMIFS('Eurostat market shares'!$Z$2:$Z$185,'Eurostat market shares'!$C$2:$C$185,'Market shares starting point Fe'!$C164,'Eurostat market shares'!$D$2:$D$185,'Market shares starting point Fe'!$D164)=0,(SUMIFS('RAW data extract'!BB$74:BB$81,'RAW data extract'!$C$74:$C$81,VLOOKUP('Market shares starting point Fe'!$D164,Nomenclature!$F$1:$G$8,2,FALSE))-'Market shares starting point Fe'!BD164)+BD164,$Z164/SUMIFS('Eurostat market shares'!$Z$2:$Z$185,'Eurostat market shares'!$C$2:$C$185,'Market shares starting point Fe'!$C164,'Eurostat market shares'!$D$2:$D$185,'Market shares starting point Fe'!$D164)*(SUMIFS('RAW data extract'!BB$74:BB$81,'RAW data extract'!$C$74:$C$81,VLOOKUP('Market shares starting point Fe'!$D164,Nomenclature!$F$1:$G$8,2,FALSE))-'Market shares starting point Fe'!BD164)+BD164)</f>
        <v>0</v>
      </c>
      <c r="BF164" s="7">
        <f>IF(SUMIFS('Eurostat market shares'!$Z$2:$Z$185,'Eurostat market shares'!$C$2:$C$185,'Market shares starting point Fe'!$C164,'Eurostat market shares'!$D$2:$D$185,'Market shares starting point Fe'!$D164)=0,(SUMIFS('RAW data extract'!BC$74:BC$81,'RAW data extract'!$C$74:$C$81,VLOOKUP('Market shares starting point Fe'!$D164,Nomenclature!$F$1:$G$8,2,FALSE))-'Market shares starting point Fe'!BE164)+BE164,$Z164/SUMIFS('Eurostat market shares'!$Z$2:$Z$185,'Eurostat market shares'!$C$2:$C$185,'Market shares starting point Fe'!$C164,'Eurostat market shares'!$D$2:$D$185,'Market shares starting point Fe'!$D164)*(SUMIFS('RAW data extract'!BC$74:BC$81,'RAW data extract'!$C$74:$C$81,VLOOKUP('Market shares starting point Fe'!$D164,Nomenclature!$F$1:$G$8,2,FALSE))-'Market shares starting point Fe'!BE164)+BE164)</f>
        <v>0</v>
      </c>
      <c r="BG164" s="7">
        <f>IF(SUMIFS('Eurostat market shares'!$Z$2:$Z$185,'Eurostat market shares'!$C$2:$C$185,'Market shares starting point Fe'!$C164,'Eurostat market shares'!$D$2:$D$185,'Market shares starting point Fe'!$D164)=0,(SUMIFS('RAW data extract'!BD$74:BD$81,'RAW data extract'!$C$74:$C$81,VLOOKUP('Market shares starting point Fe'!$D164,Nomenclature!$F$1:$G$8,2,FALSE))-'Market shares starting point Fe'!BF164)+BF164,$Z164/SUMIFS('Eurostat market shares'!$Z$2:$Z$185,'Eurostat market shares'!$C$2:$C$185,'Market shares starting point Fe'!$C164,'Eurostat market shares'!$D$2:$D$185,'Market shares starting point Fe'!$D164)*(SUMIFS('RAW data extract'!BD$74:BD$81,'RAW data extract'!$C$74:$C$81,VLOOKUP('Market shares starting point Fe'!$D164,Nomenclature!$F$1:$G$8,2,FALSE))-'Market shares starting point Fe'!BF164)+BF164)</f>
        <v>0</v>
      </c>
      <c r="BH164" s="7">
        <f>IF(SUMIFS('Eurostat market shares'!$Z$2:$Z$185,'Eurostat market shares'!$C$2:$C$185,'Market shares starting point Fe'!$C164,'Eurostat market shares'!$D$2:$D$185,'Market shares starting point Fe'!$D164)=0,(SUMIFS('RAW data extract'!BE$74:BE$81,'RAW data extract'!$C$74:$C$81,VLOOKUP('Market shares starting point Fe'!$D164,Nomenclature!$F$1:$G$8,2,FALSE))-'Market shares starting point Fe'!BG164)+BG164,$Z164/SUMIFS('Eurostat market shares'!$Z$2:$Z$185,'Eurostat market shares'!$C$2:$C$185,'Market shares starting point Fe'!$C164,'Eurostat market shares'!$D$2:$D$185,'Market shares starting point Fe'!$D164)*(SUMIFS('RAW data extract'!BE$74:BE$81,'RAW data extract'!$C$74:$C$81,VLOOKUP('Market shares starting point Fe'!$D164,Nomenclature!$F$1:$G$8,2,FALSE))-'Market shares starting point Fe'!BG164)+BG164)</f>
        <v>0</v>
      </c>
    </row>
    <row r="165" spans="1:60" x14ac:dyDescent="0.3">
      <c r="A165" t="s">
        <v>9</v>
      </c>
      <c r="B165" t="s">
        <v>10</v>
      </c>
      <c r="C165" t="s">
        <v>42</v>
      </c>
      <c r="D165" t="s">
        <v>19</v>
      </c>
      <c r="E165" t="s">
        <v>13</v>
      </c>
      <c r="F165" t="s">
        <v>14</v>
      </c>
      <c r="G165" t="s">
        <v>14</v>
      </c>
      <c r="H165" t="s">
        <v>15</v>
      </c>
      <c r="I165" t="s">
        <v>16</v>
      </c>
      <c r="J165" s="6">
        <f>IFERROR(SUMIFS('intermediary sheet'!J$2:J$185,'intermediary sheet'!$C$2:$C$185,'Market shares starting point Fe'!$C165,'intermediary sheet'!$D$2:$D$185,'Market shares starting point Fe'!$D165)/SUMIFS('intermediary sheet'!J$2:J$185,'intermediary sheet'!$C$2:$C$185,'Market shares starting point Fe'!$C165,'intermediary sheet'!$D$2:$D$185,"total"),0)</f>
        <v>3.3520507812500003E-2</v>
      </c>
      <c r="K165" s="6">
        <f>IFERROR(SUMIFS('intermediary sheet'!K$2:K$185,'intermediary sheet'!$C$2:$C$185,'Market shares starting point Fe'!$C165,'intermediary sheet'!$D$2:$D$185,'Market shares starting point Fe'!$D165)/SUMIFS('intermediary sheet'!K$2:K$185,'intermediary sheet'!$C$2:$C$185,'Market shares starting point Fe'!$C165,'intermediary sheet'!$D$2:$D$185,"total"),0)</f>
        <v>3.0140106794689658E-2</v>
      </c>
      <c r="L165" s="6">
        <f>IFERROR(SUMIFS('intermediary sheet'!L$2:L$185,'intermediary sheet'!$C$2:$C$185,'Market shares starting point Fe'!$C165,'intermediary sheet'!$D$2:$D$185,'Market shares starting point Fe'!$D165)/SUMIFS('intermediary sheet'!L$2:L$185,'intermediary sheet'!$C$2:$C$185,'Market shares starting point Fe'!$C165,'intermediary sheet'!$D$2:$D$185,"total"),0)</f>
        <v>3.052971848255533E-2</v>
      </c>
      <c r="M165" s="6">
        <f>IFERROR(SUMIFS('intermediary sheet'!M$2:M$185,'intermediary sheet'!$C$2:$C$185,'Market shares starting point Fe'!$C165,'intermediary sheet'!$D$2:$D$185,'Market shares starting point Fe'!$D165)/SUMIFS('intermediary sheet'!M$2:M$185,'intermediary sheet'!$C$2:$C$185,'Market shares starting point Fe'!$C165,'intermediary sheet'!$D$2:$D$185,"total"),0)</f>
        <v>2.9815729019013637E-2</v>
      </c>
      <c r="N165" s="6">
        <f>IFERROR(SUMIFS('intermediary sheet'!N$2:N$185,'intermediary sheet'!$C$2:$C$185,'Market shares starting point Fe'!$C165,'intermediary sheet'!$D$2:$D$185,'Market shares starting point Fe'!$D165)/SUMIFS('intermediary sheet'!N$2:N$185,'intermediary sheet'!$C$2:$C$185,'Market shares starting point Fe'!$C165,'intermediary sheet'!$D$2:$D$185,"total"),0)</f>
        <v>3.0254158475284586E-2</v>
      </c>
      <c r="O165" s="6">
        <f>IFERROR(SUMIFS('intermediary sheet'!O$2:O$185,'intermediary sheet'!$C$2:$C$185,'Market shares starting point Fe'!$C165,'intermediary sheet'!$D$2:$D$185,'Market shares starting point Fe'!$D165)/SUMIFS('intermediary sheet'!O$2:O$185,'intermediary sheet'!$C$2:$C$185,'Market shares starting point Fe'!$C165,'intermediary sheet'!$D$2:$D$185,"total"),0)</f>
        <v>2.8088519991189737E-2</v>
      </c>
      <c r="P165" s="6">
        <f>IFERROR(SUMIFS('intermediary sheet'!P$2:P$185,'intermediary sheet'!$C$2:$C$185,'Market shares starting point Fe'!$C165,'intermediary sheet'!$D$2:$D$185,'Market shares starting point Fe'!$D165)/SUMIFS('intermediary sheet'!P$2:P$185,'intermediary sheet'!$C$2:$C$185,'Market shares starting point Fe'!$C165,'intermediary sheet'!$D$2:$D$185,"total"),0)</f>
        <v>2.8529046502000829E-2</v>
      </c>
      <c r="Q165" s="6">
        <f>IFERROR(SUMIFS('intermediary sheet'!Q$2:Q$185,'intermediary sheet'!$C$2:$C$185,'Market shares starting point Fe'!$C165,'intermediary sheet'!$D$2:$D$185,'Market shares starting point Fe'!$D165)/SUMIFS('intermediary sheet'!Q$2:Q$185,'intermediary sheet'!$C$2:$C$185,'Market shares starting point Fe'!$C165,'intermediary sheet'!$D$2:$D$185,"total"),0)</f>
        <v>2.8437517646394489E-2</v>
      </c>
      <c r="R165" s="6">
        <f>IFERROR(SUMIFS('intermediary sheet'!R$2:R$185,'intermediary sheet'!$C$2:$C$185,'Market shares starting point Fe'!$C165,'intermediary sheet'!$D$2:$D$185,'Market shares starting point Fe'!$D165)/SUMIFS('intermediary sheet'!R$2:R$185,'intermediary sheet'!$C$2:$C$185,'Market shares starting point Fe'!$C165,'intermediary sheet'!$D$2:$D$185,"total"),0)</f>
        <v>2.3391008221251421E-2</v>
      </c>
      <c r="S165" s="6">
        <f>IFERROR(SUMIFS('intermediary sheet'!S$2:S$185,'intermediary sheet'!$C$2:$C$185,'Market shares starting point Fe'!$C165,'intermediary sheet'!$D$2:$D$185,'Market shares starting point Fe'!$D165)/SUMIFS('intermediary sheet'!S$2:S$185,'intermediary sheet'!$C$2:$C$185,'Market shares starting point Fe'!$C165,'intermediary sheet'!$D$2:$D$185,"total"),0)</f>
        <v>2.4729229099318059E-2</v>
      </c>
      <c r="T165" s="6">
        <f>IFERROR(SUMIFS('intermediary sheet'!T$2:T$185,'intermediary sheet'!$C$2:$C$185,'Market shares starting point Fe'!$C165,'intermediary sheet'!$D$2:$D$185,'Market shares starting point Fe'!$D165)/SUMIFS('intermediary sheet'!T$2:T$185,'intermediary sheet'!$C$2:$C$185,'Market shares starting point Fe'!$C165,'intermediary sheet'!$D$2:$D$185,"total"),0)</f>
        <v>2.4048585822154481E-2</v>
      </c>
      <c r="U165" s="6">
        <f>IFERROR(SUMIFS('intermediary sheet'!U$2:U$185,'intermediary sheet'!$C$2:$C$185,'Market shares starting point Fe'!$C165,'intermediary sheet'!$D$2:$D$185,'Market shares starting point Fe'!$D165)/SUMIFS('intermediary sheet'!U$2:U$185,'intermediary sheet'!$C$2:$C$185,'Market shares starting point Fe'!$C165,'intermediary sheet'!$D$2:$D$185,"total"),0)</f>
        <v>2.6641629012381901E-2</v>
      </c>
      <c r="V165" s="6">
        <f>IFERROR(SUMIFS('intermediary sheet'!V$2:V$185,'intermediary sheet'!$C$2:$C$185,'Market shares starting point Fe'!$C165,'intermediary sheet'!$D$2:$D$185,'Market shares starting point Fe'!$D165)/SUMIFS('intermediary sheet'!V$2:V$185,'intermediary sheet'!$C$2:$C$185,'Market shares starting point Fe'!$C165,'intermediary sheet'!$D$2:$D$185,"total"),0)</f>
        <v>2.7829335904543812E-2</v>
      </c>
      <c r="W165" s="6">
        <f>IFERROR(SUMIFS('intermediary sheet'!W$2:W$185,'intermediary sheet'!$C$2:$C$185,'Market shares starting point Fe'!$C165,'intermediary sheet'!$D$2:$D$185,'Market shares starting point Fe'!$D165)/SUMIFS('intermediary sheet'!W$2:W$185,'intermediary sheet'!$C$2:$C$185,'Market shares starting point Fe'!$C165,'intermediary sheet'!$D$2:$D$185,"total"),0)</f>
        <v>2.8435734038715882E-2</v>
      </c>
      <c r="X165" s="6">
        <f>IFERROR(SUMIFS('intermediary sheet'!X$2:X$185,'intermediary sheet'!$C$2:$C$185,'Market shares starting point Fe'!$C165,'intermediary sheet'!$D$2:$D$185,'Market shares starting point Fe'!$D165)/SUMIFS('intermediary sheet'!X$2:X$185,'intermediary sheet'!$C$2:$C$185,'Market shares starting point Fe'!$C165,'intermediary sheet'!$D$2:$D$185,"total"),0)</f>
        <v>2.6325651114858534E-2</v>
      </c>
      <c r="Y165" s="6">
        <f>IFERROR(SUMIFS('intermediary sheet'!Y$2:Y$185,'intermediary sheet'!$C$2:$C$185,'Market shares starting point Fe'!$C165,'intermediary sheet'!$D$2:$D$185,'Market shares starting point Fe'!$D165)/SUMIFS('intermediary sheet'!Y$2:Y$185,'intermediary sheet'!$C$2:$C$185,'Market shares starting point Fe'!$C165,'intermediary sheet'!$D$2:$D$185,"total"),0)</f>
        <v>2.590120160213618E-2</v>
      </c>
      <c r="Z165" s="6">
        <f>IFERROR(SUMIFS('intermediary sheet'!Z$2:Z$185,'intermediary sheet'!$C$2:$C$185,'Market shares starting point Fe'!$C165,'intermediary sheet'!$D$2:$D$185,'Market shares starting point Fe'!$D165)/SUMIFS('intermediary sheet'!Z$2:Z$185,'intermediary sheet'!$C$2:$C$185,'Market shares starting point Fe'!$C165,'intermediary sheet'!$D$2:$D$185,"total"),0)</f>
        <v>2.5312679542139924E-2</v>
      </c>
      <c r="AA165" s="7">
        <f>IF(SUMIFS('Eurostat market shares'!$Z$2:$Z$185,'Eurostat market shares'!$C$2:$C$185,'Market shares starting point Fe'!$C165,'Eurostat market shares'!$D$2:$D$185,'Market shares starting point Fe'!$D165)=0,(SUMIFS('RAW data extract'!X$74:X$81,'RAW data extract'!$C$74:$C$81,VLOOKUP('Market shares starting point Fe'!$D165,Nomenclature!$F$1:$G$8,2,FALSE))-'Market shares starting point Fe'!Z165)+Z165,$Z165/SUMIFS('Eurostat market shares'!$Z$2:$Z$185,'Eurostat market shares'!$C$2:$C$185,'Market shares starting point Fe'!$C165,'Eurostat market shares'!$D$2:$D$185,'Market shares starting point Fe'!$D165)*(SUMIFS('RAW data extract'!X$74:X$81,'RAW data extract'!$C$74:$C$81,VLOOKUP('Market shares starting point Fe'!$D165,Nomenclature!$F$1:$G$8,2,FALSE))-'Market shares starting point Fe'!Z165)+Z165)</f>
        <v>1.7160031987682844E-2</v>
      </c>
      <c r="AB165" s="7">
        <f>IF(SUMIFS('Eurostat market shares'!$Z$2:$Z$185,'Eurostat market shares'!$C$2:$C$185,'Market shares starting point Fe'!$C165,'Eurostat market shares'!$D$2:$D$185,'Market shares starting point Fe'!$D165)=0,(SUMIFS('RAW data extract'!Y$74:Y$81,'RAW data extract'!$C$74:$C$81,VLOOKUP('Market shares starting point Fe'!$D165,Nomenclature!$F$1:$G$8,2,FALSE))-'Market shares starting point Fe'!AA165)+AA165,$Z165/SUMIFS('Eurostat market shares'!$Z$2:$Z$185,'Eurostat market shares'!$C$2:$C$185,'Market shares starting point Fe'!$C165,'Eurostat market shares'!$D$2:$D$185,'Market shares starting point Fe'!$D165)*(SUMIFS('RAW data extract'!Y$74:Y$81,'RAW data extract'!$C$74:$C$81,VLOOKUP('Market shares starting point Fe'!$D165,Nomenclature!$F$1:$G$8,2,FALSE))-'Market shares starting point Fe'!AA165)+AA165)</f>
        <v>1.7920268381387026E-2</v>
      </c>
      <c r="AC165" s="7">
        <f>IF(SUMIFS('Eurostat market shares'!$Z$2:$Z$185,'Eurostat market shares'!$C$2:$C$185,'Market shares starting point Fe'!$C165,'Eurostat market shares'!$D$2:$D$185,'Market shares starting point Fe'!$D165)=0,(SUMIFS('RAW data extract'!Z$74:Z$81,'RAW data extract'!$C$74:$C$81,VLOOKUP('Market shares starting point Fe'!$D165,Nomenclature!$F$1:$G$8,2,FALSE))-'Market shares starting point Fe'!AB165)+AB165,$Z165/SUMIFS('Eurostat market shares'!$Z$2:$Z$185,'Eurostat market shares'!$C$2:$C$185,'Market shares starting point Fe'!$C165,'Eurostat market shares'!$D$2:$D$185,'Market shares starting point Fe'!$D165)*(SUMIFS('RAW data extract'!Z$74:Z$81,'RAW data extract'!$C$74:$C$81,VLOOKUP('Market shares starting point Fe'!$D165,Nomenclature!$F$1:$G$8,2,FALSE))-'Market shares starting point Fe'!AB165)+AB165)</f>
        <v>1.8867382119504561E-2</v>
      </c>
      <c r="AD165" s="7">
        <f>IF(SUMIFS('Eurostat market shares'!$Z$2:$Z$185,'Eurostat market shares'!$C$2:$C$185,'Market shares starting point Fe'!$C165,'Eurostat market shares'!$D$2:$D$185,'Market shares starting point Fe'!$D165)=0,(SUMIFS('RAW data extract'!AA$74:AA$81,'RAW data extract'!$C$74:$C$81,VLOOKUP('Market shares starting point Fe'!$D165,Nomenclature!$F$1:$G$8,2,FALSE))-'Market shares starting point Fe'!AC165)+AC165,$Z165/SUMIFS('Eurostat market shares'!$Z$2:$Z$185,'Eurostat market shares'!$C$2:$C$185,'Market shares starting point Fe'!$C165,'Eurostat market shares'!$D$2:$D$185,'Market shares starting point Fe'!$D165)*(SUMIFS('RAW data extract'!AA$74:AA$81,'RAW data extract'!$C$74:$C$81,VLOOKUP('Market shares starting point Fe'!$D165,Nomenclature!$F$1:$G$8,2,FALSE))-'Market shares starting point Fe'!AC165)+AC165)</f>
        <v>1.9986701613539905E-2</v>
      </c>
      <c r="AE165" s="7">
        <f t="shared" ref="AE165" si="876">1-AE163-AE164-AE166-AE167-AE168-AE169</f>
        <v>2.1168391148337129E-2</v>
      </c>
      <c r="AF165" s="7">
        <f t="shared" ref="AF165" si="877">1-AF163-AF164-AF166-AF167-AF168-AF169</f>
        <v>2.248773798764141E-2</v>
      </c>
      <c r="AG165" s="7">
        <f t="shared" ref="AG165" si="878">1-AG163-AG164-AG166-AG167-AG168-AG169</f>
        <v>2.3953490315343436E-2</v>
      </c>
      <c r="AH165" s="7">
        <f t="shared" ref="AH165" si="879">1-AH163-AH164-AH166-AH167-AH168-AH169</f>
        <v>2.5685252804574978E-2</v>
      </c>
      <c r="AI165" s="7">
        <f t="shared" ref="AI165" si="880">1-AI163-AI164-AI166-AI167-AI168-AI169</f>
        <v>2.7651448282760688E-2</v>
      </c>
      <c r="AJ165" s="7">
        <f t="shared" ref="AJ165" si="881">1-AJ163-AJ164-AJ166-AJ167-AJ168-AJ169</f>
        <v>2.9930520845230967E-2</v>
      </c>
      <c r="AK165" s="7">
        <f t="shared" ref="AK165" si="882">1-AK163-AK164-AK166-AK167-AK168-AK169</f>
        <v>3.2788171742399543E-2</v>
      </c>
      <c r="AL165" s="7">
        <f t="shared" ref="AL165" si="883">1-AL163-AL164-AL166-AL167-AL168-AL169</f>
        <v>3.6471104137524218E-2</v>
      </c>
      <c r="AM165" s="7">
        <f t="shared" ref="AM165" si="884">1-AM163-AM164-AM166-AM167-AM168-AM169</f>
        <v>4.1165570585900133E-2</v>
      </c>
      <c r="AN165" s="7">
        <f t="shared" ref="AN165" si="885">1-AN163-AN164-AN166-AN167-AN168-AN169</f>
        <v>4.7404568367631711E-2</v>
      </c>
      <c r="AO165" s="7">
        <f t="shared" ref="AO165" si="886">1-AO163-AO164-AO166-AO167-AO168-AO169</f>
        <v>5.445411174981437E-2</v>
      </c>
      <c r="AP165" s="7">
        <f t="shared" ref="AP165" si="887">1-AP163-AP164-AP166-AP167-AP168-AP169</f>
        <v>6.2204643876357268E-2</v>
      </c>
      <c r="AQ165" s="7">
        <f t="shared" ref="AQ165" si="888">1-AQ163-AQ164-AQ166-AQ167-AQ168-AQ169</f>
        <v>7.0366068229635453E-2</v>
      </c>
      <c r="AR165" s="7">
        <f t="shared" ref="AR165" si="889">1-AR163-AR164-AR166-AR167-AR168-AR169</f>
        <v>7.9179727378445391E-2</v>
      </c>
      <c r="AS165" s="7">
        <f t="shared" ref="AS165" si="890">1-AS163-AS164-AS166-AS167-AS168-AS169</f>
        <v>8.8616414775793545E-2</v>
      </c>
      <c r="AT165" s="7">
        <f t="shared" ref="AT165" si="891">1-AT163-AT164-AT166-AT167-AT168-AT169</f>
        <v>9.8515456656107447E-2</v>
      </c>
      <c r="AU165" s="7">
        <f t="shared" ref="AU165" si="892">1-AU163-AU164-AU166-AU167-AU168-AU169</f>
        <v>0.10863601351292804</v>
      </c>
      <c r="AV165" s="7">
        <f t="shared" ref="AV165" si="893">1-AV163-AV164-AV166-AV167-AV168-AV169</f>
        <v>0.1193474940017889</v>
      </c>
      <c r="AW165" s="7">
        <f t="shared" ref="AW165" si="894">1-AW163-AW164-AW166-AW167-AW168-AW169</f>
        <v>0.13088343302202379</v>
      </c>
      <c r="AX165" s="7">
        <f t="shared" ref="AX165" si="895">1-AX163-AX164-AX166-AX167-AX168-AX169</f>
        <v>0.14149374348764401</v>
      </c>
      <c r="AY165" s="7">
        <f t="shared" ref="AY165" si="896">1-AY163-AY164-AY166-AY167-AY168-AY169</f>
        <v>0.15671967021671376</v>
      </c>
      <c r="AZ165" s="7">
        <f t="shared" ref="AZ165" si="897">1-AZ163-AZ164-AZ166-AZ167-AZ168-AZ169</f>
        <v>0.17092313088712263</v>
      </c>
      <c r="BA165" s="7">
        <f t="shared" ref="BA165" si="898">1-BA163-BA164-BA166-BA167-BA168-BA169</f>
        <v>0.18676870776108914</v>
      </c>
      <c r="BB165" s="7">
        <f t="shared" ref="BB165" si="899">1-BB163-BB164-BB166-BB167-BB168-BB169</f>
        <v>0.20425091264828626</v>
      </c>
      <c r="BC165" s="7">
        <f t="shared" ref="BC165" si="900">1-BC163-BC164-BC166-BC167-BC168-BC169</f>
        <v>0.22362499093767807</v>
      </c>
      <c r="BD165" s="7">
        <f t="shared" ref="BD165" si="901">1-BD163-BD164-BD166-BD167-BD168-BD169</f>
        <v>0.24483023608511575</v>
      </c>
      <c r="BE165" s="7">
        <f t="shared" ref="BE165" si="902">1-BE163-BE164-BE166-BE167-BE168-BE169</f>
        <v>0.26864603458608449</v>
      </c>
      <c r="BF165" s="7">
        <f t="shared" ref="BF165" si="903">1-BF163-BF164-BF166-BF167-BF168-BF169</f>
        <v>0.29533744772170228</v>
      </c>
      <c r="BG165" s="7">
        <f t="shared" ref="BG165" si="904">1-BG163-BG164-BG166-BG167-BG168-BG169</f>
        <v>0.32541991818524296</v>
      </c>
      <c r="BH165" s="7">
        <f t="shared" ref="BH165" si="905">1-BH163-BH164-BH166-BH167-BH168-BH169</f>
        <v>0.35961695544730893</v>
      </c>
    </row>
    <row r="166" spans="1:60" hidden="1" x14ac:dyDescent="0.3">
      <c r="A166" t="s">
        <v>9</v>
      </c>
      <c r="B166" t="s">
        <v>10</v>
      </c>
      <c r="C166" t="s">
        <v>42</v>
      </c>
      <c r="D166" t="s">
        <v>20</v>
      </c>
      <c r="E166" t="s">
        <v>13</v>
      </c>
      <c r="F166" t="s">
        <v>14</v>
      </c>
      <c r="G166" t="s">
        <v>14</v>
      </c>
      <c r="H166" t="s">
        <v>15</v>
      </c>
      <c r="I166" t="s">
        <v>16</v>
      </c>
      <c r="J166" s="6">
        <f>IFERROR(SUMIFS('intermediary sheet'!J$2:J$185,'intermediary sheet'!$C$2:$C$185,'Market shares starting point Fe'!$C166,'intermediary sheet'!$D$2:$D$185,'Market shares starting point Fe'!$D166)/SUMIFS('intermediary sheet'!J$2:J$185,'intermediary sheet'!$C$2:$C$185,'Market shares starting point Fe'!$C166,'intermediary sheet'!$D$2:$D$185,"total"),0)</f>
        <v>0</v>
      </c>
      <c r="K166" s="6">
        <f>IFERROR(SUMIFS('intermediary sheet'!K$2:K$185,'intermediary sheet'!$C$2:$C$185,'Market shares starting point Fe'!$C166,'intermediary sheet'!$D$2:$D$185,'Market shares starting point Fe'!$D166)/SUMIFS('intermediary sheet'!K$2:K$185,'intermediary sheet'!$C$2:$C$185,'Market shares starting point Fe'!$C166,'intermediary sheet'!$D$2:$D$185,"total"),0)</f>
        <v>1.812570420810268E-3</v>
      </c>
      <c r="L166" s="6">
        <f>IFERROR(SUMIFS('intermediary sheet'!L$2:L$185,'intermediary sheet'!$C$2:$C$185,'Market shares starting point Fe'!$C166,'intermediary sheet'!$D$2:$D$185,'Market shares starting point Fe'!$D166)/SUMIFS('intermediary sheet'!L$2:L$185,'intermediary sheet'!$C$2:$C$185,'Market shares starting point Fe'!$C166,'intermediary sheet'!$D$2:$D$185,"total"),0)</f>
        <v>3.975675307464609E-3</v>
      </c>
      <c r="M166" s="6">
        <f>IFERROR(SUMIFS('intermediary sheet'!M$2:M$185,'intermediary sheet'!$C$2:$C$185,'Market shares starting point Fe'!$C166,'intermediary sheet'!$D$2:$D$185,'Market shares starting point Fe'!$D166)/SUMIFS('intermediary sheet'!M$2:M$185,'intermediary sheet'!$C$2:$C$185,'Market shares starting point Fe'!$C166,'intermediary sheet'!$D$2:$D$185,"total"),0)</f>
        <v>8.0893494305684533E-3</v>
      </c>
      <c r="N166" s="6">
        <f>IFERROR(SUMIFS('intermediary sheet'!N$2:N$185,'intermediary sheet'!$C$2:$C$185,'Market shares starting point Fe'!$C166,'intermediary sheet'!$D$2:$D$185,'Market shares starting point Fe'!$D166)/SUMIFS('intermediary sheet'!N$2:N$185,'intermediary sheet'!$C$2:$C$185,'Market shares starting point Fe'!$C166,'intermediary sheet'!$D$2:$D$185,"total"),0)</f>
        <v>1.4844550131258311E-2</v>
      </c>
      <c r="O166" s="6">
        <f>IFERROR(SUMIFS('intermediary sheet'!O$2:O$185,'intermediary sheet'!$C$2:$C$185,'Market shares starting point Fe'!$C166,'intermediary sheet'!$D$2:$D$185,'Market shares starting point Fe'!$D166)/SUMIFS('intermediary sheet'!O$2:O$185,'intermediary sheet'!$C$2:$C$185,'Market shares starting point Fe'!$C166,'intermediary sheet'!$D$2:$D$185,"total"),0)</f>
        <v>1.7608940101781764E-2</v>
      </c>
      <c r="P166" s="6">
        <f>IFERROR(SUMIFS('intermediary sheet'!P$2:P$185,'intermediary sheet'!$C$2:$C$185,'Market shares starting point Fe'!$C166,'intermediary sheet'!$D$2:$D$185,'Market shares starting point Fe'!$D166)/SUMIFS('intermediary sheet'!P$2:P$185,'intermediary sheet'!$C$2:$C$185,'Market shares starting point Fe'!$C166,'intermediary sheet'!$D$2:$D$185,"total"),0)</f>
        <v>2.478036888827561E-2</v>
      </c>
      <c r="Q166" s="6">
        <f>IFERROR(SUMIFS('intermediary sheet'!Q$2:Q$185,'intermediary sheet'!$C$2:$C$185,'Market shares starting point Fe'!$C166,'intermediary sheet'!$D$2:$D$185,'Market shares starting point Fe'!$D166)/SUMIFS('intermediary sheet'!Q$2:Q$185,'intermediary sheet'!$C$2:$C$185,'Market shares starting point Fe'!$C166,'intermediary sheet'!$D$2:$D$185,"total"),0)</f>
        <v>3.3045344175278109E-2</v>
      </c>
      <c r="R166" s="6">
        <f>IFERROR(SUMIFS('intermediary sheet'!R$2:R$185,'intermediary sheet'!$C$2:$C$185,'Market shares starting point Fe'!$C166,'intermediary sheet'!$D$2:$D$185,'Market shares starting point Fe'!$D166)/SUMIFS('intermediary sheet'!R$2:R$185,'intermediary sheet'!$C$2:$C$185,'Market shares starting point Fe'!$C166,'intermediary sheet'!$D$2:$D$185,"total"),0)</f>
        <v>3.9030878424088158E-2</v>
      </c>
      <c r="S166" s="6">
        <f>IFERROR(SUMIFS('intermediary sheet'!S$2:S$185,'intermediary sheet'!$C$2:$C$185,'Market shares starting point Fe'!$C166,'intermediary sheet'!$D$2:$D$185,'Market shares starting point Fe'!$D166)/SUMIFS('intermediary sheet'!S$2:S$185,'intermediary sheet'!$C$2:$C$185,'Market shares starting point Fe'!$C166,'intermediary sheet'!$D$2:$D$185,"total"),0)</f>
        <v>4.196654003161944E-2</v>
      </c>
      <c r="T166" s="6">
        <f>IFERROR(SUMIFS('intermediary sheet'!T$2:T$185,'intermediary sheet'!$C$2:$C$185,'Market shares starting point Fe'!$C166,'intermediary sheet'!$D$2:$D$185,'Market shares starting point Fe'!$D166)/SUMIFS('intermediary sheet'!T$2:T$185,'intermediary sheet'!$C$2:$C$185,'Market shares starting point Fe'!$C166,'intermediary sheet'!$D$2:$D$185,"total"),0)</f>
        <v>4.3838931484217747E-2</v>
      </c>
      <c r="U166" s="6">
        <f>IFERROR(SUMIFS('intermediary sheet'!U$2:U$185,'intermediary sheet'!$C$2:$C$185,'Market shares starting point Fe'!$C166,'intermediary sheet'!$D$2:$D$185,'Market shares starting point Fe'!$D166)/SUMIFS('intermediary sheet'!U$2:U$185,'intermediary sheet'!$C$2:$C$185,'Market shares starting point Fe'!$C166,'intermediary sheet'!$D$2:$D$185,"total"),0)</f>
        <v>4.7508949005340056E-2</v>
      </c>
      <c r="V166" s="6">
        <f>IFERROR(SUMIFS('intermediary sheet'!V$2:V$185,'intermediary sheet'!$C$2:$C$185,'Market shares starting point Fe'!$C166,'intermediary sheet'!$D$2:$D$185,'Market shares starting point Fe'!$D166)/SUMIFS('intermediary sheet'!V$2:V$185,'intermediary sheet'!$C$2:$C$185,'Market shares starting point Fe'!$C166,'intermediary sheet'!$D$2:$D$185,"total"),0)</f>
        <v>6.1130529106906119E-2</v>
      </c>
      <c r="W166" s="6">
        <f>IFERROR(SUMIFS('intermediary sheet'!W$2:W$185,'intermediary sheet'!$C$2:$C$185,'Market shares starting point Fe'!$C166,'intermediary sheet'!$D$2:$D$185,'Market shares starting point Fe'!$D166)/SUMIFS('intermediary sheet'!W$2:W$185,'intermediary sheet'!$C$2:$C$185,'Market shares starting point Fe'!$C166,'intermediary sheet'!$D$2:$D$185,"total"),0)</f>
        <v>7.2802693278826505E-2</v>
      </c>
      <c r="X166" s="6">
        <f>IFERROR(SUMIFS('intermediary sheet'!X$2:X$185,'intermediary sheet'!$C$2:$C$185,'Market shares starting point Fe'!$C166,'intermediary sheet'!$D$2:$D$185,'Market shares starting point Fe'!$D166)/SUMIFS('intermediary sheet'!X$2:X$185,'intermediary sheet'!$C$2:$C$185,'Market shares starting point Fe'!$C166,'intermediary sheet'!$D$2:$D$185,"total"),0)</f>
        <v>9.4048622821809993E-2</v>
      </c>
      <c r="Y166" s="6">
        <f>IFERROR(SUMIFS('intermediary sheet'!Y$2:Y$185,'intermediary sheet'!$C$2:$C$185,'Market shares starting point Fe'!$C166,'intermediary sheet'!$D$2:$D$185,'Market shares starting point Fe'!$D166)/SUMIFS('intermediary sheet'!Y$2:Y$185,'intermediary sheet'!$C$2:$C$185,'Market shares starting point Fe'!$C166,'intermediary sheet'!$D$2:$D$185,"total"),0)</f>
        <v>0.11039647065652755</v>
      </c>
      <c r="Z166" s="6">
        <f>IFERROR(SUMIFS('intermediary sheet'!Z$2:Z$185,'intermediary sheet'!$C$2:$C$185,'Market shares starting point Fe'!$C166,'intermediary sheet'!$D$2:$D$185,'Market shares starting point Fe'!$D166)/SUMIFS('intermediary sheet'!Z$2:Z$185,'intermediary sheet'!$C$2:$C$185,'Market shares starting point Fe'!$C166,'intermediary sheet'!$D$2:$D$185,"total"),0)</f>
        <v>0.13279489105935385</v>
      </c>
      <c r="AA166" s="7">
        <f>IF(SUMIFS('Eurostat market shares'!$Z$2:$Z$185,'Eurostat market shares'!$C$2:$C$185,'Market shares starting point Fe'!$C166,'Eurostat market shares'!$D$2:$D$185,'Market shares starting point Fe'!$D166)=0,(SUMIFS('RAW data extract'!X$74:X$81,'RAW data extract'!$C$74:$C$81,VLOOKUP('Market shares starting point Fe'!$D166,Nomenclature!$F$1:$G$8,2,FALSE))-'Market shares starting point Fe'!Z166)+Z166,$Z166/SUMIFS('Eurostat market shares'!$Z$2:$Z$185,'Eurostat market shares'!$C$2:$C$185,'Market shares starting point Fe'!$C166,'Eurostat market shares'!$D$2:$D$185,'Market shares starting point Fe'!$D166)*(SUMIFS('RAW data extract'!X$74:X$81,'RAW data extract'!$C$74:$C$81,VLOOKUP('Market shares starting point Fe'!$D166,Nomenclature!$F$1:$G$8,2,FALSE))-'Market shares starting point Fe'!Z166)+Z166)</f>
        <v>3.9319930082435145E-2</v>
      </c>
      <c r="AB166" s="7">
        <f>IF(SUMIFS('Eurostat market shares'!$Z$2:$Z$185,'Eurostat market shares'!$C$2:$C$185,'Market shares starting point Fe'!$C166,'Eurostat market shares'!$D$2:$D$185,'Market shares starting point Fe'!$D166)=0,(SUMIFS('RAW data extract'!Y$74:Y$81,'RAW data extract'!$C$74:$C$81,VLOOKUP('Market shares starting point Fe'!$D166,Nomenclature!$F$1:$G$8,2,FALSE))-'Market shares starting point Fe'!AA166)+AA166,$Z166/SUMIFS('Eurostat market shares'!$Z$2:$Z$185,'Eurostat market shares'!$C$2:$C$185,'Market shares starting point Fe'!$C166,'Eurostat market shares'!$D$2:$D$185,'Market shares starting point Fe'!$D166)*(SUMIFS('RAW data extract'!Y$74:Y$81,'RAW data extract'!$C$74:$C$81,VLOOKUP('Market shares starting point Fe'!$D166,Nomenclature!$F$1:$G$8,2,FALSE))-'Market shares starting point Fe'!AA166)+AA166)</f>
        <v>3.8625394402092041E-2</v>
      </c>
      <c r="AC166" s="7">
        <f>IF(SUMIFS('Eurostat market shares'!$Z$2:$Z$185,'Eurostat market shares'!$C$2:$C$185,'Market shares starting point Fe'!$C166,'Eurostat market shares'!$D$2:$D$185,'Market shares starting point Fe'!$D166)=0,(SUMIFS('RAW data extract'!Z$74:Z$81,'RAW data extract'!$C$74:$C$81,VLOOKUP('Market shares starting point Fe'!$D166,Nomenclature!$F$1:$G$8,2,FALSE))-'Market shares starting point Fe'!AB166)+AB166,$Z166/SUMIFS('Eurostat market shares'!$Z$2:$Z$185,'Eurostat market shares'!$C$2:$C$185,'Market shares starting point Fe'!$C166,'Eurostat market shares'!$D$2:$D$185,'Market shares starting point Fe'!$D166)*(SUMIFS('RAW data extract'!Z$74:Z$81,'RAW data extract'!$C$74:$C$81,VLOOKUP('Market shares starting point Fe'!$D166,Nomenclature!$F$1:$G$8,2,FALSE))-'Market shares starting point Fe'!AB166)+AB166)</f>
        <v>3.7984688002641952E-2</v>
      </c>
      <c r="AD166" s="7">
        <f>IF(SUMIFS('Eurostat market shares'!$Z$2:$Z$185,'Eurostat market shares'!$C$2:$C$185,'Market shares starting point Fe'!$C166,'Eurostat market shares'!$D$2:$D$185,'Market shares starting point Fe'!$D166)=0,(SUMIFS('RAW data extract'!AA$74:AA$81,'RAW data extract'!$C$74:$C$81,VLOOKUP('Market shares starting point Fe'!$D166,Nomenclature!$F$1:$G$8,2,FALSE))-'Market shares starting point Fe'!AC166)+AC166,$Z166/SUMIFS('Eurostat market shares'!$Z$2:$Z$185,'Eurostat market shares'!$C$2:$C$185,'Market shares starting point Fe'!$C166,'Eurostat market shares'!$D$2:$D$185,'Market shares starting point Fe'!$D166)*(SUMIFS('RAW data extract'!AA$74:AA$81,'RAW data extract'!$C$74:$C$81,VLOOKUP('Market shares starting point Fe'!$D166,Nomenclature!$F$1:$G$8,2,FALSE))-'Market shares starting point Fe'!AC166)+AC166)</f>
        <v>3.7394934764585233E-2</v>
      </c>
      <c r="AE166" s="7">
        <f>IF(SUMIFS('Eurostat market shares'!$Z$2:$Z$185,'Eurostat market shares'!$C$2:$C$185,'Market shares starting point Fe'!$C166,'Eurostat market shares'!$D$2:$D$185,'Market shares starting point Fe'!$D166)=0,(SUMIFS('RAW data extract'!AB$74:AB$81,'RAW data extract'!$C$74:$C$81,VLOOKUP('Market shares starting point Fe'!$D166,Nomenclature!$F$1:$G$8,2,FALSE))-'Market shares starting point Fe'!AD166)+AD166,$Z166/SUMIFS('Eurostat market shares'!$Z$2:$Z$185,'Eurostat market shares'!$C$2:$C$185,'Market shares starting point Fe'!$C166,'Eurostat market shares'!$D$2:$D$185,'Market shares starting point Fe'!$D166)*(SUMIFS('RAW data extract'!AB$74:AB$81,'RAW data extract'!$C$74:$C$81,VLOOKUP('Market shares starting point Fe'!$D166,Nomenclature!$F$1:$G$8,2,FALSE))-'Market shares starting point Fe'!AD166)+AD166)</f>
        <v>3.6861742471406563E-2</v>
      </c>
      <c r="AF166" s="7">
        <f>IF(SUMIFS('Eurostat market shares'!$Z$2:$Z$185,'Eurostat market shares'!$C$2:$C$185,'Market shares starting point Fe'!$C166,'Eurostat market shares'!$D$2:$D$185,'Market shares starting point Fe'!$D166)=0,(SUMIFS('RAW data extract'!AC$74:AC$81,'RAW data extract'!$C$74:$C$81,VLOOKUP('Market shares starting point Fe'!$D166,Nomenclature!$F$1:$G$8,2,FALSE))-'Market shares starting point Fe'!AE166)+AE166,$Z166/SUMIFS('Eurostat market shares'!$Z$2:$Z$185,'Eurostat market shares'!$C$2:$C$185,'Market shares starting point Fe'!$C166,'Eurostat market shares'!$D$2:$D$185,'Market shares starting point Fe'!$D166)*(SUMIFS('RAW data extract'!AC$74:AC$81,'RAW data extract'!$C$74:$C$81,VLOOKUP('Market shares starting point Fe'!$D166,Nomenclature!$F$1:$G$8,2,FALSE))-'Market shares starting point Fe'!AE166)+AE166)</f>
        <v>3.6362084416650627E-2</v>
      </c>
      <c r="AG166" s="7">
        <f>IF(SUMIFS('Eurostat market shares'!$Z$2:$Z$185,'Eurostat market shares'!$C$2:$C$185,'Market shares starting point Fe'!$C166,'Eurostat market shares'!$D$2:$D$185,'Market shares starting point Fe'!$D166)=0,(SUMIFS('RAW data extract'!AD$74:AD$81,'RAW data extract'!$C$74:$C$81,VLOOKUP('Market shares starting point Fe'!$D166,Nomenclature!$F$1:$G$8,2,FALSE))-'Market shares starting point Fe'!AF166)+AF166,$Z166/SUMIFS('Eurostat market shares'!$Z$2:$Z$185,'Eurostat market shares'!$C$2:$C$185,'Market shares starting point Fe'!$C166,'Eurostat market shares'!$D$2:$D$185,'Market shares starting point Fe'!$D166)*(SUMIFS('RAW data extract'!AD$74:AD$81,'RAW data extract'!$C$74:$C$81,VLOOKUP('Market shares starting point Fe'!$D166,Nomenclature!$F$1:$G$8,2,FALSE))-'Market shares starting point Fe'!AF166)+AF166)</f>
        <v>3.5892138907732116E-2</v>
      </c>
      <c r="AH166" s="7">
        <f>IF(SUMIFS('Eurostat market shares'!$Z$2:$Z$185,'Eurostat market shares'!$C$2:$C$185,'Market shares starting point Fe'!$C166,'Eurostat market shares'!$D$2:$D$185,'Market shares starting point Fe'!$D166)=0,(SUMIFS('RAW data extract'!AE$74:AE$81,'RAW data extract'!$C$74:$C$81,VLOOKUP('Market shares starting point Fe'!$D166,Nomenclature!$F$1:$G$8,2,FALSE))-'Market shares starting point Fe'!AG166)+AG166,$Z166/SUMIFS('Eurostat market shares'!$Z$2:$Z$185,'Eurostat market shares'!$C$2:$C$185,'Market shares starting point Fe'!$C166,'Eurostat market shares'!$D$2:$D$185,'Market shares starting point Fe'!$D166)*(SUMIFS('RAW data extract'!AE$74:AE$81,'RAW data extract'!$C$74:$C$81,VLOOKUP('Market shares starting point Fe'!$D166,Nomenclature!$F$1:$G$8,2,FALSE))-'Market shares starting point Fe'!AG166)+AG166)</f>
        <v>3.5424830398900535E-2</v>
      </c>
      <c r="AI166" s="7">
        <f>IF(SUMIFS('Eurostat market shares'!$Z$2:$Z$185,'Eurostat market shares'!$C$2:$C$185,'Market shares starting point Fe'!$C166,'Eurostat market shares'!$D$2:$D$185,'Market shares starting point Fe'!$D166)=0,(SUMIFS('RAW data extract'!AF$74:AF$81,'RAW data extract'!$C$74:$C$81,VLOOKUP('Market shares starting point Fe'!$D166,Nomenclature!$F$1:$G$8,2,FALSE))-'Market shares starting point Fe'!AH166)+AH166,$Z166/SUMIFS('Eurostat market shares'!$Z$2:$Z$185,'Eurostat market shares'!$C$2:$C$185,'Market shares starting point Fe'!$C166,'Eurostat market shares'!$D$2:$D$185,'Market shares starting point Fe'!$D166)*(SUMIFS('RAW data extract'!AF$74:AF$81,'RAW data extract'!$C$74:$C$81,VLOOKUP('Market shares starting point Fe'!$D166,Nomenclature!$F$1:$G$8,2,FALSE))-'Market shares starting point Fe'!AH166)+AH166)</f>
        <v>3.4967944163720059E-2</v>
      </c>
      <c r="AJ166" s="7">
        <f>IF(SUMIFS('Eurostat market shares'!$Z$2:$Z$185,'Eurostat market shares'!$C$2:$C$185,'Market shares starting point Fe'!$C166,'Eurostat market shares'!$D$2:$D$185,'Market shares starting point Fe'!$D166)=0,(SUMIFS('RAW data extract'!AG$74:AG$81,'RAW data extract'!$C$74:$C$81,VLOOKUP('Market shares starting point Fe'!$D166,Nomenclature!$F$1:$G$8,2,FALSE))-'Market shares starting point Fe'!AI166)+AI166,$Z166/SUMIFS('Eurostat market shares'!$Z$2:$Z$185,'Eurostat market shares'!$C$2:$C$185,'Market shares starting point Fe'!$C166,'Eurostat market shares'!$D$2:$D$185,'Market shares starting point Fe'!$D166)*(SUMIFS('RAW data extract'!AG$74:AG$81,'RAW data extract'!$C$74:$C$81,VLOOKUP('Market shares starting point Fe'!$D166,Nomenclature!$F$1:$G$8,2,FALSE))-'Market shares starting point Fe'!AI166)+AI166)</f>
        <v>3.4512792740558365E-2</v>
      </c>
      <c r="AK166" s="7">
        <f>IF(SUMIFS('Eurostat market shares'!$Z$2:$Z$185,'Eurostat market shares'!$C$2:$C$185,'Market shares starting point Fe'!$C166,'Eurostat market shares'!$D$2:$D$185,'Market shares starting point Fe'!$D166)=0,(SUMIFS('RAW data extract'!AH$74:AH$81,'RAW data extract'!$C$74:$C$81,VLOOKUP('Market shares starting point Fe'!$D166,Nomenclature!$F$1:$G$8,2,FALSE))-'Market shares starting point Fe'!AJ166)+AJ166,$Z166/SUMIFS('Eurostat market shares'!$Z$2:$Z$185,'Eurostat market shares'!$C$2:$C$185,'Market shares starting point Fe'!$C166,'Eurostat market shares'!$D$2:$D$185,'Market shares starting point Fe'!$D166)*(SUMIFS('RAW data extract'!AH$74:AH$81,'RAW data extract'!$C$74:$C$81,VLOOKUP('Market shares starting point Fe'!$D166,Nomenclature!$F$1:$G$8,2,FALSE))-'Market shares starting point Fe'!AJ166)+AJ166)</f>
        <v>3.405087619776296E-2</v>
      </c>
      <c r="AL166" s="7">
        <f>IF(SUMIFS('Eurostat market shares'!$Z$2:$Z$185,'Eurostat market shares'!$C$2:$C$185,'Market shares starting point Fe'!$C166,'Eurostat market shares'!$D$2:$D$185,'Market shares starting point Fe'!$D166)=0,(SUMIFS('RAW data extract'!AI$74:AI$81,'RAW data extract'!$C$74:$C$81,VLOOKUP('Market shares starting point Fe'!$D166,Nomenclature!$F$1:$G$8,2,FALSE))-'Market shares starting point Fe'!AK166)+AK166,$Z166/SUMIFS('Eurostat market shares'!$Z$2:$Z$185,'Eurostat market shares'!$C$2:$C$185,'Market shares starting point Fe'!$C166,'Eurostat market shares'!$D$2:$D$185,'Market shares starting point Fe'!$D166)*(SUMIFS('RAW data extract'!AI$74:AI$81,'RAW data extract'!$C$74:$C$81,VLOOKUP('Market shares starting point Fe'!$D166,Nomenclature!$F$1:$G$8,2,FALSE))-'Market shares starting point Fe'!AK166)+AK166)</f>
        <v>3.3574473740367934E-2</v>
      </c>
      <c r="AM166" s="7">
        <f>IF(SUMIFS('Eurostat market shares'!$Z$2:$Z$185,'Eurostat market shares'!$C$2:$C$185,'Market shares starting point Fe'!$C166,'Eurostat market shares'!$D$2:$D$185,'Market shares starting point Fe'!$D166)=0,(SUMIFS('RAW data extract'!AJ$74:AJ$81,'RAW data extract'!$C$74:$C$81,VLOOKUP('Market shares starting point Fe'!$D166,Nomenclature!$F$1:$G$8,2,FALSE))-'Market shares starting point Fe'!AL166)+AL166,$Z166/SUMIFS('Eurostat market shares'!$Z$2:$Z$185,'Eurostat market shares'!$C$2:$C$185,'Market shares starting point Fe'!$C166,'Eurostat market shares'!$D$2:$D$185,'Market shares starting point Fe'!$D166)*(SUMIFS('RAW data extract'!AJ$74:AJ$81,'RAW data extract'!$C$74:$C$81,VLOOKUP('Market shares starting point Fe'!$D166,Nomenclature!$F$1:$G$8,2,FALSE))-'Market shares starting point Fe'!AL166)+AL166)</f>
        <v>3.3072029260569361E-2</v>
      </c>
      <c r="AN166" s="7">
        <f>IF(SUMIFS('Eurostat market shares'!$Z$2:$Z$185,'Eurostat market shares'!$C$2:$C$185,'Market shares starting point Fe'!$C166,'Eurostat market shares'!$D$2:$D$185,'Market shares starting point Fe'!$D166)=0,(SUMIFS('RAW data extract'!AK$74:AK$81,'RAW data extract'!$C$74:$C$81,VLOOKUP('Market shares starting point Fe'!$D166,Nomenclature!$F$1:$G$8,2,FALSE))-'Market shares starting point Fe'!AM166)+AM166,$Z166/SUMIFS('Eurostat market shares'!$Z$2:$Z$185,'Eurostat market shares'!$C$2:$C$185,'Market shares starting point Fe'!$C166,'Eurostat market shares'!$D$2:$D$185,'Market shares starting point Fe'!$D166)*(SUMIFS('RAW data extract'!AK$74:AK$81,'RAW data extract'!$C$74:$C$81,VLOOKUP('Market shares starting point Fe'!$D166,Nomenclature!$F$1:$G$8,2,FALSE))-'Market shares starting point Fe'!AM166)+AM166)</f>
        <v>3.2535206199983589E-2</v>
      </c>
      <c r="AO166" s="7">
        <f>IF(SUMIFS('Eurostat market shares'!$Z$2:$Z$185,'Eurostat market shares'!$C$2:$C$185,'Market shares starting point Fe'!$C166,'Eurostat market shares'!$D$2:$D$185,'Market shares starting point Fe'!$D166)=0,(SUMIFS('RAW data extract'!AL$74:AL$81,'RAW data extract'!$C$74:$C$81,VLOOKUP('Market shares starting point Fe'!$D166,Nomenclature!$F$1:$G$8,2,FALSE))-'Market shares starting point Fe'!AN166)+AN166,$Z166/SUMIFS('Eurostat market shares'!$Z$2:$Z$185,'Eurostat market shares'!$C$2:$C$185,'Market shares starting point Fe'!$C166,'Eurostat market shares'!$D$2:$D$185,'Market shares starting point Fe'!$D166)*(SUMIFS('RAW data extract'!AL$74:AL$81,'RAW data extract'!$C$74:$C$81,VLOOKUP('Market shares starting point Fe'!$D166,Nomenclature!$F$1:$G$8,2,FALSE))-'Market shares starting point Fe'!AN166)+AN166)</f>
        <v>3.1974565430853183E-2</v>
      </c>
      <c r="AP166" s="7">
        <f>IF(SUMIFS('Eurostat market shares'!$Z$2:$Z$185,'Eurostat market shares'!$C$2:$C$185,'Market shares starting point Fe'!$C166,'Eurostat market shares'!$D$2:$D$185,'Market shares starting point Fe'!$D166)=0,(SUMIFS('RAW data extract'!AM$74:AM$81,'RAW data extract'!$C$74:$C$81,VLOOKUP('Market shares starting point Fe'!$D166,Nomenclature!$F$1:$G$8,2,FALSE))-'Market shares starting point Fe'!AO166)+AO166,$Z166/SUMIFS('Eurostat market shares'!$Z$2:$Z$185,'Eurostat market shares'!$C$2:$C$185,'Market shares starting point Fe'!$C166,'Eurostat market shares'!$D$2:$D$185,'Market shares starting point Fe'!$D166)*(SUMIFS('RAW data extract'!AM$74:AM$81,'RAW data extract'!$C$74:$C$81,VLOOKUP('Market shares starting point Fe'!$D166,Nomenclature!$F$1:$G$8,2,FALSE))-'Market shares starting point Fe'!AO166)+AO166)</f>
        <v>3.1376122585766317E-2</v>
      </c>
      <c r="AQ166" s="7">
        <f>IF(SUMIFS('Eurostat market shares'!$Z$2:$Z$185,'Eurostat market shares'!$C$2:$C$185,'Market shares starting point Fe'!$C166,'Eurostat market shares'!$D$2:$D$185,'Market shares starting point Fe'!$D166)=0,(SUMIFS('RAW data extract'!AN$74:AN$81,'RAW data extract'!$C$74:$C$81,VLOOKUP('Market shares starting point Fe'!$D166,Nomenclature!$F$1:$G$8,2,FALSE))-'Market shares starting point Fe'!AP166)+AP166,$Z166/SUMIFS('Eurostat market shares'!$Z$2:$Z$185,'Eurostat market shares'!$C$2:$C$185,'Market shares starting point Fe'!$C166,'Eurostat market shares'!$D$2:$D$185,'Market shares starting point Fe'!$D166)*(SUMIFS('RAW data extract'!AN$74:AN$81,'RAW data extract'!$C$74:$C$81,VLOOKUP('Market shares starting point Fe'!$D166,Nomenclature!$F$1:$G$8,2,FALSE))-'Market shares starting point Fe'!AP166)+AP166)</f>
        <v>3.0758873610600885E-2</v>
      </c>
      <c r="AR166" s="7">
        <f>IF(SUMIFS('Eurostat market shares'!$Z$2:$Z$185,'Eurostat market shares'!$C$2:$C$185,'Market shares starting point Fe'!$C166,'Eurostat market shares'!$D$2:$D$185,'Market shares starting point Fe'!$D166)=0,(SUMIFS('RAW data extract'!AO$74:AO$81,'RAW data extract'!$C$74:$C$81,VLOOKUP('Market shares starting point Fe'!$D166,Nomenclature!$F$1:$G$8,2,FALSE))-'Market shares starting point Fe'!AQ166)+AQ166,$Z166/SUMIFS('Eurostat market shares'!$Z$2:$Z$185,'Eurostat market shares'!$C$2:$C$185,'Market shares starting point Fe'!$C166,'Eurostat market shares'!$D$2:$D$185,'Market shares starting point Fe'!$D166)*(SUMIFS('RAW data extract'!AO$74:AO$81,'RAW data extract'!$C$74:$C$81,VLOOKUP('Market shares starting point Fe'!$D166,Nomenclature!$F$1:$G$8,2,FALSE))-'Market shares starting point Fe'!AQ166)+AQ166)</f>
        <v>3.0131756974951004E-2</v>
      </c>
      <c r="AS166" s="7">
        <f>IF(SUMIFS('Eurostat market shares'!$Z$2:$Z$185,'Eurostat market shares'!$C$2:$C$185,'Market shares starting point Fe'!$C166,'Eurostat market shares'!$D$2:$D$185,'Market shares starting point Fe'!$D166)=0,(SUMIFS('RAW data extract'!AP$74:AP$81,'RAW data extract'!$C$74:$C$81,VLOOKUP('Market shares starting point Fe'!$D166,Nomenclature!$F$1:$G$8,2,FALSE))-'Market shares starting point Fe'!AR166)+AR166,$Z166/SUMIFS('Eurostat market shares'!$Z$2:$Z$185,'Eurostat market shares'!$C$2:$C$185,'Market shares starting point Fe'!$C166,'Eurostat market shares'!$D$2:$D$185,'Market shares starting point Fe'!$D166)*(SUMIFS('RAW data extract'!AP$74:AP$81,'RAW data extract'!$C$74:$C$81,VLOOKUP('Market shares starting point Fe'!$D166,Nomenclature!$F$1:$G$8,2,FALSE))-'Market shares starting point Fe'!AR166)+AR166)</f>
        <v>2.9469294986471151E-2</v>
      </c>
      <c r="AT166" s="7">
        <f>IF(SUMIFS('Eurostat market shares'!$Z$2:$Z$185,'Eurostat market shares'!$C$2:$C$185,'Market shares starting point Fe'!$C166,'Eurostat market shares'!$D$2:$D$185,'Market shares starting point Fe'!$D166)=0,(SUMIFS('RAW data extract'!AQ$74:AQ$81,'RAW data extract'!$C$74:$C$81,VLOOKUP('Market shares starting point Fe'!$D166,Nomenclature!$F$1:$G$8,2,FALSE))-'Market shares starting point Fe'!AS166)+AS166,$Z166/SUMIFS('Eurostat market shares'!$Z$2:$Z$185,'Eurostat market shares'!$C$2:$C$185,'Market shares starting point Fe'!$C166,'Eurostat market shares'!$D$2:$D$185,'Market shares starting point Fe'!$D166)*(SUMIFS('RAW data extract'!AQ$74:AQ$81,'RAW data extract'!$C$74:$C$81,VLOOKUP('Market shares starting point Fe'!$D166,Nomenclature!$F$1:$G$8,2,FALSE))-'Market shares starting point Fe'!AS166)+AS166)</f>
        <v>2.878992632452141E-2</v>
      </c>
      <c r="AU166" s="7">
        <f>IF(SUMIFS('Eurostat market shares'!$Z$2:$Z$185,'Eurostat market shares'!$C$2:$C$185,'Market shares starting point Fe'!$C166,'Eurostat market shares'!$D$2:$D$185,'Market shares starting point Fe'!$D166)=0,(SUMIFS('RAW data extract'!AR$74:AR$81,'RAW data extract'!$C$74:$C$81,VLOOKUP('Market shares starting point Fe'!$D166,Nomenclature!$F$1:$G$8,2,FALSE))-'Market shares starting point Fe'!AT166)+AT166,$Z166/SUMIFS('Eurostat market shares'!$Z$2:$Z$185,'Eurostat market shares'!$C$2:$C$185,'Market shares starting point Fe'!$C166,'Eurostat market shares'!$D$2:$D$185,'Market shares starting point Fe'!$D166)*(SUMIFS('RAW data extract'!AR$74:AR$81,'RAW data extract'!$C$74:$C$81,VLOOKUP('Market shares starting point Fe'!$D166,Nomenclature!$F$1:$G$8,2,FALSE))-'Market shares starting point Fe'!AT166)+AT166)</f>
        <v>2.8115409997323565E-2</v>
      </c>
      <c r="AV166" s="7">
        <f>IF(SUMIFS('Eurostat market shares'!$Z$2:$Z$185,'Eurostat market shares'!$C$2:$C$185,'Market shares starting point Fe'!$C166,'Eurostat market shares'!$D$2:$D$185,'Market shares starting point Fe'!$D166)=0,(SUMIFS('RAW data extract'!AS$74:AS$81,'RAW data extract'!$C$74:$C$81,VLOOKUP('Market shares starting point Fe'!$D166,Nomenclature!$F$1:$G$8,2,FALSE))-'Market shares starting point Fe'!AU166)+AU166,$Z166/SUMIFS('Eurostat market shares'!$Z$2:$Z$185,'Eurostat market shares'!$C$2:$C$185,'Market shares starting point Fe'!$C166,'Eurostat market shares'!$D$2:$D$185,'Market shares starting point Fe'!$D166)*(SUMIFS('RAW data extract'!AS$74:AS$81,'RAW data extract'!$C$74:$C$81,VLOOKUP('Market shares starting point Fe'!$D166,Nomenclature!$F$1:$G$8,2,FALSE))-'Market shares starting point Fe'!AU166)+AU166)</f>
        <v>2.7413408001102178E-2</v>
      </c>
      <c r="AW166" s="7">
        <f>IF(SUMIFS('Eurostat market shares'!$Z$2:$Z$185,'Eurostat market shares'!$C$2:$C$185,'Market shares starting point Fe'!$C166,'Eurostat market shares'!$D$2:$D$185,'Market shares starting point Fe'!$D166)=0,(SUMIFS('RAW data extract'!AT$74:AT$81,'RAW data extract'!$C$74:$C$81,VLOOKUP('Market shares starting point Fe'!$D166,Nomenclature!$F$1:$G$8,2,FALSE))-'Market shares starting point Fe'!AV166)+AV166,$Z166/SUMIFS('Eurostat market shares'!$Z$2:$Z$185,'Eurostat market shares'!$C$2:$C$185,'Market shares starting point Fe'!$C166,'Eurostat market shares'!$D$2:$D$185,'Market shares starting point Fe'!$D166)*(SUMIFS('RAW data extract'!AT$74:AT$81,'RAW data extract'!$C$74:$C$81,VLOOKUP('Market shares starting point Fe'!$D166,Nomenclature!$F$1:$G$8,2,FALSE))-'Market shares starting point Fe'!AV166)+AV166)</f>
        <v>2.6675194485455574E-2</v>
      </c>
      <c r="AX166" s="7">
        <f>IF(SUMIFS('Eurostat market shares'!$Z$2:$Z$185,'Eurostat market shares'!$C$2:$C$185,'Market shares starting point Fe'!$C166,'Eurostat market shares'!$D$2:$D$185,'Market shares starting point Fe'!$D166)=0,(SUMIFS('RAW data extract'!AU$74:AU$81,'RAW data extract'!$C$74:$C$81,VLOOKUP('Market shares starting point Fe'!$D166,Nomenclature!$F$1:$G$8,2,FALSE))-'Market shares starting point Fe'!AW166)+AW166,$Z166/SUMIFS('Eurostat market shares'!$Z$2:$Z$185,'Eurostat market shares'!$C$2:$C$185,'Market shares starting point Fe'!$C166,'Eurostat market shares'!$D$2:$D$185,'Market shares starting point Fe'!$D166)*(SUMIFS('RAW data extract'!AU$74:AU$81,'RAW data extract'!$C$74:$C$81,VLOOKUP('Market shares starting point Fe'!$D166,Nomenclature!$F$1:$G$8,2,FALSE))-'Market shares starting point Fe'!AW166)+AW166)</f>
        <v>2.5961732701462927E-2</v>
      </c>
      <c r="AY166" s="7">
        <f>IF(SUMIFS('Eurostat market shares'!$Z$2:$Z$185,'Eurostat market shares'!$C$2:$C$185,'Market shares starting point Fe'!$C166,'Eurostat market shares'!$D$2:$D$185,'Market shares starting point Fe'!$D166)=0,(SUMIFS('RAW data extract'!AV$74:AV$81,'RAW data extract'!$C$74:$C$81,VLOOKUP('Market shares starting point Fe'!$D166,Nomenclature!$F$1:$G$8,2,FALSE))-'Market shares starting point Fe'!AX166)+AX166,$Z166/SUMIFS('Eurostat market shares'!$Z$2:$Z$185,'Eurostat market shares'!$C$2:$C$185,'Market shares starting point Fe'!$C166,'Eurostat market shares'!$D$2:$D$185,'Market shares starting point Fe'!$D166)*(SUMIFS('RAW data extract'!AV$74:AV$81,'RAW data extract'!$C$74:$C$81,VLOOKUP('Market shares starting point Fe'!$D166,Nomenclature!$F$1:$G$8,2,FALSE))-'Market shares starting point Fe'!AX166)+AX166)</f>
        <v>2.5011607202097323E-2</v>
      </c>
      <c r="AZ166" s="7">
        <f>IF(SUMIFS('Eurostat market shares'!$Z$2:$Z$185,'Eurostat market shares'!$C$2:$C$185,'Market shares starting point Fe'!$C166,'Eurostat market shares'!$D$2:$D$185,'Market shares starting point Fe'!$D166)=0,(SUMIFS('RAW data extract'!AW$74:AW$81,'RAW data extract'!$C$74:$C$81,VLOOKUP('Market shares starting point Fe'!$D166,Nomenclature!$F$1:$G$8,2,FALSE))-'Market shares starting point Fe'!AY166)+AY166,$Z166/SUMIFS('Eurostat market shares'!$Z$2:$Z$185,'Eurostat market shares'!$C$2:$C$185,'Market shares starting point Fe'!$C166,'Eurostat market shares'!$D$2:$D$185,'Market shares starting point Fe'!$D166)*(SUMIFS('RAW data extract'!AW$74:AW$81,'RAW data extract'!$C$74:$C$81,VLOOKUP('Market shares starting point Fe'!$D166,Nomenclature!$F$1:$G$8,2,FALSE))-'Market shares starting point Fe'!AY166)+AY166)</f>
        <v>2.4092173084509141E-2</v>
      </c>
      <c r="BA166" s="7">
        <f>IF(SUMIFS('Eurostat market shares'!$Z$2:$Z$185,'Eurostat market shares'!$C$2:$C$185,'Market shares starting point Fe'!$C166,'Eurostat market shares'!$D$2:$D$185,'Market shares starting point Fe'!$D166)=0,(SUMIFS('RAW data extract'!AX$74:AX$81,'RAW data extract'!$C$74:$C$81,VLOOKUP('Market shares starting point Fe'!$D166,Nomenclature!$F$1:$G$8,2,FALSE))-'Market shares starting point Fe'!AZ166)+AZ166,$Z166/SUMIFS('Eurostat market shares'!$Z$2:$Z$185,'Eurostat market shares'!$C$2:$C$185,'Market shares starting point Fe'!$C166,'Eurostat market shares'!$D$2:$D$185,'Market shares starting point Fe'!$D166)*(SUMIFS('RAW data extract'!AX$74:AX$81,'RAW data extract'!$C$74:$C$81,VLOOKUP('Market shares starting point Fe'!$D166,Nomenclature!$F$1:$G$8,2,FALSE))-'Market shares starting point Fe'!AZ166)+AZ166)</f>
        <v>2.307349448163876E-2</v>
      </c>
      <c r="BB166" s="7">
        <f>IF(SUMIFS('Eurostat market shares'!$Z$2:$Z$185,'Eurostat market shares'!$C$2:$C$185,'Market shares starting point Fe'!$C166,'Eurostat market shares'!$D$2:$D$185,'Market shares starting point Fe'!$D166)=0,(SUMIFS('RAW data extract'!AY$74:AY$81,'RAW data extract'!$C$74:$C$81,VLOOKUP('Market shares starting point Fe'!$D166,Nomenclature!$F$1:$G$8,2,FALSE))-'Market shares starting point Fe'!BA166)+BA166,$Z166/SUMIFS('Eurostat market shares'!$Z$2:$Z$185,'Eurostat market shares'!$C$2:$C$185,'Market shares starting point Fe'!$C166,'Eurostat market shares'!$D$2:$D$185,'Market shares starting point Fe'!$D166)*(SUMIFS('RAW data extract'!AY$74:AY$81,'RAW data extract'!$C$74:$C$81,VLOOKUP('Market shares starting point Fe'!$D166,Nomenclature!$F$1:$G$8,2,FALSE))-'Market shares starting point Fe'!BA166)+BA166)</f>
        <v>2.1944456187427953E-2</v>
      </c>
      <c r="BC166" s="7">
        <f>IF(SUMIFS('Eurostat market shares'!$Z$2:$Z$185,'Eurostat market shares'!$C$2:$C$185,'Market shares starting point Fe'!$C166,'Eurostat market shares'!$D$2:$D$185,'Market shares starting point Fe'!$D166)=0,(SUMIFS('RAW data extract'!AZ$74:AZ$81,'RAW data extract'!$C$74:$C$81,VLOOKUP('Market shares starting point Fe'!$D166,Nomenclature!$F$1:$G$8,2,FALSE))-'Market shares starting point Fe'!BB166)+BB166,$Z166/SUMIFS('Eurostat market shares'!$Z$2:$Z$185,'Eurostat market shares'!$C$2:$C$185,'Market shares starting point Fe'!$C166,'Eurostat market shares'!$D$2:$D$185,'Market shares starting point Fe'!$D166)*(SUMIFS('RAW data extract'!AZ$74:AZ$81,'RAW data extract'!$C$74:$C$81,VLOOKUP('Market shares starting point Fe'!$D166,Nomenclature!$F$1:$G$8,2,FALSE))-'Market shares starting point Fe'!BB166)+BB166)</f>
        <v>2.0689861826904216E-2</v>
      </c>
      <c r="BD166" s="7">
        <f>IF(SUMIFS('Eurostat market shares'!$Z$2:$Z$185,'Eurostat market shares'!$C$2:$C$185,'Market shares starting point Fe'!$C166,'Eurostat market shares'!$D$2:$D$185,'Market shares starting point Fe'!$D166)=0,(SUMIFS('RAW data extract'!BA$74:BA$81,'RAW data extract'!$C$74:$C$81,VLOOKUP('Market shares starting point Fe'!$D166,Nomenclature!$F$1:$G$8,2,FALSE))-'Market shares starting point Fe'!BC166)+BC166,$Z166/SUMIFS('Eurostat market shares'!$Z$2:$Z$185,'Eurostat market shares'!$C$2:$C$185,'Market shares starting point Fe'!$C166,'Eurostat market shares'!$D$2:$D$185,'Market shares starting point Fe'!$D166)*(SUMIFS('RAW data extract'!BA$74:BA$81,'RAW data extract'!$C$74:$C$81,VLOOKUP('Market shares starting point Fe'!$D166,Nomenclature!$F$1:$G$8,2,FALSE))-'Market shares starting point Fe'!BC166)+BC166)</f>
        <v>1.9327288165710312E-2</v>
      </c>
      <c r="BE166" s="7">
        <f>IF(SUMIFS('Eurostat market shares'!$Z$2:$Z$185,'Eurostat market shares'!$C$2:$C$185,'Market shares starting point Fe'!$C166,'Eurostat market shares'!$D$2:$D$185,'Market shares starting point Fe'!$D166)=0,(SUMIFS('RAW data extract'!BB$74:BB$81,'RAW data extract'!$C$74:$C$81,VLOOKUP('Market shares starting point Fe'!$D166,Nomenclature!$F$1:$G$8,2,FALSE))-'Market shares starting point Fe'!BD166)+BD166,$Z166/SUMIFS('Eurostat market shares'!$Z$2:$Z$185,'Eurostat market shares'!$C$2:$C$185,'Market shares starting point Fe'!$C166,'Eurostat market shares'!$D$2:$D$185,'Market shares starting point Fe'!$D166)*(SUMIFS('RAW data extract'!BB$74:BB$81,'RAW data extract'!$C$74:$C$81,VLOOKUP('Market shares starting point Fe'!$D166,Nomenclature!$F$1:$G$8,2,FALSE))-'Market shares starting point Fe'!BD166)+BD166)</f>
        <v>1.778918601000138E-2</v>
      </c>
      <c r="BF166" s="7">
        <f>IF(SUMIFS('Eurostat market shares'!$Z$2:$Z$185,'Eurostat market shares'!$C$2:$C$185,'Market shares starting point Fe'!$C166,'Eurostat market shares'!$D$2:$D$185,'Market shares starting point Fe'!$D166)=0,(SUMIFS('RAW data extract'!BC$74:BC$81,'RAW data extract'!$C$74:$C$81,VLOOKUP('Market shares starting point Fe'!$D166,Nomenclature!$F$1:$G$8,2,FALSE))-'Market shares starting point Fe'!BE166)+BE166,$Z166/SUMIFS('Eurostat market shares'!$Z$2:$Z$185,'Eurostat market shares'!$C$2:$C$185,'Market shares starting point Fe'!$C166,'Eurostat market shares'!$D$2:$D$185,'Market shares starting point Fe'!$D166)*(SUMIFS('RAW data extract'!BC$74:BC$81,'RAW data extract'!$C$74:$C$81,VLOOKUP('Market shares starting point Fe'!$D166,Nomenclature!$F$1:$G$8,2,FALSE))-'Market shares starting point Fe'!BE166)+BE166)</f>
        <v>1.6066049282571458E-2</v>
      </c>
      <c r="BG166" s="7">
        <f>IF(SUMIFS('Eurostat market shares'!$Z$2:$Z$185,'Eurostat market shares'!$C$2:$C$185,'Market shares starting point Fe'!$C166,'Eurostat market shares'!$D$2:$D$185,'Market shares starting point Fe'!$D166)=0,(SUMIFS('RAW data extract'!BD$74:BD$81,'RAW data extract'!$C$74:$C$81,VLOOKUP('Market shares starting point Fe'!$D166,Nomenclature!$F$1:$G$8,2,FALSE))-'Market shares starting point Fe'!BF166)+BF166,$Z166/SUMIFS('Eurostat market shares'!$Z$2:$Z$185,'Eurostat market shares'!$C$2:$C$185,'Market shares starting point Fe'!$C166,'Eurostat market shares'!$D$2:$D$185,'Market shares starting point Fe'!$D166)*(SUMIFS('RAW data extract'!BD$74:BD$81,'RAW data extract'!$C$74:$C$81,VLOOKUP('Market shares starting point Fe'!$D166,Nomenclature!$F$1:$G$8,2,FALSE))-'Market shares starting point Fe'!BF166)+BF166)</f>
        <v>1.4125887914513678E-2</v>
      </c>
      <c r="BH166" s="7">
        <f>IF(SUMIFS('Eurostat market shares'!$Z$2:$Z$185,'Eurostat market shares'!$C$2:$C$185,'Market shares starting point Fe'!$C166,'Eurostat market shares'!$D$2:$D$185,'Market shares starting point Fe'!$D166)=0,(SUMIFS('RAW data extract'!BE$74:BE$81,'RAW data extract'!$C$74:$C$81,VLOOKUP('Market shares starting point Fe'!$D166,Nomenclature!$F$1:$G$8,2,FALSE))-'Market shares starting point Fe'!BG166)+BG166,$Z166/SUMIFS('Eurostat market shares'!$Z$2:$Z$185,'Eurostat market shares'!$C$2:$C$185,'Market shares starting point Fe'!$C166,'Eurostat market shares'!$D$2:$D$185,'Market shares starting point Fe'!$D166)*(SUMIFS('RAW data extract'!BE$74:BE$81,'RAW data extract'!$C$74:$C$81,VLOOKUP('Market shares starting point Fe'!$D166,Nomenclature!$F$1:$G$8,2,FALSE))-'Market shares starting point Fe'!BG166)+BG166)</f>
        <v>1.1920960596593901E-2</v>
      </c>
    </row>
    <row r="167" spans="1:60" hidden="1" x14ac:dyDescent="0.3">
      <c r="A167" t="s">
        <v>9</v>
      </c>
      <c r="B167" t="s">
        <v>10</v>
      </c>
      <c r="C167" t="s">
        <v>42</v>
      </c>
      <c r="D167" t="s">
        <v>21</v>
      </c>
      <c r="E167" t="s">
        <v>13</v>
      </c>
      <c r="F167" t="s">
        <v>14</v>
      </c>
      <c r="G167" t="s">
        <v>14</v>
      </c>
      <c r="H167" t="s">
        <v>15</v>
      </c>
      <c r="I167" t="s">
        <v>16</v>
      </c>
      <c r="J167" s="6">
        <f>IFERROR(SUMIFS('intermediary sheet'!J$2:J$185,'intermediary sheet'!$C$2:$C$185,'Market shares starting point Fe'!$C167,'intermediary sheet'!$D$2:$D$185,'Market shares starting point Fe'!$D167)/SUMIFS('intermediary sheet'!J$2:J$185,'intermediary sheet'!$C$2:$C$185,'Market shares starting point Fe'!$C167,'intermediary sheet'!$D$2:$D$185,"total"),0)</f>
        <v>0</v>
      </c>
      <c r="K167" s="6">
        <f>IFERROR(SUMIFS('intermediary sheet'!K$2:K$185,'intermediary sheet'!$C$2:$C$185,'Market shares starting point Fe'!$C167,'intermediary sheet'!$D$2:$D$185,'Market shares starting point Fe'!$D167)/SUMIFS('intermediary sheet'!K$2:K$185,'intermediary sheet'!$C$2:$C$185,'Market shares starting point Fe'!$C167,'intermediary sheet'!$D$2:$D$185,"total"),0)</f>
        <v>0</v>
      </c>
      <c r="L167" s="6">
        <f>IFERROR(SUMIFS('intermediary sheet'!L$2:L$185,'intermediary sheet'!$C$2:$C$185,'Market shares starting point Fe'!$C167,'intermediary sheet'!$D$2:$D$185,'Market shares starting point Fe'!$D167)/SUMIFS('intermediary sheet'!L$2:L$185,'intermediary sheet'!$C$2:$C$185,'Market shares starting point Fe'!$C167,'intermediary sheet'!$D$2:$D$185,"total"),0)</f>
        <v>0</v>
      </c>
      <c r="M167" s="6">
        <f>IFERROR(SUMIFS('intermediary sheet'!M$2:M$185,'intermediary sheet'!$C$2:$C$185,'Market shares starting point Fe'!$C167,'intermediary sheet'!$D$2:$D$185,'Market shares starting point Fe'!$D167)/SUMIFS('intermediary sheet'!M$2:M$185,'intermediary sheet'!$C$2:$C$185,'Market shares starting point Fe'!$C167,'intermediary sheet'!$D$2:$D$185,"total"),0)</f>
        <v>0</v>
      </c>
      <c r="N167" s="6">
        <f>IFERROR(SUMIFS('intermediary sheet'!N$2:N$185,'intermediary sheet'!$C$2:$C$185,'Market shares starting point Fe'!$C167,'intermediary sheet'!$D$2:$D$185,'Market shares starting point Fe'!$D167)/SUMIFS('intermediary sheet'!N$2:N$185,'intermediary sheet'!$C$2:$C$185,'Market shares starting point Fe'!$C167,'intermediary sheet'!$D$2:$D$185,"total"),0)</f>
        <v>0</v>
      </c>
      <c r="O167" s="6">
        <f>IFERROR(SUMIFS('intermediary sheet'!O$2:O$185,'intermediary sheet'!$C$2:$C$185,'Market shares starting point Fe'!$C167,'intermediary sheet'!$D$2:$D$185,'Market shares starting point Fe'!$D167)/SUMIFS('intermediary sheet'!O$2:O$185,'intermediary sheet'!$C$2:$C$185,'Market shares starting point Fe'!$C167,'intermediary sheet'!$D$2:$D$185,"total"),0)</f>
        <v>0</v>
      </c>
      <c r="P167" s="6">
        <f>IFERROR(SUMIFS('intermediary sheet'!P$2:P$185,'intermediary sheet'!$C$2:$C$185,'Market shares starting point Fe'!$C167,'intermediary sheet'!$D$2:$D$185,'Market shares starting point Fe'!$D167)/SUMIFS('intermediary sheet'!P$2:P$185,'intermediary sheet'!$C$2:$C$185,'Market shares starting point Fe'!$C167,'intermediary sheet'!$D$2:$D$185,"total"),0)</f>
        <v>0</v>
      </c>
      <c r="Q167" s="6">
        <f>IFERROR(SUMIFS('intermediary sheet'!Q$2:Q$185,'intermediary sheet'!$C$2:$C$185,'Market shares starting point Fe'!$C167,'intermediary sheet'!$D$2:$D$185,'Market shares starting point Fe'!$D167)/SUMIFS('intermediary sheet'!Q$2:Q$185,'intermediary sheet'!$C$2:$C$185,'Market shares starting point Fe'!$C167,'intermediary sheet'!$D$2:$D$185,"total"),0)</f>
        <v>0</v>
      </c>
      <c r="R167" s="6">
        <f>IFERROR(SUMIFS('intermediary sheet'!R$2:R$185,'intermediary sheet'!$C$2:$C$185,'Market shares starting point Fe'!$C167,'intermediary sheet'!$D$2:$D$185,'Market shares starting point Fe'!$D167)/SUMIFS('intermediary sheet'!R$2:R$185,'intermediary sheet'!$C$2:$C$185,'Market shares starting point Fe'!$C167,'intermediary sheet'!$D$2:$D$185,"total"),0)</f>
        <v>0</v>
      </c>
      <c r="S167" s="6">
        <f>IFERROR(SUMIFS('intermediary sheet'!S$2:S$185,'intermediary sheet'!$C$2:$C$185,'Market shares starting point Fe'!$C167,'intermediary sheet'!$D$2:$D$185,'Market shares starting point Fe'!$D167)/SUMIFS('intermediary sheet'!S$2:S$185,'intermediary sheet'!$C$2:$C$185,'Market shares starting point Fe'!$C167,'intermediary sheet'!$D$2:$D$185,"total"),0)</f>
        <v>0</v>
      </c>
      <c r="T167" s="6">
        <f>IFERROR(SUMIFS('intermediary sheet'!T$2:T$185,'intermediary sheet'!$C$2:$C$185,'Market shares starting point Fe'!$C167,'intermediary sheet'!$D$2:$D$185,'Market shares starting point Fe'!$D167)/SUMIFS('intermediary sheet'!T$2:T$185,'intermediary sheet'!$C$2:$C$185,'Market shares starting point Fe'!$C167,'intermediary sheet'!$D$2:$D$185,"total"),0)</f>
        <v>0</v>
      </c>
      <c r="U167" s="6">
        <f>IFERROR(SUMIFS('intermediary sheet'!U$2:U$185,'intermediary sheet'!$C$2:$C$185,'Market shares starting point Fe'!$C167,'intermediary sheet'!$D$2:$D$185,'Market shares starting point Fe'!$D167)/SUMIFS('intermediary sheet'!U$2:U$185,'intermediary sheet'!$C$2:$C$185,'Market shares starting point Fe'!$C167,'intermediary sheet'!$D$2:$D$185,"total"),0)</f>
        <v>0</v>
      </c>
      <c r="V167" s="6">
        <f>IFERROR(SUMIFS('intermediary sheet'!V$2:V$185,'intermediary sheet'!$C$2:$C$185,'Market shares starting point Fe'!$C167,'intermediary sheet'!$D$2:$D$185,'Market shares starting point Fe'!$D167)/SUMIFS('intermediary sheet'!V$2:V$185,'intermediary sheet'!$C$2:$C$185,'Market shares starting point Fe'!$C167,'intermediary sheet'!$D$2:$D$185,"total"),0)</f>
        <v>0</v>
      </c>
      <c r="W167" s="6">
        <f>IFERROR(SUMIFS('intermediary sheet'!W$2:W$185,'intermediary sheet'!$C$2:$C$185,'Market shares starting point Fe'!$C167,'intermediary sheet'!$D$2:$D$185,'Market shares starting point Fe'!$D167)/SUMIFS('intermediary sheet'!W$2:W$185,'intermediary sheet'!$C$2:$C$185,'Market shares starting point Fe'!$C167,'intermediary sheet'!$D$2:$D$185,"total"),0)</f>
        <v>0</v>
      </c>
      <c r="X167" s="6">
        <f>IFERROR(SUMIFS('intermediary sheet'!X$2:X$185,'intermediary sheet'!$C$2:$C$185,'Market shares starting point Fe'!$C167,'intermediary sheet'!$D$2:$D$185,'Market shares starting point Fe'!$D167)/SUMIFS('intermediary sheet'!X$2:X$185,'intermediary sheet'!$C$2:$C$185,'Market shares starting point Fe'!$C167,'intermediary sheet'!$D$2:$D$185,"total"),0)</f>
        <v>0</v>
      </c>
      <c r="Y167" s="6">
        <f>IFERROR(SUMIFS('intermediary sheet'!Y$2:Y$185,'intermediary sheet'!$C$2:$C$185,'Market shares starting point Fe'!$C167,'intermediary sheet'!$D$2:$D$185,'Market shares starting point Fe'!$D167)/SUMIFS('intermediary sheet'!Y$2:Y$185,'intermediary sheet'!$C$2:$C$185,'Market shares starting point Fe'!$C167,'intermediary sheet'!$D$2:$D$185,"total"),0)</f>
        <v>0</v>
      </c>
      <c r="Z167" s="6">
        <f>IFERROR(SUMIFS('intermediary sheet'!Z$2:Z$185,'intermediary sheet'!$C$2:$C$185,'Market shares starting point Fe'!$C167,'intermediary sheet'!$D$2:$D$185,'Market shares starting point Fe'!$D167)/SUMIFS('intermediary sheet'!Z$2:Z$185,'intermediary sheet'!$C$2:$C$185,'Market shares starting point Fe'!$C167,'intermediary sheet'!$D$2:$D$185,"total"),0)</f>
        <v>0</v>
      </c>
      <c r="AA167" s="7">
        <f>IF(SUMIFS('Eurostat market shares'!$Z$2:$Z$185,'Eurostat market shares'!$C$2:$C$185,'Market shares starting point Fe'!$C167,'Eurostat market shares'!$D$2:$D$185,'Market shares starting point Fe'!$D167)=0,(SUMIFS('RAW data extract'!X$74:X$81,'RAW data extract'!$C$74:$C$81,VLOOKUP('Market shares starting point Fe'!$D167,Nomenclature!$F$1:$G$8,2,FALSE))-'Market shares starting point Fe'!Z167)+Z167,$Z167/SUMIFS('Eurostat market shares'!$Z$2:$Z$185,'Eurostat market shares'!$C$2:$C$185,'Market shares starting point Fe'!$C167,'Eurostat market shares'!$D$2:$D$185,'Market shares starting point Fe'!$D167)*(SUMIFS('RAW data extract'!X$74:X$81,'RAW data extract'!$C$74:$C$81,VLOOKUP('Market shares starting point Fe'!$D167,Nomenclature!$F$1:$G$8,2,FALSE))-'Market shares starting point Fe'!Z167)+Z167)</f>
        <v>3.1451634939410661E-5</v>
      </c>
      <c r="AB167" s="7">
        <f>IF(SUMIFS('Eurostat market shares'!$Z$2:$Z$185,'Eurostat market shares'!$C$2:$C$185,'Market shares starting point Fe'!$C167,'Eurostat market shares'!$D$2:$D$185,'Market shares starting point Fe'!$D167)=0,(SUMIFS('RAW data extract'!Y$74:Y$81,'RAW data extract'!$C$74:$C$81,VLOOKUP('Market shares starting point Fe'!$D167,Nomenclature!$F$1:$G$8,2,FALSE))-'Market shares starting point Fe'!AA167)+AA167,$Z167/SUMIFS('Eurostat market shares'!$Z$2:$Z$185,'Eurostat market shares'!$C$2:$C$185,'Market shares starting point Fe'!$C167,'Eurostat market shares'!$D$2:$D$185,'Market shares starting point Fe'!$D167)*(SUMIFS('RAW data extract'!Y$74:Y$81,'RAW data extract'!$C$74:$C$81,VLOOKUP('Market shares starting point Fe'!$D167,Nomenclature!$F$1:$G$8,2,FALSE))-'Market shares starting point Fe'!AA167)+AA167)</f>
        <v>3.2337662751868216E-5</v>
      </c>
      <c r="AC167" s="7">
        <f>IF(SUMIFS('Eurostat market shares'!$Z$2:$Z$185,'Eurostat market shares'!$C$2:$C$185,'Market shares starting point Fe'!$C167,'Eurostat market shares'!$D$2:$D$185,'Market shares starting point Fe'!$D167)=0,(SUMIFS('RAW data extract'!Z$74:Z$81,'RAW data extract'!$C$74:$C$81,VLOOKUP('Market shares starting point Fe'!$D167,Nomenclature!$F$1:$G$8,2,FALSE))-'Market shares starting point Fe'!AB167)+AB167,$Z167/SUMIFS('Eurostat market shares'!$Z$2:$Z$185,'Eurostat market shares'!$C$2:$C$185,'Market shares starting point Fe'!$C167,'Eurostat market shares'!$D$2:$D$185,'Market shares starting point Fe'!$D167)*(SUMIFS('RAW data extract'!Z$74:Z$81,'RAW data extract'!$C$74:$C$81,VLOOKUP('Market shares starting point Fe'!$D167,Nomenclature!$F$1:$G$8,2,FALSE))-'Market shares starting point Fe'!AB167)+AB167)</f>
        <v>3.3413273411202505E-5</v>
      </c>
      <c r="AD167" s="7">
        <f>IF(SUMIFS('Eurostat market shares'!$Z$2:$Z$185,'Eurostat market shares'!$C$2:$C$185,'Market shares starting point Fe'!$C167,'Eurostat market shares'!$D$2:$D$185,'Market shares starting point Fe'!$D167)=0,(SUMIFS('RAW data extract'!AA$74:AA$81,'RAW data extract'!$C$74:$C$81,VLOOKUP('Market shares starting point Fe'!$D167,Nomenclature!$F$1:$G$8,2,FALSE))-'Market shares starting point Fe'!AC167)+AC167,$Z167/SUMIFS('Eurostat market shares'!$Z$2:$Z$185,'Eurostat market shares'!$C$2:$C$185,'Market shares starting point Fe'!$C167,'Eurostat market shares'!$D$2:$D$185,'Market shares starting point Fe'!$D167)*(SUMIFS('RAW data extract'!AA$74:AA$81,'RAW data extract'!$C$74:$C$81,VLOOKUP('Market shares starting point Fe'!$D167,Nomenclature!$F$1:$G$8,2,FALSE))-'Market shares starting point Fe'!AC167)+AC167)</f>
        <v>3.4628690814887669E-5</v>
      </c>
      <c r="AE167" s="7">
        <f>IF(SUMIFS('Eurostat market shares'!$Z$2:$Z$185,'Eurostat market shares'!$C$2:$C$185,'Market shares starting point Fe'!$C167,'Eurostat market shares'!$D$2:$D$185,'Market shares starting point Fe'!$D167)=0,(SUMIFS('RAW data extract'!AB$74:AB$81,'RAW data extract'!$C$74:$C$81,VLOOKUP('Market shares starting point Fe'!$D167,Nomenclature!$F$1:$G$8,2,FALSE))-'Market shares starting point Fe'!AD167)+AD167,$Z167/SUMIFS('Eurostat market shares'!$Z$2:$Z$185,'Eurostat market shares'!$C$2:$C$185,'Market shares starting point Fe'!$C167,'Eurostat market shares'!$D$2:$D$185,'Market shares starting point Fe'!$D167)*(SUMIFS('RAW data extract'!AB$74:AB$81,'RAW data extract'!$C$74:$C$81,VLOOKUP('Market shares starting point Fe'!$D167,Nomenclature!$F$1:$G$8,2,FALSE))-'Market shares starting point Fe'!AD167)+AD167)</f>
        <v>3.5763703385667795E-5</v>
      </c>
      <c r="AF167" s="7">
        <f>IF(SUMIFS('Eurostat market shares'!$Z$2:$Z$185,'Eurostat market shares'!$C$2:$C$185,'Market shares starting point Fe'!$C167,'Eurostat market shares'!$D$2:$D$185,'Market shares starting point Fe'!$D167)=0,(SUMIFS('RAW data extract'!AC$74:AC$81,'RAW data extract'!$C$74:$C$81,VLOOKUP('Market shares starting point Fe'!$D167,Nomenclature!$F$1:$G$8,2,FALSE))-'Market shares starting point Fe'!AE167)+AE167,$Z167/SUMIFS('Eurostat market shares'!$Z$2:$Z$185,'Eurostat market shares'!$C$2:$C$185,'Market shares starting point Fe'!$C167,'Eurostat market shares'!$D$2:$D$185,'Market shares starting point Fe'!$D167)*(SUMIFS('RAW data extract'!AC$74:AC$81,'RAW data extract'!$C$74:$C$81,VLOOKUP('Market shares starting point Fe'!$D167,Nomenclature!$F$1:$G$8,2,FALSE))-'Market shares starting point Fe'!AE167)+AE167)</f>
        <v>3.6847644219590408E-5</v>
      </c>
      <c r="AG167" s="7">
        <f>IF(SUMIFS('Eurostat market shares'!$Z$2:$Z$185,'Eurostat market shares'!$C$2:$C$185,'Market shares starting point Fe'!$C167,'Eurostat market shares'!$D$2:$D$185,'Market shares starting point Fe'!$D167)=0,(SUMIFS('RAW data extract'!AD$74:AD$81,'RAW data extract'!$C$74:$C$81,VLOOKUP('Market shares starting point Fe'!$D167,Nomenclature!$F$1:$G$8,2,FALSE))-'Market shares starting point Fe'!AF167)+AF167,$Z167/SUMIFS('Eurostat market shares'!$Z$2:$Z$185,'Eurostat market shares'!$C$2:$C$185,'Market shares starting point Fe'!$C167,'Eurostat market shares'!$D$2:$D$185,'Market shares starting point Fe'!$D167)*(SUMIFS('RAW data extract'!AD$74:AD$81,'RAW data extract'!$C$74:$C$81,VLOOKUP('Market shares starting point Fe'!$D167,Nomenclature!$F$1:$G$8,2,FALSE))-'Market shares starting point Fe'!AF167)+AF167)</f>
        <v>3.7887884466593821E-5</v>
      </c>
      <c r="AH167" s="7">
        <f>IF(SUMIFS('Eurostat market shares'!$Z$2:$Z$185,'Eurostat market shares'!$C$2:$C$185,'Market shares starting point Fe'!$C167,'Eurostat market shares'!$D$2:$D$185,'Market shares starting point Fe'!$D167)=0,(SUMIFS('RAW data extract'!AE$74:AE$81,'RAW data extract'!$C$74:$C$81,VLOOKUP('Market shares starting point Fe'!$D167,Nomenclature!$F$1:$G$8,2,FALSE))-'Market shares starting point Fe'!AG167)+AG167,$Z167/SUMIFS('Eurostat market shares'!$Z$2:$Z$185,'Eurostat market shares'!$C$2:$C$185,'Market shares starting point Fe'!$C167,'Eurostat market shares'!$D$2:$D$185,'Market shares starting point Fe'!$D167)*(SUMIFS('RAW data extract'!AE$74:AE$81,'RAW data extract'!$C$74:$C$81,VLOOKUP('Market shares starting point Fe'!$D167,Nomenclature!$F$1:$G$8,2,FALSE))-'Market shares starting point Fe'!AG167)+AG167)</f>
        <v>3.8967393681361905E-5</v>
      </c>
      <c r="AI167" s="7">
        <f>IF(SUMIFS('Eurostat market shares'!$Z$2:$Z$185,'Eurostat market shares'!$C$2:$C$185,'Market shares starting point Fe'!$C167,'Eurostat market shares'!$D$2:$D$185,'Market shares starting point Fe'!$D167)=0,(SUMIFS('RAW data extract'!AF$74:AF$81,'RAW data extract'!$C$74:$C$81,VLOOKUP('Market shares starting point Fe'!$D167,Nomenclature!$F$1:$G$8,2,FALSE))-'Market shares starting point Fe'!AH167)+AH167,$Z167/SUMIFS('Eurostat market shares'!$Z$2:$Z$185,'Eurostat market shares'!$C$2:$C$185,'Market shares starting point Fe'!$C167,'Eurostat market shares'!$D$2:$D$185,'Market shares starting point Fe'!$D167)*(SUMIFS('RAW data extract'!AF$74:AF$81,'RAW data extract'!$C$74:$C$81,VLOOKUP('Market shares starting point Fe'!$D167,Nomenclature!$F$1:$G$8,2,FALSE))-'Market shares starting point Fe'!AH167)+AH167)</f>
        <v>4.0053074838500534E-5</v>
      </c>
      <c r="AJ167" s="7">
        <f>IF(SUMIFS('Eurostat market shares'!$Z$2:$Z$185,'Eurostat market shares'!$C$2:$C$185,'Market shares starting point Fe'!$C167,'Eurostat market shares'!$D$2:$D$185,'Market shares starting point Fe'!$D167)=0,(SUMIFS('RAW data extract'!AG$74:AG$81,'RAW data extract'!$C$74:$C$81,VLOOKUP('Market shares starting point Fe'!$D167,Nomenclature!$F$1:$G$8,2,FALSE))-'Market shares starting point Fe'!AI167)+AI167,$Z167/SUMIFS('Eurostat market shares'!$Z$2:$Z$185,'Eurostat market shares'!$C$2:$C$185,'Market shares starting point Fe'!$C167,'Eurostat market shares'!$D$2:$D$185,'Market shares starting point Fe'!$D167)*(SUMIFS('RAW data extract'!AG$74:AG$81,'RAW data extract'!$C$74:$C$81,VLOOKUP('Market shares starting point Fe'!$D167,Nomenclature!$F$1:$G$8,2,FALSE))-'Market shares starting point Fe'!AI167)+AI167)</f>
        <v>4.1197197991297726E-5</v>
      </c>
      <c r="AK167" s="7">
        <f>IF(SUMIFS('Eurostat market shares'!$Z$2:$Z$185,'Eurostat market shares'!$C$2:$C$185,'Market shares starting point Fe'!$C167,'Eurostat market shares'!$D$2:$D$185,'Market shares starting point Fe'!$D167)=0,(SUMIFS('RAW data extract'!AH$74:AH$81,'RAW data extract'!$C$74:$C$81,VLOOKUP('Market shares starting point Fe'!$D167,Nomenclature!$F$1:$G$8,2,FALSE))-'Market shares starting point Fe'!AJ167)+AJ167,$Z167/SUMIFS('Eurostat market shares'!$Z$2:$Z$185,'Eurostat market shares'!$C$2:$C$185,'Market shares starting point Fe'!$C167,'Eurostat market shares'!$D$2:$D$185,'Market shares starting point Fe'!$D167)*(SUMIFS('RAW data extract'!AH$74:AH$81,'RAW data extract'!$C$74:$C$81,VLOOKUP('Market shares starting point Fe'!$D167,Nomenclature!$F$1:$G$8,2,FALSE))-'Market shares starting point Fe'!AJ167)+AJ167)</f>
        <v>4.2470285593250626E-5</v>
      </c>
      <c r="AL167" s="7">
        <f>IF(SUMIFS('Eurostat market shares'!$Z$2:$Z$185,'Eurostat market shares'!$C$2:$C$185,'Market shares starting point Fe'!$C167,'Eurostat market shares'!$D$2:$D$185,'Market shares starting point Fe'!$D167)=0,(SUMIFS('RAW data extract'!AI$74:AI$81,'RAW data extract'!$C$74:$C$81,VLOOKUP('Market shares starting point Fe'!$D167,Nomenclature!$F$1:$G$8,2,FALSE))-'Market shares starting point Fe'!AK167)+AK167,$Z167/SUMIFS('Eurostat market shares'!$Z$2:$Z$185,'Eurostat market shares'!$C$2:$C$185,'Market shares starting point Fe'!$C167,'Eurostat market shares'!$D$2:$D$185,'Market shares starting point Fe'!$D167)*(SUMIFS('RAW data extract'!AI$74:AI$81,'RAW data extract'!$C$74:$C$81,VLOOKUP('Market shares starting point Fe'!$D167,Nomenclature!$F$1:$G$8,2,FALSE))-'Market shares starting point Fe'!AK167)+AK167)</f>
        <v>4.3906027992304353E-5</v>
      </c>
      <c r="AM167" s="7">
        <f>IF(SUMIFS('Eurostat market shares'!$Z$2:$Z$185,'Eurostat market shares'!$C$2:$C$185,'Market shares starting point Fe'!$C167,'Eurostat market shares'!$D$2:$D$185,'Market shares starting point Fe'!$D167)=0,(SUMIFS('RAW data extract'!AJ$74:AJ$81,'RAW data extract'!$C$74:$C$81,VLOOKUP('Market shares starting point Fe'!$D167,Nomenclature!$F$1:$G$8,2,FALSE))-'Market shares starting point Fe'!AL167)+AL167,$Z167/SUMIFS('Eurostat market shares'!$Z$2:$Z$185,'Eurostat market shares'!$C$2:$C$185,'Market shares starting point Fe'!$C167,'Eurostat market shares'!$D$2:$D$185,'Market shares starting point Fe'!$D167)*(SUMIFS('RAW data extract'!AJ$74:AJ$81,'RAW data extract'!$C$74:$C$81,VLOOKUP('Market shares starting point Fe'!$D167,Nomenclature!$F$1:$G$8,2,FALSE))-'Market shares starting point Fe'!AL167)+AL167)</f>
        <v>4.5532824028946061E-5</v>
      </c>
      <c r="AN167" s="7">
        <f>IF(SUMIFS('Eurostat market shares'!$Z$2:$Z$185,'Eurostat market shares'!$C$2:$C$185,'Market shares starting point Fe'!$C167,'Eurostat market shares'!$D$2:$D$185,'Market shares starting point Fe'!$D167)=0,(SUMIFS('RAW data extract'!AK$74:AK$81,'RAW data extract'!$C$74:$C$81,VLOOKUP('Market shares starting point Fe'!$D167,Nomenclature!$F$1:$G$8,2,FALSE))-'Market shares starting point Fe'!AM167)+AM167,$Z167/SUMIFS('Eurostat market shares'!$Z$2:$Z$185,'Eurostat market shares'!$C$2:$C$185,'Market shares starting point Fe'!$C167,'Eurostat market shares'!$D$2:$D$185,'Market shares starting point Fe'!$D167)*(SUMIFS('RAW data extract'!AK$74:AK$81,'RAW data extract'!$C$74:$C$81,VLOOKUP('Market shares starting point Fe'!$D167,Nomenclature!$F$1:$G$8,2,FALSE))-'Market shares starting point Fe'!AM167)+AM167)</f>
        <v>4.7450540965442324E-5</v>
      </c>
      <c r="AO167" s="7">
        <f>IF(SUMIFS('Eurostat market shares'!$Z$2:$Z$185,'Eurostat market shares'!$C$2:$C$185,'Market shares starting point Fe'!$C167,'Eurostat market shares'!$D$2:$D$185,'Market shares starting point Fe'!$D167)=0,(SUMIFS('RAW data extract'!AL$74:AL$81,'RAW data extract'!$C$74:$C$81,VLOOKUP('Market shares starting point Fe'!$D167,Nomenclature!$F$1:$G$8,2,FALSE))-'Market shares starting point Fe'!AN167)+AN167,$Z167/SUMIFS('Eurostat market shares'!$Z$2:$Z$185,'Eurostat market shares'!$C$2:$C$185,'Market shares starting point Fe'!$C167,'Eurostat market shares'!$D$2:$D$185,'Market shares starting point Fe'!$D167)*(SUMIFS('RAW data extract'!AL$74:AL$81,'RAW data extract'!$C$74:$C$81,VLOOKUP('Market shares starting point Fe'!$D167,Nomenclature!$F$1:$G$8,2,FALSE))-'Market shares starting point Fe'!AN167)+AN167)</f>
        <v>4.9588750128145506E-5</v>
      </c>
      <c r="AP167" s="7">
        <f>IF(SUMIFS('Eurostat market shares'!$Z$2:$Z$185,'Eurostat market shares'!$C$2:$C$185,'Market shares starting point Fe'!$C167,'Eurostat market shares'!$D$2:$D$185,'Market shares starting point Fe'!$D167)=0,(SUMIFS('RAW data extract'!AM$74:AM$81,'RAW data extract'!$C$74:$C$81,VLOOKUP('Market shares starting point Fe'!$D167,Nomenclature!$F$1:$G$8,2,FALSE))-'Market shares starting point Fe'!AO167)+AO167,$Z167/SUMIFS('Eurostat market shares'!$Z$2:$Z$185,'Eurostat market shares'!$C$2:$C$185,'Market shares starting point Fe'!$C167,'Eurostat market shares'!$D$2:$D$185,'Market shares starting point Fe'!$D167)*(SUMIFS('RAW data extract'!AM$74:AM$81,'RAW data extract'!$C$74:$C$81,VLOOKUP('Market shares starting point Fe'!$D167,Nomenclature!$F$1:$G$8,2,FALSE))-'Market shares starting point Fe'!AO167)+AO167)</f>
        <v>5.1955306817065874E-5</v>
      </c>
      <c r="AQ167" s="7">
        <f>IF(SUMIFS('Eurostat market shares'!$Z$2:$Z$185,'Eurostat market shares'!$C$2:$C$185,'Market shares starting point Fe'!$C167,'Eurostat market shares'!$D$2:$D$185,'Market shares starting point Fe'!$D167)=0,(SUMIFS('RAW data extract'!AN$74:AN$81,'RAW data extract'!$C$74:$C$81,VLOOKUP('Market shares starting point Fe'!$D167,Nomenclature!$F$1:$G$8,2,FALSE))-'Market shares starting point Fe'!AP167)+AP167,$Z167/SUMIFS('Eurostat market shares'!$Z$2:$Z$185,'Eurostat market shares'!$C$2:$C$185,'Market shares starting point Fe'!$C167,'Eurostat market shares'!$D$2:$D$185,'Market shares starting point Fe'!$D167)*(SUMIFS('RAW data extract'!AN$74:AN$81,'RAW data extract'!$C$74:$C$81,VLOOKUP('Market shares starting point Fe'!$D167,Nomenclature!$F$1:$G$8,2,FALSE))-'Market shares starting point Fe'!AP167)+AP167)</f>
        <v>5.4493860790469999E-5</v>
      </c>
      <c r="AR167" s="7">
        <f>IF(SUMIFS('Eurostat market shares'!$Z$2:$Z$185,'Eurostat market shares'!$C$2:$C$185,'Market shares starting point Fe'!$C167,'Eurostat market shares'!$D$2:$D$185,'Market shares starting point Fe'!$D167)=0,(SUMIFS('RAW data extract'!AO$74:AO$81,'RAW data extract'!$C$74:$C$81,VLOOKUP('Market shares starting point Fe'!$D167,Nomenclature!$F$1:$G$8,2,FALSE))-'Market shares starting point Fe'!AQ167)+AQ167,$Z167/SUMIFS('Eurostat market shares'!$Z$2:$Z$185,'Eurostat market shares'!$C$2:$C$185,'Market shares starting point Fe'!$C167,'Eurostat market shares'!$D$2:$D$185,'Market shares starting point Fe'!$D167)*(SUMIFS('RAW data extract'!AO$74:AO$81,'RAW data extract'!$C$74:$C$81,VLOOKUP('Market shares starting point Fe'!$D167,Nomenclature!$F$1:$G$8,2,FALSE))-'Market shares starting point Fe'!AQ167)+AQ167)</f>
        <v>5.7190908220331345E-5</v>
      </c>
      <c r="AS167" s="7">
        <f>IF(SUMIFS('Eurostat market shares'!$Z$2:$Z$185,'Eurostat market shares'!$C$2:$C$185,'Market shares starting point Fe'!$C167,'Eurostat market shares'!$D$2:$D$185,'Market shares starting point Fe'!$D167)=0,(SUMIFS('RAW data extract'!AP$74:AP$81,'RAW data extract'!$C$74:$C$81,VLOOKUP('Market shares starting point Fe'!$D167,Nomenclature!$F$1:$G$8,2,FALSE))-'Market shares starting point Fe'!AR167)+AR167,$Z167/SUMIFS('Eurostat market shares'!$Z$2:$Z$185,'Eurostat market shares'!$C$2:$C$185,'Market shares starting point Fe'!$C167,'Eurostat market shares'!$D$2:$D$185,'Market shares starting point Fe'!$D167)*(SUMIFS('RAW data extract'!AP$74:AP$81,'RAW data extract'!$C$74:$C$81,VLOOKUP('Market shares starting point Fe'!$D167,Nomenclature!$F$1:$G$8,2,FALSE))-'Market shares starting point Fe'!AR167)+AR167)</f>
        <v>6.0033249519162987E-5</v>
      </c>
      <c r="AT167" s="7">
        <f>IF(SUMIFS('Eurostat market shares'!$Z$2:$Z$185,'Eurostat market shares'!$C$2:$C$185,'Market shares starting point Fe'!$C167,'Eurostat market shares'!$D$2:$D$185,'Market shares starting point Fe'!$D167)=0,(SUMIFS('RAW data extract'!AQ$74:AQ$81,'RAW data extract'!$C$74:$C$81,VLOOKUP('Market shares starting point Fe'!$D167,Nomenclature!$F$1:$G$8,2,FALSE))-'Market shares starting point Fe'!AS167)+AS167,$Z167/SUMIFS('Eurostat market shares'!$Z$2:$Z$185,'Eurostat market shares'!$C$2:$C$185,'Market shares starting point Fe'!$C167,'Eurostat market shares'!$D$2:$D$185,'Market shares starting point Fe'!$D167)*(SUMIFS('RAW data extract'!AQ$74:AQ$81,'RAW data extract'!$C$74:$C$81,VLOOKUP('Market shares starting point Fe'!$D167,Nomenclature!$F$1:$G$8,2,FALSE))-'Market shares starting point Fe'!AS167)+AS167)</f>
        <v>6.3021984549952367E-5</v>
      </c>
      <c r="AU167" s="7">
        <f>IF(SUMIFS('Eurostat market shares'!$Z$2:$Z$185,'Eurostat market shares'!$C$2:$C$185,'Market shares starting point Fe'!$C167,'Eurostat market shares'!$D$2:$D$185,'Market shares starting point Fe'!$D167)=0,(SUMIFS('RAW data extract'!AR$74:AR$81,'RAW data extract'!$C$74:$C$81,VLOOKUP('Market shares starting point Fe'!$D167,Nomenclature!$F$1:$G$8,2,FALSE))-'Market shares starting point Fe'!AT167)+AT167,$Z167/SUMIFS('Eurostat market shares'!$Z$2:$Z$185,'Eurostat market shares'!$C$2:$C$185,'Market shares starting point Fe'!$C167,'Eurostat market shares'!$D$2:$D$185,'Market shares starting point Fe'!$D167)*(SUMIFS('RAW data extract'!AR$74:AR$81,'RAW data extract'!$C$74:$C$81,VLOOKUP('Market shares starting point Fe'!$D167,Nomenclature!$F$1:$G$8,2,FALSE))-'Market shares starting point Fe'!AT167)+AT167)</f>
        <v>6.6061670150832237E-5</v>
      </c>
      <c r="AV167" s="7">
        <f>IF(SUMIFS('Eurostat market shares'!$Z$2:$Z$185,'Eurostat market shares'!$C$2:$C$185,'Market shares starting point Fe'!$C167,'Eurostat market shares'!$D$2:$D$185,'Market shares starting point Fe'!$D167)=0,(SUMIFS('RAW data extract'!AS$74:AS$81,'RAW data extract'!$C$74:$C$81,VLOOKUP('Market shares starting point Fe'!$D167,Nomenclature!$F$1:$G$8,2,FALSE))-'Market shares starting point Fe'!AU167)+AU167,$Z167/SUMIFS('Eurostat market shares'!$Z$2:$Z$185,'Eurostat market shares'!$C$2:$C$185,'Market shares starting point Fe'!$C167,'Eurostat market shares'!$D$2:$D$185,'Market shares starting point Fe'!$D167)*(SUMIFS('RAW data extract'!AS$74:AS$81,'RAW data extract'!$C$74:$C$81,VLOOKUP('Market shares starting point Fe'!$D167,Nomenclature!$F$1:$G$8,2,FALSE))-'Market shares starting point Fe'!AU167)+AU167)</f>
        <v>6.9224460196423571E-5</v>
      </c>
      <c r="AW167" s="7">
        <f>IF(SUMIFS('Eurostat market shares'!$Z$2:$Z$185,'Eurostat market shares'!$C$2:$C$185,'Market shares starting point Fe'!$C167,'Eurostat market shares'!$D$2:$D$185,'Market shares starting point Fe'!$D167)=0,(SUMIFS('RAW data extract'!AT$74:AT$81,'RAW data extract'!$C$74:$C$81,VLOOKUP('Market shares starting point Fe'!$D167,Nomenclature!$F$1:$G$8,2,FALSE))-'Market shares starting point Fe'!AV167)+AV167,$Z167/SUMIFS('Eurostat market shares'!$Z$2:$Z$185,'Eurostat market shares'!$C$2:$C$185,'Market shares starting point Fe'!$C167,'Eurostat market shares'!$D$2:$D$185,'Market shares starting point Fe'!$D167)*(SUMIFS('RAW data extract'!AT$74:AT$81,'RAW data extract'!$C$74:$C$81,VLOOKUP('Market shares starting point Fe'!$D167,Nomenclature!$F$1:$G$8,2,FALSE))-'Market shares starting point Fe'!AV167)+AV167)</f>
        <v>7.249390836290166E-5</v>
      </c>
      <c r="AX167" s="7">
        <f>IF(SUMIFS('Eurostat market shares'!$Z$2:$Z$185,'Eurostat market shares'!$C$2:$C$185,'Market shares starting point Fe'!$C167,'Eurostat market shares'!$D$2:$D$185,'Market shares starting point Fe'!$D167)=0,(SUMIFS('RAW data extract'!AU$74:AU$81,'RAW data extract'!$C$74:$C$81,VLOOKUP('Market shares starting point Fe'!$D167,Nomenclature!$F$1:$G$8,2,FALSE))-'Market shares starting point Fe'!AW167)+AW167,$Z167/SUMIFS('Eurostat market shares'!$Z$2:$Z$185,'Eurostat market shares'!$C$2:$C$185,'Market shares starting point Fe'!$C167,'Eurostat market shares'!$D$2:$D$185,'Market shares starting point Fe'!$D167)*(SUMIFS('RAW data extract'!AU$74:AU$81,'RAW data extract'!$C$74:$C$81,VLOOKUP('Market shares starting point Fe'!$D167,Nomenclature!$F$1:$G$8,2,FALSE))-'Market shares starting point Fe'!AW167)+AW167)</f>
        <v>7.5960177492498033E-5</v>
      </c>
      <c r="AY167" s="7">
        <f>IF(SUMIFS('Eurostat market shares'!$Z$2:$Z$185,'Eurostat market shares'!$C$2:$C$185,'Market shares starting point Fe'!$C167,'Eurostat market shares'!$D$2:$D$185,'Market shares starting point Fe'!$D167)=0,(SUMIFS('RAW data extract'!AV$74:AV$81,'RAW data extract'!$C$74:$C$81,VLOOKUP('Market shares starting point Fe'!$D167,Nomenclature!$F$1:$G$8,2,FALSE))-'Market shares starting point Fe'!AX167)+AX167,$Z167/SUMIFS('Eurostat market shares'!$Z$2:$Z$185,'Eurostat market shares'!$C$2:$C$185,'Market shares starting point Fe'!$C167,'Eurostat market shares'!$D$2:$D$185,'Market shares starting point Fe'!$D167)*(SUMIFS('RAW data extract'!AV$74:AV$81,'RAW data extract'!$C$74:$C$81,VLOOKUP('Market shares starting point Fe'!$D167,Nomenclature!$F$1:$G$8,2,FALSE))-'Market shares starting point Fe'!AX167)+AX167)</f>
        <v>7.9901486654215481E-5</v>
      </c>
      <c r="AZ167" s="7">
        <f>IF(SUMIFS('Eurostat market shares'!$Z$2:$Z$185,'Eurostat market shares'!$C$2:$C$185,'Market shares starting point Fe'!$C167,'Eurostat market shares'!$D$2:$D$185,'Market shares starting point Fe'!$D167)=0,(SUMIFS('RAW data extract'!AW$74:AW$81,'RAW data extract'!$C$74:$C$81,VLOOKUP('Market shares starting point Fe'!$D167,Nomenclature!$F$1:$G$8,2,FALSE))-'Market shares starting point Fe'!AY167)+AY167,$Z167/SUMIFS('Eurostat market shares'!$Z$2:$Z$185,'Eurostat market shares'!$C$2:$C$185,'Market shares starting point Fe'!$C167,'Eurostat market shares'!$D$2:$D$185,'Market shares starting point Fe'!$D167)*(SUMIFS('RAW data extract'!AW$74:AW$81,'RAW data extract'!$C$74:$C$81,VLOOKUP('Market shares starting point Fe'!$D167,Nomenclature!$F$1:$G$8,2,FALSE))-'Market shares starting point Fe'!AY167)+AY167)</f>
        <v>8.4063538533015611E-5</v>
      </c>
      <c r="BA167" s="7">
        <f>IF(SUMIFS('Eurostat market shares'!$Z$2:$Z$185,'Eurostat market shares'!$C$2:$C$185,'Market shares starting point Fe'!$C167,'Eurostat market shares'!$D$2:$D$185,'Market shares starting point Fe'!$D167)=0,(SUMIFS('RAW data extract'!AX$74:AX$81,'RAW data extract'!$C$74:$C$81,VLOOKUP('Market shares starting point Fe'!$D167,Nomenclature!$F$1:$G$8,2,FALSE))-'Market shares starting point Fe'!AZ167)+AZ167,$Z167/SUMIFS('Eurostat market shares'!$Z$2:$Z$185,'Eurostat market shares'!$C$2:$C$185,'Market shares starting point Fe'!$C167,'Eurostat market shares'!$D$2:$D$185,'Market shares starting point Fe'!$D167)*(SUMIFS('RAW data extract'!AX$74:AX$81,'RAW data extract'!$C$74:$C$81,VLOOKUP('Market shares starting point Fe'!$D167,Nomenclature!$F$1:$G$8,2,FALSE))-'Market shares starting point Fe'!AZ167)+AZ167)</f>
        <v>8.8609987851437781E-5</v>
      </c>
      <c r="BB167" s="7">
        <f>IF(SUMIFS('Eurostat market shares'!$Z$2:$Z$185,'Eurostat market shares'!$C$2:$C$185,'Market shares starting point Fe'!$C167,'Eurostat market shares'!$D$2:$D$185,'Market shares starting point Fe'!$D167)=0,(SUMIFS('RAW data extract'!AY$74:AY$81,'RAW data extract'!$C$74:$C$81,VLOOKUP('Market shares starting point Fe'!$D167,Nomenclature!$F$1:$G$8,2,FALSE))-'Market shares starting point Fe'!BA167)+BA167,$Z167/SUMIFS('Eurostat market shares'!$Z$2:$Z$185,'Eurostat market shares'!$C$2:$C$185,'Market shares starting point Fe'!$C167,'Eurostat market shares'!$D$2:$D$185,'Market shares starting point Fe'!$D167)*(SUMIFS('RAW data extract'!AY$74:AY$81,'RAW data extract'!$C$74:$C$81,VLOOKUP('Market shares starting point Fe'!$D167,Nomenclature!$F$1:$G$8,2,FALSE))-'Market shares starting point Fe'!BA167)+BA167)</f>
        <v>9.3658992963984897E-5</v>
      </c>
      <c r="BC167" s="7">
        <f>IF(SUMIFS('Eurostat market shares'!$Z$2:$Z$185,'Eurostat market shares'!$C$2:$C$185,'Market shares starting point Fe'!$C167,'Eurostat market shares'!$D$2:$D$185,'Market shares starting point Fe'!$D167)=0,(SUMIFS('RAW data extract'!AZ$74:AZ$81,'RAW data extract'!$C$74:$C$81,VLOOKUP('Market shares starting point Fe'!$D167,Nomenclature!$F$1:$G$8,2,FALSE))-'Market shares starting point Fe'!BB167)+BB167,$Z167/SUMIFS('Eurostat market shares'!$Z$2:$Z$185,'Eurostat market shares'!$C$2:$C$185,'Market shares starting point Fe'!$C167,'Eurostat market shares'!$D$2:$D$185,'Market shares starting point Fe'!$D167)*(SUMIFS('RAW data extract'!AZ$74:AZ$81,'RAW data extract'!$C$74:$C$81,VLOOKUP('Market shares starting point Fe'!$D167,Nomenclature!$F$1:$G$8,2,FALSE))-'Market shares starting point Fe'!BB167)+BB167)</f>
        <v>9.9276599341383099E-5</v>
      </c>
      <c r="BD167" s="7">
        <f>IF(SUMIFS('Eurostat market shares'!$Z$2:$Z$185,'Eurostat market shares'!$C$2:$C$185,'Market shares starting point Fe'!$C167,'Eurostat market shares'!$D$2:$D$185,'Market shares starting point Fe'!$D167)=0,(SUMIFS('RAW data extract'!BA$74:BA$81,'RAW data extract'!$C$74:$C$81,VLOOKUP('Market shares starting point Fe'!$D167,Nomenclature!$F$1:$G$8,2,FALSE))-'Market shares starting point Fe'!BC167)+BC167,$Z167/SUMIFS('Eurostat market shares'!$Z$2:$Z$185,'Eurostat market shares'!$C$2:$C$185,'Market shares starting point Fe'!$C167,'Eurostat market shares'!$D$2:$D$185,'Market shares starting point Fe'!$D167)*(SUMIFS('RAW data extract'!BA$74:BA$81,'RAW data extract'!$C$74:$C$81,VLOOKUP('Market shares starting point Fe'!$D167,Nomenclature!$F$1:$G$8,2,FALSE))-'Market shares starting point Fe'!BC167)+BC167)</f>
        <v>1.053592419088396E-4</v>
      </c>
      <c r="BE167" s="7">
        <f>IF(SUMIFS('Eurostat market shares'!$Z$2:$Z$185,'Eurostat market shares'!$C$2:$C$185,'Market shares starting point Fe'!$C167,'Eurostat market shares'!$D$2:$D$185,'Market shares starting point Fe'!$D167)=0,(SUMIFS('RAW data extract'!BB$74:BB$81,'RAW data extract'!$C$74:$C$81,VLOOKUP('Market shares starting point Fe'!$D167,Nomenclature!$F$1:$G$8,2,FALSE))-'Market shares starting point Fe'!BD167)+BD167,$Z167/SUMIFS('Eurostat market shares'!$Z$2:$Z$185,'Eurostat market shares'!$C$2:$C$185,'Market shares starting point Fe'!$C167,'Eurostat market shares'!$D$2:$D$185,'Market shares starting point Fe'!$D167)*(SUMIFS('RAW data extract'!BB$74:BB$81,'RAW data extract'!$C$74:$C$81,VLOOKUP('Market shares starting point Fe'!$D167,Nomenclature!$F$1:$G$8,2,FALSE))-'Market shares starting point Fe'!BD167)+BD167)</f>
        <v>1.1223743783746689E-4</v>
      </c>
      <c r="BF167" s="7">
        <f>IF(SUMIFS('Eurostat market shares'!$Z$2:$Z$185,'Eurostat market shares'!$C$2:$C$185,'Market shares starting point Fe'!$C167,'Eurostat market shares'!$D$2:$D$185,'Market shares starting point Fe'!$D167)=0,(SUMIFS('RAW data extract'!BC$74:BC$81,'RAW data extract'!$C$74:$C$81,VLOOKUP('Market shares starting point Fe'!$D167,Nomenclature!$F$1:$G$8,2,FALSE))-'Market shares starting point Fe'!BE167)+BE167,$Z167/SUMIFS('Eurostat market shares'!$Z$2:$Z$185,'Eurostat market shares'!$C$2:$C$185,'Market shares starting point Fe'!$C167,'Eurostat market shares'!$D$2:$D$185,'Market shares starting point Fe'!$D167)*(SUMIFS('RAW data extract'!BC$74:BC$81,'RAW data extract'!$C$74:$C$81,VLOOKUP('Market shares starting point Fe'!$D167,Nomenclature!$F$1:$G$8,2,FALSE))-'Market shares starting point Fe'!BE167)+BE167)</f>
        <v>1.1994345012950137E-4</v>
      </c>
      <c r="BG167" s="7">
        <f>IF(SUMIFS('Eurostat market shares'!$Z$2:$Z$185,'Eurostat market shares'!$C$2:$C$185,'Market shares starting point Fe'!$C167,'Eurostat market shares'!$D$2:$D$185,'Market shares starting point Fe'!$D167)=0,(SUMIFS('RAW data extract'!BD$74:BD$81,'RAW data extract'!$C$74:$C$81,VLOOKUP('Market shares starting point Fe'!$D167,Nomenclature!$F$1:$G$8,2,FALSE))-'Market shares starting point Fe'!BF167)+BF167,$Z167/SUMIFS('Eurostat market shares'!$Z$2:$Z$185,'Eurostat market shares'!$C$2:$C$185,'Market shares starting point Fe'!$C167,'Eurostat market shares'!$D$2:$D$185,'Market shares starting point Fe'!$D167)*(SUMIFS('RAW data extract'!BD$74:BD$81,'RAW data extract'!$C$74:$C$81,VLOOKUP('Market shares starting point Fe'!$D167,Nomenclature!$F$1:$G$8,2,FALSE))-'Market shares starting point Fe'!BF167)+BF167)</f>
        <v>1.286164202993178E-4</v>
      </c>
      <c r="BH167" s="7">
        <f>IF(SUMIFS('Eurostat market shares'!$Z$2:$Z$185,'Eurostat market shares'!$C$2:$C$185,'Market shares starting point Fe'!$C167,'Eurostat market shares'!$D$2:$D$185,'Market shares starting point Fe'!$D167)=0,(SUMIFS('RAW data extract'!BE$74:BE$81,'RAW data extract'!$C$74:$C$81,VLOOKUP('Market shares starting point Fe'!$D167,Nomenclature!$F$1:$G$8,2,FALSE))-'Market shares starting point Fe'!BG167)+BG167,$Z167/SUMIFS('Eurostat market shares'!$Z$2:$Z$185,'Eurostat market shares'!$C$2:$C$185,'Market shares starting point Fe'!$C167,'Eurostat market shares'!$D$2:$D$185,'Market shares starting point Fe'!$D167)*(SUMIFS('RAW data extract'!BE$74:BE$81,'RAW data extract'!$C$74:$C$81,VLOOKUP('Market shares starting point Fe'!$D167,Nomenclature!$F$1:$G$8,2,FALSE))-'Market shares starting point Fe'!BG167)+BG167)</f>
        <v>1.3847148359464765E-4</v>
      </c>
    </row>
    <row r="168" spans="1:60" hidden="1" x14ac:dyDescent="0.3">
      <c r="A168" t="s">
        <v>9</v>
      </c>
      <c r="B168" t="s">
        <v>10</v>
      </c>
      <c r="C168" t="s">
        <v>42</v>
      </c>
      <c r="D168" t="s">
        <v>22</v>
      </c>
      <c r="E168" t="s">
        <v>13</v>
      </c>
      <c r="F168" t="s">
        <v>14</v>
      </c>
      <c r="G168" t="s">
        <v>14</v>
      </c>
      <c r="H168" t="s">
        <v>15</v>
      </c>
      <c r="I168" t="s">
        <v>16</v>
      </c>
      <c r="J168" s="6">
        <f>IFERROR(SUMIFS('intermediary sheet'!J$2:J$185,'intermediary sheet'!$C$2:$C$185,'Market shares starting point Fe'!$C168,'intermediary sheet'!$D$2:$D$185,'Market shares starting point Fe'!$D168)/SUMIFS('intermediary sheet'!J$2:J$185,'intermediary sheet'!$C$2:$C$185,'Market shares starting point Fe'!$C168,'intermediary sheet'!$D$2:$D$185,"total"),0)</f>
        <v>0.96523437499999998</v>
      </c>
      <c r="K168" s="6">
        <f>IFERROR(SUMIFS('intermediary sheet'!K$2:K$185,'intermediary sheet'!$C$2:$C$185,'Market shares starting point Fe'!$C168,'intermediary sheet'!$D$2:$D$185,'Market shares starting point Fe'!$D168)/SUMIFS('intermediary sheet'!K$2:K$185,'intermediary sheet'!$C$2:$C$185,'Market shares starting point Fe'!$C168,'intermediary sheet'!$D$2:$D$185,"total"),0)</f>
        <v>0.9667858717483957</v>
      </c>
      <c r="L168" s="6">
        <f>IFERROR(SUMIFS('intermediary sheet'!L$2:L$185,'intermediary sheet'!$C$2:$C$185,'Market shares starting point Fe'!$C168,'intermediary sheet'!$D$2:$D$185,'Market shares starting point Fe'!$D168)/SUMIFS('intermediary sheet'!L$2:L$185,'intermediary sheet'!$C$2:$C$185,'Market shares starting point Fe'!$C168,'intermediary sheet'!$D$2:$D$185,"total"),0)</f>
        <v>0.96399598716884849</v>
      </c>
      <c r="M168" s="6">
        <f>IFERROR(SUMIFS('intermediary sheet'!M$2:M$185,'intermediary sheet'!$C$2:$C$185,'Market shares starting point Fe'!$C168,'intermediary sheet'!$D$2:$D$185,'Market shares starting point Fe'!$D168)/SUMIFS('intermediary sheet'!M$2:M$185,'intermediary sheet'!$C$2:$C$185,'Market shares starting point Fe'!$C168,'intermediary sheet'!$D$2:$D$185,"total"),0)</f>
        <v>0.95995649836257868</v>
      </c>
      <c r="N168" s="6">
        <f>IFERROR(SUMIFS('intermediary sheet'!N$2:N$185,'intermediary sheet'!$C$2:$C$185,'Market shares starting point Fe'!$C168,'intermediary sheet'!$D$2:$D$185,'Market shares starting point Fe'!$D168)/SUMIFS('intermediary sheet'!N$2:N$185,'intermediary sheet'!$C$2:$C$185,'Market shares starting point Fe'!$C168,'intermediary sheet'!$D$2:$D$185,"total"),0)</f>
        <v>0.9530766242480605</v>
      </c>
      <c r="O168" s="6">
        <f>IFERROR(SUMIFS('intermediary sheet'!O$2:O$185,'intermediary sheet'!$C$2:$C$185,'Market shares starting point Fe'!$C168,'intermediary sheet'!$D$2:$D$185,'Market shares starting point Fe'!$D168)/SUMIFS('intermediary sheet'!O$2:O$185,'intermediary sheet'!$C$2:$C$185,'Market shares starting point Fe'!$C168,'intermediary sheet'!$D$2:$D$185,"total"),0)</f>
        <v>0.9525173017400278</v>
      </c>
      <c r="P168" s="6">
        <f>IFERROR(SUMIFS('intermediary sheet'!P$2:P$185,'intermediary sheet'!$C$2:$C$185,'Market shares starting point Fe'!$C168,'intermediary sheet'!$D$2:$D$185,'Market shares starting point Fe'!$D168)/SUMIFS('intermediary sheet'!P$2:P$185,'intermediary sheet'!$C$2:$C$185,'Market shares starting point Fe'!$C168,'intermediary sheet'!$D$2:$D$185,"total"),0)</f>
        <v>0.94410330711558799</v>
      </c>
      <c r="Q168" s="6">
        <f>IFERROR(SUMIFS('intermediary sheet'!Q$2:Q$185,'intermediary sheet'!$C$2:$C$185,'Market shares starting point Fe'!$C168,'intermediary sheet'!$D$2:$D$185,'Market shares starting point Fe'!$D168)/SUMIFS('intermediary sheet'!Q$2:Q$185,'intermediary sheet'!$C$2:$C$185,'Market shares starting point Fe'!$C168,'intermediary sheet'!$D$2:$D$185,"total"),0)</f>
        <v>0.93588570783217562</v>
      </c>
      <c r="R168" s="6">
        <f>IFERROR(SUMIFS('intermediary sheet'!R$2:R$185,'intermediary sheet'!$C$2:$C$185,'Market shares starting point Fe'!$C168,'intermediary sheet'!$D$2:$D$185,'Market shares starting point Fe'!$D168)/SUMIFS('intermediary sheet'!R$2:R$185,'intermediary sheet'!$C$2:$C$185,'Market shares starting point Fe'!$C168,'intermediary sheet'!$D$2:$D$185,"total"),0)</f>
        <v>0.93268205428089856</v>
      </c>
      <c r="S168" s="6">
        <f>IFERROR(SUMIFS('intermediary sheet'!S$2:S$185,'intermediary sheet'!$C$2:$C$185,'Market shares starting point Fe'!$C168,'intermediary sheet'!$D$2:$D$185,'Market shares starting point Fe'!$D168)/SUMIFS('intermediary sheet'!S$2:S$185,'intermediary sheet'!$C$2:$C$185,'Market shares starting point Fe'!$C168,'intermediary sheet'!$D$2:$D$185,"total"),0)</f>
        <v>0.92834894641213817</v>
      </c>
      <c r="T168" s="6">
        <f>IFERROR(SUMIFS('intermediary sheet'!T$2:T$185,'intermediary sheet'!$C$2:$C$185,'Market shares starting point Fe'!$C168,'intermediary sheet'!$D$2:$D$185,'Market shares starting point Fe'!$D168)/SUMIFS('intermediary sheet'!T$2:T$185,'intermediary sheet'!$C$2:$C$185,'Market shares starting point Fe'!$C168,'intermediary sheet'!$D$2:$D$185,"total"),0)</f>
        <v>0.9259578131726216</v>
      </c>
      <c r="U168" s="6">
        <f>IFERROR(SUMIFS('intermediary sheet'!U$2:U$185,'intermediary sheet'!$C$2:$C$185,'Market shares starting point Fe'!$C168,'intermediary sheet'!$D$2:$D$185,'Market shares starting point Fe'!$D168)/SUMIFS('intermediary sheet'!U$2:U$185,'intermediary sheet'!$C$2:$C$185,'Market shares starting point Fe'!$C168,'intermediary sheet'!$D$2:$D$185,"total"),0)</f>
        <v>0.9134792559122118</v>
      </c>
      <c r="V168" s="6">
        <f>IFERROR(SUMIFS('intermediary sheet'!V$2:V$185,'intermediary sheet'!$C$2:$C$185,'Market shares starting point Fe'!$C168,'intermediary sheet'!$D$2:$D$185,'Market shares starting point Fe'!$D168)/SUMIFS('intermediary sheet'!V$2:V$185,'intermediary sheet'!$C$2:$C$185,'Market shares starting point Fe'!$C168,'intermediary sheet'!$D$2:$D$185,"total"),0)</f>
        <v>0.89628781487284559</v>
      </c>
      <c r="W168" s="6">
        <f>IFERROR(SUMIFS('intermediary sheet'!W$2:W$185,'intermediary sheet'!$C$2:$C$185,'Market shares starting point Fe'!$C168,'intermediary sheet'!$D$2:$D$185,'Market shares starting point Fe'!$D168)/SUMIFS('intermediary sheet'!W$2:W$185,'intermediary sheet'!$C$2:$C$185,'Market shares starting point Fe'!$C168,'intermediary sheet'!$D$2:$D$185,"total"),0)</f>
        <v>0.88343152579054951</v>
      </c>
      <c r="X168" s="6">
        <f>IFERROR(SUMIFS('intermediary sheet'!X$2:X$185,'intermediary sheet'!$C$2:$C$185,'Market shares starting point Fe'!$C168,'intermediary sheet'!$D$2:$D$185,'Market shares starting point Fe'!$D168)/SUMIFS('intermediary sheet'!X$2:X$185,'intermediary sheet'!$C$2:$C$185,'Market shares starting point Fe'!$C168,'intermediary sheet'!$D$2:$D$185,"total"),0)</f>
        <v>0.86390996814689902</v>
      </c>
      <c r="Y168" s="6">
        <f>IFERROR(SUMIFS('intermediary sheet'!Y$2:Y$185,'intermediary sheet'!$C$2:$C$185,'Market shares starting point Fe'!$C168,'intermediary sheet'!$D$2:$D$185,'Market shares starting point Fe'!$D168)/SUMIFS('intermediary sheet'!Y$2:Y$185,'intermediary sheet'!$C$2:$C$185,'Market shares starting point Fe'!$C168,'intermediary sheet'!$D$2:$D$185,"total"),0)</f>
        <v>0.8484472049689441</v>
      </c>
      <c r="Z168" s="6">
        <f>IFERROR(SUMIFS('intermediary sheet'!Z$2:Z$185,'intermediary sheet'!$C$2:$C$185,'Market shares starting point Fe'!$C168,'intermediary sheet'!$D$2:$D$185,'Market shares starting point Fe'!$D168)/SUMIFS('intermediary sheet'!Z$2:Z$185,'intermediary sheet'!$C$2:$C$185,'Market shares starting point Fe'!$C168,'intermediary sheet'!$D$2:$D$185,"total"),0)</f>
        <v>0.82735227825164626</v>
      </c>
      <c r="AA168" s="7">
        <f>IF(SUMIFS('Eurostat market shares'!$Z$2:$Z$185,'Eurostat market shares'!$C$2:$C$185,'Market shares starting point Fe'!$C168,'Eurostat market shares'!$D$2:$D$185,'Market shares starting point Fe'!$D168)=0,(SUMIFS('RAW data extract'!X$74:X$81,'RAW data extract'!$C$74:$C$81,VLOOKUP('Market shares starting point Fe'!$D168,Nomenclature!$F$1:$G$8,2,FALSE))-'Market shares starting point Fe'!Z168)+Z168,$Z168/SUMIFS('Eurostat market shares'!$Z$2:$Z$185,'Eurostat market shares'!$C$2:$C$185,'Market shares starting point Fe'!$C168,'Eurostat market shares'!$D$2:$D$185,'Market shares starting point Fe'!$D168)*(SUMIFS('RAW data extract'!X$74:X$81,'RAW data extract'!$C$74:$C$81,VLOOKUP('Market shares starting point Fe'!$D168,Nomenclature!$F$1:$G$8,2,FALSE))-'Market shares starting point Fe'!Z168)+Z168)</f>
        <v>0.93524532854898357</v>
      </c>
      <c r="AB168" s="7">
        <f>IF(SUMIFS('Eurostat market shares'!$Z$2:$Z$185,'Eurostat market shares'!$C$2:$C$185,'Market shares starting point Fe'!$C168,'Eurostat market shares'!$D$2:$D$185,'Market shares starting point Fe'!$D168)=0,(SUMIFS('RAW data extract'!Y$74:Y$81,'RAW data extract'!$C$74:$C$81,VLOOKUP('Market shares starting point Fe'!$D168,Nomenclature!$F$1:$G$8,2,FALSE))-'Market shares starting point Fe'!AA168)+AA168,$Z168/SUMIFS('Eurostat market shares'!$Z$2:$Z$185,'Eurostat market shares'!$C$2:$C$185,'Market shares starting point Fe'!$C168,'Eurostat market shares'!$D$2:$D$185,'Market shares starting point Fe'!$D168)*(SUMIFS('RAW data extract'!Y$74:Y$81,'RAW data extract'!$C$74:$C$81,VLOOKUP('Market shares starting point Fe'!$D168,Nomenclature!$F$1:$G$8,2,FALSE))-'Market shares starting point Fe'!AA168)+AA168)</f>
        <v>0.93449248644743588</v>
      </c>
      <c r="AC168" s="7">
        <f>IF(SUMIFS('Eurostat market shares'!$Z$2:$Z$185,'Eurostat market shares'!$C$2:$C$185,'Market shares starting point Fe'!$C168,'Eurostat market shares'!$D$2:$D$185,'Market shares starting point Fe'!$D168)=0,(SUMIFS('RAW data extract'!Z$74:Z$81,'RAW data extract'!$C$74:$C$81,VLOOKUP('Market shares starting point Fe'!$D168,Nomenclature!$F$1:$G$8,2,FALSE))-'Market shares starting point Fe'!AB168)+AB168,$Z168/SUMIFS('Eurostat market shares'!$Z$2:$Z$185,'Eurostat market shares'!$C$2:$C$185,'Market shares starting point Fe'!$C168,'Eurostat market shares'!$D$2:$D$185,'Market shares starting point Fe'!$D168)*(SUMIFS('RAW data extract'!Z$74:Z$81,'RAW data extract'!$C$74:$C$81,VLOOKUP('Market shares starting point Fe'!$D168,Nomenclature!$F$1:$G$8,2,FALSE))-'Market shares starting point Fe'!AB168)+AB168)</f>
        <v>0.93331700624007874</v>
      </c>
      <c r="AD168" s="7">
        <f>IF(SUMIFS('Eurostat market shares'!$Z$2:$Z$185,'Eurostat market shares'!$C$2:$C$185,'Market shares starting point Fe'!$C168,'Eurostat market shares'!$D$2:$D$185,'Market shares starting point Fe'!$D168)=0,(SUMIFS('RAW data extract'!AA$74:AA$81,'RAW data extract'!$C$74:$C$81,VLOOKUP('Market shares starting point Fe'!$D168,Nomenclature!$F$1:$G$8,2,FALSE))-'Market shares starting point Fe'!AC168)+AC168,$Z168/SUMIFS('Eurostat market shares'!$Z$2:$Z$185,'Eurostat market shares'!$C$2:$C$185,'Market shares starting point Fe'!$C168,'Eurostat market shares'!$D$2:$D$185,'Market shares starting point Fe'!$D168)*(SUMIFS('RAW data extract'!AA$74:AA$81,'RAW data extract'!$C$74:$C$81,VLOOKUP('Market shares starting point Fe'!$D168,Nomenclature!$F$1:$G$8,2,FALSE))-'Market shares starting point Fe'!AC168)+AC168)</f>
        <v>0.93202508908884707</v>
      </c>
      <c r="AE168" s="7">
        <f>IF(SUMIFS('Eurostat market shares'!$Z$2:$Z$185,'Eurostat market shares'!$C$2:$C$185,'Market shares starting point Fe'!$C168,'Eurostat market shares'!$D$2:$D$185,'Market shares starting point Fe'!$D168)=0,(SUMIFS('RAW data extract'!AB$74:AB$81,'RAW data extract'!$C$74:$C$81,VLOOKUP('Market shares starting point Fe'!$D168,Nomenclature!$F$1:$G$8,2,FALSE))-'Market shares starting point Fe'!AD168)+AD168,$Z168/SUMIFS('Eurostat market shares'!$Z$2:$Z$185,'Eurostat market shares'!$C$2:$C$185,'Market shares starting point Fe'!$C168,'Eurostat market shares'!$D$2:$D$185,'Market shares starting point Fe'!$D168)*(SUMIFS('RAW data extract'!AB$74:AB$81,'RAW data extract'!$C$74:$C$81,VLOOKUP('Market shares starting point Fe'!$D168,Nomenclature!$F$1:$G$8,2,FALSE))-'Market shares starting point Fe'!AD168)+AD168)</f>
        <v>0.93063700015356965</v>
      </c>
      <c r="AF168" s="7">
        <f>IF(SUMIFS('Eurostat market shares'!$Z$2:$Z$185,'Eurostat market shares'!$C$2:$C$185,'Market shares starting point Fe'!$C168,'Eurostat market shares'!$D$2:$D$185,'Market shares starting point Fe'!$D168)=0,(SUMIFS('RAW data extract'!AC$74:AC$81,'RAW data extract'!$C$74:$C$81,VLOOKUP('Market shares starting point Fe'!$D168,Nomenclature!$F$1:$G$8,2,FALSE))-'Market shares starting point Fe'!AE168)+AE168,$Z168/SUMIFS('Eurostat market shares'!$Z$2:$Z$185,'Eurostat market shares'!$C$2:$C$185,'Market shares starting point Fe'!$C168,'Eurostat market shares'!$D$2:$D$185,'Market shares starting point Fe'!$D168)*(SUMIFS('RAW data extract'!AC$74:AC$81,'RAW data extract'!$C$74:$C$81,VLOOKUP('Market shares starting point Fe'!$D168,Nomenclature!$F$1:$G$8,2,FALSE))-'Market shares starting point Fe'!AE168)+AE168)</f>
        <v>0.92906053459345161</v>
      </c>
      <c r="AG168" s="7">
        <f>IF(SUMIFS('Eurostat market shares'!$Z$2:$Z$185,'Eurostat market shares'!$C$2:$C$185,'Market shares starting point Fe'!$C168,'Eurostat market shares'!$D$2:$D$185,'Market shares starting point Fe'!$D168)=0,(SUMIFS('RAW data extract'!AD$74:AD$81,'RAW data extract'!$C$74:$C$81,VLOOKUP('Market shares starting point Fe'!$D168,Nomenclature!$F$1:$G$8,2,FALSE))-'Market shares starting point Fe'!AF168)+AF168,$Z168/SUMIFS('Eurostat market shares'!$Z$2:$Z$185,'Eurostat market shares'!$C$2:$C$185,'Market shares starting point Fe'!$C168,'Eurostat market shares'!$D$2:$D$185,'Market shares starting point Fe'!$D168)*(SUMIFS('RAW data extract'!AD$74:AD$81,'RAW data extract'!$C$74:$C$81,VLOOKUP('Market shares starting point Fe'!$D168,Nomenclature!$F$1:$G$8,2,FALSE))-'Market shares starting point Fe'!AF168)+AF168)</f>
        <v>0.92734681401782304</v>
      </c>
      <c r="AH168" s="7">
        <f>IF(SUMIFS('Eurostat market shares'!$Z$2:$Z$185,'Eurostat market shares'!$C$2:$C$185,'Market shares starting point Fe'!$C168,'Eurostat market shares'!$D$2:$D$185,'Market shares starting point Fe'!$D168)=0,(SUMIFS('RAW data extract'!AE$74:AE$81,'RAW data extract'!$C$74:$C$81,VLOOKUP('Market shares starting point Fe'!$D168,Nomenclature!$F$1:$G$8,2,FALSE))-'Market shares starting point Fe'!AG168)+AG168,$Z168/SUMIFS('Eurostat market shares'!$Z$2:$Z$185,'Eurostat market shares'!$C$2:$C$185,'Market shares starting point Fe'!$C168,'Eurostat market shares'!$D$2:$D$185,'Market shares starting point Fe'!$D168)*(SUMIFS('RAW data extract'!AE$74:AE$81,'RAW data extract'!$C$74:$C$81,VLOOKUP('Market shares starting point Fe'!$D168,Nomenclature!$F$1:$G$8,2,FALSE))-'Market shares starting point Fe'!AG168)+AG168)</f>
        <v>0.925290039026054</v>
      </c>
      <c r="AI168" s="7">
        <f>IF(SUMIFS('Eurostat market shares'!$Z$2:$Z$185,'Eurostat market shares'!$C$2:$C$185,'Market shares starting point Fe'!$C168,'Eurostat market shares'!$D$2:$D$185,'Market shares starting point Fe'!$D168)=0,(SUMIFS('RAW data extract'!AF$74:AF$81,'RAW data extract'!$C$74:$C$81,VLOOKUP('Market shares starting point Fe'!$D168,Nomenclature!$F$1:$G$8,2,FALSE))-'Market shares starting point Fe'!AH168)+AH168,$Z168/SUMIFS('Eurostat market shares'!$Z$2:$Z$185,'Eurostat market shares'!$C$2:$C$185,'Market shares starting point Fe'!$C168,'Eurostat market shares'!$D$2:$D$185,'Market shares starting point Fe'!$D168)*(SUMIFS('RAW data extract'!AF$74:AF$81,'RAW data extract'!$C$74:$C$81,VLOOKUP('Market shares starting point Fe'!$D168,Nomenclature!$F$1:$G$8,2,FALSE))-'Market shares starting point Fe'!AH168)+AH168)</f>
        <v>0.9229683667348737</v>
      </c>
      <c r="AJ168" s="7">
        <f>IF(SUMIFS('Eurostat market shares'!$Z$2:$Z$185,'Eurostat market shares'!$C$2:$C$185,'Market shares starting point Fe'!$C168,'Eurostat market shares'!$D$2:$D$185,'Market shares starting point Fe'!$D168)=0,(SUMIFS('RAW data extract'!AG$74:AG$81,'RAW data extract'!$C$74:$C$81,VLOOKUP('Market shares starting point Fe'!$D168,Nomenclature!$F$1:$G$8,2,FALSE))-'Market shares starting point Fe'!AI168)+AI168,$Z168/SUMIFS('Eurostat market shares'!$Z$2:$Z$185,'Eurostat market shares'!$C$2:$C$185,'Market shares starting point Fe'!$C168,'Eurostat market shares'!$D$2:$D$185,'Market shares starting point Fe'!$D168)*(SUMIFS('RAW data extract'!AG$74:AG$81,'RAW data extract'!$C$74:$C$81,VLOOKUP('Market shares starting point Fe'!$D168,Nomenclature!$F$1:$G$8,2,FALSE))-'Market shares starting point Fe'!AI168)+AI168)</f>
        <v>0.920270264775637</v>
      </c>
      <c r="AK168" s="7">
        <f>IF(SUMIFS('Eurostat market shares'!$Z$2:$Z$185,'Eurostat market shares'!$C$2:$C$185,'Market shares starting point Fe'!$C168,'Eurostat market shares'!$D$2:$D$185,'Market shares starting point Fe'!$D168)=0,(SUMIFS('RAW data extract'!AH$74:AH$81,'RAW data extract'!$C$74:$C$81,VLOOKUP('Market shares starting point Fe'!$D168,Nomenclature!$F$1:$G$8,2,FALSE))-'Market shares starting point Fe'!AJ168)+AJ168,$Z168/SUMIFS('Eurostat market shares'!$Z$2:$Z$185,'Eurostat market shares'!$C$2:$C$185,'Market shares starting point Fe'!$C168,'Eurostat market shares'!$D$2:$D$185,'Market shares starting point Fe'!$D168)*(SUMIFS('RAW data extract'!AH$74:AH$81,'RAW data extract'!$C$74:$C$81,VLOOKUP('Market shares starting point Fe'!$D168,Nomenclature!$F$1:$G$8,2,FALSE))-'Market shares starting point Fe'!AJ168)+AJ168)</f>
        <v>0.91685150038764629</v>
      </c>
      <c r="AL168" s="7">
        <f>IF(SUMIFS('Eurostat market shares'!$Z$2:$Z$185,'Eurostat market shares'!$C$2:$C$185,'Market shares starting point Fe'!$C168,'Eurostat market shares'!$D$2:$D$185,'Market shares starting point Fe'!$D168)=0,(SUMIFS('RAW data extract'!AI$74:AI$81,'RAW data extract'!$C$74:$C$81,VLOOKUP('Market shares starting point Fe'!$D168,Nomenclature!$F$1:$G$8,2,FALSE))-'Market shares starting point Fe'!AK168)+AK168,$Z168/SUMIFS('Eurostat market shares'!$Z$2:$Z$185,'Eurostat market shares'!$C$2:$C$185,'Market shares starting point Fe'!$C168,'Eurostat market shares'!$D$2:$D$185,'Market shares starting point Fe'!$D168)*(SUMIFS('RAW data extract'!AI$74:AI$81,'RAW data extract'!$C$74:$C$81,VLOOKUP('Market shares starting point Fe'!$D168,Nomenclature!$F$1:$G$8,2,FALSE))-'Market shares starting point Fe'!AK168)+AK168)</f>
        <v>0.9125228175487109</v>
      </c>
      <c r="AM168" s="7">
        <f>IF(SUMIFS('Eurostat market shares'!$Z$2:$Z$185,'Eurostat market shares'!$C$2:$C$185,'Market shares starting point Fe'!$C168,'Eurostat market shares'!$D$2:$D$185,'Market shares starting point Fe'!$D168)=0,(SUMIFS('RAW data extract'!AJ$74:AJ$81,'RAW data extract'!$C$74:$C$81,VLOOKUP('Market shares starting point Fe'!$D168,Nomenclature!$F$1:$G$8,2,FALSE))-'Market shares starting point Fe'!AL168)+AL168,$Z168/SUMIFS('Eurostat market shares'!$Z$2:$Z$185,'Eurostat market shares'!$C$2:$C$185,'Market shares starting point Fe'!$C168,'Eurostat market shares'!$D$2:$D$185,'Market shares starting point Fe'!$D168)*(SUMIFS('RAW data extract'!AJ$74:AJ$81,'RAW data extract'!$C$74:$C$81,VLOOKUP('Market shares starting point Fe'!$D168,Nomenclature!$F$1:$G$8,2,FALSE))-'Market shares starting point Fe'!AL168)+AL168)</f>
        <v>0.9070517177187355</v>
      </c>
      <c r="AN168" s="7">
        <f>IF(SUMIFS('Eurostat market shares'!$Z$2:$Z$185,'Eurostat market shares'!$C$2:$C$185,'Market shares starting point Fe'!$C168,'Eurostat market shares'!$D$2:$D$185,'Market shares starting point Fe'!$D168)=0,(SUMIFS('RAW data extract'!AK$74:AK$81,'RAW data extract'!$C$74:$C$81,VLOOKUP('Market shares starting point Fe'!$D168,Nomenclature!$F$1:$G$8,2,FALSE))-'Market shares starting point Fe'!AM168)+AM168,$Z168/SUMIFS('Eurostat market shares'!$Z$2:$Z$185,'Eurostat market shares'!$C$2:$C$185,'Market shares starting point Fe'!$C168,'Eurostat market shares'!$D$2:$D$185,'Market shares starting point Fe'!$D168)*(SUMIFS('RAW data extract'!AK$74:AK$81,'RAW data extract'!$C$74:$C$81,VLOOKUP('Market shares starting point Fe'!$D168,Nomenclature!$F$1:$G$8,2,FALSE))-'Market shares starting point Fe'!AM168)+AM168)</f>
        <v>0.89982096358759578</v>
      </c>
      <c r="AO168" s="7">
        <f>IF(SUMIFS('Eurostat market shares'!$Z$2:$Z$185,'Eurostat market shares'!$C$2:$C$185,'Market shares starting point Fe'!$C168,'Eurostat market shares'!$D$2:$D$185,'Market shares starting point Fe'!$D168)=0,(SUMIFS('RAW data extract'!AL$74:AL$81,'RAW data extract'!$C$74:$C$81,VLOOKUP('Market shares starting point Fe'!$D168,Nomenclature!$F$1:$G$8,2,FALSE))-'Market shares starting point Fe'!AN168)+AN168,$Z168/SUMIFS('Eurostat market shares'!$Z$2:$Z$185,'Eurostat market shares'!$C$2:$C$185,'Market shares starting point Fe'!$C168,'Eurostat market shares'!$D$2:$D$185,'Market shares starting point Fe'!$D168)*(SUMIFS('RAW data extract'!AL$74:AL$81,'RAW data extract'!$C$74:$C$81,VLOOKUP('Market shares starting point Fe'!$D168,Nomenclature!$F$1:$G$8,2,FALSE))-'Market shares starting point Fe'!AN168)+AN168)</f>
        <v>0.89160165235825717</v>
      </c>
      <c r="AP168" s="7">
        <f>IF(SUMIFS('Eurostat market shares'!$Z$2:$Z$185,'Eurostat market shares'!$C$2:$C$185,'Market shares starting point Fe'!$C168,'Eurostat market shares'!$D$2:$D$185,'Market shares starting point Fe'!$D168)=0,(SUMIFS('RAW data extract'!AM$74:AM$81,'RAW data extract'!$C$74:$C$81,VLOOKUP('Market shares starting point Fe'!$D168,Nomenclature!$F$1:$G$8,2,FALSE))-'Market shares starting point Fe'!AO168)+AO168,$Z168/SUMIFS('Eurostat market shares'!$Z$2:$Z$185,'Eurostat market shares'!$C$2:$C$185,'Market shares starting point Fe'!$C168,'Eurostat market shares'!$D$2:$D$185,'Market shares starting point Fe'!$D168)*(SUMIFS('RAW data extract'!AM$74:AM$81,'RAW data extract'!$C$74:$C$81,VLOOKUP('Market shares starting point Fe'!$D168,Nomenclature!$F$1:$G$8,2,FALSE))-'Market shares starting point Fe'!AO168)+AO168)</f>
        <v>0.88248661416599927</v>
      </c>
      <c r="AQ168" s="7">
        <f>IF(SUMIFS('Eurostat market shares'!$Z$2:$Z$185,'Eurostat market shares'!$C$2:$C$185,'Market shares starting point Fe'!$C168,'Eurostat market shares'!$D$2:$D$185,'Market shares starting point Fe'!$D168)=0,(SUMIFS('RAW data extract'!AN$74:AN$81,'RAW data extract'!$C$74:$C$81,VLOOKUP('Market shares starting point Fe'!$D168,Nomenclature!$F$1:$G$8,2,FALSE))-'Market shares starting point Fe'!AP168)+AP168,$Z168/SUMIFS('Eurostat market shares'!$Z$2:$Z$185,'Eurostat market shares'!$C$2:$C$185,'Market shares starting point Fe'!$C168,'Eurostat market shares'!$D$2:$D$185,'Market shares starting point Fe'!$D168)*(SUMIFS('RAW data extract'!AN$74:AN$81,'RAW data extract'!$C$74:$C$81,VLOOKUP('Market shares starting point Fe'!$D168,Nomenclature!$F$1:$G$8,2,FALSE))-'Market shares starting point Fe'!AP168)+AP168)</f>
        <v>0.87275386714118752</v>
      </c>
      <c r="AR168" s="7">
        <f>IF(SUMIFS('Eurostat market shares'!$Z$2:$Z$185,'Eurostat market shares'!$C$2:$C$185,'Market shares starting point Fe'!$C168,'Eurostat market shares'!$D$2:$D$185,'Market shares starting point Fe'!$D168)=0,(SUMIFS('RAW data extract'!AO$74:AO$81,'RAW data extract'!$C$74:$C$81,VLOOKUP('Market shares starting point Fe'!$D168,Nomenclature!$F$1:$G$8,2,FALSE))-'Market shares starting point Fe'!AQ168)+AQ168,$Z168/SUMIFS('Eurostat market shares'!$Z$2:$Z$185,'Eurostat market shares'!$C$2:$C$185,'Market shares starting point Fe'!$C168,'Eurostat market shares'!$D$2:$D$185,'Market shares starting point Fe'!$D168)*(SUMIFS('RAW data extract'!AO$74:AO$81,'RAW data extract'!$C$74:$C$81,VLOOKUP('Market shares starting point Fe'!$D168,Nomenclature!$F$1:$G$8,2,FALSE))-'Market shares starting point Fe'!AQ168)+AQ168)</f>
        <v>0.86228020646038006</v>
      </c>
      <c r="AS168" s="7">
        <f>IF(SUMIFS('Eurostat market shares'!$Z$2:$Z$185,'Eurostat market shares'!$C$2:$C$185,'Market shares starting point Fe'!$C168,'Eurostat market shares'!$D$2:$D$185,'Market shares starting point Fe'!$D168)=0,(SUMIFS('RAW data extract'!AP$74:AP$81,'RAW data extract'!$C$74:$C$81,VLOOKUP('Market shares starting point Fe'!$D168,Nomenclature!$F$1:$G$8,2,FALSE))-'Market shares starting point Fe'!AR168)+AR168,$Z168/SUMIFS('Eurostat market shares'!$Z$2:$Z$185,'Eurostat market shares'!$C$2:$C$185,'Market shares starting point Fe'!$C168,'Eurostat market shares'!$D$2:$D$185,'Market shares starting point Fe'!$D168)*(SUMIFS('RAW data extract'!AP$74:AP$81,'RAW data extract'!$C$74:$C$81,VLOOKUP('Market shares starting point Fe'!$D168,Nomenclature!$F$1:$G$8,2,FALSE))-'Market shares starting point Fe'!AR168)+AR168)</f>
        <v>0.85109169656080719</v>
      </c>
      <c r="AT168" s="7">
        <f>IF(SUMIFS('Eurostat market shares'!$Z$2:$Z$185,'Eurostat market shares'!$C$2:$C$185,'Market shares starting point Fe'!$C168,'Eurostat market shares'!$D$2:$D$185,'Market shares starting point Fe'!$D168)=0,(SUMIFS('RAW data extract'!AQ$74:AQ$81,'RAW data extract'!$C$74:$C$81,VLOOKUP('Market shares starting point Fe'!$D168,Nomenclature!$F$1:$G$8,2,FALSE))-'Market shares starting point Fe'!AS168)+AS168,$Z168/SUMIFS('Eurostat market shares'!$Z$2:$Z$185,'Eurostat market shares'!$C$2:$C$185,'Market shares starting point Fe'!$C168,'Eurostat market shares'!$D$2:$D$185,'Market shares starting point Fe'!$D168)*(SUMIFS('RAW data extract'!AQ$74:AQ$81,'RAW data extract'!$C$74:$C$81,VLOOKUP('Market shares starting point Fe'!$D168,Nomenclature!$F$1:$G$8,2,FALSE))-'Market shares starting point Fe'!AS168)+AS168)</f>
        <v>0.83925807253227835</v>
      </c>
      <c r="AU168" s="7">
        <f>IF(SUMIFS('Eurostat market shares'!$Z$2:$Z$185,'Eurostat market shares'!$C$2:$C$185,'Market shares starting point Fe'!$C168,'Eurostat market shares'!$D$2:$D$185,'Market shares starting point Fe'!$D168)=0,(SUMIFS('RAW data extract'!AR$74:AR$81,'RAW data extract'!$C$74:$C$81,VLOOKUP('Market shares starting point Fe'!$D168,Nomenclature!$F$1:$G$8,2,FALSE))-'Market shares starting point Fe'!AT168)+AT168,$Z168/SUMIFS('Eurostat market shares'!$Z$2:$Z$185,'Eurostat market shares'!$C$2:$C$185,'Market shares starting point Fe'!$C168,'Eurostat market shares'!$D$2:$D$185,'Market shares starting point Fe'!$D168)*(SUMIFS('RAW data extract'!AR$74:AR$81,'RAW data extract'!$C$74:$C$81,VLOOKUP('Market shares starting point Fe'!$D168,Nomenclature!$F$1:$G$8,2,FALSE))-'Market shares starting point Fe'!AT168)+AT168)</f>
        <v>0.82709282588319766</v>
      </c>
      <c r="AV168" s="7">
        <f>IF(SUMIFS('Eurostat market shares'!$Z$2:$Z$185,'Eurostat market shares'!$C$2:$C$185,'Market shares starting point Fe'!$C168,'Eurostat market shares'!$D$2:$D$185,'Market shares starting point Fe'!$D168)=0,(SUMIFS('RAW data extract'!AS$74:AS$81,'RAW data extract'!$C$74:$C$81,VLOOKUP('Market shares starting point Fe'!$D168,Nomenclature!$F$1:$G$8,2,FALSE))-'Market shares starting point Fe'!AU168)+AU168,$Z168/SUMIFS('Eurostat market shares'!$Z$2:$Z$185,'Eurostat market shares'!$C$2:$C$185,'Market shares starting point Fe'!$C168,'Eurostat market shares'!$D$2:$D$185,'Market shares starting point Fe'!$D168)*(SUMIFS('RAW data extract'!AS$74:AS$81,'RAW data extract'!$C$74:$C$81,VLOOKUP('Market shares starting point Fe'!$D168,Nomenclature!$F$1:$G$8,2,FALSE))-'Market shares starting point Fe'!AU168)+AU168)</f>
        <v>0.81419449017530987</v>
      </c>
      <c r="AW168" s="7">
        <f>IF(SUMIFS('Eurostat market shares'!$Z$2:$Z$185,'Eurostat market shares'!$C$2:$C$185,'Market shares starting point Fe'!$C168,'Eurostat market shares'!$D$2:$D$185,'Market shares starting point Fe'!$D168)=0,(SUMIFS('RAW data extract'!AT$74:AT$81,'RAW data extract'!$C$74:$C$81,VLOOKUP('Market shares starting point Fe'!$D168,Nomenclature!$F$1:$G$8,2,FALSE))-'Market shares starting point Fe'!AV168)+AV168,$Z168/SUMIFS('Eurostat market shares'!$Z$2:$Z$185,'Eurostat market shares'!$C$2:$C$185,'Market shares starting point Fe'!$C168,'Eurostat market shares'!$D$2:$D$185,'Market shares starting point Fe'!$D168)*(SUMIFS('RAW data extract'!AT$74:AT$81,'RAW data extract'!$C$74:$C$81,VLOOKUP('Market shares starting point Fe'!$D168,Nomenclature!$F$1:$G$8,2,FALSE))-'Market shares starting point Fe'!AV168)+AV168)</f>
        <v>0.80029852567048843</v>
      </c>
      <c r="AX168" s="7">
        <f>IF(SUMIFS('Eurostat market shares'!$Z$2:$Z$185,'Eurostat market shares'!$C$2:$C$185,'Market shares starting point Fe'!$C168,'Eurostat market shares'!$D$2:$D$185,'Market shares starting point Fe'!$D168)=0,(SUMIFS('RAW data extract'!AU$74:AU$81,'RAW data extract'!$C$74:$C$81,VLOOKUP('Market shares starting point Fe'!$D168,Nomenclature!$F$1:$G$8,2,FALSE))-'Market shares starting point Fe'!AW168)+AW168,$Z168/SUMIFS('Eurostat market shares'!$Z$2:$Z$185,'Eurostat market shares'!$C$2:$C$185,'Market shares starting point Fe'!$C168,'Eurostat market shares'!$D$2:$D$185,'Market shares starting point Fe'!$D168)*(SUMIFS('RAW data extract'!AU$74:AU$81,'RAW data extract'!$C$74:$C$81,VLOOKUP('Market shares starting point Fe'!$D168,Nomenclature!$F$1:$G$8,2,FALSE))-'Market shares starting point Fe'!AW168)+AW168)</f>
        <v>0.78702202235670793</v>
      </c>
      <c r="AY168" s="7">
        <f>IF(SUMIFS('Eurostat market shares'!$Z$2:$Z$185,'Eurostat market shares'!$C$2:$C$185,'Market shares starting point Fe'!$C168,'Eurostat market shares'!$D$2:$D$185,'Market shares starting point Fe'!$D168)=0,(SUMIFS('RAW data extract'!AV$74:AV$81,'RAW data extract'!$C$74:$C$81,VLOOKUP('Market shares starting point Fe'!$D168,Nomenclature!$F$1:$G$8,2,FALSE))-'Market shares starting point Fe'!AX168)+AX168,$Z168/SUMIFS('Eurostat market shares'!$Z$2:$Z$185,'Eurostat market shares'!$C$2:$C$185,'Market shares starting point Fe'!$C168,'Eurostat market shares'!$D$2:$D$185,'Market shares starting point Fe'!$D168)*(SUMIFS('RAW data extract'!AV$74:AV$81,'RAW data extract'!$C$74:$C$81,VLOOKUP('Market shares starting point Fe'!$D168,Nomenclature!$F$1:$G$8,2,FALSE))-'Market shares starting point Fe'!AX168)+AX168)</f>
        <v>0.76913270473631434</v>
      </c>
      <c r="AZ168" s="7">
        <f>IF(SUMIFS('Eurostat market shares'!$Z$2:$Z$185,'Eurostat market shares'!$C$2:$C$185,'Market shares starting point Fe'!$C168,'Eurostat market shares'!$D$2:$D$185,'Market shares starting point Fe'!$D168)=0,(SUMIFS('RAW data extract'!AW$74:AW$81,'RAW data extract'!$C$74:$C$81,VLOOKUP('Market shares starting point Fe'!$D168,Nomenclature!$F$1:$G$8,2,FALSE))-'Market shares starting point Fe'!AY168)+AY168,$Z168/SUMIFS('Eurostat market shares'!$Z$2:$Z$185,'Eurostat market shares'!$C$2:$C$185,'Market shares starting point Fe'!$C168,'Eurostat market shares'!$D$2:$D$185,'Market shares starting point Fe'!$D168)*(SUMIFS('RAW data extract'!AW$74:AW$81,'RAW data extract'!$C$74:$C$81,VLOOKUP('Market shares starting point Fe'!$D168,Nomenclature!$F$1:$G$8,2,FALSE))-'Market shares starting point Fe'!AY168)+AY168)</f>
        <v>0.75188809197650175</v>
      </c>
      <c r="BA168" s="7">
        <f>IF(SUMIFS('Eurostat market shares'!$Z$2:$Z$185,'Eurostat market shares'!$C$2:$C$185,'Market shares starting point Fe'!$C168,'Eurostat market shares'!$D$2:$D$185,'Market shares starting point Fe'!$D168)=0,(SUMIFS('RAW data extract'!AX$74:AX$81,'RAW data extract'!$C$74:$C$81,VLOOKUP('Market shares starting point Fe'!$D168,Nomenclature!$F$1:$G$8,2,FALSE))-'Market shares starting point Fe'!AZ168)+AZ168,$Z168/SUMIFS('Eurostat market shares'!$Z$2:$Z$185,'Eurostat market shares'!$C$2:$C$185,'Market shares starting point Fe'!$C168,'Eurostat market shares'!$D$2:$D$185,'Market shares starting point Fe'!$D168)*(SUMIFS('RAW data extract'!AX$74:AX$81,'RAW data extract'!$C$74:$C$81,VLOOKUP('Market shares starting point Fe'!$D168,Nomenclature!$F$1:$G$8,2,FALSE))-'Market shares starting point Fe'!AZ168)+AZ168)</f>
        <v>0.73273910625718097</v>
      </c>
      <c r="BB168" s="7">
        <f>IF(SUMIFS('Eurostat market shares'!$Z$2:$Z$185,'Eurostat market shares'!$C$2:$C$185,'Market shares starting point Fe'!$C168,'Eurostat market shares'!$D$2:$D$185,'Market shares starting point Fe'!$D168)=0,(SUMIFS('RAW data extract'!AY$74:AY$81,'RAW data extract'!$C$74:$C$81,VLOOKUP('Market shares starting point Fe'!$D168,Nomenclature!$F$1:$G$8,2,FALSE))-'Market shares starting point Fe'!BA168)+BA168,$Z168/SUMIFS('Eurostat market shares'!$Z$2:$Z$185,'Eurostat market shares'!$C$2:$C$185,'Market shares starting point Fe'!$C168,'Eurostat market shares'!$D$2:$D$185,'Market shares starting point Fe'!$D168)*(SUMIFS('RAW data extract'!AY$74:AY$81,'RAW data extract'!$C$74:$C$81,VLOOKUP('Market shares starting point Fe'!$D168,Nomenclature!$F$1:$G$8,2,FALSE))-'Market shares starting point Fe'!BA168)+BA168)</f>
        <v>0.71162920981455213</v>
      </c>
      <c r="BC168" s="7">
        <f>IF(SUMIFS('Eurostat market shares'!$Z$2:$Z$185,'Eurostat market shares'!$C$2:$C$185,'Market shares starting point Fe'!$C168,'Eurostat market shares'!$D$2:$D$185,'Market shares starting point Fe'!$D168)=0,(SUMIFS('RAW data extract'!AZ$74:AZ$81,'RAW data extract'!$C$74:$C$81,VLOOKUP('Market shares starting point Fe'!$D168,Nomenclature!$F$1:$G$8,2,FALSE))-'Market shares starting point Fe'!BB168)+BB168,$Z168/SUMIFS('Eurostat market shares'!$Z$2:$Z$185,'Eurostat market shares'!$C$2:$C$185,'Market shares starting point Fe'!$C168,'Eurostat market shares'!$D$2:$D$185,'Market shares starting point Fe'!$D168)*(SUMIFS('RAW data extract'!AZ$74:AZ$81,'RAW data extract'!$C$74:$C$81,VLOOKUP('Market shares starting point Fe'!$D168,Nomenclature!$F$1:$G$8,2,FALSE))-'Market shares starting point Fe'!BB168)+BB168)</f>
        <v>0.68824575176071623</v>
      </c>
      <c r="BD168" s="7">
        <f>IF(SUMIFS('Eurostat market shares'!$Z$2:$Z$185,'Eurostat market shares'!$C$2:$C$185,'Market shares starting point Fe'!$C168,'Eurostat market shares'!$D$2:$D$185,'Market shares starting point Fe'!$D168)=0,(SUMIFS('RAW data extract'!BA$74:BA$81,'RAW data extract'!$C$74:$C$81,VLOOKUP('Market shares starting point Fe'!$D168,Nomenclature!$F$1:$G$8,2,FALSE))-'Market shares starting point Fe'!BC168)+BC168,$Z168/SUMIFS('Eurostat market shares'!$Z$2:$Z$185,'Eurostat market shares'!$C$2:$C$185,'Market shares starting point Fe'!$C168,'Eurostat market shares'!$D$2:$D$185,'Market shares starting point Fe'!$D168)*(SUMIFS('RAW data extract'!BA$74:BA$81,'RAW data extract'!$C$74:$C$81,VLOOKUP('Market shares starting point Fe'!$D168,Nomenclature!$F$1:$G$8,2,FALSE))-'Market shares starting point Fe'!BC168)+BC168)</f>
        <v>0.66261958962623013</v>
      </c>
      <c r="BE168" s="7">
        <f>IF(SUMIFS('Eurostat market shares'!$Z$2:$Z$185,'Eurostat market shares'!$C$2:$C$185,'Market shares starting point Fe'!$C168,'Eurostat market shares'!$D$2:$D$185,'Market shares starting point Fe'!$D168)=0,(SUMIFS('RAW data extract'!BB$74:BB$81,'RAW data extract'!$C$74:$C$81,VLOOKUP('Market shares starting point Fe'!$D168,Nomenclature!$F$1:$G$8,2,FALSE))-'Market shares starting point Fe'!BD168)+BD168,$Z168/SUMIFS('Eurostat market shares'!$Z$2:$Z$185,'Eurostat market shares'!$C$2:$C$185,'Market shares starting point Fe'!$C168,'Eurostat market shares'!$D$2:$D$185,'Market shares starting point Fe'!$D168)*(SUMIFS('RAW data extract'!BB$74:BB$81,'RAW data extract'!$C$74:$C$81,VLOOKUP('Market shares starting point Fe'!$D168,Nomenclature!$F$1:$G$8,2,FALSE))-'Market shares starting point Fe'!BD168)+BD168)</f>
        <v>0.63386152081682989</v>
      </c>
      <c r="BF168" s="7">
        <f>IF(SUMIFS('Eurostat market shares'!$Z$2:$Z$185,'Eurostat market shares'!$C$2:$C$185,'Market shares starting point Fe'!$C168,'Eurostat market shares'!$D$2:$D$185,'Market shares starting point Fe'!$D168)=0,(SUMIFS('RAW data extract'!BC$74:BC$81,'RAW data extract'!$C$74:$C$81,VLOOKUP('Market shares starting point Fe'!$D168,Nomenclature!$F$1:$G$8,2,FALSE))-'Market shares starting point Fe'!BE168)+BE168,$Z168/SUMIFS('Eurostat market shares'!$Z$2:$Z$185,'Eurostat market shares'!$C$2:$C$185,'Market shares starting point Fe'!$C168,'Eurostat market shares'!$D$2:$D$185,'Market shares starting point Fe'!$D168)*(SUMIFS('RAW data extract'!BC$74:BC$81,'RAW data extract'!$C$74:$C$81,VLOOKUP('Market shares starting point Fe'!$D168,Nomenclature!$F$1:$G$8,2,FALSE))-'Market shares starting point Fe'!BE168)+BE168)</f>
        <v>0.60163005403862202</v>
      </c>
      <c r="BG168" s="7">
        <f>IF(SUMIFS('Eurostat market shares'!$Z$2:$Z$185,'Eurostat market shares'!$C$2:$C$185,'Market shares starting point Fe'!$C168,'Eurostat market shares'!$D$2:$D$185,'Market shares starting point Fe'!$D168)=0,(SUMIFS('RAW data extract'!BD$74:BD$81,'RAW data extract'!$C$74:$C$81,VLOOKUP('Market shares starting point Fe'!$D168,Nomenclature!$F$1:$G$8,2,FALSE))-'Market shares starting point Fe'!BF168)+BF168,$Z168/SUMIFS('Eurostat market shares'!$Z$2:$Z$185,'Eurostat market shares'!$C$2:$C$185,'Market shares starting point Fe'!$C168,'Eurostat market shares'!$D$2:$D$185,'Market shares starting point Fe'!$D168)*(SUMIFS('RAW data extract'!BD$74:BD$81,'RAW data extract'!$C$74:$C$81,VLOOKUP('Market shares starting point Fe'!$D168,Nomenclature!$F$1:$G$8,2,FALSE))-'Market shares starting point Fe'!BF168)+BF168)</f>
        <v>0.56529754551050027</v>
      </c>
      <c r="BH168" s="7">
        <f>IF(SUMIFS('Eurostat market shares'!$Z$2:$Z$185,'Eurostat market shares'!$C$2:$C$185,'Market shares starting point Fe'!$C168,'Eurostat market shares'!$D$2:$D$185,'Market shares starting point Fe'!$D168)=0,(SUMIFS('RAW data extract'!BE$74:BE$81,'RAW data extract'!$C$74:$C$81,VLOOKUP('Market shares starting point Fe'!$D168,Nomenclature!$F$1:$G$8,2,FALSE))-'Market shares starting point Fe'!BG168)+BG168,$Z168/SUMIFS('Eurostat market shares'!$Z$2:$Z$185,'Eurostat market shares'!$C$2:$C$185,'Market shares starting point Fe'!$C168,'Eurostat market shares'!$D$2:$D$185,'Market shares starting point Fe'!$D168)*(SUMIFS('RAW data extract'!BE$74:BE$81,'RAW data extract'!$C$74:$C$81,VLOOKUP('Market shares starting point Fe'!$D168,Nomenclature!$F$1:$G$8,2,FALSE))-'Market shares starting point Fe'!BG168)+BG168)</f>
        <v>0.52399357406771274</v>
      </c>
    </row>
    <row r="169" spans="1:60" hidden="1" x14ac:dyDescent="0.3">
      <c r="A169" s="2" t="s">
        <v>9</v>
      </c>
      <c r="B169" s="2" t="s">
        <v>10</v>
      </c>
      <c r="C169" s="2" t="s">
        <v>42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6">
        <f>1-SUM(J163:J168)</f>
        <v>1.2207031250044409E-5</v>
      </c>
      <c r="K169" s="6">
        <f t="shared" ref="K169" si="906">1-SUM(K163:K168)</f>
        <v>0</v>
      </c>
      <c r="L169" s="6">
        <f t="shared" ref="L169" si="907">1-SUM(L163:L168)</f>
        <v>1.2385281331739328E-5</v>
      </c>
      <c r="M169" s="6">
        <f t="shared" ref="M169" si="908">1-SUM(M163:M168)</f>
        <v>0</v>
      </c>
      <c r="N169" s="6">
        <f t="shared" ref="N169" si="909">1-SUM(N163:N168)</f>
        <v>1.177204609936755E-5</v>
      </c>
      <c r="O169" s="6">
        <f t="shared" ref="O169" si="910">1-SUM(O163:O168)</f>
        <v>0</v>
      </c>
      <c r="P169" s="6">
        <f t="shared" ref="P169" si="911">1-SUM(P163:P168)</f>
        <v>-1.1499011084881161E-5</v>
      </c>
      <c r="Q169" s="6">
        <f t="shared" ref="Q169" si="912">1-SUM(Q163:Q168)</f>
        <v>0</v>
      </c>
      <c r="R169" s="6">
        <f t="shared" ref="R169" si="913">1-SUM(R163:R168)</f>
        <v>-1.1466180500629974E-5</v>
      </c>
      <c r="S169" s="6">
        <f t="shared" ref="S169" si="914">1-SUM(S163:S168)</f>
        <v>1.1798296325915558E-5</v>
      </c>
      <c r="T169" s="6">
        <f t="shared" ref="T169" si="915">1-SUM(T163:T168)</f>
        <v>1.1634535956539516E-5</v>
      </c>
      <c r="U169" s="6">
        <f t="shared" ref="U169" si="916">1-SUM(U163:U168)</f>
        <v>0</v>
      </c>
      <c r="V169" s="6">
        <f t="shared" ref="V169" si="917">1-SUM(V163:V168)</f>
        <v>-1.2052549114072164E-5</v>
      </c>
      <c r="W169" s="6">
        <f t="shared" ref="W169" si="918">1-SUM(W163:W168)</f>
        <v>-1.2023566189789392E-5</v>
      </c>
      <c r="X169" s="6">
        <f t="shared" ref="X169" si="919">1-SUM(X163:X168)</f>
        <v>1.1710698894495941E-5</v>
      </c>
      <c r="Y169" s="6">
        <f t="shared" ref="Y169" si="920">1-SUM(Y163:Y168)</f>
        <v>0</v>
      </c>
      <c r="Z169" s="6">
        <f t="shared" ref="Z169" si="921">1-SUM(Z163:Z168)</f>
        <v>-1.1048747072139875E-5</v>
      </c>
      <c r="AA169" s="7">
        <f>IF(SUMIFS('Eurostat market shares'!$Z$2:$Z$185,'Eurostat market shares'!$C$2:$C$185,'Market shares starting point Fe'!$C169,'Eurostat market shares'!$D$2:$D$185,'Market shares starting point Fe'!$D169)=0,(SUMIFS('RAW data extract'!X$74:X$81,'RAW data extract'!$C$74:$C$81,VLOOKUP('Market shares starting point Fe'!$D169,Nomenclature!$F$1:$G$8,2,FALSE))-'Market shares starting point Fe'!Z169)+Z169,$Z169/SUMIFS('Eurostat market shares'!$Z$2:$Z$185,'Eurostat market shares'!$C$2:$C$185,'Market shares starting point Fe'!$C169,'Eurostat market shares'!$D$2:$D$185,'Market shares starting point Fe'!$D169)*(SUMIFS('RAW data extract'!X$74:X$81,'RAW data extract'!$C$74:$C$81,VLOOKUP('Market shares starting point Fe'!$D169,Nomenclature!$F$1:$G$8,2,FALSE))-'Market shares starting point Fe'!Z169)+Z169)</f>
        <v>1.0276613981721808E-3</v>
      </c>
      <c r="AB169" s="7">
        <f>IF(SUMIFS('Eurostat market shares'!$Z$2:$Z$185,'Eurostat market shares'!$C$2:$C$185,'Market shares starting point Fe'!$C169,'Eurostat market shares'!$D$2:$D$185,'Market shares starting point Fe'!$D169)=0,(SUMIFS('RAW data extract'!Y$74:Y$81,'RAW data extract'!$C$74:$C$81,VLOOKUP('Market shares starting point Fe'!$D169,Nomenclature!$F$1:$G$8,2,FALSE))-'Market shares starting point Fe'!AA169)+AA169,$Z169/SUMIFS('Eurostat market shares'!$Z$2:$Z$185,'Eurostat market shares'!$C$2:$C$185,'Market shares starting point Fe'!$C169,'Eurostat market shares'!$D$2:$D$185,'Market shares starting point Fe'!$D169)*(SUMIFS('RAW data extract'!Y$74:Y$81,'RAW data extract'!$C$74:$C$81,VLOOKUP('Market shares starting point Fe'!$D169,Nomenclature!$F$1:$G$8,2,FALSE))-'Market shares starting point Fe'!AA169)+AA169)</f>
        <v>1.0389435716427644E-3</v>
      </c>
      <c r="AC169" s="7">
        <f>IF(SUMIFS('Eurostat market shares'!$Z$2:$Z$185,'Eurostat market shares'!$C$2:$C$185,'Market shares starting point Fe'!$C169,'Eurostat market shares'!$D$2:$D$185,'Market shares starting point Fe'!$D169)=0,(SUMIFS('RAW data extract'!Z$74:Z$81,'RAW data extract'!$C$74:$C$81,VLOOKUP('Market shares starting point Fe'!$D169,Nomenclature!$F$1:$G$8,2,FALSE))-'Market shares starting point Fe'!AB169)+AB169,$Z169/SUMIFS('Eurostat market shares'!$Z$2:$Z$185,'Eurostat market shares'!$C$2:$C$185,'Market shares starting point Fe'!$C169,'Eurostat market shares'!$D$2:$D$185,'Market shares starting point Fe'!$D169)*(SUMIFS('RAW data extract'!Z$74:Z$81,'RAW data extract'!$C$74:$C$81,VLOOKUP('Market shares starting point Fe'!$D169,Nomenclature!$F$1:$G$8,2,FALSE))-'Market shares starting point Fe'!AB169)+AB169)</f>
        <v>1.0579582146478287E-3</v>
      </c>
      <c r="AD169" s="7">
        <f>IF(SUMIFS('Eurostat market shares'!$Z$2:$Z$185,'Eurostat market shares'!$C$2:$C$185,'Market shares starting point Fe'!$C169,'Eurostat market shares'!$D$2:$D$185,'Market shares starting point Fe'!$D169)=0,(SUMIFS('RAW data extract'!AA$74:AA$81,'RAW data extract'!$C$74:$C$81,VLOOKUP('Market shares starting point Fe'!$D169,Nomenclature!$F$1:$G$8,2,FALSE))-'Market shares starting point Fe'!AC169)+AC169,$Z169/SUMIFS('Eurostat market shares'!$Z$2:$Z$185,'Eurostat market shares'!$C$2:$C$185,'Market shares starting point Fe'!$C169,'Eurostat market shares'!$D$2:$D$185,'Market shares starting point Fe'!$D169)*(SUMIFS('RAW data extract'!AA$74:AA$81,'RAW data extract'!$C$74:$C$81,VLOOKUP('Market shares starting point Fe'!$D169,Nomenclature!$F$1:$G$8,2,FALSE))-'Market shares starting point Fe'!AC169)+AC169)</f>
        <v>1.0918108716969316E-3</v>
      </c>
      <c r="AE169" s="7">
        <f>IF(SUMIFS('Eurostat market shares'!$Z$2:$Z$185,'Eurostat market shares'!$C$2:$C$185,'Market shares starting point Fe'!$C169,'Eurostat market shares'!$D$2:$D$185,'Market shares starting point Fe'!$D169)=0,(SUMIFS('RAW data extract'!AB$74:AB$81,'RAW data extract'!$C$74:$C$81,VLOOKUP('Market shares starting point Fe'!$D169,Nomenclature!$F$1:$G$8,2,FALSE))-'Market shares starting point Fe'!AD169)+AD169,$Z169/SUMIFS('Eurostat market shares'!$Z$2:$Z$185,'Eurostat market shares'!$C$2:$C$185,'Market shares starting point Fe'!$C169,'Eurostat market shares'!$D$2:$D$185,'Market shares starting point Fe'!$D169)*(SUMIFS('RAW data extract'!AB$74:AB$81,'RAW data extract'!$C$74:$C$81,VLOOKUP('Market shares starting point Fe'!$D169,Nomenclature!$F$1:$G$8,2,FALSE))-'Market shares starting point Fe'!AD169)+AD169)</f>
        <v>1.1047632222943586E-3</v>
      </c>
      <c r="AF169" s="7">
        <f>IF(SUMIFS('Eurostat market shares'!$Z$2:$Z$185,'Eurostat market shares'!$C$2:$C$185,'Market shares starting point Fe'!$C169,'Eurostat market shares'!$D$2:$D$185,'Market shares starting point Fe'!$D169)=0,(SUMIFS('RAW data extract'!AC$74:AC$81,'RAW data extract'!$C$74:$C$81,VLOOKUP('Market shares starting point Fe'!$D169,Nomenclature!$F$1:$G$8,2,FALSE))-'Market shares starting point Fe'!AE169)+AE169,$Z169/SUMIFS('Eurostat market shares'!$Z$2:$Z$185,'Eurostat market shares'!$C$2:$C$185,'Market shares starting point Fe'!$C169,'Eurostat market shares'!$D$2:$D$185,'Market shares starting point Fe'!$D169)*(SUMIFS('RAW data extract'!AC$74:AC$81,'RAW data extract'!$C$74:$C$81,VLOOKUP('Market shares starting point Fe'!$D169,Nomenclature!$F$1:$G$8,2,FALSE))-'Market shares starting point Fe'!AE169)+AE169)</f>
        <v>1.1198286141097071E-3</v>
      </c>
      <c r="AG169" s="7">
        <f>IF(SUMIFS('Eurostat market shares'!$Z$2:$Z$185,'Eurostat market shares'!$C$2:$C$185,'Market shares starting point Fe'!$C169,'Eurostat market shares'!$D$2:$D$185,'Market shares starting point Fe'!$D169)=0,(SUMIFS('RAW data extract'!AD$74:AD$81,'RAW data extract'!$C$74:$C$81,VLOOKUP('Market shares starting point Fe'!$D169,Nomenclature!$F$1:$G$8,2,FALSE))-'Market shares starting point Fe'!AF169)+AF169,$Z169/SUMIFS('Eurostat market shares'!$Z$2:$Z$185,'Eurostat market shares'!$C$2:$C$185,'Market shares starting point Fe'!$C169,'Eurostat market shares'!$D$2:$D$185,'Market shares starting point Fe'!$D169)*(SUMIFS('RAW data extract'!AD$74:AD$81,'RAW data extract'!$C$74:$C$81,VLOOKUP('Market shares starting point Fe'!$D169,Nomenclature!$F$1:$G$8,2,FALSE))-'Market shares starting point Fe'!AF169)+AF169)</f>
        <v>1.1369397967602194E-3</v>
      </c>
      <c r="AH169" s="7">
        <f>IF(SUMIFS('Eurostat market shares'!$Z$2:$Z$185,'Eurostat market shares'!$C$2:$C$185,'Market shares starting point Fe'!$C169,'Eurostat market shares'!$D$2:$D$185,'Market shares starting point Fe'!$D169)=0,(SUMIFS('RAW data extract'!AE$74:AE$81,'RAW data extract'!$C$74:$C$81,VLOOKUP('Market shares starting point Fe'!$D169,Nomenclature!$F$1:$G$8,2,FALSE))-'Market shares starting point Fe'!AG169)+AG169,$Z169/SUMIFS('Eurostat market shares'!$Z$2:$Z$185,'Eurostat market shares'!$C$2:$C$185,'Market shares starting point Fe'!$C169,'Eurostat market shares'!$D$2:$D$185,'Market shares starting point Fe'!$D169)*(SUMIFS('RAW data extract'!AE$74:AE$81,'RAW data extract'!$C$74:$C$81,VLOOKUP('Market shares starting point Fe'!$D169,Nomenclature!$F$1:$G$8,2,FALSE))-'Market shares starting point Fe'!AG169)+AG169)</f>
        <v>1.1573620931676655E-3</v>
      </c>
      <c r="AI169" s="7">
        <f>IF(SUMIFS('Eurostat market shares'!$Z$2:$Z$185,'Eurostat market shares'!$C$2:$C$185,'Market shares starting point Fe'!$C169,'Eurostat market shares'!$D$2:$D$185,'Market shares starting point Fe'!$D169)=0,(SUMIFS('RAW data extract'!AF$74:AF$81,'RAW data extract'!$C$74:$C$81,VLOOKUP('Market shares starting point Fe'!$D169,Nomenclature!$F$1:$G$8,2,FALSE))-'Market shares starting point Fe'!AH169)+AH169,$Z169/SUMIFS('Eurostat market shares'!$Z$2:$Z$185,'Eurostat market shares'!$C$2:$C$185,'Market shares starting point Fe'!$C169,'Eurostat market shares'!$D$2:$D$185,'Market shares starting point Fe'!$D169)*(SUMIFS('RAW data extract'!AF$74:AF$81,'RAW data extract'!$C$74:$C$81,VLOOKUP('Market shares starting point Fe'!$D169,Nomenclature!$F$1:$G$8,2,FALSE))-'Market shares starting point Fe'!AH169)+AH169)</f>
        <v>1.1798006925014368E-3</v>
      </c>
      <c r="AJ169" s="7">
        <f>IF(SUMIFS('Eurostat market shares'!$Z$2:$Z$185,'Eurostat market shares'!$C$2:$C$185,'Market shares starting point Fe'!$C169,'Eurostat market shares'!$D$2:$D$185,'Market shares starting point Fe'!$D169)=0,(SUMIFS('RAW data extract'!AG$74:AG$81,'RAW data extract'!$C$74:$C$81,VLOOKUP('Market shares starting point Fe'!$D169,Nomenclature!$F$1:$G$8,2,FALSE))-'Market shares starting point Fe'!AI169)+AI169,$Z169/SUMIFS('Eurostat market shares'!$Z$2:$Z$185,'Eurostat market shares'!$C$2:$C$185,'Market shares starting point Fe'!$C169,'Eurostat market shares'!$D$2:$D$185,'Market shares starting point Fe'!$D169)*(SUMIFS('RAW data extract'!AG$74:AG$81,'RAW data extract'!$C$74:$C$81,VLOOKUP('Market shares starting point Fe'!$D169,Nomenclature!$F$1:$G$8,2,FALSE))-'Market shares starting point Fe'!AI169)+AI169)</f>
        <v>1.2044940601735241E-3</v>
      </c>
      <c r="AK169" s="7">
        <f>IF(SUMIFS('Eurostat market shares'!$Z$2:$Z$185,'Eurostat market shares'!$C$2:$C$185,'Market shares starting point Fe'!$C169,'Eurostat market shares'!$D$2:$D$185,'Market shares starting point Fe'!$D169)=0,(SUMIFS('RAW data extract'!AH$74:AH$81,'RAW data extract'!$C$74:$C$81,VLOOKUP('Market shares starting point Fe'!$D169,Nomenclature!$F$1:$G$8,2,FALSE))-'Market shares starting point Fe'!AJ169)+AJ169,$Z169/SUMIFS('Eurostat market shares'!$Z$2:$Z$185,'Eurostat market shares'!$C$2:$C$185,'Market shares starting point Fe'!$C169,'Eurostat market shares'!$D$2:$D$185,'Market shares starting point Fe'!$D169)*(SUMIFS('RAW data extract'!AH$74:AH$81,'RAW data extract'!$C$74:$C$81,VLOOKUP('Market shares starting point Fe'!$D169,Nomenclature!$F$1:$G$8,2,FALSE))-'Market shares starting point Fe'!AJ169)+AJ169)</f>
        <v>1.2336119238165659E-3</v>
      </c>
      <c r="AL169" s="7">
        <f>IF(SUMIFS('Eurostat market shares'!$Z$2:$Z$185,'Eurostat market shares'!$C$2:$C$185,'Market shares starting point Fe'!$C169,'Eurostat market shares'!$D$2:$D$185,'Market shares starting point Fe'!$D169)=0,(SUMIFS('RAW data extract'!AI$74:AI$81,'RAW data extract'!$C$74:$C$81,VLOOKUP('Market shares starting point Fe'!$D169,Nomenclature!$F$1:$G$8,2,FALSE))-'Market shares starting point Fe'!AK169)+AK169,$Z169/SUMIFS('Eurostat market shares'!$Z$2:$Z$185,'Eurostat market shares'!$C$2:$C$185,'Market shares starting point Fe'!$C169,'Eurostat market shares'!$D$2:$D$185,'Market shares starting point Fe'!$D169)*(SUMIFS('RAW data extract'!AI$74:AI$81,'RAW data extract'!$C$74:$C$81,VLOOKUP('Market shares starting point Fe'!$D169,Nomenclature!$F$1:$G$8,2,FALSE))-'Market shares starting point Fe'!AK169)+AK169)</f>
        <v>1.268465559516849E-3</v>
      </c>
      <c r="AM169" s="7">
        <f>IF(SUMIFS('Eurostat market shares'!$Z$2:$Z$185,'Eurostat market shares'!$C$2:$C$185,'Market shares starting point Fe'!$C169,'Eurostat market shares'!$D$2:$D$185,'Market shares starting point Fe'!$D169)=0,(SUMIFS('RAW data extract'!AJ$74:AJ$81,'RAW data extract'!$C$74:$C$81,VLOOKUP('Market shares starting point Fe'!$D169,Nomenclature!$F$1:$G$8,2,FALSE))-'Market shares starting point Fe'!AL169)+AL169,$Z169/SUMIFS('Eurostat market shares'!$Z$2:$Z$185,'Eurostat market shares'!$C$2:$C$185,'Market shares starting point Fe'!$C169,'Eurostat market shares'!$D$2:$D$185,'Market shares starting point Fe'!$D169)*(SUMIFS('RAW data extract'!AJ$74:AJ$81,'RAW data extract'!$C$74:$C$81,VLOOKUP('Market shares starting point Fe'!$D169,Nomenclature!$F$1:$G$8,2,FALSE))-'Market shares starting point Fe'!AL169)+AL169)</f>
        <v>1.3109464826405865E-3</v>
      </c>
      <c r="AN169" s="7">
        <f>IF(SUMIFS('Eurostat market shares'!$Z$2:$Z$185,'Eurostat market shares'!$C$2:$C$185,'Market shares starting point Fe'!$C169,'Eurostat market shares'!$D$2:$D$185,'Market shares starting point Fe'!$D169)=0,(SUMIFS('RAW data extract'!AK$74:AK$81,'RAW data extract'!$C$74:$C$81,VLOOKUP('Market shares starting point Fe'!$D169,Nomenclature!$F$1:$G$8,2,FALSE))-'Market shares starting point Fe'!AM169)+AM169,$Z169/SUMIFS('Eurostat market shares'!$Z$2:$Z$185,'Eurostat market shares'!$C$2:$C$185,'Market shares starting point Fe'!$C169,'Eurostat market shares'!$D$2:$D$185,'Market shares starting point Fe'!$D169)*(SUMIFS('RAW data extract'!AK$74:AK$81,'RAW data extract'!$C$74:$C$81,VLOOKUP('Market shares starting point Fe'!$D169,Nomenclature!$F$1:$G$8,2,FALSE))-'Market shares starting point Fe'!AM169)+AM169)</f>
        <v>1.3643967276903124E-3</v>
      </c>
      <c r="AO169" s="7">
        <f>IF(SUMIFS('Eurostat market shares'!$Z$2:$Z$185,'Eurostat market shares'!$C$2:$C$185,'Market shares starting point Fe'!$C169,'Eurostat market shares'!$D$2:$D$185,'Market shares starting point Fe'!$D169)=0,(SUMIFS('RAW data extract'!AL$74:AL$81,'RAW data extract'!$C$74:$C$81,VLOOKUP('Market shares starting point Fe'!$D169,Nomenclature!$F$1:$G$8,2,FALSE))-'Market shares starting point Fe'!AN169)+AN169,$Z169/SUMIFS('Eurostat market shares'!$Z$2:$Z$185,'Eurostat market shares'!$C$2:$C$185,'Market shares starting point Fe'!$C169,'Eurostat market shares'!$D$2:$D$185,'Market shares starting point Fe'!$D169)*(SUMIFS('RAW data extract'!AL$74:AL$81,'RAW data extract'!$C$74:$C$81,VLOOKUP('Market shares starting point Fe'!$D169,Nomenclature!$F$1:$G$8,2,FALSE))-'Market shares starting point Fe'!AN169)+AN169)</f>
        <v>1.4271798005425584E-3</v>
      </c>
      <c r="AP169" s="7">
        <f>IF(SUMIFS('Eurostat market shares'!$Z$2:$Z$185,'Eurostat market shares'!$C$2:$C$185,'Market shares starting point Fe'!$C169,'Eurostat market shares'!$D$2:$D$185,'Market shares starting point Fe'!$D169)=0,(SUMIFS('RAW data extract'!AM$74:AM$81,'RAW data extract'!$C$74:$C$81,VLOOKUP('Market shares starting point Fe'!$D169,Nomenclature!$F$1:$G$8,2,FALSE))-'Market shares starting point Fe'!AO169)+AO169,$Z169/SUMIFS('Eurostat market shares'!$Z$2:$Z$185,'Eurostat market shares'!$C$2:$C$185,'Market shares starting point Fe'!$C169,'Eurostat market shares'!$D$2:$D$185,'Market shares starting point Fe'!$D169)*(SUMIFS('RAW data extract'!AM$74:AM$81,'RAW data extract'!$C$74:$C$81,VLOOKUP('Market shares starting point Fe'!$D169,Nomenclature!$F$1:$G$8,2,FALSE))-'Market shares starting point Fe'!AO169)+AO169)</f>
        <v>1.5003741575477807E-3</v>
      </c>
      <c r="AQ169" s="7">
        <f>IF(SUMIFS('Eurostat market shares'!$Z$2:$Z$185,'Eurostat market shares'!$C$2:$C$185,'Market shares starting point Fe'!$C169,'Eurostat market shares'!$D$2:$D$185,'Market shares starting point Fe'!$D169)=0,(SUMIFS('RAW data extract'!AN$74:AN$81,'RAW data extract'!$C$74:$C$81,VLOOKUP('Market shares starting point Fe'!$D169,Nomenclature!$F$1:$G$8,2,FALSE))-'Market shares starting point Fe'!AP169)+AP169,$Z169/SUMIFS('Eurostat market shares'!$Z$2:$Z$185,'Eurostat market shares'!$C$2:$C$185,'Market shares starting point Fe'!$C169,'Eurostat market shares'!$D$2:$D$185,'Market shares starting point Fe'!$D169)*(SUMIFS('RAW data extract'!AN$74:AN$81,'RAW data extract'!$C$74:$C$81,VLOOKUP('Market shares starting point Fe'!$D169,Nomenclature!$F$1:$G$8,2,FALSE))-'Market shares starting point Fe'!AP169)+AP169)</f>
        <v>1.5829916365067375E-3</v>
      </c>
      <c r="AR169" s="7">
        <f>IF(SUMIFS('Eurostat market shares'!$Z$2:$Z$185,'Eurostat market shares'!$C$2:$C$185,'Market shares starting point Fe'!$C169,'Eurostat market shares'!$D$2:$D$185,'Market shares starting point Fe'!$D169)=0,(SUMIFS('RAW data extract'!AO$74:AO$81,'RAW data extract'!$C$74:$C$81,VLOOKUP('Market shares starting point Fe'!$D169,Nomenclature!$F$1:$G$8,2,FALSE))-'Market shares starting point Fe'!AQ169)+AQ169,$Z169/SUMIFS('Eurostat market shares'!$Z$2:$Z$185,'Eurostat market shares'!$C$2:$C$185,'Market shares starting point Fe'!$C169,'Eurostat market shares'!$D$2:$D$185,'Market shares starting point Fe'!$D169)*(SUMIFS('RAW data extract'!AO$74:AO$81,'RAW data extract'!$C$74:$C$81,VLOOKUP('Market shares starting point Fe'!$D169,Nomenclature!$F$1:$G$8,2,FALSE))-'Market shares starting point Fe'!AQ169)+AQ169)</f>
        <v>1.6761214113994709E-3</v>
      </c>
      <c r="AS169" s="7">
        <f>IF(SUMIFS('Eurostat market shares'!$Z$2:$Z$185,'Eurostat market shares'!$C$2:$C$185,'Market shares starting point Fe'!$C169,'Eurostat market shares'!$D$2:$D$185,'Market shares starting point Fe'!$D169)=0,(SUMIFS('RAW data extract'!AP$74:AP$81,'RAW data extract'!$C$74:$C$81,VLOOKUP('Market shares starting point Fe'!$D169,Nomenclature!$F$1:$G$8,2,FALSE))-'Market shares starting point Fe'!AR169)+AR169,$Z169/SUMIFS('Eurostat market shares'!$Z$2:$Z$185,'Eurostat market shares'!$C$2:$C$185,'Market shares starting point Fe'!$C169,'Eurostat market shares'!$D$2:$D$185,'Market shares starting point Fe'!$D169)*(SUMIFS('RAW data extract'!AP$74:AP$81,'RAW data extract'!$C$74:$C$81,VLOOKUP('Market shares starting point Fe'!$D169,Nomenclature!$F$1:$G$8,2,FALSE))-'Market shares starting point Fe'!AR169)+AR169)</f>
        <v>1.7810369068512488E-3</v>
      </c>
      <c r="AT169" s="7">
        <f>IF(SUMIFS('Eurostat market shares'!$Z$2:$Z$185,'Eurostat market shares'!$C$2:$C$185,'Market shares starting point Fe'!$C169,'Eurostat market shares'!$D$2:$D$185,'Market shares starting point Fe'!$D169)=0,(SUMIFS('RAW data extract'!AQ$74:AQ$81,'RAW data extract'!$C$74:$C$81,VLOOKUP('Market shares starting point Fe'!$D169,Nomenclature!$F$1:$G$8,2,FALSE))-'Market shares starting point Fe'!AS169)+AS169,$Z169/SUMIFS('Eurostat market shares'!$Z$2:$Z$185,'Eurostat market shares'!$C$2:$C$185,'Market shares starting point Fe'!$C169,'Eurostat market shares'!$D$2:$D$185,'Market shares starting point Fe'!$D169)*(SUMIFS('RAW data extract'!AQ$74:AQ$81,'RAW data extract'!$C$74:$C$81,VLOOKUP('Market shares starting point Fe'!$D169,Nomenclature!$F$1:$G$8,2,FALSE))-'Market shares starting point Fe'!AS169)+AS169)</f>
        <v>1.9017989984994575E-3</v>
      </c>
      <c r="AU169" s="7">
        <f>IF(SUMIFS('Eurostat market shares'!$Z$2:$Z$185,'Eurostat market shares'!$C$2:$C$185,'Market shares starting point Fe'!$C169,'Eurostat market shares'!$D$2:$D$185,'Market shares starting point Fe'!$D169)=0,(SUMIFS('RAW data extract'!AR$74:AR$81,'RAW data extract'!$C$74:$C$81,VLOOKUP('Market shares starting point Fe'!$D169,Nomenclature!$F$1:$G$8,2,FALSE))-'Market shares starting point Fe'!AT169)+AT169,$Z169/SUMIFS('Eurostat market shares'!$Z$2:$Z$185,'Eurostat market shares'!$C$2:$C$185,'Market shares starting point Fe'!$C169,'Eurostat market shares'!$D$2:$D$185,'Market shares starting point Fe'!$D169)*(SUMIFS('RAW data extract'!AR$74:AR$81,'RAW data extract'!$C$74:$C$81,VLOOKUP('Market shares starting point Fe'!$D169,Nomenclature!$F$1:$G$8,2,FALSE))-'Market shares starting point Fe'!AT169)+AT169)</f>
        <v>2.0369226609876778E-3</v>
      </c>
      <c r="AV169" s="7">
        <f>IF(SUMIFS('Eurostat market shares'!$Z$2:$Z$185,'Eurostat market shares'!$C$2:$C$185,'Market shares starting point Fe'!$C169,'Eurostat market shares'!$D$2:$D$185,'Market shares starting point Fe'!$D169)=0,(SUMIFS('RAW data extract'!AS$74:AS$81,'RAW data extract'!$C$74:$C$81,VLOOKUP('Market shares starting point Fe'!$D169,Nomenclature!$F$1:$G$8,2,FALSE))-'Market shares starting point Fe'!AU169)+AU169,$Z169/SUMIFS('Eurostat market shares'!$Z$2:$Z$185,'Eurostat market shares'!$C$2:$C$185,'Market shares starting point Fe'!$C169,'Eurostat market shares'!$D$2:$D$185,'Market shares starting point Fe'!$D169)*(SUMIFS('RAW data extract'!AS$74:AS$81,'RAW data extract'!$C$74:$C$81,VLOOKUP('Market shares starting point Fe'!$D169,Nomenclature!$F$1:$G$8,2,FALSE))-'Market shares starting point Fe'!AU169)+AU169)</f>
        <v>2.1971128177983327E-3</v>
      </c>
      <c r="AW169" s="7">
        <f>IF(SUMIFS('Eurostat market shares'!$Z$2:$Z$185,'Eurostat market shares'!$C$2:$C$185,'Market shares starting point Fe'!$C169,'Eurostat market shares'!$D$2:$D$185,'Market shares starting point Fe'!$D169)=0,(SUMIFS('RAW data extract'!AT$74:AT$81,'RAW data extract'!$C$74:$C$81,VLOOKUP('Market shares starting point Fe'!$D169,Nomenclature!$F$1:$G$8,2,FALSE))-'Market shares starting point Fe'!AV169)+AV169,$Z169/SUMIFS('Eurostat market shares'!$Z$2:$Z$185,'Eurostat market shares'!$C$2:$C$185,'Market shares starting point Fe'!$C169,'Eurostat market shares'!$D$2:$D$185,'Market shares starting point Fe'!$D169)*(SUMIFS('RAW data extract'!AT$74:AT$81,'RAW data extract'!$C$74:$C$81,VLOOKUP('Market shares starting point Fe'!$D169,Nomenclature!$F$1:$G$8,2,FALSE))-'Market shares starting point Fe'!AV169)+AV169)</f>
        <v>2.3889626204798035E-3</v>
      </c>
      <c r="AX169" s="7">
        <f>IF(SUMIFS('Eurostat market shares'!$Z$2:$Z$185,'Eurostat market shares'!$C$2:$C$185,'Market shares starting point Fe'!$C169,'Eurostat market shares'!$D$2:$D$185,'Market shares starting point Fe'!$D169)=0,(SUMIFS('RAW data extract'!AU$74:AU$81,'RAW data extract'!$C$74:$C$81,VLOOKUP('Market shares starting point Fe'!$D169,Nomenclature!$F$1:$G$8,2,FALSE))-'Market shares starting point Fe'!AW169)+AW169,$Z169/SUMIFS('Eurostat market shares'!$Z$2:$Z$185,'Eurostat market shares'!$C$2:$C$185,'Market shares starting point Fe'!$C169,'Eurostat market shares'!$D$2:$D$185,'Market shares starting point Fe'!$D169)*(SUMIFS('RAW data extract'!AU$74:AU$81,'RAW data extract'!$C$74:$C$81,VLOOKUP('Market shares starting point Fe'!$D169,Nomenclature!$F$1:$G$8,2,FALSE))-'Market shares starting point Fe'!AW169)+AW169)</f>
        <v>2.6221717132054179E-3</v>
      </c>
      <c r="AY169" s="7">
        <f>IF(SUMIFS('Eurostat market shares'!$Z$2:$Z$185,'Eurostat market shares'!$C$2:$C$185,'Market shares starting point Fe'!$C169,'Eurostat market shares'!$D$2:$D$185,'Market shares starting point Fe'!$D169)=0,(SUMIFS('RAW data extract'!AV$74:AV$81,'RAW data extract'!$C$74:$C$81,VLOOKUP('Market shares starting point Fe'!$D169,Nomenclature!$F$1:$G$8,2,FALSE))-'Market shares starting point Fe'!AX169)+AX169,$Z169/SUMIFS('Eurostat market shares'!$Z$2:$Z$185,'Eurostat market shares'!$C$2:$C$185,'Market shares starting point Fe'!$C169,'Eurostat market shares'!$D$2:$D$185,'Market shares starting point Fe'!$D169)*(SUMIFS('RAW data extract'!AV$74:AV$81,'RAW data extract'!$C$74:$C$81,VLOOKUP('Market shares starting point Fe'!$D169,Nomenclature!$F$1:$G$8,2,FALSE))-'Market shares starting point Fe'!AX169)+AX169)</f>
        <v>2.8148257461133256E-3</v>
      </c>
      <c r="AZ169" s="7">
        <f>IF(SUMIFS('Eurostat market shares'!$Z$2:$Z$185,'Eurostat market shares'!$C$2:$C$185,'Market shares starting point Fe'!$C169,'Eurostat market shares'!$D$2:$D$185,'Market shares starting point Fe'!$D169)=0,(SUMIFS('RAW data extract'!AW$74:AW$81,'RAW data extract'!$C$74:$C$81,VLOOKUP('Market shares starting point Fe'!$D169,Nomenclature!$F$1:$G$8,2,FALSE))-'Market shares starting point Fe'!AY169)+AY169,$Z169/SUMIFS('Eurostat market shares'!$Z$2:$Z$185,'Eurostat market shares'!$C$2:$C$185,'Market shares starting point Fe'!$C169,'Eurostat market shares'!$D$2:$D$185,'Market shares starting point Fe'!$D169)*(SUMIFS('RAW data extract'!AW$74:AW$81,'RAW data extract'!$C$74:$C$81,VLOOKUP('Market shares starting point Fe'!$D169,Nomenclature!$F$1:$G$8,2,FALSE))-'Market shares starting point Fe'!AY169)+AY169)</f>
        <v>3.0652488740514506E-3</v>
      </c>
      <c r="BA169" s="7">
        <f>IF(SUMIFS('Eurostat market shares'!$Z$2:$Z$185,'Eurostat market shares'!$C$2:$C$185,'Market shares starting point Fe'!$C169,'Eurostat market shares'!$D$2:$D$185,'Market shares starting point Fe'!$D169)=0,(SUMIFS('RAW data extract'!AX$74:AX$81,'RAW data extract'!$C$74:$C$81,VLOOKUP('Market shares starting point Fe'!$D169,Nomenclature!$F$1:$G$8,2,FALSE))-'Market shares starting point Fe'!AZ169)+AZ169,$Z169/SUMIFS('Eurostat market shares'!$Z$2:$Z$185,'Eurostat market shares'!$C$2:$C$185,'Market shares starting point Fe'!$C169,'Eurostat market shares'!$D$2:$D$185,'Market shares starting point Fe'!$D169)*(SUMIFS('RAW data extract'!AX$74:AX$81,'RAW data extract'!$C$74:$C$81,VLOOKUP('Market shares starting point Fe'!$D169,Nomenclature!$F$1:$G$8,2,FALSE))-'Market shares starting point Fe'!AZ169)+AZ169)</f>
        <v>3.334783432032285E-3</v>
      </c>
      <c r="BB169" s="7">
        <f>IF(SUMIFS('Eurostat market shares'!$Z$2:$Z$185,'Eurostat market shares'!$C$2:$C$185,'Market shares starting point Fe'!$C169,'Eurostat market shares'!$D$2:$D$185,'Market shares starting point Fe'!$D169)=0,(SUMIFS('RAW data extract'!AY$74:AY$81,'RAW data extract'!$C$74:$C$81,VLOOKUP('Market shares starting point Fe'!$D169,Nomenclature!$F$1:$G$8,2,FALSE))-'Market shares starting point Fe'!BA169)+BA169,$Z169/SUMIFS('Eurostat market shares'!$Z$2:$Z$185,'Eurostat market shares'!$C$2:$C$185,'Market shares starting point Fe'!$C169,'Eurostat market shares'!$D$2:$D$185,'Market shares starting point Fe'!$D169)*(SUMIFS('RAW data extract'!AY$74:AY$81,'RAW data extract'!$C$74:$C$81,VLOOKUP('Market shares starting point Fe'!$D169,Nomenclature!$F$1:$G$8,2,FALSE))-'Market shares starting point Fe'!BA169)+BA169)</f>
        <v>3.6237132253118015E-3</v>
      </c>
      <c r="BC169" s="7">
        <f>IF(SUMIFS('Eurostat market shares'!$Z$2:$Z$185,'Eurostat market shares'!$C$2:$C$185,'Market shares starting point Fe'!$C169,'Eurostat market shares'!$D$2:$D$185,'Market shares starting point Fe'!$D169)=0,(SUMIFS('RAW data extract'!AZ$74:AZ$81,'RAW data extract'!$C$74:$C$81,VLOOKUP('Market shares starting point Fe'!$D169,Nomenclature!$F$1:$G$8,2,FALSE))-'Market shares starting point Fe'!BB169)+BB169,$Z169/SUMIFS('Eurostat market shares'!$Z$2:$Z$185,'Eurostat market shares'!$C$2:$C$185,'Market shares starting point Fe'!$C169,'Eurostat market shares'!$D$2:$D$185,'Market shares starting point Fe'!$D169)*(SUMIFS('RAW data extract'!AZ$74:AZ$81,'RAW data extract'!$C$74:$C$81,VLOOKUP('Market shares starting point Fe'!$D169,Nomenclature!$F$1:$G$8,2,FALSE))-'Market shares starting point Fe'!BB169)+BB169)</f>
        <v>3.93874778335757E-3</v>
      </c>
      <c r="BD169" s="7">
        <f>IF(SUMIFS('Eurostat market shares'!$Z$2:$Z$185,'Eurostat market shares'!$C$2:$C$185,'Market shares starting point Fe'!$C169,'Eurostat market shares'!$D$2:$D$185,'Market shares starting point Fe'!$D169)=0,(SUMIFS('RAW data extract'!BA$74:BA$81,'RAW data extract'!$C$74:$C$81,VLOOKUP('Market shares starting point Fe'!$D169,Nomenclature!$F$1:$G$8,2,FALSE))-'Market shares starting point Fe'!BC169)+BC169,$Z169/SUMIFS('Eurostat market shares'!$Z$2:$Z$185,'Eurostat market shares'!$C$2:$C$185,'Market shares starting point Fe'!$C169,'Eurostat market shares'!$D$2:$D$185,'Market shares starting point Fe'!$D169)*(SUMIFS('RAW data extract'!BA$74:BA$81,'RAW data extract'!$C$74:$C$81,VLOOKUP('Market shares starting point Fe'!$D169,Nomenclature!$F$1:$G$8,2,FALSE))-'Market shares starting point Fe'!BC169)+BC169)</f>
        <v>4.300220416896405E-3</v>
      </c>
      <c r="BE169" s="7">
        <f>IF(SUMIFS('Eurostat market shares'!$Z$2:$Z$185,'Eurostat market shares'!$C$2:$C$185,'Market shares starting point Fe'!$C169,'Eurostat market shares'!$D$2:$D$185,'Market shares starting point Fe'!$D169)=0,(SUMIFS('RAW data extract'!BB$74:BB$81,'RAW data extract'!$C$74:$C$81,VLOOKUP('Market shares starting point Fe'!$D169,Nomenclature!$F$1:$G$8,2,FALSE))-'Market shares starting point Fe'!BD169)+BD169,$Z169/SUMIFS('Eurostat market shares'!$Z$2:$Z$185,'Eurostat market shares'!$C$2:$C$185,'Market shares starting point Fe'!$C169,'Eurostat market shares'!$D$2:$D$185,'Market shares starting point Fe'!$D169)*(SUMIFS('RAW data extract'!BB$74:BB$81,'RAW data extract'!$C$74:$C$81,VLOOKUP('Market shares starting point Fe'!$D169,Nomenclature!$F$1:$G$8,2,FALSE))-'Market shares starting point Fe'!BD169)+BD169)</f>
        <v>4.6939839380802061E-3</v>
      </c>
      <c r="BF169" s="7">
        <f>IF(SUMIFS('Eurostat market shares'!$Z$2:$Z$185,'Eurostat market shares'!$C$2:$C$185,'Market shares starting point Fe'!$C169,'Eurostat market shares'!$D$2:$D$185,'Market shares starting point Fe'!$D169)=0,(SUMIFS('RAW data extract'!BC$74:BC$81,'RAW data extract'!$C$74:$C$81,VLOOKUP('Market shares starting point Fe'!$D169,Nomenclature!$F$1:$G$8,2,FALSE))-'Market shares starting point Fe'!BE169)+BE169,$Z169/SUMIFS('Eurostat market shares'!$Z$2:$Z$185,'Eurostat market shares'!$C$2:$C$185,'Market shares starting point Fe'!$C169,'Eurostat market shares'!$D$2:$D$185,'Market shares starting point Fe'!$D169)*(SUMIFS('RAW data extract'!BC$74:BC$81,'RAW data extract'!$C$74:$C$81,VLOOKUP('Market shares starting point Fe'!$D169,Nomenclature!$F$1:$G$8,2,FALSE))-'Market shares starting point Fe'!BE169)+BE169)</f>
        <v>5.1362652244870237E-3</v>
      </c>
      <c r="BG169" s="7">
        <f>IF(SUMIFS('Eurostat market shares'!$Z$2:$Z$185,'Eurostat market shares'!$C$2:$C$185,'Market shares starting point Fe'!$C169,'Eurostat market shares'!$D$2:$D$185,'Market shares starting point Fe'!$D169)=0,(SUMIFS('RAW data extract'!BD$74:BD$81,'RAW data extract'!$C$74:$C$81,VLOOKUP('Market shares starting point Fe'!$D169,Nomenclature!$F$1:$G$8,2,FALSE))-'Market shares starting point Fe'!BF169)+BF169,$Z169/SUMIFS('Eurostat market shares'!$Z$2:$Z$185,'Eurostat market shares'!$C$2:$C$185,'Market shares starting point Fe'!$C169,'Eurostat market shares'!$D$2:$D$185,'Market shares starting point Fe'!$D169)*(SUMIFS('RAW data extract'!BD$74:BD$81,'RAW data extract'!$C$74:$C$81,VLOOKUP('Market shares starting point Fe'!$D169,Nomenclature!$F$1:$G$8,2,FALSE))-'Market shares starting point Fe'!BF169)+BF169)</f>
        <v>5.6378151138611644E-3</v>
      </c>
      <c r="BH169" s="7">
        <f>IF(SUMIFS('Eurostat market shares'!$Z$2:$Z$185,'Eurostat market shares'!$C$2:$C$185,'Market shares starting point Fe'!$C169,'Eurostat market shares'!$D$2:$D$185,'Market shares starting point Fe'!$D169)=0,(SUMIFS('RAW data extract'!BE$74:BE$81,'RAW data extract'!$C$74:$C$81,VLOOKUP('Market shares starting point Fe'!$D169,Nomenclature!$F$1:$G$8,2,FALSE))-'Market shares starting point Fe'!BG169)+BG169,$Z169/SUMIFS('Eurostat market shares'!$Z$2:$Z$185,'Eurostat market shares'!$C$2:$C$185,'Market shares starting point Fe'!$C169,'Eurostat market shares'!$D$2:$D$185,'Market shares starting point Fe'!$D169)*(SUMIFS('RAW data extract'!BE$74:BE$81,'RAW data extract'!$C$74:$C$81,VLOOKUP('Market shares starting point Fe'!$D169,Nomenclature!$F$1:$G$8,2,FALSE))-'Market shares starting point Fe'!BG169)+BG169)</f>
        <v>6.2088712169205505E-3</v>
      </c>
    </row>
    <row r="170" spans="1:60" hidden="1" x14ac:dyDescent="0.3">
      <c r="A170" t="s">
        <v>9</v>
      </c>
      <c r="B170" t="s">
        <v>10</v>
      </c>
      <c r="C170" t="s">
        <v>40</v>
      </c>
      <c r="D170" t="s">
        <v>12</v>
      </c>
      <c r="E170" t="s">
        <v>13</v>
      </c>
      <c r="F170" t="s">
        <v>14</v>
      </c>
      <c r="G170" t="s">
        <v>14</v>
      </c>
      <c r="H170" t="s">
        <v>15</v>
      </c>
      <c r="I170" t="s">
        <v>16</v>
      </c>
      <c r="J170" s="6">
        <f>IFERROR(SUMIFS('intermediary sheet'!J$2:J$185,'intermediary sheet'!$C$2:$C$185,'Market shares starting point Fe'!$C170,'intermediary sheet'!$D$2:$D$185,'Market shares starting point Fe'!$D170)/SUMIFS('intermediary sheet'!J$2:J$185,'intermediary sheet'!$C$2:$C$185,'Market shares starting point Fe'!$C170,'intermediary sheet'!$D$2:$D$185,"total"),0)</f>
        <v>1</v>
      </c>
      <c r="K170" s="6">
        <f>IFERROR(SUMIFS('intermediary sheet'!K$2:K$185,'intermediary sheet'!$C$2:$C$185,'Market shares starting point Fe'!$C170,'intermediary sheet'!$D$2:$D$185,'Market shares starting point Fe'!$D170)/SUMIFS('intermediary sheet'!K$2:K$185,'intermediary sheet'!$C$2:$C$185,'Market shares starting point Fe'!$C170,'intermediary sheet'!$D$2:$D$185,"total"),0)</f>
        <v>1</v>
      </c>
      <c r="L170" s="6">
        <f>IFERROR(SUMIFS('intermediary sheet'!L$2:L$185,'intermediary sheet'!$C$2:$C$185,'Market shares starting point Fe'!$C170,'intermediary sheet'!$D$2:$D$185,'Market shares starting point Fe'!$D170)/SUMIFS('intermediary sheet'!L$2:L$185,'intermediary sheet'!$C$2:$C$185,'Market shares starting point Fe'!$C170,'intermediary sheet'!$D$2:$D$185,"total"),0)</f>
        <v>1</v>
      </c>
      <c r="M170" s="6">
        <f>IFERROR(SUMIFS('intermediary sheet'!M$2:M$185,'intermediary sheet'!$C$2:$C$185,'Market shares starting point Fe'!$C170,'intermediary sheet'!$D$2:$D$185,'Market shares starting point Fe'!$D170)/SUMIFS('intermediary sheet'!M$2:M$185,'intermediary sheet'!$C$2:$C$185,'Market shares starting point Fe'!$C170,'intermediary sheet'!$D$2:$D$185,"total"),0)</f>
        <v>1</v>
      </c>
      <c r="N170" s="6">
        <f>IFERROR(SUMIFS('intermediary sheet'!N$2:N$185,'intermediary sheet'!$C$2:$C$185,'Market shares starting point Fe'!$C170,'intermediary sheet'!$D$2:$D$185,'Market shares starting point Fe'!$D170)/SUMIFS('intermediary sheet'!N$2:N$185,'intermediary sheet'!$C$2:$C$185,'Market shares starting point Fe'!$C170,'intermediary sheet'!$D$2:$D$185,"total"),0)</f>
        <v>1</v>
      </c>
      <c r="O170" s="6">
        <f>IFERROR(SUMIFS('intermediary sheet'!O$2:O$185,'intermediary sheet'!$C$2:$C$185,'Market shares starting point Fe'!$C170,'intermediary sheet'!$D$2:$D$185,'Market shares starting point Fe'!$D170)/SUMIFS('intermediary sheet'!O$2:O$185,'intermediary sheet'!$C$2:$C$185,'Market shares starting point Fe'!$C170,'intermediary sheet'!$D$2:$D$185,"total"),0)</f>
        <v>1</v>
      </c>
      <c r="P170" s="6">
        <f>IFERROR(SUMIFS('intermediary sheet'!P$2:P$185,'intermediary sheet'!$C$2:$C$185,'Market shares starting point Fe'!$C170,'intermediary sheet'!$D$2:$D$185,'Market shares starting point Fe'!$D170)/SUMIFS('intermediary sheet'!P$2:P$185,'intermediary sheet'!$C$2:$C$185,'Market shares starting point Fe'!$C170,'intermediary sheet'!$D$2:$D$185,"total"),0)</f>
        <v>1</v>
      </c>
      <c r="Q170" s="6">
        <f>IFERROR(SUMIFS('intermediary sheet'!Q$2:Q$185,'intermediary sheet'!$C$2:$C$185,'Market shares starting point Fe'!$C170,'intermediary sheet'!$D$2:$D$185,'Market shares starting point Fe'!$D170)/SUMIFS('intermediary sheet'!Q$2:Q$185,'intermediary sheet'!$C$2:$C$185,'Market shares starting point Fe'!$C170,'intermediary sheet'!$D$2:$D$185,"total"),0)</f>
        <v>1</v>
      </c>
      <c r="R170" s="6">
        <f>IFERROR(SUMIFS('intermediary sheet'!R$2:R$185,'intermediary sheet'!$C$2:$C$185,'Market shares starting point Fe'!$C170,'intermediary sheet'!$D$2:$D$185,'Market shares starting point Fe'!$D170)/SUMIFS('intermediary sheet'!R$2:R$185,'intermediary sheet'!$C$2:$C$185,'Market shares starting point Fe'!$C170,'intermediary sheet'!$D$2:$D$185,"total"),0)</f>
        <v>1</v>
      </c>
      <c r="S170" s="6">
        <f>IFERROR(SUMIFS('intermediary sheet'!S$2:S$185,'intermediary sheet'!$C$2:$C$185,'Market shares starting point Fe'!$C170,'intermediary sheet'!$D$2:$D$185,'Market shares starting point Fe'!$D170)/SUMIFS('intermediary sheet'!S$2:S$185,'intermediary sheet'!$C$2:$C$185,'Market shares starting point Fe'!$C170,'intermediary sheet'!$D$2:$D$185,"total"),0)</f>
        <v>1</v>
      </c>
      <c r="T170" s="6">
        <f>IFERROR(SUMIFS('intermediary sheet'!T$2:T$185,'intermediary sheet'!$C$2:$C$185,'Market shares starting point Fe'!$C170,'intermediary sheet'!$D$2:$D$185,'Market shares starting point Fe'!$D170)/SUMIFS('intermediary sheet'!T$2:T$185,'intermediary sheet'!$C$2:$C$185,'Market shares starting point Fe'!$C170,'intermediary sheet'!$D$2:$D$185,"total"),0)</f>
        <v>1</v>
      </c>
      <c r="U170" s="6">
        <f>IFERROR(SUMIFS('intermediary sheet'!U$2:U$185,'intermediary sheet'!$C$2:$C$185,'Market shares starting point Fe'!$C170,'intermediary sheet'!$D$2:$D$185,'Market shares starting point Fe'!$D170)/SUMIFS('intermediary sheet'!U$2:U$185,'intermediary sheet'!$C$2:$C$185,'Market shares starting point Fe'!$C170,'intermediary sheet'!$D$2:$D$185,"total"),0)</f>
        <v>1</v>
      </c>
      <c r="V170" s="6">
        <f>IFERROR(SUMIFS('intermediary sheet'!V$2:V$185,'intermediary sheet'!$C$2:$C$185,'Market shares starting point Fe'!$C170,'intermediary sheet'!$D$2:$D$185,'Market shares starting point Fe'!$D170)/SUMIFS('intermediary sheet'!V$2:V$185,'intermediary sheet'!$C$2:$C$185,'Market shares starting point Fe'!$C170,'intermediary sheet'!$D$2:$D$185,"total"),0)</f>
        <v>1</v>
      </c>
      <c r="W170" s="6">
        <f>IFERROR(SUMIFS('intermediary sheet'!W$2:W$185,'intermediary sheet'!$C$2:$C$185,'Market shares starting point Fe'!$C170,'intermediary sheet'!$D$2:$D$185,'Market shares starting point Fe'!$D170)/SUMIFS('intermediary sheet'!W$2:W$185,'intermediary sheet'!$C$2:$C$185,'Market shares starting point Fe'!$C170,'intermediary sheet'!$D$2:$D$185,"total"),0)</f>
        <v>1</v>
      </c>
      <c r="X170" s="6">
        <f>IFERROR(SUMIFS('intermediary sheet'!X$2:X$185,'intermediary sheet'!$C$2:$C$185,'Market shares starting point Fe'!$C170,'intermediary sheet'!$D$2:$D$185,'Market shares starting point Fe'!$D170)/SUMIFS('intermediary sheet'!X$2:X$185,'intermediary sheet'!$C$2:$C$185,'Market shares starting point Fe'!$C170,'intermediary sheet'!$D$2:$D$185,"total"),0)</f>
        <v>1</v>
      </c>
      <c r="Y170" s="6">
        <f>IFERROR(SUMIFS('intermediary sheet'!Y$2:Y$185,'intermediary sheet'!$C$2:$C$185,'Market shares starting point Fe'!$C170,'intermediary sheet'!$D$2:$D$185,'Market shares starting point Fe'!$D170)/SUMIFS('intermediary sheet'!Y$2:Y$185,'intermediary sheet'!$C$2:$C$185,'Market shares starting point Fe'!$C170,'intermediary sheet'!$D$2:$D$185,"total"),0)</f>
        <v>1</v>
      </c>
      <c r="Z170" s="6">
        <f>IFERROR(SUMIFS('intermediary sheet'!Z$2:Z$185,'intermediary sheet'!$C$2:$C$185,'Market shares starting point Fe'!$C170,'intermediary sheet'!$D$2:$D$185,'Market shares starting point Fe'!$D170)/SUMIFS('intermediary sheet'!Z$2:Z$185,'intermediary sheet'!$C$2:$C$185,'Market shares starting point Fe'!$C170,'intermediary sheet'!$D$2:$D$185,"total"),0)</f>
        <v>1</v>
      </c>
      <c r="AA170" s="7">
        <f>IF(SUMIFS('Eurostat market shares'!$Z$2:$Z$185,'Eurostat market shares'!$C$2:$C$185,'Market shares starting point Fe'!$C170,'Eurostat market shares'!$D$2:$D$185,'Market shares starting point Fe'!$D170)=0,(SUMIFS('RAW data extract'!X$74:X$81,'RAW data extract'!$C$74:$C$81,VLOOKUP('Market shares starting point Fe'!$D170,Nomenclature!$F$1:$G$8,2,FALSE))-'Market shares starting point Fe'!Z170)+Z170,$Z170/SUMIFS('Eurostat market shares'!$Z$2:$Z$185,'Eurostat market shares'!$C$2:$C$185,'Market shares starting point Fe'!$C170,'Eurostat market shares'!$D$2:$D$185,'Market shares starting point Fe'!$D170)*(SUMIFS('RAW data extract'!X$74:X$81,'RAW data extract'!$C$74:$C$81,VLOOKUP('Market shares starting point Fe'!$D170,Nomenclature!$F$1:$G$8,2,FALSE))-'Market shares starting point Fe'!Z170)+Z170)</f>
        <v>1</v>
      </c>
      <c r="AB170" s="7">
        <f>IF(SUMIFS('Eurostat market shares'!$Z$2:$Z$185,'Eurostat market shares'!$C$2:$C$185,'Market shares starting point Fe'!$C170,'Eurostat market shares'!$D$2:$D$185,'Market shares starting point Fe'!$D170)=0,(SUMIFS('RAW data extract'!Y$74:Y$81,'RAW data extract'!$C$74:$C$81,VLOOKUP('Market shares starting point Fe'!$D170,Nomenclature!$F$1:$G$8,2,FALSE))-'Market shares starting point Fe'!AA170)+AA170,$Z170/SUMIFS('Eurostat market shares'!$Z$2:$Z$185,'Eurostat market shares'!$C$2:$C$185,'Market shares starting point Fe'!$C170,'Eurostat market shares'!$D$2:$D$185,'Market shares starting point Fe'!$D170)*(SUMIFS('RAW data extract'!Y$74:Y$81,'RAW data extract'!$C$74:$C$81,VLOOKUP('Market shares starting point Fe'!$D170,Nomenclature!$F$1:$G$8,2,FALSE))-'Market shares starting point Fe'!AA170)+AA170)</f>
        <v>1</v>
      </c>
      <c r="AC170" s="7">
        <f>IF(SUMIFS('Eurostat market shares'!$Z$2:$Z$185,'Eurostat market shares'!$C$2:$C$185,'Market shares starting point Fe'!$C170,'Eurostat market shares'!$D$2:$D$185,'Market shares starting point Fe'!$D170)=0,(SUMIFS('RAW data extract'!Z$74:Z$81,'RAW data extract'!$C$74:$C$81,VLOOKUP('Market shares starting point Fe'!$D170,Nomenclature!$F$1:$G$8,2,FALSE))-'Market shares starting point Fe'!AB170)+AB170,$Z170/SUMIFS('Eurostat market shares'!$Z$2:$Z$185,'Eurostat market shares'!$C$2:$C$185,'Market shares starting point Fe'!$C170,'Eurostat market shares'!$D$2:$D$185,'Market shares starting point Fe'!$D170)*(SUMIFS('RAW data extract'!Z$74:Z$81,'RAW data extract'!$C$74:$C$81,VLOOKUP('Market shares starting point Fe'!$D170,Nomenclature!$F$1:$G$8,2,FALSE))-'Market shares starting point Fe'!AB170)+AB170)</f>
        <v>1</v>
      </c>
      <c r="AD170" s="7">
        <f>IF(SUMIFS('Eurostat market shares'!$Z$2:$Z$185,'Eurostat market shares'!$C$2:$C$185,'Market shares starting point Fe'!$C170,'Eurostat market shares'!$D$2:$D$185,'Market shares starting point Fe'!$D170)=0,(SUMIFS('RAW data extract'!AA$74:AA$81,'RAW data extract'!$C$74:$C$81,VLOOKUP('Market shares starting point Fe'!$D170,Nomenclature!$F$1:$G$8,2,FALSE))-'Market shares starting point Fe'!AC170)+AC170,$Z170/SUMIFS('Eurostat market shares'!$Z$2:$Z$185,'Eurostat market shares'!$C$2:$C$185,'Market shares starting point Fe'!$C170,'Eurostat market shares'!$D$2:$D$185,'Market shares starting point Fe'!$D170)*(SUMIFS('RAW data extract'!AA$74:AA$81,'RAW data extract'!$C$74:$C$81,VLOOKUP('Market shares starting point Fe'!$D170,Nomenclature!$F$1:$G$8,2,FALSE))-'Market shares starting point Fe'!AC170)+AC170)</f>
        <v>1</v>
      </c>
      <c r="AE170" s="7">
        <f>IF(SUMIFS('Eurostat market shares'!$Z$2:$Z$185,'Eurostat market shares'!$C$2:$C$185,'Market shares starting point Fe'!$C170,'Eurostat market shares'!$D$2:$D$185,'Market shares starting point Fe'!$D170)=0,(SUMIFS('RAW data extract'!AB$74:AB$81,'RAW data extract'!$C$74:$C$81,VLOOKUP('Market shares starting point Fe'!$D170,Nomenclature!$F$1:$G$8,2,FALSE))-'Market shares starting point Fe'!AD170)+AD170,$Z170/SUMIFS('Eurostat market shares'!$Z$2:$Z$185,'Eurostat market shares'!$C$2:$C$185,'Market shares starting point Fe'!$C170,'Eurostat market shares'!$D$2:$D$185,'Market shares starting point Fe'!$D170)*(SUMIFS('RAW data extract'!AB$74:AB$81,'RAW data extract'!$C$74:$C$81,VLOOKUP('Market shares starting point Fe'!$D170,Nomenclature!$F$1:$G$8,2,FALSE))-'Market shares starting point Fe'!AD170)+AD170)</f>
        <v>1</v>
      </c>
      <c r="AF170" s="7">
        <f>IF(SUMIFS('Eurostat market shares'!$Z$2:$Z$185,'Eurostat market shares'!$C$2:$C$185,'Market shares starting point Fe'!$C170,'Eurostat market shares'!$D$2:$D$185,'Market shares starting point Fe'!$D170)=0,(SUMIFS('RAW data extract'!AC$74:AC$81,'RAW data extract'!$C$74:$C$81,VLOOKUP('Market shares starting point Fe'!$D170,Nomenclature!$F$1:$G$8,2,FALSE))-'Market shares starting point Fe'!AE170)+AE170,$Z170/SUMIFS('Eurostat market shares'!$Z$2:$Z$185,'Eurostat market shares'!$C$2:$C$185,'Market shares starting point Fe'!$C170,'Eurostat market shares'!$D$2:$D$185,'Market shares starting point Fe'!$D170)*(SUMIFS('RAW data extract'!AC$74:AC$81,'RAW data extract'!$C$74:$C$81,VLOOKUP('Market shares starting point Fe'!$D170,Nomenclature!$F$1:$G$8,2,FALSE))-'Market shares starting point Fe'!AE170)+AE170)</f>
        <v>1</v>
      </c>
      <c r="AG170" s="7">
        <f>IF(SUMIFS('Eurostat market shares'!$Z$2:$Z$185,'Eurostat market shares'!$C$2:$C$185,'Market shares starting point Fe'!$C170,'Eurostat market shares'!$D$2:$D$185,'Market shares starting point Fe'!$D170)=0,(SUMIFS('RAW data extract'!AD$74:AD$81,'RAW data extract'!$C$74:$C$81,VLOOKUP('Market shares starting point Fe'!$D170,Nomenclature!$F$1:$G$8,2,FALSE))-'Market shares starting point Fe'!AF170)+AF170,$Z170/SUMIFS('Eurostat market shares'!$Z$2:$Z$185,'Eurostat market shares'!$C$2:$C$185,'Market shares starting point Fe'!$C170,'Eurostat market shares'!$D$2:$D$185,'Market shares starting point Fe'!$D170)*(SUMIFS('RAW data extract'!AD$74:AD$81,'RAW data extract'!$C$74:$C$81,VLOOKUP('Market shares starting point Fe'!$D170,Nomenclature!$F$1:$G$8,2,FALSE))-'Market shares starting point Fe'!AF170)+AF170)</f>
        <v>1</v>
      </c>
      <c r="AH170" s="7">
        <f>IF(SUMIFS('Eurostat market shares'!$Z$2:$Z$185,'Eurostat market shares'!$C$2:$C$185,'Market shares starting point Fe'!$C170,'Eurostat market shares'!$D$2:$D$185,'Market shares starting point Fe'!$D170)=0,(SUMIFS('RAW data extract'!AE$74:AE$81,'RAW data extract'!$C$74:$C$81,VLOOKUP('Market shares starting point Fe'!$D170,Nomenclature!$F$1:$G$8,2,FALSE))-'Market shares starting point Fe'!AG170)+AG170,$Z170/SUMIFS('Eurostat market shares'!$Z$2:$Z$185,'Eurostat market shares'!$C$2:$C$185,'Market shares starting point Fe'!$C170,'Eurostat market shares'!$D$2:$D$185,'Market shares starting point Fe'!$D170)*(SUMIFS('RAW data extract'!AE$74:AE$81,'RAW data extract'!$C$74:$C$81,VLOOKUP('Market shares starting point Fe'!$D170,Nomenclature!$F$1:$G$8,2,FALSE))-'Market shares starting point Fe'!AG170)+AG170)</f>
        <v>1</v>
      </c>
      <c r="AI170" s="7">
        <f>IF(SUMIFS('Eurostat market shares'!$Z$2:$Z$185,'Eurostat market shares'!$C$2:$C$185,'Market shares starting point Fe'!$C170,'Eurostat market shares'!$D$2:$D$185,'Market shares starting point Fe'!$D170)=0,(SUMIFS('RAW data extract'!AF$74:AF$81,'RAW data extract'!$C$74:$C$81,VLOOKUP('Market shares starting point Fe'!$D170,Nomenclature!$F$1:$G$8,2,FALSE))-'Market shares starting point Fe'!AH170)+AH170,$Z170/SUMIFS('Eurostat market shares'!$Z$2:$Z$185,'Eurostat market shares'!$C$2:$C$185,'Market shares starting point Fe'!$C170,'Eurostat market shares'!$D$2:$D$185,'Market shares starting point Fe'!$D170)*(SUMIFS('RAW data extract'!AF$74:AF$81,'RAW data extract'!$C$74:$C$81,VLOOKUP('Market shares starting point Fe'!$D170,Nomenclature!$F$1:$G$8,2,FALSE))-'Market shares starting point Fe'!AH170)+AH170)</f>
        <v>1</v>
      </c>
      <c r="AJ170" s="7">
        <f>IF(SUMIFS('Eurostat market shares'!$Z$2:$Z$185,'Eurostat market shares'!$C$2:$C$185,'Market shares starting point Fe'!$C170,'Eurostat market shares'!$D$2:$D$185,'Market shares starting point Fe'!$D170)=0,(SUMIFS('RAW data extract'!AG$74:AG$81,'RAW data extract'!$C$74:$C$81,VLOOKUP('Market shares starting point Fe'!$D170,Nomenclature!$F$1:$G$8,2,FALSE))-'Market shares starting point Fe'!AI170)+AI170,$Z170/SUMIFS('Eurostat market shares'!$Z$2:$Z$185,'Eurostat market shares'!$C$2:$C$185,'Market shares starting point Fe'!$C170,'Eurostat market shares'!$D$2:$D$185,'Market shares starting point Fe'!$D170)*(SUMIFS('RAW data extract'!AG$74:AG$81,'RAW data extract'!$C$74:$C$81,VLOOKUP('Market shares starting point Fe'!$D170,Nomenclature!$F$1:$G$8,2,FALSE))-'Market shares starting point Fe'!AI170)+AI170)</f>
        <v>1</v>
      </c>
      <c r="AK170" s="7">
        <f>IF(SUMIFS('Eurostat market shares'!$Z$2:$Z$185,'Eurostat market shares'!$C$2:$C$185,'Market shares starting point Fe'!$C170,'Eurostat market shares'!$D$2:$D$185,'Market shares starting point Fe'!$D170)=0,(SUMIFS('RAW data extract'!AH$74:AH$81,'RAW data extract'!$C$74:$C$81,VLOOKUP('Market shares starting point Fe'!$D170,Nomenclature!$F$1:$G$8,2,FALSE))-'Market shares starting point Fe'!AJ170)+AJ170,$Z170/SUMIFS('Eurostat market shares'!$Z$2:$Z$185,'Eurostat market shares'!$C$2:$C$185,'Market shares starting point Fe'!$C170,'Eurostat market shares'!$D$2:$D$185,'Market shares starting point Fe'!$D170)*(SUMIFS('RAW data extract'!AH$74:AH$81,'RAW data extract'!$C$74:$C$81,VLOOKUP('Market shares starting point Fe'!$D170,Nomenclature!$F$1:$G$8,2,FALSE))-'Market shares starting point Fe'!AJ170)+AJ170)</f>
        <v>1</v>
      </c>
      <c r="AL170" s="7">
        <f>IF(SUMIFS('Eurostat market shares'!$Z$2:$Z$185,'Eurostat market shares'!$C$2:$C$185,'Market shares starting point Fe'!$C170,'Eurostat market shares'!$D$2:$D$185,'Market shares starting point Fe'!$D170)=0,(SUMIFS('RAW data extract'!AI$74:AI$81,'RAW data extract'!$C$74:$C$81,VLOOKUP('Market shares starting point Fe'!$D170,Nomenclature!$F$1:$G$8,2,FALSE))-'Market shares starting point Fe'!AK170)+AK170,$Z170/SUMIFS('Eurostat market shares'!$Z$2:$Z$185,'Eurostat market shares'!$C$2:$C$185,'Market shares starting point Fe'!$C170,'Eurostat market shares'!$D$2:$D$185,'Market shares starting point Fe'!$D170)*(SUMIFS('RAW data extract'!AI$74:AI$81,'RAW data extract'!$C$74:$C$81,VLOOKUP('Market shares starting point Fe'!$D170,Nomenclature!$F$1:$G$8,2,FALSE))-'Market shares starting point Fe'!AK170)+AK170)</f>
        <v>1</v>
      </c>
      <c r="AM170" s="7">
        <f>IF(SUMIFS('Eurostat market shares'!$Z$2:$Z$185,'Eurostat market shares'!$C$2:$C$185,'Market shares starting point Fe'!$C170,'Eurostat market shares'!$D$2:$D$185,'Market shares starting point Fe'!$D170)=0,(SUMIFS('RAW data extract'!AJ$74:AJ$81,'RAW data extract'!$C$74:$C$81,VLOOKUP('Market shares starting point Fe'!$D170,Nomenclature!$F$1:$G$8,2,FALSE))-'Market shares starting point Fe'!AL170)+AL170,$Z170/SUMIFS('Eurostat market shares'!$Z$2:$Z$185,'Eurostat market shares'!$C$2:$C$185,'Market shares starting point Fe'!$C170,'Eurostat market shares'!$D$2:$D$185,'Market shares starting point Fe'!$D170)*(SUMIFS('RAW data extract'!AJ$74:AJ$81,'RAW data extract'!$C$74:$C$81,VLOOKUP('Market shares starting point Fe'!$D170,Nomenclature!$F$1:$G$8,2,FALSE))-'Market shares starting point Fe'!AL170)+AL170)</f>
        <v>1</v>
      </c>
      <c r="AN170" s="7">
        <f>IF(SUMIFS('Eurostat market shares'!$Z$2:$Z$185,'Eurostat market shares'!$C$2:$C$185,'Market shares starting point Fe'!$C170,'Eurostat market shares'!$D$2:$D$185,'Market shares starting point Fe'!$D170)=0,(SUMIFS('RAW data extract'!AK$74:AK$81,'RAW data extract'!$C$74:$C$81,VLOOKUP('Market shares starting point Fe'!$D170,Nomenclature!$F$1:$G$8,2,FALSE))-'Market shares starting point Fe'!AM170)+AM170,$Z170/SUMIFS('Eurostat market shares'!$Z$2:$Z$185,'Eurostat market shares'!$C$2:$C$185,'Market shares starting point Fe'!$C170,'Eurostat market shares'!$D$2:$D$185,'Market shares starting point Fe'!$D170)*(SUMIFS('RAW data extract'!AK$74:AK$81,'RAW data extract'!$C$74:$C$81,VLOOKUP('Market shares starting point Fe'!$D170,Nomenclature!$F$1:$G$8,2,FALSE))-'Market shares starting point Fe'!AM170)+AM170)</f>
        <v>1</v>
      </c>
      <c r="AO170" s="7">
        <f>IF(SUMIFS('Eurostat market shares'!$Z$2:$Z$185,'Eurostat market shares'!$C$2:$C$185,'Market shares starting point Fe'!$C170,'Eurostat market shares'!$D$2:$D$185,'Market shares starting point Fe'!$D170)=0,(SUMIFS('RAW data extract'!AL$74:AL$81,'RAW data extract'!$C$74:$C$81,VLOOKUP('Market shares starting point Fe'!$D170,Nomenclature!$F$1:$G$8,2,FALSE))-'Market shares starting point Fe'!AN170)+AN170,$Z170/SUMIFS('Eurostat market shares'!$Z$2:$Z$185,'Eurostat market shares'!$C$2:$C$185,'Market shares starting point Fe'!$C170,'Eurostat market shares'!$D$2:$D$185,'Market shares starting point Fe'!$D170)*(SUMIFS('RAW data extract'!AL$74:AL$81,'RAW data extract'!$C$74:$C$81,VLOOKUP('Market shares starting point Fe'!$D170,Nomenclature!$F$1:$G$8,2,FALSE))-'Market shares starting point Fe'!AN170)+AN170)</f>
        <v>1</v>
      </c>
      <c r="AP170" s="7">
        <f>IF(SUMIFS('Eurostat market shares'!$Z$2:$Z$185,'Eurostat market shares'!$C$2:$C$185,'Market shares starting point Fe'!$C170,'Eurostat market shares'!$D$2:$D$185,'Market shares starting point Fe'!$D170)=0,(SUMIFS('RAW data extract'!AM$74:AM$81,'RAW data extract'!$C$74:$C$81,VLOOKUP('Market shares starting point Fe'!$D170,Nomenclature!$F$1:$G$8,2,FALSE))-'Market shares starting point Fe'!AO170)+AO170,$Z170/SUMIFS('Eurostat market shares'!$Z$2:$Z$185,'Eurostat market shares'!$C$2:$C$185,'Market shares starting point Fe'!$C170,'Eurostat market shares'!$D$2:$D$185,'Market shares starting point Fe'!$D170)*(SUMIFS('RAW data extract'!AM$74:AM$81,'RAW data extract'!$C$74:$C$81,VLOOKUP('Market shares starting point Fe'!$D170,Nomenclature!$F$1:$G$8,2,FALSE))-'Market shares starting point Fe'!AO170)+AO170)</f>
        <v>1</v>
      </c>
      <c r="AQ170" s="7">
        <f>IF(SUMIFS('Eurostat market shares'!$Z$2:$Z$185,'Eurostat market shares'!$C$2:$C$185,'Market shares starting point Fe'!$C170,'Eurostat market shares'!$D$2:$D$185,'Market shares starting point Fe'!$D170)=0,(SUMIFS('RAW data extract'!AN$74:AN$81,'RAW data extract'!$C$74:$C$81,VLOOKUP('Market shares starting point Fe'!$D170,Nomenclature!$F$1:$G$8,2,FALSE))-'Market shares starting point Fe'!AP170)+AP170,$Z170/SUMIFS('Eurostat market shares'!$Z$2:$Z$185,'Eurostat market shares'!$C$2:$C$185,'Market shares starting point Fe'!$C170,'Eurostat market shares'!$D$2:$D$185,'Market shares starting point Fe'!$D170)*(SUMIFS('RAW data extract'!AN$74:AN$81,'RAW data extract'!$C$74:$C$81,VLOOKUP('Market shares starting point Fe'!$D170,Nomenclature!$F$1:$G$8,2,FALSE))-'Market shares starting point Fe'!AP170)+AP170)</f>
        <v>1</v>
      </c>
      <c r="AR170" s="7">
        <f>IF(SUMIFS('Eurostat market shares'!$Z$2:$Z$185,'Eurostat market shares'!$C$2:$C$185,'Market shares starting point Fe'!$C170,'Eurostat market shares'!$D$2:$D$185,'Market shares starting point Fe'!$D170)=0,(SUMIFS('RAW data extract'!AO$74:AO$81,'RAW data extract'!$C$74:$C$81,VLOOKUP('Market shares starting point Fe'!$D170,Nomenclature!$F$1:$G$8,2,FALSE))-'Market shares starting point Fe'!AQ170)+AQ170,$Z170/SUMIFS('Eurostat market shares'!$Z$2:$Z$185,'Eurostat market shares'!$C$2:$C$185,'Market shares starting point Fe'!$C170,'Eurostat market shares'!$D$2:$D$185,'Market shares starting point Fe'!$D170)*(SUMIFS('RAW data extract'!AO$74:AO$81,'RAW data extract'!$C$74:$C$81,VLOOKUP('Market shares starting point Fe'!$D170,Nomenclature!$F$1:$G$8,2,FALSE))-'Market shares starting point Fe'!AQ170)+AQ170)</f>
        <v>1</v>
      </c>
      <c r="AS170" s="7">
        <f>IF(SUMIFS('Eurostat market shares'!$Z$2:$Z$185,'Eurostat market shares'!$C$2:$C$185,'Market shares starting point Fe'!$C170,'Eurostat market shares'!$D$2:$D$185,'Market shares starting point Fe'!$D170)=0,(SUMIFS('RAW data extract'!AP$74:AP$81,'RAW data extract'!$C$74:$C$81,VLOOKUP('Market shares starting point Fe'!$D170,Nomenclature!$F$1:$G$8,2,FALSE))-'Market shares starting point Fe'!AR170)+AR170,$Z170/SUMIFS('Eurostat market shares'!$Z$2:$Z$185,'Eurostat market shares'!$C$2:$C$185,'Market shares starting point Fe'!$C170,'Eurostat market shares'!$D$2:$D$185,'Market shares starting point Fe'!$D170)*(SUMIFS('RAW data extract'!AP$74:AP$81,'RAW data extract'!$C$74:$C$81,VLOOKUP('Market shares starting point Fe'!$D170,Nomenclature!$F$1:$G$8,2,FALSE))-'Market shares starting point Fe'!AR170)+AR170)</f>
        <v>1</v>
      </c>
      <c r="AT170" s="7">
        <f>IF(SUMIFS('Eurostat market shares'!$Z$2:$Z$185,'Eurostat market shares'!$C$2:$C$185,'Market shares starting point Fe'!$C170,'Eurostat market shares'!$D$2:$D$185,'Market shares starting point Fe'!$D170)=0,(SUMIFS('RAW data extract'!AQ$74:AQ$81,'RAW data extract'!$C$74:$C$81,VLOOKUP('Market shares starting point Fe'!$D170,Nomenclature!$F$1:$G$8,2,FALSE))-'Market shares starting point Fe'!AS170)+AS170,$Z170/SUMIFS('Eurostat market shares'!$Z$2:$Z$185,'Eurostat market shares'!$C$2:$C$185,'Market shares starting point Fe'!$C170,'Eurostat market shares'!$D$2:$D$185,'Market shares starting point Fe'!$D170)*(SUMIFS('RAW data extract'!AQ$74:AQ$81,'RAW data extract'!$C$74:$C$81,VLOOKUP('Market shares starting point Fe'!$D170,Nomenclature!$F$1:$G$8,2,FALSE))-'Market shares starting point Fe'!AS170)+AS170)</f>
        <v>1</v>
      </c>
      <c r="AU170" s="7">
        <f>IF(SUMIFS('Eurostat market shares'!$Z$2:$Z$185,'Eurostat market shares'!$C$2:$C$185,'Market shares starting point Fe'!$C170,'Eurostat market shares'!$D$2:$D$185,'Market shares starting point Fe'!$D170)=0,(SUMIFS('RAW data extract'!AR$74:AR$81,'RAW data extract'!$C$74:$C$81,VLOOKUP('Market shares starting point Fe'!$D170,Nomenclature!$F$1:$G$8,2,FALSE))-'Market shares starting point Fe'!AT170)+AT170,$Z170/SUMIFS('Eurostat market shares'!$Z$2:$Z$185,'Eurostat market shares'!$C$2:$C$185,'Market shares starting point Fe'!$C170,'Eurostat market shares'!$D$2:$D$185,'Market shares starting point Fe'!$D170)*(SUMIFS('RAW data extract'!AR$74:AR$81,'RAW data extract'!$C$74:$C$81,VLOOKUP('Market shares starting point Fe'!$D170,Nomenclature!$F$1:$G$8,2,FALSE))-'Market shares starting point Fe'!AT170)+AT170)</f>
        <v>1</v>
      </c>
      <c r="AV170" s="7">
        <f>IF(SUMIFS('Eurostat market shares'!$Z$2:$Z$185,'Eurostat market shares'!$C$2:$C$185,'Market shares starting point Fe'!$C170,'Eurostat market shares'!$D$2:$D$185,'Market shares starting point Fe'!$D170)=0,(SUMIFS('RAW data extract'!AS$74:AS$81,'RAW data extract'!$C$74:$C$81,VLOOKUP('Market shares starting point Fe'!$D170,Nomenclature!$F$1:$G$8,2,FALSE))-'Market shares starting point Fe'!AU170)+AU170,$Z170/SUMIFS('Eurostat market shares'!$Z$2:$Z$185,'Eurostat market shares'!$C$2:$C$185,'Market shares starting point Fe'!$C170,'Eurostat market shares'!$D$2:$D$185,'Market shares starting point Fe'!$D170)*(SUMIFS('RAW data extract'!AS$74:AS$81,'RAW data extract'!$C$74:$C$81,VLOOKUP('Market shares starting point Fe'!$D170,Nomenclature!$F$1:$G$8,2,FALSE))-'Market shares starting point Fe'!AU170)+AU170)</f>
        <v>1</v>
      </c>
      <c r="AW170" s="7">
        <f>IF(SUMIFS('Eurostat market shares'!$Z$2:$Z$185,'Eurostat market shares'!$C$2:$C$185,'Market shares starting point Fe'!$C170,'Eurostat market shares'!$D$2:$D$185,'Market shares starting point Fe'!$D170)=0,(SUMIFS('RAW data extract'!AT$74:AT$81,'RAW data extract'!$C$74:$C$81,VLOOKUP('Market shares starting point Fe'!$D170,Nomenclature!$F$1:$G$8,2,FALSE))-'Market shares starting point Fe'!AV170)+AV170,$Z170/SUMIFS('Eurostat market shares'!$Z$2:$Z$185,'Eurostat market shares'!$C$2:$C$185,'Market shares starting point Fe'!$C170,'Eurostat market shares'!$D$2:$D$185,'Market shares starting point Fe'!$D170)*(SUMIFS('RAW data extract'!AT$74:AT$81,'RAW data extract'!$C$74:$C$81,VLOOKUP('Market shares starting point Fe'!$D170,Nomenclature!$F$1:$G$8,2,FALSE))-'Market shares starting point Fe'!AV170)+AV170)</f>
        <v>1</v>
      </c>
      <c r="AX170" s="7">
        <f>IF(SUMIFS('Eurostat market shares'!$Z$2:$Z$185,'Eurostat market shares'!$C$2:$C$185,'Market shares starting point Fe'!$C170,'Eurostat market shares'!$D$2:$D$185,'Market shares starting point Fe'!$D170)=0,(SUMIFS('RAW data extract'!AU$74:AU$81,'RAW data extract'!$C$74:$C$81,VLOOKUP('Market shares starting point Fe'!$D170,Nomenclature!$F$1:$G$8,2,FALSE))-'Market shares starting point Fe'!AW170)+AW170,$Z170/SUMIFS('Eurostat market shares'!$Z$2:$Z$185,'Eurostat market shares'!$C$2:$C$185,'Market shares starting point Fe'!$C170,'Eurostat market shares'!$D$2:$D$185,'Market shares starting point Fe'!$D170)*(SUMIFS('RAW data extract'!AU$74:AU$81,'RAW data extract'!$C$74:$C$81,VLOOKUP('Market shares starting point Fe'!$D170,Nomenclature!$F$1:$G$8,2,FALSE))-'Market shares starting point Fe'!AW170)+AW170)</f>
        <v>1</v>
      </c>
      <c r="AY170" s="7">
        <f>IF(SUMIFS('Eurostat market shares'!$Z$2:$Z$185,'Eurostat market shares'!$C$2:$C$185,'Market shares starting point Fe'!$C170,'Eurostat market shares'!$D$2:$D$185,'Market shares starting point Fe'!$D170)=0,(SUMIFS('RAW data extract'!AV$74:AV$81,'RAW data extract'!$C$74:$C$81,VLOOKUP('Market shares starting point Fe'!$D170,Nomenclature!$F$1:$G$8,2,FALSE))-'Market shares starting point Fe'!AX170)+AX170,$Z170/SUMIFS('Eurostat market shares'!$Z$2:$Z$185,'Eurostat market shares'!$C$2:$C$185,'Market shares starting point Fe'!$C170,'Eurostat market shares'!$D$2:$D$185,'Market shares starting point Fe'!$D170)*(SUMIFS('RAW data extract'!AV$74:AV$81,'RAW data extract'!$C$74:$C$81,VLOOKUP('Market shares starting point Fe'!$D170,Nomenclature!$F$1:$G$8,2,FALSE))-'Market shares starting point Fe'!AX170)+AX170)</f>
        <v>1</v>
      </c>
      <c r="AZ170" s="7">
        <f>IF(SUMIFS('Eurostat market shares'!$Z$2:$Z$185,'Eurostat market shares'!$C$2:$C$185,'Market shares starting point Fe'!$C170,'Eurostat market shares'!$D$2:$D$185,'Market shares starting point Fe'!$D170)=0,(SUMIFS('RAW data extract'!AW$74:AW$81,'RAW data extract'!$C$74:$C$81,VLOOKUP('Market shares starting point Fe'!$D170,Nomenclature!$F$1:$G$8,2,FALSE))-'Market shares starting point Fe'!AY170)+AY170,$Z170/SUMIFS('Eurostat market shares'!$Z$2:$Z$185,'Eurostat market shares'!$C$2:$C$185,'Market shares starting point Fe'!$C170,'Eurostat market shares'!$D$2:$D$185,'Market shares starting point Fe'!$D170)*(SUMIFS('RAW data extract'!AW$74:AW$81,'RAW data extract'!$C$74:$C$81,VLOOKUP('Market shares starting point Fe'!$D170,Nomenclature!$F$1:$G$8,2,FALSE))-'Market shares starting point Fe'!AY170)+AY170)</f>
        <v>1</v>
      </c>
      <c r="BA170" s="7">
        <f>IF(SUMIFS('Eurostat market shares'!$Z$2:$Z$185,'Eurostat market shares'!$C$2:$C$185,'Market shares starting point Fe'!$C170,'Eurostat market shares'!$D$2:$D$185,'Market shares starting point Fe'!$D170)=0,(SUMIFS('RAW data extract'!AX$74:AX$81,'RAW data extract'!$C$74:$C$81,VLOOKUP('Market shares starting point Fe'!$D170,Nomenclature!$F$1:$G$8,2,FALSE))-'Market shares starting point Fe'!AZ170)+AZ170,$Z170/SUMIFS('Eurostat market shares'!$Z$2:$Z$185,'Eurostat market shares'!$C$2:$C$185,'Market shares starting point Fe'!$C170,'Eurostat market shares'!$D$2:$D$185,'Market shares starting point Fe'!$D170)*(SUMIFS('RAW data extract'!AX$74:AX$81,'RAW data extract'!$C$74:$C$81,VLOOKUP('Market shares starting point Fe'!$D170,Nomenclature!$F$1:$G$8,2,FALSE))-'Market shares starting point Fe'!AZ170)+AZ170)</f>
        <v>1</v>
      </c>
      <c r="BB170" s="7">
        <f>IF(SUMIFS('Eurostat market shares'!$Z$2:$Z$185,'Eurostat market shares'!$C$2:$C$185,'Market shares starting point Fe'!$C170,'Eurostat market shares'!$D$2:$D$185,'Market shares starting point Fe'!$D170)=0,(SUMIFS('RAW data extract'!AY$74:AY$81,'RAW data extract'!$C$74:$C$81,VLOOKUP('Market shares starting point Fe'!$D170,Nomenclature!$F$1:$G$8,2,FALSE))-'Market shares starting point Fe'!BA170)+BA170,$Z170/SUMIFS('Eurostat market shares'!$Z$2:$Z$185,'Eurostat market shares'!$C$2:$C$185,'Market shares starting point Fe'!$C170,'Eurostat market shares'!$D$2:$D$185,'Market shares starting point Fe'!$D170)*(SUMIFS('RAW data extract'!AY$74:AY$81,'RAW data extract'!$C$74:$C$81,VLOOKUP('Market shares starting point Fe'!$D170,Nomenclature!$F$1:$G$8,2,FALSE))-'Market shares starting point Fe'!BA170)+BA170)</f>
        <v>1</v>
      </c>
      <c r="BC170" s="7">
        <f>IF(SUMIFS('Eurostat market shares'!$Z$2:$Z$185,'Eurostat market shares'!$C$2:$C$185,'Market shares starting point Fe'!$C170,'Eurostat market shares'!$D$2:$D$185,'Market shares starting point Fe'!$D170)=0,(SUMIFS('RAW data extract'!AZ$74:AZ$81,'RAW data extract'!$C$74:$C$81,VLOOKUP('Market shares starting point Fe'!$D170,Nomenclature!$F$1:$G$8,2,FALSE))-'Market shares starting point Fe'!BB170)+BB170,$Z170/SUMIFS('Eurostat market shares'!$Z$2:$Z$185,'Eurostat market shares'!$C$2:$C$185,'Market shares starting point Fe'!$C170,'Eurostat market shares'!$D$2:$D$185,'Market shares starting point Fe'!$D170)*(SUMIFS('RAW data extract'!AZ$74:AZ$81,'RAW data extract'!$C$74:$C$81,VLOOKUP('Market shares starting point Fe'!$D170,Nomenclature!$F$1:$G$8,2,FALSE))-'Market shares starting point Fe'!BB170)+BB170)</f>
        <v>1</v>
      </c>
      <c r="BD170" s="7">
        <f>IF(SUMIFS('Eurostat market shares'!$Z$2:$Z$185,'Eurostat market shares'!$C$2:$C$185,'Market shares starting point Fe'!$C170,'Eurostat market shares'!$D$2:$D$185,'Market shares starting point Fe'!$D170)=0,(SUMIFS('RAW data extract'!BA$74:BA$81,'RAW data extract'!$C$74:$C$81,VLOOKUP('Market shares starting point Fe'!$D170,Nomenclature!$F$1:$G$8,2,FALSE))-'Market shares starting point Fe'!BC170)+BC170,$Z170/SUMIFS('Eurostat market shares'!$Z$2:$Z$185,'Eurostat market shares'!$C$2:$C$185,'Market shares starting point Fe'!$C170,'Eurostat market shares'!$D$2:$D$185,'Market shares starting point Fe'!$D170)*(SUMIFS('RAW data extract'!BA$74:BA$81,'RAW data extract'!$C$74:$C$81,VLOOKUP('Market shares starting point Fe'!$D170,Nomenclature!$F$1:$G$8,2,FALSE))-'Market shares starting point Fe'!BC170)+BC170)</f>
        <v>1</v>
      </c>
      <c r="BE170" s="7">
        <f>IF(SUMIFS('Eurostat market shares'!$Z$2:$Z$185,'Eurostat market shares'!$C$2:$C$185,'Market shares starting point Fe'!$C170,'Eurostat market shares'!$D$2:$D$185,'Market shares starting point Fe'!$D170)=0,(SUMIFS('RAW data extract'!BB$74:BB$81,'RAW data extract'!$C$74:$C$81,VLOOKUP('Market shares starting point Fe'!$D170,Nomenclature!$F$1:$G$8,2,FALSE))-'Market shares starting point Fe'!BD170)+BD170,$Z170/SUMIFS('Eurostat market shares'!$Z$2:$Z$185,'Eurostat market shares'!$C$2:$C$185,'Market shares starting point Fe'!$C170,'Eurostat market shares'!$D$2:$D$185,'Market shares starting point Fe'!$D170)*(SUMIFS('RAW data extract'!BB$74:BB$81,'RAW data extract'!$C$74:$C$81,VLOOKUP('Market shares starting point Fe'!$D170,Nomenclature!$F$1:$G$8,2,FALSE))-'Market shares starting point Fe'!BD170)+BD170)</f>
        <v>1</v>
      </c>
      <c r="BF170" s="7">
        <f>IF(SUMIFS('Eurostat market shares'!$Z$2:$Z$185,'Eurostat market shares'!$C$2:$C$185,'Market shares starting point Fe'!$C170,'Eurostat market shares'!$D$2:$D$185,'Market shares starting point Fe'!$D170)=0,(SUMIFS('RAW data extract'!BC$74:BC$81,'RAW data extract'!$C$74:$C$81,VLOOKUP('Market shares starting point Fe'!$D170,Nomenclature!$F$1:$G$8,2,FALSE))-'Market shares starting point Fe'!BE170)+BE170,$Z170/SUMIFS('Eurostat market shares'!$Z$2:$Z$185,'Eurostat market shares'!$C$2:$C$185,'Market shares starting point Fe'!$C170,'Eurostat market shares'!$D$2:$D$185,'Market shares starting point Fe'!$D170)*(SUMIFS('RAW data extract'!BC$74:BC$81,'RAW data extract'!$C$74:$C$81,VLOOKUP('Market shares starting point Fe'!$D170,Nomenclature!$F$1:$G$8,2,FALSE))-'Market shares starting point Fe'!BE170)+BE170)</f>
        <v>1</v>
      </c>
      <c r="BG170" s="7">
        <f>IF(SUMIFS('Eurostat market shares'!$Z$2:$Z$185,'Eurostat market shares'!$C$2:$C$185,'Market shares starting point Fe'!$C170,'Eurostat market shares'!$D$2:$D$185,'Market shares starting point Fe'!$D170)=0,(SUMIFS('RAW data extract'!BD$74:BD$81,'RAW data extract'!$C$74:$C$81,VLOOKUP('Market shares starting point Fe'!$D170,Nomenclature!$F$1:$G$8,2,FALSE))-'Market shares starting point Fe'!BF170)+BF170,$Z170/SUMIFS('Eurostat market shares'!$Z$2:$Z$185,'Eurostat market shares'!$C$2:$C$185,'Market shares starting point Fe'!$C170,'Eurostat market shares'!$D$2:$D$185,'Market shares starting point Fe'!$D170)*(SUMIFS('RAW data extract'!BD$74:BD$81,'RAW data extract'!$C$74:$C$81,VLOOKUP('Market shares starting point Fe'!$D170,Nomenclature!$F$1:$G$8,2,FALSE))-'Market shares starting point Fe'!BF170)+BF170)</f>
        <v>1</v>
      </c>
      <c r="BH170" s="7">
        <f>IF(SUMIFS('Eurostat market shares'!$Z$2:$Z$185,'Eurostat market shares'!$C$2:$C$185,'Market shares starting point Fe'!$C170,'Eurostat market shares'!$D$2:$D$185,'Market shares starting point Fe'!$D170)=0,(SUMIFS('RAW data extract'!BE$74:BE$81,'RAW data extract'!$C$74:$C$81,VLOOKUP('Market shares starting point Fe'!$D170,Nomenclature!$F$1:$G$8,2,FALSE))-'Market shares starting point Fe'!BG170)+BG170,$Z170/SUMIFS('Eurostat market shares'!$Z$2:$Z$185,'Eurostat market shares'!$C$2:$C$185,'Market shares starting point Fe'!$C170,'Eurostat market shares'!$D$2:$D$185,'Market shares starting point Fe'!$D170)*(SUMIFS('RAW data extract'!BE$74:BE$81,'RAW data extract'!$C$74:$C$81,VLOOKUP('Market shares starting point Fe'!$D170,Nomenclature!$F$1:$G$8,2,FALSE))-'Market shares starting point Fe'!BG170)+BG170)</f>
        <v>1</v>
      </c>
    </row>
    <row r="171" spans="1:60" hidden="1" x14ac:dyDescent="0.3">
      <c r="A171" t="s">
        <v>9</v>
      </c>
      <c r="B171" t="s">
        <v>10</v>
      </c>
      <c r="C171" t="s">
        <v>40</v>
      </c>
      <c r="D171" t="s">
        <v>17</v>
      </c>
      <c r="E171" t="s">
        <v>13</v>
      </c>
      <c r="F171" t="s">
        <v>14</v>
      </c>
      <c r="G171" t="s">
        <v>14</v>
      </c>
      <c r="H171" t="s">
        <v>15</v>
      </c>
      <c r="I171" t="s">
        <v>16</v>
      </c>
      <c r="J171" s="6">
        <f>IFERROR(SUMIFS('intermediary sheet'!J$2:J$185,'intermediary sheet'!$C$2:$C$185,'Market shares starting point Fe'!$C171,'intermediary sheet'!$D$2:$D$185,'Market shares starting point Fe'!$D171)/SUMIFS('intermediary sheet'!J$2:J$185,'intermediary sheet'!$C$2:$C$185,'Market shares starting point Fe'!$C171,'intermediary sheet'!$D$2:$D$185,"total"),0)</f>
        <v>0</v>
      </c>
      <c r="K171" s="6">
        <f>IFERROR(SUMIFS('intermediary sheet'!K$2:K$185,'intermediary sheet'!$C$2:$C$185,'Market shares starting point Fe'!$C171,'intermediary sheet'!$D$2:$D$185,'Market shares starting point Fe'!$D171)/SUMIFS('intermediary sheet'!K$2:K$185,'intermediary sheet'!$C$2:$C$185,'Market shares starting point Fe'!$C171,'intermediary sheet'!$D$2:$D$185,"total"),0)</f>
        <v>0</v>
      </c>
      <c r="L171" s="6">
        <f>IFERROR(SUMIFS('intermediary sheet'!L$2:L$185,'intermediary sheet'!$C$2:$C$185,'Market shares starting point Fe'!$C171,'intermediary sheet'!$D$2:$D$185,'Market shares starting point Fe'!$D171)/SUMIFS('intermediary sheet'!L$2:L$185,'intermediary sheet'!$C$2:$C$185,'Market shares starting point Fe'!$C171,'intermediary sheet'!$D$2:$D$185,"total"),0)</f>
        <v>0</v>
      </c>
      <c r="M171" s="6">
        <f>IFERROR(SUMIFS('intermediary sheet'!M$2:M$185,'intermediary sheet'!$C$2:$C$185,'Market shares starting point Fe'!$C171,'intermediary sheet'!$D$2:$D$185,'Market shares starting point Fe'!$D171)/SUMIFS('intermediary sheet'!M$2:M$185,'intermediary sheet'!$C$2:$C$185,'Market shares starting point Fe'!$C171,'intermediary sheet'!$D$2:$D$185,"total"),0)</f>
        <v>0</v>
      </c>
      <c r="N171" s="6">
        <f>IFERROR(SUMIFS('intermediary sheet'!N$2:N$185,'intermediary sheet'!$C$2:$C$185,'Market shares starting point Fe'!$C171,'intermediary sheet'!$D$2:$D$185,'Market shares starting point Fe'!$D171)/SUMIFS('intermediary sheet'!N$2:N$185,'intermediary sheet'!$C$2:$C$185,'Market shares starting point Fe'!$C171,'intermediary sheet'!$D$2:$D$185,"total"),0)</f>
        <v>0</v>
      </c>
      <c r="O171" s="6">
        <f>IFERROR(SUMIFS('intermediary sheet'!O$2:O$185,'intermediary sheet'!$C$2:$C$185,'Market shares starting point Fe'!$C171,'intermediary sheet'!$D$2:$D$185,'Market shares starting point Fe'!$D171)/SUMIFS('intermediary sheet'!O$2:O$185,'intermediary sheet'!$C$2:$C$185,'Market shares starting point Fe'!$C171,'intermediary sheet'!$D$2:$D$185,"total"),0)</f>
        <v>0</v>
      </c>
      <c r="P171" s="6">
        <f>IFERROR(SUMIFS('intermediary sheet'!P$2:P$185,'intermediary sheet'!$C$2:$C$185,'Market shares starting point Fe'!$C171,'intermediary sheet'!$D$2:$D$185,'Market shares starting point Fe'!$D171)/SUMIFS('intermediary sheet'!P$2:P$185,'intermediary sheet'!$C$2:$C$185,'Market shares starting point Fe'!$C171,'intermediary sheet'!$D$2:$D$185,"total"),0)</f>
        <v>0</v>
      </c>
      <c r="Q171" s="6">
        <f>IFERROR(SUMIFS('intermediary sheet'!Q$2:Q$185,'intermediary sheet'!$C$2:$C$185,'Market shares starting point Fe'!$C171,'intermediary sheet'!$D$2:$D$185,'Market shares starting point Fe'!$D171)/SUMIFS('intermediary sheet'!Q$2:Q$185,'intermediary sheet'!$C$2:$C$185,'Market shares starting point Fe'!$C171,'intermediary sheet'!$D$2:$D$185,"total"),0)</f>
        <v>0</v>
      </c>
      <c r="R171" s="6">
        <f>IFERROR(SUMIFS('intermediary sheet'!R$2:R$185,'intermediary sheet'!$C$2:$C$185,'Market shares starting point Fe'!$C171,'intermediary sheet'!$D$2:$D$185,'Market shares starting point Fe'!$D171)/SUMIFS('intermediary sheet'!R$2:R$185,'intermediary sheet'!$C$2:$C$185,'Market shares starting point Fe'!$C171,'intermediary sheet'!$D$2:$D$185,"total"),0)</f>
        <v>0</v>
      </c>
      <c r="S171" s="6">
        <f>IFERROR(SUMIFS('intermediary sheet'!S$2:S$185,'intermediary sheet'!$C$2:$C$185,'Market shares starting point Fe'!$C171,'intermediary sheet'!$D$2:$D$185,'Market shares starting point Fe'!$D171)/SUMIFS('intermediary sheet'!S$2:S$185,'intermediary sheet'!$C$2:$C$185,'Market shares starting point Fe'!$C171,'intermediary sheet'!$D$2:$D$185,"total"),0)</f>
        <v>0</v>
      </c>
      <c r="T171" s="6">
        <f>IFERROR(SUMIFS('intermediary sheet'!T$2:T$185,'intermediary sheet'!$C$2:$C$185,'Market shares starting point Fe'!$C171,'intermediary sheet'!$D$2:$D$185,'Market shares starting point Fe'!$D171)/SUMIFS('intermediary sheet'!T$2:T$185,'intermediary sheet'!$C$2:$C$185,'Market shares starting point Fe'!$C171,'intermediary sheet'!$D$2:$D$185,"total"),0)</f>
        <v>0</v>
      </c>
      <c r="U171" s="6">
        <f>IFERROR(SUMIFS('intermediary sheet'!U$2:U$185,'intermediary sheet'!$C$2:$C$185,'Market shares starting point Fe'!$C171,'intermediary sheet'!$D$2:$D$185,'Market shares starting point Fe'!$D171)/SUMIFS('intermediary sheet'!U$2:U$185,'intermediary sheet'!$C$2:$C$185,'Market shares starting point Fe'!$C171,'intermediary sheet'!$D$2:$D$185,"total"),0)</f>
        <v>0</v>
      </c>
      <c r="V171" s="6">
        <f>IFERROR(SUMIFS('intermediary sheet'!V$2:V$185,'intermediary sheet'!$C$2:$C$185,'Market shares starting point Fe'!$C171,'intermediary sheet'!$D$2:$D$185,'Market shares starting point Fe'!$D171)/SUMIFS('intermediary sheet'!V$2:V$185,'intermediary sheet'!$C$2:$C$185,'Market shares starting point Fe'!$C171,'intermediary sheet'!$D$2:$D$185,"total"),0)</f>
        <v>3.6401456058242327E-4</v>
      </c>
      <c r="W171" s="6">
        <f>IFERROR(SUMIFS('intermediary sheet'!W$2:W$185,'intermediary sheet'!$C$2:$C$185,'Market shares starting point Fe'!$C171,'intermediary sheet'!$D$2:$D$185,'Market shares starting point Fe'!$D171)/SUMIFS('intermediary sheet'!W$2:W$185,'intermediary sheet'!$C$2:$C$185,'Market shares starting point Fe'!$C171,'intermediary sheet'!$D$2:$D$185,"total"),0)</f>
        <v>4.3490078825767875E-4</v>
      </c>
      <c r="X171" s="6">
        <f>IFERROR(SUMIFS('intermediary sheet'!X$2:X$185,'intermediary sheet'!$C$2:$C$185,'Market shares starting point Fe'!$C171,'intermediary sheet'!$D$2:$D$185,'Market shares starting point Fe'!$D171)/SUMIFS('intermediary sheet'!X$2:X$185,'intermediary sheet'!$C$2:$C$185,'Market shares starting point Fe'!$C171,'intermediary sheet'!$D$2:$D$185,"total"),0)</f>
        <v>6.5897858319604609E-4</v>
      </c>
      <c r="Y171" s="6">
        <f>IFERROR(SUMIFS('intermediary sheet'!Y$2:Y$185,'intermediary sheet'!$C$2:$C$185,'Market shares starting point Fe'!$C171,'intermediary sheet'!$D$2:$D$185,'Market shares starting point Fe'!$D171)/SUMIFS('intermediary sheet'!Y$2:Y$185,'intermediary sheet'!$C$2:$C$185,'Market shares starting point Fe'!$C171,'intermediary sheet'!$D$2:$D$185,"total"),0)</f>
        <v>1.1675747803847438E-3</v>
      </c>
      <c r="Z171" s="6">
        <f>IFERROR(SUMIFS('intermediary sheet'!Z$2:Z$185,'intermediary sheet'!$C$2:$C$185,'Market shares starting point Fe'!$C171,'intermediary sheet'!$D$2:$D$185,'Market shares starting point Fe'!$D171)/SUMIFS('intermediary sheet'!Z$2:Z$185,'intermediary sheet'!$C$2:$C$185,'Market shares starting point Fe'!$C171,'intermediary sheet'!$D$2:$D$185,"total"),0)</f>
        <v>1.4702793530770844E-3</v>
      </c>
      <c r="AA171" s="7">
        <f>IF(SUMIFS('Eurostat market shares'!$Z$2:$Z$185,'Eurostat market shares'!$C$2:$C$185,'Market shares starting point Fe'!$C171,'Eurostat market shares'!$D$2:$D$185,'Market shares starting point Fe'!$D171)=0,(SUMIFS('RAW data extract'!X$74:X$81,'RAW data extract'!$C$74:$C$81,VLOOKUP('Market shares starting point Fe'!$D171,Nomenclature!$F$1:$G$8,2,FALSE))-'Market shares starting point Fe'!Z171)+Z171,$Z171/SUMIFS('Eurostat market shares'!$Z$2:$Z$185,'Eurostat market shares'!$C$2:$C$185,'Market shares starting point Fe'!$C171,'Eurostat market shares'!$D$2:$D$185,'Market shares starting point Fe'!$D171)*(SUMIFS('RAW data extract'!X$74:X$81,'RAW data extract'!$C$74:$C$81,VLOOKUP('Market shares starting point Fe'!$D171,Nomenclature!$F$1:$G$8,2,FALSE))-'Market shares starting point Fe'!Z171)+Z171)</f>
        <v>7.2155963477870365E-3</v>
      </c>
      <c r="AB171" s="7">
        <f>IF(SUMIFS('Eurostat market shares'!$Z$2:$Z$185,'Eurostat market shares'!$C$2:$C$185,'Market shares starting point Fe'!$C171,'Eurostat market shares'!$D$2:$D$185,'Market shares starting point Fe'!$D171)=0,(SUMIFS('RAW data extract'!Y$74:Y$81,'RAW data extract'!$C$74:$C$81,VLOOKUP('Market shares starting point Fe'!$D171,Nomenclature!$F$1:$G$8,2,FALSE))-'Market shares starting point Fe'!AA171)+AA171,$Z171/SUMIFS('Eurostat market shares'!$Z$2:$Z$185,'Eurostat market shares'!$C$2:$C$185,'Market shares starting point Fe'!$C171,'Eurostat market shares'!$D$2:$D$185,'Market shares starting point Fe'!$D171)*(SUMIFS('RAW data extract'!Y$74:Y$81,'RAW data extract'!$C$74:$C$81,VLOOKUP('Market shares starting point Fe'!$D171,Nomenclature!$F$1:$G$8,2,FALSE))-'Market shares starting point Fe'!AA171)+AA171)</f>
        <v>7.890569534690391E-3</v>
      </c>
      <c r="AC171" s="7">
        <f>IF(SUMIFS('Eurostat market shares'!$Z$2:$Z$185,'Eurostat market shares'!$C$2:$C$185,'Market shares starting point Fe'!$C171,'Eurostat market shares'!$D$2:$D$185,'Market shares starting point Fe'!$D171)=0,(SUMIFS('RAW data extract'!Z$74:Z$81,'RAW data extract'!$C$74:$C$81,VLOOKUP('Market shares starting point Fe'!$D171,Nomenclature!$F$1:$G$8,2,FALSE))-'Market shares starting point Fe'!AB171)+AB171,$Z171/SUMIFS('Eurostat market shares'!$Z$2:$Z$185,'Eurostat market shares'!$C$2:$C$185,'Market shares starting point Fe'!$C171,'Eurostat market shares'!$D$2:$D$185,'Market shares starting point Fe'!$D171)*(SUMIFS('RAW data extract'!Z$74:Z$81,'RAW data extract'!$C$74:$C$81,VLOOKUP('Market shares starting point Fe'!$D171,Nomenclature!$F$1:$G$8,2,FALSE))-'Market shares starting point Fe'!AB171)+AB171)</f>
        <v>8.7395521497155917E-3</v>
      </c>
      <c r="AD171" s="7">
        <f>IF(SUMIFS('Eurostat market shares'!$Z$2:$Z$185,'Eurostat market shares'!$C$2:$C$185,'Market shares starting point Fe'!$C171,'Eurostat market shares'!$D$2:$D$185,'Market shares starting point Fe'!$D171)=0,(SUMIFS('RAW data extract'!AA$74:AA$81,'RAW data extract'!$C$74:$C$81,VLOOKUP('Market shares starting point Fe'!$D171,Nomenclature!$F$1:$G$8,2,FALSE))-'Market shares starting point Fe'!AC171)+AC171,$Z171/SUMIFS('Eurostat market shares'!$Z$2:$Z$185,'Eurostat market shares'!$C$2:$C$185,'Market shares starting point Fe'!$C171,'Eurostat market shares'!$D$2:$D$185,'Market shares starting point Fe'!$D171)*(SUMIFS('RAW data extract'!AA$74:AA$81,'RAW data extract'!$C$74:$C$81,VLOOKUP('Market shares starting point Fe'!$D171,Nomenclature!$F$1:$G$8,2,FALSE))-'Market shares starting point Fe'!AC171)+AC171)</f>
        <v>9.4668349705161938E-3</v>
      </c>
      <c r="AE171" s="7">
        <f>IF(SUMIFS('Eurostat market shares'!$Z$2:$Z$185,'Eurostat market shares'!$C$2:$C$185,'Market shares starting point Fe'!$C171,'Eurostat market shares'!$D$2:$D$185,'Market shares starting point Fe'!$D171)=0,(SUMIFS('RAW data extract'!AB$74:AB$81,'RAW data extract'!$C$74:$C$81,VLOOKUP('Market shares starting point Fe'!$D171,Nomenclature!$F$1:$G$8,2,FALSE))-'Market shares starting point Fe'!AD171)+AD171,$Z171/SUMIFS('Eurostat market shares'!$Z$2:$Z$185,'Eurostat market shares'!$C$2:$C$185,'Market shares starting point Fe'!$C171,'Eurostat market shares'!$D$2:$D$185,'Market shares starting point Fe'!$D171)*(SUMIFS('RAW data extract'!AB$74:AB$81,'RAW data extract'!$C$74:$C$81,VLOOKUP('Market shares starting point Fe'!$D171,Nomenclature!$F$1:$G$8,2,FALSE))-'Market shares starting point Fe'!AD171)+AD171)</f>
        <v>1.0192339301006553E-2</v>
      </c>
      <c r="AF171" s="7">
        <f>IF(SUMIFS('Eurostat market shares'!$Z$2:$Z$185,'Eurostat market shares'!$C$2:$C$185,'Market shares starting point Fe'!$C171,'Eurostat market shares'!$D$2:$D$185,'Market shares starting point Fe'!$D171)=0,(SUMIFS('RAW data extract'!AC$74:AC$81,'RAW data extract'!$C$74:$C$81,VLOOKUP('Market shares starting point Fe'!$D171,Nomenclature!$F$1:$G$8,2,FALSE))-'Market shares starting point Fe'!AE171)+AE171,$Z171/SUMIFS('Eurostat market shares'!$Z$2:$Z$185,'Eurostat market shares'!$C$2:$C$185,'Market shares starting point Fe'!$C171,'Eurostat market shares'!$D$2:$D$185,'Market shares starting point Fe'!$D171)*(SUMIFS('RAW data extract'!AC$74:AC$81,'RAW data extract'!$C$74:$C$81,VLOOKUP('Market shares starting point Fe'!$D171,Nomenclature!$F$1:$G$8,2,FALSE))-'Market shares starting point Fe'!AE171)+AE171)</f>
        <v>1.0932966743926948E-2</v>
      </c>
      <c r="AG171" s="7">
        <f>IF(SUMIFS('Eurostat market shares'!$Z$2:$Z$185,'Eurostat market shares'!$C$2:$C$185,'Market shares starting point Fe'!$C171,'Eurostat market shares'!$D$2:$D$185,'Market shares starting point Fe'!$D171)=0,(SUMIFS('RAW data extract'!AD$74:AD$81,'RAW data extract'!$C$74:$C$81,VLOOKUP('Market shares starting point Fe'!$D171,Nomenclature!$F$1:$G$8,2,FALSE))-'Market shares starting point Fe'!AF171)+AF171,$Z171/SUMIFS('Eurostat market shares'!$Z$2:$Z$185,'Eurostat market shares'!$C$2:$C$185,'Market shares starting point Fe'!$C171,'Eurostat market shares'!$D$2:$D$185,'Market shares starting point Fe'!$D171)*(SUMIFS('RAW data extract'!AD$74:AD$81,'RAW data extract'!$C$74:$C$81,VLOOKUP('Market shares starting point Fe'!$D171,Nomenclature!$F$1:$G$8,2,FALSE))-'Market shares starting point Fe'!AF171)+AF171)</f>
        <v>1.1632729077874658E-2</v>
      </c>
      <c r="AH171" s="7">
        <f>IF(SUMIFS('Eurostat market shares'!$Z$2:$Z$185,'Eurostat market shares'!$C$2:$C$185,'Market shares starting point Fe'!$C171,'Eurostat market shares'!$D$2:$D$185,'Market shares starting point Fe'!$D171)=0,(SUMIFS('RAW data extract'!AE$74:AE$81,'RAW data extract'!$C$74:$C$81,VLOOKUP('Market shares starting point Fe'!$D171,Nomenclature!$F$1:$G$8,2,FALSE))-'Market shares starting point Fe'!AG171)+AG171,$Z171/SUMIFS('Eurostat market shares'!$Z$2:$Z$185,'Eurostat market shares'!$C$2:$C$185,'Market shares starting point Fe'!$C171,'Eurostat market shares'!$D$2:$D$185,'Market shares starting point Fe'!$D171)*(SUMIFS('RAW data extract'!AE$74:AE$81,'RAW data extract'!$C$74:$C$81,VLOOKUP('Market shares starting point Fe'!$D171,Nomenclature!$F$1:$G$8,2,FALSE))-'Market shares starting point Fe'!AG171)+AG171)</f>
        <v>1.2403548283621474E-2</v>
      </c>
      <c r="AI171" s="7">
        <f>IF(SUMIFS('Eurostat market shares'!$Z$2:$Z$185,'Eurostat market shares'!$C$2:$C$185,'Market shares starting point Fe'!$C171,'Eurostat market shares'!$D$2:$D$185,'Market shares starting point Fe'!$D171)=0,(SUMIFS('RAW data extract'!AF$74:AF$81,'RAW data extract'!$C$74:$C$81,VLOOKUP('Market shares starting point Fe'!$D171,Nomenclature!$F$1:$G$8,2,FALSE))-'Market shares starting point Fe'!AH171)+AH171,$Z171/SUMIFS('Eurostat market shares'!$Z$2:$Z$185,'Eurostat market shares'!$C$2:$C$185,'Market shares starting point Fe'!$C171,'Eurostat market shares'!$D$2:$D$185,'Market shares starting point Fe'!$D171)*(SUMIFS('RAW data extract'!AF$74:AF$81,'RAW data extract'!$C$74:$C$81,VLOOKUP('Market shares starting point Fe'!$D171,Nomenclature!$F$1:$G$8,2,FALSE))-'Market shares starting point Fe'!AH171)+AH171)</f>
        <v>1.3192387051305671E-2</v>
      </c>
      <c r="AJ171" s="7">
        <f>IF(SUMIFS('Eurostat market shares'!$Z$2:$Z$185,'Eurostat market shares'!$C$2:$C$185,'Market shares starting point Fe'!$C171,'Eurostat market shares'!$D$2:$D$185,'Market shares starting point Fe'!$D171)=0,(SUMIFS('RAW data extract'!AG$74:AG$81,'RAW data extract'!$C$74:$C$81,VLOOKUP('Market shares starting point Fe'!$D171,Nomenclature!$F$1:$G$8,2,FALSE))-'Market shares starting point Fe'!AI171)+AI171,$Z171/SUMIFS('Eurostat market shares'!$Z$2:$Z$185,'Eurostat market shares'!$C$2:$C$185,'Market shares starting point Fe'!$C171,'Eurostat market shares'!$D$2:$D$185,'Market shares starting point Fe'!$D171)*(SUMIFS('RAW data extract'!AG$74:AG$81,'RAW data extract'!$C$74:$C$81,VLOOKUP('Market shares starting point Fe'!$D171,Nomenclature!$F$1:$G$8,2,FALSE))-'Market shares starting point Fe'!AI171)+AI171)</f>
        <v>1.4040730380408782E-2</v>
      </c>
      <c r="AK171" s="7">
        <f>IF(SUMIFS('Eurostat market shares'!$Z$2:$Z$185,'Eurostat market shares'!$C$2:$C$185,'Market shares starting point Fe'!$C171,'Eurostat market shares'!$D$2:$D$185,'Market shares starting point Fe'!$D171)=0,(SUMIFS('RAW data extract'!AH$74:AH$81,'RAW data extract'!$C$74:$C$81,VLOOKUP('Market shares starting point Fe'!$D171,Nomenclature!$F$1:$G$8,2,FALSE))-'Market shares starting point Fe'!AJ171)+AJ171,$Z171/SUMIFS('Eurostat market shares'!$Z$2:$Z$185,'Eurostat market shares'!$C$2:$C$185,'Market shares starting point Fe'!$C171,'Eurostat market shares'!$D$2:$D$185,'Market shares starting point Fe'!$D171)*(SUMIFS('RAW data extract'!AH$74:AH$81,'RAW data extract'!$C$74:$C$81,VLOOKUP('Market shares starting point Fe'!$D171,Nomenclature!$F$1:$G$8,2,FALSE))-'Market shares starting point Fe'!AJ171)+AJ171)</f>
        <v>1.5033369462781436E-2</v>
      </c>
      <c r="AL171" s="7">
        <f>IF(SUMIFS('Eurostat market shares'!$Z$2:$Z$185,'Eurostat market shares'!$C$2:$C$185,'Market shares starting point Fe'!$C171,'Eurostat market shares'!$D$2:$D$185,'Market shares starting point Fe'!$D171)=0,(SUMIFS('RAW data extract'!AI$74:AI$81,'RAW data extract'!$C$74:$C$81,VLOOKUP('Market shares starting point Fe'!$D171,Nomenclature!$F$1:$G$8,2,FALSE))-'Market shares starting point Fe'!AK171)+AK171,$Z171/SUMIFS('Eurostat market shares'!$Z$2:$Z$185,'Eurostat market shares'!$C$2:$C$185,'Market shares starting point Fe'!$C171,'Eurostat market shares'!$D$2:$D$185,'Market shares starting point Fe'!$D171)*(SUMIFS('RAW data extract'!AI$74:AI$81,'RAW data extract'!$C$74:$C$81,VLOOKUP('Market shares starting point Fe'!$D171,Nomenclature!$F$1:$G$8,2,FALSE))-'Market shares starting point Fe'!AK171)+AK171)</f>
        <v>1.6119232985887754E-2</v>
      </c>
      <c r="AM171" s="7">
        <f>IF(SUMIFS('Eurostat market shares'!$Z$2:$Z$185,'Eurostat market shares'!$C$2:$C$185,'Market shares starting point Fe'!$C171,'Eurostat market shares'!$D$2:$D$185,'Market shares starting point Fe'!$D171)=0,(SUMIFS('RAW data extract'!AJ$74:AJ$81,'RAW data extract'!$C$74:$C$81,VLOOKUP('Market shares starting point Fe'!$D171,Nomenclature!$F$1:$G$8,2,FALSE))-'Market shares starting point Fe'!AL171)+AL171,$Z171/SUMIFS('Eurostat market shares'!$Z$2:$Z$185,'Eurostat market shares'!$C$2:$C$185,'Market shares starting point Fe'!$C171,'Eurostat market shares'!$D$2:$D$185,'Market shares starting point Fe'!$D171)*(SUMIFS('RAW data extract'!AJ$74:AJ$81,'RAW data extract'!$C$74:$C$81,VLOOKUP('Market shares starting point Fe'!$D171,Nomenclature!$F$1:$G$8,2,FALSE))-'Market shares starting point Fe'!AL171)+AL171)</f>
        <v>1.7354203128125446E-2</v>
      </c>
      <c r="AN171" s="7">
        <f>IF(SUMIFS('Eurostat market shares'!$Z$2:$Z$185,'Eurostat market shares'!$C$2:$C$185,'Market shares starting point Fe'!$C171,'Eurostat market shares'!$D$2:$D$185,'Market shares starting point Fe'!$D171)=0,(SUMIFS('RAW data extract'!AK$74:AK$81,'RAW data extract'!$C$74:$C$81,VLOOKUP('Market shares starting point Fe'!$D171,Nomenclature!$F$1:$G$8,2,FALSE))-'Market shares starting point Fe'!AM171)+AM171,$Z171/SUMIFS('Eurostat market shares'!$Z$2:$Z$185,'Eurostat market shares'!$C$2:$C$185,'Market shares starting point Fe'!$C171,'Eurostat market shares'!$D$2:$D$185,'Market shares starting point Fe'!$D171)*(SUMIFS('RAW data extract'!AK$74:AK$81,'RAW data extract'!$C$74:$C$81,VLOOKUP('Market shares starting point Fe'!$D171,Nomenclature!$F$1:$G$8,2,FALSE))-'Market shares starting point Fe'!AM171)+AM171)</f>
        <v>1.8827414576133131E-2</v>
      </c>
      <c r="AO171" s="7">
        <f>IF(SUMIFS('Eurostat market shares'!$Z$2:$Z$185,'Eurostat market shares'!$C$2:$C$185,'Market shares starting point Fe'!$C171,'Eurostat market shares'!$D$2:$D$185,'Market shares starting point Fe'!$D171)=0,(SUMIFS('RAW data extract'!AL$74:AL$81,'RAW data extract'!$C$74:$C$81,VLOOKUP('Market shares starting point Fe'!$D171,Nomenclature!$F$1:$G$8,2,FALSE))-'Market shares starting point Fe'!AN171)+AN171,$Z171/SUMIFS('Eurostat market shares'!$Z$2:$Z$185,'Eurostat market shares'!$C$2:$C$185,'Market shares starting point Fe'!$C171,'Eurostat market shares'!$D$2:$D$185,'Market shares starting point Fe'!$D171)*(SUMIFS('RAW data extract'!AL$74:AL$81,'RAW data extract'!$C$74:$C$81,VLOOKUP('Market shares starting point Fe'!$D171,Nomenclature!$F$1:$G$8,2,FALSE))-'Market shares starting point Fe'!AN171)+AN171)</f>
        <v>2.049290191040452E-2</v>
      </c>
      <c r="AP171" s="7">
        <f>IF(SUMIFS('Eurostat market shares'!$Z$2:$Z$185,'Eurostat market shares'!$C$2:$C$185,'Market shares starting point Fe'!$C171,'Eurostat market shares'!$D$2:$D$185,'Market shares starting point Fe'!$D171)=0,(SUMIFS('RAW data extract'!AM$74:AM$81,'RAW data extract'!$C$74:$C$81,VLOOKUP('Market shares starting point Fe'!$D171,Nomenclature!$F$1:$G$8,2,FALSE))-'Market shares starting point Fe'!AO171)+AO171,$Z171/SUMIFS('Eurostat market shares'!$Z$2:$Z$185,'Eurostat market shares'!$C$2:$C$185,'Market shares starting point Fe'!$C171,'Eurostat market shares'!$D$2:$D$185,'Market shares starting point Fe'!$D171)*(SUMIFS('RAW data extract'!AM$74:AM$81,'RAW data extract'!$C$74:$C$81,VLOOKUP('Market shares starting point Fe'!$D171,Nomenclature!$F$1:$G$8,2,FALSE))-'Market shares starting point Fe'!AO171)+AO171)</f>
        <v>2.2380289907512292E-2</v>
      </c>
      <c r="AQ171" s="7">
        <f>IF(SUMIFS('Eurostat market shares'!$Z$2:$Z$185,'Eurostat market shares'!$C$2:$C$185,'Market shares starting point Fe'!$C171,'Eurostat market shares'!$D$2:$D$185,'Market shares starting point Fe'!$D171)=0,(SUMIFS('RAW data extract'!AN$74:AN$81,'RAW data extract'!$C$74:$C$81,VLOOKUP('Market shares starting point Fe'!$D171,Nomenclature!$F$1:$G$8,2,FALSE))-'Market shares starting point Fe'!AP171)+AP171,$Z171/SUMIFS('Eurostat market shares'!$Z$2:$Z$185,'Eurostat market shares'!$C$2:$C$185,'Market shares starting point Fe'!$C171,'Eurostat market shares'!$D$2:$D$185,'Market shares starting point Fe'!$D171)*(SUMIFS('RAW data extract'!AN$74:AN$81,'RAW data extract'!$C$74:$C$81,VLOOKUP('Market shares starting point Fe'!$D171,Nomenclature!$F$1:$G$8,2,FALSE))-'Market shares starting point Fe'!AP171)+AP171)</f>
        <v>2.4483705521278869E-2</v>
      </c>
      <c r="AR171" s="7">
        <f>IF(SUMIFS('Eurostat market shares'!$Z$2:$Z$185,'Eurostat market shares'!$C$2:$C$185,'Market shares starting point Fe'!$C171,'Eurostat market shares'!$D$2:$D$185,'Market shares starting point Fe'!$D171)=0,(SUMIFS('RAW data extract'!AO$74:AO$81,'RAW data extract'!$C$74:$C$81,VLOOKUP('Market shares starting point Fe'!$D171,Nomenclature!$F$1:$G$8,2,FALSE))-'Market shares starting point Fe'!AQ171)+AQ171,$Z171/SUMIFS('Eurostat market shares'!$Z$2:$Z$185,'Eurostat market shares'!$C$2:$C$185,'Market shares starting point Fe'!$C171,'Eurostat market shares'!$D$2:$D$185,'Market shares starting point Fe'!$D171)*(SUMIFS('RAW data extract'!AO$74:AO$81,'RAW data extract'!$C$74:$C$81,VLOOKUP('Market shares starting point Fe'!$D171,Nomenclature!$F$1:$G$8,2,FALSE))-'Market shares starting point Fe'!AQ171)+AQ171)</f>
        <v>2.6674996866603823E-2</v>
      </c>
      <c r="AS171" s="7">
        <f>IF(SUMIFS('Eurostat market shares'!$Z$2:$Z$185,'Eurostat market shares'!$C$2:$C$185,'Market shares starting point Fe'!$C171,'Eurostat market shares'!$D$2:$D$185,'Market shares starting point Fe'!$D171)=0,(SUMIFS('RAW data extract'!AP$74:AP$81,'RAW data extract'!$C$74:$C$81,VLOOKUP('Market shares starting point Fe'!$D171,Nomenclature!$F$1:$G$8,2,FALSE))-'Market shares starting point Fe'!AR171)+AR171,$Z171/SUMIFS('Eurostat market shares'!$Z$2:$Z$185,'Eurostat market shares'!$C$2:$C$185,'Market shares starting point Fe'!$C171,'Eurostat market shares'!$D$2:$D$185,'Market shares starting point Fe'!$D171)*(SUMIFS('RAW data extract'!AP$74:AP$81,'RAW data extract'!$C$74:$C$81,VLOOKUP('Market shares starting point Fe'!$D171,Nomenclature!$F$1:$G$8,2,FALSE))-'Market shares starting point Fe'!AR171)+AR171)</f>
        <v>2.8981523520557759E-2</v>
      </c>
      <c r="AT171" s="7">
        <f>IF(SUMIFS('Eurostat market shares'!$Z$2:$Z$185,'Eurostat market shares'!$C$2:$C$185,'Market shares starting point Fe'!$C171,'Eurostat market shares'!$D$2:$D$185,'Market shares starting point Fe'!$D171)=0,(SUMIFS('RAW data extract'!AQ$74:AQ$81,'RAW data extract'!$C$74:$C$81,VLOOKUP('Market shares starting point Fe'!$D171,Nomenclature!$F$1:$G$8,2,FALSE))-'Market shares starting point Fe'!AS171)+AS171,$Z171/SUMIFS('Eurostat market shares'!$Z$2:$Z$185,'Eurostat market shares'!$C$2:$C$185,'Market shares starting point Fe'!$C171,'Eurostat market shares'!$D$2:$D$185,'Market shares starting point Fe'!$D171)*(SUMIFS('RAW data extract'!AQ$74:AQ$81,'RAW data extract'!$C$74:$C$81,VLOOKUP('Market shares starting point Fe'!$D171,Nomenclature!$F$1:$G$8,2,FALSE))-'Market shares starting point Fe'!AS171)+AS171)</f>
        <v>3.1471723504043404E-2</v>
      </c>
      <c r="AU171" s="7">
        <f>IF(SUMIFS('Eurostat market shares'!$Z$2:$Z$185,'Eurostat market shares'!$C$2:$C$185,'Market shares starting point Fe'!$C171,'Eurostat market shares'!$D$2:$D$185,'Market shares starting point Fe'!$D171)=0,(SUMIFS('RAW data extract'!AR$74:AR$81,'RAW data extract'!$C$74:$C$81,VLOOKUP('Market shares starting point Fe'!$D171,Nomenclature!$F$1:$G$8,2,FALSE))-'Market shares starting point Fe'!AT171)+AT171,$Z171/SUMIFS('Eurostat market shares'!$Z$2:$Z$185,'Eurostat market shares'!$C$2:$C$185,'Market shares starting point Fe'!$C171,'Eurostat market shares'!$D$2:$D$185,'Market shares starting point Fe'!$D171)*(SUMIFS('RAW data extract'!AR$74:AR$81,'RAW data extract'!$C$74:$C$81,VLOOKUP('Market shares starting point Fe'!$D171,Nomenclature!$F$1:$G$8,2,FALSE))-'Market shares starting point Fe'!AT171)+AT171)</f>
        <v>3.4052766275412157E-2</v>
      </c>
      <c r="AV171" s="7">
        <f>IF(SUMIFS('Eurostat market shares'!$Z$2:$Z$185,'Eurostat market shares'!$C$2:$C$185,'Market shares starting point Fe'!$C171,'Eurostat market shares'!$D$2:$D$185,'Market shares starting point Fe'!$D171)=0,(SUMIFS('RAW data extract'!AS$74:AS$81,'RAW data extract'!$C$74:$C$81,VLOOKUP('Market shares starting point Fe'!$D171,Nomenclature!$F$1:$G$8,2,FALSE))-'Market shares starting point Fe'!AU171)+AU171,$Z171/SUMIFS('Eurostat market shares'!$Z$2:$Z$185,'Eurostat market shares'!$C$2:$C$185,'Market shares starting point Fe'!$C171,'Eurostat market shares'!$D$2:$D$185,'Market shares starting point Fe'!$D171)*(SUMIFS('RAW data extract'!AS$74:AS$81,'RAW data extract'!$C$74:$C$81,VLOOKUP('Market shares starting point Fe'!$D171,Nomenclature!$F$1:$G$8,2,FALSE))-'Market shares starting point Fe'!AU171)+AU171)</f>
        <v>3.6778270543804337E-2</v>
      </c>
      <c r="AW171" s="7">
        <f>IF(SUMIFS('Eurostat market shares'!$Z$2:$Z$185,'Eurostat market shares'!$C$2:$C$185,'Market shares starting point Fe'!$C171,'Eurostat market shares'!$D$2:$D$185,'Market shares starting point Fe'!$D171)=0,(SUMIFS('RAW data extract'!AT$74:AT$81,'RAW data extract'!$C$74:$C$81,VLOOKUP('Market shares starting point Fe'!$D171,Nomenclature!$F$1:$G$8,2,FALSE))-'Market shares starting point Fe'!AV171)+AV171,$Z171/SUMIFS('Eurostat market shares'!$Z$2:$Z$185,'Eurostat market shares'!$C$2:$C$185,'Market shares starting point Fe'!$C171,'Eurostat market shares'!$D$2:$D$185,'Market shares starting point Fe'!$D171)*(SUMIFS('RAW data extract'!AT$74:AT$81,'RAW data extract'!$C$74:$C$81,VLOOKUP('Market shares starting point Fe'!$D171,Nomenclature!$F$1:$G$8,2,FALSE))-'Market shares starting point Fe'!AV171)+AV171)</f>
        <v>3.9681390293189546E-2</v>
      </c>
      <c r="AX171" s="7">
        <f>IF(SUMIFS('Eurostat market shares'!$Z$2:$Z$185,'Eurostat market shares'!$C$2:$C$185,'Market shares starting point Fe'!$C171,'Eurostat market shares'!$D$2:$D$185,'Market shares starting point Fe'!$D171)=0,(SUMIFS('RAW data extract'!AU$74:AU$81,'RAW data extract'!$C$74:$C$81,VLOOKUP('Market shares starting point Fe'!$D171,Nomenclature!$F$1:$G$8,2,FALSE))-'Market shares starting point Fe'!AW171)+AW171,$Z171/SUMIFS('Eurostat market shares'!$Z$2:$Z$185,'Eurostat market shares'!$C$2:$C$185,'Market shares starting point Fe'!$C171,'Eurostat market shares'!$D$2:$D$185,'Market shares starting point Fe'!$D171)*(SUMIFS('RAW data extract'!AU$74:AU$81,'RAW data extract'!$C$74:$C$81,VLOOKUP('Market shares starting point Fe'!$D171,Nomenclature!$F$1:$G$8,2,FALSE))-'Market shares starting point Fe'!AW171)+AW171)</f>
        <v>4.2824369563487202E-2</v>
      </c>
      <c r="AY171" s="7">
        <f>IF(SUMIFS('Eurostat market shares'!$Z$2:$Z$185,'Eurostat market shares'!$C$2:$C$185,'Market shares starting point Fe'!$C171,'Eurostat market shares'!$D$2:$D$185,'Market shares starting point Fe'!$D171)=0,(SUMIFS('RAW data extract'!AV$74:AV$81,'RAW data extract'!$C$74:$C$81,VLOOKUP('Market shares starting point Fe'!$D171,Nomenclature!$F$1:$G$8,2,FALSE))-'Market shares starting point Fe'!AX171)+AX171,$Z171/SUMIFS('Eurostat market shares'!$Z$2:$Z$185,'Eurostat market shares'!$C$2:$C$185,'Market shares starting point Fe'!$C171,'Eurostat market shares'!$D$2:$D$185,'Market shares starting point Fe'!$D171)*(SUMIFS('RAW data extract'!AV$74:AV$81,'RAW data extract'!$C$74:$C$81,VLOOKUP('Market shares starting point Fe'!$D171,Nomenclature!$F$1:$G$8,2,FALSE))-'Market shares starting point Fe'!AX171)+AX171)</f>
        <v>4.6241290612107071E-2</v>
      </c>
      <c r="AZ171" s="7">
        <f>IF(SUMIFS('Eurostat market shares'!$Z$2:$Z$185,'Eurostat market shares'!$C$2:$C$185,'Market shares starting point Fe'!$C171,'Eurostat market shares'!$D$2:$D$185,'Market shares starting point Fe'!$D171)=0,(SUMIFS('RAW data extract'!AW$74:AW$81,'RAW data extract'!$C$74:$C$81,VLOOKUP('Market shares starting point Fe'!$D171,Nomenclature!$F$1:$G$8,2,FALSE))-'Market shares starting point Fe'!AY171)+AY171,$Z171/SUMIFS('Eurostat market shares'!$Z$2:$Z$185,'Eurostat market shares'!$C$2:$C$185,'Market shares starting point Fe'!$C171,'Eurostat market shares'!$D$2:$D$185,'Market shares starting point Fe'!$D171)*(SUMIFS('RAW data extract'!AW$74:AW$81,'RAW data extract'!$C$74:$C$81,VLOOKUP('Market shares starting point Fe'!$D171,Nomenclature!$F$1:$G$8,2,FALSE))-'Market shares starting point Fe'!AY171)+AY171)</f>
        <v>4.9947291639282E-2</v>
      </c>
      <c r="BA171" s="7">
        <f>IF(SUMIFS('Eurostat market shares'!$Z$2:$Z$185,'Eurostat market shares'!$C$2:$C$185,'Market shares starting point Fe'!$C171,'Eurostat market shares'!$D$2:$D$185,'Market shares starting point Fe'!$D171)=0,(SUMIFS('RAW data extract'!AX$74:AX$81,'RAW data extract'!$C$74:$C$81,VLOOKUP('Market shares starting point Fe'!$D171,Nomenclature!$F$1:$G$8,2,FALSE))-'Market shares starting point Fe'!AZ171)+AZ171,$Z171/SUMIFS('Eurostat market shares'!$Z$2:$Z$185,'Eurostat market shares'!$C$2:$C$185,'Market shares starting point Fe'!$C171,'Eurostat market shares'!$D$2:$D$185,'Market shares starting point Fe'!$D171)*(SUMIFS('RAW data extract'!AX$74:AX$81,'RAW data extract'!$C$74:$C$81,VLOOKUP('Market shares starting point Fe'!$D171,Nomenclature!$F$1:$G$8,2,FALSE))-'Market shares starting point Fe'!AZ171)+AZ171)</f>
        <v>5.39952980802074E-2</v>
      </c>
      <c r="BB171" s="7">
        <f>IF(SUMIFS('Eurostat market shares'!$Z$2:$Z$185,'Eurostat market shares'!$C$2:$C$185,'Market shares starting point Fe'!$C171,'Eurostat market shares'!$D$2:$D$185,'Market shares starting point Fe'!$D171)=0,(SUMIFS('RAW data extract'!AY$74:AY$81,'RAW data extract'!$C$74:$C$81,VLOOKUP('Market shares starting point Fe'!$D171,Nomenclature!$F$1:$G$8,2,FALSE))-'Market shares starting point Fe'!BA171)+BA171,$Z171/SUMIFS('Eurostat market shares'!$Z$2:$Z$185,'Eurostat market shares'!$C$2:$C$185,'Market shares starting point Fe'!$C171,'Eurostat market shares'!$D$2:$D$185,'Market shares starting point Fe'!$D171)*(SUMIFS('RAW data extract'!AY$74:AY$81,'RAW data extract'!$C$74:$C$81,VLOOKUP('Market shares starting point Fe'!$D171,Nomenclature!$F$1:$G$8,2,FALSE))-'Market shares starting point Fe'!BA171)+BA171)</f>
        <v>5.8458049131457968E-2</v>
      </c>
      <c r="BC171" s="7">
        <f>IF(SUMIFS('Eurostat market shares'!$Z$2:$Z$185,'Eurostat market shares'!$C$2:$C$185,'Market shares starting point Fe'!$C171,'Eurostat market shares'!$D$2:$D$185,'Market shares starting point Fe'!$D171)=0,(SUMIFS('RAW data extract'!AZ$74:AZ$81,'RAW data extract'!$C$74:$C$81,VLOOKUP('Market shares starting point Fe'!$D171,Nomenclature!$F$1:$G$8,2,FALSE))-'Market shares starting point Fe'!BB171)+BB171,$Z171/SUMIFS('Eurostat market shares'!$Z$2:$Z$185,'Eurostat market shares'!$C$2:$C$185,'Market shares starting point Fe'!$C171,'Eurostat market shares'!$D$2:$D$185,'Market shares starting point Fe'!$D171)*(SUMIFS('RAW data extract'!AZ$74:AZ$81,'RAW data extract'!$C$74:$C$81,VLOOKUP('Market shares starting point Fe'!$D171,Nomenclature!$F$1:$G$8,2,FALSE))-'Market shares starting point Fe'!BB171)+BB171)</f>
        <v>6.3401371092002445E-2</v>
      </c>
      <c r="BD171" s="7">
        <f>IF(SUMIFS('Eurostat market shares'!$Z$2:$Z$185,'Eurostat market shares'!$C$2:$C$185,'Market shares starting point Fe'!$C171,'Eurostat market shares'!$D$2:$D$185,'Market shares starting point Fe'!$D171)=0,(SUMIFS('RAW data extract'!BA$74:BA$81,'RAW data extract'!$C$74:$C$81,VLOOKUP('Market shares starting point Fe'!$D171,Nomenclature!$F$1:$G$8,2,FALSE))-'Market shares starting point Fe'!BC171)+BC171,$Z171/SUMIFS('Eurostat market shares'!$Z$2:$Z$185,'Eurostat market shares'!$C$2:$C$185,'Market shares starting point Fe'!$C171,'Eurostat market shares'!$D$2:$D$185,'Market shares starting point Fe'!$D171)*(SUMIFS('RAW data extract'!BA$74:BA$81,'RAW data extract'!$C$74:$C$81,VLOOKUP('Market shares starting point Fe'!$D171,Nomenclature!$F$1:$G$8,2,FALSE))-'Market shares starting point Fe'!BC171)+BC171)</f>
        <v>6.8817306464138597E-2</v>
      </c>
      <c r="BE171" s="7">
        <f>IF(SUMIFS('Eurostat market shares'!$Z$2:$Z$185,'Eurostat market shares'!$C$2:$C$185,'Market shares starting point Fe'!$C171,'Eurostat market shares'!$D$2:$D$185,'Market shares starting point Fe'!$D171)=0,(SUMIFS('RAW data extract'!BB$74:BB$81,'RAW data extract'!$C$74:$C$81,VLOOKUP('Market shares starting point Fe'!$D171,Nomenclature!$F$1:$G$8,2,FALSE))-'Market shares starting point Fe'!BD171)+BD171,$Z171/SUMIFS('Eurostat market shares'!$Z$2:$Z$185,'Eurostat market shares'!$C$2:$C$185,'Market shares starting point Fe'!$C171,'Eurostat market shares'!$D$2:$D$185,'Market shares starting point Fe'!$D171)*(SUMIFS('RAW data extract'!BB$74:BB$81,'RAW data extract'!$C$74:$C$81,VLOOKUP('Market shares starting point Fe'!$D171,Nomenclature!$F$1:$G$8,2,FALSE))-'Market shares starting point Fe'!BD171)+BD171)</f>
        <v>7.4897037211166584E-2</v>
      </c>
      <c r="BF171" s="7">
        <f>IF(SUMIFS('Eurostat market shares'!$Z$2:$Z$185,'Eurostat market shares'!$C$2:$C$185,'Market shares starting point Fe'!$C171,'Eurostat market shares'!$D$2:$D$185,'Market shares starting point Fe'!$D171)=0,(SUMIFS('RAW data extract'!BC$74:BC$81,'RAW data extract'!$C$74:$C$81,VLOOKUP('Market shares starting point Fe'!$D171,Nomenclature!$F$1:$G$8,2,FALSE))-'Market shares starting point Fe'!BE171)+BE171,$Z171/SUMIFS('Eurostat market shares'!$Z$2:$Z$185,'Eurostat market shares'!$C$2:$C$185,'Market shares starting point Fe'!$C171,'Eurostat market shares'!$D$2:$D$185,'Market shares starting point Fe'!$D171)*(SUMIFS('RAW data extract'!BC$74:BC$81,'RAW data extract'!$C$74:$C$81,VLOOKUP('Market shares starting point Fe'!$D171,Nomenclature!$F$1:$G$8,2,FALSE))-'Market shares starting point Fe'!BE171)+BE171)</f>
        <v>8.1710240282487634E-2</v>
      </c>
      <c r="BG171" s="7">
        <f>IF(SUMIFS('Eurostat market shares'!$Z$2:$Z$185,'Eurostat market shares'!$C$2:$C$185,'Market shares starting point Fe'!$C171,'Eurostat market shares'!$D$2:$D$185,'Market shares starting point Fe'!$D171)=0,(SUMIFS('RAW data extract'!BD$74:BD$81,'RAW data extract'!$C$74:$C$81,VLOOKUP('Market shares starting point Fe'!$D171,Nomenclature!$F$1:$G$8,2,FALSE))-'Market shares starting point Fe'!BF171)+BF171,$Z171/SUMIFS('Eurostat market shares'!$Z$2:$Z$185,'Eurostat market shares'!$C$2:$C$185,'Market shares starting point Fe'!$C171,'Eurostat market shares'!$D$2:$D$185,'Market shares starting point Fe'!$D171)*(SUMIFS('RAW data extract'!BD$74:BD$81,'RAW data extract'!$C$74:$C$81,VLOOKUP('Market shares starting point Fe'!$D171,Nomenclature!$F$1:$G$8,2,FALSE))-'Market shares starting point Fe'!BF171)+BF171)</f>
        <v>8.939021685558271E-2</v>
      </c>
      <c r="BH171" s="7">
        <f>IF(SUMIFS('Eurostat market shares'!$Z$2:$Z$185,'Eurostat market shares'!$C$2:$C$185,'Market shares starting point Fe'!$C171,'Eurostat market shares'!$D$2:$D$185,'Market shares starting point Fe'!$D171)=0,(SUMIFS('RAW data extract'!BE$74:BE$81,'RAW data extract'!$C$74:$C$81,VLOOKUP('Market shares starting point Fe'!$D171,Nomenclature!$F$1:$G$8,2,FALSE))-'Market shares starting point Fe'!BG171)+BG171,$Z171/SUMIFS('Eurostat market shares'!$Z$2:$Z$185,'Eurostat market shares'!$C$2:$C$185,'Market shares starting point Fe'!$C171,'Eurostat market shares'!$D$2:$D$185,'Market shares starting point Fe'!$D171)*(SUMIFS('RAW data extract'!BE$74:BE$81,'RAW data extract'!$C$74:$C$81,VLOOKUP('Market shares starting point Fe'!$D171,Nomenclature!$F$1:$G$8,2,FALSE))-'Market shares starting point Fe'!BG171)+BG171)</f>
        <v>9.8121167187869188E-2</v>
      </c>
    </row>
    <row r="172" spans="1:60" hidden="1" x14ac:dyDescent="0.3">
      <c r="A172" t="s">
        <v>9</v>
      </c>
      <c r="B172" t="s">
        <v>10</v>
      </c>
      <c r="C172" t="s">
        <v>40</v>
      </c>
      <c r="D172" t="s">
        <v>18</v>
      </c>
      <c r="E172" t="s">
        <v>13</v>
      </c>
      <c r="F172" t="s">
        <v>14</v>
      </c>
      <c r="G172" t="s">
        <v>14</v>
      </c>
      <c r="H172" t="s">
        <v>15</v>
      </c>
      <c r="I172" t="s">
        <v>16</v>
      </c>
      <c r="J172" s="6">
        <f>IFERROR(SUMIFS('intermediary sheet'!J$2:J$185,'intermediary sheet'!$C$2:$C$185,'Market shares starting point Fe'!$C172,'intermediary sheet'!$D$2:$D$185,'Market shares starting point Fe'!$D172)/SUMIFS('intermediary sheet'!J$2:J$185,'intermediary sheet'!$C$2:$C$185,'Market shares starting point Fe'!$C172,'intermediary sheet'!$D$2:$D$185,"total"),0)</f>
        <v>0</v>
      </c>
      <c r="K172" s="6">
        <f>IFERROR(SUMIFS('intermediary sheet'!K$2:K$185,'intermediary sheet'!$C$2:$C$185,'Market shares starting point Fe'!$C172,'intermediary sheet'!$D$2:$D$185,'Market shares starting point Fe'!$D172)/SUMIFS('intermediary sheet'!K$2:K$185,'intermediary sheet'!$C$2:$C$185,'Market shares starting point Fe'!$C172,'intermediary sheet'!$D$2:$D$185,"total"),0)</f>
        <v>0</v>
      </c>
      <c r="L172" s="6">
        <f>IFERROR(SUMIFS('intermediary sheet'!L$2:L$185,'intermediary sheet'!$C$2:$C$185,'Market shares starting point Fe'!$C172,'intermediary sheet'!$D$2:$D$185,'Market shares starting point Fe'!$D172)/SUMIFS('intermediary sheet'!L$2:L$185,'intermediary sheet'!$C$2:$C$185,'Market shares starting point Fe'!$C172,'intermediary sheet'!$D$2:$D$185,"total"),0)</f>
        <v>0</v>
      </c>
      <c r="M172" s="6">
        <f>IFERROR(SUMIFS('intermediary sheet'!M$2:M$185,'intermediary sheet'!$C$2:$C$185,'Market shares starting point Fe'!$C172,'intermediary sheet'!$D$2:$D$185,'Market shares starting point Fe'!$D172)/SUMIFS('intermediary sheet'!M$2:M$185,'intermediary sheet'!$C$2:$C$185,'Market shares starting point Fe'!$C172,'intermediary sheet'!$D$2:$D$185,"total"),0)</f>
        <v>0</v>
      </c>
      <c r="N172" s="6">
        <f>IFERROR(SUMIFS('intermediary sheet'!N$2:N$185,'intermediary sheet'!$C$2:$C$185,'Market shares starting point Fe'!$C172,'intermediary sheet'!$D$2:$D$185,'Market shares starting point Fe'!$D172)/SUMIFS('intermediary sheet'!N$2:N$185,'intermediary sheet'!$C$2:$C$185,'Market shares starting point Fe'!$C172,'intermediary sheet'!$D$2:$D$185,"total"),0)</f>
        <v>0</v>
      </c>
      <c r="O172" s="6">
        <f>IFERROR(SUMIFS('intermediary sheet'!O$2:O$185,'intermediary sheet'!$C$2:$C$185,'Market shares starting point Fe'!$C172,'intermediary sheet'!$D$2:$D$185,'Market shares starting point Fe'!$D172)/SUMIFS('intermediary sheet'!O$2:O$185,'intermediary sheet'!$C$2:$C$185,'Market shares starting point Fe'!$C172,'intermediary sheet'!$D$2:$D$185,"total"),0)</f>
        <v>0</v>
      </c>
      <c r="P172" s="6">
        <f>IFERROR(SUMIFS('intermediary sheet'!P$2:P$185,'intermediary sheet'!$C$2:$C$185,'Market shares starting point Fe'!$C172,'intermediary sheet'!$D$2:$D$185,'Market shares starting point Fe'!$D172)/SUMIFS('intermediary sheet'!P$2:P$185,'intermediary sheet'!$C$2:$C$185,'Market shares starting point Fe'!$C172,'intermediary sheet'!$D$2:$D$185,"total"),0)</f>
        <v>0</v>
      </c>
      <c r="Q172" s="6">
        <f>IFERROR(SUMIFS('intermediary sheet'!Q$2:Q$185,'intermediary sheet'!$C$2:$C$185,'Market shares starting point Fe'!$C172,'intermediary sheet'!$D$2:$D$185,'Market shares starting point Fe'!$D172)/SUMIFS('intermediary sheet'!Q$2:Q$185,'intermediary sheet'!$C$2:$C$185,'Market shares starting point Fe'!$C172,'intermediary sheet'!$D$2:$D$185,"total"),0)</f>
        <v>0</v>
      </c>
      <c r="R172" s="6">
        <f>IFERROR(SUMIFS('intermediary sheet'!R$2:R$185,'intermediary sheet'!$C$2:$C$185,'Market shares starting point Fe'!$C172,'intermediary sheet'!$D$2:$D$185,'Market shares starting point Fe'!$D172)/SUMIFS('intermediary sheet'!R$2:R$185,'intermediary sheet'!$C$2:$C$185,'Market shares starting point Fe'!$C172,'intermediary sheet'!$D$2:$D$185,"total"),0)</f>
        <v>0</v>
      </c>
      <c r="S172" s="6">
        <f>IFERROR(SUMIFS('intermediary sheet'!S$2:S$185,'intermediary sheet'!$C$2:$C$185,'Market shares starting point Fe'!$C172,'intermediary sheet'!$D$2:$D$185,'Market shares starting point Fe'!$D172)/SUMIFS('intermediary sheet'!S$2:S$185,'intermediary sheet'!$C$2:$C$185,'Market shares starting point Fe'!$C172,'intermediary sheet'!$D$2:$D$185,"total"),0)</f>
        <v>0</v>
      </c>
      <c r="T172" s="6">
        <f>IFERROR(SUMIFS('intermediary sheet'!T$2:T$185,'intermediary sheet'!$C$2:$C$185,'Market shares starting point Fe'!$C172,'intermediary sheet'!$D$2:$D$185,'Market shares starting point Fe'!$D172)/SUMIFS('intermediary sheet'!T$2:T$185,'intermediary sheet'!$C$2:$C$185,'Market shares starting point Fe'!$C172,'intermediary sheet'!$D$2:$D$185,"total"),0)</f>
        <v>0</v>
      </c>
      <c r="U172" s="6">
        <f>IFERROR(SUMIFS('intermediary sheet'!U$2:U$185,'intermediary sheet'!$C$2:$C$185,'Market shares starting point Fe'!$C172,'intermediary sheet'!$D$2:$D$185,'Market shares starting point Fe'!$D172)/SUMIFS('intermediary sheet'!U$2:U$185,'intermediary sheet'!$C$2:$C$185,'Market shares starting point Fe'!$C172,'intermediary sheet'!$D$2:$D$185,"total"),0)</f>
        <v>0</v>
      </c>
      <c r="V172" s="6">
        <f>IFERROR(SUMIFS('intermediary sheet'!V$2:V$185,'intermediary sheet'!$C$2:$C$185,'Market shares starting point Fe'!$C172,'intermediary sheet'!$D$2:$D$185,'Market shares starting point Fe'!$D172)/SUMIFS('intermediary sheet'!V$2:V$185,'intermediary sheet'!$C$2:$C$185,'Market shares starting point Fe'!$C172,'intermediary sheet'!$D$2:$D$185,"total"),0)</f>
        <v>0</v>
      </c>
      <c r="W172" s="6">
        <f>IFERROR(SUMIFS('intermediary sheet'!W$2:W$185,'intermediary sheet'!$C$2:$C$185,'Market shares starting point Fe'!$C172,'intermediary sheet'!$D$2:$D$185,'Market shares starting point Fe'!$D172)/SUMIFS('intermediary sheet'!W$2:W$185,'intermediary sheet'!$C$2:$C$185,'Market shares starting point Fe'!$C172,'intermediary sheet'!$D$2:$D$185,"total"),0)</f>
        <v>0</v>
      </c>
      <c r="X172" s="6">
        <f>IFERROR(SUMIFS('intermediary sheet'!X$2:X$185,'intermediary sheet'!$C$2:$C$185,'Market shares starting point Fe'!$C172,'intermediary sheet'!$D$2:$D$185,'Market shares starting point Fe'!$D172)/SUMIFS('intermediary sheet'!X$2:X$185,'intermediary sheet'!$C$2:$C$185,'Market shares starting point Fe'!$C172,'intermediary sheet'!$D$2:$D$185,"total"),0)</f>
        <v>0</v>
      </c>
      <c r="Y172" s="6">
        <f>IFERROR(SUMIFS('intermediary sheet'!Y$2:Y$185,'intermediary sheet'!$C$2:$C$185,'Market shares starting point Fe'!$C172,'intermediary sheet'!$D$2:$D$185,'Market shares starting point Fe'!$D172)/SUMIFS('intermediary sheet'!Y$2:Y$185,'intermediary sheet'!$C$2:$C$185,'Market shares starting point Fe'!$C172,'intermediary sheet'!$D$2:$D$185,"total"),0)</f>
        <v>0</v>
      </c>
      <c r="Z172" s="6">
        <f>IFERROR(SUMIFS('intermediary sheet'!Z$2:Z$185,'intermediary sheet'!$C$2:$C$185,'Market shares starting point Fe'!$C172,'intermediary sheet'!$D$2:$D$185,'Market shares starting point Fe'!$D172)/SUMIFS('intermediary sheet'!Z$2:Z$185,'intermediary sheet'!$C$2:$C$185,'Market shares starting point Fe'!$C172,'intermediary sheet'!$D$2:$D$185,"total"),0)</f>
        <v>0</v>
      </c>
      <c r="AA172" s="7">
        <f>IF(SUMIFS('Eurostat market shares'!$Z$2:$Z$185,'Eurostat market shares'!$C$2:$C$185,'Market shares starting point Fe'!$C172,'Eurostat market shares'!$D$2:$D$185,'Market shares starting point Fe'!$D172)=0,(SUMIFS('RAW data extract'!X$74:X$81,'RAW data extract'!$C$74:$C$81,VLOOKUP('Market shares starting point Fe'!$D172,Nomenclature!$F$1:$G$8,2,FALSE))-'Market shares starting point Fe'!Z172)+Z172,$Z172/SUMIFS('Eurostat market shares'!$Z$2:$Z$185,'Eurostat market shares'!$C$2:$C$185,'Market shares starting point Fe'!$C172,'Eurostat market shares'!$D$2:$D$185,'Market shares starting point Fe'!$D172)*(SUMIFS('RAW data extract'!X$74:X$81,'RAW data extract'!$C$74:$C$81,VLOOKUP('Market shares starting point Fe'!$D172,Nomenclature!$F$1:$G$8,2,FALSE))-'Market shares starting point Fe'!Z172)+Z172)</f>
        <v>0</v>
      </c>
      <c r="AB172" s="7">
        <f>IF(SUMIFS('Eurostat market shares'!$Z$2:$Z$185,'Eurostat market shares'!$C$2:$C$185,'Market shares starting point Fe'!$C172,'Eurostat market shares'!$D$2:$D$185,'Market shares starting point Fe'!$D172)=0,(SUMIFS('RAW data extract'!Y$74:Y$81,'RAW data extract'!$C$74:$C$81,VLOOKUP('Market shares starting point Fe'!$D172,Nomenclature!$F$1:$G$8,2,FALSE))-'Market shares starting point Fe'!AA172)+AA172,$Z172/SUMIFS('Eurostat market shares'!$Z$2:$Z$185,'Eurostat market shares'!$C$2:$C$185,'Market shares starting point Fe'!$C172,'Eurostat market shares'!$D$2:$D$185,'Market shares starting point Fe'!$D172)*(SUMIFS('RAW data extract'!Y$74:Y$81,'RAW data extract'!$C$74:$C$81,VLOOKUP('Market shares starting point Fe'!$D172,Nomenclature!$F$1:$G$8,2,FALSE))-'Market shares starting point Fe'!AA172)+AA172)</f>
        <v>0</v>
      </c>
      <c r="AC172" s="7">
        <f>IF(SUMIFS('Eurostat market shares'!$Z$2:$Z$185,'Eurostat market shares'!$C$2:$C$185,'Market shares starting point Fe'!$C172,'Eurostat market shares'!$D$2:$D$185,'Market shares starting point Fe'!$D172)=0,(SUMIFS('RAW data extract'!Z$74:Z$81,'RAW data extract'!$C$74:$C$81,VLOOKUP('Market shares starting point Fe'!$D172,Nomenclature!$F$1:$G$8,2,FALSE))-'Market shares starting point Fe'!AB172)+AB172,$Z172/SUMIFS('Eurostat market shares'!$Z$2:$Z$185,'Eurostat market shares'!$C$2:$C$185,'Market shares starting point Fe'!$C172,'Eurostat market shares'!$D$2:$D$185,'Market shares starting point Fe'!$D172)*(SUMIFS('RAW data extract'!Z$74:Z$81,'RAW data extract'!$C$74:$C$81,VLOOKUP('Market shares starting point Fe'!$D172,Nomenclature!$F$1:$G$8,2,FALSE))-'Market shares starting point Fe'!AB172)+AB172)</f>
        <v>0</v>
      </c>
      <c r="AD172" s="7">
        <f>IF(SUMIFS('Eurostat market shares'!$Z$2:$Z$185,'Eurostat market shares'!$C$2:$C$185,'Market shares starting point Fe'!$C172,'Eurostat market shares'!$D$2:$D$185,'Market shares starting point Fe'!$D172)=0,(SUMIFS('RAW data extract'!AA$74:AA$81,'RAW data extract'!$C$74:$C$81,VLOOKUP('Market shares starting point Fe'!$D172,Nomenclature!$F$1:$G$8,2,FALSE))-'Market shares starting point Fe'!AC172)+AC172,$Z172/SUMIFS('Eurostat market shares'!$Z$2:$Z$185,'Eurostat market shares'!$C$2:$C$185,'Market shares starting point Fe'!$C172,'Eurostat market shares'!$D$2:$D$185,'Market shares starting point Fe'!$D172)*(SUMIFS('RAW data extract'!AA$74:AA$81,'RAW data extract'!$C$74:$C$81,VLOOKUP('Market shares starting point Fe'!$D172,Nomenclature!$F$1:$G$8,2,FALSE))-'Market shares starting point Fe'!AC172)+AC172)</f>
        <v>0</v>
      </c>
      <c r="AE172" s="7">
        <f>IF(SUMIFS('Eurostat market shares'!$Z$2:$Z$185,'Eurostat market shares'!$C$2:$C$185,'Market shares starting point Fe'!$C172,'Eurostat market shares'!$D$2:$D$185,'Market shares starting point Fe'!$D172)=0,(SUMIFS('RAW data extract'!AB$74:AB$81,'RAW data extract'!$C$74:$C$81,VLOOKUP('Market shares starting point Fe'!$D172,Nomenclature!$F$1:$G$8,2,FALSE))-'Market shares starting point Fe'!AD172)+AD172,$Z172/SUMIFS('Eurostat market shares'!$Z$2:$Z$185,'Eurostat market shares'!$C$2:$C$185,'Market shares starting point Fe'!$C172,'Eurostat market shares'!$D$2:$D$185,'Market shares starting point Fe'!$D172)*(SUMIFS('RAW data extract'!AB$74:AB$81,'RAW data extract'!$C$74:$C$81,VLOOKUP('Market shares starting point Fe'!$D172,Nomenclature!$F$1:$G$8,2,FALSE))-'Market shares starting point Fe'!AD172)+AD172)</f>
        <v>0</v>
      </c>
      <c r="AF172" s="7">
        <f>IF(SUMIFS('Eurostat market shares'!$Z$2:$Z$185,'Eurostat market shares'!$C$2:$C$185,'Market shares starting point Fe'!$C172,'Eurostat market shares'!$D$2:$D$185,'Market shares starting point Fe'!$D172)=0,(SUMIFS('RAW data extract'!AC$74:AC$81,'RAW data extract'!$C$74:$C$81,VLOOKUP('Market shares starting point Fe'!$D172,Nomenclature!$F$1:$G$8,2,FALSE))-'Market shares starting point Fe'!AE172)+AE172,$Z172/SUMIFS('Eurostat market shares'!$Z$2:$Z$185,'Eurostat market shares'!$C$2:$C$185,'Market shares starting point Fe'!$C172,'Eurostat market shares'!$D$2:$D$185,'Market shares starting point Fe'!$D172)*(SUMIFS('RAW data extract'!AC$74:AC$81,'RAW data extract'!$C$74:$C$81,VLOOKUP('Market shares starting point Fe'!$D172,Nomenclature!$F$1:$G$8,2,FALSE))-'Market shares starting point Fe'!AE172)+AE172)</f>
        <v>0</v>
      </c>
      <c r="AG172" s="7">
        <f>IF(SUMIFS('Eurostat market shares'!$Z$2:$Z$185,'Eurostat market shares'!$C$2:$C$185,'Market shares starting point Fe'!$C172,'Eurostat market shares'!$D$2:$D$185,'Market shares starting point Fe'!$D172)=0,(SUMIFS('RAW data extract'!AD$74:AD$81,'RAW data extract'!$C$74:$C$81,VLOOKUP('Market shares starting point Fe'!$D172,Nomenclature!$F$1:$G$8,2,FALSE))-'Market shares starting point Fe'!AF172)+AF172,$Z172/SUMIFS('Eurostat market shares'!$Z$2:$Z$185,'Eurostat market shares'!$C$2:$C$185,'Market shares starting point Fe'!$C172,'Eurostat market shares'!$D$2:$D$185,'Market shares starting point Fe'!$D172)*(SUMIFS('RAW data extract'!AD$74:AD$81,'RAW data extract'!$C$74:$C$81,VLOOKUP('Market shares starting point Fe'!$D172,Nomenclature!$F$1:$G$8,2,FALSE))-'Market shares starting point Fe'!AF172)+AF172)</f>
        <v>0</v>
      </c>
      <c r="AH172" s="7">
        <f>IF(SUMIFS('Eurostat market shares'!$Z$2:$Z$185,'Eurostat market shares'!$C$2:$C$185,'Market shares starting point Fe'!$C172,'Eurostat market shares'!$D$2:$D$185,'Market shares starting point Fe'!$D172)=0,(SUMIFS('RAW data extract'!AE$74:AE$81,'RAW data extract'!$C$74:$C$81,VLOOKUP('Market shares starting point Fe'!$D172,Nomenclature!$F$1:$G$8,2,FALSE))-'Market shares starting point Fe'!AG172)+AG172,$Z172/SUMIFS('Eurostat market shares'!$Z$2:$Z$185,'Eurostat market shares'!$C$2:$C$185,'Market shares starting point Fe'!$C172,'Eurostat market shares'!$D$2:$D$185,'Market shares starting point Fe'!$D172)*(SUMIFS('RAW data extract'!AE$74:AE$81,'RAW data extract'!$C$74:$C$81,VLOOKUP('Market shares starting point Fe'!$D172,Nomenclature!$F$1:$G$8,2,FALSE))-'Market shares starting point Fe'!AG172)+AG172)</f>
        <v>0</v>
      </c>
      <c r="AI172" s="7">
        <f>IF(SUMIFS('Eurostat market shares'!$Z$2:$Z$185,'Eurostat market shares'!$C$2:$C$185,'Market shares starting point Fe'!$C172,'Eurostat market shares'!$D$2:$D$185,'Market shares starting point Fe'!$D172)=0,(SUMIFS('RAW data extract'!AF$74:AF$81,'RAW data extract'!$C$74:$C$81,VLOOKUP('Market shares starting point Fe'!$D172,Nomenclature!$F$1:$G$8,2,FALSE))-'Market shares starting point Fe'!AH172)+AH172,$Z172/SUMIFS('Eurostat market shares'!$Z$2:$Z$185,'Eurostat market shares'!$C$2:$C$185,'Market shares starting point Fe'!$C172,'Eurostat market shares'!$D$2:$D$185,'Market shares starting point Fe'!$D172)*(SUMIFS('RAW data extract'!AF$74:AF$81,'RAW data extract'!$C$74:$C$81,VLOOKUP('Market shares starting point Fe'!$D172,Nomenclature!$F$1:$G$8,2,FALSE))-'Market shares starting point Fe'!AH172)+AH172)</f>
        <v>0</v>
      </c>
      <c r="AJ172" s="7">
        <f>IF(SUMIFS('Eurostat market shares'!$Z$2:$Z$185,'Eurostat market shares'!$C$2:$C$185,'Market shares starting point Fe'!$C172,'Eurostat market shares'!$D$2:$D$185,'Market shares starting point Fe'!$D172)=0,(SUMIFS('RAW data extract'!AG$74:AG$81,'RAW data extract'!$C$74:$C$81,VLOOKUP('Market shares starting point Fe'!$D172,Nomenclature!$F$1:$G$8,2,FALSE))-'Market shares starting point Fe'!AI172)+AI172,$Z172/SUMIFS('Eurostat market shares'!$Z$2:$Z$185,'Eurostat market shares'!$C$2:$C$185,'Market shares starting point Fe'!$C172,'Eurostat market shares'!$D$2:$D$185,'Market shares starting point Fe'!$D172)*(SUMIFS('RAW data extract'!AG$74:AG$81,'RAW data extract'!$C$74:$C$81,VLOOKUP('Market shares starting point Fe'!$D172,Nomenclature!$F$1:$G$8,2,FALSE))-'Market shares starting point Fe'!AI172)+AI172)</f>
        <v>0</v>
      </c>
      <c r="AK172" s="7">
        <f>IF(SUMIFS('Eurostat market shares'!$Z$2:$Z$185,'Eurostat market shares'!$C$2:$C$185,'Market shares starting point Fe'!$C172,'Eurostat market shares'!$D$2:$D$185,'Market shares starting point Fe'!$D172)=0,(SUMIFS('RAW data extract'!AH$74:AH$81,'RAW data extract'!$C$74:$C$81,VLOOKUP('Market shares starting point Fe'!$D172,Nomenclature!$F$1:$G$8,2,FALSE))-'Market shares starting point Fe'!AJ172)+AJ172,$Z172/SUMIFS('Eurostat market shares'!$Z$2:$Z$185,'Eurostat market shares'!$C$2:$C$185,'Market shares starting point Fe'!$C172,'Eurostat market shares'!$D$2:$D$185,'Market shares starting point Fe'!$D172)*(SUMIFS('RAW data extract'!AH$74:AH$81,'RAW data extract'!$C$74:$C$81,VLOOKUP('Market shares starting point Fe'!$D172,Nomenclature!$F$1:$G$8,2,FALSE))-'Market shares starting point Fe'!AJ172)+AJ172)</f>
        <v>0</v>
      </c>
      <c r="AL172" s="7">
        <f>IF(SUMIFS('Eurostat market shares'!$Z$2:$Z$185,'Eurostat market shares'!$C$2:$C$185,'Market shares starting point Fe'!$C172,'Eurostat market shares'!$D$2:$D$185,'Market shares starting point Fe'!$D172)=0,(SUMIFS('RAW data extract'!AI$74:AI$81,'RAW data extract'!$C$74:$C$81,VLOOKUP('Market shares starting point Fe'!$D172,Nomenclature!$F$1:$G$8,2,FALSE))-'Market shares starting point Fe'!AK172)+AK172,$Z172/SUMIFS('Eurostat market shares'!$Z$2:$Z$185,'Eurostat market shares'!$C$2:$C$185,'Market shares starting point Fe'!$C172,'Eurostat market shares'!$D$2:$D$185,'Market shares starting point Fe'!$D172)*(SUMIFS('RAW data extract'!AI$74:AI$81,'RAW data extract'!$C$74:$C$81,VLOOKUP('Market shares starting point Fe'!$D172,Nomenclature!$F$1:$G$8,2,FALSE))-'Market shares starting point Fe'!AK172)+AK172)</f>
        <v>0</v>
      </c>
      <c r="AM172" s="7">
        <f>IF(SUMIFS('Eurostat market shares'!$Z$2:$Z$185,'Eurostat market shares'!$C$2:$C$185,'Market shares starting point Fe'!$C172,'Eurostat market shares'!$D$2:$D$185,'Market shares starting point Fe'!$D172)=0,(SUMIFS('RAW data extract'!AJ$74:AJ$81,'RAW data extract'!$C$74:$C$81,VLOOKUP('Market shares starting point Fe'!$D172,Nomenclature!$F$1:$G$8,2,FALSE))-'Market shares starting point Fe'!AL172)+AL172,$Z172/SUMIFS('Eurostat market shares'!$Z$2:$Z$185,'Eurostat market shares'!$C$2:$C$185,'Market shares starting point Fe'!$C172,'Eurostat market shares'!$D$2:$D$185,'Market shares starting point Fe'!$D172)*(SUMIFS('RAW data extract'!AJ$74:AJ$81,'RAW data extract'!$C$74:$C$81,VLOOKUP('Market shares starting point Fe'!$D172,Nomenclature!$F$1:$G$8,2,FALSE))-'Market shares starting point Fe'!AL172)+AL172)</f>
        <v>0</v>
      </c>
      <c r="AN172" s="7">
        <f>IF(SUMIFS('Eurostat market shares'!$Z$2:$Z$185,'Eurostat market shares'!$C$2:$C$185,'Market shares starting point Fe'!$C172,'Eurostat market shares'!$D$2:$D$185,'Market shares starting point Fe'!$D172)=0,(SUMIFS('RAW data extract'!AK$74:AK$81,'RAW data extract'!$C$74:$C$81,VLOOKUP('Market shares starting point Fe'!$D172,Nomenclature!$F$1:$G$8,2,FALSE))-'Market shares starting point Fe'!AM172)+AM172,$Z172/SUMIFS('Eurostat market shares'!$Z$2:$Z$185,'Eurostat market shares'!$C$2:$C$185,'Market shares starting point Fe'!$C172,'Eurostat market shares'!$D$2:$D$185,'Market shares starting point Fe'!$D172)*(SUMIFS('RAW data extract'!AK$74:AK$81,'RAW data extract'!$C$74:$C$81,VLOOKUP('Market shares starting point Fe'!$D172,Nomenclature!$F$1:$G$8,2,FALSE))-'Market shares starting point Fe'!AM172)+AM172)</f>
        <v>0</v>
      </c>
      <c r="AO172" s="7">
        <f>IF(SUMIFS('Eurostat market shares'!$Z$2:$Z$185,'Eurostat market shares'!$C$2:$C$185,'Market shares starting point Fe'!$C172,'Eurostat market shares'!$D$2:$D$185,'Market shares starting point Fe'!$D172)=0,(SUMIFS('RAW data extract'!AL$74:AL$81,'RAW data extract'!$C$74:$C$81,VLOOKUP('Market shares starting point Fe'!$D172,Nomenclature!$F$1:$G$8,2,FALSE))-'Market shares starting point Fe'!AN172)+AN172,$Z172/SUMIFS('Eurostat market shares'!$Z$2:$Z$185,'Eurostat market shares'!$C$2:$C$185,'Market shares starting point Fe'!$C172,'Eurostat market shares'!$D$2:$D$185,'Market shares starting point Fe'!$D172)*(SUMIFS('RAW data extract'!AL$74:AL$81,'RAW data extract'!$C$74:$C$81,VLOOKUP('Market shares starting point Fe'!$D172,Nomenclature!$F$1:$G$8,2,FALSE))-'Market shares starting point Fe'!AN172)+AN172)</f>
        <v>0</v>
      </c>
      <c r="AP172" s="7">
        <f>IF(SUMIFS('Eurostat market shares'!$Z$2:$Z$185,'Eurostat market shares'!$C$2:$C$185,'Market shares starting point Fe'!$C172,'Eurostat market shares'!$D$2:$D$185,'Market shares starting point Fe'!$D172)=0,(SUMIFS('RAW data extract'!AM$74:AM$81,'RAW data extract'!$C$74:$C$81,VLOOKUP('Market shares starting point Fe'!$D172,Nomenclature!$F$1:$G$8,2,FALSE))-'Market shares starting point Fe'!AO172)+AO172,$Z172/SUMIFS('Eurostat market shares'!$Z$2:$Z$185,'Eurostat market shares'!$C$2:$C$185,'Market shares starting point Fe'!$C172,'Eurostat market shares'!$D$2:$D$185,'Market shares starting point Fe'!$D172)*(SUMIFS('RAW data extract'!AM$74:AM$81,'RAW data extract'!$C$74:$C$81,VLOOKUP('Market shares starting point Fe'!$D172,Nomenclature!$F$1:$G$8,2,FALSE))-'Market shares starting point Fe'!AO172)+AO172)</f>
        <v>0</v>
      </c>
      <c r="AQ172" s="7">
        <f>IF(SUMIFS('Eurostat market shares'!$Z$2:$Z$185,'Eurostat market shares'!$C$2:$C$185,'Market shares starting point Fe'!$C172,'Eurostat market shares'!$D$2:$D$185,'Market shares starting point Fe'!$D172)=0,(SUMIFS('RAW data extract'!AN$74:AN$81,'RAW data extract'!$C$74:$C$81,VLOOKUP('Market shares starting point Fe'!$D172,Nomenclature!$F$1:$G$8,2,FALSE))-'Market shares starting point Fe'!AP172)+AP172,$Z172/SUMIFS('Eurostat market shares'!$Z$2:$Z$185,'Eurostat market shares'!$C$2:$C$185,'Market shares starting point Fe'!$C172,'Eurostat market shares'!$D$2:$D$185,'Market shares starting point Fe'!$D172)*(SUMIFS('RAW data extract'!AN$74:AN$81,'RAW data extract'!$C$74:$C$81,VLOOKUP('Market shares starting point Fe'!$D172,Nomenclature!$F$1:$G$8,2,FALSE))-'Market shares starting point Fe'!AP172)+AP172)</f>
        <v>0</v>
      </c>
      <c r="AR172" s="7">
        <f>IF(SUMIFS('Eurostat market shares'!$Z$2:$Z$185,'Eurostat market shares'!$C$2:$C$185,'Market shares starting point Fe'!$C172,'Eurostat market shares'!$D$2:$D$185,'Market shares starting point Fe'!$D172)=0,(SUMIFS('RAW data extract'!AO$74:AO$81,'RAW data extract'!$C$74:$C$81,VLOOKUP('Market shares starting point Fe'!$D172,Nomenclature!$F$1:$G$8,2,FALSE))-'Market shares starting point Fe'!AQ172)+AQ172,$Z172/SUMIFS('Eurostat market shares'!$Z$2:$Z$185,'Eurostat market shares'!$C$2:$C$185,'Market shares starting point Fe'!$C172,'Eurostat market shares'!$D$2:$D$185,'Market shares starting point Fe'!$D172)*(SUMIFS('RAW data extract'!AO$74:AO$81,'RAW data extract'!$C$74:$C$81,VLOOKUP('Market shares starting point Fe'!$D172,Nomenclature!$F$1:$G$8,2,FALSE))-'Market shares starting point Fe'!AQ172)+AQ172)</f>
        <v>0</v>
      </c>
      <c r="AS172" s="7">
        <f>IF(SUMIFS('Eurostat market shares'!$Z$2:$Z$185,'Eurostat market shares'!$C$2:$C$185,'Market shares starting point Fe'!$C172,'Eurostat market shares'!$D$2:$D$185,'Market shares starting point Fe'!$D172)=0,(SUMIFS('RAW data extract'!AP$74:AP$81,'RAW data extract'!$C$74:$C$81,VLOOKUP('Market shares starting point Fe'!$D172,Nomenclature!$F$1:$G$8,2,FALSE))-'Market shares starting point Fe'!AR172)+AR172,$Z172/SUMIFS('Eurostat market shares'!$Z$2:$Z$185,'Eurostat market shares'!$C$2:$C$185,'Market shares starting point Fe'!$C172,'Eurostat market shares'!$D$2:$D$185,'Market shares starting point Fe'!$D172)*(SUMIFS('RAW data extract'!AP$74:AP$81,'RAW data extract'!$C$74:$C$81,VLOOKUP('Market shares starting point Fe'!$D172,Nomenclature!$F$1:$G$8,2,FALSE))-'Market shares starting point Fe'!AR172)+AR172)</f>
        <v>0</v>
      </c>
      <c r="AT172" s="7">
        <f>IF(SUMIFS('Eurostat market shares'!$Z$2:$Z$185,'Eurostat market shares'!$C$2:$C$185,'Market shares starting point Fe'!$C172,'Eurostat market shares'!$D$2:$D$185,'Market shares starting point Fe'!$D172)=0,(SUMIFS('RAW data extract'!AQ$74:AQ$81,'RAW data extract'!$C$74:$C$81,VLOOKUP('Market shares starting point Fe'!$D172,Nomenclature!$F$1:$G$8,2,FALSE))-'Market shares starting point Fe'!AS172)+AS172,$Z172/SUMIFS('Eurostat market shares'!$Z$2:$Z$185,'Eurostat market shares'!$C$2:$C$185,'Market shares starting point Fe'!$C172,'Eurostat market shares'!$D$2:$D$185,'Market shares starting point Fe'!$D172)*(SUMIFS('RAW data extract'!AQ$74:AQ$81,'RAW data extract'!$C$74:$C$81,VLOOKUP('Market shares starting point Fe'!$D172,Nomenclature!$F$1:$G$8,2,FALSE))-'Market shares starting point Fe'!AS172)+AS172)</f>
        <v>0</v>
      </c>
      <c r="AU172" s="7">
        <f>IF(SUMIFS('Eurostat market shares'!$Z$2:$Z$185,'Eurostat market shares'!$C$2:$C$185,'Market shares starting point Fe'!$C172,'Eurostat market shares'!$D$2:$D$185,'Market shares starting point Fe'!$D172)=0,(SUMIFS('RAW data extract'!AR$74:AR$81,'RAW data extract'!$C$74:$C$81,VLOOKUP('Market shares starting point Fe'!$D172,Nomenclature!$F$1:$G$8,2,FALSE))-'Market shares starting point Fe'!AT172)+AT172,$Z172/SUMIFS('Eurostat market shares'!$Z$2:$Z$185,'Eurostat market shares'!$C$2:$C$185,'Market shares starting point Fe'!$C172,'Eurostat market shares'!$D$2:$D$185,'Market shares starting point Fe'!$D172)*(SUMIFS('RAW data extract'!AR$74:AR$81,'RAW data extract'!$C$74:$C$81,VLOOKUP('Market shares starting point Fe'!$D172,Nomenclature!$F$1:$G$8,2,FALSE))-'Market shares starting point Fe'!AT172)+AT172)</f>
        <v>0</v>
      </c>
      <c r="AV172" s="7">
        <f>IF(SUMIFS('Eurostat market shares'!$Z$2:$Z$185,'Eurostat market shares'!$C$2:$C$185,'Market shares starting point Fe'!$C172,'Eurostat market shares'!$D$2:$D$185,'Market shares starting point Fe'!$D172)=0,(SUMIFS('RAW data extract'!AS$74:AS$81,'RAW data extract'!$C$74:$C$81,VLOOKUP('Market shares starting point Fe'!$D172,Nomenclature!$F$1:$G$8,2,FALSE))-'Market shares starting point Fe'!AU172)+AU172,$Z172/SUMIFS('Eurostat market shares'!$Z$2:$Z$185,'Eurostat market shares'!$C$2:$C$185,'Market shares starting point Fe'!$C172,'Eurostat market shares'!$D$2:$D$185,'Market shares starting point Fe'!$D172)*(SUMIFS('RAW data extract'!AS$74:AS$81,'RAW data extract'!$C$74:$C$81,VLOOKUP('Market shares starting point Fe'!$D172,Nomenclature!$F$1:$G$8,2,FALSE))-'Market shares starting point Fe'!AU172)+AU172)</f>
        <v>0</v>
      </c>
      <c r="AW172" s="7">
        <f>IF(SUMIFS('Eurostat market shares'!$Z$2:$Z$185,'Eurostat market shares'!$C$2:$C$185,'Market shares starting point Fe'!$C172,'Eurostat market shares'!$D$2:$D$185,'Market shares starting point Fe'!$D172)=0,(SUMIFS('RAW data extract'!AT$74:AT$81,'RAW data extract'!$C$74:$C$81,VLOOKUP('Market shares starting point Fe'!$D172,Nomenclature!$F$1:$G$8,2,FALSE))-'Market shares starting point Fe'!AV172)+AV172,$Z172/SUMIFS('Eurostat market shares'!$Z$2:$Z$185,'Eurostat market shares'!$C$2:$C$185,'Market shares starting point Fe'!$C172,'Eurostat market shares'!$D$2:$D$185,'Market shares starting point Fe'!$D172)*(SUMIFS('RAW data extract'!AT$74:AT$81,'RAW data extract'!$C$74:$C$81,VLOOKUP('Market shares starting point Fe'!$D172,Nomenclature!$F$1:$G$8,2,FALSE))-'Market shares starting point Fe'!AV172)+AV172)</f>
        <v>0</v>
      </c>
      <c r="AX172" s="7">
        <f>IF(SUMIFS('Eurostat market shares'!$Z$2:$Z$185,'Eurostat market shares'!$C$2:$C$185,'Market shares starting point Fe'!$C172,'Eurostat market shares'!$D$2:$D$185,'Market shares starting point Fe'!$D172)=0,(SUMIFS('RAW data extract'!AU$74:AU$81,'RAW data extract'!$C$74:$C$81,VLOOKUP('Market shares starting point Fe'!$D172,Nomenclature!$F$1:$G$8,2,FALSE))-'Market shares starting point Fe'!AW172)+AW172,$Z172/SUMIFS('Eurostat market shares'!$Z$2:$Z$185,'Eurostat market shares'!$C$2:$C$185,'Market shares starting point Fe'!$C172,'Eurostat market shares'!$D$2:$D$185,'Market shares starting point Fe'!$D172)*(SUMIFS('RAW data extract'!AU$74:AU$81,'RAW data extract'!$C$74:$C$81,VLOOKUP('Market shares starting point Fe'!$D172,Nomenclature!$F$1:$G$8,2,FALSE))-'Market shares starting point Fe'!AW172)+AW172)</f>
        <v>0</v>
      </c>
      <c r="AY172" s="7">
        <f>IF(SUMIFS('Eurostat market shares'!$Z$2:$Z$185,'Eurostat market shares'!$C$2:$C$185,'Market shares starting point Fe'!$C172,'Eurostat market shares'!$D$2:$D$185,'Market shares starting point Fe'!$D172)=0,(SUMIFS('RAW data extract'!AV$74:AV$81,'RAW data extract'!$C$74:$C$81,VLOOKUP('Market shares starting point Fe'!$D172,Nomenclature!$F$1:$G$8,2,FALSE))-'Market shares starting point Fe'!AX172)+AX172,$Z172/SUMIFS('Eurostat market shares'!$Z$2:$Z$185,'Eurostat market shares'!$C$2:$C$185,'Market shares starting point Fe'!$C172,'Eurostat market shares'!$D$2:$D$185,'Market shares starting point Fe'!$D172)*(SUMIFS('RAW data extract'!AV$74:AV$81,'RAW data extract'!$C$74:$C$81,VLOOKUP('Market shares starting point Fe'!$D172,Nomenclature!$F$1:$G$8,2,FALSE))-'Market shares starting point Fe'!AX172)+AX172)</f>
        <v>0</v>
      </c>
      <c r="AZ172" s="7">
        <f>IF(SUMIFS('Eurostat market shares'!$Z$2:$Z$185,'Eurostat market shares'!$C$2:$C$185,'Market shares starting point Fe'!$C172,'Eurostat market shares'!$D$2:$D$185,'Market shares starting point Fe'!$D172)=0,(SUMIFS('RAW data extract'!AW$74:AW$81,'RAW data extract'!$C$74:$C$81,VLOOKUP('Market shares starting point Fe'!$D172,Nomenclature!$F$1:$G$8,2,FALSE))-'Market shares starting point Fe'!AY172)+AY172,$Z172/SUMIFS('Eurostat market shares'!$Z$2:$Z$185,'Eurostat market shares'!$C$2:$C$185,'Market shares starting point Fe'!$C172,'Eurostat market shares'!$D$2:$D$185,'Market shares starting point Fe'!$D172)*(SUMIFS('RAW data extract'!AW$74:AW$81,'RAW data extract'!$C$74:$C$81,VLOOKUP('Market shares starting point Fe'!$D172,Nomenclature!$F$1:$G$8,2,FALSE))-'Market shares starting point Fe'!AY172)+AY172)</f>
        <v>0</v>
      </c>
      <c r="BA172" s="7">
        <f>IF(SUMIFS('Eurostat market shares'!$Z$2:$Z$185,'Eurostat market shares'!$C$2:$C$185,'Market shares starting point Fe'!$C172,'Eurostat market shares'!$D$2:$D$185,'Market shares starting point Fe'!$D172)=0,(SUMIFS('RAW data extract'!AX$74:AX$81,'RAW data extract'!$C$74:$C$81,VLOOKUP('Market shares starting point Fe'!$D172,Nomenclature!$F$1:$G$8,2,FALSE))-'Market shares starting point Fe'!AZ172)+AZ172,$Z172/SUMIFS('Eurostat market shares'!$Z$2:$Z$185,'Eurostat market shares'!$C$2:$C$185,'Market shares starting point Fe'!$C172,'Eurostat market shares'!$D$2:$D$185,'Market shares starting point Fe'!$D172)*(SUMIFS('RAW data extract'!AX$74:AX$81,'RAW data extract'!$C$74:$C$81,VLOOKUP('Market shares starting point Fe'!$D172,Nomenclature!$F$1:$G$8,2,FALSE))-'Market shares starting point Fe'!AZ172)+AZ172)</f>
        <v>0</v>
      </c>
      <c r="BB172" s="7">
        <f>IF(SUMIFS('Eurostat market shares'!$Z$2:$Z$185,'Eurostat market shares'!$C$2:$C$185,'Market shares starting point Fe'!$C172,'Eurostat market shares'!$D$2:$D$185,'Market shares starting point Fe'!$D172)=0,(SUMIFS('RAW data extract'!AY$74:AY$81,'RAW data extract'!$C$74:$C$81,VLOOKUP('Market shares starting point Fe'!$D172,Nomenclature!$F$1:$G$8,2,FALSE))-'Market shares starting point Fe'!BA172)+BA172,$Z172/SUMIFS('Eurostat market shares'!$Z$2:$Z$185,'Eurostat market shares'!$C$2:$C$185,'Market shares starting point Fe'!$C172,'Eurostat market shares'!$D$2:$D$185,'Market shares starting point Fe'!$D172)*(SUMIFS('RAW data extract'!AY$74:AY$81,'RAW data extract'!$C$74:$C$81,VLOOKUP('Market shares starting point Fe'!$D172,Nomenclature!$F$1:$G$8,2,FALSE))-'Market shares starting point Fe'!BA172)+BA172)</f>
        <v>0</v>
      </c>
      <c r="BC172" s="7">
        <f>IF(SUMIFS('Eurostat market shares'!$Z$2:$Z$185,'Eurostat market shares'!$C$2:$C$185,'Market shares starting point Fe'!$C172,'Eurostat market shares'!$D$2:$D$185,'Market shares starting point Fe'!$D172)=0,(SUMIFS('RAW data extract'!AZ$74:AZ$81,'RAW data extract'!$C$74:$C$81,VLOOKUP('Market shares starting point Fe'!$D172,Nomenclature!$F$1:$G$8,2,FALSE))-'Market shares starting point Fe'!BB172)+BB172,$Z172/SUMIFS('Eurostat market shares'!$Z$2:$Z$185,'Eurostat market shares'!$C$2:$C$185,'Market shares starting point Fe'!$C172,'Eurostat market shares'!$D$2:$D$185,'Market shares starting point Fe'!$D172)*(SUMIFS('RAW data extract'!AZ$74:AZ$81,'RAW data extract'!$C$74:$C$81,VLOOKUP('Market shares starting point Fe'!$D172,Nomenclature!$F$1:$G$8,2,FALSE))-'Market shares starting point Fe'!BB172)+BB172)</f>
        <v>0</v>
      </c>
      <c r="BD172" s="7">
        <f>IF(SUMIFS('Eurostat market shares'!$Z$2:$Z$185,'Eurostat market shares'!$C$2:$C$185,'Market shares starting point Fe'!$C172,'Eurostat market shares'!$D$2:$D$185,'Market shares starting point Fe'!$D172)=0,(SUMIFS('RAW data extract'!BA$74:BA$81,'RAW data extract'!$C$74:$C$81,VLOOKUP('Market shares starting point Fe'!$D172,Nomenclature!$F$1:$G$8,2,FALSE))-'Market shares starting point Fe'!BC172)+BC172,$Z172/SUMIFS('Eurostat market shares'!$Z$2:$Z$185,'Eurostat market shares'!$C$2:$C$185,'Market shares starting point Fe'!$C172,'Eurostat market shares'!$D$2:$D$185,'Market shares starting point Fe'!$D172)*(SUMIFS('RAW data extract'!BA$74:BA$81,'RAW data extract'!$C$74:$C$81,VLOOKUP('Market shares starting point Fe'!$D172,Nomenclature!$F$1:$G$8,2,FALSE))-'Market shares starting point Fe'!BC172)+BC172)</f>
        <v>0</v>
      </c>
      <c r="BE172" s="7">
        <f>IF(SUMIFS('Eurostat market shares'!$Z$2:$Z$185,'Eurostat market shares'!$C$2:$C$185,'Market shares starting point Fe'!$C172,'Eurostat market shares'!$D$2:$D$185,'Market shares starting point Fe'!$D172)=0,(SUMIFS('RAW data extract'!BB$74:BB$81,'RAW data extract'!$C$74:$C$81,VLOOKUP('Market shares starting point Fe'!$D172,Nomenclature!$F$1:$G$8,2,FALSE))-'Market shares starting point Fe'!BD172)+BD172,$Z172/SUMIFS('Eurostat market shares'!$Z$2:$Z$185,'Eurostat market shares'!$C$2:$C$185,'Market shares starting point Fe'!$C172,'Eurostat market shares'!$D$2:$D$185,'Market shares starting point Fe'!$D172)*(SUMIFS('RAW data extract'!BB$74:BB$81,'RAW data extract'!$C$74:$C$81,VLOOKUP('Market shares starting point Fe'!$D172,Nomenclature!$F$1:$G$8,2,FALSE))-'Market shares starting point Fe'!BD172)+BD172)</f>
        <v>0</v>
      </c>
      <c r="BF172" s="7">
        <f>IF(SUMIFS('Eurostat market shares'!$Z$2:$Z$185,'Eurostat market shares'!$C$2:$C$185,'Market shares starting point Fe'!$C172,'Eurostat market shares'!$D$2:$D$185,'Market shares starting point Fe'!$D172)=0,(SUMIFS('RAW data extract'!BC$74:BC$81,'RAW data extract'!$C$74:$C$81,VLOOKUP('Market shares starting point Fe'!$D172,Nomenclature!$F$1:$G$8,2,FALSE))-'Market shares starting point Fe'!BE172)+BE172,$Z172/SUMIFS('Eurostat market shares'!$Z$2:$Z$185,'Eurostat market shares'!$C$2:$C$185,'Market shares starting point Fe'!$C172,'Eurostat market shares'!$D$2:$D$185,'Market shares starting point Fe'!$D172)*(SUMIFS('RAW data extract'!BC$74:BC$81,'RAW data extract'!$C$74:$C$81,VLOOKUP('Market shares starting point Fe'!$D172,Nomenclature!$F$1:$G$8,2,FALSE))-'Market shares starting point Fe'!BE172)+BE172)</f>
        <v>0</v>
      </c>
      <c r="BG172" s="7">
        <f>IF(SUMIFS('Eurostat market shares'!$Z$2:$Z$185,'Eurostat market shares'!$C$2:$C$185,'Market shares starting point Fe'!$C172,'Eurostat market shares'!$D$2:$D$185,'Market shares starting point Fe'!$D172)=0,(SUMIFS('RAW data extract'!BD$74:BD$81,'RAW data extract'!$C$74:$C$81,VLOOKUP('Market shares starting point Fe'!$D172,Nomenclature!$F$1:$G$8,2,FALSE))-'Market shares starting point Fe'!BF172)+BF172,$Z172/SUMIFS('Eurostat market shares'!$Z$2:$Z$185,'Eurostat market shares'!$C$2:$C$185,'Market shares starting point Fe'!$C172,'Eurostat market shares'!$D$2:$D$185,'Market shares starting point Fe'!$D172)*(SUMIFS('RAW data extract'!BD$74:BD$81,'RAW data extract'!$C$74:$C$81,VLOOKUP('Market shares starting point Fe'!$D172,Nomenclature!$F$1:$G$8,2,FALSE))-'Market shares starting point Fe'!BF172)+BF172)</f>
        <v>0</v>
      </c>
      <c r="BH172" s="7">
        <f>IF(SUMIFS('Eurostat market shares'!$Z$2:$Z$185,'Eurostat market shares'!$C$2:$C$185,'Market shares starting point Fe'!$C172,'Eurostat market shares'!$D$2:$D$185,'Market shares starting point Fe'!$D172)=0,(SUMIFS('RAW data extract'!BE$74:BE$81,'RAW data extract'!$C$74:$C$81,VLOOKUP('Market shares starting point Fe'!$D172,Nomenclature!$F$1:$G$8,2,FALSE))-'Market shares starting point Fe'!BG172)+BG172,$Z172/SUMIFS('Eurostat market shares'!$Z$2:$Z$185,'Eurostat market shares'!$C$2:$C$185,'Market shares starting point Fe'!$C172,'Eurostat market shares'!$D$2:$D$185,'Market shares starting point Fe'!$D172)*(SUMIFS('RAW data extract'!BE$74:BE$81,'RAW data extract'!$C$74:$C$81,VLOOKUP('Market shares starting point Fe'!$D172,Nomenclature!$F$1:$G$8,2,FALSE))-'Market shares starting point Fe'!BG172)+BG172)</f>
        <v>0</v>
      </c>
    </row>
    <row r="173" spans="1:60" x14ac:dyDescent="0.3">
      <c r="A173" t="s">
        <v>9</v>
      </c>
      <c r="B173" t="s">
        <v>10</v>
      </c>
      <c r="C173" t="s">
        <v>40</v>
      </c>
      <c r="D173" t="s">
        <v>19</v>
      </c>
      <c r="E173" t="s">
        <v>13</v>
      </c>
      <c r="F173" t="s">
        <v>14</v>
      </c>
      <c r="G173" t="s">
        <v>14</v>
      </c>
      <c r="H173" t="s">
        <v>15</v>
      </c>
      <c r="I173" t="s">
        <v>16</v>
      </c>
      <c r="J173" s="6">
        <f>IFERROR(SUMIFS('intermediary sheet'!J$2:J$185,'intermediary sheet'!$C$2:$C$185,'Market shares starting point Fe'!$C173,'intermediary sheet'!$D$2:$D$185,'Market shares starting point Fe'!$D173)/SUMIFS('intermediary sheet'!J$2:J$185,'intermediary sheet'!$C$2:$C$185,'Market shares starting point Fe'!$C173,'intermediary sheet'!$D$2:$D$185,"total"),0)</f>
        <v>1.8109610802223987E-2</v>
      </c>
      <c r="K173" s="6">
        <f>IFERROR(SUMIFS('intermediary sheet'!K$2:K$185,'intermediary sheet'!$C$2:$C$185,'Market shares starting point Fe'!$C173,'intermediary sheet'!$D$2:$D$185,'Market shares starting point Fe'!$D173)/SUMIFS('intermediary sheet'!K$2:K$185,'intermediary sheet'!$C$2:$C$185,'Market shares starting point Fe'!$C173,'intermediary sheet'!$D$2:$D$185,"total"),0)</f>
        <v>1.6703531385859203E-2</v>
      </c>
      <c r="L173" s="6">
        <f>IFERROR(SUMIFS('intermediary sheet'!L$2:L$185,'intermediary sheet'!$C$2:$C$185,'Market shares starting point Fe'!$C173,'intermediary sheet'!$D$2:$D$185,'Market shares starting point Fe'!$D173)/SUMIFS('intermediary sheet'!L$2:L$185,'intermediary sheet'!$C$2:$C$185,'Market shares starting point Fe'!$C173,'intermediary sheet'!$D$2:$D$185,"total"),0)</f>
        <v>1.1042303961799598E-2</v>
      </c>
      <c r="M173" s="6">
        <f>IFERROR(SUMIFS('intermediary sheet'!M$2:M$185,'intermediary sheet'!$C$2:$C$185,'Market shares starting point Fe'!$C173,'intermediary sheet'!$D$2:$D$185,'Market shares starting point Fe'!$D173)/SUMIFS('intermediary sheet'!M$2:M$185,'intermediary sheet'!$C$2:$C$185,'Market shares starting point Fe'!$C173,'intermediary sheet'!$D$2:$D$185,"total"),0)</f>
        <v>1.1370348493797991E-2</v>
      </c>
      <c r="N173" s="6">
        <f>IFERROR(SUMIFS('intermediary sheet'!N$2:N$185,'intermediary sheet'!$C$2:$C$185,'Market shares starting point Fe'!$C173,'intermediary sheet'!$D$2:$D$185,'Market shares starting point Fe'!$D173)/SUMIFS('intermediary sheet'!N$2:N$185,'intermediary sheet'!$C$2:$C$185,'Market shares starting point Fe'!$C173,'intermediary sheet'!$D$2:$D$185,"total"),0)</f>
        <v>1.1621274775417084E-2</v>
      </c>
      <c r="O173" s="6">
        <f>IFERROR(SUMIFS('intermediary sheet'!O$2:O$185,'intermediary sheet'!$C$2:$C$185,'Market shares starting point Fe'!$C173,'intermediary sheet'!$D$2:$D$185,'Market shares starting point Fe'!$D173)/SUMIFS('intermediary sheet'!O$2:O$185,'intermediary sheet'!$C$2:$C$185,'Market shares starting point Fe'!$C173,'intermediary sheet'!$D$2:$D$185,"total"),0)</f>
        <v>1.1386470194239785E-2</v>
      </c>
      <c r="P173" s="6">
        <f>IFERROR(SUMIFS('intermediary sheet'!P$2:P$185,'intermediary sheet'!$C$2:$C$185,'Market shares starting point Fe'!$C173,'intermediary sheet'!$D$2:$D$185,'Market shares starting point Fe'!$D173)/SUMIFS('intermediary sheet'!P$2:P$185,'intermediary sheet'!$C$2:$C$185,'Market shares starting point Fe'!$C173,'intermediary sheet'!$D$2:$D$185,"total"),0)</f>
        <v>1.0941623221986226E-2</v>
      </c>
      <c r="Q173" s="6">
        <f>IFERROR(SUMIFS('intermediary sheet'!Q$2:Q$185,'intermediary sheet'!$C$2:$C$185,'Market shares starting point Fe'!$C173,'intermediary sheet'!$D$2:$D$185,'Market shares starting point Fe'!$D173)/SUMIFS('intermediary sheet'!Q$2:Q$185,'intermediary sheet'!$C$2:$C$185,'Market shares starting point Fe'!$C173,'intermediary sheet'!$D$2:$D$185,"total"),0)</f>
        <v>9.5275903136165154E-3</v>
      </c>
      <c r="R173" s="6">
        <f>IFERROR(SUMIFS('intermediary sheet'!R$2:R$185,'intermediary sheet'!$C$2:$C$185,'Market shares starting point Fe'!$C173,'intermediary sheet'!$D$2:$D$185,'Market shares starting point Fe'!$D173)/SUMIFS('intermediary sheet'!R$2:R$185,'intermediary sheet'!$C$2:$C$185,'Market shares starting point Fe'!$C173,'intermediary sheet'!$D$2:$D$185,"total"),0)</f>
        <v>8.1599150210033312E-3</v>
      </c>
      <c r="S173" s="6">
        <f>IFERROR(SUMIFS('intermediary sheet'!S$2:S$185,'intermediary sheet'!$C$2:$C$185,'Market shares starting point Fe'!$C173,'intermediary sheet'!$D$2:$D$185,'Market shares starting point Fe'!$D173)/SUMIFS('intermediary sheet'!S$2:S$185,'intermediary sheet'!$C$2:$C$185,'Market shares starting point Fe'!$C173,'intermediary sheet'!$D$2:$D$185,"total"),0)</f>
        <v>7.6672197745608515E-3</v>
      </c>
      <c r="T173" s="6">
        <f>IFERROR(SUMIFS('intermediary sheet'!T$2:T$185,'intermediary sheet'!$C$2:$C$185,'Market shares starting point Fe'!$C173,'intermediary sheet'!$D$2:$D$185,'Market shares starting point Fe'!$D173)/SUMIFS('intermediary sheet'!T$2:T$185,'intermediary sheet'!$C$2:$C$185,'Market shares starting point Fe'!$C173,'intermediary sheet'!$D$2:$D$185,"total"),0)</f>
        <v>8.2479933573207861E-3</v>
      </c>
      <c r="U173" s="6">
        <f>IFERROR(SUMIFS('intermediary sheet'!U$2:U$185,'intermediary sheet'!$C$2:$C$185,'Market shares starting point Fe'!$C173,'intermediary sheet'!$D$2:$D$185,'Market shares starting point Fe'!$D173)/SUMIFS('intermediary sheet'!U$2:U$185,'intermediary sheet'!$C$2:$C$185,'Market shares starting point Fe'!$C173,'intermediary sheet'!$D$2:$D$185,"total"),0)</f>
        <v>7.3973033943654587E-3</v>
      </c>
      <c r="V173" s="6">
        <f>IFERROR(SUMIFS('intermediary sheet'!V$2:V$185,'intermediary sheet'!$C$2:$C$185,'Market shares starting point Fe'!$C173,'intermediary sheet'!$D$2:$D$185,'Market shares starting point Fe'!$D173)/SUMIFS('intermediary sheet'!V$2:V$185,'intermediary sheet'!$C$2:$C$185,'Market shares starting point Fe'!$C173,'intermediary sheet'!$D$2:$D$185,"total"),0)</f>
        <v>7.1242849713988553E-3</v>
      </c>
      <c r="W173" s="6">
        <f>IFERROR(SUMIFS('intermediary sheet'!W$2:W$185,'intermediary sheet'!$C$2:$C$185,'Market shares starting point Fe'!$C173,'intermediary sheet'!$D$2:$D$185,'Market shares starting point Fe'!$D173)/SUMIFS('intermediary sheet'!W$2:W$185,'intermediary sheet'!$C$2:$C$185,'Market shares starting point Fe'!$C173,'intermediary sheet'!$D$2:$D$185,"total"),0)</f>
        <v>7.1758630062516982E-3</v>
      </c>
      <c r="X173" s="6">
        <f>IFERROR(SUMIFS('intermediary sheet'!X$2:X$185,'intermediary sheet'!$C$2:$C$185,'Market shares starting point Fe'!$C173,'intermediary sheet'!$D$2:$D$185,'Market shares starting point Fe'!$D173)/SUMIFS('intermediary sheet'!X$2:X$185,'intermediary sheet'!$C$2:$C$185,'Market shares starting point Fe'!$C173,'intermediary sheet'!$D$2:$D$185,"total"),0)</f>
        <v>6.4250411861614494E-3</v>
      </c>
      <c r="Y173" s="6">
        <f>IFERROR(SUMIFS('intermediary sheet'!Y$2:Y$185,'intermediary sheet'!$C$2:$C$185,'Market shares starting point Fe'!$C173,'intermediary sheet'!$D$2:$D$185,'Market shares starting point Fe'!$D173)/SUMIFS('intermediary sheet'!Y$2:Y$185,'intermediary sheet'!$C$2:$C$185,'Market shares starting point Fe'!$C173,'intermediary sheet'!$D$2:$D$185,"total"),0)</f>
        <v>7.2834426776381628E-3</v>
      </c>
      <c r="Z173" s="6">
        <f>IFERROR(SUMIFS('intermediary sheet'!Z$2:Z$185,'intermediary sheet'!$C$2:$C$185,'Market shares starting point Fe'!$C173,'intermediary sheet'!$D$2:$D$185,'Market shares starting point Fe'!$D173)/SUMIFS('intermediary sheet'!Z$2:Z$185,'intermediary sheet'!$C$2:$C$185,'Market shares starting point Fe'!$C173,'intermediary sheet'!$D$2:$D$185,"total"),0)</f>
        <v>7.5089266960722536E-3</v>
      </c>
      <c r="AA173" s="7">
        <f>IF(SUMIFS('Eurostat market shares'!$Z$2:$Z$185,'Eurostat market shares'!$C$2:$C$185,'Market shares starting point Fe'!$C173,'Eurostat market shares'!$D$2:$D$185,'Market shares starting point Fe'!$D173)=0,(SUMIFS('RAW data extract'!X$74:X$81,'RAW data extract'!$C$74:$C$81,VLOOKUP('Market shares starting point Fe'!$D173,Nomenclature!$F$1:$G$8,2,FALSE))-'Market shares starting point Fe'!Z173)+Z173,$Z173/SUMIFS('Eurostat market shares'!$Z$2:$Z$185,'Eurostat market shares'!$C$2:$C$185,'Market shares starting point Fe'!$C173,'Eurostat market shares'!$D$2:$D$185,'Market shares starting point Fe'!$D173)*(SUMIFS('RAW data extract'!X$74:X$81,'RAW data extract'!$C$74:$C$81,VLOOKUP('Market shares starting point Fe'!$D173,Nomenclature!$F$1:$G$8,2,FALSE))-'Market shares starting point Fe'!Z173)+Z173)</f>
        <v>1.7160031987682844E-2</v>
      </c>
      <c r="AB173" s="7">
        <f>IF(SUMIFS('Eurostat market shares'!$Z$2:$Z$185,'Eurostat market shares'!$C$2:$C$185,'Market shares starting point Fe'!$C173,'Eurostat market shares'!$D$2:$D$185,'Market shares starting point Fe'!$D173)=0,(SUMIFS('RAW data extract'!Y$74:Y$81,'RAW data extract'!$C$74:$C$81,VLOOKUP('Market shares starting point Fe'!$D173,Nomenclature!$F$1:$G$8,2,FALSE))-'Market shares starting point Fe'!AA173)+AA173,$Z173/SUMIFS('Eurostat market shares'!$Z$2:$Z$185,'Eurostat market shares'!$C$2:$C$185,'Market shares starting point Fe'!$C173,'Eurostat market shares'!$D$2:$D$185,'Market shares starting point Fe'!$D173)*(SUMIFS('RAW data extract'!Y$74:Y$81,'RAW data extract'!$C$74:$C$81,VLOOKUP('Market shares starting point Fe'!$D173,Nomenclature!$F$1:$G$8,2,FALSE))-'Market shares starting point Fe'!AA173)+AA173)</f>
        <v>1.7920268381387026E-2</v>
      </c>
      <c r="AC173" s="7">
        <f>IF(SUMIFS('Eurostat market shares'!$Z$2:$Z$185,'Eurostat market shares'!$C$2:$C$185,'Market shares starting point Fe'!$C173,'Eurostat market shares'!$D$2:$D$185,'Market shares starting point Fe'!$D173)=0,(SUMIFS('RAW data extract'!Z$74:Z$81,'RAW data extract'!$C$74:$C$81,VLOOKUP('Market shares starting point Fe'!$D173,Nomenclature!$F$1:$G$8,2,FALSE))-'Market shares starting point Fe'!AB173)+AB173,$Z173/SUMIFS('Eurostat market shares'!$Z$2:$Z$185,'Eurostat market shares'!$C$2:$C$185,'Market shares starting point Fe'!$C173,'Eurostat market shares'!$D$2:$D$185,'Market shares starting point Fe'!$D173)*(SUMIFS('RAW data extract'!Z$74:Z$81,'RAW data extract'!$C$74:$C$81,VLOOKUP('Market shares starting point Fe'!$D173,Nomenclature!$F$1:$G$8,2,FALSE))-'Market shares starting point Fe'!AB173)+AB173)</f>
        <v>1.8867382119504561E-2</v>
      </c>
      <c r="AD173" s="7">
        <f>IF(SUMIFS('Eurostat market shares'!$Z$2:$Z$185,'Eurostat market shares'!$C$2:$C$185,'Market shares starting point Fe'!$C173,'Eurostat market shares'!$D$2:$D$185,'Market shares starting point Fe'!$D173)=0,(SUMIFS('RAW data extract'!AA$74:AA$81,'RAW data extract'!$C$74:$C$81,VLOOKUP('Market shares starting point Fe'!$D173,Nomenclature!$F$1:$G$8,2,FALSE))-'Market shares starting point Fe'!AC173)+AC173,$Z173/SUMIFS('Eurostat market shares'!$Z$2:$Z$185,'Eurostat market shares'!$C$2:$C$185,'Market shares starting point Fe'!$C173,'Eurostat market shares'!$D$2:$D$185,'Market shares starting point Fe'!$D173)*(SUMIFS('RAW data extract'!AA$74:AA$81,'RAW data extract'!$C$74:$C$81,VLOOKUP('Market shares starting point Fe'!$D173,Nomenclature!$F$1:$G$8,2,FALSE))-'Market shares starting point Fe'!AC173)+AC173)</f>
        <v>1.9986701613539905E-2</v>
      </c>
      <c r="AE173" s="7">
        <f t="shared" ref="AE173" si="922">1-AE171-AE172-AE174-AE175-AE176-AE177</f>
        <v>2.1168391148337129E-2</v>
      </c>
      <c r="AF173" s="7">
        <f t="shared" ref="AF173" si="923">1-AF171-AF172-AF174-AF175-AF176-AF177</f>
        <v>2.248773798764141E-2</v>
      </c>
      <c r="AG173" s="7">
        <f t="shared" ref="AG173" si="924">1-AG171-AG172-AG174-AG175-AG176-AG177</f>
        <v>2.3953490315343436E-2</v>
      </c>
      <c r="AH173" s="7">
        <f t="shared" ref="AH173" si="925">1-AH171-AH172-AH174-AH175-AH176-AH177</f>
        <v>2.5685252804574978E-2</v>
      </c>
      <c r="AI173" s="7">
        <f t="shared" ref="AI173" si="926">1-AI171-AI172-AI174-AI175-AI176-AI177</f>
        <v>2.7651448282760688E-2</v>
      </c>
      <c r="AJ173" s="7">
        <f t="shared" ref="AJ173" si="927">1-AJ171-AJ172-AJ174-AJ175-AJ176-AJ177</f>
        <v>2.9930520845230967E-2</v>
      </c>
      <c r="AK173" s="7">
        <f t="shared" ref="AK173" si="928">1-AK171-AK172-AK174-AK175-AK176-AK177</f>
        <v>3.2788171742399543E-2</v>
      </c>
      <c r="AL173" s="7">
        <f t="shared" ref="AL173" si="929">1-AL171-AL172-AL174-AL175-AL176-AL177</f>
        <v>3.6471104137524218E-2</v>
      </c>
      <c r="AM173" s="7">
        <f t="shared" ref="AM173" si="930">1-AM171-AM172-AM174-AM175-AM176-AM177</f>
        <v>4.1165570585900133E-2</v>
      </c>
      <c r="AN173" s="7">
        <f t="shared" ref="AN173" si="931">1-AN171-AN172-AN174-AN175-AN176-AN177</f>
        <v>4.7404568367631711E-2</v>
      </c>
      <c r="AO173" s="7">
        <f t="shared" ref="AO173" si="932">1-AO171-AO172-AO174-AO175-AO176-AO177</f>
        <v>5.445411174981437E-2</v>
      </c>
      <c r="AP173" s="7">
        <f t="shared" ref="AP173" si="933">1-AP171-AP172-AP174-AP175-AP176-AP177</f>
        <v>6.2204643876357268E-2</v>
      </c>
      <c r="AQ173" s="7">
        <f t="shared" ref="AQ173" si="934">1-AQ171-AQ172-AQ174-AQ175-AQ176-AQ177</f>
        <v>7.0366068229635453E-2</v>
      </c>
      <c r="AR173" s="7">
        <f t="shared" ref="AR173" si="935">1-AR171-AR172-AR174-AR175-AR176-AR177</f>
        <v>7.9179727378445391E-2</v>
      </c>
      <c r="AS173" s="7">
        <f t="shared" ref="AS173" si="936">1-AS171-AS172-AS174-AS175-AS176-AS177</f>
        <v>8.8616414775793545E-2</v>
      </c>
      <c r="AT173" s="7">
        <f t="shared" ref="AT173" si="937">1-AT171-AT172-AT174-AT175-AT176-AT177</f>
        <v>9.8515456656107447E-2</v>
      </c>
      <c r="AU173" s="7">
        <f t="shared" ref="AU173" si="938">1-AU171-AU172-AU174-AU175-AU176-AU177</f>
        <v>0.10863601351292804</v>
      </c>
      <c r="AV173" s="7">
        <f t="shared" ref="AV173" si="939">1-AV171-AV172-AV174-AV175-AV176-AV177</f>
        <v>0.1193474940017889</v>
      </c>
      <c r="AW173" s="7">
        <f t="shared" ref="AW173" si="940">1-AW171-AW172-AW174-AW175-AW176-AW177</f>
        <v>0.13088343302202379</v>
      </c>
      <c r="AX173" s="7">
        <f t="shared" ref="AX173" si="941">1-AX171-AX172-AX174-AX175-AX176-AX177</f>
        <v>0.14149374348764401</v>
      </c>
      <c r="AY173" s="7">
        <f t="shared" ref="AY173" si="942">1-AY171-AY172-AY174-AY175-AY176-AY177</f>
        <v>0.15671967021671376</v>
      </c>
      <c r="AZ173" s="7">
        <f t="shared" ref="AZ173" si="943">1-AZ171-AZ172-AZ174-AZ175-AZ176-AZ177</f>
        <v>0.17092313088712263</v>
      </c>
      <c r="BA173" s="7">
        <f t="shared" ref="BA173" si="944">1-BA171-BA172-BA174-BA175-BA176-BA177</f>
        <v>0.18676870776108914</v>
      </c>
      <c r="BB173" s="7">
        <f t="shared" ref="BB173" si="945">1-BB171-BB172-BB174-BB175-BB176-BB177</f>
        <v>0.20425091264828626</v>
      </c>
      <c r="BC173" s="7">
        <f t="shared" ref="BC173" si="946">1-BC171-BC172-BC174-BC175-BC176-BC177</f>
        <v>0.22362499093767807</v>
      </c>
      <c r="BD173" s="7">
        <f t="shared" ref="BD173" si="947">1-BD171-BD172-BD174-BD175-BD176-BD177</f>
        <v>0.24483023608511575</v>
      </c>
      <c r="BE173" s="7">
        <f t="shared" ref="BE173" si="948">1-BE171-BE172-BE174-BE175-BE176-BE177</f>
        <v>0.26864603458608449</v>
      </c>
      <c r="BF173" s="7">
        <f t="shared" ref="BF173" si="949">1-BF171-BF172-BF174-BF175-BF176-BF177</f>
        <v>0.29533744772170228</v>
      </c>
      <c r="BG173" s="7">
        <f t="shared" ref="BG173" si="950">1-BG171-BG172-BG174-BG175-BG176-BG177</f>
        <v>0.32541991818524296</v>
      </c>
      <c r="BH173" s="7">
        <f t="shared" ref="BH173" si="951">1-BH171-BH172-BH174-BH175-BH176-BH177</f>
        <v>0.35961695544730893</v>
      </c>
    </row>
    <row r="174" spans="1:60" hidden="1" x14ac:dyDescent="0.3">
      <c r="A174" t="s">
        <v>9</v>
      </c>
      <c r="B174" t="s">
        <v>10</v>
      </c>
      <c r="C174" t="s">
        <v>40</v>
      </c>
      <c r="D174" t="s">
        <v>20</v>
      </c>
      <c r="E174" t="s">
        <v>13</v>
      </c>
      <c r="F174" t="s">
        <v>14</v>
      </c>
      <c r="G174" t="s">
        <v>14</v>
      </c>
      <c r="H174" t="s">
        <v>15</v>
      </c>
      <c r="I174" t="s">
        <v>16</v>
      </c>
      <c r="J174" s="6">
        <f>IFERROR(SUMIFS('intermediary sheet'!J$2:J$185,'intermediary sheet'!$C$2:$C$185,'Market shares starting point Fe'!$C174,'intermediary sheet'!$D$2:$D$185,'Market shares starting point Fe'!$D174)/SUMIFS('intermediary sheet'!J$2:J$185,'intermediary sheet'!$C$2:$C$185,'Market shares starting point Fe'!$C174,'intermediary sheet'!$D$2:$D$185,"total"),0)</f>
        <v>0</v>
      </c>
      <c r="K174" s="6">
        <f>IFERROR(SUMIFS('intermediary sheet'!K$2:K$185,'intermediary sheet'!$C$2:$C$185,'Market shares starting point Fe'!$C174,'intermediary sheet'!$D$2:$D$185,'Market shares starting point Fe'!$D174)/SUMIFS('intermediary sheet'!K$2:K$185,'intermediary sheet'!$C$2:$C$185,'Market shares starting point Fe'!$C174,'intermediary sheet'!$D$2:$D$185,"total"),0)</f>
        <v>0</v>
      </c>
      <c r="L174" s="6">
        <f>IFERROR(SUMIFS('intermediary sheet'!L$2:L$185,'intermediary sheet'!$C$2:$C$185,'Market shares starting point Fe'!$C174,'intermediary sheet'!$D$2:$D$185,'Market shares starting point Fe'!$D174)/SUMIFS('intermediary sheet'!L$2:L$185,'intermediary sheet'!$C$2:$C$185,'Market shares starting point Fe'!$C174,'intermediary sheet'!$D$2:$D$185,"total"),0)</f>
        <v>0</v>
      </c>
      <c r="M174" s="6">
        <f>IFERROR(SUMIFS('intermediary sheet'!M$2:M$185,'intermediary sheet'!$C$2:$C$185,'Market shares starting point Fe'!$C174,'intermediary sheet'!$D$2:$D$185,'Market shares starting point Fe'!$D174)/SUMIFS('intermediary sheet'!M$2:M$185,'intermediary sheet'!$C$2:$C$185,'Market shares starting point Fe'!$C174,'intermediary sheet'!$D$2:$D$185,"total"),0)</f>
        <v>0</v>
      </c>
      <c r="N174" s="6">
        <f>IFERROR(SUMIFS('intermediary sheet'!N$2:N$185,'intermediary sheet'!$C$2:$C$185,'Market shares starting point Fe'!$C174,'intermediary sheet'!$D$2:$D$185,'Market shares starting point Fe'!$D174)/SUMIFS('intermediary sheet'!N$2:N$185,'intermediary sheet'!$C$2:$C$185,'Market shares starting point Fe'!$C174,'intermediary sheet'!$D$2:$D$185,"total"),0)</f>
        <v>0</v>
      </c>
      <c r="O174" s="6">
        <f>IFERROR(SUMIFS('intermediary sheet'!O$2:O$185,'intermediary sheet'!$C$2:$C$185,'Market shares starting point Fe'!$C174,'intermediary sheet'!$D$2:$D$185,'Market shares starting point Fe'!$D174)/SUMIFS('intermediary sheet'!O$2:O$185,'intermediary sheet'!$C$2:$C$185,'Market shares starting point Fe'!$C174,'intermediary sheet'!$D$2:$D$185,"total"),0)</f>
        <v>0</v>
      </c>
      <c r="P174" s="6">
        <f>IFERROR(SUMIFS('intermediary sheet'!P$2:P$185,'intermediary sheet'!$C$2:$C$185,'Market shares starting point Fe'!$C174,'intermediary sheet'!$D$2:$D$185,'Market shares starting point Fe'!$D174)/SUMIFS('intermediary sheet'!P$2:P$185,'intermediary sheet'!$C$2:$C$185,'Market shares starting point Fe'!$C174,'intermediary sheet'!$D$2:$D$185,"total"),0)</f>
        <v>2.8319495398081997E-3</v>
      </c>
      <c r="Q174" s="6">
        <f>IFERROR(SUMIFS('intermediary sheet'!Q$2:Q$185,'intermediary sheet'!$C$2:$C$185,'Market shares starting point Fe'!$C174,'intermediary sheet'!$D$2:$D$185,'Market shares starting point Fe'!$D174)/SUMIFS('intermediary sheet'!Q$2:Q$185,'intermediary sheet'!$C$2:$C$185,'Market shares starting point Fe'!$C174,'intermediary sheet'!$D$2:$D$185,"total"),0)</f>
        <v>7.8829467475755692E-3</v>
      </c>
      <c r="R174" s="6">
        <f>IFERROR(SUMIFS('intermediary sheet'!R$2:R$185,'intermediary sheet'!$C$2:$C$185,'Market shares starting point Fe'!$C174,'intermediary sheet'!$D$2:$D$185,'Market shares starting point Fe'!$D174)/SUMIFS('intermediary sheet'!R$2:R$185,'intermediary sheet'!$C$2:$C$185,'Market shares starting point Fe'!$C174,'intermediary sheet'!$D$2:$D$185,"total"),0)</f>
        <v>1.1877746125247455E-2</v>
      </c>
      <c r="S174" s="6">
        <f>IFERROR(SUMIFS('intermediary sheet'!S$2:S$185,'intermediary sheet'!$C$2:$C$185,'Market shares starting point Fe'!$C174,'intermediary sheet'!$D$2:$D$185,'Market shares starting point Fe'!$D174)/SUMIFS('intermediary sheet'!S$2:S$185,'intermediary sheet'!$C$2:$C$185,'Market shares starting point Fe'!$C174,'intermediary sheet'!$D$2:$D$185,"total"),0)</f>
        <v>1.7623161869886137E-2</v>
      </c>
      <c r="T174" s="6">
        <f>IFERROR(SUMIFS('intermediary sheet'!T$2:T$185,'intermediary sheet'!$C$2:$C$185,'Market shares starting point Fe'!$C174,'intermediary sheet'!$D$2:$D$185,'Market shares starting point Fe'!$D174)/SUMIFS('intermediary sheet'!T$2:T$185,'intermediary sheet'!$C$2:$C$185,'Market shares starting point Fe'!$C174,'intermediary sheet'!$D$2:$D$185,"total"),0)</f>
        <v>2.5297536673124829E-2</v>
      </c>
      <c r="U174" s="6">
        <f>IFERROR(SUMIFS('intermediary sheet'!U$2:U$185,'intermediary sheet'!$C$2:$C$185,'Market shares starting point Fe'!$C174,'intermediary sheet'!$D$2:$D$185,'Market shares starting point Fe'!$D174)/SUMIFS('intermediary sheet'!U$2:U$185,'intermediary sheet'!$C$2:$C$185,'Market shares starting point Fe'!$C174,'intermediary sheet'!$D$2:$D$185,"total"),0)</f>
        <v>1.9306437227847438E-2</v>
      </c>
      <c r="V174" s="6">
        <f>IFERROR(SUMIFS('intermediary sheet'!V$2:V$185,'intermediary sheet'!$C$2:$C$185,'Market shares starting point Fe'!$C174,'intermediary sheet'!$D$2:$D$185,'Market shares starting point Fe'!$D174)/SUMIFS('intermediary sheet'!V$2:V$185,'intermediary sheet'!$C$2:$C$185,'Market shares starting point Fe'!$C174,'intermediary sheet'!$D$2:$D$185,"total"),0)</f>
        <v>2.6937077483099321E-2</v>
      </c>
      <c r="W174" s="6">
        <f>IFERROR(SUMIFS('intermediary sheet'!W$2:W$185,'intermediary sheet'!$C$2:$C$185,'Market shares starting point Fe'!$C174,'intermediary sheet'!$D$2:$D$185,'Market shares starting point Fe'!$D174)/SUMIFS('intermediary sheet'!W$2:W$185,'intermediary sheet'!$C$2:$C$185,'Market shares starting point Fe'!$C174,'intermediary sheet'!$D$2:$D$185,"total"),0)</f>
        <v>3.4955150856210926E-2</v>
      </c>
      <c r="X174" s="6">
        <f>IFERROR(SUMIFS('intermediary sheet'!X$2:X$185,'intermediary sheet'!$C$2:$C$185,'Market shares starting point Fe'!$C174,'intermediary sheet'!$D$2:$D$185,'Market shares starting point Fe'!$D174)/SUMIFS('intermediary sheet'!X$2:X$185,'intermediary sheet'!$C$2:$C$185,'Market shares starting point Fe'!$C174,'intermediary sheet'!$D$2:$D$185,"total"),0)</f>
        <v>2.3997803404722681E-2</v>
      </c>
      <c r="Y174" s="6">
        <f>IFERROR(SUMIFS('intermediary sheet'!Y$2:Y$185,'intermediary sheet'!$C$2:$C$185,'Market shares starting point Fe'!$C174,'intermediary sheet'!$D$2:$D$185,'Market shares starting point Fe'!$D174)/SUMIFS('intermediary sheet'!Y$2:Y$185,'intermediary sheet'!$C$2:$C$185,'Market shares starting point Fe'!$C174,'intermediary sheet'!$D$2:$D$185,"total"),0)</f>
        <v>1.6346046925386413E-2</v>
      </c>
      <c r="Z174" s="6">
        <f>IFERROR(SUMIFS('intermediary sheet'!Z$2:Z$185,'intermediary sheet'!$C$2:$C$185,'Market shares starting point Fe'!$C174,'intermediary sheet'!$D$2:$D$185,'Market shares starting point Fe'!$D174)/SUMIFS('intermediary sheet'!Z$2:Z$185,'intermediary sheet'!$C$2:$C$185,'Market shares starting point Fe'!$C174,'intermediary sheet'!$D$2:$D$185,"total"),0)</f>
        <v>9.6618357487922701E-3</v>
      </c>
      <c r="AA174" s="7">
        <f>IF(SUMIFS('Eurostat market shares'!$Z$2:$Z$185,'Eurostat market shares'!$C$2:$C$185,'Market shares starting point Fe'!$C174,'Eurostat market shares'!$D$2:$D$185,'Market shares starting point Fe'!$D174)=0,(SUMIFS('RAW data extract'!X$74:X$81,'RAW data extract'!$C$74:$C$81,VLOOKUP('Market shares starting point Fe'!$D174,Nomenclature!$F$1:$G$8,2,FALSE))-'Market shares starting point Fe'!Z174)+Z174,$Z174/SUMIFS('Eurostat market shares'!$Z$2:$Z$185,'Eurostat market shares'!$C$2:$C$185,'Market shares starting point Fe'!$C174,'Eurostat market shares'!$D$2:$D$185,'Market shares starting point Fe'!$D174)*(SUMIFS('RAW data extract'!X$74:X$81,'RAW data extract'!$C$74:$C$81,VLOOKUP('Market shares starting point Fe'!$D174,Nomenclature!$F$1:$G$8,2,FALSE))-'Market shares starting point Fe'!Z174)+Z174)</f>
        <v>3.9319930082435152E-2</v>
      </c>
      <c r="AB174" s="7">
        <f>IF(SUMIFS('Eurostat market shares'!$Z$2:$Z$185,'Eurostat market shares'!$C$2:$C$185,'Market shares starting point Fe'!$C174,'Eurostat market shares'!$D$2:$D$185,'Market shares starting point Fe'!$D174)=0,(SUMIFS('RAW data extract'!Y$74:Y$81,'RAW data extract'!$C$74:$C$81,VLOOKUP('Market shares starting point Fe'!$D174,Nomenclature!$F$1:$G$8,2,FALSE))-'Market shares starting point Fe'!AA174)+AA174,$Z174/SUMIFS('Eurostat market shares'!$Z$2:$Z$185,'Eurostat market shares'!$C$2:$C$185,'Market shares starting point Fe'!$C174,'Eurostat market shares'!$D$2:$D$185,'Market shares starting point Fe'!$D174)*(SUMIFS('RAW data extract'!Y$74:Y$81,'RAW data extract'!$C$74:$C$81,VLOOKUP('Market shares starting point Fe'!$D174,Nomenclature!$F$1:$G$8,2,FALSE))-'Market shares starting point Fe'!AA174)+AA174)</f>
        <v>3.8625394402092041E-2</v>
      </c>
      <c r="AC174" s="7">
        <f>IF(SUMIFS('Eurostat market shares'!$Z$2:$Z$185,'Eurostat market shares'!$C$2:$C$185,'Market shares starting point Fe'!$C174,'Eurostat market shares'!$D$2:$D$185,'Market shares starting point Fe'!$D174)=0,(SUMIFS('RAW data extract'!Z$74:Z$81,'RAW data extract'!$C$74:$C$81,VLOOKUP('Market shares starting point Fe'!$D174,Nomenclature!$F$1:$G$8,2,FALSE))-'Market shares starting point Fe'!AB174)+AB174,$Z174/SUMIFS('Eurostat market shares'!$Z$2:$Z$185,'Eurostat market shares'!$C$2:$C$185,'Market shares starting point Fe'!$C174,'Eurostat market shares'!$D$2:$D$185,'Market shares starting point Fe'!$D174)*(SUMIFS('RAW data extract'!Z$74:Z$81,'RAW data extract'!$C$74:$C$81,VLOOKUP('Market shares starting point Fe'!$D174,Nomenclature!$F$1:$G$8,2,FALSE))-'Market shares starting point Fe'!AB174)+AB174)</f>
        <v>3.7984688002641952E-2</v>
      </c>
      <c r="AD174" s="7">
        <f>IF(SUMIFS('Eurostat market shares'!$Z$2:$Z$185,'Eurostat market shares'!$C$2:$C$185,'Market shares starting point Fe'!$C174,'Eurostat market shares'!$D$2:$D$185,'Market shares starting point Fe'!$D174)=0,(SUMIFS('RAW data extract'!AA$74:AA$81,'RAW data extract'!$C$74:$C$81,VLOOKUP('Market shares starting point Fe'!$D174,Nomenclature!$F$1:$G$8,2,FALSE))-'Market shares starting point Fe'!AC174)+AC174,$Z174/SUMIFS('Eurostat market shares'!$Z$2:$Z$185,'Eurostat market shares'!$C$2:$C$185,'Market shares starting point Fe'!$C174,'Eurostat market shares'!$D$2:$D$185,'Market shares starting point Fe'!$D174)*(SUMIFS('RAW data extract'!AA$74:AA$81,'RAW data extract'!$C$74:$C$81,VLOOKUP('Market shares starting point Fe'!$D174,Nomenclature!$F$1:$G$8,2,FALSE))-'Market shares starting point Fe'!AC174)+AC174)</f>
        <v>3.7394934764585233E-2</v>
      </c>
      <c r="AE174" s="7">
        <f>IF(SUMIFS('Eurostat market shares'!$Z$2:$Z$185,'Eurostat market shares'!$C$2:$C$185,'Market shares starting point Fe'!$C174,'Eurostat market shares'!$D$2:$D$185,'Market shares starting point Fe'!$D174)=0,(SUMIFS('RAW data extract'!AB$74:AB$81,'RAW data extract'!$C$74:$C$81,VLOOKUP('Market shares starting point Fe'!$D174,Nomenclature!$F$1:$G$8,2,FALSE))-'Market shares starting point Fe'!AD174)+AD174,$Z174/SUMIFS('Eurostat market shares'!$Z$2:$Z$185,'Eurostat market shares'!$C$2:$C$185,'Market shares starting point Fe'!$C174,'Eurostat market shares'!$D$2:$D$185,'Market shares starting point Fe'!$D174)*(SUMIFS('RAW data extract'!AB$74:AB$81,'RAW data extract'!$C$74:$C$81,VLOOKUP('Market shares starting point Fe'!$D174,Nomenclature!$F$1:$G$8,2,FALSE))-'Market shares starting point Fe'!AD174)+AD174)</f>
        <v>3.6861742471406563E-2</v>
      </c>
      <c r="AF174" s="7">
        <f>IF(SUMIFS('Eurostat market shares'!$Z$2:$Z$185,'Eurostat market shares'!$C$2:$C$185,'Market shares starting point Fe'!$C174,'Eurostat market shares'!$D$2:$D$185,'Market shares starting point Fe'!$D174)=0,(SUMIFS('RAW data extract'!AC$74:AC$81,'RAW data extract'!$C$74:$C$81,VLOOKUP('Market shares starting point Fe'!$D174,Nomenclature!$F$1:$G$8,2,FALSE))-'Market shares starting point Fe'!AE174)+AE174,$Z174/SUMIFS('Eurostat market shares'!$Z$2:$Z$185,'Eurostat market shares'!$C$2:$C$185,'Market shares starting point Fe'!$C174,'Eurostat market shares'!$D$2:$D$185,'Market shares starting point Fe'!$D174)*(SUMIFS('RAW data extract'!AC$74:AC$81,'RAW data extract'!$C$74:$C$81,VLOOKUP('Market shares starting point Fe'!$D174,Nomenclature!$F$1:$G$8,2,FALSE))-'Market shares starting point Fe'!AE174)+AE174)</f>
        <v>3.6362084416650627E-2</v>
      </c>
      <c r="AG174" s="7">
        <f>IF(SUMIFS('Eurostat market shares'!$Z$2:$Z$185,'Eurostat market shares'!$C$2:$C$185,'Market shares starting point Fe'!$C174,'Eurostat market shares'!$D$2:$D$185,'Market shares starting point Fe'!$D174)=0,(SUMIFS('RAW data extract'!AD$74:AD$81,'RAW data extract'!$C$74:$C$81,VLOOKUP('Market shares starting point Fe'!$D174,Nomenclature!$F$1:$G$8,2,FALSE))-'Market shares starting point Fe'!AF174)+AF174,$Z174/SUMIFS('Eurostat market shares'!$Z$2:$Z$185,'Eurostat market shares'!$C$2:$C$185,'Market shares starting point Fe'!$C174,'Eurostat market shares'!$D$2:$D$185,'Market shares starting point Fe'!$D174)*(SUMIFS('RAW data extract'!AD$74:AD$81,'RAW data extract'!$C$74:$C$81,VLOOKUP('Market shares starting point Fe'!$D174,Nomenclature!$F$1:$G$8,2,FALSE))-'Market shares starting point Fe'!AF174)+AF174)</f>
        <v>3.5892138907732116E-2</v>
      </c>
      <c r="AH174" s="7">
        <f>IF(SUMIFS('Eurostat market shares'!$Z$2:$Z$185,'Eurostat market shares'!$C$2:$C$185,'Market shares starting point Fe'!$C174,'Eurostat market shares'!$D$2:$D$185,'Market shares starting point Fe'!$D174)=0,(SUMIFS('RAW data extract'!AE$74:AE$81,'RAW data extract'!$C$74:$C$81,VLOOKUP('Market shares starting point Fe'!$D174,Nomenclature!$F$1:$G$8,2,FALSE))-'Market shares starting point Fe'!AG174)+AG174,$Z174/SUMIFS('Eurostat market shares'!$Z$2:$Z$185,'Eurostat market shares'!$C$2:$C$185,'Market shares starting point Fe'!$C174,'Eurostat market shares'!$D$2:$D$185,'Market shares starting point Fe'!$D174)*(SUMIFS('RAW data extract'!AE$74:AE$81,'RAW data extract'!$C$74:$C$81,VLOOKUP('Market shares starting point Fe'!$D174,Nomenclature!$F$1:$G$8,2,FALSE))-'Market shares starting point Fe'!AG174)+AG174)</f>
        <v>3.5424830398900535E-2</v>
      </c>
      <c r="AI174" s="7">
        <f>IF(SUMIFS('Eurostat market shares'!$Z$2:$Z$185,'Eurostat market shares'!$C$2:$C$185,'Market shares starting point Fe'!$C174,'Eurostat market shares'!$D$2:$D$185,'Market shares starting point Fe'!$D174)=0,(SUMIFS('RAW data extract'!AF$74:AF$81,'RAW data extract'!$C$74:$C$81,VLOOKUP('Market shares starting point Fe'!$D174,Nomenclature!$F$1:$G$8,2,FALSE))-'Market shares starting point Fe'!AH174)+AH174,$Z174/SUMIFS('Eurostat market shares'!$Z$2:$Z$185,'Eurostat market shares'!$C$2:$C$185,'Market shares starting point Fe'!$C174,'Eurostat market shares'!$D$2:$D$185,'Market shares starting point Fe'!$D174)*(SUMIFS('RAW data extract'!AF$74:AF$81,'RAW data extract'!$C$74:$C$81,VLOOKUP('Market shares starting point Fe'!$D174,Nomenclature!$F$1:$G$8,2,FALSE))-'Market shares starting point Fe'!AH174)+AH174)</f>
        <v>3.4967944163720059E-2</v>
      </c>
      <c r="AJ174" s="7">
        <f>IF(SUMIFS('Eurostat market shares'!$Z$2:$Z$185,'Eurostat market shares'!$C$2:$C$185,'Market shares starting point Fe'!$C174,'Eurostat market shares'!$D$2:$D$185,'Market shares starting point Fe'!$D174)=0,(SUMIFS('RAW data extract'!AG$74:AG$81,'RAW data extract'!$C$74:$C$81,VLOOKUP('Market shares starting point Fe'!$D174,Nomenclature!$F$1:$G$8,2,FALSE))-'Market shares starting point Fe'!AI174)+AI174,$Z174/SUMIFS('Eurostat market shares'!$Z$2:$Z$185,'Eurostat market shares'!$C$2:$C$185,'Market shares starting point Fe'!$C174,'Eurostat market shares'!$D$2:$D$185,'Market shares starting point Fe'!$D174)*(SUMIFS('RAW data extract'!AG$74:AG$81,'RAW data extract'!$C$74:$C$81,VLOOKUP('Market shares starting point Fe'!$D174,Nomenclature!$F$1:$G$8,2,FALSE))-'Market shares starting point Fe'!AI174)+AI174)</f>
        <v>3.4512792740558365E-2</v>
      </c>
      <c r="AK174" s="7">
        <f>IF(SUMIFS('Eurostat market shares'!$Z$2:$Z$185,'Eurostat market shares'!$C$2:$C$185,'Market shares starting point Fe'!$C174,'Eurostat market shares'!$D$2:$D$185,'Market shares starting point Fe'!$D174)=0,(SUMIFS('RAW data extract'!AH$74:AH$81,'RAW data extract'!$C$74:$C$81,VLOOKUP('Market shares starting point Fe'!$D174,Nomenclature!$F$1:$G$8,2,FALSE))-'Market shares starting point Fe'!AJ174)+AJ174,$Z174/SUMIFS('Eurostat market shares'!$Z$2:$Z$185,'Eurostat market shares'!$C$2:$C$185,'Market shares starting point Fe'!$C174,'Eurostat market shares'!$D$2:$D$185,'Market shares starting point Fe'!$D174)*(SUMIFS('RAW data extract'!AH$74:AH$81,'RAW data extract'!$C$74:$C$81,VLOOKUP('Market shares starting point Fe'!$D174,Nomenclature!$F$1:$G$8,2,FALSE))-'Market shares starting point Fe'!AJ174)+AJ174)</f>
        <v>3.405087619776296E-2</v>
      </c>
      <c r="AL174" s="7">
        <f>IF(SUMIFS('Eurostat market shares'!$Z$2:$Z$185,'Eurostat market shares'!$C$2:$C$185,'Market shares starting point Fe'!$C174,'Eurostat market shares'!$D$2:$D$185,'Market shares starting point Fe'!$D174)=0,(SUMIFS('RAW data extract'!AI$74:AI$81,'RAW data extract'!$C$74:$C$81,VLOOKUP('Market shares starting point Fe'!$D174,Nomenclature!$F$1:$G$8,2,FALSE))-'Market shares starting point Fe'!AK174)+AK174,$Z174/SUMIFS('Eurostat market shares'!$Z$2:$Z$185,'Eurostat market shares'!$C$2:$C$185,'Market shares starting point Fe'!$C174,'Eurostat market shares'!$D$2:$D$185,'Market shares starting point Fe'!$D174)*(SUMIFS('RAW data extract'!AI$74:AI$81,'RAW data extract'!$C$74:$C$81,VLOOKUP('Market shares starting point Fe'!$D174,Nomenclature!$F$1:$G$8,2,FALSE))-'Market shares starting point Fe'!AK174)+AK174)</f>
        <v>3.3574473740367934E-2</v>
      </c>
      <c r="AM174" s="7">
        <f>IF(SUMIFS('Eurostat market shares'!$Z$2:$Z$185,'Eurostat market shares'!$C$2:$C$185,'Market shares starting point Fe'!$C174,'Eurostat market shares'!$D$2:$D$185,'Market shares starting point Fe'!$D174)=0,(SUMIFS('RAW data extract'!AJ$74:AJ$81,'RAW data extract'!$C$74:$C$81,VLOOKUP('Market shares starting point Fe'!$D174,Nomenclature!$F$1:$G$8,2,FALSE))-'Market shares starting point Fe'!AL174)+AL174,$Z174/SUMIFS('Eurostat market shares'!$Z$2:$Z$185,'Eurostat market shares'!$C$2:$C$185,'Market shares starting point Fe'!$C174,'Eurostat market shares'!$D$2:$D$185,'Market shares starting point Fe'!$D174)*(SUMIFS('RAW data extract'!AJ$74:AJ$81,'RAW data extract'!$C$74:$C$81,VLOOKUP('Market shares starting point Fe'!$D174,Nomenclature!$F$1:$G$8,2,FALSE))-'Market shares starting point Fe'!AL174)+AL174)</f>
        <v>3.3072029260569361E-2</v>
      </c>
      <c r="AN174" s="7">
        <f>IF(SUMIFS('Eurostat market shares'!$Z$2:$Z$185,'Eurostat market shares'!$C$2:$C$185,'Market shares starting point Fe'!$C174,'Eurostat market shares'!$D$2:$D$185,'Market shares starting point Fe'!$D174)=0,(SUMIFS('RAW data extract'!AK$74:AK$81,'RAW data extract'!$C$74:$C$81,VLOOKUP('Market shares starting point Fe'!$D174,Nomenclature!$F$1:$G$8,2,FALSE))-'Market shares starting point Fe'!AM174)+AM174,$Z174/SUMIFS('Eurostat market shares'!$Z$2:$Z$185,'Eurostat market shares'!$C$2:$C$185,'Market shares starting point Fe'!$C174,'Eurostat market shares'!$D$2:$D$185,'Market shares starting point Fe'!$D174)*(SUMIFS('RAW data extract'!AK$74:AK$81,'RAW data extract'!$C$74:$C$81,VLOOKUP('Market shares starting point Fe'!$D174,Nomenclature!$F$1:$G$8,2,FALSE))-'Market shares starting point Fe'!AM174)+AM174)</f>
        <v>3.2535206199983589E-2</v>
      </c>
      <c r="AO174" s="7">
        <f>IF(SUMIFS('Eurostat market shares'!$Z$2:$Z$185,'Eurostat market shares'!$C$2:$C$185,'Market shares starting point Fe'!$C174,'Eurostat market shares'!$D$2:$D$185,'Market shares starting point Fe'!$D174)=0,(SUMIFS('RAW data extract'!AL$74:AL$81,'RAW data extract'!$C$74:$C$81,VLOOKUP('Market shares starting point Fe'!$D174,Nomenclature!$F$1:$G$8,2,FALSE))-'Market shares starting point Fe'!AN174)+AN174,$Z174/SUMIFS('Eurostat market shares'!$Z$2:$Z$185,'Eurostat market shares'!$C$2:$C$185,'Market shares starting point Fe'!$C174,'Eurostat market shares'!$D$2:$D$185,'Market shares starting point Fe'!$D174)*(SUMIFS('RAW data extract'!AL$74:AL$81,'RAW data extract'!$C$74:$C$81,VLOOKUP('Market shares starting point Fe'!$D174,Nomenclature!$F$1:$G$8,2,FALSE))-'Market shares starting point Fe'!AN174)+AN174)</f>
        <v>3.1974565430853183E-2</v>
      </c>
      <c r="AP174" s="7">
        <f>IF(SUMIFS('Eurostat market shares'!$Z$2:$Z$185,'Eurostat market shares'!$C$2:$C$185,'Market shares starting point Fe'!$C174,'Eurostat market shares'!$D$2:$D$185,'Market shares starting point Fe'!$D174)=0,(SUMIFS('RAW data extract'!AM$74:AM$81,'RAW data extract'!$C$74:$C$81,VLOOKUP('Market shares starting point Fe'!$D174,Nomenclature!$F$1:$G$8,2,FALSE))-'Market shares starting point Fe'!AO174)+AO174,$Z174/SUMIFS('Eurostat market shares'!$Z$2:$Z$185,'Eurostat market shares'!$C$2:$C$185,'Market shares starting point Fe'!$C174,'Eurostat market shares'!$D$2:$D$185,'Market shares starting point Fe'!$D174)*(SUMIFS('RAW data extract'!AM$74:AM$81,'RAW data extract'!$C$74:$C$81,VLOOKUP('Market shares starting point Fe'!$D174,Nomenclature!$F$1:$G$8,2,FALSE))-'Market shares starting point Fe'!AO174)+AO174)</f>
        <v>3.1376122585766317E-2</v>
      </c>
      <c r="AQ174" s="7">
        <f>IF(SUMIFS('Eurostat market shares'!$Z$2:$Z$185,'Eurostat market shares'!$C$2:$C$185,'Market shares starting point Fe'!$C174,'Eurostat market shares'!$D$2:$D$185,'Market shares starting point Fe'!$D174)=0,(SUMIFS('RAW data extract'!AN$74:AN$81,'RAW data extract'!$C$74:$C$81,VLOOKUP('Market shares starting point Fe'!$D174,Nomenclature!$F$1:$G$8,2,FALSE))-'Market shares starting point Fe'!AP174)+AP174,$Z174/SUMIFS('Eurostat market shares'!$Z$2:$Z$185,'Eurostat market shares'!$C$2:$C$185,'Market shares starting point Fe'!$C174,'Eurostat market shares'!$D$2:$D$185,'Market shares starting point Fe'!$D174)*(SUMIFS('RAW data extract'!AN$74:AN$81,'RAW data extract'!$C$74:$C$81,VLOOKUP('Market shares starting point Fe'!$D174,Nomenclature!$F$1:$G$8,2,FALSE))-'Market shares starting point Fe'!AP174)+AP174)</f>
        <v>3.0758873610600885E-2</v>
      </c>
      <c r="AR174" s="7">
        <f>IF(SUMIFS('Eurostat market shares'!$Z$2:$Z$185,'Eurostat market shares'!$C$2:$C$185,'Market shares starting point Fe'!$C174,'Eurostat market shares'!$D$2:$D$185,'Market shares starting point Fe'!$D174)=0,(SUMIFS('RAW data extract'!AO$74:AO$81,'RAW data extract'!$C$74:$C$81,VLOOKUP('Market shares starting point Fe'!$D174,Nomenclature!$F$1:$G$8,2,FALSE))-'Market shares starting point Fe'!AQ174)+AQ174,$Z174/SUMIFS('Eurostat market shares'!$Z$2:$Z$185,'Eurostat market shares'!$C$2:$C$185,'Market shares starting point Fe'!$C174,'Eurostat market shares'!$D$2:$D$185,'Market shares starting point Fe'!$D174)*(SUMIFS('RAW data extract'!AO$74:AO$81,'RAW data extract'!$C$74:$C$81,VLOOKUP('Market shares starting point Fe'!$D174,Nomenclature!$F$1:$G$8,2,FALSE))-'Market shares starting point Fe'!AQ174)+AQ174)</f>
        <v>3.0131756974951004E-2</v>
      </c>
      <c r="AS174" s="7">
        <f>IF(SUMIFS('Eurostat market shares'!$Z$2:$Z$185,'Eurostat market shares'!$C$2:$C$185,'Market shares starting point Fe'!$C174,'Eurostat market shares'!$D$2:$D$185,'Market shares starting point Fe'!$D174)=0,(SUMIFS('RAW data extract'!AP$74:AP$81,'RAW data extract'!$C$74:$C$81,VLOOKUP('Market shares starting point Fe'!$D174,Nomenclature!$F$1:$G$8,2,FALSE))-'Market shares starting point Fe'!AR174)+AR174,$Z174/SUMIFS('Eurostat market shares'!$Z$2:$Z$185,'Eurostat market shares'!$C$2:$C$185,'Market shares starting point Fe'!$C174,'Eurostat market shares'!$D$2:$D$185,'Market shares starting point Fe'!$D174)*(SUMIFS('RAW data extract'!AP$74:AP$81,'RAW data extract'!$C$74:$C$81,VLOOKUP('Market shares starting point Fe'!$D174,Nomenclature!$F$1:$G$8,2,FALSE))-'Market shares starting point Fe'!AR174)+AR174)</f>
        <v>2.9469294986471151E-2</v>
      </c>
      <c r="AT174" s="7">
        <f>IF(SUMIFS('Eurostat market shares'!$Z$2:$Z$185,'Eurostat market shares'!$C$2:$C$185,'Market shares starting point Fe'!$C174,'Eurostat market shares'!$D$2:$D$185,'Market shares starting point Fe'!$D174)=0,(SUMIFS('RAW data extract'!AQ$74:AQ$81,'RAW data extract'!$C$74:$C$81,VLOOKUP('Market shares starting point Fe'!$D174,Nomenclature!$F$1:$G$8,2,FALSE))-'Market shares starting point Fe'!AS174)+AS174,$Z174/SUMIFS('Eurostat market shares'!$Z$2:$Z$185,'Eurostat market shares'!$C$2:$C$185,'Market shares starting point Fe'!$C174,'Eurostat market shares'!$D$2:$D$185,'Market shares starting point Fe'!$D174)*(SUMIFS('RAW data extract'!AQ$74:AQ$81,'RAW data extract'!$C$74:$C$81,VLOOKUP('Market shares starting point Fe'!$D174,Nomenclature!$F$1:$G$8,2,FALSE))-'Market shares starting point Fe'!AS174)+AS174)</f>
        <v>2.878992632452141E-2</v>
      </c>
      <c r="AU174" s="7">
        <f>IF(SUMIFS('Eurostat market shares'!$Z$2:$Z$185,'Eurostat market shares'!$C$2:$C$185,'Market shares starting point Fe'!$C174,'Eurostat market shares'!$D$2:$D$185,'Market shares starting point Fe'!$D174)=0,(SUMIFS('RAW data extract'!AR$74:AR$81,'RAW data extract'!$C$74:$C$81,VLOOKUP('Market shares starting point Fe'!$D174,Nomenclature!$F$1:$G$8,2,FALSE))-'Market shares starting point Fe'!AT174)+AT174,$Z174/SUMIFS('Eurostat market shares'!$Z$2:$Z$185,'Eurostat market shares'!$C$2:$C$185,'Market shares starting point Fe'!$C174,'Eurostat market shares'!$D$2:$D$185,'Market shares starting point Fe'!$D174)*(SUMIFS('RAW data extract'!AR$74:AR$81,'RAW data extract'!$C$74:$C$81,VLOOKUP('Market shares starting point Fe'!$D174,Nomenclature!$F$1:$G$8,2,FALSE))-'Market shares starting point Fe'!AT174)+AT174)</f>
        <v>2.8115409997323565E-2</v>
      </c>
      <c r="AV174" s="7">
        <f>IF(SUMIFS('Eurostat market shares'!$Z$2:$Z$185,'Eurostat market shares'!$C$2:$C$185,'Market shares starting point Fe'!$C174,'Eurostat market shares'!$D$2:$D$185,'Market shares starting point Fe'!$D174)=0,(SUMIFS('RAW data extract'!AS$74:AS$81,'RAW data extract'!$C$74:$C$81,VLOOKUP('Market shares starting point Fe'!$D174,Nomenclature!$F$1:$G$8,2,FALSE))-'Market shares starting point Fe'!AU174)+AU174,$Z174/SUMIFS('Eurostat market shares'!$Z$2:$Z$185,'Eurostat market shares'!$C$2:$C$185,'Market shares starting point Fe'!$C174,'Eurostat market shares'!$D$2:$D$185,'Market shares starting point Fe'!$D174)*(SUMIFS('RAW data extract'!AS$74:AS$81,'RAW data extract'!$C$74:$C$81,VLOOKUP('Market shares starting point Fe'!$D174,Nomenclature!$F$1:$G$8,2,FALSE))-'Market shares starting point Fe'!AU174)+AU174)</f>
        <v>2.7413408001102178E-2</v>
      </c>
      <c r="AW174" s="7">
        <f>IF(SUMIFS('Eurostat market shares'!$Z$2:$Z$185,'Eurostat market shares'!$C$2:$C$185,'Market shares starting point Fe'!$C174,'Eurostat market shares'!$D$2:$D$185,'Market shares starting point Fe'!$D174)=0,(SUMIFS('RAW data extract'!AT$74:AT$81,'RAW data extract'!$C$74:$C$81,VLOOKUP('Market shares starting point Fe'!$D174,Nomenclature!$F$1:$G$8,2,FALSE))-'Market shares starting point Fe'!AV174)+AV174,$Z174/SUMIFS('Eurostat market shares'!$Z$2:$Z$185,'Eurostat market shares'!$C$2:$C$185,'Market shares starting point Fe'!$C174,'Eurostat market shares'!$D$2:$D$185,'Market shares starting point Fe'!$D174)*(SUMIFS('RAW data extract'!AT$74:AT$81,'RAW data extract'!$C$74:$C$81,VLOOKUP('Market shares starting point Fe'!$D174,Nomenclature!$F$1:$G$8,2,FALSE))-'Market shares starting point Fe'!AV174)+AV174)</f>
        <v>2.6675194485455574E-2</v>
      </c>
      <c r="AX174" s="7">
        <f>IF(SUMIFS('Eurostat market shares'!$Z$2:$Z$185,'Eurostat market shares'!$C$2:$C$185,'Market shares starting point Fe'!$C174,'Eurostat market shares'!$D$2:$D$185,'Market shares starting point Fe'!$D174)=0,(SUMIFS('RAW data extract'!AU$74:AU$81,'RAW data extract'!$C$74:$C$81,VLOOKUP('Market shares starting point Fe'!$D174,Nomenclature!$F$1:$G$8,2,FALSE))-'Market shares starting point Fe'!AW174)+AW174,$Z174/SUMIFS('Eurostat market shares'!$Z$2:$Z$185,'Eurostat market shares'!$C$2:$C$185,'Market shares starting point Fe'!$C174,'Eurostat market shares'!$D$2:$D$185,'Market shares starting point Fe'!$D174)*(SUMIFS('RAW data extract'!AU$74:AU$81,'RAW data extract'!$C$74:$C$81,VLOOKUP('Market shares starting point Fe'!$D174,Nomenclature!$F$1:$G$8,2,FALSE))-'Market shares starting point Fe'!AW174)+AW174)</f>
        <v>2.5961732701462927E-2</v>
      </c>
      <c r="AY174" s="7">
        <f>IF(SUMIFS('Eurostat market shares'!$Z$2:$Z$185,'Eurostat market shares'!$C$2:$C$185,'Market shares starting point Fe'!$C174,'Eurostat market shares'!$D$2:$D$185,'Market shares starting point Fe'!$D174)=0,(SUMIFS('RAW data extract'!AV$74:AV$81,'RAW data extract'!$C$74:$C$81,VLOOKUP('Market shares starting point Fe'!$D174,Nomenclature!$F$1:$G$8,2,FALSE))-'Market shares starting point Fe'!AX174)+AX174,$Z174/SUMIFS('Eurostat market shares'!$Z$2:$Z$185,'Eurostat market shares'!$C$2:$C$185,'Market shares starting point Fe'!$C174,'Eurostat market shares'!$D$2:$D$185,'Market shares starting point Fe'!$D174)*(SUMIFS('RAW data extract'!AV$74:AV$81,'RAW data extract'!$C$74:$C$81,VLOOKUP('Market shares starting point Fe'!$D174,Nomenclature!$F$1:$G$8,2,FALSE))-'Market shares starting point Fe'!AX174)+AX174)</f>
        <v>2.5011607202097323E-2</v>
      </c>
      <c r="AZ174" s="7">
        <f>IF(SUMIFS('Eurostat market shares'!$Z$2:$Z$185,'Eurostat market shares'!$C$2:$C$185,'Market shares starting point Fe'!$C174,'Eurostat market shares'!$D$2:$D$185,'Market shares starting point Fe'!$D174)=0,(SUMIFS('RAW data extract'!AW$74:AW$81,'RAW data extract'!$C$74:$C$81,VLOOKUP('Market shares starting point Fe'!$D174,Nomenclature!$F$1:$G$8,2,FALSE))-'Market shares starting point Fe'!AY174)+AY174,$Z174/SUMIFS('Eurostat market shares'!$Z$2:$Z$185,'Eurostat market shares'!$C$2:$C$185,'Market shares starting point Fe'!$C174,'Eurostat market shares'!$D$2:$D$185,'Market shares starting point Fe'!$D174)*(SUMIFS('RAW data extract'!AW$74:AW$81,'RAW data extract'!$C$74:$C$81,VLOOKUP('Market shares starting point Fe'!$D174,Nomenclature!$F$1:$G$8,2,FALSE))-'Market shares starting point Fe'!AY174)+AY174)</f>
        <v>2.4092173084509141E-2</v>
      </c>
      <c r="BA174" s="7">
        <f>IF(SUMIFS('Eurostat market shares'!$Z$2:$Z$185,'Eurostat market shares'!$C$2:$C$185,'Market shares starting point Fe'!$C174,'Eurostat market shares'!$D$2:$D$185,'Market shares starting point Fe'!$D174)=0,(SUMIFS('RAW data extract'!AX$74:AX$81,'RAW data extract'!$C$74:$C$81,VLOOKUP('Market shares starting point Fe'!$D174,Nomenclature!$F$1:$G$8,2,FALSE))-'Market shares starting point Fe'!AZ174)+AZ174,$Z174/SUMIFS('Eurostat market shares'!$Z$2:$Z$185,'Eurostat market shares'!$C$2:$C$185,'Market shares starting point Fe'!$C174,'Eurostat market shares'!$D$2:$D$185,'Market shares starting point Fe'!$D174)*(SUMIFS('RAW data extract'!AX$74:AX$81,'RAW data extract'!$C$74:$C$81,VLOOKUP('Market shares starting point Fe'!$D174,Nomenclature!$F$1:$G$8,2,FALSE))-'Market shares starting point Fe'!AZ174)+AZ174)</f>
        <v>2.307349448163876E-2</v>
      </c>
      <c r="BB174" s="7">
        <f>IF(SUMIFS('Eurostat market shares'!$Z$2:$Z$185,'Eurostat market shares'!$C$2:$C$185,'Market shares starting point Fe'!$C174,'Eurostat market shares'!$D$2:$D$185,'Market shares starting point Fe'!$D174)=0,(SUMIFS('RAW data extract'!AY$74:AY$81,'RAW data extract'!$C$74:$C$81,VLOOKUP('Market shares starting point Fe'!$D174,Nomenclature!$F$1:$G$8,2,FALSE))-'Market shares starting point Fe'!BA174)+BA174,$Z174/SUMIFS('Eurostat market shares'!$Z$2:$Z$185,'Eurostat market shares'!$C$2:$C$185,'Market shares starting point Fe'!$C174,'Eurostat market shares'!$D$2:$D$185,'Market shares starting point Fe'!$D174)*(SUMIFS('RAW data extract'!AY$74:AY$81,'RAW data extract'!$C$74:$C$81,VLOOKUP('Market shares starting point Fe'!$D174,Nomenclature!$F$1:$G$8,2,FALSE))-'Market shares starting point Fe'!BA174)+BA174)</f>
        <v>2.1944456187427953E-2</v>
      </c>
      <c r="BC174" s="7">
        <f>IF(SUMIFS('Eurostat market shares'!$Z$2:$Z$185,'Eurostat market shares'!$C$2:$C$185,'Market shares starting point Fe'!$C174,'Eurostat market shares'!$D$2:$D$185,'Market shares starting point Fe'!$D174)=0,(SUMIFS('RAW data extract'!AZ$74:AZ$81,'RAW data extract'!$C$74:$C$81,VLOOKUP('Market shares starting point Fe'!$D174,Nomenclature!$F$1:$G$8,2,FALSE))-'Market shares starting point Fe'!BB174)+BB174,$Z174/SUMIFS('Eurostat market shares'!$Z$2:$Z$185,'Eurostat market shares'!$C$2:$C$185,'Market shares starting point Fe'!$C174,'Eurostat market shares'!$D$2:$D$185,'Market shares starting point Fe'!$D174)*(SUMIFS('RAW data extract'!AZ$74:AZ$81,'RAW data extract'!$C$74:$C$81,VLOOKUP('Market shares starting point Fe'!$D174,Nomenclature!$F$1:$G$8,2,FALSE))-'Market shares starting point Fe'!BB174)+BB174)</f>
        <v>2.0689861826904216E-2</v>
      </c>
      <c r="BD174" s="7">
        <f>IF(SUMIFS('Eurostat market shares'!$Z$2:$Z$185,'Eurostat market shares'!$C$2:$C$185,'Market shares starting point Fe'!$C174,'Eurostat market shares'!$D$2:$D$185,'Market shares starting point Fe'!$D174)=0,(SUMIFS('RAW data extract'!BA$74:BA$81,'RAW data extract'!$C$74:$C$81,VLOOKUP('Market shares starting point Fe'!$D174,Nomenclature!$F$1:$G$8,2,FALSE))-'Market shares starting point Fe'!BC174)+BC174,$Z174/SUMIFS('Eurostat market shares'!$Z$2:$Z$185,'Eurostat market shares'!$C$2:$C$185,'Market shares starting point Fe'!$C174,'Eurostat market shares'!$D$2:$D$185,'Market shares starting point Fe'!$D174)*(SUMIFS('RAW data extract'!BA$74:BA$81,'RAW data extract'!$C$74:$C$81,VLOOKUP('Market shares starting point Fe'!$D174,Nomenclature!$F$1:$G$8,2,FALSE))-'Market shares starting point Fe'!BC174)+BC174)</f>
        <v>1.9327288165710312E-2</v>
      </c>
      <c r="BE174" s="7">
        <f>IF(SUMIFS('Eurostat market shares'!$Z$2:$Z$185,'Eurostat market shares'!$C$2:$C$185,'Market shares starting point Fe'!$C174,'Eurostat market shares'!$D$2:$D$185,'Market shares starting point Fe'!$D174)=0,(SUMIFS('RAW data extract'!BB$74:BB$81,'RAW data extract'!$C$74:$C$81,VLOOKUP('Market shares starting point Fe'!$D174,Nomenclature!$F$1:$G$8,2,FALSE))-'Market shares starting point Fe'!BD174)+BD174,$Z174/SUMIFS('Eurostat market shares'!$Z$2:$Z$185,'Eurostat market shares'!$C$2:$C$185,'Market shares starting point Fe'!$C174,'Eurostat market shares'!$D$2:$D$185,'Market shares starting point Fe'!$D174)*(SUMIFS('RAW data extract'!BB$74:BB$81,'RAW data extract'!$C$74:$C$81,VLOOKUP('Market shares starting point Fe'!$D174,Nomenclature!$F$1:$G$8,2,FALSE))-'Market shares starting point Fe'!BD174)+BD174)</f>
        <v>1.778918601000138E-2</v>
      </c>
      <c r="BF174" s="7">
        <f>IF(SUMIFS('Eurostat market shares'!$Z$2:$Z$185,'Eurostat market shares'!$C$2:$C$185,'Market shares starting point Fe'!$C174,'Eurostat market shares'!$D$2:$D$185,'Market shares starting point Fe'!$D174)=0,(SUMIFS('RAW data extract'!BC$74:BC$81,'RAW data extract'!$C$74:$C$81,VLOOKUP('Market shares starting point Fe'!$D174,Nomenclature!$F$1:$G$8,2,FALSE))-'Market shares starting point Fe'!BE174)+BE174,$Z174/SUMIFS('Eurostat market shares'!$Z$2:$Z$185,'Eurostat market shares'!$C$2:$C$185,'Market shares starting point Fe'!$C174,'Eurostat market shares'!$D$2:$D$185,'Market shares starting point Fe'!$D174)*(SUMIFS('RAW data extract'!BC$74:BC$81,'RAW data extract'!$C$74:$C$81,VLOOKUP('Market shares starting point Fe'!$D174,Nomenclature!$F$1:$G$8,2,FALSE))-'Market shares starting point Fe'!BE174)+BE174)</f>
        <v>1.6066049282571458E-2</v>
      </c>
      <c r="BG174" s="7">
        <f>IF(SUMIFS('Eurostat market shares'!$Z$2:$Z$185,'Eurostat market shares'!$C$2:$C$185,'Market shares starting point Fe'!$C174,'Eurostat market shares'!$D$2:$D$185,'Market shares starting point Fe'!$D174)=0,(SUMIFS('RAW data extract'!BD$74:BD$81,'RAW data extract'!$C$74:$C$81,VLOOKUP('Market shares starting point Fe'!$D174,Nomenclature!$F$1:$G$8,2,FALSE))-'Market shares starting point Fe'!BF174)+BF174,$Z174/SUMIFS('Eurostat market shares'!$Z$2:$Z$185,'Eurostat market shares'!$C$2:$C$185,'Market shares starting point Fe'!$C174,'Eurostat market shares'!$D$2:$D$185,'Market shares starting point Fe'!$D174)*(SUMIFS('RAW data extract'!BD$74:BD$81,'RAW data extract'!$C$74:$C$81,VLOOKUP('Market shares starting point Fe'!$D174,Nomenclature!$F$1:$G$8,2,FALSE))-'Market shares starting point Fe'!BF174)+BF174)</f>
        <v>1.4125887914513678E-2</v>
      </c>
      <c r="BH174" s="7">
        <f>IF(SUMIFS('Eurostat market shares'!$Z$2:$Z$185,'Eurostat market shares'!$C$2:$C$185,'Market shares starting point Fe'!$C174,'Eurostat market shares'!$D$2:$D$185,'Market shares starting point Fe'!$D174)=0,(SUMIFS('RAW data extract'!BE$74:BE$81,'RAW data extract'!$C$74:$C$81,VLOOKUP('Market shares starting point Fe'!$D174,Nomenclature!$F$1:$G$8,2,FALSE))-'Market shares starting point Fe'!BG174)+BG174,$Z174/SUMIFS('Eurostat market shares'!$Z$2:$Z$185,'Eurostat market shares'!$C$2:$C$185,'Market shares starting point Fe'!$C174,'Eurostat market shares'!$D$2:$D$185,'Market shares starting point Fe'!$D174)*(SUMIFS('RAW data extract'!BE$74:BE$81,'RAW data extract'!$C$74:$C$81,VLOOKUP('Market shares starting point Fe'!$D174,Nomenclature!$F$1:$G$8,2,FALSE))-'Market shares starting point Fe'!BG174)+BG174)</f>
        <v>1.1920960596593901E-2</v>
      </c>
    </row>
    <row r="175" spans="1:60" hidden="1" x14ac:dyDescent="0.3">
      <c r="A175" t="s">
        <v>9</v>
      </c>
      <c r="B175" t="s">
        <v>10</v>
      </c>
      <c r="C175" t="s">
        <v>40</v>
      </c>
      <c r="D175" t="s">
        <v>21</v>
      </c>
      <c r="E175" t="s">
        <v>13</v>
      </c>
      <c r="F175" t="s">
        <v>14</v>
      </c>
      <c r="G175" t="s">
        <v>14</v>
      </c>
      <c r="H175" t="s">
        <v>15</v>
      </c>
      <c r="I175" t="s">
        <v>16</v>
      </c>
      <c r="J175" s="6">
        <f>IFERROR(SUMIFS('intermediary sheet'!J$2:J$185,'intermediary sheet'!$C$2:$C$185,'Market shares starting point Fe'!$C175,'intermediary sheet'!$D$2:$D$185,'Market shares starting point Fe'!$D175)/SUMIFS('intermediary sheet'!J$2:J$185,'intermediary sheet'!$C$2:$C$185,'Market shares starting point Fe'!$C175,'intermediary sheet'!$D$2:$D$185,"total"),0)</f>
        <v>0</v>
      </c>
      <c r="K175" s="6">
        <f>IFERROR(SUMIFS('intermediary sheet'!K$2:K$185,'intermediary sheet'!$C$2:$C$185,'Market shares starting point Fe'!$C175,'intermediary sheet'!$D$2:$D$185,'Market shares starting point Fe'!$D175)/SUMIFS('intermediary sheet'!K$2:K$185,'intermediary sheet'!$C$2:$C$185,'Market shares starting point Fe'!$C175,'intermediary sheet'!$D$2:$D$185,"total"),0)</f>
        <v>0</v>
      </c>
      <c r="L175" s="6">
        <f>IFERROR(SUMIFS('intermediary sheet'!L$2:L$185,'intermediary sheet'!$C$2:$C$185,'Market shares starting point Fe'!$C175,'intermediary sheet'!$D$2:$D$185,'Market shares starting point Fe'!$D175)/SUMIFS('intermediary sheet'!L$2:L$185,'intermediary sheet'!$C$2:$C$185,'Market shares starting point Fe'!$C175,'intermediary sheet'!$D$2:$D$185,"total"),0)</f>
        <v>0</v>
      </c>
      <c r="M175" s="6">
        <f>IFERROR(SUMIFS('intermediary sheet'!M$2:M$185,'intermediary sheet'!$C$2:$C$185,'Market shares starting point Fe'!$C175,'intermediary sheet'!$D$2:$D$185,'Market shares starting point Fe'!$D175)/SUMIFS('intermediary sheet'!M$2:M$185,'intermediary sheet'!$C$2:$C$185,'Market shares starting point Fe'!$C175,'intermediary sheet'!$D$2:$D$185,"total"),0)</f>
        <v>0</v>
      </c>
      <c r="N175" s="6">
        <f>IFERROR(SUMIFS('intermediary sheet'!N$2:N$185,'intermediary sheet'!$C$2:$C$185,'Market shares starting point Fe'!$C175,'intermediary sheet'!$D$2:$D$185,'Market shares starting point Fe'!$D175)/SUMIFS('intermediary sheet'!N$2:N$185,'intermediary sheet'!$C$2:$C$185,'Market shares starting point Fe'!$C175,'intermediary sheet'!$D$2:$D$185,"total"),0)</f>
        <v>0</v>
      </c>
      <c r="O175" s="6">
        <f>IFERROR(SUMIFS('intermediary sheet'!O$2:O$185,'intermediary sheet'!$C$2:$C$185,'Market shares starting point Fe'!$C175,'intermediary sheet'!$D$2:$D$185,'Market shares starting point Fe'!$D175)/SUMIFS('intermediary sheet'!O$2:O$185,'intermediary sheet'!$C$2:$C$185,'Market shares starting point Fe'!$C175,'intermediary sheet'!$D$2:$D$185,"total"),0)</f>
        <v>0</v>
      </c>
      <c r="P175" s="6">
        <f>IFERROR(SUMIFS('intermediary sheet'!P$2:P$185,'intermediary sheet'!$C$2:$C$185,'Market shares starting point Fe'!$C175,'intermediary sheet'!$D$2:$D$185,'Market shares starting point Fe'!$D175)/SUMIFS('intermediary sheet'!P$2:P$185,'intermediary sheet'!$C$2:$C$185,'Market shares starting point Fe'!$C175,'intermediary sheet'!$D$2:$D$185,"total"),0)</f>
        <v>0</v>
      </c>
      <c r="Q175" s="6">
        <f>IFERROR(SUMIFS('intermediary sheet'!Q$2:Q$185,'intermediary sheet'!$C$2:$C$185,'Market shares starting point Fe'!$C175,'intermediary sheet'!$D$2:$D$185,'Market shares starting point Fe'!$D175)/SUMIFS('intermediary sheet'!Q$2:Q$185,'intermediary sheet'!$C$2:$C$185,'Market shares starting point Fe'!$C175,'intermediary sheet'!$D$2:$D$185,"total"),0)</f>
        <v>0</v>
      </c>
      <c r="R175" s="6">
        <f>IFERROR(SUMIFS('intermediary sheet'!R$2:R$185,'intermediary sheet'!$C$2:$C$185,'Market shares starting point Fe'!$C175,'intermediary sheet'!$D$2:$D$185,'Market shares starting point Fe'!$D175)/SUMIFS('intermediary sheet'!R$2:R$185,'intermediary sheet'!$C$2:$C$185,'Market shares starting point Fe'!$C175,'intermediary sheet'!$D$2:$D$185,"total"),0)</f>
        <v>0</v>
      </c>
      <c r="S175" s="6">
        <f>IFERROR(SUMIFS('intermediary sheet'!S$2:S$185,'intermediary sheet'!$C$2:$C$185,'Market shares starting point Fe'!$C175,'intermediary sheet'!$D$2:$D$185,'Market shares starting point Fe'!$D175)/SUMIFS('intermediary sheet'!S$2:S$185,'intermediary sheet'!$C$2:$C$185,'Market shares starting point Fe'!$C175,'intermediary sheet'!$D$2:$D$185,"total"),0)</f>
        <v>0</v>
      </c>
      <c r="T175" s="6">
        <f>IFERROR(SUMIFS('intermediary sheet'!T$2:T$185,'intermediary sheet'!$C$2:$C$185,'Market shares starting point Fe'!$C175,'intermediary sheet'!$D$2:$D$185,'Market shares starting point Fe'!$D175)/SUMIFS('intermediary sheet'!T$2:T$185,'intermediary sheet'!$C$2:$C$185,'Market shares starting point Fe'!$C175,'intermediary sheet'!$D$2:$D$185,"total"),0)</f>
        <v>0</v>
      </c>
      <c r="U175" s="6">
        <f>IFERROR(SUMIFS('intermediary sheet'!U$2:U$185,'intermediary sheet'!$C$2:$C$185,'Market shares starting point Fe'!$C175,'intermediary sheet'!$D$2:$D$185,'Market shares starting point Fe'!$D175)/SUMIFS('intermediary sheet'!U$2:U$185,'intermediary sheet'!$C$2:$C$185,'Market shares starting point Fe'!$C175,'intermediary sheet'!$D$2:$D$185,"total"),0)</f>
        <v>0</v>
      </c>
      <c r="V175" s="6">
        <f>IFERROR(SUMIFS('intermediary sheet'!V$2:V$185,'intermediary sheet'!$C$2:$C$185,'Market shares starting point Fe'!$C175,'intermediary sheet'!$D$2:$D$185,'Market shares starting point Fe'!$D175)/SUMIFS('intermediary sheet'!V$2:V$185,'intermediary sheet'!$C$2:$C$185,'Market shares starting point Fe'!$C175,'intermediary sheet'!$D$2:$D$185,"total"),0)</f>
        <v>0</v>
      </c>
      <c r="W175" s="6">
        <f>IFERROR(SUMIFS('intermediary sheet'!W$2:W$185,'intermediary sheet'!$C$2:$C$185,'Market shares starting point Fe'!$C175,'intermediary sheet'!$D$2:$D$185,'Market shares starting point Fe'!$D175)/SUMIFS('intermediary sheet'!W$2:W$185,'intermediary sheet'!$C$2:$C$185,'Market shares starting point Fe'!$C175,'intermediary sheet'!$D$2:$D$185,"total"),0)</f>
        <v>0</v>
      </c>
      <c r="X175" s="6">
        <f>IFERROR(SUMIFS('intermediary sheet'!X$2:X$185,'intermediary sheet'!$C$2:$C$185,'Market shares starting point Fe'!$C175,'intermediary sheet'!$D$2:$D$185,'Market shares starting point Fe'!$D175)/SUMIFS('intermediary sheet'!X$2:X$185,'intermediary sheet'!$C$2:$C$185,'Market shares starting point Fe'!$C175,'intermediary sheet'!$D$2:$D$185,"total"),0)</f>
        <v>0</v>
      </c>
      <c r="Y175" s="6">
        <f>IFERROR(SUMIFS('intermediary sheet'!Y$2:Y$185,'intermediary sheet'!$C$2:$C$185,'Market shares starting point Fe'!$C175,'intermediary sheet'!$D$2:$D$185,'Market shares starting point Fe'!$D175)/SUMIFS('intermediary sheet'!Y$2:Y$185,'intermediary sheet'!$C$2:$C$185,'Market shares starting point Fe'!$C175,'intermediary sheet'!$D$2:$D$185,"total"),0)</f>
        <v>0</v>
      </c>
      <c r="Z175" s="6">
        <f>IFERROR(SUMIFS('intermediary sheet'!Z$2:Z$185,'intermediary sheet'!$C$2:$C$185,'Market shares starting point Fe'!$C175,'intermediary sheet'!$D$2:$D$185,'Market shares starting point Fe'!$D175)/SUMIFS('intermediary sheet'!Z$2:Z$185,'intermediary sheet'!$C$2:$C$185,'Market shares starting point Fe'!$C175,'intermediary sheet'!$D$2:$D$185,"total"),0)</f>
        <v>0</v>
      </c>
      <c r="AA175" s="7">
        <f>IF(SUMIFS('Eurostat market shares'!$Z$2:$Z$185,'Eurostat market shares'!$C$2:$C$185,'Market shares starting point Fe'!$C175,'Eurostat market shares'!$D$2:$D$185,'Market shares starting point Fe'!$D175)=0,(SUMIFS('RAW data extract'!X$74:X$81,'RAW data extract'!$C$74:$C$81,VLOOKUP('Market shares starting point Fe'!$D175,Nomenclature!$F$1:$G$8,2,FALSE))-'Market shares starting point Fe'!Z175)+Z175,$Z175/SUMIFS('Eurostat market shares'!$Z$2:$Z$185,'Eurostat market shares'!$C$2:$C$185,'Market shares starting point Fe'!$C175,'Eurostat market shares'!$D$2:$D$185,'Market shares starting point Fe'!$D175)*(SUMIFS('RAW data extract'!X$74:X$81,'RAW data extract'!$C$74:$C$81,VLOOKUP('Market shares starting point Fe'!$D175,Nomenclature!$F$1:$G$8,2,FALSE))-'Market shares starting point Fe'!Z175)+Z175)</f>
        <v>3.1451634939410661E-5</v>
      </c>
      <c r="AB175" s="7">
        <f>IF(SUMIFS('Eurostat market shares'!$Z$2:$Z$185,'Eurostat market shares'!$C$2:$C$185,'Market shares starting point Fe'!$C175,'Eurostat market shares'!$D$2:$D$185,'Market shares starting point Fe'!$D175)=0,(SUMIFS('RAW data extract'!Y$74:Y$81,'RAW data extract'!$C$74:$C$81,VLOOKUP('Market shares starting point Fe'!$D175,Nomenclature!$F$1:$G$8,2,FALSE))-'Market shares starting point Fe'!AA175)+AA175,$Z175/SUMIFS('Eurostat market shares'!$Z$2:$Z$185,'Eurostat market shares'!$C$2:$C$185,'Market shares starting point Fe'!$C175,'Eurostat market shares'!$D$2:$D$185,'Market shares starting point Fe'!$D175)*(SUMIFS('RAW data extract'!Y$74:Y$81,'RAW data extract'!$C$74:$C$81,VLOOKUP('Market shares starting point Fe'!$D175,Nomenclature!$F$1:$G$8,2,FALSE))-'Market shares starting point Fe'!AA175)+AA175)</f>
        <v>3.2337662751868216E-5</v>
      </c>
      <c r="AC175" s="7">
        <f>IF(SUMIFS('Eurostat market shares'!$Z$2:$Z$185,'Eurostat market shares'!$C$2:$C$185,'Market shares starting point Fe'!$C175,'Eurostat market shares'!$D$2:$D$185,'Market shares starting point Fe'!$D175)=0,(SUMIFS('RAW data extract'!Z$74:Z$81,'RAW data extract'!$C$74:$C$81,VLOOKUP('Market shares starting point Fe'!$D175,Nomenclature!$F$1:$G$8,2,FALSE))-'Market shares starting point Fe'!AB175)+AB175,$Z175/SUMIFS('Eurostat market shares'!$Z$2:$Z$185,'Eurostat market shares'!$C$2:$C$185,'Market shares starting point Fe'!$C175,'Eurostat market shares'!$D$2:$D$185,'Market shares starting point Fe'!$D175)*(SUMIFS('RAW data extract'!Z$74:Z$81,'RAW data extract'!$C$74:$C$81,VLOOKUP('Market shares starting point Fe'!$D175,Nomenclature!$F$1:$G$8,2,FALSE))-'Market shares starting point Fe'!AB175)+AB175)</f>
        <v>3.3413273411202505E-5</v>
      </c>
      <c r="AD175" s="7">
        <f>IF(SUMIFS('Eurostat market shares'!$Z$2:$Z$185,'Eurostat market shares'!$C$2:$C$185,'Market shares starting point Fe'!$C175,'Eurostat market shares'!$D$2:$D$185,'Market shares starting point Fe'!$D175)=0,(SUMIFS('RAW data extract'!AA$74:AA$81,'RAW data extract'!$C$74:$C$81,VLOOKUP('Market shares starting point Fe'!$D175,Nomenclature!$F$1:$G$8,2,FALSE))-'Market shares starting point Fe'!AC175)+AC175,$Z175/SUMIFS('Eurostat market shares'!$Z$2:$Z$185,'Eurostat market shares'!$C$2:$C$185,'Market shares starting point Fe'!$C175,'Eurostat market shares'!$D$2:$D$185,'Market shares starting point Fe'!$D175)*(SUMIFS('RAW data extract'!AA$74:AA$81,'RAW data extract'!$C$74:$C$81,VLOOKUP('Market shares starting point Fe'!$D175,Nomenclature!$F$1:$G$8,2,FALSE))-'Market shares starting point Fe'!AC175)+AC175)</f>
        <v>3.4628690814887669E-5</v>
      </c>
      <c r="AE175" s="7">
        <f>IF(SUMIFS('Eurostat market shares'!$Z$2:$Z$185,'Eurostat market shares'!$C$2:$C$185,'Market shares starting point Fe'!$C175,'Eurostat market shares'!$D$2:$D$185,'Market shares starting point Fe'!$D175)=0,(SUMIFS('RAW data extract'!AB$74:AB$81,'RAW data extract'!$C$74:$C$81,VLOOKUP('Market shares starting point Fe'!$D175,Nomenclature!$F$1:$G$8,2,FALSE))-'Market shares starting point Fe'!AD175)+AD175,$Z175/SUMIFS('Eurostat market shares'!$Z$2:$Z$185,'Eurostat market shares'!$C$2:$C$185,'Market shares starting point Fe'!$C175,'Eurostat market shares'!$D$2:$D$185,'Market shares starting point Fe'!$D175)*(SUMIFS('RAW data extract'!AB$74:AB$81,'RAW data extract'!$C$74:$C$81,VLOOKUP('Market shares starting point Fe'!$D175,Nomenclature!$F$1:$G$8,2,FALSE))-'Market shares starting point Fe'!AD175)+AD175)</f>
        <v>3.5763703385667795E-5</v>
      </c>
      <c r="AF175" s="7">
        <f>IF(SUMIFS('Eurostat market shares'!$Z$2:$Z$185,'Eurostat market shares'!$C$2:$C$185,'Market shares starting point Fe'!$C175,'Eurostat market shares'!$D$2:$D$185,'Market shares starting point Fe'!$D175)=0,(SUMIFS('RAW data extract'!AC$74:AC$81,'RAW data extract'!$C$74:$C$81,VLOOKUP('Market shares starting point Fe'!$D175,Nomenclature!$F$1:$G$8,2,FALSE))-'Market shares starting point Fe'!AE175)+AE175,$Z175/SUMIFS('Eurostat market shares'!$Z$2:$Z$185,'Eurostat market shares'!$C$2:$C$185,'Market shares starting point Fe'!$C175,'Eurostat market shares'!$D$2:$D$185,'Market shares starting point Fe'!$D175)*(SUMIFS('RAW data extract'!AC$74:AC$81,'RAW data extract'!$C$74:$C$81,VLOOKUP('Market shares starting point Fe'!$D175,Nomenclature!$F$1:$G$8,2,FALSE))-'Market shares starting point Fe'!AE175)+AE175)</f>
        <v>3.6847644219590408E-5</v>
      </c>
      <c r="AG175" s="7">
        <f>IF(SUMIFS('Eurostat market shares'!$Z$2:$Z$185,'Eurostat market shares'!$C$2:$C$185,'Market shares starting point Fe'!$C175,'Eurostat market shares'!$D$2:$D$185,'Market shares starting point Fe'!$D175)=0,(SUMIFS('RAW data extract'!AD$74:AD$81,'RAW data extract'!$C$74:$C$81,VLOOKUP('Market shares starting point Fe'!$D175,Nomenclature!$F$1:$G$8,2,FALSE))-'Market shares starting point Fe'!AF175)+AF175,$Z175/SUMIFS('Eurostat market shares'!$Z$2:$Z$185,'Eurostat market shares'!$C$2:$C$185,'Market shares starting point Fe'!$C175,'Eurostat market shares'!$D$2:$D$185,'Market shares starting point Fe'!$D175)*(SUMIFS('RAW data extract'!AD$74:AD$81,'RAW data extract'!$C$74:$C$81,VLOOKUP('Market shares starting point Fe'!$D175,Nomenclature!$F$1:$G$8,2,FALSE))-'Market shares starting point Fe'!AF175)+AF175)</f>
        <v>3.7887884466593821E-5</v>
      </c>
      <c r="AH175" s="7">
        <f>IF(SUMIFS('Eurostat market shares'!$Z$2:$Z$185,'Eurostat market shares'!$C$2:$C$185,'Market shares starting point Fe'!$C175,'Eurostat market shares'!$D$2:$D$185,'Market shares starting point Fe'!$D175)=0,(SUMIFS('RAW data extract'!AE$74:AE$81,'RAW data extract'!$C$74:$C$81,VLOOKUP('Market shares starting point Fe'!$D175,Nomenclature!$F$1:$G$8,2,FALSE))-'Market shares starting point Fe'!AG175)+AG175,$Z175/SUMIFS('Eurostat market shares'!$Z$2:$Z$185,'Eurostat market shares'!$C$2:$C$185,'Market shares starting point Fe'!$C175,'Eurostat market shares'!$D$2:$D$185,'Market shares starting point Fe'!$D175)*(SUMIFS('RAW data extract'!AE$74:AE$81,'RAW data extract'!$C$74:$C$81,VLOOKUP('Market shares starting point Fe'!$D175,Nomenclature!$F$1:$G$8,2,FALSE))-'Market shares starting point Fe'!AG175)+AG175)</f>
        <v>3.8967393681361905E-5</v>
      </c>
      <c r="AI175" s="7">
        <f>IF(SUMIFS('Eurostat market shares'!$Z$2:$Z$185,'Eurostat market shares'!$C$2:$C$185,'Market shares starting point Fe'!$C175,'Eurostat market shares'!$D$2:$D$185,'Market shares starting point Fe'!$D175)=0,(SUMIFS('RAW data extract'!AF$74:AF$81,'RAW data extract'!$C$74:$C$81,VLOOKUP('Market shares starting point Fe'!$D175,Nomenclature!$F$1:$G$8,2,FALSE))-'Market shares starting point Fe'!AH175)+AH175,$Z175/SUMIFS('Eurostat market shares'!$Z$2:$Z$185,'Eurostat market shares'!$C$2:$C$185,'Market shares starting point Fe'!$C175,'Eurostat market shares'!$D$2:$D$185,'Market shares starting point Fe'!$D175)*(SUMIFS('RAW data extract'!AF$74:AF$81,'RAW data extract'!$C$74:$C$81,VLOOKUP('Market shares starting point Fe'!$D175,Nomenclature!$F$1:$G$8,2,FALSE))-'Market shares starting point Fe'!AH175)+AH175)</f>
        <v>4.0053074838500534E-5</v>
      </c>
      <c r="AJ175" s="7">
        <f>IF(SUMIFS('Eurostat market shares'!$Z$2:$Z$185,'Eurostat market shares'!$C$2:$C$185,'Market shares starting point Fe'!$C175,'Eurostat market shares'!$D$2:$D$185,'Market shares starting point Fe'!$D175)=0,(SUMIFS('RAW data extract'!AG$74:AG$81,'RAW data extract'!$C$74:$C$81,VLOOKUP('Market shares starting point Fe'!$D175,Nomenclature!$F$1:$G$8,2,FALSE))-'Market shares starting point Fe'!AI175)+AI175,$Z175/SUMIFS('Eurostat market shares'!$Z$2:$Z$185,'Eurostat market shares'!$C$2:$C$185,'Market shares starting point Fe'!$C175,'Eurostat market shares'!$D$2:$D$185,'Market shares starting point Fe'!$D175)*(SUMIFS('RAW data extract'!AG$74:AG$81,'RAW data extract'!$C$74:$C$81,VLOOKUP('Market shares starting point Fe'!$D175,Nomenclature!$F$1:$G$8,2,FALSE))-'Market shares starting point Fe'!AI175)+AI175)</f>
        <v>4.1197197991297726E-5</v>
      </c>
      <c r="AK175" s="7">
        <f>IF(SUMIFS('Eurostat market shares'!$Z$2:$Z$185,'Eurostat market shares'!$C$2:$C$185,'Market shares starting point Fe'!$C175,'Eurostat market shares'!$D$2:$D$185,'Market shares starting point Fe'!$D175)=0,(SUMIFS('RAW data extract'!AH$74:AH$81,'RAW data extract'!$C$74:$C$81,VLOOKUP('Market shares starting point Fe'!$D175,Nomenclature!$F$1:$G$8,2,FALSE))-'Market shares starting point Fe'!AJ175)+AJ175,$Z175/SUMIFS('Eurostat market shares'!$Z$2:$Z$185,'Eurostat market shares'!$C$2:$C$185,'Market shares starting point Fe'!$C175,'Eurostat market shares'!$D$2:$D$185,'Market shares starting point Fe'!$D175)*(SUMIFS('RAW data extract'!AH$74:AH$81,'RAW data extract'!$C$74:$C$81,VLOOKUP('Market shares starting point Fe'!$D175,Nomenclature!$F$1:$G$8,2,FALSE))-'Market shares starting point Fe'!AJ175)+AJ175)</f>
        <v>4.2470285593250626E-5</v>
      </c>
      <c r="AL175" s="7">
        <f>IF(SUMIFS('Eurostat market shares'!$Z$2:$Z$185,'Eurostat market shares'!$C$2:$C$185,'Market shares starting point Fe'!$C175,'Eurostat market shares'!$D$2:$D$185,'Market shares starting point Fe'!$D175)=0,(SUMIFS('RAW data extract'!AI$74:AI$81,'RAW data extract'!$C$74:$C$81,VLOOKUP('Market shares starting point Fe'!$D175,Nomenclature!$F$1:$G$8,2,FALSE))-'Market shares starting point Fe'!AK175)+AK175,$Z175/SUMIFS('Eurostat market shares'!$Z$2:$Z$185,'Eurostat market shares'!$C$2:$C$185,'Market shares starting point Fe'!$C175,'Eurostat market shares'!$D$2:$D$185,'Market shares starting point Fe'!$D175)*(SUMIFS('RAW data extract'!AI$74:AI$81,'RAW data extract'!$C$74:$C$81,VLOOKUP('Market shares starting point Fe'!$D175,Nomenclature!$F$1:$G$8,2,FALSE))-'Market shares starting point Fe'!AK175)+AK175)</f>
        <v>4.3906027992304353E-5</v>
      </c>
      <c r="AM175" s="7">
        <f>IF(SUMIFS('Eurostat market shares'!$Z$2:$Z$185,'Eurostat market shares'!$C$2:$C$185,'Market shares starting point Fe'!$C175,'Eurostat market shares'!$D$2:$D$185,'Market shares starting point Fe'!$D175)=0,(SUMIFS('RAW data extract'!AJ$74:AJ$81,'RAW data extract'!$C$74:$C$81,VLOOKUP('Market shares starting point Fe'!$D175,Nomenclature!$F$1:$G$8,2,FALSE))-'Market shares starting point Fe'!AL175)+AL175,$Z175/SUMIFS('Eurostat market shares'!$Z$2:$Z$185,'Eurostat market shares'!$C$2:$C$185,'Market shares starting point Fe'!$C175,'Eurostat market shares'!$D$2:$D$185,'Market shares starting point Fe'!$D175)*(SUMIFS('RAW data extract'!AJ$74:AJ$81,'RAW data extract'!$C$74:$C$81,VLOOKUP('Market shares starting point Fe'!$D175,Nomenclature!$F$1:$G$8,2,FALSE))-'Market shares starting point Fe'!AL175)+AL175)</f>
        <v>4.5532824028946061E-5</v>
      </c>
      <c r="AN175" s="7">
        <f>IF(SUMIFS('Eurostat market shares'!$Z$2:$Z$185,'Eurostat market shares'!$C$2:$C$185,'Market shares starting point Fe'!$C175,'Eurostat market shares'!$D$2:$D$185,'Market shares starting point Fe'!$D175)=0,(SUMIFS('RAW data extract'!AK$74:AK$81,'RAW data extract'!$C$74:$C$81,VLOOKUP('Market shares starting point Fe'!$D175,Nomenclature!$F$1:$G$8,2,FALSE))-'Market shares starting point Fe'!AM175)+AM175,$Z175/SUMIFS('Eurostat market shares'!$Z$2:$Z$185,'Eurostat market shares'!$C$2:$C$185,'Market shares starting point Fe'!$C175,'Eurostat market shares'!$D$2:$D$185,'Market shares starting point Fe'!$D175)*(SUMIFS('RAW data extract'!AK$74:AK$81,'RAW data extract'!$C$74:$C$81,VLOOKUP('Market shares starting point Fe'!$D175,Nomenclature!$F$1:$G$8,2,FALSE))-'Market shares starting point Fe'!AM175)+AM175)</f>
        <v>4.7450540965442324E-5</v>
      </c>
      <c r="AO175" s="7">
        <f>IF(SUMIFS('Eurostat market shares'!$Z$2:$Z$185,'Eurostat market shares'!$C$2:$C$185,'Market shares starting point Fe'!$C175,'Eurostat market shares'!$D$2:$D$185,'Market shares starting point Fe'!$D175)=0,(SUMIFS('RAW data extract'!AL$74:AL$81,'RAW data extract'!$C$74:$C$81,VLOOKUP('Market shares starting point Fe'!$D175,Nomenclature!$F$1:$G$8,2,FALSE))-'Market shares starting point Fe'!AN175)+AN175,$Z175/SUMIFS('Eurostat market shares'!$Z$2:$Z$185,'Eurostat market shares'!$C$2:$C$185,'Market shares starting point Fe'!$C175,'Eurostat market shares'!$D$2:$D$185,'Market shares starting point Fe'!$D175)*(SUMIFS('RAW data extract'!AL$74:AL$81,'RAW data extract'!$C$74:$C$81,VLOOKUP('Market shares starting point Fe'!$D175,Nomenclature!$F$1:$G$8,2,FALSE))-'Market shares starting point Fe'!AN175)+AN175)</f>
        <v>4.9588750128145506E-5</v>
      </c>
      <c r="AP175" s="7">
        <f>IF(SUMIFS('Eurostat market shares'!$Z$2:$Z$185,'Eurostat market shares'!$C$2:$C$185,'Market shares starting point Fe'!$C175,'Eurostat market shares'!$D$2:$D$185,'Market shares starting point Fe'!$D175)=0,(SUMIFS('RAW data extract'!AM$74:AM$81,'RAW data extract'!$C$74:$C$81,VLOOKUP('Market shares starting point Fe'!$D175,Nomenclature!$F$1:$G$8,2,FALSE))-'Market shares starting point Fe'!AO175)+AO175,$Z175/SUMIFS('Eurostat market shares'!$Z$2:$Z$185,'Eurostat market shares'!$C$2:$C$185,'Market shares starting point Fe'!$C175,'Eurostat market shares'!$D$2:$D$185,'Market shares starting point Fe'!$D175)*(SUMIFS('RAW data extract'!AM$74:AM$81,'RAW data extract'!$C$74:$C$81,VLOOKUP('Market shares starting point Fe'!$D175,Nomenclature!$F$1:$G$8,2,FALSE))-'Market shares starting point Fe'!AO175)+AO175)</f>
        <v>5.1955306817065874E-5</v>
      </c>
      <c r="AQ175" s="7">
        <f>IF(SUMIFS('Eurostat market shares'!$Z$2:$Z$185,'Eurostat market shares'!$C$2:$C$185,'Market shares starting point Fe'!$C175,'Eurostat market shares'!$D$2:$D$185,'Market shares starting point Fe'!$D175)=0,(SUMIFS('RAW data extract'!AN$74:AN$81,'RAW data extract'!$C$74:$C$81,VLOOKUP('Market shares starting point Fe'!$D175,Nomenclature!$F$1:$G$8,2,FALSE))-'Market shares starting point Fe'!AP175)+AP175,$Z175/SUMIFS('Eurostat market shares'!$Z$2:$Z$185,'Eurostat market shares'!$C$2:$C$185,'Market shares starting point Fe'!$C175,'Eurostat market shares'!$D$2:$D$185,'Market shares starting point Fe'!$D175)*(SUMIFS('RAW data extract'!AN$74:AN$81,'RAW data extract'!$C$74:$C$81,VLOOKUP('Market shares starting point Fe'!$D175,Nomenclature!$F$1:$G$8,2,FALSE))-'Market shares starting point Fe'!AP175)+AP175)</f>
        <v>5.4493860790469999E-5</v>
      </c>
      <c r="AR175" s="7">
        <f>IF(SUMIFS('Eurostat market shares'!$Z$2:$Z$185,'Eurostat market shares'!$C$2:$C$185,'Market shares starting point Fe'!$C175,'Eurostat market shares'!$D$2:$D$185,'Market shares starting point Fe'!$D175)=0,(SUMIFS('RAW data extract'!AO$74:AO$81,'RAW data extract'!$C$74:$C$81,VLOOKUP('Market shares starting point Fe'!$D175,Nomenclature!$F$1:$G$8,2,FALSE))-'Market shares starting point Fe'!AQ175)+AQ175,$Z175/SUMIFS('Eurostat market shares'!$Z$2:$Z$185,'Eurostat market shares'!$C$2:$C$185,'Market shares starting point Fe'!$C175,'Eurostat market shares'!$D$2:$D$185,'Market shares starting point Fe'!$D175)*(SUMIFS('RAW data extract'!AO$74:AO$81,'RAW data extract'!$C$74:$C$81,VLOOKUP('Market shares starting point Fe'!$D175,Nomenclature!$F$1:$G$8,2,FALSE))-'Market shares starting point Fe'!AQ175)+AQ175)</f>
        <v>5.7190908220331345E-5</v>
      </c>
      <c r="AS175" s="7">
        <f>IF(SUMIFS('Eurostat market shares'!$Z$2:$Z$185,'Eurostat market shares'!$C$2:$C$185,'Market shares starting point Fe'!$C175,'Eurostat market shares'!$D$2:$D$185,'Market shares starting point Fe'!$D175)=0,(SUMIFS('RAW data extract'!AP$74:AP$81,'RAW data extract'!$C$74:$C$81,VLOOKUP('Market shares starting point Fe'!$D175,Nomenclature!$F$1:$G$8,2,FALSE))-'Market shares starting point Fe'!AR175)+AR175,$Z175/SUMIFS('Eurostat market shares'!$Z$2:$Z$185,'Eurostat market shares'!$C$2:$C$185,'Market shares starting point Fe'!$C175,'Eurostat market shares'!$D$2:$D$185,'Market shares starting point Fe'!$D175)*(SUMIFS('RAW data extract'!AP$74:AP$81,'RAW data extract'!$C$74:$C$81,VLOOKUP('Market shares starting point Fe'!$D175,Nomenclature!$F$1:$G$8,2,FALSE))-'Market shares starting point Fe'!AR175)+AR175)</f>
        <v>6.0033249519162987E-5</v>
      </c>
      <c r="AT175" s="7">
        <f>IF(SUMIFS('Eurostat market shares'!$Z$2:$Z$185,'Eurostat market shares'!$C$2:$C$185,'Market shares starting point Fe'!$C175,'Eurostat market shares'!$D$2:$D$185,'Market shares starting point Fe'!$D175)=0,(SUMIFS('RAW data extract'!AQ$74:AQ$81,'RAW data extract'!$C$74:$C$81,VLOOKUP('Market shares starting point Fe'!$D175,Nomenclature!$F$1:$G$8,2,FALSE))-'Market shares starting point Fe'!AS175)+AS175,$Z175/SUMIFS('Eurostat market shares'!$Z$2:$Z$185,'Eurostat market shares'!$C$2:$C$185,'Market shares starting point Fe'!$C175,'Eurostat market shares'!$D$2:$D$185,'Market shares starting point Fe'!$D175)*(SUMIFS('RAW data extract'!AQ$74:AQ$81,'RAW data extract'!$C$74:$C$81,VLOOKUP('Market shares starting point Fe'!$D175,Nomenclature!$F$1:$G$8,2,FALSE))-'Market shares starting point Fe'!AS175)+AS175)</f>
        <v>6.3021984549952367E-5</v>
      </c>
      <c r="AU175" s="7">
        <f>IF(SUMIFS('Eurostat market shares'!$Z$2:$Z$185,'Eurostat market shares'!$C$2:$C$185,'Market shares starting point Fe'!$C175,'Eurostat market shares'!$D$2:$D$185,'Market shares starting point Fe'!$D175)=0,(SUMIFS('RAW data extract'!AR$74:AR$81,'RAW data extract'!$C$74:$C$81,VLOOKUP('Market shares starting point Fe'!$D175,Nomenclature!$F$1:$G$8,2,FALSE))-'Market shares starting point Fe'!AT175)+AT175,$Z175/SUMIFS('Eurostat market shares'!$Z$2:$Z$185,'Eurostat market shares'!$C$2:$C$185,'Market shares starting point Fe'!$C175,'Eurostat market shares'!$D$2:$D$185,'Market shares starting point Fe'!$D175)*(SUMIFS('RAW data extract'!AR$74:AR$81,'RAW data extract'!$C$74:$C$81,VLOOKUP('Market shares starting point Fe'!$D175,Nomenclature!$F$1:$G$8,2,FALSE))-'Market shares starting point Fe'!AT175)+AT175)</f>
        <v>6.6061670150832237E-5</v>
      </c>
      <c r="AV175" s="7">
        <f>IF(SUMIFS('Eurostat market shares'!$Z$2:$Z$185,'Eurostat market shares'!$C$2:$C$185,'Market shares starting point Fe'!$C175,'Eurostat market shares'!$D$2:$D$185,'Market shares starting point Fe'!$D175)=0,(SUMIFS('RAW data extract'!AS$74:AS$81,'RAW data extract'!$C$74:$C$81,VLOOKUP('Market shares starting point Fe'!$D175,Nomenclature!$F$1:$G$8,2,FALSE))-'Market shares starting point Fe'!AU175)+AU175,$Z175/SUMIFS('Eurostat market shares'!$Z$2:$Z$185,'Eurostat market shares'!$C$2:$C$185,'Market shares starting point Fe'!$C175,'Eurostat market shares'!$D$2:$D$185,'Market shares starting point Fe'!$D175)*(SUMIFS('RAW data extract'!AS$74:AS$81,'RAW data extract'!$C$74:$C$81,VLOOKUP('Market shares starting point Fe'!$D175,Nomenclature!$F$1:$G$8,2,FALSE))-'Market shares starting point Fe'!AU175)+AU175)</f>
        <v>6.9224460196423571E-5</v>
      </c>
      <c r="AW175" s="7">
        <f>IF(SUMIFS('Eurostat market shares'!$Z$2:$Z$185,'Eurostat market shares'!$C$2:$C$185,'Market shares starting point Fe'!$C175,'Eurostat market shares'!$D$2:$D$185,'Market shares starting point Fe'!$D175)=0,(SUMIFS('RAW data extract'!AT$74:AT$81,'RAW data extract'!$C$74:$C$81,VLOOKUP('Market shares starting point Fe'!$D175,Nomenclature!$F$1:$G$8,2,FALSE))-'Market shares starting point Fe'!AV175)+AV175,$Z175/SUMIFS('Eurostat market shares'!$Z$2:$Z$185,'Eurostat market shares'!$C$2:$C$185,'Market shares starting point Fe'!$C175,'Eurostat market shares'!$D$2:$D$185,'Market shares starting point Fe'!$D175)*(SUMIFS('RAW data extract'!AT$74:AT$81,'RAW data extract'!$C$74:$C$81,VLOOKUP('Market shares starting point Fe'!$D175,Nomenclature!$F$1:$G$8,2,FALSE))-'Market shares starting point Fe'!AV175)+AV175)</f>
        <v>7.249390836290166E-5</v>
      </c>
      <c r="AX175" s="7">
        <f>IF(SUMIFS('Eurostat market shares'!$Z$2:$Z$185,'Eurostat market shares'!$C$2:$C$185,'Market shares starting point Fe'!$C175,'Eurostat market shares'!$D$2:$D$185,'Market shares starting point Fe'!$D175)=0,(SUMIFS('RAW data extract'!AU$74:AU$81,'RAW data extract'!$C$74:$C$81,VLOOKUP('Market shares starting point Fe'!$D175,Nomenclature!$F$1:$G$8,2,FALSE))-'Market shares starting point Fe'!AW175)+AW175,$Z175/SUMIFS('Eurostat market shares'!$Z$2:$Z$185,'Eurostat market shares'!$C$2:$C$185,'Market shares starting point Fe'!$C175,'Eurostat market shares'!$D$2:$D$185,'Market shares starting point Fe'!$D175)*(SUMIFS('RAW data extract'!AU$74:AU$81,'RAW data extract'!$C$74:$C$81,VLOOKUP('Market shares starting point Fe'!$D175,Nomenclature!$F$1:$G$8,2,FALSE))-'Market shares starting point Fe'!AW175)+AW175)</f>
        <v>7.5960177492498033E-5</v>
      </c>
      <c r="AY175" s="7">
        <f>IF(SUMIFS('Eurostat market shares'!$Z$2:$Z$185,'Eurostat market shares'!$C$2:$C$185,'Market shares starting point Fe'!$C175,'Eurostat market shares'!$D$2:$D$185,'Market shares starting point Fe'!$D175)=0,(SUMIFS('RAW data extract'!AV$74:AV$81,'RAW data extract'!$C$74:$C$81,VLOOKUP('Market shares starting point Fe'!$D175,Nomenclature!$F$1:$G$8,2,FALSE))-'Market shares starting point Fe'!AX175)+AX175,$Z175/SUMIFS('Eurostat market shares'!$Z$2:$Z$185,'Eurostat market shares'!$C$2:$C$185,'Market shares starting point Fe'!$C175,'Eurostat market shares'!$D$2:$D$185,'Market shares starting point Fe'!$D175)*(SUMIFS('RAW data extract'!AV$74:AV$81,'RAW data extract'!$C$74:$C$81,VLOOKUP('Market shares starting point Fe'!$D175,Nomenclature!$F$1:$G$8,2,FALSE))-'Market shares starting point Fe'!AX175)+AX175)</f>
        <v>7.9901486654215481E-5</v>
      </c>
      <c r="AZ175" s="7">
        <f>IF(SUMIFS('Eurostat market shares'!$Z$2:$Z$185,'Eurostat market shares'!$C$2:$C$185,'Market shares starting point Fe'!$C175,'Eurostat market shares'!$D$2:$D$185,'Market shares starting point Fe'!$D175)=0,(SUMIFS('RAW data extract'!AW$74:AW$81,'RAW data extract'!$C$74:$C$81,VLOOKUP('Market shares starting point Fe'!$D175,Nomenclature!$F$1:$G$8,2,FALSE))-'Market shares starting point Fe'!AY175)+AY175,$Z175/SUMIFS('Eurostat market shares'!$Z$2:$Z$185,'Eurostat market shares'!$C$2:$C$185,'Market shares starting point Fe'!$C175,'Eurostat market shares'!$D$2:$D$185,'Market shares starting point Fe'!$D175)*(SUMIFS('RAW data extract'!AW$74:AW$81,'RAW data extract'!$C$74:$C$81,VLOOKUP('Market shares starting point Fe'!$D175,Nomenclature!$F$1:$G$8,2,FALSE))-'Market shares starting point Fe'!AY175)+AY175)</f>
        <v>8.4063538533015611E-5</v>
      </c>
      <c r="BA175" s="7">
        <f>IF(SUMIFS('Eurostat market shares'!$Z$2:$Z$185,'Eurostat market shares'!$C$2:$C$185,'Market shares starting point Fe'!$C175,'Eurostat market shares'!$D$2:$D$185,'Market shares starting point Fe'!$D175)=0,(SUMIFS('RAW data extract'!AX$74:AX$81,'RAW data extract'!$C$74:$C$81,VLOOKUP('Market shares starting point Fe'!$D175,Nomenclature!$F$1:$G$8,2,FALSE))-'Market shares starting point Fe'!AZ175)+AZ175,$Z175/SUMIFS('Eurostat market shares'!$Z$2:$Z$185,'Eurostat market shares'!$C$2:$C$185,'Market shares starting point Fe'!$C175,'Eurostat market shares'!$D$2:$D$185,'Market shares starting point Fe'!$D175)*(SUMIFS('RAW data extract'!AX$74:AX$81,'RAW data extract'!$C$74:$C$81,VLOOKUP('Market shares starting point Fe'!$D175,Nomenclature!$F$1:$G$8,2,FALSE))-'Market shares starting point Fe'!AZ175)+AZ175)</f>
        <v>8.8609987851437781E-5</v>
      </c>
      <c r="BB175" s="7">
        <f>IF(SUMIFS('Eurostat market shares'!$Z$2:$Z$185,'Eurostat market shares'!$C$2:$C$185,'Market shares starting point Fe'!$C175,'Eurostat market shares'!$D$2:$D$185,'Market shares starting point Fe'!$D175)=0,(SUMIFS('RAW data extract'!AY$74:AY$81,'RAW data extract'!$C$74:$C$81,VLOOKUP('Market shares starting point Fe'!$D175,Nomenclature!$F$1:$G$8,2,FALSE))-'Market shares starting point Fe'!BA175)+BA175,$Z175/SUMIFS('Eurostat market shares'!$Z$2:$Z$185,'Eurostat market shares'!$C$2:$C$185,'Market shares starting point Fe'!$C175,'Eurostat market shares'!$D$2:$D$185,'Market shares starting point Fe'!$D175)*(SUMIFS('RAW data extract'!AY$74:AY$81,'RAW data extract'!$C$74:$C$81,VLOOKUP('Market shares starting point Fe'!$D175,Nomenclature!$F$1:$G$8,2,FALSE))-'Market shares starting point Fe'!BA175)+BA175)</f>
        <v>9.3658992963984897E-5</v>
      </c>
      <c r="BC175" s="7">
        <f>IF(SUMIFS('Eurostat market shares'!$Z$2:$Z$185,'Eurostat market shares'!$C$2:$C$185,'Market shares starting point Fe'!$C175,'Eurostat market shares'!$D$2:$D$185,'Market shares starting point Fe'!$D175)=0,(SUMIFS('RAW data extract'!AZ$74:AZ$81,'RAW data extract'!$C$74:$C$81,VLOOKUP('Market shares starting point Fe'!$D175,Nomenclature!$F$1:$G$8,2,FALSE))-'Market shares starting point Fe'!BB175)+BB175,$Z175/SUMIFS('Eurostat market shares'!$Z$2:$Z$185,'Eurostat market shares'!$C$2:$C$185,'Market shares starting point Fe'!$C175,'Eurostat market shares'!$D$2:$D$185,'Market shares starting point Fe'!$D175)*(SUMIFS('RAW data extract'!AZ$74:AZ$81,'RAW data extract'!$C$74:$C$81,VLOOKUP('Market shares starting point Fe'!$D175,Nomenclature!$F$1:$G$8,2,FALSE))-'Market shares starting point Fe'!BB175)+BB175)</f>
        <v>9.9276599341383099E-5</v>
      </c>
      <c r="BD175" s="7">
        <f>IF(SUMIFS('Eurostat market shares'!$Z$2:$Z$185,'Eurostat market shares'!$C$2:$C$185,'Market shares starting point Fe'!$C175,'Eurostat market shares'!$D$2:$D$185,'Market shares starting point Fe'!$D175)=0,(SUMIFS('RAW data extract'!BA$74:BA$81,'RAW data extract'!$C$74:$C$81,VLOOKUP('Market shares starting point Fe'!$D175,Nomenclature!$F$1:$G$8,2,FALSE))-'Market shares starting point Fe'!BC175)+BC175,$Z175/SUMIFS('Eurostat market shares'!$Z$2:$Z$185,'Eurostat market shares'!$C$2:$C$185,'Market shares starting point Fe'!$C175,'Eurostat market shares'!$D$2:$D$185,'Market shares starting point Fe'!$D175)*(SUMIFS('RAW data extract'!BA$74:BA$81,'RAW data extract'!$C$74:$C$81,VLOOKUP('Market shares starting point Fe'!$D175,Nomenclature!$F$1:$G$8,2,FALSE))-'Market shares starting point Fe'!BC175)+BC175)</f>
        <v>1.053592419088396E-4</v>
      </c>
      <c r="BE175" s="7">
        <f>IF(SUMIFS('Eurostat market shares'!$Z$2:$Z$185,'Eurostat market shares'!$C$2:$C$185,'Market shares starting point Fe'!$C175,'Eurostat market shares'!$D$2:$D$185,'Market shares starting point Fe'!$D175)=0,(SUMIFS('RAW data extract'!BB$74:BB$81,'RAW data extract'!$C$74:$C$81,VLOOKUP('Market shares starting point Fe'!$D175,Nomenclature!$F$1:$G$8,2,FALSE))-'Market shares starting point Fe'!BD175)+BD175,$Z175/SUMIFS('Eurostat market shares'!$Z$2:$Z$185,'Eurostat market shares'!$C$2:$C$185,'Market shares starting point Fe'!$C175,'Eurostat market shares'!$D$2:$D$185,'Market shares starting point Fe'!$D175)*(SUMIFS('RAW data extract'!BB$74:BB$81,'RAW data extract'!$C$74:$C$81,VLOOKUP('Market shares starting point Fe'!$D175,Nomenclature!$F$1:$G$8,2,FALSE))-'Market shares starting point Fe'!BD175)+BD175)</f>
        <v>1.1223743783746689E-4</v>
      </c>
      <c r="BF175" s="7">
        <f>IF(SUMIFS('Eurostat market shares'!$Z$2:$Z$185,'Eurostat market shares'!$C$2:$C$185,'Market shares starting point Fe'!$C175,'Eurostat market shares'!$D$2:$D$185,'Market shares starting point Fe'!$D175)=0,(SUMIFS('RAW data extract'!BC$74:BC$81,'RAW data extract'!$C$74:$C$81,VLOOKUP('Market shares starting point Fe'!$D175,Nomenclature!$F$1:$G$8,2,FALSE))-'Market shares starting point Fe'!BE175)+BE175,$Z175/SUMIFS('Eurostat market shares'!$Z$2:$Z$185,'Eurostat market shares'!$C$2:$C$185,'Market shares starting point Fe'!$C175,'Eurostat market shares'!$D$2:$D$185,'Market shares starting point Fe'!$D175)*(SUMIFS('RAW data extract'!BC$74:BC$81,'RAW data extract'!$C$74:$C$81,VLOOKUP('Market shares starting point Fe'!$D175,Nomenclature!$F$1:$G$8,2,FALSE))-'Market shares starting point Fe'!BE175)+BE175)</f>
        <v>1.1994345012950137E-4</v>
      </c>
      <c r="BG175" s="7">
        <f>IF(SUMIFS('Eurostat market shares'!$Z$2:$Z$185,'Eurostat market shares'!$C$2:$C$185,'Market shares starting point Fe'!$C175,'Eurostat market shares'!$D$2:$D$185,'Market shares starting point Fe'!$D175)=0,(SUMIFS('RAW data extract'!BD$74:BD$81,'RAW data extract'!$C$74:$C$81,VLOOKUP('Market shares starting point Fe'!$D175,Nomenclature!$F$1:$G$8,2,FALSE))-'Market shares starting point Fe'!BF175)+BF175,$Z175/SUMIFS('Eurostat market shares'!$Z$2:$Z$185,'Eurostat market shares'!$C$2:$C$185,'Market shares starting point Fe'!$C175,'Eurostat market shares'!$D$2:$D$185,'Market shares starting point Fe'!$D175)*(SUMIFS('RAW data extract'!BD$74:BD$81,'RAW data extract'!$C$74:$C$81,VLOOKUP('Market shares starting point Fe'!$D175,Nomenclature!$F$1:$G$8,2,FALSE))-'Market shares starting point Fe'!BF175)+BF175)</f>
        <v>1.286164202993178E-4</v>
      </c>
      <c r="BH175" s="7">
        <f>IF(SUMIFS('Eurostat market shares'!$Z$2:$Z$185,'Eurostat market shares'!$C$2:$C$185,'Market shares starting point Fe'!$C175,'Eurostat market shares'!$D$2:$D$185,'Market shares starting point Fe'!$D175)=0,(SUMIFS('RAW data extract'!BE$74:BE$81,'RAW data extract'!$C$74:$C$81,VLOOKUP('Market shares starting point Fe'!$D175,Nomenclature!$F$1:$G$8,2,FALSE))-'Market shares starting point Fe'!BG175)+BG175,$Z175/SUMIFS('Eurostat market shares'!$Z$2:$Z$185,'Eurostat market shares'!$C$2:$C$185,'Market shares starting point Fe'!$C175,'Eurostat market shares'!$D$2:$D$185,'Market shares starting point Fe'!$D175)*(SUMIFS('RAW data extract'!BE$74:BE$81,'RAW data extract'!$C$74:$C$81,VLOOKUP('Market shares starting point Fe'!$D175,Nomenclature!$F$1:$G$8,2,FALSE))-'Market shares starting point Fe'!BG175)+BG175)</f>
        <v>1.3847148359464765E-4</v>
      </c>
    </row>
    <row r="176" spans="1:60" hidden="1" x14ac:dyDescent="0.3">
      <c r="A176" t="s">
        <v>9</v>
      </c>
      <c r="B176" t="s">
        <v>10</v>
      </c>
      <c r="C176" t="s">
        <v>40</v>
      </c>
      <c r="D176" t="s">
        <v>22</v>
      </c>
      <c r="E176" t="s">
        <v>13</v>
      </c>
      <c r="F176" t="s">
        <v>14</v>
      </c>
      <c r="G176" t="s">
        <v>14</v>
      </c>
      <c r="H176" t="s">
        <v>15</v>
      </c>
      <c r="I176" t="s">
        <v>16</v>
      </c>
      <c r="J176" s="6">
        <f>IFERROR(SUMIFS('intermediary sheet'!J$2:J$185,'intermediary sheet'!$C$2:$C$185,'Market shares starting point Fe'!$C176,'intermediary sheet'!$D$2:$D$185,'Market shares starting point Fe'!$D176)/SUMIFS('intermediary sheet'!J$2:J$185,'intermediary sheet'!$C$2:$C$185,'Market shares starting point Fe'!$C176,'intermediary sheet'!$D$2:$D$185,"total"),0)</f>
        <v>0.98189038919777605</v>
      </c>
      <c r="K176" s="6">
        <f>IFERROR(SUMIFS('intermediary sheet'!K$2:K$185,'intermediary sheet'!$C$2:$C$185,'Market shares starting point Fe'!$C176,'intermediary sheet'!$D$2:$D$185,'Market shares starting point Fe'!$D176)/SUMIFS('intermediary sheet'!K$2:K$185,'intermediary sheet'!$C$2:$C$185,'Market shares starting point Fe'!$C176,'intermediary sheet'!$D$2:$D$185,"total"),0)</f>
        <v>0.98329646861414088</v>
      </c>
      <c r="L176" s="6">
        <f>IFERROR(SUMIFS('intermediary sheet'!L$2:L$185,'intermediary sheet'!$C$2:$C$185,'Market shares starting point Fe'!$C176,'intermediary sheet'!$D$2:$D$185,'Market shares starting point Fe'!$D176)/SUMIFS('intermediary sheet'!L$2:L$185,'intermediary sheet'!$C$2:$C$185,'Market shares starting point Fe'!$C176,'intermediary sheet'!$D$2:$D$185,"total"),0)</f>
        <v>0.98895769603820038</v>
      </c>
      <c r="M176" s="6">
        <f>IFERROR(SUMIFS('intermediary sheet'!M$2:M$185,'intermediary sheet'!$C$2:$C$185,'Market shares starting point Fe'!$C176,'intermediary sheet'!$D$2:$D$185,'Market shares starting point Fe'!$D176)/SUMIFS('intermediary sheet'!M$2:M$185,'intermediary sheet'!$C$2:$C$185,'Market shares starting point Fe'!$C176,'intermediary sheet'!$D$2:$D$185,"total"),0)</f>
        <v>0.98862965150620197</v>
      </c>
      <c r="N176" s="6">
        <f>IFERROR(SUMIFS('intermediary sheet'!N$2:N$185,'intermediary sheet'!$C$2:$C$185,'Market shares starting point Fe'!$C176,'intermediary sheet'!$D$2:$D$185,'Market shares starting point Fe'!$D176)/SUMIFS('intermediary sheet'!N$2:N$185,'intermediary sheet'!$C$2:$C$185,'Market shares starting point Fe'!$C176,'intermediary sheet'!$D$2:$D$185,"total"),0)</f>
        <v>0.98837872522458292</v>
      </c>
      <c r="O176" s="6">
        <f>IFERROR(SUMIFS('intermediary sheet'!O$2:O$185,'intermediary sheet'!$C$2:$C$185,'Market shares starting point Fe'!$C176,'intermediary sheet'!$D$2:$D$185,'Market shares starting point Fe'!$D176)/SUMIFS('intermediary sheet'!O$2:O$185,'intermediary sheet'!$C$2:$C$185,'Market shares starting point Fe'!$C176,'intermediary sheet'!$D$2:$D$185,"total"),0)</f>
        <v>0.98854655056932361</v>
      </c>
      <c r="P176" s="6">
        <f>IFERROR(SUMIFS('intermediary sheet'!P$2:P$185,'intermediary sheet'!$C$2:$C$185,'Market shares starting point Fe'!$C176,'intermediary sheet'!$D$2:$D$185,'Market shares starting point Fe'!$D176)/SUMIFS('intermediary sheet'!P$2:P$185,'intermediary sheet'!$C$2:$C$185,'Market shares starting point Fe'!$C176,'intermediary sheet'!$D$2:$D$185,"total"),0)</f>
        <v>0.98622642723820553</v>
      </c>
      <c r="Q176" s="6">
        <f>IFERROR(SUMIFS('intermediary sheet'!Q$2:Q$185,'intermediary sheet'!$C$2:$C$185,'Market shares starting point Fe'!$C176,'intermediary sheet'!$D$2:$D$185,'Market shares starting point Fe'!$D176)/SUMIFS('intermediary sheet'!Q$2:Q$185,'intermediary sheet'!$C$2:$C$185,'Market shares starting point Fe'!$C176,'intermediary sheet'!$D$2:$D$185,"total"),0)</f>
        <v>0.98264617478591287</v>
      </c>
      <c r="R176" s="6">
        <f>IFERROR(SUMIFS('intermediary sheet'!R$2:R$185,'intermediary sheet'!$C$2:$C$185,'Market shares starting point Fe'!$C176,'intermediary sheet'!$D$2:$D$185,'Market shares starting point Fe'!$D176)/SUMIFS('intermediary sheet'!R$2:R$185,'intermediary sheet'!$C$2:$C$185,'Market shares starting point Fe'!$C176,'intermediary sheet'!$D$2:$D$185,"total"),0)</f>
        <v>0.98001062237458358</v>
      </c>
      <c r="S176" s="6">
        <f>IFERROR(SUMIFS('intermediary sheet'!S$2:S$185,'intermediary sheet'!$C$2:$C$185,'Market shares starting point Fe'!$C176,'intermediary sheet'!$D$2:$D$185,'Market shares starting point Fe'!$D176)/SUMIFS('intermediary sheet'!S$2:S$185,'intermediary sheet'!$C$2:$C$185,'Market shares starting point Fe'!$C176,'intermediary sheet'!$D$2:$D$185,"total"),0)</f>
        <v>0.97465240029753397</v>
      </c>
      <c r="T176" s="6">
        <f>IFERROR(SUMIFS('intermediary sheet'!T$2:T$185,'intermediary sheet'!$C$2:$C$185,'Market shares starting point Fe'!$C176,'intermediary sheet'!$D$2:$D$185,'Market shares starting point Fe'!$D176)/SUMIFS('intermediary sheet'!T$2:T$185,'intermediary sheet'!$C$2:$C$185,'Market shares starting point Fe'!$C176,'intermediary sheet'!$D$2:$D$185,"total"),0)</f>
        <v>0.96639911430943815</v>
      </c>
      <c r="U176" s="6">
        <f>IFERROR(SUMIFS('intermediary sheet'!U$2:U$185,'intermediary sheet'!$C$2:$C$185,'Market shares starting point Fe'!$C176,'intermediary sheet'!$D$2:$D$185,'Market shares starting point Fe'!$D176)/SUMIFS('intermediary sheet'!U$2:U$185,'intermediary sheet'!$C$2:$C$185,'Market shares starting point Fe'!$C176,'intermediary sheet'!$D$2:$D$185,"total"),0)</f>
        <v>0.97329625937778719</v>
      </c>
      <c r="V176" s="6">
        <f>IFERROR(SUMIFS('intermediary sheet'!V$2:V$185,'intermediary sheet'!$C$2:$C$185,'Market shares starting point Fe'!$C176,'intermediary sheet'!$D$2:$D$185,'Market shares starting point Fe'!$D176)/SUMIFS('intermediary sheet'!V$2:V$185,'intermediary sheet'!$C$2:$C$185,'Market shares starting point Fe'!$C176,'intermediary sheet'!$D$2:$D$185,"total"),0)</f>
        <v>0.96557462298491936</v>
      </c>
      <c r="W176" s="6">
        <f>IFERROR(SUMIFS('intermediary sheet'!W$2:W$185,'intermediary sheet'!$C$2:$C$185,'Market shares starting point Fe'!$C176,'intermediary sheet'!$D$2:$D$185,'Market shares starting point Fe'!$D176)/SUMIFS('intermediary sheet'!W$2:W$185,'intermediary sheet'!$C$2:$C$185,'Market shares starting point Fe'!$C176,'intermediary sheet'!$D$2:$D$185,"total"),0)</f>
        <v>0.95737972275074745</v>
      </c>
      <c r="X176" s="6">
        <f>IFERROR(SUMIFS('intermediary sheet'!X$2:X$185,'intermediary sheet'!$C$2:$C$185,'Market shares starting point Fe'!$C176,'intermediary sheet'!$D$2:$D$185,'Market shares starting point Fe'!$D176)/SUMIFS('intermediary sheet'!X$2:X$185,'intermediary sheet'!$C$2:$C$185,'Market shares starting point Fe'!$C176,'intermediary sheet'!$D$2:$D$185,"total"),0)</f>
        <v>0.96891817682591985</v>
      </c>
      <c r="Y176" s="6">
        <f>IFERROR(SUMIFS('intermediary sheet'!Y$2:Y$185,'intermediary sheet'!$C$2:$C$185,'Market shares starting point Fe'!$C176,'intermediary sheet'!$D$2:$D$185,'Market shares starting point Fe'!$D176)/SUMIFS('intermediary sheet'!Y$2:Y$185,'intermediary sheet'!$C$2:$C$185,'Market shares starting point Fe'!$C176,'intermediary sheet'!$D$2:$D$185,"total"),0)</f>
        <v>0.97520293561659077</v>
      </c>
      <c r="Z176" s="6">
        <f>IFERROR(SUMIFS('intermediary sheet'!Z$2:Z$185,'intermediary sheet'!$C$2:$C$185,'Market shares starting point Fe'!$C176,'intermediary sheet'!$D$2:$D$185,'Market shares starting point Fe'!$D176)/SUMIFS('intermediary sheet'!Z$2:Z$185,'intermediary sheet'!$C$2:$C$185,'Market shares starting point Fe'!$C176,'intermediary sheet'!$D$2:$D$185,"total"),0)</f>
        <v>0.98135895820205843</v>
      </c>
      <c r="AA176" s="7">
        <f>IF(SUMIFS('Eurostat market shares'!$Z$2:$Z$185,'Eurostat market shares'!$C$2:$C$185,'Market shares starting point Fe'!$C176,'Eurostat market shares'!$D$2:$D$185,'Market shares starting point Fe'!$D176)=0,(SUMIFS('RAW data extract'!X$74:X$81,'RAW data extract'!$C$74:$C$81,VLOOKUP('Market shares starting point Fe'!$D176,Nomenclature!$F$1:$G$8,2,FALSE))-'Market shares starting point Fe'!Z176)+Z176,$Z176/SUMIFS('Eurostat market shares'!$Z$2:$Z$185,'Eurostat market shares'!$C$2:$C$185,'Market shares starting point Fe'!$C176,'Eurostat market shares'!$D$2:$D$185,'Market shares starting point Fe'!$D176)*(SUMIFS('RAW data extract'!X$74:X$81,'RAW data extract'!$C$74:$C$81,VLOOKUP('Market shares starting point Fe'!$D176,Nomenclature!$F$1:$G$8,2,FALSE))-'Market shares starting point Fe'!Z176)+Z176)</f>
        <v>0.93524532854898357</v>
      </c>
      <c r="AB176" s="7">
        <f>IF(SUMIFS('Eurostat market shares'!$Z$2:$Z$185,'Eurostat market shares'!$C$2:$C$185,'Market shares starting point Fe'!$C176,'Eurostat market shares'!$D$2:$D$185,'Market shares starting point Fe'!$D176)=0,(SUMIFS('RAW data extract'!Y$74:Y$81,'RAW data extract'!$C$74:$C$81,VLOOKUP('Market shares starting point Fe'!$D176,Nomenclature!$F$1:$G$8,2,FALSE))-'Market shares starting point Fe'!AA176)+AA176,$Z176/SUMIFS('Eurostat market shares'!$Z$2:$Z$185,'Eurostat market shares'!$C$2:$C$185,'Market shares starting point Fe'!$C176,'Eurostat market shares'!$D$2:$D$185,'Market shares starting point Fe'!$D176)*(SUMIFS('RAW data extract'!Y$74:Y$81,'RAW data extract'!$C$74:$C$81,VLOOKUP('Market shares starting point Fe'!$D176,Nomenclature!$F$1:$G$8,2,FALSE))-'Market shares starting point Fe'!AA176)+AA176)</f>
        <v>0.93449248644743588</v>
      </c>
      <c r="AC176" s="7">
        <f>IF(SUMIFS('Eurostat market shares'!$Z$2:$Z$185,'Eurostat market shares'!$C$2:$C$185,'Market shares starting point Fe'!$C176,'Eurostat market shares'!$D$2:$D$185,'Market shares starting point Fe'!$D176)=0,(SUMIFS('RAW data extract'!Z$74:Z$81,'RAW data extract'!$C$74:$C$81,VLOOKUP('Market shares starting point Fe'!$D176,Nomenclature!$F$1:$G$8,2,FALSE))-'Market shares starting point Fe'!AB176)+AB176,$Z176/SUMIFS('Eurostat market shares'!$Z$2:$Z$185,'Eurostat market shares'!$C$2:$C$185,'Market shares starting point Fe'!$C176,'Eurostat market shares'!$D$2:$D$185,'Market shares starting point Fe'!$D176)*(SUMIFS('RAW data extract'!Z$74:Z$81,'RAW data extract'!$C$74:$C$81,VLOOKUP('Market shares starting point Fe'!$D176,Nomenclature!$F$1:$G$8,2,FALSE))-'Market shares starting point Fe'!AB176)+AB176)</f>
        <v>0.93331700624007874</v>
      </c>
      <c r="AD176" s="7">
        <f>IF(SUMIFS('Eurostat market shares'!$Z$2:$Z$185,'Eurostat market shares'!$C$2:$C$185,'Market shares starting point Fe'!$C176,'Eurostat market shares'!$D$2:$D$185,'Market shares starting point Fe'!$D176)=0,(SUMIFS('RAW data extract'!AA$74:AA$81,'RAW data extract'!$C$74:$C$81,VLOOKUP('Market shares starting point Fe'!$D176,Nomenclature!$F$1:$G$8,2,FALSE))-'Market shares starting point Fe'!AC176)+AC176,$Z176/SUMIFS('Eurostat market shares'!$Z$2:$Z$185,'Eurostat market shares'!$C$2:$C$185,'Market shares starting point Fe'!$C176,'Eurostat market shares'!$D$2:$D$185,'Market shares starting point Fe'!$D176)*(SUMIFS('RAW data extract'!AA$74:AA$81,'RAW data extract'!$C$74:$C$81,VLOOKUP('Market shares starting point Fe'!$D176,Nomenclature!$F$1:$G$8,2,FALSE))-'Market shares starting point Fe'!AC176)+AC176)</f>
        <v>0.93202508908884707</v>
      </c>
      <c r="AE176" s="7">
        <f>IF(SUMIFS('Eurostat market shares'!$Z$2:$Z$185,'Eurostat market shares'!$C$2:$C$185,'Market shares starting point Fe'!$C176,'Eurostat market shares'!$D$2:$D$185,'Market shares starting point Fe'!$D176)=0,(SUMIFS('RAW data extract'!AB$74:AB$81,'RAW data extract'!$C$74:$C$81,VLOOKUP('Market shares starting point Fe'!$D176,Nomenclature!$F$1:$G$8,2,FALSE))-'Market shares starting point Fe'!AD176)+AD176,$Z176/SUMIFS('Eurostat market shares'!$Z$2:$Z$185,'Eurostat market shares'!$C$2:$C$185,'Market shares starting point Fe'!$C176,'Eurostat market shares'!$D$2:$D$185,'Market shares starting point Fe'!$D176)*(SUMIFS('RAW data extract'!AB$74:AB$81,'RAW data extract'!$C$74:$C$81,VLOOKUP('Market shares starting point Fe'!$D176,Nomenclature!$F$1:$G$8,2,FALSE))-'Market shares starting point Fe'!AD176)+AD176)</f>
        <v>0.93063700015356965</v>
      </c>
      <c r="AF176" s="7">
        <f>IF(SUMIFS('Eurostat market shares'!$Z$2:$Z$185,'Eurostat market shares'!$C$2:$C$185,'Market shares starting point Fe'!$C176,'Eurostat market shares'!$D$2:$D$185,'Market shares starting point Fe'!$D176)=0,(SUMIFS('RAW data extract'!AC$74:AC$81,'RAW data extract'!$C$74:$C$81,VLOOKUP('Market shares starting point Fe'!$D176,Nomenclature!$F$1:$G$8,2,FALSE))-'Market shares starting point Fe'!AE176)+AE176,$Z176/SUMIFS('Eurostat market shares'!$Z$2:$Z$185,'Eurostat market shares'!$C$2:$C$185,'Market shares starting point Fe'!$C176,'Eurostat market shares'!$D$2:$D$185,'Market shares starting point Fe'!$D176)*(SUMIFS('RAW data extract'!AC$74:AC$81,'RAW data extract'!$C$74:$C$81,VLOOKUP('Market shares starting point Fe'!$D176,Nomenclature!$F$1:$G$8,2,FALSE))-'Market shares starting point Fe'!AE176)+AE176)</f>
        <v>0.92906053459345161</v>
      </c>
      <c r="AG176" s="7">
        <f>IF(SUMIFS('Eurostat market shares'!$Z$2:$Z$185,'Eurostat market shares'!$C$2:$C$185,'Market shares starting point Fe'!$C176,'Eurostat market shares'!$D$2:$D$185,'Market shares starting point Fe'!$D176)=0,(SUMIFS('RAW data extract'!AD$74:AD$81,'RAW data extract'!$C$74:$C$81,VLOOKUP('Market shares starting point Fe'!$D176,Nomenclature!$F$1:$G$8,2,FALSE))-'Market shares starting point Fe'!AF176)+AF176,$Z176/SUMIFS('Eurostat market shares'!$Z$2:$Z$185,'Eurostat market shares'!$C$2:$C$185,'Market shares starting point Fe'!$C176,'Eurostat market shares'!$D$2:$D$185,'Market shares starting point Fe'!$D176)*(SUMIFS('RAW data extract'!AD$74:AD$81,'RAW data extract'!$C$74:$C$81,VLOOKUP('Market shares starting point Fe'!$D176,Nomenclature!$F$1:$G$8,2,FALSE))-'Market shares starting point Fe'!AF176)+AF176)</f>
        <v>0.92734681401782304</v>
      </c>
      <c r="AH176" s="7">
        <f>IF(SUMIFS('Eurostat market shares'!$Z$2:$Z$185,'Eurostat market shares'!$C$2:$C$185,'Market shares starting point Fe'!$C176,'Eurostat market shares'!$D$2:$D$185,'Market shares starting point Fe'!$D176)=0,(SUMIFS('RAW data extract'!AE$74:AE$81,'RAW data extract'!$C$74:$C$81,VLOOKUP('Market shares starting point Fe'!$D176,Nomenclature!$F$1:$G$8,2,FALSE))-'Market shares starting point Fe'!AG176)+AG176,$Z176/SUMIFS('Eurostat market shares'!$Z$2:$Z$185,'Eurostat market shares'!$C$2:$C$185,'Market shares starting point Fe'!$C176,'Eurostat market shares'!$D$2:$D$185,'Market shares starting point Fe'!$D176)*(SUMIFS('RAW data extract'!AE$74:AE$81,'RAW data extract'!$C$74:$C$81,VLOOKUP('Market shares starting point Fe'!$D176,Nomenclature!$F$1:$G$8,2,FALSE))-'Market shares starting point Fe'!AG176)+AG176)</f>
        <v>0.925290039026054</v>
      </c>
      <c r="AI176" s="7">
        <f>IF(SUMIFS('Eurostat market shares'!$Z$2:$Z$185,'Eurostat market shares'!$C$2:$C$185,'Market shares starting point Fe'!$C176,'Eurostat market shares'!$D$2:$D$185,'Market shares starting point Fe'!$D176)=0,(SUMIFS('RAW data extract'!AF$74:AF$81,'RAW data extract'!$C$74:$C$81,VLOOKUP('Market shares starting point Fe'!$D176,Nomenclature!$F$1:$G$8,2,FALSE))-'Market shares starting point Fe'!AH176)+AH176,$Z176/SUMIFS('Eurostat market shares'!$Z$2:$Z$185,'Eurostat market shares'!$C$2:$C$185,'Market shares starting point Fe'!$C176,'Eurostat market shares'!$D$2:$D$185,'Market shares starting point Fe'!$D176)*(SUMIFS('RAW data extract'!AF$74:AF$81,'RAW data extract'!$C$74:$C$81,VLOOKUP('Market shares starting point Fe'!$D176,Nomenclature!$F$1:$G$8,2,FALSE))-'Market shares starting point Fe'!AH176)+AH176)</f>
        <v>0.9229683667348737</v>
      </c>
      <c r="AJ176" s="7">
        <f>IF(SUMIFS('Eurostat market shares'!$Z$2:$Z$185,'Eurostat market shares'!$C$2:$C$185,'Market shares starting point Fe'!$C176,'Eurostat market shares'!$D$2:$D$185,'Market shares starting point Fe'!$D176)=0,(SUMIFS('RAW data extract'!AG$74:AG$81,'RAW data extract'!$C$74:$C$81,VLOOKUP('Market shares starting point Fe'!$D176,Nomenclature!$F$1:$G$8,2,FALSE))-'Market shares starting point Fe'!AI176)+AI176,$Z176/SUMIFS('Eurostat market shares'!$Z$2:$Z$185,'Eurostat market shares'!$C$2:$C$185,'Market shares starting point Fe'!$C176,'Eurostat market shares'!$D$2:$D$185,'Market shares starting point Fe'!$D176)*(SUMIFS('RAW data extract'!AG$74:AG$81,'RAW data extract'!$C$74:$C$81,VLOOKUP('Market shares starting point Fe'!$D176,Nomenclature!$F$1:$G$8,2,FALSE))-'Market shares starting point Fe'!AI176)+AI176)</f>
        <v>0.920270264775637</v>
      </c>
      <c r="AK176" s="7">
        <f>IF(SUMIFS('Eurostat market shares'!$Z$2:$Z$185,'Eurostat market shares'!$C$2:$C$185,'Market shares starting point Fe'!$C176,'Eurostat market shares'!$D$2:$D$185,'Market shares starting point Fe'!$D176)=0,(SUMIFS('RAW data extract'!AH$74:AH$81,'RAW data extract'!$C$74:$C$81,VLOOKUP('Market shares starting point Fe'!$D176,Nomenclature!$F$1:$G$8,2,FALSE))-'Market shares starting point Fe'!AJ176)+AJ176,$Z176/SUMIFS('Eurostat market shares'!$Z$2:$Z$185,'Eurostat market shares'!$C$2:$C$185,'Market shares starting point Fe'!$C176,'Eurostat market shares'!$D$2:$D$185,'Market shares starting point Fe'!$D176)*(SUMIFS('RAW data extract'!AH$74:AH$81,'RAW data extract'!$C$74:$C$81,VLOOKUP('Market shares starting point Fe'!$D176,Nomenclature!$F$1:$G$8,2,FALSE))-'Market shares starting point Fe'!AJ176)+AJ176)</f>
        <v>0.91685150038764629</v>
      </c>
      <c r="AL176" s="7">
        <f>IF(SUMIFS('Eurostat market shares'!$Z$2:$Z$185,'Eurostat market shares'!$C$2:$C$185,'Market shares starting point Fe'!$C176,'Eurostat market shares'!$D$2:$D$185,'Market shares starting point Fe'!$D176)=0,(SUMIFS('RAW data extract'!AI$74:AI$81,'RAW data extract'!$C$74:$C$81,VLOOKUP('Market shares starting point Fe'!$D176,Nomenclature!$F$1:$G$8,2,FALSE))-'Market shares starting point Fe'!AK176)+AK176,$Z176/SUMIFS('Eurostat market shares'!$Z$2:$Z$185,'Eurostat market shares'!$C$2:$C$185,'Market shares starting point Fe'!$C176,'Eurostat market shares'!$D$2:$D$185,'Market shares starting point Fe'!$D176)*(SUMIFS('RAW data extract'!AI$74:AI$81,'RAW data extract'!$C$74:$C$81,VLOOKUP('Market shares starting point Fe'!$D176,Nomenclature!$F$1:$G$8,2,FALSE))-'Market shares starting point Fe'!AK176)+AK176)</f>
        <v>0.9125228175487109</v>
      </c>
      <c r="AM176" s="7">
        <f>IF(SUMIFS('Eurostat market shares'!$Z$2:$Z$185,'Eurostat market shares'!$C$2:$C$185,'Market shares starting point Fe'!$C176,'Eurostat market shares'!$D$2:$D$185,'Market shares starting point Fe'!$D176)=0,(SUMIFS('RAW data extract'!AJ$74:AJ$81,'RAW data extract'!$C$74:$C$81,VLOOKUP('Market shares starting point Fe'!$D176,Nomenclature!$F$1:$G$8,2,FALSE))-'Market shares starting point Fe'!AL176)+AL176,$Z176/SUMIFS('Eurostat market shares'!$Z$2:$Z$185,'Eurostat market shares'!$C$2:$C$185,'Market shares starting point Fe'!$C176,'Eurostat market shares'!$D$2:$D$185,'Market shares starting point Fe'!$D176)*(SUMIFS('RAW data extract'!AJ$74:AJ$81,'RAW data extract'!$C$74:$C$81,VLOOKUP('Market shares starting point Fe'!$D176,Nomenclature!$F$1:$G$8,2,FALSE))-'Market shares starting point Fe'!AL176)+AL176)</f>
        <v>0.9070517177187355</v>
      </c>
      <c r="AN176" s="7">
        <f>IF(SUMIFS('Eurostat market shares'!$Z$2:$Z$185,'Eurostat market shares'!$C$2:$C$185,'Market shares starting point Fe'!$C176,'Eurostat market shares'!$D$2:$D$185,'Market shares starting point Fe'!$D176)=0,(SUMIFS('RAW data extract'!AK$74:AK$81,'RAW data extract'!$C$74:$C$81,VLOOKUP('Market shares starting point Fe'!$D176,Nomenclature!$F$1:$G$8,2,FALSE))-'Market shares starting point Fe'!AM176)+AM176,$Z176/SUMIFS('Eurostat market shares'!$Z$2:$Z$185,'Eurostat market shares'!$C$2:$C$185,'Market shares starting point Fe'!$C176,'Eurostat market shares'!$D$2:$D$185,'Market shares starting point Fe'!$D176)*(SUMIFS('RAW data extract'!AK$74:AK$81,'RAW data extract'!$C$74:$C$81,VLOOKUP('Market shares starting point Fe'!$D176,Nomenclature!$F$1:$G$8,2,FALSE))-'Market shares starting point Fe'!AM176)+AM176)</f>
        <v>0.89982096358759578</v>
      </c>
      <c r="AO176" s="7">
        <f>IF(SUMIFS('Eurostat market shares'!$Z$2:$Z$185,'Eurostat market shares'!$C$2:$C$185,'Market shares starting point Fe'!$C176,'Eurostat market shares'!$D$2:$D$185,'Market shares starting point Fe'!$D176)=0,(SUMIFS('RAW data extract'!AL$74:AL$81,'RAW data extract'!$C$74:$C$81,VLOOKUP('Market shares starting point Fe'!$D176,Nomenclature!$F$1:$G$8,2,FALSE))-'Market shares starting point Fe'!AN176)+AN176,$Z176/SUMIFS('Eurostat market shares'!$Z$2:$Z$185,'Eurostat market shares'!$C$2:$C$185,'Market shares starting point Fe'!$C176,'Eurostat market shares'!$D$2:$D$185,'Market shares starting point Fe'!$D176)*(SUMIFS('RAW data extract'!AL$74:AL$81,'RAW data extract'!$C$74:$C$81,VLOOKUP('Market shares starting point Fe'!$D176,Nomenclature!$F$1:$G$8,2,FALSE))-'Market shares starting point Fe'!AN176)+AN176)</f>
        <v>0.89160165235825717</v>
      </c>
      <c r="AP176" s="7">
        <f>IF(SUMIFS('Eurostat market shares'!$Z$2:$Z$185,'Eurostat market shares'!$C$2:$C$185,'Market shares starting point Fe'!$C176,'Eurostat market shares'!$D$2:$D$185,'Market shares starting point Fe'!$D176)=0,(SUMIFS('RAW data extract'!AM$74:AM$81,'RAW data extract'!$C$74:$C$81,VLOOKUP('Market shares starting point Fe'!$D176,Nomenclature!$F$1:$G$8,2,FALSE))-'Market shares starting point Fe'!AO176)+AO176,$Z176/SUMIFS('Eurostat market shares'!$Z$2:$Z$185,'Eurostat market shares'!$C$2:$C$185,'Market shares starting point Fe'!$C176,'Eurostat market shares'!$D$2:$D$185,'Market shares starting point Fe'!$D176)*(SUMIFS('RAW data extract'!AM$74:AM$81,'RAW data extract'!$C$74:$C$81,VLOOKUP('Market shares starting point Fe'!$D176,Nomenclature!$F$1:$G$8,2,FALSE))-'Market shares starting point Fe'!AO176)+AO176)</f>
        <v>0.88248661416599927</v>
      </c>
      <c r="AQ176" s="7">
        <f>IF(SUMIFS('Eurostat market shares'!$Z$2:$Z$185,'Eurostat market shares'!$C$2:$C$185,'Market shares starting point Fe'!$C176,'Eurostat market shares'!$D$2:$D$185,'Market shares starting point Fe'!$D176)=0,(SUMIFS('RAW data extract'!AN$74:AN$81,'RAW data extract'!$C$74:$C$81,VLOOKUP('Market shares starting point Fe'!$D176,Nomenclature!$F$1:$G$8,2,FALSE))-'Market shares starting point Fe'!AP176)+AP176,$Z176/SUMIFS('Eurostat market shares'!$Z$2:$Z$185,'Eurostat market shares'!$C$2:$C$185,'Market shares starting point Fe'!$C176,'Eurostat market shares'!$D$2:$D$185,'Market shares starting point Fe'!$D176)*(SUMIFS('RAW data extract'!AN$74:AN$81,'RAW data extract'!$C$74:$C$81,VLOOKUP('Market shares starting point Fe'!$D176,Nomenclature!$F$1:$G$8,2,FALSE))-'Market shares starting point Fe'!AP176)+AP176)</f>
        <v>0.87275386714118752</v>
      </c>
      <c r="AR176" s="7">
        <f>IF(SUMIFS('Eurostat market shares'!$Z$2:$Z$185,'Eurostat market shares'!$C$2:$C$185,'Market shares starting point Fe'!$C176,'Eurostat market shares'!$D$2:$D$185,'Market shares starting point Fe'!$D176)=0,(SUMIFS('RAW data extract'!AO$74:AO$81,'RAW data extract'!$C$74:$C$81,VLOOKUP('Market shares starting point Fe'!$D176,Nomenclature!$F$1:$G$8,2,FALSE))-'Market shares starting point Fe'!AQ176)+AQ176,$Z176/SUMIFS('Eurostat market shares'!$Z$2:$Z$185,'Eurostat market shares'!$C$2:$C$185,'Market shares starting point Fe'!$C176,'Eurostat market shares'!$D$2:$D$185,'Market shares starting point Fe'!$D176)*(SUMIFS('RAW data extract'!AO$74:AO$81,'RAW data extract'!$C$74:$C$81,VLOOKUP('Market shares starting point Fe'!$D176,Nomenclature!$F$1:$G$8,2,FALSE))-'Market shares starting point Fe'!AQ176)+AQ176)</f>
        <v>0.86228020646038006</v>
      </c>
      <c r="AS176" s="7">
        <f>IF(SUMIFS('Eurostat market shares'!$Z$2:$Z$185,'Eurostat market shares'!$C$2:$C$185,'Market shares starting point Fe'!$C176,'Eurostat market shares'!$D$2:$D$185,'Market shares starting point Fe'!$D176)=0,(SUMIFS('RAW data extract'!AP$74:AP$81,'RAW data extract'!$C$74:$C$81,VLOOKUP('Market shares starting point Fe'!$D176,Nomenclature!$F$1:$G$8,2,FALSE))-'Market shares starting point Fe'!AR176)+AR176,$Z176/SUMIFS('Eurostat market shares'!$Z$2:$Z$185,'Eurostat market shares'!$C$2:$C$185,'Market shares starting point Fe'!$C176,'Eurostat market shares'!$D$2:$D$185,'Market shares starting point Fe'!$D176)*(SUMIFS('RAW data extract'!AP$74:AP$81,'RAW data extract'!$C$74:$C$81,VLOOKUP('Market shares starting point Fe'!$D176,Nomenclature!$F$1:$G$8,2,FALSE))-'Market shares starting point Fe'!AR176)+AR176)</f>
        <v>0.85109169656080719</v>
      </c>
      <c r="AT176" s="7">
        <f>IF(SUMIFS('Eurostat market shares'!$Z$2:$Z$185,'Eurostat market shares'!$C$2:$C$185,'Market shares starting point Fe'!$C176,'Eurostat market shares'!$D$2:$D$185,'Market shares starting point Fe'!$D176)=0,(SUMIFS('RAW data extract'!AQ$74:AQ$81,'RAW data extract'!$C$74:$C$81,VLOOKUP('Market shares starting point Fe'!$D176,Nomenclature!$F$1:$G$8,2,FALSE))-'Market shares starting point Fe'!AS176)+AS176,$Z176/SUMIFS('Eurostat market shares'!$Z$2:$Z$185,'Eurostat market shares'!$C$2:$C$185,'Market shares starting point Fe'!$C176,'Eurostat market shares'!$D$2:$D$185,'Market shares starting point Fe'!$D176)*(SUMIFS('RAW data extract'!AQ$74:AQ$81,'RAW data extract'!$C$74:$C$81,VLOOKUP('Market shares starting point Fe'!$D176,Nomenclature!$F$1:$G$8,2,FALSE))-'Market shares starting point Fe'!AS176)+AS176)</f>
        <v>0.83925807253227835</v>
      </c>
      <c r="AU176" s="7">
        <f>IF(SUMIFS('Eurostat market shares'!$Z$2:$Z$185,'Eurostat market shares'!$C$2:$C$185,'Market shares starting point Fe'!$C176,'Eurostat market shares'!$D$2:$D$185,'Market shares starting point Fe'!$D176)=0,(SUMIFS('RAW data extract'!AR$74:AR$81,'RAW data extract'!$C$74:$C$81,VLOOKUP('Market shares starting point Fe'!$D176,Nomenclature!$F$1:$G$8,2,FALSE))-'Market shares starting point Fe'!AT176)+AT176,$Z176/SUMIFS('Eurostat market shares'!$Z$2:$Z$185,'Eurostat market shares'!$C$2:$C$185,'Market shares starting point Fe'!$C176,'Eurostat market shares'!$D$2:$D$185,'Market shares starting point Fe'!$D176)*(SUMIFS('RAW data extract'!AR$74:AR$81,'RAW data extract'!$C$74:$C$81,VLOOKUP('Market shares starting point Fe'!$D176,Nomenclature!$F$1:$G$8,2,FALSE))-'Market shares starting point Fe'!AT176)+AT176)</f>
        <v>0.82709282588319766</v>
      </c>
      <c r="AV176" s="7">
        <f>IF(SUMIFS('Eurostat market shares'!$Z$2:$Z$185,'Eurostat market shares'!$C$2:$C$185,'Market shares starting point Fe'!$C176,'Eurostat market shares'!$D$2:$D$185,'Market shares starting point Fe'!$D176)=0,(SUMIFS('RAW data extract'!AS$74:AS$81,'RAW data extract'!$C$74:$C$81,VLOOKUP('Market shares starting point Fe'!$D176,Nomenclature!$F$1:$G$8,2,FALSE))-'Market shares starting point Fe'!AU176)+AU176,$Z176/SUMIFS('Eurostat market shares'!$Z$2:$Z$185,'Eurostat market shares'!$C$2:$C$185,'Market shares starting point Fe'!$C176,'Eurostat market shares'!$D$2:$D$185,'Market shares starting point Fe'!$D176)*(SUMIFS('RAW data extract'!AS$74:AS$81,'RAW data extract'!$C$74:$C$81,VLOOKUP('Market shares starting point Fe'!$D176,Nomenclature!$F$1:$G$8,2,FALSE))-'Market shares starting point Fe'!AU176)+AU176)</f>
        <v>0.81419449017530987</v>
      </c>
      <c r="AW176" s="7">
        <f>IF(SUMIFS('Eurostat market shares'!$Z$2:$Z$185,'Eurostat market shares'!$C$2:$C$185,'Market shares starting point Fe'!$C176,'Eurostat market shares'!$D$2:$D$185,'Market shares starting point Fe'!$D176)=0,(SUMIFS('RAW data extract'!AT$74:AT$81,'RAW data extract'!$C$74:$C$81,VLOOKUP('Market shares starting point Fe'!$D176,Nomenclature!$F$1:$G$8,2,FALSE))-'Market shares starting point Fe'!AV176)+AV176,$Z176/SUMIFS('Eurostat market shares'!$Z$2:$Z$185,'Eurostat market shares'!$C$2:$C$185,'Market shares starting point Fe'!$C176,'Eurostat market shares'!$D$2:$D$185,'Market shares starting point Fe'!$D176)*(SUMIFS('RAW data extract'!AT$74:AT$81,'RAW data extract'!$C$74:$C$81,VLOOKUP('Market shares starting point Fe'!$D176,Nomenclature!$F$1:$G$8,2,FALSE))-'Market shares starting point Fe'!AV176)+AV176)</f>
        <v>0.80029852567048843</v>
      </c>
      <c r="AX176" s="7">
        <f>IF(SUMIFS('Eurostat market shares'!$Z$2:$Z$185,'Eurostat market shares'!$C$2:$C$185,'Market shares starting point Fe'!$C176,'Eurostat market shares'!$D$2:$D$185,'Market shares starting point Fe'!$D176)=0,(SUMIFS('RAW data extract'!AU$74:AU$81,'RAW data extract'!$C$74:$C$81,VLOOKUP('Market shares starting point Fe'!$D176,Nomenclature!$F$1:$G$8,2,FALSE))-'Market shares starting point Fe'!AW176)+AW176,$Z176/SUMIFS('Eurostat market shares'!$Z$2:$Z$185,'Eurostat market shares'!$C$2:$C$185,'Market shares starting point Fe'!$C176,'Eurostat market shares'!$D$2:$D$185,'Market shares starting point Fe'!$D176)*(SUMIFS('RAW data extract'!AU$74:AU$81,'RAW data extract'!$C$74:$C$81,VLOOKUP('Market shares starting point Fe'!$D176,Nomenclature!$F$1:$G$8,2,FALSE))-'Market shares starting point Fe'!AW176)+AW176)</f>
        <v>0.78702202235670793</v>
      </c>
      <c r="AY176" s="7">
        <f>IF(SUMIFS('Eurostat market shares'!$Z$2:$Z$185,'Eurostat market shares'!$C$2:$C$185,'Market shares starting point Fe'!$C176,'Eurostat market shares'!$D$2:$D$185,'Market shares starting point Fe'!$D176)=0,(SUMIFS('RAW data extract'!AV$74:AV$81,'RAW data extract'!$C$74:$C$81,VLOOKUP('Market shares starting point Fe'!$D176,Nomenclature!$F$1:$G$8,2,FALSE))-'Market shares starting point Fe'!AX176)+AX176,$Z176/SUMIFS('Eurostat market shares'!$Z$2:$Z$185,'Eurostat market shares'!$C$2:$C$185,'Market shares starting point Fe'!$C176,'Eurostat market shares'!$D$2:$D$185,'Market shares starting point Fe'!$D176)*(SUMIFS('RAW data extract'!AV$74:AV$81,'RAW data extract'!$C$74:$C$81,VLOOKUP('Market shares starting point Fe'!$D176,Nomenclature!$F$1:$G$8,2,FALSE))-'Market shares starting point Fe'!AX176)+AX176)</f>
        <v>0.76913270473631434</v>
      </c>
      <c r="AZ176" s="7">
        <f>IF(SUMIFS('Eurostat market shares'!$Z$2:$Z$185,'Eurostat market shares'!$C$2:$C$185,'Market shares starting point Fe'!$C176,'Eurostat market shares'!$D$2:$D$185,'Market shares starting point Fe'!$D176)=0,(SUMIFS('RAW data extract'!AW$74:AW$81,'RAW data extract'!$C$74:$C$81,VLOOKUP('Market shares starting point Fe'!$D176,Nomenclature!$F$1:$G$8,2,FALSE))-'Market shares starting point Fe'!AY176)+AY176,$Z176/SUMIFS('Eurostat market shares'!$Z$2:$Z$185,'Eurostat market shares'!$C$2:$C$185,'Market shares starting point Fe'!$C176,'Eurostat market shares'!$D$2:$D$185,'Market shares starting point Fe'!$D176)*(SUMIFS('RAW data extract'!AW$74:AW$81,'RAW data extract'!$C$74:$C$81,VLOOKUP('Market shares starting point Fe'!$D176,Nomenclature!$F$1:$G$8,2,FALSE))-'Market shares starting point Fe'!AY176)+AY176)</f>
        <v>0.75188809197650175</v>
      </c>
      <c r="BA176" s="7">
        <f>IF(SUMIFS('Eurostat market shares'!$Z$2:$Z$185,'Eurostat market shares'!$C$2:$C$185,'Market shares starting point Fe'!$C176,'Eurostat market shares'!$D$2:$D$185,'Market shares starting point Fe'!$D176)=0,(SUMIFS('RAW data extract'!AX$74:AX$81,'RAW data extract'!$C$74:$C$81,VLOOKUP('Market shares starting point Fe'!$D176,Nomenclature!$F$1:$G$8,2,FALSE))-'Market shares starting point Fe'!AZ176)+AZ176,$Z176/SUMIFS('Eurostat market shares'!$Z$2:$Z$185,'Eurostat market shares'!$C$2:$C$185,'Market shares starting point Fe'!$C176,'Eurostat market shares'!$D$2:$D$185,'Market shares starting point Fe'!$D176)*(SUMIFS('RAW data extract'!AX$74:AX$81,'RAW data extract'!$C$74:$C$81,VLOOKUP('Market shares starting point Fe'!$D176,Nomenclature!$F$1:$G$8,2,FALSE))-'Market shares starting point Fe'!AZ176)+AZ176)</f>
        <v>0.73273910625718097</v>
      </c>
      <c r="BB176" s="7">
        <f>IF(SUMIFS('Eurostat market shares'!$Z$2:$Z$185,'Eurostat market shares'!$C$2:$C$185,'Market shares starting point Fe'!$C176,'Eurostat market shares'!$D$2:$D$185,'Market shares starting point Fe'!$D176)=0,(SUMIFS('RAW data extract'!AY$74:AY$81,'RAW data extract'!$C$74:$C$81,VLOOKUP('Market shares starting point Fe'!$D176,Nomenclature!$F$1:$G$8,2,FALSE))-'Market shares starting point Fe'!BA176)+BA176,$Z176/SUMIFS('Eurostat market shares'!$Z$2:$Z$185,'Eurostat market shares'!$C$2:$C$185,'Market shares starting point Fe'!$C176,'Eurostat market shares'!$D$2:$D$185,'Market shares starting point Fe'!$D176)*(SUMIFS('RAW data extract'!AY$74:AY$81,'RAW data extract'!$C$74:$C$81,VLOOKUP('Market shares starting point Fe'!$D176,Nomenclature!$F$1:$G$8,2,FALSE))-'Market shares starting point Fe'!BA176)+BA176)</f>
        <v>0.71162920981455213</v>
      </c>
      <c r="BC176" s="7">
        <f>IF(SUMIFS('Eurostat market shares'!$Z$2:$Z$185,'Eurostat market shares'!$C$2:$C$185,'Market shares starting point Fe'!$C176,'Eurostat market shares'!$D$2:$D$185,'Market shares starting point Fe'!$D176)=0,(SUMIFS('RAW data extract'!AZ$74:AZ$81,'RAW data extract'!$C$74:$C$81,VLOOKUP('Market shares starting point Fe'!$D176,Nomenclature!$F$1:$G$8,2,FALSE))-'Market shares starting point Fe'!BB176)+BB176,$Z176/SUMIFS('Eurostat market shares'!$Z$2:$Z$185,'Eurostat market shares'!$C$2:$C$185,'Market shares starting point Fe'!$C176,'Eurostat market shares'!$D$2:$D$185,'Market shares starting point Fe'!$D176)*(SUMIFS('RAW data extract'!AZ$74:AZ$81,'RAW data extract'!$C$74:$C$81,VLOOKUP('Market shares starting point Fe'!$D176,Nomenclature!$F$1:$G$8,2,FALSE))-'Market shares starting point Fe'!BB176)+BB176)</f>
        <v>0.68824575176071623</v>
      </c>
      <c r="BD176" s="7">
        <f>IF(SUMIFS('Eurostat market shares'!$Z$2:$Z$185,'Eurostat market shares'!$C$2:$C$185,'Market shares starting point Fe'!$C176,'Eurostat market shares'!$D$2:$D$185,'Market shares starting point Fe'!$D176)=0,(SUMIFS('RAW data extract'!BA$74:BA$81,'RAW data extract'!$C$74:$C$81,VLOOKUP('Market shares starting point Fe'!$D176,Nomenclature!$F$1:$G$8,2,FALSE))-'Market shares starting point Fe'!BC176)+BC176,$Z176/SUMIFS('Eurostat market shares'!$Z$2:$Z$185,'Eurostat market shares'!$C$2:$C$185,'Market shares starting point Fe'!$C176,'Eurostat market shares'!$D$2:$D$185,'Market shares starting point Fe'!$D176)*(SUMIFS('RAW data extract'!BA$74:BA$81,'RAW data extract'!$C$74:$C$81,VLOOKUP('Market shares starting point Fe'!$D176,Nomenclature!$F$1:$G$8,2,FALSE))-'Market shares starting point Fe'!BC176)+BC176)</f>
        <v>0.66261958962623013</v>
      </c>
      <c r="BE176" s="7">
        <f>IF(SUMIFS('Eurostat market shares'!$Z$2:$Z$185,'Eurostat market shares'!$C$2:$C$185,'Market shares starting point Fe'!$C176,'Eurostat market shares'!$D$2:$D$185,'Market shares starting point Fe'!$D176)=0,(SUMIFS('RAW data extract'!BB$74:BB$81,'RAW data extract'!$C$74:$C$81,VLOOKUP('Market shares starting point Fe'!$D176,Nomenclature!$F$1:$G$8,2,FALSE))-'Market shares starting point Fe'!BD176)+BD176,$Z176/SUMIFS('Eurostat market shares'!$Z$2:$Z$185,'Eurostat market shares'!$C$2:$C$185,'Market shares starting point Fe'!$C176,'Eurostat market shares'!$D$2:$D$185,'Market shares starting point Fe'!$D176)*(SUMIFS('RAW data extract'!BB$74:BB$81,'RAW data extract'!$C$74:$C$81,VLOOKUP('Market shares starting point Fe'!$D176,Nomenclature!$F$1:$G$8,2,FALSE))-'Market shares starting point Fe'!BD176)+BD176)</f>
        <v>0.63386152081682989</v>
      </c>
      <c r="BF176" s="7">
        <f>IF(SUMIFS('Eurostat market shares'!$Z$2:$Z$185,'Eurostat market shares'!$C$2:$C$185,'Market shares starting point Fe'!$C176,'Eurostat market shares'!$D$2:$D$185,'Market shares starting point Fe'!$D176)=0,(SUMIFS('RAW data extract'!BC$74:BC$81,'RAW data extract'!$C$74:$C$81,VLOOKUP('Market shares starting point Fe'!$D176,Nomenclature!$F$1:$G$8,2,FALSE))-'Market shares starting point Fe'!BE176)+BE176,$Z176/SUMIFS('Eurostat market shares'!$Z$2:$Z$185,'Eurostat market shares'!$C$2:$C$185,'Market shares starting point Fe'!$C176,'Eurostat market shares'!$D$2:$D$185,'Market shares starting point Fe'!$D176)*(SUMIFS('RAW data extract'!BC$74:BC$81,'RAW data extract'!$C$74:$C$81,VLOOKUP('Market shares starting point Fe'!$D176,Nomenclature!$F$1:$G$8,2,FALSE))-'Market shares starting point Fe'!BE176)+BE176)</f>
        <v>0.60163005403862202</v>
      </c>
      <c r="BG176" s="7">
        <f>IF(SUMIFS('Eurostat market shares'!$Z$2:$Z$185,'Eurostat market shares'!$C$2:$C$185,'Market shares starting point Fe'!$C176,'Eurostat market shares'!$D$2:$D$185,'Market shares starting point Fe'!$D176)=0,(SUMIFS('RAW data extract'!BD$74:BD$81,'RAW data extract'!$C$74:$C$81,VLOOKUP('Market shares starting point Fe'!$D176,Nomenclature!$F$1:$G$8,2,FALSE))-'Market shares starting point Fe'!BF176)+BF176,$Z176/SUMIFS('Eurostat market shares'!$Z$2:$Z$185,'Eurostat market shares'!$C$2:$C$185,'Market shares starting point Fe'!$C176,'Eurostat market shares'!$D$2:$D$185,'Market shares starting point Fe'!$D176)*(SUMIFS('RAW data extract'!BD$74:BD$81,'RAW data extract'!$C$74:$C$81,VLOOKUP('Market shares starting point Fe'!$D176,Nomenclature!$F$1:$G$8,2,FALSE))-'Market shares starting point Fe'!BF176)+BF176)</f>
        <v>0.56529754551050027</v>
      </c>
      <c r="BH176" s="7">
        <f>IF(SUMIFS('Eurostat market shares'!$Z$2:$Z$185,'Eurostat market shares'!$C$2:$C$185,'Market shares starting point Fe'!$C176,'Eurostat market shares'!$D$2:$D$185,'Market shares starting point Fe'!$D176)=0,(SUMIFS('RAW data extract'!BE$74:BE$81,'RAW data extract'!$C$74:$C$81,VLOOKUP('Market shares starting point Fe'!$D176,Nomenclature!$F$1:$G$8,2,FALSE))-'Market shares starting point Fe'!BG176)+BG176,$Z176/SUMIFS('Eurostat market shares'!$Z$2:$Z$185,'Eurostat market shares'!$C$2:$C$185,'Market shares starting point Fe'!$C176,'Eurostat market shares'!$D$2:$D$185,'Market shares starting point Fe'!$D176)*(SUMIFS('RAW data extract'!BE$74:BE$81,'RAW data extract'!$C$74:$C$81,VLOOKUP('Market shares starting point Fe'!$D176,Nomenclature!$F$1:$G$8,2,FALSE))-'Market shares starting point Fe'!BG176)+BG176)</f>
        <v>0.52399357406771274</v>
      </c>
    </row>
    <row r="177" spans="1:60" hidden="1" x14ac:dyDescent="0.3">
      <c r="A177" s="2" t="s">
        <v>9</v>
      </c>
      <c r="B177" s="2" t="s">
        <v>10</v>
      </c>
      <c r="C177" s="2" t="s">
        <v>40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6">
        <f>1-SUM(J171:J176)</f>
        <v>0</v>
      </c>
      <c r="K177" s="6">
        <f t="shared" ref="K177" si="952">1-SUM(K171:K176)</f>
        <v>0</v>
      </c>
      <c r="L177" s="6">
        <f t="shared" ref="L177" si="953">1-SUM(L171:L176)</f>
        <v>0</v>
      </c>
      <c r="M177" s="6">
        <f t="shared" ref="M177" si="954">1-SUM(M171:M176)</f>
        <v>0</v>
      </c>
      <c r="N177" s="6">
        <f t="shared" ref="N177" si="955">1-SUM(N171:N176)</f>
        <v>0</v>
      </c>
      <c r="O177" s="6">
        <f t="shared" ref="O177" si="956">1-SUM(O171:O176)</f>
        <v>6.6979236436615075E-5</v>
      </c>
      <c r="P177" s="6">
        <f t="shared" ref="P177" si="957">1-SUM(P171:P176)</f>
        <v>0</v>
      </c>
      <c r="Q177" s="6">
        <f t="shared" ref="Q177" si="958">1-SUM(Q171:Q176)</f>
        <v>-5.6711847104873314E-5</v>
      </c>
      <c r="R177" s="6">
        <f t="shared" ref="R177" si="959">1-SUM(R171:R176)</f>
        <v>-4.8283520834413451E-5</v>
      </c>
      <c r="S177" s="6">
        <f t="shared" ref="S177" si="960">1-SUM(S171:S176)</f>
        <v>5.7218058019059548E-5</v>
      </c>
      <c r="T177" s="6">
        <f t="shared" ref="T177" si="961">1-SUM(T171:T176)</f>
        <v>5.535566011627413E-5</v>
      </c>
      <c r="U177" s="6">
        <f t="shared" ref="U177" si="962">1-SUM(U171:U176)</f>
        <v>0</v>
      </c>
      <c r="V177" s="6">
        <f t="shared" ref="V177" si="963">1-SUM(V171:V176)</f>
        <v>0</v>
      </c>
      <c r="W177" s="6">
        <f t="shared" ref="W177" si="964">1-SUM(W171:W176)</f>
        <v>5.436259853219827E-5</v>
      </c>
      <c r="X177" s="6">
        <f t="shared" ref="X177" si="965">1-SUM(X171:X176)</f>
        <v>0</v>
      </c>
      <c r="Y177" s="6">
        <f t="shared" ref="Y177" si="966">1-SUM(Y171:Y176)</f>
        <v>0</v>
      </c>
      <c r="Z177" s="6">
        <f t="shared" ref="Z177" si="967">1-SUM(Z171:Z176)</f>
        <v>0</v>
      </c>
      <c r="AA177" s="7">
        <f>IF(SUMIFS('Eurostat market shares'!$Z$2:$Z$185,'Eurostat market shares'!$C$2:$C$185,'Market shares starting point Fe'!$C177,'Eurostat market shares'!$D$2:$D$185,'Market shares starting point Fe'!$D177)=0,(SUMIFS('RAW data extract'!X$74:X$81,'RAW data extract'!$C$74:$C$81,VLOOKUP('Market shares starting point Fe'!$D177,Nomenclature!$F$1:$G$8,2,FALSE))-'Market shares starting point Fe'!Z177)+Z177,$Z177/SUMIFS('Eurostat market shares'!$Z$2:$Z$185,'Eurostat market shares'!$C$2:$C$185,'Market shares starting point Fe'!$C177,'Eurostat market shares'!$D$2:$D$185,'Market shares starting point Fe'!$D177)*(SUMIFS('RAW data extract'!X$74:X$81,'RAW data extract'!$C$74:$C$81,VLOOKUP('Market shares starting point Fe'!$D177,Nomenclature!$F$1:$G$8,2,FALSE))-'Market shares starting point Fe'!Z177)+Z177)</f>
        <v>1.0276613981721808E-3</v>
      </c>
      <c r="AB177" s="7">
        <f>IF(SUMIFS('Eurostat market shares'!$Z$2:$Z$185,'Eurostat market shares'!$C$2:$C$185,'Market shares starting point Fe'!$C177,'Eurostat market shares'!$D$2:$D$185,'Market shares starting point Fe'!$D177)=0,(SUMIFS('RAW data extract'!Y$74:Y$81,'RAW data extract'!$C$74:$C$81,VLOOKUP('Market shares starting point Fe'!$D177,Nomenclature!$F$1:$G$8,2,FALSE))-'Market shares starting point Fe'!AA177)+AA177,$Z177/SUMIFS('Eurostat market shares'!$Z$2:$Z$185,'Eurostat market shares'!$C$2:$C$185,'Market shares starting point Fe'!$C177,'Eurostat market shares'!$D$2:$D$185,'Market shares starting point Fe'!$D177)*(SUMIFS('RAW data extract'!Y$74:Y$81,'RAW data extract'!$C$74:$C$81,VLOOKUP('Market shares starting point Fe'!$D177,Nomenclature!$F$1:$G$8,2,FALSE))-'Market shares starting point Fe'!AA177)+AA177)</f>
        <v>1.0389435716427644E-3</v>
      </c>
      <c r="AC177" s="7">
        <f>IF(SUMIFS('Eurostat market shares'!$Z$2:$Z$185,'Eurostat market shares'!$C$2:$C$185,'Market shares starting point Fe'!$C177,'Eurostat market shares'!$D$2:$D$185,'Market shares starting point Fe'!$D177)=0,(SUMIFS('RAW data extract'!Z$74:Z$81,'RAW data extract'!$C$74:$C$81,VLOOKUP('Market shares starting point Fe'!$D177,Nomenclature!$F$1:$G$8,2,FALSE))-'Market shares starting point Fe'!AB177)+AB177,$Z177/SUMIFS('Eurostat market shares'!$Z$2:$Z$185,'Eurostat market shares'!$C$2:$C$185,'Market shares starting point Fe'!$C177,'Eurostat market shares'!$D$2:$D$185,'Market shares starting point Fe'!$D177)*(SUMIFS('RAW data extract'!Z$74:Z$81,'RAW data extract'!$C$74:$C$81,VLOOKUP('Market shares starting point Fe'!$D177,Nomenclature!$F$1:$G$8,2,FALSE))-'Market shares starting point Fe'!AB177)+AB177)</f>
        <v>1.0579582146478287E-3</v>
      </c>
      <c r="AD177" s="7">
        <f>IF(SUMIFS('Eurostat market shares'!$Z$2:$Z$185,'Eurostat market shares'!$C$2:$C$185,'Market shares starting point Fe'!$C177,'Eurostat market shares'!$D$2:$D$185,'Market shares starting point Fe'!$D177)=0,(SUMIFS('RAW data extract'!AA$74:AA$81,'RAW data extract'!$C$74:$C$81,VLOOKUP('Market shares starting point Fe'!$D177,Nomenclature!$F$1:$G$8,2,FALSE))-'Market shares starting point Fe'!AC177)+AC177,$Z177/SUMIFS('Eurostat market shares'!$Z$2:$Z$185,'Eurostat market shares'!$C$2:$C$185,'Market shares starting point Fe'!$C177,'Eurostat market shares'!$D$2:$D$185,'Market shares starting point Fe'!$D177)*(SUMIFS('RAW data extract'!AA$74:AA$81,'RAW data extract'!$C$74:$C$81,VLOOKUP('Market shares starting point Fe'!$D177,Nomenclature!$F$1:$G$8,2,FALSE))-'Market shares starting point Fe'!AC177)+AC177)</f>
        <v>1.0918108716969316E-3</v>
      </c>
      <c r="AE177" s="7">
        <f>IF(SUMIFS('Eurostat market shares'!$Z$2:$Z$185,'Eurostat market shares'!$C$2:$C$185,'Market shares starting point Fe'!$C177,'Eurostat market shares'!$D$2:$D$185,'Market shares starting point Fe'!$D177)=0,(SUMIFS('RAW data extract'!AB$74:AB$81,'RAW data extract'!$C$74:$C$81,VLOOKUP('Market shares starting point Fe'!$D177,Nomenclature!$F$1:$G$8,2,FALSE))-'Market shares starting point Fe'!AD177)+AD177,$Z177/SUMIFS('Eurostat market shares'!$Z$2:$Z$185,'Eurostat market shares'!$C$2:$C$185,'Market shares starting point Fe'!$C177,'Eurostat market shares'!$D$2:$D$185,'Market shares starting point Fe'!$D177)*(SUMIFS('RAW data extract'!AB$74:AB$81,'RAW data extract'!$C$74:$C$81,VLOOKUP('Market shares starting point Fe'!$D177,Nomenclature!$F$1:$G$8,2,FALSE))-'Market shares starting point Fe'!AD177)+AD177)</f>
        <v>1.1047632222943586E-3</v>
      </c>
      <c r="AF177" s="7">
        <f>IF(SUMIFS('Eurostat market shares'!$Z$2:$Z$185,'Eurostat market shares'!$C$2:$C$185,'Market shares starting point Fe'!$C177,'Eurostat market shares'!$D$2:$D$185,'Market shares starting point Fe'!$D177)=0,(SUMIFS('RAW data extract'!AC$74:AC$81,'RAW data extract'!$C$74:$C$81,VLOOKUP('Market shares starting point Fe'!$D177,Nomenclature!$F$1:$G$8,2,FALSE))-'Market shares starting point Fe'!AE177)+AE177,$Z177/SUMIFS('Eurostat market shares'!$Z$2:$Z$185,'Eurostat market shares'!$C$2:$C$185,'Market shares starting point Fe'!$C177,'Eurostat market shares'!$D$2:$D$185,'Market shares starting point Fe'!$D177)*(SUMIFS('RAW data extract'!AC$74:AC$81,'RAW data extract'!$C$74:$C$81,VLOOKUP('Market shares starting point Fe'!$D177,Nomenclature!$F$1:$G$8,2,FALSE))-'Market shares starting point Fe'!AE177)+AE177)</f>
        <v>1.1198286141097071E-3</v>
      </c>
      <c r="AG177" s="7">
        <f>IF(SUMIFS('Eurostat market shares'!$Z$2:$Z$185,'Eurostat market shares'!$C$2:$C$185,'Market shares starting point Fe'!$C177,'Eurostat market shares'!$D$2:$D$185,'Market shares starting point Fe'!$D177)=0,(SUMIFS('RAW data extract'!AD$74:AD$81,'RAW data extract'!$C$74:$C$81,VLOOKUP('Market shares starting point Fe'!$D177,Nomenclature!$F$1:$G$8,2,FALSE))-'Market shares starting point Fe'!AF177)+AF177,$Z177/SUMIFS('Eurostat market shares'!$Z$2:$Z$185,'Eurostat market shares'!$C$2:$C$185,'Market shares starting point Fe'!$C177,'Eurostat market shares'!$D$2:$D$185,'Market shares starting point Fe'!$D177)*(SUMIFS('RAW data extract'!AD$74:AD$81,'RAW data extract'!$C$74:$C$81,VLOOKUP('Market shares starting point Fe'!$D177,Nomenclature!$F$1:$G$8,2,FALSE))-'Market shares starting point Fe'!AF177)+AF177)</f>
        <v>1.1369397967602194E-3</v>
      </c>
      <c r="AH177" s="7">
        <f>IF(SUMIFS('Eurostat market shares'!$Z$2:$Z$185,'Eurostat market shares'!$C$2:$C$185,'Market shares starting point Fe'!$C177,'Eurostat market shares'!$D$2:$D$185,'Market shares starting point Fe'!$D177)=0,(SUMIFS('RAW data extract'!AE$74:AE$81,'RAW data extract'!$C$74:$C$81,VLOOKUP('Market shares starting point Fe'!$D177,Nomenclature!$F$1:$G$8,2,FALSE))-'Market shares starting point Fe'!AG177)+AG177,$Z177/SUMIFS('Eurostat market shares'!$Z$2:$Z$185,'Eurostat market shares'!$C$2:$C$185,'Market shares starting point Fe'!$C177,'Eurostat market shares'!$D$2:$D$185,'Market shares starting point Fe'!$D177)*(SUMIFS('RAW data extract'!AE$74:AE$81,'RAW data extract'!$C$74:$C$81,VLOOKUP('Market shares starting point Fe'!$D177,Nomenclature!$F$1:$G$8,2,FALSE))-'Market shares starting point Fe'!AG177)+AG177)</f>
        <v>1.1573620931676655E-3</v>
      </c>
      <c r="AI177" s="7">
        <f>IF(SUMIFS('Eurostat market shares'!$Z$2:$Z$185,'Eurostat market shares'!$C$2:$C$185,'Market shares starting point Fe'!$C177,'Eurostat market shares'!$D$2:$D$185,'Market shares starting point Fe'!$D177)=0,(SUMIFS('RAW data extract'!AF$74:AF$81,'RAW data extract'!$C$74:$C$81,VLOOKUP('Market shares starting point Fe'!$D177,Nomenclature!$F$1:$G$8,2,FALSE))-'Market shares starting point Fe'!AH177)+AH177,$Z177/SUMIFS('Eurostat market shares'!$Z$2:$Z$185,'Eurostat market shares'!$C$2:$C$185,'Market shares starting point Fe'!$C177,'Eurostat market shares'!$D$2:$D$185,'Market shares starting point Fe'!$D177)*(SUMIFS('RAW data extract'!AF$74:AF$81,'RAW data extract'!$C$74:$C$81,VLOOKUP('Market shares starting point Fe'!$D177,Nomenclature!$F$1:$G$8,2,FALSE))-'Market shares starting point Fe'!AH177)+AH177)</f>
        <v>1.1798006925014368E-3</v>
      </c>
      <c r="AJ177" s="7">
        <f>IF(SUMIFS('Eurostat market shares'!$Z$2:$Z$185,'Eurostat market shares'!$C$2:$C$185,'Market shares starting point Fe'!$C177,'Eurostat market shares'!$D$2:$D$185,'Market shares starting point Fe'!$D177)=0,(SUMIFS('RAW data extract'!AG$74:AG$81,'RAW data extract'!$C$74:$C$81,VLOOKUP('Market shares starting point Fe'!$D177,Nomenclature!$F$1:$G$8,2,FALSE))-'Market shares starting point Fe'!AI177)+AI177,$Z177/SUMIFS('Eurostat market shares'!$Z$2:$Z$185,'Eurostat market shares'!$C$2:$C$185,'Market shares starting point Fe'!$C177,'Eurostat market shares'!$D$2:$D$185,'Market shares starting point Fe'!$D177)*(SUMIFS('RAW data extract'!AG$74:AG$81,'RAW data extract'!$C$74:$C$81,VLOOKUP('Market shares starting point Fe'!$D177,Nomenclature!$F$1:$G$8,2,FALSE))-'Market shares starting point Fe'!AI177)+AI177)</f>
        <v>1.2044940601735241E-3</v>
      </c>
      <c r="AK177" s="7">
        <f>IF(SUMIFS('Eurostat market shares'!$Z$2:$Z$185,'Eurostat market shares'!$C$2:$C$185,'Market shares starting point Fe'!$C177,'Eurostat market shares'!$D$2:$D$185,'Market shares starting point Fe'!$D177)=0,(SUMIFS('RAW data extract'!AH$74:AH$81,'RAW data extract'!$C$74:$C$81,VLOOKUP('Market shares starting point Fe'!$D177,Nomenclature!$F$1:$G$8,2,FALSE))-'Market shares starting point Fe'!AJ177)+AJ177,$Z177/SUMIFS('Eurostat market shares'!$Z$2:$Z$185,'Eurostat market shares'!$C$2:$C$185,'Market shares starting point Fe'!$C177,'Eurostat market shares'!$D$2:$D$185,'Market shares starting point Fe'!$D177)*(SUMIFS('RAW data extract'!AH$74:AH$81,'RAW data extract'!$C$74:$C$81,VLOOKUP('Market shares starting point Fe'!$D177,Nomenclature!$F$1:$G$8,2,FALSE))-'Market shares starting point Fe'!AJ177)+AJ177)</f>
        <v>1.2336119238165659E-3</v>
      </c>
      <c r="AL177" s="7">
        <f>IF(SUMIFS('Eurostat market shares'!$Z$2:$Z$185,'Eurostat market shares'!$C$2:$C$185,'Market shares starting point Fe'!$C177,'Eurostat market shares'!$D$2:$D$185,'Market shares starting point Fe'!$D177)=0,(SUMIFS('RAW data extract'!AI$74:AI$81,'RAW data extract'!$C$74:$C$81,VLOOKUP('Market shares starting point Fe'!$D177,Nomenclature!$F$1:$G$8,2,FALSE))-'Market shares starting point Fe'!AK177)+AK177,$Z177/SUMIFS('Eurostat market shares'!$Z$2:$Z$185,'Eurostat market shares'!$C$2:$C$185,'Market shares starting point Fe'!$C177,'Eurostat market shares'!$D$2:$D$185,'Market shares starting point Fe'!$D177)*(SUMIFS('RAW data extract'!AI$74:AI$81,'RAW data extract'!$C$74:$C$81,VLOOKUP('Market shares starting point Fe'!$D177,Nomenclature!$F$1:$G$8,2,FALSE))-'Market shares starting point Fe'!AK177)+AK177)</f>
        <v>1.268465559516849E-3</v>
      </c>
      <c r="AM177" s="7">
        <f>IF(SUMIFS('Eurostat market shares'!$Z$2:$Z$185,'Eurostat market shares'!$C$2:$C$185,'Market shares starting point Fe'!$C177,'Eurostat market shares'!$D$2:$D$185,'Market shares starting point Fe'!$D177)=0,(SUMIFS('RAW data extract'!AJ$74:AJ$81,'RAW data extract'!$C$74:$C$81,VLOOKUP('Market shares starting point Fe'!$D177,Nomenclature!$F$1:$G$8,2,FALSE))-'Market shares starting point Fe'!AL177)+AL177,$Z177/SUMIFS('Eurostat market shares'!$Z$2:$Z$185,'Eurostat market shares'!$C$2:$C$185,'Market shares starting point Fe'!$C177,'Eurostat market shares'!$D$2:$D$185,'Market shares starting point Fe'!$D177)*(SUMIFS('RAW data extract'!AJ$74:AJ$81,'RAW data extract'!$C$74:$C$81,VLOOKUP('Market shares starting point Fe'!$D177,Nomenclature!$F$1:$G$8,2,FALSE))-'Market shares starting point Fe'!AL177)+AL177)</f>
        <v>1.3109464826405865E-3</v>
      </c>
      <c r="AN177" s="7">
        <f>IF(SUMIFS('Eurostat market shares'!$Z$2:$Z$185,'Eurostat market shares'!$C$2:$C$185,'Market shares starting point Fe'!$C177,'Eurostat market shares'!$D$2:$D$185,'Market shares starting point Fe'!$D177)=0,(SUMIFS('RAW data extract'!AK$74:AK$81,'RAW data extract'!$C$74:$C$81,VLOOKUP('Market shares starting point Fe'!$D177,Nomenclature!$F$1:$G$8,2,FALSE))-'Market shares starting point Fe'!AM177)+AM177,$Z177/SUMIFS('Eurostat market shares'!$Z$2:$Z$185,'Eurostat market shares'!$C$2:$C$185,'Market shares starting point Fe'!$C177,'Eurostat market shares'!$D$2:$D$185,'Market shares starting point Fe'!$D177)*(SUMIFS('RAW data extract'!AK$74:AK$81,'RAW data extract'!$C$74:$C$81,VLOOKUP('Market shares starting point Fe'!$D177,Nomenclature!$F$1:$G$8,2,FALSE))-'Market shares starting point Fe'!AM177)+AM177)</f>
        <v>1.3643967276903124E-3</v>
      </c>
      <c r="AO177" s="7">
        <f>IF(SUMIFS('Eurostat market shares'!$Z$2:$Z$185,'Eurostat market shares'!$C$2:$C$185,'Market shares starting point Fe'!$C177,'Eurostat market shares'!$D$2:$D$185,'Market shares starting point Fe'!$D177)=0,(SUMIFS('RAW data extract'!AL$74:AL$81,'RAW data extract'!$C$74:$C$81,VLOOKUP('Market shares starting point Fe'!$D177,Nomenclature!$F$1:$G$8,2,FALSE))-'Market shares starting point Fe'!AN177)+AN177,$Z177/SUMIFS('Eurostat market shares'!$Z$2:$Z$185,'Eurostat market shares'!$C$2:$C$185,'Market shares starting point Fe'!$C177,'Eurostat market shares'!$D$2:$D$185,'Market shares starting point Fe'!$D177)*(SUMIFS('RAW data extract'!AL$74:AL$81,'RAW data extract'!$C$74:$C$81,VLOOKUP('Market shares starting point Fe'!$D177,Nomenclature!$F$1:$G$8,2,FALSE))-'Market shares starting point Fe'!AN177)+AN177)</f>
        <v>1.4271798005425584E-3</v>
      </c>
      <c r="AP177" s="7">
        <f>IF(SUMIFS('Eurostat market shares'!$Z$2:$Z$185,'Eurostat market shares'!$C$2:$C$185,'Market shares starting point Fe'!$C177,'Eurostat market shares'!$D$2:$D$185,'Market shares starting point Fe'!$D177)=0,(SUMIFS('RAW data extract'!AM$74:AM$81,'RAW data extract'!$C$74:$C$81,VLOOKUP('Market shares starting point Fe'!$D177,Nomenclature!$F$1:$G$8,2,FALSE))-'Market shares starting point Fe'!AO177)+AO177,$Z177/SUMIFS('Eurostat market shares'!$Z$2:$Z$185,'Eurostat market shares'!$C$2:$C$185,'Market shares starting point Fe'!$C177,'Eurostat market shares'!$D$2:$D$185,'Market shares starting point Fe'!$D177)*(SUMIFS('RAW data extract'!AM$74:AM$81,'RAW data extract'!$C$74:$C$81,VLOOKUP('Market shares starting point Fe'!$D177,Nomenclature!$F$1:$G$8,2,FALSE))-'Market shares starting point Fe'!AO177)+AO177)</f>
        <v>1.5003741575477807E-3</v>
      </c>
      <c r="AQ177" s="7">
        <f>IF(SUMIFS('Eurostat market shares'!$Z$2:$Z$185,'Eurostat market shares'!$C$2:$C$185,'Market shares starting point Fe'!$C177,'Eurostat market shares'!$D$2:$D$185,'Market shares starting point Fe'!$D177)=0,(SUMIFS('RAW data extract'!AN$74:AN$81,'RAW data extract'!$C$74:$C$81,VLOOKUP('Market shares starting point Fe'!$D177,Nomenclature!$F$1:$G$8,2,FALSE))-'Market shares starting point Fe'!AP177)+AP177,$Z177/SUMIFS('Eurostat market shares'!$Z$2:$Z$185,'Eurostat market shares'!$C$2:$C$185,'Market shares starting point Fe'!$C177,'Eurostat market shares'!$D$2:$D$185,'Market shares starting point Fe'!$D177)*(SUMIFS('RAW data extract'!AN$74:AN$81,'RAW data extract'!$C$74:$C$81,VLOOKUP('Market shares starting point Fe'!$D177,Nomenclature!$F$1:$G$8,2,FALSE))-'Market shares starting point Fe'!AP177)+AP177)</f>
        <v>1.5829916365067375E-3</v>
      </c>
      <c r="AR177" s="7">
        <f>IF(SUMIFS('Eurostat market shares'!$Z$2:$Z$185,'Eurostat market shares'!$C$2:$C$185,'Market shares starting point Fe'!$C177,'Eurostat market shares'!$D$2:$D$185,'Market shares starting point Fe'!$D177)=0,(SUMIFS('RAW data extract'!AO$74:AO$81,'RAW data extract'!$C$74:$C$81,VLOOKUP('Market shares starting point Fe'!$D177,Nomenclature!$F$1:$G$8,2,FALSE))-'Market shares starting point Fe'!AQ177)+AQ177,$Z177/SUMIFS('Eurostat market shares'!$Z$2:$Z$185,'Eurostat market shares'!$C$2:$C$185,'Market shares starting point Fe'!$C177,'Eurostat market shares'!$D$2:$D$185,'Market shares starting point Fe'!$D177)*(SUMIFS('RAW data extract'!AO$74:AO$81,'RAW data extract'!$C$74:$C$81,VLOOKUP('Market shares starting point Fe'!$D177,Nomenclature!$F$1:$G$8,2,FALSE))-'Market shares starting point Fe'!AQ177)+AQ177)</f>
        <v>1.6761214113994709E-3</v>
      </c>
      <c r="AS177" s="7">
        <f>IF(SUMIFS('Eurostat market shares'!$Z$2:$Z$185,'Eurostat market shares'!$C$2:$C$185,'Market shares starting point Fe'!$C177,'Eurostat market shares'!$D$2:$D$185,'Market shares starting point Fe'!$D177)=0,(SUMIFS('RAW data extract'!AP$74:AP$81,'RAW data extract'!$C$74:$C$81,VLOOKUP('Market shares starting point Fe'!$D177,Nomenclature!$F$1:$G$8,2,FALSE))-'Market shares starting point Fe'!AR177)+AR177,$Z177/SUMIFS('Eurostat market shares'!$Z$2:$Z$185,'Eurostat market shares'!$C$2:$C$185,'Market shares starting point Fe'!$C177,'Eurostat market shares'!$D$2:$D$185,'Market shares starting point Fe'!$D177)*(SUMIFS('RAW data extract'!AP$74:AP$81,'RAW data extract'!$C$74:$C$81,VLOOKUP('Market shares starting point Fe'!$D177,Nomenclature!$F$1:$G$8,2,FALSE))-'Market shares starting point Fe'!AR177)+AR177)</f>
        <v>1.7810369068512488E-3</v>
      </c>
      <c r="AT177" s="7">
        <f>IF(SUMIFS('Eurostat market shares'!$Z$2:$Z$185,'Eurostat market shares'!$C$2:$C$185,'Market shares starting point Fe'!$C177,'Eurostat market shares'!$D$2:$D$185,'Market shares starting point Fe'!$D177)=0,(SUMIFS('RAW data extract'!AQ$74:AQ$81,'RAW data extract'!$C$74:$C$81,VLOOKUP('Market shares starting point Fe'!$D177,Nomenclature!$F$1:$G$8,2,FALSE))-'Market shares starting point Fe'!AS177)+AS177,$Z177/SUMIFS('Eurostat market shares'!$Z$2:$Z$185,'Eurostat market shares'!$C$2:$C$185,'Market shares starting point Fe'!$C177,'Eurostat market shares'!$D$2:$D$185,'Market shares starting point Fe'!$D177)*(SUMIFS('RAW data extract'!AQ$74:AQ$81,'RAW data extract'!$C$74:$C$81,VLOOKUP('Market shares starting point Fe'!$D177,Nomenclature!$F$1:$G$8,2,FALSE))-'Market shares starting point Fe'!AS177)+AS177)</f>
        <v>1.9017989984994575E-3</v>
      </c>
      <c r="AU177" s="7">
        <f>IF(SUMIFS('Eurostat market shares'!$Z$2:$Z$185,'Eurostat market shares'!$C$2:$C$185,'Market shares starting point Fe'!$C177,'Eurostat market shares'!$D$2:$D$185,'Market shares starting point Fe'!$D177)=0,(SUMIFS('RAW data extract'!AR$74:AR$81,'RAW data extract'!$C$74:$C$81,VLOOKUP('Market shares starting point Fe'!$D177,Nomenclature!$F$1:$G$8,2,FALSE))-'Market shares starting point Fe'!AT177)+AT177,$Z177/SUMIFS('Eurostat market shares'!$Z$2:$Z$185,'Eurostat market shares'!$C$2:$C$185,'Market shares starting point Fe'!$C177,'Eurostat market shares'!$D$2:$D$185,'Market shares starting point Fe'!$D177)*(SUMIFS('RAW data extract'!AR$74:AR$81,'RAW data extract'!$C$74:$C$81,VLOOKUP('Market shares starting point Fe'!$D177,Nomenclature!$F$1:$G$8,2,FALSE))-'Market shares starting point Fe'!AT177)+AT177)</f>
        <v>2.0369226609876778E-3</v>
      </c>
      <c r="AV177" s="7">
        <f>IF(SUMIFS('Eurostat market shares'!$Z$2:$Z$185,'Eurostat market shares'!$C$2:$C$185,'Market shares starting point Fe'!$C177,'Eurostat market shares'!$D$2:$D$185,'Market shares starting point Fe'!$D177)=0,(SUMIFS('RAW data extract'!AS$74:AS$81,'RAW data extract'!$C$74:$C$81,VLOOKUP('Market shares starting point Fe'!$D177,Nomenclature!$F$1:$G$8,2,FALSE))-'Market shares starting point Fe'!AU177)+AU177,$Z177/SUMIFS('Eurostat market shares'!$Z$2:$Z$185,'Eurostat market shares'!$C$2:$C$185,'Market shares starting point Fe'!$C177,'Eurostat market shares'!$D$2:$D$185,'Market shares starting point Fe'!$D177)*(SUMIFS('RAW data extract'!AS$74:AS$81,'RAW data extract'!$C$74:$C$81,VLOOKUP('Market shares starting point Fe'!$D177,Nomenclature!$F$1:$G$8,2,FALSE))-'Market shares starting point Fe'!AU177)+AU177)</f>
        <v>2.1971128177983327E-3</v>
      </c>
      <c r="AW177" s="7">
        <f>IF(SUMIFS('Eurostat market shares'!$Z$2:$Z$185,'Eurostat market shares'!$C$2:$C$185,'Market shares starting point Fe'!$C177,'Eurostat market shares'!$D$2:$D$185,'Market shares starting point Fe'!$D177)=0,(SUMIFS('RAW data extract'!AT$74:AT$81,'RAW data extract'!$C$74:$C$81,VLOOKUP('Market shares starting point Fe'!$D177,Nomenclature!$F$1:$G$8,2,FALSE))-'Market shares starting point Fe'!AV177)+AV177,$Z177/SUMIFS('Eurostat market shares'!$Z$2:$Z$185,'Eurostat market shares'!$C$2:$C$185,'Market shares starting point Fe'!$C177,'Eurostat market shares'!$D$2:$D$185,'Market shares starting point Fe'!$D177)*(SUMIFS('RAW data extract'!AT$74:AT$81,'RAW data extract'!$C$74:$C$81,VLOOKUP('Market shares starting point Fe'!$D177,Nomenclature!$F$1:$G$8,2,FALSE))-'Market shares starting point Fe'!AV177)+AV177)</f>
        <v>2.3889626204798035E-3</v>
      </c>
      <c r="AX177" s="7">
        <f>IF(SUMIFS('Eurostat market shares'!$Z$2:$Z$185,'Eurostat market shares'!$C$2:$C$185,'Market shares starting point Fe'!$C177,'Eurostat market shares'!$D$2:$D$185,'Market shares starting point Fe'!$D177)=0,(SUMIFS('RAW data extract'!AU$74:AU$81,'RAW data extract'!$C$74:$C$81,VLOOKUP('Market shares starting point Fe'!$D177,Nomenclature!$F$1:$G$8,2,FALSE))-'Market shares starting point Fe'!AW177)+AW177,$Z177/SUMIFS('Eurostat market shares'!$Z$2:$Z$185,'Eurostat market shares'!$C$2:$C$185,'Market shares starting point Fe'!$C177,'Eurostat market shares'!$D$2:$D$185,'Market shares starting point Fe'!$D177)*(SUMIFS('RAW data extract'!AU$74:AU$81,'RAW data extract'!$C$74:$C$81,VLOOKUP('Market shares starting point Fe'!$D177,Nomenclature!$F$1:$G$8,2,FALSE))-'Market shares starting point Fe'!AW177)+AW177)</f>
        <v>2.6221717132054179E-3</v>
      </c>
      <c r="AY177" s="7">
        <f>IF(SUMIFS('Eurostat market shares'!$Z$2:$Z$185,'Eurostat market shares'!$C$2:$C$185,'Market shares starting point Fe'!$C177,'Eurostat market shares'!$D$2:$D$185,'Market shares starting point Fe'!$D177)=0,(SUMIFS('RAW data extract'!AV$74:AV$81,'RAW data extract'!$C$74:$C$81,VLOOKUP('Market shares starting point Fe'!$D177,Nomenclature!$F$1:$G$8,2,FALSE))-'Market shares starting point Fe'!AX177)+AX177,$Z177/SUMIFS('Eurostat market shares'!$Z$2:$Z$185,'Eurostat market shares'!$C$2:$C$185,'Market shares starting point Fe'!$C177,'Eurostat market shares'!$D$2:$D$185,'Market shares starting point Fe'!$D177)*(SUMIFS('RAW data extract'!AV$74:AV$81,'RAW data extract'!$C$74:$C$81,VLOOKUP('Market shares starting point Fe'!$D177,Nomenclature!$F$1:$G$8,2,FALSE))-'Market shares starting point Fe'!AX177)+AX177)</f>
        <v>2.8148257461133256E-3</v>
      </c>
      <c r="AZ177" s="7">
        <f>IF(SUMIFS('Eurostat market shares'!$Z$2:$Z$185,'Eurostat market shares'!$C$2:$C$185,'Market shares starting point Fe'!$C177,'Eurostat market shares'!$D$2:$D$185,'Market shares starting point Fe'!$D177)=0,(SUMIFS('RAW data extract'!AW$74:AW$81,'RAW data extract'!$C$74:$C$81,VLOOKUP('Market shares starting point Fe'!$D177,Nomenclature!$F$1:$G$8,2,FALSE))-'Market shares starting point Fe'!AY177)+AY177,$Z177/SUMIFS('Eurostat market shares'!$Z$2:$Z$185,'Eurostat market shares'!$C$2:$C$185,'Market shares starting point Fe'!$C177,'Eurostat market shares'!$D$2:$D$185,'Market shares starting point Fe'!$D177)*(SUMIFS('RAW data extract'!AW$74:AW$81,'RAW data extract'!$C$74:$C$81,VLOOKUP('Market shares starting point Fe'!$D177,Nomenclature!$F$1:$G$8,2,FALSE))-'Market shares starting point Fe'!AY177)+AY177)</f>
        <v>3.0652488740514506E-3</v>
      </c>
      <c r="BA177" s="7">
        <f>IF(SUMIFS('Eurostat market shares'!$Z$2:$Z$185,'Eurostat market shares'!$C$2:$C$185,'Market shares starting point Fe'!$C177,'Eurostat market shares'!$D$2:$D$185,'Market shares starting point Fe'!$D177)=0,(SUMIFS('RAW data extract'!AX$74:AX$81,'RAW data extract'!$C$74:$C$81,VLOOKUP('Market shares starting point Fe'!$D177,Nomenclature!$F$1:$G$8,2,FALSE))-'Market shares starting point Fe'!AZ177)+AZ177,$Z177/SUMIFS('Eurostat market shares'!$Z$2:$Z$185,'Eurostat market shares'!$C$2:$C$185,'Market shares starting point Fe'!$C177,'Eurostat market shares'!$D$2:$D$185,'Market shares starting point Fe'!$D177)*(SUMIFS('RAW data extract'!AX$74:AX$81,'RAW data extract'!$C$74:$C$81,VLOOKUP('Market shares starting point Fe'!$D177,Nomenclature!$F$1:$G$8,2,FALSE))-'Market shares starting point Fe'!AZ177)+AZ177)</f>
        <v>3.334783432032285E-3</v>
      </c>
      <c r="BB177" s="7">
        <f>IF(SUMIFS('Eurostat market shares'!$Z$2:$Z$185,'Eurostat market shares'!$C$2:$C$185,'Market shares starting point Fe'!$C177,'Eurostat market shares'!$D$2:$D$185,'Market shares starting point Fe'!$D177)=0,(SUMIFS('RAW data extract'!AY$74:AY$81,'RAW data extract'!$C$74:$C$81,VLOOKUP('Market shares starting point Fe'!$D177,Nomenclature!$F$1:$G$8,2,FALSE))-'Market shares starting point Fe'!BA177)+BA177,$Z177/SUMIFS('Eurostat market shares'!$Z$2:$Z$185,'Eurostat market shares'!$C$2:$C$185,'Market shares starting point Fe'!$C177,'Eurostat market shares'!$D$2:$D$185,'Market shares starting point Fe'!$D177)*(SUMIFS('RAW data extract'!AY$74:AY$81,'RAW data extract'!$C$74:$C$81,VLOOKUP('Market shares starting point Fe'!$D177,Nomenclature!$F$1:$G$8,2,FALSE))-'Market shares starting point Fe'!BA177)+BA177)</f>
        <v>3.6237132253118015E-3</v>
      </c>
      <c r="BC177" s="7">
        <f>IF(SUMIFS('Eurostat market shares'!$Z$2:$Z$185,'Eurostat market shares'!$C$2:$C$185,'Market shares starting point Fe'!$C177,'Eurostat market shares'!$D$2:$D$185,'Market shares starting point Fe'!$D177)=0,(SUMIFS('RAW data extract'!AZ$74:AZ$81,'RAW data extract'!$C$74:$C$81,VLOOKUP('Market shares starting point Fe'!$D177,Nomenclature!$F$1:$G$8,2,FALSE))-'Market shares starting point Fe'!BB177)+BB177,$Z177/SUMIFS('Eurostat market shares'!$Z$2:$Z$185,'Eurostat market shares'!$C$2:$C$185,'Market shares starting point Fe'!$C177,'Eurostat market shares'!$D$2:$D$185,'Market shares starting point Fe'!$D177)*(SUMIFS('RAW data extract'!AZ$74:AZ$81,'RAW data extract'!$C$74:$C$81,VLOOKUP('Market shares starting point Fe'!$D177,Nomenclature!$F$1:$G$8,2,FALSE))-'Market shares starting point Fe'!BB177)+BB177)</f>
        <v>3.93874778335757E-3</v>
      </c>
      <c r="BD177" s="7">
        <f>IF(SUMIFS('Eurostat market shares'!$Z$2:$Z$185,'Eurostat market shares'!$C$2:$C$185,'Market shares starting point Fe'!$C177,'Eurostat market shares'!$D$2:$D$185,'Market shares starting point Fe'!$D177)=0,(SUMIFS('RAW data extract'!BA$74:BA$81,'RAW data extract'!$C$74:$C$81,VLOOKUP('Market shares starting point Fe'!$D177,Nomenclature!$F$1:$G$8,2,FALSE))-'Market shares starting point Fe'!BC177)+BC177,$Z177/SUMIFS('Eurostat market shares'!$Z$2:$Z$185,'Eurostat market shares'!$C$2:$C$185,'Market shares starting point Fe'!$C177,'Eurostat market shares'!$D$2:$D$185,'Market shares starting point Fe'!$D177)*(SUMIFS('RAW data extract'!BA$74:BA$81,'RAW data extract'!$C$74:$C$81,VLOOKUP('Market shares starting point Fe'!$D177,Nomenclature!$F$1:$G$8,2,FALSE))-'Market shares starting point Fe'!BC177)+BC177)</f>
        <v>4.300220416896405E-3</v>
      </c>
      <c r="BE177" s="7">
        <f>IF(SUMIFS('Eurostat market shares'!$Z$2:$Z$185,'Eurostat market shares'!$C$2:$C$185,'Market shares starting point Fe'!$C177,'Eurostat market shares'!$D$2:$D$185,'Market shares starting point Fe'!$D177)=0,(SUMIFS('RAW data extract'!BB$74:BB$81,'RAW data extract'!$C$74:$C$81,VLOOKUP('Market shares starting point Fe'!$D177,Nomenclature!$F$1:$G$8,2,FALSE))-'Market shares starting point Fe'!BD177)+BD177,$Z177/SUMIFS('Eurostat market shares'!$Z$2:$Z$185,'Eurostat market shares'!$C$2:$C$185,'Market shares starting point Fe'!$C177,'Eurostat market shares'!$D$2:$D$185,'Market shares starting point Fe'!$D177)*(SUMIFS('RAW data extract'!BB$74:BB$81,'RAW data extract'!$C$74:$C$81,VLOOKUP('Market shares starting point Fe'!$D177,Nomenclature!$F$1:$G$8,2,FALSE))-'Market shares starting point Fe'!BD177)+BD177)</f>
        <v>4.6939839380802061E-3</v>
      </c>
      <c r="BF177" s="7">
        <f>IF(SUMIFS('Eurostat market shares'!$Z$2:$Z$185,'Eurostat market shares'!$C$2:$C$185,'Market shares starting point Fe'!$C177,'Eurostat market shares'!$D$2:$D$185,'Market shares starting point Fe'!$D177)=0,(SUMIFS('RAW data extract'!BC$74:BC$81,'RAW data extract'!$C$74:$C$81,VLOOKUP('Market shares starting point Fe'!$D177,Nomenclature!$F$1:$G$8,2,FALSE))-'Market shares starting point Fe'!BE177)+BE177,$Z177/SUMIFS('Eurostat market shares'!$Z$2:$Z$185,'Eurostat market shares'!$C$2:$C$185,'Market shares starting point Fe'!$C177,'Eurostat market shares'!$D$2:$D$185,'Market shares starting point Fe'!$D177)*(SUMIFS('RAW data extract'!BC$74:BC$81,'RAW data extract'!$C$74:$C$81,VLOOKUP('Market shares starting point Fe'!$D177,Nomenclature!$F$1:$G$8,2,FALSE))-'Market shares starting point Fe'!BE177)+BE177)</f>
        <v>5.1362652244870237E-3</v>
      </c>
      <c r="BG177" s="7">
        <f>IF(SUMIFS('Eurostat market shares'!$Z$2:$Z$185,'Eurostat market shares'!$C$2:$C$185,'Market shares starting point Fe'!$C177,'Eurostat market shares'!$D$2:$D$185,'Market shares starting point Fe'!$D177)=0,(SUMIFS('RAW data extract'!BD$74:BD$81,'RAW data extract'!$C$74:$C$81,VLOOKUP('Market shares starting point Fe'!$D177,Nomenclature!$F$1:$G$8,2,FALSE))-'Market shares starting point Fe'!BF177)+BF177,$Z177/SUMIFS('Eurostat market shares'!$Z$2:$Z$185,'Eurostat market shares'!$C$2:$C$185,'Market shares starting point Fe'!$C177,'Eurostat market shares'!$D$2:$D$185,'Market shares starting point Fe'!$D177)*(SUMIFS('RAW data extract'!BD$74:BD$81,'RAW data extract'!$C$74:$C$81,VLOOKUP('Market shares starting point Fe'!$D177,Nomenclature!$F$1:$G$8,2,FALSE))-'Market shares starting point Fe'!BF177)+BF177)</f>
        <v>5.6378151138611644E-3</v>
      </c>
      <c r="BH177" s="7">
        <f>IF(SUMIFS('Eurostat market shares'!$Z$2:$Z$185,'Eurostat market shares'!$C$2:$C$185,'Market shares starting point Fe'!$C177,'Eurostat market shares'!$D$2:$D$185,'Market shares starting point Fe'!$D177)=0,(SUMIFS('RAW data extract'!BE$74:BE$81,'RAW data extract'!$C$74:$C$81,VLOOKUP('Market shares starting point Fe'!$D177,Nomenclature!$F$1:$G$8,2,FALSE))-'Market shares starting point Fe'!BG177)+BG177,$Z177/SUMIFS('Eurostat market shares'!$Z$2:$Z$185,'Eurostat market shares'!$C$2:$C$185,'Market shares starting point Fe'!$C177,'Eurostat market shares'!$D$2:$D$185,'Market shares starting point Fe'!$D177)*(SUMIFS('RAW data extract'!BE$74:BE$81,'RAW data extract'!$C$74:$C$81,VLOOKUP('Market shares starting point Fe'!$D177,Nomenclature!$F$1:$G$8,2,FALSE))-'Market shares starting point Fe'!BG177)+BG177)</f>
        <v>6.2088712169205505E-3</v>
      </c>
    </row>
    <row r="178" spans="1:60" hidden="1" x14ac:dyDescent="0.3">
      <c r="A178" t="s">
        <v>9</v>
      </c>
      <c r="B178" t="s">
        <v>10</v>
      </c>
      <c r="C178" t="s">
        <v>39</v>
      </c>
      <c r="D178" t="s">
        <v>12</v>
      </c>
      <c r="E178" t="s">
        <v>13</v>
      </c>
      <c r="F178" t="s">
        <v>14</v>
      </c>
      <c r="G178" t="s">
        <v>14</v>
      </c>
      <c r="H178" t="s">
        <v>15</v>
      </c>
      <c r="I178" t="s">
        <v>16</v>
      </c>
      <c r="J178" s="6">
        <f>IFERROR(SUMIFS('intermediary sheet'!J$2:J$185,'intermediary sheet'!$C$2:$C$185,'Market shares starting point Fe'!$C178,'intermediary sheet'!$D$2:$D$185,'Market shares starting point Fe'!$D178)/SUMIFS('intermediary sheet'!J$2:J$185,'intermediary sheet'!$C$2:$C$185,'Market shares starting point Fe'!$C178,'intermediary sheet'!$D$2:$D$185,"total"),0)</f>
        <v>1</v>
      </c>
      <c r="K178" s="6">
        <f>IFERROR(SUMIFS('intermediary sheet'!K$2:K$185,'intermediary sheet'!$C$2:$C$185,'Market shares starting point Fe'!$C178,'intermediary sheet'!$D$2:$D$185,'Market shares starting point Fe'!$D178)/SUMIFS('intermediary sheet'!K$2:K$185,'intermediary sheet'!$C$2:$C$185,'Market shares starting point Fe'!$C178,'intermediary sheet'!$D$2:$D$185,"total"),0)</f>
        <v>1</v>
      </c>
      <c r="L178" s="6">
        <f>IFERROR(SUMIFS('intermediary sheet'!L$2:L$185,'intermediary sheet'!$C$2:$C$185,'Market shares starting point Fe'!$C178,'intermediary sheet'!$D$2:$D$185,'Market shares starting point Fe'!$D178)/SUMIFS('intermediary sheet'!L$2:L$185,'intermediary sheet'!$C$2:$C$185,'Market shares starting point Fe'!$C178,'intermediary sheet'!$D$2:$D$185,"total"),0)</f>
        <v>1</v>
      </c>
      <c r="M178" s="6">
        <f>IFERROR(SUMIFS('intermediary sheet'!M$2:M$185,'intermediary sheet'!$C$2:$C$185,'Market shares starting point Fe'!$C178,'intermediary sheet'!$D$2:$D$185,'Market shares starting point Fe'!$D178)/SUMIFS('intermediary sheet'!M$2:M$185,'intermediary sheet'!$C$2:$C$185,'Market shares starting point Fe'!$C178,'intermediary sheet'!$D$2:$D$185,"total"),0)</f>
        <v>1</v>
      </c>
      <c r="N178" s="6">
        <f>IFERROR(SUMIFS('intermediary sheet'!N$2:N$185,'intermediary sheet'!$C$2:$C$185,'Market shares starting point Fe'!$C178,'intermediary sheet'!$D$2:$D$185,'Market shares starting point Fe'!$D178)/SUMIFS('intermediary sheet'!N$2:N$185,'intermediary sheet'!$C$2:$C$185,'Market shares starting point Fe'!$C178,'intermediary sheet'!$D$2:$D$185,"total"),0)</f>
        <v>1</v>
      </c>
      <c r="O178" s="6">
        <f>IFERROR(SUMIFS('intermediary sheet'!O$2:O$185,'intermediary sheet'!$C$2:$C$185,'Market shares starting point Fe'!$C178,'intermediary sheet'!$D$2:$D$185,'Market shares starting point Fe'!$D178)/SUMIFS('intermediary sheet'!O$2:O$185,'intermediary sheet'!$C$2:$C$185,'Market shares starting point Fe'!$C178,'intermediary sheet'!$D$2:$D$185,"total"),0)</f>
        <v>1</v>
      </c>
      <c r="P178" s="6">
        <f>IFERROR(SUMIFS('intermediary sheet'!P$2:P$185,'intermediary sheet'!$C$2:$C$185,'Market shares starting point Fe'!$C178,'intermediary sheet'!$D$2:$D$185,'Market shares starting point Fe'!$D178)/SUMIFS('intermediary sheet'!P$2:P$185,'intermediary sheet'!$C$2:$C$185,'Market shares starting point Fe'!$C178,'intermediary sheet'!$D$2:$D$185,"total"),0)</f>
        <v>1</v>
      </c>
      <c r="Q178" s="6">
        <f>IFERROR(SUMIFS('intermediary sheet'!Q$2:Q$185,'intermediary sheet'!$C$2:$C$185,'Market shares starting point Fe'!$C178,'intermediary sheet'!$D$2:$D$185,'Market shares starting point Fe'!$D178)/SUMIFS('intermediary sheet'!Q$2:Q$185,'intermediary sheet'!$C$2:$C$185,'Market shares starting point Fe'!$C178,'intermediary sheet'!$D$2:$D$185,"total"),0)</f>
        <v>1</v>
      </c>
      <c r="R178" s="6">
        <f>IFERROR(SUMIFS('intermediary sheet'!R$2:R$185,'intermediary sheet'!$C$2:$C$185,'Market shares starting point Fe'!$C178,'intermediary sheet'!$D$2:$D$185,'Market shares starting point Fe'!$D178)/SUMIFS('intermediary sheet'!R$2:R$185,'intermediary sheet'!$C$2:$C$185,'Market shares starting point Fe'!$C178,'intermediary sheet'!$D$2:$D$185,"total"),0)</f>
        <v>1</v>
      </c>
      <c r="S178" s="6">
        <f>IFERROR(SUMIFS('intermediary sheet'!S$2:S$185,'intermediary sheet'!$C$2:$C$185,'Market shares starting point Fe'!$C178,'intermediary sheet'!$D$2:$D$185,'Market shares starting point Fe'!$D178)/SUMIFS('intermediary sheet'!S$2:S$185,'intermediary sheet'!$C$2:$C$185,'Market shares starting point Fe'!$C178,'intermediary sheet'!$D$2:$D$185,"total"),0)</f>
        <v>1</v>
      </c>
      <c r="T178" s="6">
        <f>IFERROR(SUMIFS('intermediary sheet'!T$2:T$185,'intermediary sheet'!$C$2:$C$185,'Market shares starting point Fe'!$C178,'intermediary sheet'!$D$2:$D$185,'Market shares starting point Fe'!$D178)/SUMIFS('intermediary sheet'!T$2:T$185,'intermediary sheet'!$C$2:$C$185,'Market shares starting point Fe'!$C178,'intermediary sheet'!$D$2:$D$185,"total"),0)</f>
        <v>1</v>
      </c>
      <c r="U178" s="6">
        <f>IFERROR(SUMIFS('intermediary sheet'!U$2:U$185,'intermediary sheet'!$C$2:$C$185,'Market shares starting point Fe'!$C178,'intermediary sheet'!$D$2:$D$185,'Market shares starting point Fe'!$D178)/SUMIFS('intermediary sheet'!U$2:U$185,'intermediary sheet'!$C$2:$C$185,'Market shares starting point Fe'!$C178,'intermediary sheet'!$D$2:$D$185,"total"),0)</f>
        <v>1</v>
      </c>
      <c r="V178" s="6">
        <f>IFERROR(SUMIFS('intermediary sheet'!V$2:V$185,'intermediary sheet'!$C$2:$C$185,'Market shares starting point Fe'!$C178,'intermediary sheet'!$D$2:$D$185,'Market shares starting point Fe'!$D178)/SUMIFS('intermediary sheet'!V$2:V$185,'intermediary sheet'!$C$2:$C$185,'Market shares starting point Fe'!$C178,'intermediary sheet'!$D$2:$D$185,"total"),0)</f>
        <v>1</v>
      </c>
      <c r="W178" s="6">
        <f>IFERROR(SUMIFS('intermediary sheet'!W$2:W$185,'intermediary sheet'!$C$2:$C$185,'Market shares starting point Fe'!$C178,'intermediary sheet'!$D$2:$D$185,'Market shares starting point Fe'!$D178)/SUMIFS('intermediary sheet'!W$2:W$185,'intermediary sheet'!$C$2:$C$185,'Market shares starting point Fe'!$C178,'intermediary sheet'!$D$2:$D$185,"total"),0)</f>
        <v>1</v>
      </c>
      <c r="X178" s="6">
        <f>IFERROR(SUMIFS('intermediary sheet'!X$2:X$185,'intermediary sheet'!$C$2:$C$185,'Market shares starting point Fe'!$C178,'intermediary sheet'!$D$2:$D$185,'Market shares starting point Fe'!$D178)/SUMIFS('intermediary sheet'!X$2:X$185,'intermediary sheet'!$C$2:$C$185,'Market shares starting point Fe'!$C178,'intermediary sheet'!$D$2:$D$185,"total"),0)</f>
        <v>1</v>
      </c>
      <c r="Y178" s="6">
        <f>IFERROR(SUMIFS('intermediary sheet'!Y$2:Y$185,'intermediary sheet'!$C$2:$C$185,'Market shares starting point Fe'!$C178,'intermediary sheet'!$D$2:$D$185,'Market shares starting point Fe'!$D178)/SUMIFS('intermediary sheet'!Y$2:Y$185,'intermediary sheet'!$C$2:$C$185,'Market shares starting point Fe'!$C178,'intermediary sheet'!$D$2:$D$185,"total"),0)</f>
        <v>1</v>
      </c>
      <c r="Z178" s="6">
        <f>IFERROR(SUMIFS('intermediary sheet'!Z$2:Z$185,'intermediary sheet'!$C$2:$C$185,'Market shares starting point Fe'!$C178,'intermediary sheet'!$D$2:$D$185,'Market shares starting point Fe'!$D178)/SUMIFS('intermediary sheet'!Z$2:Z$185,'intermediary sheet'!$C$2:$C$185,'Market shares starting point Fe'!$C178,'intermediary sheet'!$D$2:$D$185,"total"),0)</f>
        <v>1</v>
      </c>
      <c r="AA178" s="7">
        <f>IF(SUMIFS('Eurostat market shares'!$Z$2:$Z$185,'Eurostat market shares'!$C$2:$C$185,'Market shares starting point Fe'!$C178,'Eurostat market shares'!$D$2:$D$185,'Market shares starting point Fe'!$D178)=0,(SUMIFS('RAW data extract'!X$74:X$81,'RAW data extract'!$C$74:$C$81,VLOOKUP('Market shares starting point Fe'!$D178,Nomenclature!$F$1:$G$8,2,FALSE))-'Market shares starting point Fe'!Z178)+Z178,$Z178/SUMIFS('Eurostat market shares'!$Z$2:$Z$185,'Eurostat market shares'!$C$2:$C$185,'Market shares starting point Fe'!$C178,'Eurostat market shares'!$D$2:$D$185,'Market shares starting point Fe'!$D178)*(SUMIFS('RAW data extract'!X$74:X$81,'RAW data extract'!$C$74:$C$81,VLOOKUP('Market shares starting point Fe'!$D178,Nomenclature!$F$1:$G$8,2,FALSE))-'Market shares starting point Fe'!Z178)+Z178)</f>
        <v>1</v>
      </c>
      <c r="AB178" s="7">
        <f>IF(SUMIFS('Eurostat market shares'!$Z$2:$Z$185,'Eurostat market shares'!$C$2:$C$185,'Market shares starting point Fe'!$C178,'Eurostat market shares'!$D$2:$D$185,'Market shares starting point Fe'!$D178)=0,(SUMIFS('RAW data extract'!Y$74:Y$81,'RAW data extract'!$C$74:$C$81,VLOOKUP('Market shares starting point Fe'!$D178,Nomenclature!$F$1:$G$8,2,FALSE))-'Market shares starting point Fe'!AA178)+AA178,$Z178/SUMIFS('Eurostat market shares'!$Z$2:$Z$185,'Eurostat market shares'!$C$2:$C$185,'Market shares starting point Fe'!$C178,'Eurostat market shares'!$D$2:$D$185,'Market shares starting point Fe'!$D178)*(SUMIFS('RAW data extract'!Y$74:Y$81,'RAW data extract'!$C$74:$C$81,VLOOKUP('Market shares starting point Fe'!$D178,Nomenclature!$F$1:$G$8,2,FALSE))-'Market shares starting point Fe'!AA178)+AA178)</f>
        <v>1</v>
      </c>
      <c r="AC178" s="7">
        <f>IF(SUMIFS('Eurostat market shares'!$Z$2:$Z$185,'Eurostat market shares'!$C$2:$C$185,'Market shares starting point Fe'!$C178,'Eurostat market shares'!$D$2:$D$185,'Market shares starting point Fe'!$D178)=0,(SUMIFS('RAW data extract'!Z$74:Z$81,'RAW data extract'!$C$74:$C$81,VLOOKUP('Market shares starting point Fe'!$D178,Nomenclature!$F$1:$G$8,2,FALSE))-'Market shares starting point Fe'!AB178)+AB178,$Z178/SUMIFS('Eurostat market shares'!$Z$2:$Z$185,'Eurostat market shares'!$C$2:$C$185,'Market shares starting point Fe'!$C178,'Eurostat market shares'!$D$2:$D$185,'Market shares starting point Fe'!$D178)*(SUMIFS('RAW data extract'!Z$74:Z$81,'RAW data extract'!$C$74:$C$81,VLOOKUP('Market shares starting point Fe'!$D178,Nomenclature!$F$1:$G$8,2,FALSE))-'Market shares starting point Fe'!AB178)+AB178)</f>
        <v>1</v>
      </c>
      <c r="AD178" s="7">
        <f>IF(SUMIFS('Eurostat market shares'!$Z$2:$Z$185,'Eurostat market shares'!$C$2:$C$185,'Market shares starting point Fe'!$C178,'Eurostat market shares'!$D$2:$D$185,'Market shares starting point Fe'!$D178)=0,(SUMIFS('RAW data extract'!AA$74:AA$81,'RAW data extract'!$C$74:$C$81,VLOOKUP('Market shares starting point Fe'!$D178,Nomenclature!$F$1:$G$8,2,FALSE))-'Market shares starting point Fe'!AC178)+AC178,$Z178/SUMIFS('Eurostat market shares'!$Z$2:$Z$185,'Eurostat market shares'!$C$2:$C$185,'Market shares starting point Fe'!$C178,'Eurostat market shares'!$D$2:$D$185,'Market shares starting point Fe'!$D178)*(SUMIFS('RAW data extract'!AA$74:AA$81,'RAW data extract'!$C$74:$C$81,VLOOKUP('Market shares starting point Fe'!$D178,Nomenclature!$F$1:$G$8,2,FALSE))-'Market shares starting point Fe'!AC178)+AC178)</f>
        <v>1</v>
      </c>
      <c r="AE178" s="7">
        <f>IF(SUMIFS('Eurostat market shares'!$Z$2:$Z$185,'Eurostat market shares'!$C$2:$C$185,'Market shares starting point Fe'!$C178,'Eurostat market shares'!$D$2:$D$185,'Market shares starting point Fe'!$D178)=0,(SUMIFS('RAW data extract'!AB$74:AB$81,'RAW data extract'!$C$74:$C$81,VLOOKUP('Market shares starting point Fe'!$D178,Nomenclature!$F$1:$G$8,2,FALSE))-'Market shares starting point Fe'!AD178)+AD178,$Z178/SUMIFS('Eurostat market shares'!$Z$2:$Z$185,'Eurostat market shares'!$C$2:$C$185,'Market shares starting point Fe'!$C178,'Eurostat market shares'!$D$2:$D$185,'Market shares starting point Fe'!$D178)*(SUMIFS('RAW data extract'!AB$74:AB$81,'RAW data extract'!$C$74:$C$81,VLOOKUP('Market shares starting point Fe'!$D178,Nomenclature!$F$1:$G$8,2,FALSE))-'Market shares starting point Fe'!AD178)+AD178)</f>
        <v>1</v>
      </c>
      <c r="AF178" s="7">
        <f>IF(SUMIFS('Eurostat market shares'!$Z$2:$Z$185,'Eurostat market shares'!$C$2:$C$185,'Market shares starting point Fe'!$C178,'Eurostat market shares'!$D$2:$D$185,'Market shares starting point Fe'!$D178)=0,(SUMIFS('RAW data extract'!AC$74:AC$81,'RAW data extract'!$C$74:$C$81,VLOOKUP('Market shares starting point Fe'!$D178,Nomenclature!$F$1:$G$8,2,FALSE))-'Market shares starting point Fe'!AE178)+AE178,$Z178/SUMIFS('Eurostat market shares'!$Z$2:$Z$185,'Eurostat market shares'!$C$2:$C$185,'Market shares starting point Fe'!$C178,'Eurostat market shares'!$D$2:$D$185,'Market shares starting point Fe'!$D178)*(SUMIFS('RAW data extract'!AC$74:AC$81,'RAW data extract'!$C$74:$C$81,VLOOKUP('Market shares starting point Fe'!$D178,Nomenclature!$F$1:$G$8,2,FALSE))-'Market shares starting point Fe'!AE178)+AE178)</f>
        <v>1</v>
      </c>
      <c r="AG178" s="7">
        <f>IF(SUMIFS('Eurostat market shares'!$Z$2:$Z$185,'Eurostat market shares'!$C$2:$C$185,'Market shares starting point Fe'!$C178,'Eurostat market shares'!$D$2:$D$185,'Market shares starting point Fe'!$D178)=0,(SUMIFS('RAW data extract'!AD$74:AD$81,'RAW data extract'!$C$74:$C$81,VLOOKUP('Market shares starting point Fe'!$D178,Nomenclature!$F$1:$G$8,2,FALSE))-'Market shares starting point Fe'!AF178)+AF178,$Z178/SUMIFS('Eurostat market shares'!$Z$2:$Z$185,'Eurostat market shares'!$C$2:$C$185,'Market shares starting point Fe'!$C178,'Eurostat market shares'!$D$2:$D$185,'Market shares starting point Fe'!$D178)*(SUMIFS('RAW data extract'!AD$74:AD$81,'RAW data extract'!$C$74:$C$81,VLOOKUP('Market shares starting point Fe'!$D178,Nomenclature!$F$1:$G$8,2,FALSE))-'Market shares starting point Fe'!AF178)+AF178)</f>
        <v>1</v>
      </c>
      <c r="AH178" s="7">
        <f>IF(SUMIFS('Eurostat market shares'!$Z$2:$Z$185,'Eurostat market shares'!$C$2:$C$185,'Market shares starting point Fe'!$C178,'Eurostat market shares'!$D$2:$D$185,'Market shares starting point Fe'!$D178)=0,(SUMIFS('RAW data extract'!AE$74:AE$81,'RAW data extract'!$C$74:$C$81,VLOOKUP('Market shares starting point Fe'!$D178,Nomenclature!$F$1:$G$8,2,FALSE))-'Market shares starting point Fe'!AG178)+AG178,$Z178/SUMIFS('Eurostat market shares'!$Z$2:$Z$185,'Eurostat market shares'!$C$2:$C$185,'Market shares starting point Fe'!$C178,'Eurostat market shares'!$D$2:$D$185,'Market shares starting point Fe'!$D178)*(SUMIFS('RAW data extract'!AE$74:AE$81,'RAW data extract'!$C$74:$C$81,VLOOKUP('Market shares starting point Fe'!$D178,Nomenclature!$F$1:$G$8,2,FALSE))-'Market shares starting point Fe'!AG178)+AG178)</f>
        <v>1</v>
      </c>
      <c r="AI178" s="7">
        <f>IF(SUMIFS('Eurostat market shares'!$Z$2:$Z$185,'Eurostat market shares'!$C$2:$C$185,'Market shares starting point Fe'!$C178,'Eurostat market shares'!$D$2:$D$185,'Market shares starting point Fe'!$D178)=0,(SUMIFS('RAW data extract'!AF$74:AF$81,'RAW data extract'!$C$74:$C$81,VLOOKUP('Market shares starting point Fe'!$D178,Nomenclature!$F$1:$G$8,2,FALSE))-'Market shares starting point Fe'!AH178)+AH178,$Z178/SUMIFS('Eurostat market shares'!$Z$2:$Z$185,'Eurostat market shares'!$C$2:$C$185,'Market shares starting point Fe'!$C178,'Eurostat market shares'!$D$2:$D$185,'Market shares starting point Fe'!$D178)*(SUMIFS('RAW data extract'!AF$74:AF$81,'RAW data extract'!$C$74:$C$81,VLOOKUP('Market shares starting point Fe'!$D178,Nomenclature!$F$1:$G$8,2,FALSE))-'Market shares starting point Fe'!AH178)+AH178)</f>
        <v>1</v>
      </c>
      <c r="AJ178" s="7">
        <f>IF(SUMIFS('Eurostat market shares'!$Z$2:$Z$185,'Eurostat market shares'!$C$2:$C$185,'Market shares starting point Fe'!$C178,'Eurostat market shares'!$D$2:$D$185,'Market shares starting point Fe'!$D178)=0,(SUMIFS('RAW data extract'!AG$74:AG$81,'RAW data extract'!$C$74:$C$81,VLOOKUP('Market shares starting point Fe'!$D178,Nomenclature!$F$1:$G$8,2,FALSE))-'Market shares starting point Fe'!AI178)+AI178,$Z178/SUMIFS('Eurostat market shares'!$Z$2:$Z$185,'Eurostat market shares'!$C$2:$C$185,'Market shares starting point Fe'!$C178,'Eurostat market shares'!$D$2:$D$185,'Market shares starting point Fe'!$D178)*(SUMIFS('RAW data extract'!AG$74:AG$81,'RAW data extract'!$C$74:$C$81,VLOOKUP('Market shares starting point Fe'!$D178,Nomenclature!$F$1:$G$8,2,FALSE))-'Market shares starting point Fe'!AI178)+AI178)</f>
        <v>1</v>
      </c>
      <c r="AK178" s="7">
        <f>IF(SUMIFS('Eurostat market shares'!$Z$2:$Z$185,'Eurostat market shares'!$C$2:$C$185,'Market shares starting point Fe'!$C178,'Eurostat market shares'!$D$2:$D$185,'Market shares starting point Fe'!$D178)=0,(SUMIFS('RAW data extract'!AH$74:AH$81,'RAW data extract'!$C$74:$C$81,VLOOKUP('Market shares starting point Fe'!$D178,Nomenclature!$F$1:$G$8,2,FALSE))-'Market shares starting point Fe'!AJ178)+AJ178,$Z178/SUMIFS('Eurostat market shares'!$Z$2:$Z$185,'Eurostat market shares'!$C$2:$C$185,'Market shares starting point Fe'!$C178,'Eurostat market shares'!$D$2:$D$185,'Market shares starting point Fe'!$D178)*(SUMIFS('RAW data extract'!AH$74:AH$81,'RAW data extract'!$C$74:$C$81,VLOOKUP('Market shares starting point Fe'!$D178,Nomenclature!$F$1:$G$8,2,FALSE))-'Market shares starting point Fe'!AJ178)+AJ178)</f>
        <v>1</v>
      </c>
      <c r="AL178" s="7">
        <f>IF(SUMIFS('Eurostat market shares'!$Z$2:$Z$185,'Eurostat market shares'!$C$2:$C$185,'Market shares starting point Fe'!$C178,'Eurostat market shares'!$D$2:$D$185,'Market shares starting point Fe'!$D178)=0,(SUMIFS('RAW data extract'!AI$74:AI$81,'RAW data extract'!$C$74:$C$81,VLOOKUP('Market shares starting point Fe'!$D178,Nomenclature!$F$1:$G$8,2,FALSE))-'Market shares starting point Fe'!AK178)+AK178,$Z178/SUMIFS('Eurostat market shares'!$Z$2:$Z$185,'Eurostat market shares'!$C$2:$C$185,'Market shares starting point Fe'!$C178,'Eurostat market shares'!$D$2:$D$185,'Market shares starting point Fe'!$D178)*(SUMIFS('RAW data extract'!AI$74:AI$81,'RAW data extract'!$C$74:$C$81,VLOOKUP('Market shares starting point Fe'!$D178,Nomenclature!$F$1:$G$8,2,FALSE))-'Market shares starting point Fe'!AK178)+AK178)</f>
        <v>1</v>
      </c>
      <c r="AM178" s="7">
        <f>IF(SUMIFS('Eurostat market shares'!$Z$2:$Z$185,'Eurostat market shares'!$C$2:$C$185,'Market shares starting point Fe'!$C178,'Eurostat market shares'!$D$2:$D$185,'Market shares starting point Fe'!$D178)=0,(SUMIFS('RAW data extract'!AJ$74:AJ$81,'RAW data extract'!$C$74:$C$81,VLOOKUP('Market shares starting point Fe'!$D178,Nomenclature!$F$1:$G$8,2,FALSE))-'Market shares starting point Fe'!AL178)+AL178,$Z178/SUMIFS('Eurostat market shares'!$Z$2:$Z$185,'Eurostat market shares'!$C$2:$C$185,'Market shares starting point Fe'!$C178,'Eurostat market shares'!$D$2:$D$185,'Market shares starting point Fe'!$D178)*(SUMIFS('RAW data extract'!AJ$74:AJ$81,'RAW data extract'!$C$74:$C$81,VLOOKUP('Market shares starting point Fe'!$D178,Nomenclature!$F$1:$G$8,2,FALSE))-'Market shares starting point Fe'!AL178)+AL178)</f>
        <v>1</v>
      </c>
      <c r="AN178" s="7">
        <f>IF(SUMIFS('Eurostat market shares'!$Z$2:$Z$185,'Eurostat market shares'!$C$2:$C$185,'Market shares starting point Fe'!$C178,'Eurostat market shares'!$D$2:$D$185,'Market shares starting point Fe'!$D178)=0,(SUMIFS('RAW data extract'!AK$74:AK$81,'RAW data extract'!$C$74:$C$81,VLOOKUP('Market shares starting point Fe'!$D178,Nomenclature!$F$1:$G$8,2,FALSE))-'Market shares starting point Fe'!AM178)+AM178,$Z178/SUMIFS('Eurostat market shares'!$Z$2:$Z$185,'Eurostat market shares'!$C$2:$C$185,'Market shares starting point Fe'!$C178,'Eurostat market shares'!$D$2:$D$185,'Market shares starting point Fe'!$D178)*(SUMIFS('RAW data extract'!AK$74:AK$81,'RAW data extract'!$C$74:$C$81,VLOOKUP('Market shares starting point Fe'!$D178,Nomenclature!$F$1:$G$8,2,FALSE))-'Market shares starting point Fe'!AM178)+AM178)</f>
        <v>1</v>
      </c>
      <c r="AO178" s="7">
        <f>IF(SUMIFS('Eurostat market shares'!$Z$2:$Z$185,'Eurostat market shares'!$C$2:$C$185,'Market shares starting point Fe'!$C178,'Eurostat market shares'!$D$2:$D$185,'Market shares starting point Fe'!$D178)=0,(SUMIFS('RAW data extract'!AL$74:AL$81,'RAW data extract'!$C$74:$C$81,VLOOKUP('Market shares starting point Fe'!$D178,Nomenclature!$F$1:$G$8,2,FALSE))-'Market shares starting point Fe'!AN178)+AN178,$Z178/SUMIFS('Eurostat market shares'!$Z$2:$Z$185,'Eurostat market shares'!$C$2:$C$185,'Market shares starting point Fe'!$C178,'Eurostat market shares'!$D$2:$D$185,'Market shares starting point Fe'!$D178)*(SUMIFS('RAW data extract'!AL$74:AL$81,'RAW data extract'!$C$74:$C$81,VLOOKUP('Market shares starting point Fe'!$D178,Nomenclature!$F$1:$G$8,2,FALSE))-'Market shares starting point Fe'!AN178)+AN178)</f>
        <v>1</v>
      </c>
      <c r="AP178" s="7">
        <f>IF(SUMIFS('Eurostat market shares'!$Z$2:$Z$185,'Eurostat market shares'!$C$2:$C$185,'Market shares starting point Fe'!$C178,'Eurostat market shares'!$D$2:$D$185,'Market shares starting point Fe'!$D178)=0,(SUMIFS('RAW data extract'!AM$74:AM$81,'RAW data extract'!$C$74:$C$81,VLOOKUP('Market shares starting point Fe'!$D178,Nomenclature!$F$1:$G$8,2,FALSE))-'Market shares starting point Fe'!AO178)+AO178,$Z178/SUMIFS('Eurostat market shares'!$Z$2:$Z$185,'Eurostat market shares'!$C$2:$C$185,'Market shares starting point Fe'!$C178,'Eurostat market shares'!$D$2:$D$185,'Market shares starting point Fe'!$D178)*(SUMIFS('RAW data extract'!AM$74:AM$81,'RAW data extract'!$C$74:$C$81,VLOOKUP('Market shares starting point Fe'!$D178,Nomenclature!$F$1:$G$8,2,FALSE))-'Market shares starting point Fe'!AO178)+AO178)</f>
        <v>1</v>
      </c>
      <c r="AQ178" s="7">
        <f>IF(SUMIFS('Eurostat market shares'!$Z$2:$Z$185,'Eurostat market shares'!$C$2:$C$185,'Market shares starting point Fe'!$C178,'Eurostat market shares'!$D$2:$D$185,'Market shares starting point Fe'!$D178)=0,(SUMIFS('RAW data extract'!AN$74:AN$81,'RAW data extract'!$C$74:$C$81,VLOOKUP('Market shares starting point Fe'!$D178,Nomenclature!$F$1:$G$8,2,FALSE))-'Market shares starting point Fe'!AP178)+AP178,$Z178/SUMIFS('Eurostat market shares'!$Z$2:$Z$185,'Eurostat market shares'!$C$2:$C$185,'Market shares starting point Fe'!$C178,'Eurostat market shares'!$D$2:$D$185,'Market shares starting point Fe'!$D178)*(SUMIFS('RAW data extract'!AN$74:AN$81,'RAW data extract'!$C$74:$C$81,VLOOKUP('Market shares starting point Fe'!$D178,Nomenclature!$F$1:$G$8,2,FALSE))-'Market shares starting point Fe'!AP178)+AP178)</f>
        <v>1</v>
      </c>
      <c r="AR178" s="7">
        <f>IF(SUMIFS('Eurostat market shares'!$Z$2:$Z$185,'Eurostat market shares'!$C$2:$C$185,'Market shares starting point Fe'!$C178,'Eurostat market shares'!$D$2:$D$185,'Market shares starting point Fe'!$D178)=0,(SUMIFS('RAW data extract'!AO$74:AO$81,'RAW data extract'!$C$74:$C$81,VLOOKUP('Market shares starting point Fe'!$D178,Nomenclature!$F$1:$G$8,2,FALSE))-'Market shares starting point Fe'!AQ178)+AQ178,$Z178/SUMIFS('Eurostat market shares'!$Z$2:$Z$185,'Eurostat market shares'!$C$2:$C$185,'Market shares starting point Fe'!$C178,'Eurostat market shares'!$D$2:$D$185,'Market shares starting point Fe'!$D178)*(SUMIFS('RAW data extract'!AO$74:AO$81,'RAW data extract'!$C$74:$C$81,VLOOKUP('Market shares starting point Fe'!$D178,Nomenclature!$F$1:$G$8,2,FALSE))-'Market shares starting point Fe'!AQ178)+AQ178)</f>
        <v>1</v>
      </c>
      <c r="AS178" s="7">
        <f>IF(SUMIFS('Eurostat market shares'!$Z$2:$Z$185,'Eurostat market shares'!$C$2:$C$185,'Market shares starting point Fe'!$C178,'Eurostat market shares'!$D$2:$D$185,'Market shares starting point Fe'!$D178)=0,(SUMIFS('RAW data extract'!AP$74:AP$81,'RAW data extract'!$C$74:$C$81,VLOOKUP('Market shares starting point Fe'!$D178,Nomenclature!$F$1:$G$8,2,FALSE))-'Market shares starting point Fe'!AR178)+AR178,$Z178/SUMIFS('Eurostat market shares'!$Z$2:$Z$185,'Eurostat market shares'!$C$2:$C$185,'Market shares starting point Fe'!$C178,'Eurostat market shares'!$D$2:$D$185,'Market shares starting point Fe'!$D178)*(SUMIFS('RAW data extract'!AP$74:AP$81,'RAW data extract'!$C$74:$C$81,VLOOKUP('Market shares starting point Fe'!$D178,Nomenclature!$F$1:$G$8,2,FALSE))-'Market shares starting point Fe'!AR178)+AR178)</f>
        <v>1</v>
      </c>
      <c r="AT178" s="7">
        <f>IF(SUMIFS('Eurostat market shares'!$Z$2:$Z$185,'Eurostat market shares'!$C$2:$C$185,'Market shares starting point Fe'!$C178,'Eurostat market shares'!$D$2:$D$185,'Market shares starting point Fe'!$D178)=0,(SUMIFS('RAW data extract'!AQ$74:AQ$81,'RAW data extract'!$C$74:$C$81,VLOOKUP('Market shares starting point Fe'!$D178,Nomenclature!$F$1:$G$8,2,FALSE))-'Market shares starting point Fe'!AS178)+AS178,$Z178/SUMIFS('Eurostat market shares'!$Z$2:$Z$185,'Eurostat market shares'!$C$2:$C$185,'Market shares starting point Fe'!$C178,'Eurostat market shares'!$D$2:$D$185,'Market shares starting point Fe'!$D178)*(SUMIFS('RAW data extract'!AQ$74:AQ$81,'RAW data extract'!$C$74:$C$81,VLOOKUP('Market shares starting point Fe'!$D178,Nomenclature!$F$1:$G$8,2,FALSE))-'Market shares starting point Fe'!AS178)+AS178)</f>
        <v>1</v>
      </c>
      <c r="AU178" s="7">
        <f>IF(SUMIFS('Eurostat market shares'!$Z$2:$Z$185,'Eurostat market shares'!$C$2:$C$185,'Market shares starting point Fe'!$C178,'Eurostat market shares'!$D$2:$D$185,'Market shares starting point Fe'!$D178)=0,(SUMIFS('RAW data extract'!AR$74:AR$81,'RAW data extract'!$C$74:$C$81,VLOOKUP('Market shares starting point Fe'!$D178,Nomenclature!$F$1:$G$8,2,FALSE))-'Market shares starting point Fe'!AT178)+AT178,$Z178/SUMIFS('Eurostat market shares'!$Z$2:$Z$185,'Eurostat market shares'!$C$2:$C$185,'Market shares starting point Fe'!$C178,'Eurostat market shares'!$D$2:$D$185,'Market shares starting point Fe'!$D178)*(SUMIFS('RAW data extract'!AR$74:AR$81,'RAW data extract'!$C$74:$C$81,VLOOKUP('Market shares starting point Fe'!$D178,Nomenclature!$F$1:$G$8,2,FALSE))-'Market shares starting point Fe'!AT178)+AT178)</f>
        <v>1</v>
      </c>
      <c r="AV178" s="7">
        <f>IF(SUMIFS('Eurostat market shares'!$Z$2:$Z$185,'Eurostat market shares'!$C$2:$C$185,'Market shares starting point Fe'!$C178,'Eurostat market shares'!$D$2:$D$185,'Market shares starting point Fe'!$D178)=0,(SUMIFS('RAW data extract'!AS$74:AS$81,'RAW data extract'!$C$74:$C$81,VLOOKUP('Market shares starting point Fe'!$D178,Nomenclature!$F$1:$G$8,2,FALSE))-'Market shares starting point Fe'!AU178)+AU178,$Z178/SUMIFS('Eurostat market shares'!$Z$2:$Z$185,'Eurostat market shares'!$C$2:$C$185,'Market shares starting point Fe'!$C178,'Eurostat market shares'!$D$2:$D$185,'Market shares starting point Fe'!$D178)*(SUMIFS('RAW data extract'!AS$74:AS$81,'RAW data extract'!$C$74:$C$81,VLOOKUP('Market shares starting point Fe'!$D178,Nomenclature!$F$1:$G$8,2,FALSE))-'Market shares starting point Fe'!AU178)+AU178)</f>
        <v>1</v>
      </c>
      <c r="AW178" s="7">
        <f>IF(SUMIFS('Eurostat market shares'!$Z$2:$Z$185,'Eurostat market shares'!$C$2:$C$185,'Market shares starting point Fe'!$C178,'Eurostat market shares'!$D$2:$D$185,'Market shares starting point Fe'!$D178)=0,(SUMIFS('RAW data extract'!AT$74:AT$81,'RAW data extract'!$C$74:$C$81,VLOOKUP('Market shares starting point Fe'!$D178,Nomenclature!$F$1:$G$8,2,FALSE))-'Market shares starting point Fe'!AV178)+AV178,$Z178/SUMIFS('Eurostat market shares'!$Z$2:$Z$185,'Eurostat market shares'!$C$2:$C$185,'Market shares starting point Fe'!$C178,'Eurostat market shares'!$D$2:$D$185,'Market shares starting point Fe'!$D178)*(SUMIFS('RAW data extract'!AT$74:AT$81,'RAW data extract'!$C$74:$C$81,VLOOKUP('Market shares starting point Fe'!$D178,Nomenclature!$F$1:$G$8,2,FALSE))-'Market shares starting point Fe'!AV178)+AV178)</f>
        <v>1</v>
      </c>
      <c r="AX178" s="7">
        <f>IF(SUMIFS('Eurostat market shares'!$Z$2:$Z$185,'Eurostat market shares'!$C$2:$C$185,'Market shares starting point Fe'!$C178,'Eurostat market shares'!$D$2:$D$185,'Market shares starting point Fe'!$D178)=0,(SUMIFS('RAW data extract'!AU$74:AU$81,'RAW data extract'!$C$74:$C$81,VLOOKUP('Market shares starting point Fe'!$D178,Nomenclature!$F$1:$G$8,2,FALSE))-'Market shares starting point Fe'!AW178)+AW178,$Z178/SUMIFS('Eurostat market shares'!$Z$2:$Z$185,'Eurostat market shares'!$C$2:$C$185,'Market shares starting point Fe'!$C178,'Eurostat market shares'!$D$2:$D$185,'Market shares starting point Fe'!$D178)*(SUMIFS('RAW data extract'!AU$74:AU$81,'RAW data extract'!$C$74:$C$81,VLOOKUP('Market shares starting point Fe'!$D178,Nomenclature!$F$1:$G$8,2,FALSE))-'Market shares starting point Fe'!AW178)+AW178)</f>
        <v>1</v>
      </c>
      <c r="AY178" s="7">
        <f>IF(SUMIFS('Eurostat market shares'!$Z$2:$Z$185,'Eurostat market shares'!$C$2:$C$185,'Market shares starting point Fe'!$C178,'Eurostat market shares'!$D$2:$D$185,'Market shares starting point Fe'!$D178)=0,(SUMIFS('RAW data extract'!AV$74:AV$81,'RAW data extract'!$C$74:$C$81,VLOOKUP('Market shares starting point Fe'!$D178,Nomenclature!$F$1:$G$8,2,FALSE))-'Market shares starting point Fe'!AX178)+AX178,$Z178/SUMIFS('Eurostat market shares'!$Z$2:$Z$185,'Eurostat market shares'!$C$2:$C$185,'Market shares starting point Fe'!$C178,'Eurostat market shares'!$D$2:$D$185,'Market shares starting point Fe'!$D178)*(SUMIFS('RAW data extract'!AV$74:AV$81,'RAW data extract'!$C$74:$C$81,VLOOKUP('Market shares starting point Fe'!$D178,Nomenclature!$F$1:$G$8,2,FALSE))-'Market shares starting point Fe'!AX178)+AX178)</f>
        <v>1</v>
      </c>
      <c r="AZ178" s="7">
        <f>IF(SUMIFS('Eurostat market shares'!$Z$2:$Z$185,'Eurostat market shares'!$C$2:$C$185,'Market shares starting point Fe'!$C178,'Eurostat market shares'!$D$2:$D$185,'Market shares starting point Fe'!$D178)=0,(SUMIFS('RAW data extract'!AW$74:AW$81,'RAW data extract'!$C$74:$C$81,VLOOKUP('Market shares starting point Fe'!$D178,Nomenclature!$F$1:$G$8,2,FALSE))-'Market shares starting point Fe'!AY178)+AY178,$Z178/SUMIFS('Eurostat market shares'!$Z$2:$Z$185,'Eurostat market shares'!$C$2:$C$185,'Market shares starting point Fe'!$C178,'Eurostat market shares'!$D$2:$D$185,'Market shares starting point Fe'!$D178)*(SUMIFS('RAW data extract'!AW$74:AW$81,'RAW data extract'!$C$74:$C$81,VLOOKUP('Market shares starting point Fe'!$D178,Nomenclature!$F$1:$G$8,2,FALSE))-'Market shares starting point Fe'!AY178)+AY178)</f>
        <v>1</v>
      </c>
      <c r="BA178" s="7">
        <f>IF(SUMIFS('Eurostat market shares'!$Z$2:$Z$185,'Eurostat market shares'!$C$2:$C$185,'Market shares starting point Fe'!$C178,'Eurostat market shares'!$D$2:$D$185,'Market shares starting point Fe'!$D178)=0,(SUMIFS('RAW data extract'!AX$74:AX$81,'RAW data extract'!$C$74:$C$81,VLOOKUP('Market shares starting point Fe'!$D178,Nomenclature!$F$1:$G$8,2,FALSE))-'Market shares starting point Fe'!AZ178)+AZ178,$Z178/SUMIFS('Eurostat market shares'!$Z$2:$Z$185,'Eurostat market shares'!$C$2:$C$185,'Market shares starting point Fe'!$C178,'Eurostat market shares'!$D$2:$D$185,'Market shares starting point Fe'!$D178)*(SUMIFS('RAW data extract'!AX$74:AX$81,'RAW data extract'!$C$74:$C$81,VLOOKUP('Market shares starting point Fe'!$D178,Nomenclature!$F$1:$G$8,2,FALSE))-'Market shares starting point Fe'!AZ178)+AZ178)</f>
        <v>1</v>
      </c>
      <c r="BB178" s="7">
        <f>IF(SUMIFS('Eurostat market shares'!$Z$2:$Z$185,'Eurostat market shares'!$C$2:$C$185,'Market shares starting point Fe'!$C178,'Eurostat market shares'!$D$2:$D$185,'Market shares starting point Fe'!$D178)=0,(SUMIFS('RAW data extract'!AY$74:AY$81,'RAW data extract'!$C$74:$C$81,VLOOKUP('Market shares starting point Fe'!$D178,Nomenclature!$F$1:$G$8,2,FALSE))-'Market shares starting point Fe'!BA178)+BA178,$Z178/SUMIFS('Eurostat market shares'!$Z$2:$Z$185,'Eurostat market shares'!$C$2:$C$185,'Market shares starting point Fe'!$C178,'Eurostat market shares'!$D$2:$D$185,'Market shares starting point Fe'!$D178)*(SUMIFS('RAW data extract'!AY$74:AY$81,'RAW data extract'!$C$74:$C$81,VLOOKUP('Market shares starting point Fe'!$D178,Nomenclature!$F$1:$G$8,2,FALSE))-'Market shares starting point Fe'!BA178)+BA178)</f>
        <v>1</v>
      </c>
      <c r="BC178" s="7">
        <f>IF(SUMIFS('Eurostat market shares'!$Z$2:$Z$185,'Eurostat market shares'!$C$2:$C$185,'Market shares starting point Fe'!$C178,'Eurostat market shares'!$D$2:$D$185,'Market shares starting point Fe'!$D178)=0,(SUMIFS('RAW data extract'!AZ$74:AZ$81,'RAW data extract'!$C$74:$C$81,VLOOKUP('Market shares starting point Fe'!$D178,Nomenclature!$F$1:$G$8,2,FALSE))-'Market shares starting point Fe'!BB178)+BB178,$Z178/SUMIFS('Eurostat market shares'!$Z$2:$Z$185,'Eurostat market shares'!$C$2:$C$185,'Market shares starting point Fe'!$C178,'Eurostat market shares'!$D$2:$D$185,'Market shares starting point Fe'!$D178)*(SUMIFS('RAW data extract'!AZ$74:AZ$81,'RAW data extract'!$C$74:$C$81,VLOOKUP('Market shares starting point Fe'!$D178,Nomenclature!$F$1:$G$8,2,FALSE))-'Market shares starting point Fe'!BB178)+BB178)</f>
        <v>1</v>
      </c>
      <c r="BD178" s="7">
        <f>IF(SUMIFS('Eurostat market shares'!$Z$2:$Z$185,'Eurostat market shares'!$C$2:$C$185,'Market shares starting point Fe'!$C178,'Eurostat market shares'!$D$2:$D$185,'Market shares starting point Fe'!$D178)=0,(SUMIFS('RAW data extract'!BA$74:BA$81,'RAW data extract'!$C$74:$C$81,VLOOKUP('Market shares starting point Fe'!$D178,Nomenclature!$F$1:$G$8,2,FALSE))-'Market shares starting point Fe'!BC178)+BC178,$Z178/SUMIFS('Eurostat market shares'!$Z$2:$Z$185,'Eurostat market shares'!$C$2:$C$185,'Market shares starting point Fe'!$C178,'Eurostat market shares'!$D$2:$D$185,'Market shares starting point Fe'!$D178)*(SUMIFS('RAW data extract'!BA$74:BA$81,'RAW data extract'!$C$74:$C$81,VLOOKUP('Market shares starting point Fe'!$D178,Nomenclature!$F$1:$G$8,2,FALSE))-'Market shares starting point Fe'!BC178)+BC178)</f>
        <v>1</v>
      </c>
      <c r="BE178" s="7">
        <f>IF(SUMIFS('Eurostat market shares'!$Z$2:$Z$185,'Eurostat market shares'!$C$2:$C$185,'Market shares starting point Fe'!$C178,'Eurostat market shares'!$D$2:$D$185,'Market shares starting point Fe'!$D178)=0,(SUMIFS('RAW data extract'!BB$74:BB$81,'RAW data extract'!$C$74:$C$81,VLOOKUP('Market shares starting point Fe'!$D178,Nomenclature!$F$1:$G$8,2,FALSE))-'Market shares starting point Fe'!BD178)+BD178,$Z178/SUMIFS('Eurostat market shares'!$Z$2:$Z$185,'Eurostat market shares'!$C$2:$C$185,'Market shares starting point Fe'!$C178,'Eurostat market shares'!$D$2:$D$185,'Market shares starting point Fe'!$D178)*(SUMIFS('RAW data extract'!BB$74:BB$81,'RAW data extract'!$C$74:$C$81,VLOOKUP('Market shares starting point Fe'!$D178,Nomenclature!$F$1:$G$8,2,FALSE))-'Market shares starting point Fe'!BD178)+BD178)</f>
        <v>1</v>
      </c>
      <c r="BF178" s="7">
        <f>IF(SUMIFS('Eurostat market shares'!$Z$2:$Z$185,'Eurostat market shares'!$C$2:$C$185,'Market shares starting point Fe'!$C178,'Eurostat market shares'!$D$2:$D$185,'Market shares starting point Fe'!$D178)=0,(SUMIFS('RAW data extract'!BC$74:BC$81,'RAW data extract'!$C$74:$C$81,VLOOKUP('Market shares starting point Fe'!$D178,Nomenclature!$F$1:$G$8,2,FALSE))-'Market shares starting point Fe'!BE178)+BE178,$Z178/SUMIFS('Eurostat market shares'!$Z$2:$Z$185,'Eurostat market shares'!$C$2:$C$185,'Market shares starting point Fe'!$C178,'Eurostat market shares'!$D$2:$D$185,'Market shares starting point Fe'!$D178)*(SUMIFS('RAW data extract'!BC$74:BC$81,'RAW data extract'!$C$74:$C$81,VLOOKUP('Market shares starting point Fe'!$D178,Nomenclature!$F$1:$G$8,2,FALSE))-'Market shares starting point Fe'!BE178)+BE178)</f>
        <v>1</v>
      </c>
      <c r="BG178" s="7">
        <f>IF(SUMIFS('Eurostat market shares'!$Z$2:$Z$185,'Eurostat market shares'!$C$2:$C$185,'Market shares starting point Fe'!$C178,'Eurostat market shares'!$D$2:$D$185,'Market shares starting point Fe'!$D178)=0,(SUMIFS('RAW data extract'!BD$74:BD$81,'RAW data extract'!$C$74:$C$81,VLOOKUP('Market shares starting point Fe'!$D178,Nomenclature!$F$1:$G$8,2,FALSE))-'Market shares starting point Fe'!BF178)+BF178,$Z178/SUMIFS('Eurostat market shares'!$Z$2:$Z$185,'Eurostat market shares'!$C$2:$C$185,'Market shares starting point Fe'!$C178,'Eurostat market shares'!$D$2:$D$185,'Market shares starting point Fe'!$D178)*(SUMIFS('RAW data extract'!BD$74:BD$81,'RAW data extract'!$C$74:$C$81,VLOOKUP('Market shares starting point Fe'!$D178,Nomenclature!$F$1:$G$8,2,FALSE))-'Market shares starting point Fe'!BF178)+BF178)</f>
        <v>1</v>
      </c>
      <c r="BH178" s="7">
        <f>IF(SUMIFS('Eurostat market shares'!$Z$2:$Z$185,'Eurostat market shares'!$C$2:$C$185,'Market shares starting point Fe'!$C178,'Eurostat market shares'!$D$2:$D$185,'Market shares starting point Fe'!$D178)=0,(SUMIFS('RAW data extract'!BE$74:BE$81,'RAW data extract'!$C$74:$C$81,VLOOKUP('Market shares starting point Fe'!$D178,Nomenclature!$F$1:$G$8,2,FALSE))-'Market shares starting point Fe'!BG178)+BG178,$Z178/SUMIFS('Eurostat market shares'!$Z$2:$Z$185,'Eurostat market shares'!$C$2:$C$185,'Market shares starting point Fe'!$C178,'Eurostat market shares'!$D$2:$D$185,'Market shares starting point Fe'!$D178)*(SUMIFS('RAW data extract'!BE$74:BE$81,'RAW data extract'!$C$74:$C$81,VLOOKUP('Market shares starting point Fe'!$D178,Nomenclature!$F$1:$G$8,2,FALSE))-'Market shares starting point Fe'!BG178)+BG178)</f>
        <v>1</v>
      </c>
    </row>
    <row r="179" spans="1:60" hidden="1" x14ac:dyDescent="0.3">
      <c r="A179" t="s">
        <v>9</v>
      </c>
      <c r="B179" t="s">
        <v>10</v>
      </c>
      <c r="C179" t="s">
        <v>39</v>
      </c>
      <c r="D179" t="s">
        <v>17</v>
      </c>
      <c r="E179" t="s">
        <v>13</v>
      </c>
      <c r="F179" t="s">
        <v>14</v>
      </c>
      <c r="G179" t="s">
        <v>14</v>
      </c>
      <c r="H179" t="s">
        <v>15</v>
      </c>
      <c r="I179" t="s">
        <v>16</v>
      </c>
      <c r="J179" s="6">
        <f>IFERROR(SUMIFS('intermediary sheet'!J$2:J$185,'intermediary sheet'!$C$2:$C$185,'Market shares starting point Fe'!$C179,'intermediary sheet'!$D$2:$D$185,'Market shares starting point Fe'!$D179)/SUMIFS('intermediary sheet'!J$2:J$185,'intermediary sheet'!$C$2:$C$185,'Market shares starting point Fe'!$C179,'intermediary sheet'!$D$2:$D$185,"total"),0)</f>
        <v>0</v>
      </c>
      <c r="K179" s="6">
        <f>IFERROR(SUMIFS('intermediary sheet'!K$2:K$185,'intermediary sheet'!$C$2:$C$185,'Market shares starting point Fe'!$C179,'intermediary sheet'!$D$2:$D$185,'Market shares starting point Fe'!$D179)/SUMIFS('intermediary sheet'!K$2:K$185,'intermediary sheet'!$C$2:$C$185,'Market shares starting point Fe'!$C179,'intermediary sheet'!$D$2:$D$185,"total"),0)</f>
        <v>0.27280788177339899</v>
      </c>
      <c r="L179" s="6">
        <f>IFERROR(SUMIFS('intermediary sheet'!L$2:L$185,'intermediary sheet'!$C$2:$C$185,'Market shares starting point Fe'!$C179,'intermediary sheet'!$D$2:$D$185,'Market shares starting point Fe'!$D179)/SUMIFS('intermediary sheet'!L$2:L$185,'intermediary sheet'!$C$2:$C$185,'Market shares starting point Fe'!$C179,'intermediary sheet'!$D$2:$D$185,"total"),0)</f>
        <v>0.20165941964681869</v>
      </c>
      <c r="M179" s="6">
        <f>IFERROR(SUMIFS('intermediary sheet'!M$2:M$185,'intermediary sheet'!$C$2:$C$185,'Market shares starting point Fe'!$C179,'intermediary sheet'!$D$2:$D$185,'Market shares starting point Fe'!$D179)/SUMIFS('intermediary sheet'!M$2:M$185,'intermediary sheet'!$C$2:$C$185,'Market shares starting point Fe'!$C179,'intermediary sheet'!$D$2:$D$185,"total"),0)</f>
        <v>0.22495784148397976</v>
      </c>
      <c r="N179" s="6">
        <f>IFERROR(SUMIFS('intermediary sheet'!N$2:N$185,'intermediary sheet'!$C$2:$C$185,'Market shares starting point Fe'!$C179,'intermediary sheet'!$D$2:$D$185,'Market shares starting point Fe'!$D179)/SUMIFS('intermediary sheet'!N$2:N$185,'intermediary sheet'!$C$2:$C$185,'Market shares starting point Fe'!$C179,'intermediary sheet'!$D$2:$D$185,"total"),0)</f>
        <v>0.27446235331720015</v>
      </c>
      <c r="O179" s="6">
        <f>IFERROR(SUMIFS('intermediary sheet'!O$2:O$185,'intermediary sheet'!$C$2:$C$185,'Market shares starting point Fe'!$C179,'intermediary sheet'!$D$2:$D$185,'Market shares starting point Fe'!$D179)/SUMIFS('intermediary sheet'!O$2:O$185,'intermediary sheet'!$C$2:$C$185,'Market shares starting point Fe'!$C179,'intermediary sheet'!$D$2:$D$185,"total"),0)</f>
        <v>0.25102433313822226</v>
      </c>
      <c r="P179" s="6">
        <f>IFERROR(SUMIFS('intermediary sheet'!P$2:P$185,'intermediary sheet'!$C$2:$C$185,'Market shares starting point Fe'!$C179,'intermediary sheet'!$D$2:$D$185,'Market shares starting point Fe'!$D179)/SUMIFS('intermediary sheet'!P$2:P$185,'intermediary sheet'!$C$2:$C$185,'Market shares starting point Fe'!$C179,'intermediary sheet'!$D$2:$D$185,"total"),0)</f>
        <v>0.18429579652891828</v>
      </c>
      <c r="Q179" s="6">
        <f>IFERROR(SUMIFS('intermediary sheet'!Q$2:Q$185,'intermediary sheet'!$C$2:$C$185,'Market shares starting point Fe'!$C179,'intermediary sheet'!$D$2:$D$185,'Market shares starting point Fe'!$D179)/SUMIFS('intermediary sheet'!Q$2:Q$185,'intermediary sheet'!$C$2:$C$185,'Market shares starting point Fe'!$C179,'intermediary sheet'!$D$2:$D$185,"total"),0)</f>
        <v>0.18516574474098602</v>
      </c>
      <c r="R179" s="6">
        <f>IFERROR(SUMIFS('intermediary sheet'!R$2:R$185,'intermediary sheet'!$C$2:$C$185,'Market shares starting point Fe'!$C179,'intermediary sheet'!$D$2:$D$185,'Market shares starting point Fe'!$D179)/SUMIFS('intermediary sheet'!R$2:R$185,'intermediary sheet'!$C$2:$C$185,'Market shares starting point Fe'!$C179,'intermediary sheet'!$D$2:$D$185,"total"),0)</f>
        <v>0.20021986075485526</v>
      </c>
      <c r="S179" s="6">
        <f>IFERROR(SUMIFS('intermediary sheet'!S$2:S$185,'intermediary sheet'!$C$2:$C$185,'Market shares starting point Fe'!$C179,'intermediary sheet'!$D$2:$D$185,'Market shares starting point Fe'!$D179)/SUMIFS('intermediary sheet'!S$2:S$185,'intermediary sheet'!$C$2:$C$185,'Market shares starting point Fe'!$C179,'intermediary sheet'!$D$2:$D$185,"total"),0)</f>
        <v>0.17611370386084005</v>
      </c>
      <c r="T179" s="6">
        <f>IFERROR(SUMIFS('intermediary sheet'!T$2:T$185,'intermediary sheet'!$C$2:$C$185,'Market shares starting point Fe'!$C179,'intermediary sheet'!$D$2:$D$185,'Market shares starting point Fe'!$D179)/SUMIFS('intermediary sheet'!T$2:T$185,'intermediary sheet'!$C$2:$C$185,'Market shares starting point Fe'!$C179,'intermediary sheet'!$D$2:$D$185,"total"),0)</f>
        <v>0.15056580846054529</v>
      </c>
      <c r="U179" s="6">
        <f>IFERROR(SUMIFS('intermediary sheet'!U$2:U$185,'intermediary sheet'!$C$2:$C$185,'Market shares starting point Fe'!$C179,'intermediary sheet'!$D$2:$D$185,'Market shares starting point Fe'!$D179)/SUMIFS('intermediary sheet'!U$2:U$185,'intermediary sheet'!$C$2:$C$185,'Market shares starting point Fe'!$C179,'intermediary sheet'!$D$2:$D$185,"total"),0)</f>
        <v>0.16572490424361941</v>
      </c>
      <c r="V179" s="6">
        <f>IFERROR(SUMIFS('intermediary sheet'!V$2:V$185,'intermediary sheet'!$C$2:$C$185,'Market shares starting point Fe'!$C179,'intermediary sheet'!$D$2:$D$185,'Market shares starting point Fe'!$D179)/SUMIFS('intermediary sheet'!V$2:V$185,'intermediary sheet'!$C$2:$C$185,'Market shares starting point Fe'!$C179,'intermediary sheet'!$D$2:$D$185,"total"),0)</f>
        <v>8.6046810149330369E-2</v>
      </c>
      <c r="W179" s="6">
        <f>IFERROR(SUMIFS('intermediary sheet'!W$2:W$185,'intermediary sheet'!$C$2:$C$185,'Market shares starting point Fe'!$C179,'intermediary sheet'!$D$2:$D$185,'Market shares starting point Fe'!$D179)/SUMIFS('intermediary sheet'!W$2:W$185,'intermediary sheet'!$C$2:$C$185,'Market shares starting point Fe'!$C179,'intermediary sheet'!$D$2:$D$185,"total"),0)</f>
        <v>8.8804731713544097E-2</v>
      </c>
      <c r="X179" s="6">
        <f>IFERROR(SUMIFS('intermediary sheet'!X$2:X$185,'intermediary sheet'!$C$2:$C$185,'Market shares starting point Fe'!$C179,'intermediary sheet'!$D$2:$D$185,'Market shares starting point Fe'!$D179)/SUMIFS('intermediary sheet'!X$2:X$185,'intermediary sheet'!$C$2:$C$185,'Market shares starting point Fe'!$C179,'intermediary sheet'!$D$2:$D$185,"total"),0)</f>
        <v>4.1644058600108516E-2</v>
      </c>
      <c r="Y179" s="6">
        <f>IFERROR(SUMIFS('intermediary sheet'!Y$2:Y$185,'intermediary sheet'!$C$2:$C$185,'Market shares starting point Fe'!$C179,'intermediary sheet'!$D$2:$D$185,'Market shares starting point Fe'!$D179)/SUMIFS('intermediary sheet'!Y$2:Y$185,'intermediary sheet'!$C$2:$C$185,'Market shares starting point Fe'!$C179,'intermediary sheet'!$D$2:$D$185,"total"),0)</f>
        <v>4.1723171503480698E-2</v>
      </c>
      <c r="Z179" s="6">
        <f>IFERROR(SUMIFS('intermediary sheet'!Z$2:Z$185,'intermediary sheet'!$C$2:$C$185,'Market shares starting point Fe'!$C179,'intermediary sheet'!$D$2:$D$185,'Market shares starting point Fe'!$D179)/SUMIFS('intermediary sheet'!Z$2:Z$185,'intermediary sheet'!$C$2:$C$185,'Market shares starting point Fe'!$C179,'intermediary sheet'!$D$2:$D$185,"total"),0)</f>
        <v>5.7141704976207748E-2</v>
      </c>
      <c r="AA179" s="7">
        <f>IF(SUMIFS('Eurostat market shares'!$Z$2:$Z$185,'Eurostat market shares'!$C$2:$C$185,'Market shares starting point Fe'!$C179,'Eurostat market shares'!$D$2:$D$185,'Market shares starting point Fe'!$D179)=0,(SUMIFS('RAW data extract'!X$74:X$81,'RAW data extract'!$C$74:$C$81,VLOOKUP('Market shares starting point Fe'!$D179,Nomenclature!$F$1:$G$8,2,FALSE))-'Market shares starting point Fe'!Z179)+Z179,$Z179/SUMIFS('Eurostat market shares'!$Z$2:$Z$185,'Eurostat market shares'!$C$2:$C$185,'Market shares starting point Fe'!$C179,'Eurostat market shares'!$D$2:$D$185,'Market shares starting point Fe'!$D179)*(SUMIFS('RAW data extract'!X$74:X$81,'RAW data extract'!$C$74:$C$81,VLOOKUP('Market shares starting point Fe'!$D179,Nomenclature!$F$1:$G$8,2,FALSE))-'Market shares starting point Fe'!Z179)+Z179)</f>
        <v>7.215596347787033E-3</v>
      </c>
      <c r="AB179" s="7">
        <f>IF(SUMIFS('Eurostat market shares'!$Z$2:$Z$185,'Eurostat market shares'!$C$2:$C$185,'Market shares starting point Fe'!$C179,'Eurostat market shares'!$D$2:$D$185,'Market shares starting point Fe'!$D179)=0,(SUMIFS('RAW data extract'!Y$74:Y$81,'RAW data extract'!$C$74:$C$81,VLOOKUP('Market shares starting point Fe'!$D179,Nomenclature!$F$1:$G$8,2,FALSE))-'Market shares starting point Fe'!AA179)+AA179,$Z179/SUMIFS('Eurostat market shares'!$Z$2:$Z$185,'Eurostat market shares'!$C$2:$C$185,'Market shares starting point Fe'!$C179,'Eurostat market shares'!$D$2:$D$185,'Market shares starting point Fe'!$D179)*(SUMIFS('RAW data extract'!Y$74:Y$81,'RAW data extract'!$C$74:$C$81,VLOOKUP('Market shares starting point Fe'!$D179,Nomenclature!$F$1:$G$8,2,FALSE))-'Market shares starting point Fe'!AA179)+AA179)</f>
        <v>7.890569534690391E-3</v>
      </c>
      <c r="AC179" s="7">
        <f>IF(SUMIFS('Eurostat market shares'!$Z$2:$Z$185,'Eurostat market shares'!$C$2:$C$185,'Market shares starting point Fe'!$C179,'Eurostat market shares'!$D$2:$D$185,'Market shares starting point Fe'!$D179)=0,(SUMIFS('RAW data extract'!Z$74:Z$81,'RAW data extract'!$C$74:$C$81,VLOOKUP('Market shares starting point Fe'!$D179,Nomenclature!$F$1:$G$8,2,FALSE))-'Market shares starting point Fe'!AB179)+AB179,$Z179/SUMIFS('Eurostat market shares'!$Z$2:$Z$185,'Eurostat market shares'!$C$2:$C$185,'Market shares starting point Fe'!$C179,'Eurostat market shares'!$D$2:$D$185,'Market shares starting point Fe'!$D179)*(SUMIFS('RAW data extract'!Z$74:Z$81,'RAW data extract'!$C$74:$C$81,VLOOKUP('Market shares starting point Fe'!$D179,Nomenclature!$F$1:$G$8,2,FALSE))-'Market shares starting point Fe'!AB179)+AB179)</f>
        <v>8.7395521497155917E-3</v>
      </c>
      <c r="AD179" s="7">
        <f>IF(SUMIFS('Eurostat market shares'!$Z$2:$Z$185,'Eurostat market shares'!$C$2:$C$185,'Market shares starting point Fe'!$C179,'Eurostat market shares'!$D$2:$D$185,'Market shares starting point Fe'!$D179)=0,(SUMIFS('RAW data extract'!AA$74:AA$81,'RAW data extract'!$C$74:$C$81,VLOOKUP('Market shares starting point Fe'!$D179,Nomenclature!$F$1:$G$8,2,FALSE))-'Market shares starting point Fe'!AC179)+AC179,$Z179/SUMIFS('Eurostat market shares'!$Z$2:$Z$185,'Eurostat market shares'!$C$2:$C$185,'Market shares starting point Fe'!$C179,'Eurostat market shares'!$D$2:$D$185,'Market shares starting point Fe'!$D179)*(SUMIFS('RAW data extract'!AA$74:AA$81,'RAW data extract'!$C$74:$C$81,VLOOKUP('Market shares starting point Fe'!$D179,Nomenclature!$F$1:$G$8,2,FALSE))-'Market shares starting point Fe'!AC179)+AC179)</f>
        <v>9.4668349705161938E-3</v>
      </c>
      <c r="AE179" s="7">
        <f>IF(SUMIFS('Eurostat market shares'!$Z$2:$Z$185,'Eurostat market shares'!$C$2:$C$185,'Market shares starting point Fe'!$C179,'Eurostat market shares'!$D$2:$D$185,'Market shares starting point Fe'!$D179)=0,(SUMIFS('RAW data extract'!AB$74:AB$81,'RAW data extract'!$C$74:$C$81,VLOOKUP('Market shares starting point Fe'!$D179,Nomenclature!$F$1:$G$8,2,FALSE))-'Market shares starting point Fe'!AD179)+AD179,$Z179/SUMIFS('Eurostat market shares'!$Z$2:$Z$185,'Eurostat market shares'!$C$2:$C$185,'Market shares starting point Fe'!$C179,'Eurostat market shares'!$D$2:$D$185,'Market shares starting point Fe'!$D179)*(SUMIFS('RAW data extract'!AB$74:AB$81,'RAW data extract'!$C$74:$C$81,VLOOKUP('Market shares starting point Fe'!$D179,Nomenclature!$F$1:$G$8,2,FALSE))-'Market shares starting point Fe'!AD179)+AD179)</f>
        <v>1.0192339301006553E-2</v>
      </c>
      <c r="AF179" s="7">
        <f>IF(SUMIFS('Eurostat market shares'!$Z$2:$Z$185,'Eurostat market shares'!$C$2:$C$185,'Market shares starting point Fe'!$C179,'Eurostat market shares'!$D$2:$D$185,'Market shares starting point Fe'!$D179)=0,(SUMIFS('RAW data extract'!AC$74:AC$81,'RAW data extract'!$C$74:$C$81,VLOOKUP('Market shares starting point Fe'!$D179,Nomenclature!$F$1:$G$8,2,FALSE))-'Market shares starting point Fe'!AE179)+AE179,$Z179/SUMIFS('Eurostat market shares'!$Z$2:$Z$185,'Eurostat market shares'!$C$2:$C$185,'Market shares starting point Fe'!$C179,'Eurostat market shares'!$D$2:$D$185,'Market shares starting point Fe'!$D179)*(SUMIFS('RAW data extract'!AC$74:AC$81,'RAW data extract'!$C$74:$C$81,VLOOKUP('Market shares starting point Fe'!$D179,Nomenclature!$F$1:$G$8,2,FALSE))-'Market shares starting point Fe'!AE179)+AE179)</f>
        <v>1.0932966743926948E-2</v>
      </c>
      <c r="AG179" s="7">
        <f>IF(SUMIFS('Eurostat market shares'!$Z$2:$Z$185,'Eurostat market shares'!$C$2:$C$185,'Market shares starting point Fe'!$C179,'Eurostat market shares'!$D$2:$D$185,'Market shares starting point Fe'!$D179)=0,(SUMIFS('RAW data extract'!AD$74:AD$81,'RAW data extract'!$C$74:$C$81,VLOOKUP('Market shares starting point Fe'!$D179,Nomenclature!$F$1:$G$8,2,FALSE))-'Market shares starting point Fe'!AF179)+AF179,$Z179/SUMIFS('Eurostat market shares'!$Z$2:$Z$185,'Eurostat market shares'!$C$2:$C$185,'Market shares starting point Fe'!$C179,'Eurostat market shares'!$D$2:$D$185,'Market shares starting point Fe'!$D179)*(SUMIFS('RAW data extract'!AD$74:AD$81,'RAW data extract'!$C$74:$C$81,VLOOKUP('Market shares starting point Fe'!$D179,Nomenclature!$F$1:$G$8,2,FALSE))-'Market shares starting point Fe'!AF179)+AF179)</f>
        <v>1.1632729077874658E-2</v>
      </c>
      <c r="AH179" s="7">
        <f>IF(SUMIFS('Eurostat market shares'!$Z$2:$Z$185,'Eurostat market shares'!$C$2:$C$185,'Market shares starting point Fe'!$C179,'Eurostat market shares'!$D$2:$D$185,'Market shares starting point Fe'!$D179)=0,(SUMIFS('RAW data extract'!AE$74:AE$81,'RAW data extract'!$C$74:$C$81,VLOOKUP('Market shares starting point Fe'!$D179,Nomenclature!$F$1:$G$8,2,FALSE))-'Market shares starting point Fe'!AG179)+AG179,$Z179/SUMIFS('Eurostat market shares'!$Z$2:$Z$185,'Eurostat market shares'!$C$2:$C$185,'Market shares starting point Fe'!$C179,'Eurostat market shares'!$D$2:$D$185,'Market shares starting point Fe'!$D179)*(SUMIFS('RAW data extract'!AE$74:AE$81,'RAW data extract'!$C$74:$C$81,VLOOKUP('Market shares starting point Fe'!$D179,Nomenclature!$F$1:$G$8,2,FALSE))-'Market shares starting point Fe'!AG179)+AG179)</f>
        <v>1.2403548283621474E-2</v>
      </c>
      <c r="AI179" s="7">
        <f>IF(SUMIFS('Eurostat market shares'!$Z$2:$Z$185,'Eurostat market shares'!$C$2:$C$185,'Market shares starting point Fe'!$C179,'Eurostat market shares'!$D$2:$D$185,'Market shares starting point Fe'!$D179)=0,(SUMIFS('RAW data extract'!AF$74:AF$81,'RAW data extract'!$C$74:$C$81,VLOOKUP('Market shares starting point Fe'!$D179,Nomenclature!$F$1:$G$8,2,FALSE))-'Market shares starting point Fe'!AH179)+AH179,$Z179/SUMIFS('Eurostat market shares'!$Z$2:$Z$185,'Eurostat market shares'!$C$2:$C$185,'Market shares starting point Fe'!$C179,'Eurostat market shares'!$D$2:$D$185,'Market shares starting point Fe'!$D179)*(SUMIFS('RAW data extract'!AF$74:AF$81,'RAW data extract'!$C$74:$C$81,VLOOKUP('Market shares starting point Fe'!$D179,Nomenclature!$F$1:$G$8,2,FALSE))-'Market shares starting point Fe'!AH179)+AH179)</f>
        <v>1.3192387051305671E-2</v>
      </c>
      <c r="AJ179" s="7">
        <f>IF(SUMIFS('Eurostat market shares'!$Z$2:$Z$185,'Eurostat market shares'!$C$2:$C$185,'Market shares starting point Fe'!$C179,'Eurostat market shares'!$D$2:$D$185,'Market shares starting point Fe'!$D179)=0,(SUMIFS('RAW data extract'!AG$74:AG$81,'RAW data extract'!$C$74:$C$81,VLOOKUP('Market shares starting point Fe'!$D179,Nomenclature!$F$1:$G$8,2,FALSE))-'Market shares starting point Fe'!AI179)+AI179,$Z179/SUMIFS('Eurostat market shares'!$Z$2:$Z$185,'Eurostat market shares'!$C$2:$C$185,'Market shares starting point Fe'!$C179,'Eurostat market shares'!$D$2:$D$185,'Market shares starting point Fe'!$D179)*(SUMIFS('RAW data extract'!AG$74:AG$81,'RAW data extract'!$C$74:$C$81,VLOOKUP('Market shares starting point Fe'!$D179,Nomenclature!$F$1:$G$8,2,FALSE))-'Market shares starting point Fe'!AI179)+AI179)</f>
        <v>1.4040730380408782E-2</v>
      </c>
      <c r="AK179" s="7">
        <f>IF(SUMIFS('Eurostat market shares'!$Z$2:$Z$185,'Eurostat market shares'!$C$2:$C$185,'Market shares starting point Fe'!$C179,'Eurostat market shares'!$D$2:$D$185,'Market shares starting point Fe'!$D179)=0,(SUMIFS('RAW data extract'!AH$74:AH$81,'RAW data extract'!$C$74:$C$81,VLOOKUP('Market shares starting point Fe'!$D179,Nomenclature!$F$1:$G$8,2,FALSE))-'Market shares starting point Fe'!AJ179)+AJ179,$Z179/SUMIFS('Eurostat market shares'!$Z$2:$Z$185,'Eurostat market shares'!$C$2:$C$185,'Market shares starting point Fe'!$C179,'Eurostat market shares'!$D$2:$D$185,'Market shares starting point Fe'!$D179)*(SUMIFS('RAW data extract'!AH$74:AH$81,'RAW data extract'!$C$74:$C$81,VLOOKUP('Market shares starting point Fe'!$D179,Nomenclature!$F$1:$G$8,2,FALSE))-'Market shares starting point Fe'!AJ179)+AJ179)</f>
        <v>1.5033369462781436E-2</v>
      </c>
      <c r="AL179" s="7">
        <f>IF(SUMIFS('Eurostat market shares'!$Z$2:$Z$185,'Eurostat market shares'!$C$2:$C$185,'Market shares starting point Fe'!$C179,'Eurostat market shares'!$D$2:$D$185,'Market shares starting point Fe'!$D179)=0,(SUMIFS('RAW data extract'!AI$74:AI$81,'RAW data extract'!$C$74:$C$81,VLOOKUP('Market shares starting point Fe'!$D179,Nomenclature!$F$1:$G$8,2,FALSE))-'Market shares starting point Fe'!AK179)+AK179,$Z179/SUMIFS('Eurostat market shares'!$Z$2:$Z$185,'Eurostat market shares'!$C$2:$C$185,'Market shares starting point Fe'!$C179,'Eurostat market shares'!$D$2:$D$185,'Market shares starting point Fe'!$D179)*(SUMIFS('RAW data extract'!AI$74:AI$81,'RAW data extract'!$C$74:$C$81,VLOOKUP('Market shares starting point Fe'!$D179,Nomenclature!$F$1:$G$8,2,FALSE))-'Market shares starting point Fe'!AK179)+AK179)</f>
        <v>1.6119232985887754E-2</v>
      </c>
      <c r="AM179" s="7">
        <f>IF(SUMIFS('Eurostat market shares'!$Z$2:$Z$185,'Eurostat market shares'!$C$2:$C$185,'Market shares starting point Fe'!$C179,'Eurostat market shares'!$D$2:$D$185,'Market shares starting point Fe'!$D179)=0,(SUMIFS('RAW data extract'!AJ$74:AJ$81,'RAW data extract'!$C$74:$C$81,VLOOKUP('Market shares starting point Fe'!$D179,Nomenclature!$F$1:$G$8,2,FALSE))-'Market shares starting point Fe'!AL179)+AL179,$Z179/SUMIFS('Eurostat market shares'!$Z$2:$Z$185,'Eurostat market shares'!$C$2:$C$185,'Market shares starting point Fe'!$C179,'Eurostat market shares'!$D$2:$D$185,'Market shares starting point Fe'!$D179)*(SUMIFS('RAW data extract'!AJ$74:AJ$81,'RAW data extract'!$C$74:$C$81,VLOOKUP('Market shares starting point Fe'!$D179,Nomenclature!$F$1:$G$8,2,FALSE))-'Market shares starting point Fe'!AL179)+AL179)</f>
        <v>1.7354203128125446E-2</v>
      </c>
      <c r="AN179" s="7">
        <f>IF(SUMIFS('Eurostat market shares'!$Z$2:$Z$185,'Eurostat market shares'!$C$2:$C$185,'Market shares starting point Fe'!$C179,'Eurostat market shares'!$D$2:$D$185,'Market shares starting point Fe'!$D179)=0,(SUMIFS('RAW data extract'!AK$74:AK$81,'RAW data extract'!$C$74:$C$81,VLOOKUP('Market shares starting point Fe'!$D179,Nomenclature!$F$1:$G$8,2,FALSE))-'Market shares starting point Fe'!AM179)+AM179,$Z179/SUMIFS('Eurostat market shares'!$Z$2:$Z$185,'Eurostat market shares'!$C$2:$C$185,'Market shares starting point Fe'!$C179,'Eurostat market shares'!$D$2:$D$185,'Market shares starting point Fe'!$D179)*(SUMIFS('RAW data extract'!AK$74:AK$81,'RAW data extract'!$C$74:$C$81,VLOOKUP('Market shares starting point Fe'!$D179,Nomenclature!$F$1:$G$8,2,FALSE))-'Market shares starting point Fe'!AM179)+AM179)</f>
        <v>1.8827414576133131E-2</v>
      </c>
      <c r="AO179" s="7">
        <f>IF(SUMIFS('Eurostat market shares'!$Z$2:$Z$185,'Eurostat market shares'!$C$2:$C$185,'Market shares starting point Fe'!$C179,'Eurostat market shares'!$D$2:$D$185,'Market shares starting point Fe'!$D179)=0,(SUMIFS('RAW data extract'!AL$74:AL$81,'RAW data extract'!$C$74:$C$81,VLOOKUP('Market shares starting point Fe'!$D179,Nomenclature!$F$1:$G$8,2,FALSE))-'Market shares starting point Fe'!AN179)+AN179,$Z179/SUMIFS('Eurostat market shares'!$Z$2:$Z$185,'Eurostat market shares'!$C$2:$C$185,'Market shares starting point Fe'!$C179,'Eurostat market shares'!$D$2:$D$185,'Market shares starting point Fe'!$D179)*(SUMIFS('RAW data extract'!AL$74:AL$81,'RAW data extract'!$C$74:$C$81,VLOOKUP('Market shares starting point Fe'!$D179,Nomenclature!$F$1:$G$8,2,FALSE))-'Market shares starting point Fe'!AN179)+AN179)</f>
        <v>2.049290191040452E-2</v>
      </c>
      <c r="AP179" s="7">
        <f>IF(SUMIFS('Eurostat market shares'!$Z$2:$Z$185,'Eurostat market shares'!$C$2:$C$185,'Market shares starting point Fe'!$C179,'Eurostat market shares'!$D$2:$D$185,'Market shares starting point Fe'!$D179)=0,(SUMIFS('RAW data extract'!AM$74:AM$81,'RAW data extract'!$C$74:$C$81,VLOOKUP('Market shares starting point Fe'!$D179,Nomenclature!$F$1:$G$8,2,FALSE))-'Market shares starting point Fe'!AO179)+AO179,$Z179/SUMIFS('Eurostat market shares'!$Z$2:$Z$185,'Eurostat market shares'!$C$2:$C$185,'Market shares starting point Fe'!$C179,'Eurostat market shares'!$D$2:$D$185,'Market shares starting point Fe'!$D179)*(SUMIFS('RAW data extract'!AM$74:AM$81,'RAW data extract'!$C$74:$C$81,VLOOKUP('Market shares starting point Fe'!$D179,Nomenclature!$F$1:$G$8,2,FALSE))-'Market shares starting point Fe'!AO179)+AO179)</f>
        <v>2.2380289907512292E-2</v>
      </c>
      <c r="AQ179" s="7">
        <f>IF(SUMIFS('Eurostat market shares'!$Z$2:$Z$185,'Eurostat market shares'!$C$2:$C$185,'Market shares starting point Fe'!$C179,'Eurostat market shares'!$D$2:$D$185,'Market shares starting point Fe'!$D179)=0,(SUMIFS('RAW data extract'!AN$74:AN$81,'RAW data extract'!$C$74:$C$81,VLOOKUP('Market shares starting point Fe'!$D179,Nomenclature!$F$1:$G$8,2,FALSE))-'Market shares starting point Fe'!AP179)+AP179,$Z179/SUMIFS('Eurostat market shares'!$Z$2:$Z$185,'Eurostat market shares'!$C$2:$C$185,'Market shares starting point Fe'!$C179,'Eurostat market shares'!$D$2:$D$185,'Market shares starting point Fe'!$D179)*(SUMIFS('RAW data extract'!AN$74:AN$81,'RAW data extract'!$C$74:$C$81,VLOOKUP('Market shares starting point Fe'!$D179,Nomenclature!$F$1:$G$8,2,FALSE))-'Market shares starting point Fe'!AP179)+AP179)</f>
        <v>2.4483705521278869E-2</v>
      </c>
      <c r="AR179" s="7">
        <f>IF(SUMIFS('Eurostat market shares'!$Z$2:$Z$185,'Eurostat market shares'!$C$2:$C$185,'Market shares starting point Fe'!$C179,'Eurostat market shares'!$D$2:$D$185,'Market shares starting point Fe'!$D179)=0,(SUMIFS('RAW data extract'!AO$74:AO$81,'RAW data extract'!$C$74:$C$81,VLOOKUP('Market shares starting point Fe'!$D179,Nomenclature!$F$1:$G$8,2,FALSE))-'Market shares starting point Fe'!AQ179)+AQ179,$Z179/SUMIFS('Eurostat market shares'!$Z$2:$Z$185,'Eurostat market shares'!$C$2:$C$185,'Market shares starting point Fe'!$C179,'Eurostat market shares'!$D$2:$D$185,'Market shares starting point Fe'!$D179)*(SUMIFS('RAW data extract'!AO$74:AO$81,'RAW data extract'!$C$74:$C$81,VLOOKUP('Market shares starting point Fe'!$D179,Nomenclature!$F$1:$G$8,2,FALSE))-'Market shares starting point Fe'!AQ179)+AQ179)</f>
        <v>2.6674996866603823E-2</v>
      </c>
      <c r="AS179" s="7">
        <f>IF(SUMIFS('Eurostat market shares'!$Z$2:$Z$185,'Eurostat market shares'!$C$2:$C$185,'Market shares starting point Fe'!$C179,'Eurostat market shares'!$D$2:$D$185,'Market shares starting point Fe'!$D179)=0,(SUMIFS('RAW data extract'!AP$74:AP$81,'RAW data extract'!$C$74:$C$81,VLOOKUP('Market shares starting point Fe'!$D179,Nomenclature!$F$1:$G$8,2,FALSE))-'Market shares starting point Fe'!AR179)+AR179,$Z179/SUMIFS('Eurostat market shares'!$Z$2:$Z$185,'Eurostat market shares'!$C$2:$C$185,'Market shares starting point Fe'!$C179,'Eurostat market shares'!$D$2:$D$185,'Market shares starting point Fe'!$D179)*(SUMIFS('RAW data extract'!AP$74:AP$81,'RAW data extract'!$C$74:$C$81,VLOOKUP('Market shares starting point Fe'!$D179,Nomenclature!$F$1:$G$8,2,FALSE))-'Market shares starting point Fe'!AR179)+AR179)</f>
        <v>2.8981523520557759E-2</v>
      </c>
      <c r="AT179" s="7">
        <f>IF(SUMIFS('Eurostat market shares'!$Z$2:$Z$185,'Eurostat market shares'!$C$2:$C$185,'Market shares starting point Fe'!$C179,'Eurostat market shares'!$D$2:$D$185,'Market shares starting point Fe'!$D179)=0,(SUMIFS('RAW data extract'!AQ$74:AQ$81,'RAW data extract'!$C$74:$C$81,VLOOKUP('Market shares starting point Fe'!$D179,Nomenclature!$F$1:$G$8,2,FALSE))-'Market shares starting point Fe'!AS179)+AS179,$Z179/SUMIFS('Eurostat market shares'!$Z$2:$Z$185,'Eurostat market shares'!$C$2:$C$185,'Market shares starting point Fe'!$C179,'Eurostat market shares'!$D$2:$D$185,'Market shares starting point Fe'!$D179)*(SUMIFS('RAW data extract'!AQ$74:AQ$81,'RAW data extract'!$C$74:$C$81,VLOOKUP('Market shares starting point Fe'!$D179,Nomenclature!$F$1:$G$8,2,FALSE))-'Market shares starting point Fe'!AS179)+AS179)</f>
        <v>3.1471723504043404E-2</v>
      </c>
      <c r="AU179" s="7">
        <f>IF(SUMIFS('Eurostat market shares'!$Z$2:$Z$185,'Eurostat market shares'!$C$2:$C$185,'Market shares starting point Fe'!$C179,'Eurostat market shares'!$D$2:$D$185,'Market shares starting point Fe'!$D179)=0,(SUMIFS('RAW data extract'!AR$74:AR$81,'RAW data extract'!$C$74:$C$81,VLOOKUP('Market shares starting point Fe'!$D179,Nomenclature!$F$1:$G$8,2,FALSE))-'Market shares starting point Fe'!AT179)+AT179,$Z179/SUMIFS('Eurostat market shares'!$Z$2:$Z$185,'Eurostat market shares'!$C$2:$C$185,'Market shares starting point Fe'!$C179,'Eurostat market shares'!$D$2:$D$185,'Market shares starting point Fe'!$D179)*(SUMIFS('RAW data extract'!AR$74:AR$81,'RAW data extract'!$C$74:$C$81,VLOOKUP('Market shares starting point Fe'!$D179,Nomenclature!$F$1:$G$8,2,FALSE))-'Market shares starting point Fe'!AT179)+AT179)</f>
        <v>3.4052766275412157E-2</v>
      </c>
      <c r="AV179" s="7">
        <f>IF(SUMIFS('Eurostat market shares'!$Z$2:$Z$185,'Eurostat market shares'!$C$2:$C$185,'Market shares starting point Fe'!$C179,'Eurostat market shares'!$D$2:$D$185,'Market shares starting point Fe'!$D179)=0,(SUMIFS('RAW data extract'!AS$74:AS$81,'RAW data extract'!$C$74:$C$81,VLOOKUP('Market shares starting point Fe'!$D179,Nomenclature!$F$1:$G$8,2,FALSE))-'Market shares starting point Fe'!AU179)+AU179,$Z179/SUMIFS('Eurostat market shares'!$Z$2:$Z$185,'Eurostat market shares'!$C$2:$C$185,'Market shares starting point Fe'!$C179,'Eurostat market shares'!$D$2:$D$185,'Market shares starting point Fe'!$D179)*(SUMIFS('RAW data extract'!AS$74:AS$81,'RAW data extract'!$C$74:$C$81,VLOOKUP('Market shares starting point Fe'!$D179,Nomenclature!$F$1:$G$8,2,FALSE))-'Market shares starting point Fe'!AU179)+AU179)</f>
        <v>3.6778270543804337E-2</v>
      </c>
      <c r="AW179" s="7">
        <f>IF(SUMIFS('Eurostat market shares'!$Z$2:$Z$185,'Eurostat market shares'!$C$2:$C$185,'Market shares starting point Fe'!$C179,'Eurostat market shares'!$D$2:$D$185,'Market shares starting point Fe'!$D179)=0,(SUMIFS('RAW data extract'!AT$74:AT$81,'RAW data extract'!$C$74:$C$81,VLOOKUP('Market shares starting point Fe'!$D179,Nomenclature!$F$1:$G$8,2,FALSE))-'Market shares starting point Fe'!AV179)+AV179,$Z179/SUMIFS('Eurostat market shares'!$Z$2:$Z$185,'Eurostat market shares'!$C$2:$C$185,'Market shares starting point Fe'!$C179,'Eurostat market shares'!$D$2:$D$185,'Market shares starting point Fe'!$D179)*(SUMIFS('RAW data extract'!AT$74:AT$81,'RAW data extract'!$C$74:$C$81,VLOOKUP('Market shares starting point Fe'!$D179,Nomenclature!$F$1:$G$8,2,FALSE))-'Market shares starting point Fe'!AV179)+AV179)</f>
        <v>3.9681390293189546E-2</v>
      </c>
      <c r="AX179" s="7">
        <f>IF(SUMIFS('Eurostat market shares'!$Z$2:$Z$185,'Eurostat market shares'!$C$2:$C$185,'Market shares starting point Fe'!$C179,'Eurostat market shares'!$D$2:$D$185,'Market shares starting point Fe'!$D179)=0,(SUMIFS('RAW data extract'!AU$74:AU$81,'RAW data extract'!$C$74:$C$81,VLOOKUP('Market shares starting point Fe'!$D179,Nomenclature!$F$1:$G$8,2,FALSE))-'Market shares starting point Fe'!AW179)+AW179,$Z179/SUMIFS('Eurostat market shares'!$Z$2:$Z$185,'Eurostat market shares'!$C$2:$C$185,'Market shares starting point Fe'!$C179,'Eurostat market shares'!$D$2:$D$185,'Market shares starting point Fe'!$D179)*(SUMIFS('RAW data extract'!AU$74:AU$81,'RAW data extract'!$C$74:$C$81,VLOOKUP('Market shares starting point Fe'!$D179,Nomenclature!$F$1:$G$8,2,FALSE))-'Market shares starting point Fe'!AW179)+AW179)</f>
        <v>4.2824369563487202E-2</v>
      </c>
      <c r="AY179" s="7">
        <f>IF(SUMIFS('Eurostat market shares'!$Z$2:$Z$185,'Eurostat market shares'!$C$2:$C$185,'Market shares starting point Fe'!$C179,'Eurostat market shares'!$D$2:$D$185,'Market shares starting point Fe'!$D179)=0,(SUMIFS('RAW data extract'!AV$74:AV$81,'RAW data extract'!$C$74:$C$81,VLOOKUP('Market shares starting point Fe'!$D179,Nomenclature!$F$1:$G$8,2,FALSE))-'Market shares starting point Fe'!AX179)+AX179,$Z179/SUMIFS('Eurostat market shares'!$Z$2:$Z$185,'Eurostat market shares'!$C$2:$C$185,'Market shares starting point Fe'!$C179,'Eurostat market shares'!$D$2:$D$185,'Market shares starting point Fe'!$D179)*(SUMIFS('RAW data extract'!AV$74:AV$81,'RAW data extract'!$C$74:$C$81,VLOOKUP('Market shares starting point Fe'!$D179,Nomenclature!$F$1:$G$8,2,FALSE))-'Market shares starting point Fe'!AX179)+AX179)</f>
        <v>4.6241290612107071E-2</v>
      </c>
      <c r="AZ179" s="7">
        <f>IF(SUMIFS('Eurostat market shares'!$Z$2:$Z$185,'Eurostat market shares'!$C$2:$C$185,'Market shares starting point Fe'!$C179,'Eurostat market shares'!$D$2:$D$185,'Market shares starting point Fe'!$D179)=0,(SUMIFS('RAW data extract'!AW$74:AW$81,'RAW data extract'!$C$74:$C$81,VLOOKUP('Market shares starting point Fe'!$D179,Nomenclature!$F$1:$G$8,2,FALSE))-'Market shares starting point Fe'!AY179)+AY179,$Z179/SUMIFS('Eurostat market shares'!$Z$2:$Z$185,'Eurostat market shares'!$C$2:$C$185,'Market shares starting point Fe'!$C179,'Eurostat market shares'!$D$2:$D$185,'Market shares starting point Fe'!$D179)*(SUMIFS('RAW data extract'!AW$74:AW$81,'RAW data extract'!$C$74:$C$81,VLOOKUP('Market shares starting point Fe'!$D179,Nomenclature!$F$1:$G$8,2,FALSE))-'Market shares starting point Fe'!AY179)+AY179)</f>
        <v>4.9947291639282E-2</v>
      </c>
      <c r="BA179" s="7">
        <f>IF(SUMIFS('Eurostat market shares'!$Z$2:$Z$185,'Eurostat market shares'!$C$2:$C$185,'Market shares starting point Fe'!$C179,'Eurostat market shares'!$D$2:$D$185,'Market shares starting point Fe'!$D179)=0,(SUMIFS('RAW data extract'!AX$74:AX$81,'RAW data extract'!$C$74:$C$81,VLOOKUP('Market shares starting point Fe'!$D179,Nomenclature!$F$1:$G$8,2,FALSE))-'Market shares starting point Fe'!AZ179)+AZ179,$Z179/SUMIFS('Eurostat market shares'!$Z$2:$Z$185,'Eurostat market shares'!$C$2:$C$185,'Market shares starting point Fe'!$C179,'Eurostat market shares'!$D$2:$D$185,'Market shares starting point Fe'!$D179)*(SUMIFS('RAW data extract'!AX$74:AX$81,'RAW data extract'!$C$74:$C$81,VLOOKUP('Market shares starting point Fe'!$D179,Nomenclature!$F$1:$G$8,2,FALSE))-'Market shares starting point Fe'!AZ179)+AZ179)</f>
        <v>5.39952980802074E-2</v>
      </c>
      <c r="BB179" s="7">
        <f>IF(SUMIFS('Eurostat market shares'!$Z$2:$Z$185,'Eurostat market shares'!$C$2:$C$185,'Market shares starting point Fe'!$C179,'Eurostat market shares'!$D$2:$D$185,'Market shares starting point Fe'!$D179)=0,(SUMIFS('RAW data extract'!AY$74:AY$81,'RAW data extract'!$C$74:$C$81,VLOOKUP('Market shares starting point Fe'!$D179,Nomenclature!$F$1:$G$8,2,FALSE))-'Market shares starting point Fe'!BA179)+BA179,$Z179/SUMIFS('Eurostat market shares'!$Z$2:$Z$185,'Eurostat market shares'!$C$2:$C$185,'Market shares starting point Fe'!$C179,'Eurostat market shares'!$D$2:$D$185,'Market shares starting point Fe'!$D179)*(SUMIFS('RAW data extract'!AY$74:AY$81,'RAW data extract'!$C$74:$C$81,VLOOKUP('Market shares starting point Fe'!$D179,Nomenclature!$F$1:$G$8,2,FALSE))-'Market shares starting point Fe'!BA179)+BA179)</f>
        <v>5.8458049131457968E-2</v>
      </c>
      <c r="BC179" s="7">
        <f>IF(SUMIFS('Eurostat market shares'!$Z$2:$Z$185,'Eurostat market shares'!$C$2:$C$185,'Market shares starting point Fe'!$C179,'Eurostat market shares'!$D$2:$D$185,'Market shares starting point Fe'!$D179)=0,(SUMIFS('RAW data extract'!AZ$74:AZ$81,'RAW data extract'!$C$74:$C$81,VLOOKUP('Market shares starting point Fe'!$D179,Nomenclature!$F$1:$G$8,2,FALSE))-'Market shares starting point Fe'!BB179)+BB179,$Z179/SUMIFS('Eurostat market shares'!$Z$2:$Z$185,'Eurostat market shares'!$C$2:$C$185,'Market shares starting point Fe'!$C179,'Eurostat market shares'!$D$2:$D$185,'Market shares starting point Fe'!$D179)*(SUMIFS('RAW data extract'!AZ$74:AZ$81,'RAW data extract'!$C$74:$C$81,VLOOKUP('Market shares starting point Fe'!$D179,Nomenclature!$F$1:$G$8,2,FALSE))-'Market shares starting point Fe'!BB179)+BB179)</f>
        <v>6.3401371092002445E-2</v>
      </c>
      <c r="BD179" s="7">
        <f>IF(SUMIFS('Eurostat market shares'!$Z$2:$Z$185,'Eurostat market shares'!$C$2:$C$185,'Market shares starting point Fe'!$C179,'Eurostat market shares'!$D$2:$D$185,'Market shares starting point Fe'!$D179)=0,(SUMIFS('RAW data extract'!BA$74:BA$81,'RAW data extract'!$C$74:$C$81,VLOOKUP('Market shares starting point Fe'!$D179,Nomenclature!$F$1:$G$8,2,FALSE))-'Market shares starting point Fe'!BC179)+BC179,$Z179/SUMIFS('Eurostat market shares'!$Z$2:$Z$185,'Eurostat market shares'!$C$2:$C$185,'Market shares starting point Fe'!$C179,'Eurostat market shares'!$D$2:$D$185,'Market shares starting point Fe'!$D179)*(SUMIFS('RAW data extract'!BA$74:BA$81,'RAW data extract'!$C$74:$C$81,VLOOKUP('Market shares starting point Fe'!$D179,Nomenclature!$F$1:$G$8,2,FALSE))-'Market shares starting point Fe'!BC179)+BC179)</f>
        <v>6.8817306464138597E-2</v>
      </c>
      <c r="BE179" s="7">
        <f>IF(SUMIFS('Eurostat market shares'!$Z$2:$Z$185,'Eurostat market shares'!$C$2:$C$185,'Market shares starting point Fe'!$C179,'Eurostat market shares'!$D$2:$D$185,'Market shares starting point Fe'!$D179)=0,(SUMIFS('RAW data extract'!BB$74:BB$81,'RAW data extract'!$C$74:$C$81,VLOOKUP('Market shares starting point Fe'!$D179,Nomenclature!$F$1:$G$8,2,FALSE))-'Market shares starting point Fe'!BD179)+BD179,$Z179/SUMIFS('Eurostat market shares'!$Z$2:$Z$185,'Eurostat market shares'!$C$2:$C$185,'Market shares starting point Fe'!$C179,'Eurostat market shares'!$D$2:$D$185,'Market shares starting point Fe'!$D179)*(SUMIFS('RAW data extract'!BB$74:BB$81,'RAW data extract'!$C$74:$C$81,VLOOKUP('Market shares starting point Fe'!$D179,Nomenclature!$F$1:$G$8,2,FALSE))-'Market shares starting point Fe'!BD179)+BD179)</f>
        <v>7.4897037211166584E-2</v>
      </c>
      <c r="BF179" s="7">
        <f>IF(SUMIFS('Eurostat market shares'!$Z$2:$Z$185,'Eurostat market shares'!$C$2:$C$185,'Market shares starting point Fe'!$C179,'Eurostat market shares'!$D$2:$D$185,'Market shares starting point Fe'!$D179)=0,(SUMIFS('RAW data extract'!BC$74:BC$81,'RAW data extract'!$C$74:$C$81,VLOOKUP('Market shares starting point Fe'!$D179,Nomenclature!$F$1:$G$8,2,FALSE))-'Market shares starting point Fe'!BE179)+BE179,$Z179/SUMIFS('Eurostat market shares'!$Z$2:$Z$185,'Eurostat market shares'!$C$2:$C$185,'Market shares starting point Fe'!$C179,'Eurostat market shares'!$D$2:$D$185,'Market shares starting point Fe'!$D179)*(SUMIFS('RAW data extract'!BC$74:BC$81,'RAW data extract'!$C$74:$C$81,VLOOKUP('Market shares starting point Fe'!$D179,Nomenclature!$F$1:$G$8,2,FALSE))-'Market shares starting point Fe'!BE179)+BE179)</f>
        <v>8.1710240282487634E-2</v>
      </c>
      <c r="BG179" s="7">
        <f>IF(SUMIFS('Eurostat market shares'!$Z$2:$Z$185,'Eurostat market shares'!$C$2:$C$185,'Market shares starting point Fe'!$C179,'Eurostat market shares'!$D$2:$D$185,'Market shares starting point Fe'!$D179)=0,(SUMIFS('RAW data extract'!BD$74:BD$81,'RAW data extract'!$C$74:$C$81,VLOOKUP('Market shares starting point Fe'!$D179,Nomenclature!$F$1:$G$8,2,FALSE))-'Market shares starting point Fe'!BF179)+BF179,$Z179/SUMIFS('Eurostat market shares'!$Z$2:$Z$185,'Eurostat market shares'!$C$2:$C$185,'Market shares starting point Fe'!$C179,'Eurostat market shares'!$D$2:$D$185,'Market shares starting point Fe'!$D179)*(SUMIFS('RAW data extract'!BD$74:BD$81,'RAW data extract'!$C$74:$C$81,VLOOKUP('Market shares starting point Fe'!$D179,Nomenclature!$F$1:$G$8,2,FALSE))-'Market shares starting point Fe'!BF179)+BF179)</f>
        <v>8.939021685558271E-2</v>
      </c>
      <c r="BH179" s="7">
        <f>IF(SUMIFS('Eurostat market shares'!$Z$2:$Z$185,'Eurostat market shares'!$C$2:$C$185,'Market shares starting point Fe'!$C179,'Eurostat market shares'!$D$2:$D$185,'Market shares starting point Fe'!$D179)=0,(SUMIFS('RAW data extract'!BE$74:BE$81,'RAW data extract'!$C$74:$C$81,VLOOKUP('Market shares starting point Fe'!$D179,Nomenclature!$F$1:$G$8,2,FALSE))-'Market shares starting point Fe'!BG179)+BG179,$Z179/SUMIFS('Eurostat market shares'!$Z$2:$Z$185,'Eurostat market shares'!$C$2:$C$185,'Market shares starting point Fe'!$C179,'Eurostat market shares'!$D$2:$D$185,'Market shares starting point Fe'!$D179)*(SUMIFS('RAW data extract'!BE$74:BE$81,'RAW data extract'!$C$74:$C$81,VLOOKUP('Market shares starting point Fe'!$D179,Nomenclature!$F$1:$G$8,2,FALSE))-'Market shares starting point Fe'!BG179)+BG179)</f>
        <v>9.8121167187869188E-2</v>
      </c>
    </row>
    <row r="180" spans="1:60" hidden="1" x14ac:dyDescent="0.3">
      <c r="A180" t="s">
        <v>9</v>
      </c>
      <c r="B180" t="s">
        <v>10</v>
      </c>
      <c r="C180" t="s">
        <v>39</v>
      </c>
      <c r="D180" t="s">
        <v>18</v>
      </c>
      <c r="E180" t="s">
        <v>13</v>
      </c>
      <c r="F180" t="s">
        <v>14</v>
      </c>
      <c r="G180" t="s">
        <v>14</v>
      </c>
      <c r="H180" t="s">
        <v>15</v>
      </c>
      <c r="I180" t="s">
        <v>16</v>
      </c>
      <c r="J180" s="6">
        <f>IFERROR(SUMIFS('intermediary sheet'!J$2:J$185,'intermediary sheet'!$C$2:$C$185,'Market shares starting point Fe'!$C180,'intermediary sheet'!$D$2:$D$185,'Market shares starting point Fe'!$D180)/SUMIFS('intermediary sheet'!J$2:J$185,'intermediary sheet'!$C$2:$C$185,'Market shares starting point Fe'!$C180,'intermediary sheet'!$D$2:$D$185,"total"),0)</f>
        <v>0</v>
      </c>
      <c r="K180" s="6">
        <f>IFERROR(SUMIFS('intermediary sheet'!K$2:K$185,'intermediary sheet'!$C$2:$C$185,'Market shares starting point Fe'!$C180,'intermediary sheet'!$D$2:$D$185,'Market shares starting point Fe'!$D180)/SUMIFS('intermediary sheet'!K$2:K$185,'intermediary sheet'!$C$2:$C$185,'Market shares starting point Fe'!$C180,'intermediary sheet'!$D$2:$D$185,"total"),0)</f>
        <v>0</v>
      </c>
      <c r="L180" s="6">
        <f>IFERROR(SUMIFS('intermediary sheet'!L$2:L$185,'intermediary sheet'!$C$2:$C$185,'Market shares starting point Fe'!$C180,'intermediary sheet'!$D$2:$D$185,'Market shares starting point Fe'!$D180)/SUMIFS('intermediary sheet'!L$2:L$185,'intermediary sheet'!$C$2:$C$185,'Market shares starting point Fe'!$C180,'intermediary sheet'!$D$2:$D$185,"total"),0)</f>
        <v>0</v>
      </c>
      <c r="M180" s="6">
        <f>IFERROR(SUMIFS('intermediary sheet'!M$2:M$185,'intermediary sheet'!$C$2:$C$185,'Market shares starting point Fe'!$C180,'intermediary sheet'!$D$2:$D$185,'Market shares starting point Fe'!$D180)/SUMIFS('intermediary sheet'!M$2:M$185,'intermediary sheet'!$C$2:$C$185,'Market shares starting point Fe'!$C180,'intermediary sheet'!$D$2:$D$185,"total"),0)</f>
        <v>0</v>
      </c>
      <c r="N180" s="6">
        <f>IFERROR(SUMIFS('intermediary sheet'!N$2:N$185,'intermediary sheet'!$C$2:$C$185,'Market shares starting point Fe'!$C180,'intermediary sheet'!$D$2:$D$185,'Market shares starting point Fe'!$D180)/SUMIFS('intermediary sheet'!N$2:N$185,'intermediary sheet'!$C$2:$C$185,'Market shares starting point Fe'!$C180,'intermediary sheet'!$D$2:$D$185,"total"),0)</f>
        <v>0</v>
      </c>
      <c r="O180" s="6">
        <f>IFERROR(SUMIFS('intermediary sheet'!O$2:O$185,'intermediary sheet'!$C$2:$C$185,'Market shares starting point Fe'!$C180,'intermediary sheet'!$D$2:$D$185,'Market shares starting point Fe'!$D180)/SUMIFS('intermediary sheet'!O$2:O$185,'intermediary sheet'!$C$2:$C$185,'Market shares starting point Fe'!$C180,'intermediary sheet'!$D$2:$D$185,"total"),0)</f>
        <v>0</v>
      </c>
      <c r="P180" s="6">
        <f>IFERROR(SUMIFS('intermediary sheet'!P$2:P$185,'intermediary sheet'!$C$2:$C$185,'Market shares starting point Fe'!$C180,'intermediary sheet'!$D$2:$D$185,'Market shares starting point Fe'!$D180)/SUMIFS('intermediary sheet'!P$2:P$185,'intermediary sheet'!$C$2:$C$185,'Market shares starting point Fe'!$C180,'intermediary sheet'!$D$2:$D$185,"total"),0)</f>
        <v>0</v>
      </c>
      <c r="Q180" s="6">
        <f>IFERROR(SUMIFS('intermediary sheet'!Q$2:Q$185,'intermediary sheet'!$C$2:$C$185,'Market shares starting point Fe'!$C180,'intermediary sheet'!$D$2:$D$185,'Market shares starting point Fe'!$D180)/SUMIFS('intermediary sheet'!Q$2:Q$185,'intermediary sheet'!$C$2:$C$185,'Market shares starting point Fe'!$C180,'intermediary sheet'!$D$2:$D$185,"total"),0)</f>
        <v>0</v>
      </c>
      <c r="R180" s="6">
        <f>IFERROR(SUMIFS('intermediary sheet'!R$2:R$185,'intermediary sheet'!$C$2:$C$185,'Market shares starting point Fe'!$C180,'intermediary sheet'!$D$2:$D$185,'Market shares starting point Fe'!$D180)/SUMIFS('intermediary sheet'!R$2:R$185,'intermediary sheet'!$C$2:$C$185,'Market shares starting point Fe'!$C180,'intermediary sheet'!$D$2:$D$185,"total"),0)</f>
        <v>0</v>
      </c>
      <c r="S180" s="6">
        <f>IFERROR(SUMIFS('intermediary sheet'!S$2:S$185,'intermediary sheet'!$C$2:$C$185,'Market shares starting point Fe'!$C180,'intermediary sheet'!$D$2:$D$185,'Market shares starting point Fe'!$D180)/SUMIFS('intermediary sheet'!S$2:S$185,'intermediary sheet'!$C$2:$C$185,'Market shares starting point Fe'!$C180,'intermediary sheet'!$D$2:$D$185,"total"),0)</f>
        <v>0</v>
      </c>
      <c r="T180" s="6">
        <f>IFERROR(SUMIFS('intermediary sheet'!T$2:T$185,'intermediary sheet'!$C$2:$C$185,'Market shares starting point Fe'!$C180,'intermediary sheet'!$D$2:$D$185,'Market shares starting point Fe'!$D180)/SUMIFS('intermediary sheet'!T$2:T$185,'intermediary sheet'!$C$2:$C$185,'Market shares starting point Fe'!$C180,'intermediary sheet'!$D$2:$D$185,"total"),0)</f>
        <v>0</v>
      </c>
      <c r="U180" s="6">
        <f>IFERROR(SUMIFS('intermediary sheet'!U$2:U$185,'intermediary sheet'!$C$2:$C$185,'Market shares starting point Fe'!$C180,'intermediary sheet'!$D$2:$D$185,'Market shares starting point Fe'!$D180)/SUMIFS('intermediary sheet'!U$2:U$185,'intermediary sheet'!$C$2:$C$185,'Market shares starting point Fe'!$C180,'intermediary sheet'!$D$2:$D$185,"total"),0)</f>
        <v>0</v>
      </c>
      <c r="V180" s="6">
        <f>IFERROR(SUMIFS('intermediary sheet'!V$2:V$185,'intermediary sheet'!$C$2:$C$185,'Market shares starting point Fe'!$C180,'intermediary sheet'!$D$2:$D$185,'Market shares starting point Fe'!$D180)/SUMIFS('intermediary sheet'!V$2:V$185,'intermediary sheet'!$C$2:$C$185,'Market shares starting point Fe'!$C180,'intermediary sheet'!$D$2:$D$185,"total"),0)</f>
        <v>0</v>
      </c>
      <c r="W180" s="6">
        <f>IFERROR(SUMIFS('intermediary sheet'!W$2:W$185,'intermediary sheet'!$C$2:$C$185,'Market shares starting point Fe'!$C180,'intermediary sheet'!$D$2:$D$185,'Market shares starting point Fe'!$D180)/SUMIFS('intermediary sheet'!W$2:W$185,'intermediary sheet'!$C$2:$C$185,'Market shares starting point Fe'!$C180,'intermediary sheet'!$D$2:$D$185,"total"),0)</f>
        <v>0</v>
      </c>
      <c r="X180" s="6">
        <f>IFERROR(SUMIFS('intermediary sheet'!X$2:X$185,'intermediary sheet'!$C$2:$C$185,'Market shares starting point Fe'!$C180,'intermediary sheet'!$D$2:$D$185,'Market shares starting point Fe'!$D180)/SUMIFS('intermediary sheet'!X$2:X$185,'intermediary sheet'!$C$2:$C$185,'Market shares starting point Fe'!$C180,'intermediary sheet'!$D$2:$D$185,"total"),0)</f>
        <v>0</v>
      </c>
      <c r="Y180" s="6">
        <f>IFERROR(SUMIFS('intermediary sheet'!Y$2:Y$185,'intermediary sheet'!$C$2:$C$185,'Market shares starting point Fe'!$C180,'intermediary sheet'!$D$2:$D$185,'Market shares starting point Fe'!$D180)/SUMIFS('intermediary sheet'!Y$2:Y$185,'intermediary sheet'!$C$2:$C$185,'Market shares starting point Fe'!$C180,'intermediary sheet'!$D$2:$D$185,"total"),0)</f>
        <v>0</v>
      </c>
      <c r="Z180" s="6">
        <f>IFERROR(SUMIFS('intermediary sheet'!Z$2:Z$185,'intermediary sheet'!$C$2:$C$185,'Market shares starting point Fe'!$C180,'intermediary sheet'!$D$2:$D$185,'Market shares starting point Fe'!$D180)/SUMIFS('intermediary sheet'!Z$2:Z$185,'intermediary sheet'!$C$2:$C$185,'Market shares starting point Fe'!$C180,'intermediary sheet'!$D$2:$D$185,"total"),0)</f>
        <v>0</v>
      </c>
      <c r="AA180" s="7">
        <f>IF(SUMIFS('Eurostat market shares'!$Z$2:$Z$185,'Eurostat market shares'!$C$2:$C$185,'Market shares starting point Fe'!$C180,'Eurostat market shares'!$D$2:$D$185,'Market shares starting point Fe'!$D180)=0,(SUMIFS('RAW data extract'!X$74:X$81,'RAW data extract'!$C$74:$C$81,VLOOKUP('Market shares starting point Fe'!$D180,Nomenclature!$F$1:$G$8,2,FALSE))-'Market shares starting point Fe'!Z180)+Z180,$Z180/SUMIFS('Eurostat market shares'!$Z$2:$Z$185,'Eurostat market shares'!$C$2:$C$185,'Market shares starting point Fe'!$C180,'Eurostat market shares'!$D$2:$D$185,'Market shares starting point Fe'!$D180)*(SUMIFS('RAW data extract'!X$74:X$81,'RAW data extract'!$C$74:$C$81,VLOOKUP('Market shares starting point Fe'!$D180,Nomenclature!$F$1:$G$8,2,FALSE))-'Market shares starting point Fe'!Z180)+Z180)</f>
        <v>0</v>
      </c>
      <c r="AB180" s="7">
        <f>IF(SUMIFS('Eurostat market shares'!$Z$2:$Z$185,'Eurostat market shares'!$C$2:$C$185,'Market shares starting point Fe'!$C180,'Eurostat market shares'!$D$2:$D$185,'Market shares starting point Fe'!$D180)=0,(SUMIFS('RAW data extract'!Y$74:Y$81,'RAW data extract'!$C$74:$C$81,VLOOKUP('Market shares starting point Fe'!$D180,Nomenclature!$F$1:$G$8,2,FALSE))-'Market shares starting point Fe'!AA180)+AA180,$Z180/SUMIFS('Eurostat market shares'!$Z$2:$Z$185,'Eurostat market shares'!$C$2:$C$185,'Market shares starting point Fe'!$C180,'Eurostat market shares'!$D$2:$D$185,'Market shares starting point Fe'!$D180)*(SUMIFS('RAW data extract'!Y$74:Y$81,'RAW data extract'!$C$74:$C$81,VLOOKUP('Market shares starting point Fe'!$D180,Nomenclature!$F$1:$G$8,2,FALSE))-'Market shares starting point Fe'!AA180)+AA180)</f>
        <v>0</v>
      </c>
      <c r="AC180" s="7">
        <f>IF(SUMIFS('Eurostat market shares'!$Z$2:$Z$185,'Eurostat market shares'!$C$2:$C$185,'Market shares starting point Fe'!$C180,'Eurostat market shares'!$D$2:$D$185,'Market shares starting point Fe'!$D180)=0,(SUMIFS('RAW data extract'!Z$74:Z$81,'RAW data extract'!$C$74:$C$81,VLOOKUP('Market shares starting point Fe'!$D180,Nomenclature!$F$1:$G$8,2,FALSE))-'Market shares starting point Fe'!AB180)+AB180,$Z180/SUMIFS('Eurostat market shares'!$Z$2:$Z$185,'Eurostat market shares'!$C$2:$C$185,'Market shares starting point Fe'!$C180,'Eurostat market shares'!$D$2:$D$185,'Market shares starting point Fe'!$D180)*(SUMIFS('RAW data extract'!Z$74:Z$81,'RAW data extract'!$C$74:$C$81,VLOOKUP('Market shares starting point Fe'!$D180,Nomenclature!$F$1:$G$8,2,FALSE))-'Market shares starting point Fe'!AB180)+AB180)</f>
        <v>0</v>
      </c>
      <c r="AD180" s="7">
        <f>IF(SUMIFS('Eurostat market shares'!$Z$2:$Z$185,'Eurostat market shares'!$C$2:$C$185,'Market shares starting point Fe'!$C180,'Eurostat market shares'!$D$2:$D$185,'Market shares starting point Fe'!$D180)=0,(SUMIFS('RAW data extract'!AA$74:AA$81,'RAW data extract'!$C$74:$C$81,VLOOKUP('Market shares starting point Fe'!$D180,Nomenclature!$F$1:$G$8,2,FALSE))-'Market shares starting point Fe'!AC180)+AC180,$Z180/SUMIFS('Eurostat market shares'!$Z$2:$Z$185,'Eurostat market shares'!$C$2:$C$185,'Market shares starting point Fe'!$C180,'Eurostat market shares'!$D$2:$D$185,'Market shares starting point Fe'!$D180)*(SUMIFS('RAW data extract'!AA$74:AA$81,'RAW data extract'!$C$74:$C$81,VLOOKUP('Market shares starting point Fe'!$D180,Nomenclature!$F$1:$G$8,2,FALSE))-'Market shares starting point Fe'!AC180)+AC180)</f>
        <v>0</v>
      </c>
      <c r="AE180" s="7">
        <f>IF(SUMIFS('Eurostat market shares'!$Z$2:$Z$185,'Eurostat market shares'!$C$2:$C$185,'Market shares starting point Fe'!$C180,'Eurostat market shares'!$D$2:$D$185,'Market shares starting point Fe'!$D180)=0,(SUMIFS('RAW data extract'!AB$74:AB$81,'RAW data extract'!$C$74:$C$81,VLOOKUP('Market shares starting point Fe'!$D180,Nomenclature!$F$1:$G$8,2,FALSE))-'Market shares starting point Fe'!AD180)+AD180,$Z180/SUMIFS('Eurostat market shares'!$Z$2:$Z$185,'Eurostat market shares'!$C$2:$C$185,'Market shares starting point Fe'!$C180,'Eurostat market shares'!$D$2:$D$185,'Market shares starting point Fe'!$D180)*(SUMIFS('RAW data extract'!AB$74:AB$81,'RAW data extract'!$C$74:$C$81,VLOOKUP('Market shares starting point Fe'!$D180,Nomenclature!$F$1:$G$8,2,FALSE))-'Market shares starting point Fe'!AD180)+AD180)</f>
        <v>0</v>
      </c>
      <c r="AF180" s="7">
        <f>IF(SUMIFS('Eurostat market shares'!$Z$2:$Z$185,'Eurostat market shares'!$C$2:$C$185,'Market shares starting point Fe'!$C180,'Eurostat market shares'!$D$2:$D$185,'Market shares starting point Fe'!$D180)=0,(SUMIFS('RAW data extract'!AC$74:AC$81,'RAW data extract'!$C$74:$C$81,VLOOKUP('Market shares starting point Fe'!$D180,Nomenclature!$F$1:$G$8,2,FALSE))-'Market shares starting point Fe'!AE180)+AE180,$Z180/SUMIFS('Eurostat market shares'!$Z$2:$Z$185,'Eurostat market shares'!$C$2:$C$185,'Market shares starting point Fe'!$C180,'Eurostat market shares'!$D$2:$D$185,'Market shares starting point Fe'!$D180)*(SUMIFS('RAW data extract'!AC$74:AC$81,'RAW data extract'!$C$74:$C$81,VLOOKUP('Market shares starting point Fe'!$D180,Nomenclature!$F$1:$G$8,2,FALSE))-'Market shares starting point Fe'!AE180)+AE180)</f>
        <v>0</v>
      </c>
      <c r="AG180" s="7">
        <f>IF(SUMIFS('Eurostat market shares'!$Z$2:$Z$185,'Eurostat market shares'!$C$2:$C$185,'Market shares starting point Fe'!$C180,'Eurostat market shares'!$D$2:$D$185,'Market shares starting point Fe'!$D180)=0,(SUMIFS('RAW data extract'!AD$74:AD$81,'RAW data extract'!$C$74:$C$81,VLOOKUP('Market shares starting point Fe'!$D180,Nomenclature!$F$1:$G$8,2,FALSE))-'Market shares starting point Fe'!AF180)+AF180,$Z180/SUMIFS('Eurostat market shares'!$Z$2:$Z$185,'Eurostat market shares'!$C$2:$C$185,'Market shares starting point Fe'!$C180,'Eurostat market shares'!$D$2:$D$185,'Market shares starting point Fe'!$D180)*(SUMIFS('RAW data extract'!AD$74:AD$81,'RAW data extract'!$C$74:$C$81,VLOOKUP('Market shares starting point Fe'!$D180,Nomenclature!$F$1:$G$8,2,FALSE))-'Market shares starting point Fe'!AF180)+AF180)</f>
        <v>0</v>
      </c>
      <c r="AH180" s="7">
        <f>IF(SUMIFS('Eurostat market shares'!$Z$2:$Z$185,'Eurostat market shares'!$C$2:$C$185,'Market shares starting point Fe'!$C180,'Eurostat market shares'!$D$2:$D$185,'Market shares starting point Fe'!$D180)=0,(SUMIFS('RAW data extract'!AE$74:AE$81,'RAW data extract'!$C$74:$C$81,VLOOKUP('Market shares starting point Fe'!$D180,Nomenclature!$F$1:$G$8,2,FALSE))-'Market shares starting point Fe'!AG180)+AG180,$Z180/SUMIFS('Eurostat market shares'!$Z$2:$Z$185,'Eurostat market shares'!$C$2:$C$185,'Market shares starting point Fe'!$C180,'Eurostat market shares'!$D$2:$D$185,'Market shares starting point Fe'!$D180)*(SUMIFS('RAW data extract'!AE$74:AE$81,'RAW data extract'!$C$74:$C$81,VLOOKUP('Market shares starting point Fe'!$D180,Nomenclature!$F$1:$G$8,2,FALSE))-'Market shares starting point Fe'!AG180)+AG180)</f>
        <v>0</v>
      </c>
      <c r="AI180" s="7">
        <f>IF(SUMIFS('Eurostat market shares'!$Z$2:$Z$185,'Eurostat market shares'!$C$2:$C$185,'Market shares starting point Fe'!$C180,'Eurostat market shares'!$D$2:$D$185,'Market shares starting point Fe'!$D180)=0,(SUMIFS('RAW data extract'!AF$74:AF$81,'RAW data extract'!$C$74:$C$81,VLOOKUP('Market shares starting point Fe'!$D180,Nomenclature!$F$1:$G$8,2,FALSE))-'Market shares starting point Fe'!AH180)+AH180,$Z180/SUMIFS('Eurostat market shares'!$Z$2:$Z$185,'Eurostat market shares'!$C$2:$C$185,'Market shares starting point Fe'!$C180,'Eurostat market shares'!$D$2:$D$185,'Market shares starting point Fe'!$D180)*(SUMIFS('RAW data extract'!AF$74:AF$81,'RAW data extract'!$C$74:$C$81,VLOOKUP('Market shares starting point Fe'!$D180,Nomenclature!$F$1:$G$8,2,FALSE))-'Market shares starting point Fe'!AH180)+AH180)</f>
        <v>0</v>
      </c>
      <c r="AJ180" s="7">
        <f>IF(SUMIFS('Eurostat market shares'!$Z$2:$Z$185,'Eurostat market shares'!$C$2:$C$185,'Market shares starting point Fe'!$C180,'Eurostat market shares'!$D$2:$D$185,'Market shares starting point Fe'!$D180)=0,(SUMIFS('RAW data extract'!AG$74:AG$81,'RAW data extract'!$C$74:$C$81,VLOOKUP('Market shares starting point Fe'!$D180,Nomenclature!$F$1:$G$8,2,FALSE))-'Market shares starting point Fe'!AI180)+AI180,$Z180/SUMIFS('Eurostat market shares'!$Z$2:$Z$185,'Eurostat market shares'!$C$2:$C$185,'Market shares starting point Fe'!$C180,'Eurostat market shares'!$D$2:$D$185,'Market shares starting point Fe'!$D180)*(SUMIFS('RAW data extract'!AG$74:AG$81,'RAW data extract'!$C$74:$C$81,VLOOKUP('Market shares starting point Fe'!$D180,Nomenclature!$F$1:$G$8,2,FALSE))-'Market shares starting point Fe'!AI180)+AI180)</f>
        <v>0</v>
      </c>
      <c r="AK180" s="7">
        <f>IF(SUMIFS('Eurostat market shares'!$Z$2:$Z$185,'Eurostat market shares'!$C$2:$C$185,'Market shares starting point Fe'!$C180,'Eurostat market shares'!$D$2:$D$185,'Market shares starting point Fe'!$D180)=0,(SUMIFS('RAW data extract'!AH$74:AH$81,'RAW data extract'!$C$74:$C$81,VLOOKUP('Market shares starting point Fe'!$D180,Nomenclature!$F$1:$G$8,2,FALSE))-'Market shares starting point Fe'!AJ180)+AJ180,$Z180/SUMIFS('Eurostat market shares'!$Z$2:$Z$185,'Eurostat market shares'!$C$2:$C$185,'Market shares starting point Fe'!$C180,'Eurostat market shares'!$D$2:$D$185,'Market shares starting point Fe'!$D180)*(SUMIFS('RAW data extract'!AH$74:AH$81,'RAW data extract'!$C$74:$C$81,VLOOKUP('Market shares starting point Fe'!$D180,Nomenclature!$F$1:$G$8,2,FALSE))-'Market shares starting point Fe'!AJ180)+AJ180)</f>
        <v>0</v>
      </c>
      <c r="AL180" s="7">
        <f>IF(SUMIFS('Eurostat market shares'!$Z$2:$Z$185,'Eurostat market shares'!$C$2:$C$185,'Market shares starting point Fe'!$C180,'Eurostat market shares'!$D$2:$D$185,'Market shares starting point Fe'!$D180)=0,(SUMIFS('RAW data extract'!AI$74:AI$81,'RAW data extract'!$C$74:$C$81,VLOOKUP('Market shares starting point Fe'!$D180,Nomenclature!$F$1:$G$8,2,FALSE))-'Market shares starting point Fe'!AK180)+AK180,$Z180/SUMIFS('Eurostat market shares'!$Z$2:$Z$185,'Eurostat market shares'!$C$2:$C$185,'Market shares starting point Fe'!$C180,'Eurostat market shares'!$D$2:$D$185,'Market shares starting point Fe'!$D180)*(SUMIFS('RAW data extract'!AI$74:AI$81,'RAW data extract'!$C$74:$C$81,VLOOKUP('Market shares starting point Fe'!$D180,Nomenclature!$F$1:$G$8,2,FALSE))-'Market shares starting point Fe'!AK180)+AK180)</f>
        <v>0</v>
      </c>
      <c r="AM180" s="7">
        <f>IF(SUMIFS('Eurostat market shares'!$Z$2:$Z$185,'Eurostat market shares'!$C$2:$C$185,'Market shares starting point Fe'!$C180,'Eurostat market shares'!$D$2:$D$185,'Market shares starting point Fe'!$D180)=0,(SUMIFS('RAW data extract'!AJ$74:AJ$81,'RAW data extract'!$C$74:$C$81,VLOOKUP('Market shares starting point Fe'!$D180,Nomenclature!$F$1:$G$8,2,FALSE))-'Market shares starting point Fe'!AL180)+AL180,$Z180/SUMIFS('Eurostat market shares'!$Z$2:$Z$185,'Eurostat market shares'!$C$2:$C$185,'Market shares starting point Fe'!$C180,'Eurostat market shares'!$D$2:$D$185,'Market shares starting point Fe'!$D180)*(SUMIFS('RAW data extract'!AJ$74:AJ$81,'RAW data extract'!$C$74:$C$81,VLOOKUP('Market shares starting point Fe'!$D180,Nomenclature!$F$1:$G$8,2,FALSE))-'Market shares starting point Fe'!AL180)+AL180)</f>
        <v>0</v>
      </c>
      <c r="AN180" s="7">
        <f>IF(SUMIFS('Eurostat market shares'!$Z$2:$Z$185,'Eurostat market shares'!$C$2:$C$185,'Market shares starting point Fe'!$C180,'Eurostat market shares'!$D$2:$D$185,'Market shares starting point Fe'!$D180)=0,(SUMIFS('RAW data extract'!AK$74:AK$81,'RAW data extract'!$C$74:$C$81,VLOOKUP('Market shares starting point Fe'!$D180,Nomenclature!$F$1:$G$8,2,FALSE))-'Market shares starting point Fe'!AM180)+AM180,$Z180/SUMIFS('Eurostat market shares'!$Z$2:$Z$185,'Eurostat market shares'!$C$2:$C$185,'Market shares starting point Fe'!$C180,'Eurostat market shares'!$D$2:$D$185,'Market shares starting point Fe'!$D180)*(SUMIFS('RAW data extract'!AK$74:AK$81,'RAW data extract'!$C$74:$C$81,VLOOKUP('Market shares starting point Fe'!$D180,Nomenclature!$F$1:$G$8,2,FALSE))-'Market shares starting point Fe'!AM180)+AM180)</f>
        <v>0</v>
      </c>
      <c r="AO180" s="7">
        <f>IF(SUMIFS('Eurostat market shares'!$Z$2:$Z$185,'Eurostat market shares'!$C$2:$C$185,'Market shares starting point Fe'!$C180,'Eurostat market shares'!$D$2:$D$185,'Market shares starting point Fe'!$D180)=0,(SUMIFS('RAW data extract'!AL$74:AL$81,'RAW data extract'!$C$74:$C$81,VLOOKUP('Market shares starting point Fe'!$D180,Nomenclature!$F$1:$G$8,2,FALSE))-'Market shares starting point Fe'!AN180)+AN180,$Z180/SUMIFS('Eurostat market shares'!$Z$2:$Z$185,'Eurostat market shares'!$C$2:$C$185,'Market shares starting point Fe'!$C180,'Eurostat market shares'!$D$2:$D$185,'Market shares starting point Fe'!$D180)*(SUMIFS('RAW data extract'!AL$74:AL$81,'RAW data extract'!$C$74:$C$81,VLOOKUP('Market shares starting point Fe'!$D180,Nomenclature!$F$1:$G$8,2,FALSE))-'Market shares starting point Fe'!AN180)+AN180)</f>
        <v>0</v>
      </c>
      <c r="AP180" s="7">
        <f>IF(SUMIFS('Eurostat market shares'!$Z$2:$Z$185,'Eurostat market shares'!$C$2:$C$185,'Market shares starting point Fe'!$C180,'Eurostat market shares'!$D$2:$D$185,'Market shares starting point Fe'!$D180)=0,(SUMIFS('RAW data extract'!AM$74:AM$81,'RAW data extract'!$C$74:$C$81,VLOOKUP('Market shares starting point Fe'!$D180,Nomenclature!$F$1:$G$8,2,FALSE))-'Market shares starting point Fe'!AO180)+AO180,$Z180/SUMIFS('Eurostat market shares'!$Z$2:$Z$185,'Eurostat market shares'!$C$2:$C$185,'Market shares starting point Fe'!$C180,'Eurostat market shares'!$D$2:$D$185,'Market shares starting point Fe'!$D180)*(SUMIFS('RAW data extract'!AM$74:AM$81,'RAW data extract'!$C$74:$C$81,VLOOKUP('Market shares starting point Fe'!$D180,Nomenclature!$F$1:$G$8,2,FALSE))-'Market shares starting point Fe'!AO180)+AO180)</f>
        <v>0</v>
      </c>
      <c r="AQ180" s="7">
        <f>IF(SUMIFS('Eurostat market shares'!$Z$2:$Z$185,'Eurostat market shares'!$C$2:$C$185,'Market shares starting point Fe'!$C180,'Eurostat market shares'!$D$2:$D$185,'Market shares starting point Fe'!$D180)=0,(SUMIFS('RAW data extract'!AN$74:AN$81,'RAW data extract'!$C$74:$C$81,VLOOKUP('Market shares starting point Fe'!$D180,Nomenclature!$F$1:$G$8,2,FALSE))-'Market shares starting point Fe'!AP180)+AP180,$Z180/SUMIFS('Eurostat market shares'!$Z$2:$Z$185,'Eurostat market shares'!$C$2:$C$185,'Market shares starting point Fe'!$C180,'Eurostat market shares'!$D$2:$D$185,'Market shares starting point Fe'!$D180)*(SUMIFS('RAW data extract'!AN$74:AN$81,'RAW data extract'!$C$74:$C$81,VLOOKUP('Market shares starting point Fe'!$D180,Nomenclature!$F$1:$G$8,2,FALSE))-'Market shares starting point Fe'!AP180)+AP180)</f>
        <v>0</v>
      </c>
      <c r="AR180" s="7">
        <f>IF(SUMIFS('Eurostat market shares'!$Z$2:$Z$185,'Eurostat market shares'!$C$2:$C$185,'Market shares starting point Fe'!$C180,'Eurostat market shares'!$D$2:$D$185,'Market shares starting point Fe'!$D180)=0,(SUMIFS('RAW data extract'!AO$74:AO$81,'RAW data extract'!$C$74:$C$81,VLOOKUP('Market shares starting point Fe'!$D180,Nomenclature!$F$1:$G$8,2,FALSE))-'Market shares starting point Fe'!AQ180)+AQ180,$Z180/SUMIFS('Eurostat market shares'!$Z$2:$Z$185,'Eurostat market shares'!$C$2:$C$185,'Market shares starting point Fe'!$C180,'Eurostat market shares'!$D$2:$D$185,'Market shares starting point Fe'!$D180)*(SUMIFS('RAW data extract'!AO$74:AO$81,'RAW data extract'!$C$74:$C$81,VLOOKUP('Market shares starting point Fe'!$D180,Nomenclature!$F$1:$G$8,2,FALSE))-'Market shares starting point Fe'!AQ180)+AQ180)</f>
        <v>0</v>
      </c>
      <c r="AS180" s="7">
        <f>IF(SUMIFS('Eurostat market shares'!$Z$2:$Z$185,'Eurostat market shares'!$C$2:$C$185,'Market shares starting point Fe'!$C180,'Eurostat market shares'!$D$2:$D$185,'Market shares starting point Fe'!$D180)=0,(SUMIFS('RAW data extract'!AP$74:AP$81,'RAW data extract'!$C$74:$C$81,VLOOKUP('Market shares starting point Fe'!$D180,Nomenclature!$F$1:$G$8,2,FALSE))-'Market shares starting point Fe'!AR180)+AR180,$Z180/SUMIFS('Eurostat market shares'!$Z$2:$Z$185,'Eurostat market shares'!$C$2:$C$185,'Market shares starting point Fe'!$C180,'Eurostat market shares'!$D$2:$D$185,'Market shares starting point Fe'!$D180)*(SUMIFS('RAW data extract'!AP$74:AP$81,'RAW data extract'!$C$74:$C$81,VLOOKUP('Market shares starting point Fe'!$D180,Nomenclature!$F$1:$G$8,2,FALSE))-'Market shares starting point Fe'!AR180)+AR180)</f>
        <v>0</v>
      </c>
      <c r="AT180" s="7">
        <f>IF(SUMIFS('Eurostat market shares'!$Z$2:$Z$185,'Eurostat market shares'!$C$2:$C$185,'Market shares starting point Fe'!$C180,'Eurostat market shares'!$D$2:$D$185,'Market shares starting point Fe'!$D180)=0,(SUMIFS('RAW data extract'!AQ$74:AQ$81,'RAW data extract'!$C$74:$C$81,VLOOKUP('Market shares starting point Fe'!$D180,Nomenclature!$F$1:$G$8,2,FALSE))-'Market shares starting point Fe'!AS180)+AS180,$Z180/SUMIFS('Eurostat market shares'!$Z$2:$Z$185,'Eurostat market shares'!$C$2:$C$185,'Market shares starting point Fe'!$C180,'Eurostat market shares'!$D$2:$D$185,'Market shares starting point Fe'!$D180)*(SUMIFS('RAW data extract'!AQ$74:AQ$81,'RAW data extract'!$C$74:$C$81,VLOOKUP('Market shares starting point Fe'!$D180,Nomenclature!$F$1:$G$8,2,FALSE))-'Market shares starting point Fe'!AS180)+AS180)</f>
        <v>0</v>
      </c>
      <c r="AU180" s="7">
        <f>IF(SUMIFS('Eurostat market shares'!$Z$2:$Z$185,'Eurostat market shares'!$C$2:$C$185,'Market shares starting point Fe'!$C180,'Eurostat market shares'!$D$2:$D$185,'Market shares starting point Fe'!$D180)=0,(SUMIFS('RAW data extract'!AR$74:AR$81,'RAW data extract'!$C$74:$C$81,VLOOKUP('Market shares starting point Fe'!$D180,Nomenclature!$F$1:$G$8,2,FALSE))-'Market shares starting point Fe'!AT180)+AT180,$Z180/SUMIFS('Eurostat market shares'!$Z$2:$Z$185,'Eurostat market shares'!$C$2:$C$185,'Market shares starting point Fe'!$C180,'Eurostat market shares'!$D$2:$D$185,'Market shares starting point Fe'!$D180)*(SUMIFS('RAW data extract'!AR$74:AR$81,'RAW data extract'!$C$74:$C$81,VLOOKUP('Market shares starting point Fe'!$D180,Nomenclature!$F$1:$G$8,2,FALSE))-'Market shares starting point Fe'!AT180)+AT180)</f>
        <v>0</v>
      </c>
      <c r="AV180" s="7">
        <f>IF(SUMIFS('Eurostat market shares'!$Z$2:$Z$185,'Eurostat market shares'!$C$2:$C$185,'Market shares starting point Fe'!$C180,'Eurostat market shares'!$D$2:$D$185,'Market shares starting point Fe'!$D180)=0,(SUMIFS('RAW data extract'!AS$74:AS$81,'RAW data extract'!$C$74:$C$81,VLOOKUP('Market shares starting point Fe'!$D180,Nomenclature!$F$1:$G$8,2,FALSE))-'Market shares starting point Fe'!AU180)+AU180,$Z180/SUMIFS('Eurostat market shares'!$Z$2:$Z$185,'Eurostat market shares'!$C$2:$C$185,'Market shares starting point Fe'!$C180,'Eurostat market shares'!$D$2:$D$185,'Market shares starting point Fe'!$D180)*(SUMIFS('RAW data extract'!AS$74:AS$81,'RAW data extract'!$C$74:$C$81,VLOOKUP('Market shares starting point Fe'!$D180,Nomenclature!$F$1:$G$8,2,FALSE))-'Market shares starting point Fe'!AU180)+AU180)</f>
        <v>0</v>
      </c>
      <c r="AW180" s="7">
        <f>IF(SUMIFS('Eurostat market shares'!$Z$2:$Z$185,'Eurostat market shares'!$C$2:$C$185,'Market shares starting point Fe'!$C180,'Eurostat market shares'!$D$2:$D$185,'Market shares starting point Fe'!$D180)=0,(SUMIFS('RAW data extract'!AT$74:AT$81,'RAW data extract'!$C$74:$C$81,VLOOKUP('Market shares starting point Fe'!$D180,Nomenclature!$F$1:$G$8,2,FALSE))-'Market shares starting point Fe'!AV180)+AV180,$Z180/SUMIFS('Eurostat market shares'!$Z$2:$Z$185,'Eurostat market shares'!$C$2:$C$185,'Market shares starting point Fe'!$C180,'Eurostat market shares'!$D$2:$D$185,'Market shares starting point Fe'!$D180)*(SUMIFS('RAW data extract'!AT$74:AT$81,'RAW data extract'!$C$74:$C$81,VLOOKUP('Market shares starting point Fe'!$D180,Nomenclature!$F$1:$G$8,2,FALSE))-'Market shares starting point Fe'!AV180)+AV180)</f>
        <v>0</v>
      </c>
      <c r="AX180" s="7">
        <f>IF(SUMIFS('Eurostat market shares'!$Z$2:$Z$185,'Eurostat market shares'!$C$2:$C$185,'Market shares starting point Fe'!$C180,'Eurostat market shares'!$D$2:$D$185,'Market shares starting point Fe'!$D180)=0,(SUMIFS('RAW data extract'!AU$74:AU$81,'RAW data extract'!$C$74:$C$81,VLOOKUP('Market shares starting point Fe'!$D180,Nomenclature!$F$1:$G$8,2,FALSE))-'Market shares starting point Fe'!AW180)+AW180,$Z180/SUMIFS('Eurostat market shares'!$Z$2:$Z$185,'Eurostat market shares'!$C$2:$C$185,'Market shares starting point Fe'!$C180,'Eurostat market shares'!$D$2:$D$185,'Market shares starting point Fe'!$D180)*(SUMIFS('RAW data extract'!AU$74:AU$81,'RAW data extract'!$C$74:$C$81,VLOOKUP('Market shares starting point Fe'!$D180,Nomenclature!$F$1:$G$8,2,FALSE))-'Market shares starting point Fe'!AW180)+AW180)</f>
        <v>0</v>
      </c>
      <c r="AY180" s="7">
        <f>IF(SUMIFS('Eurostat market shares'!$Z$2:$Z$185,'Eurostat market shares'!$C$2:$C$185,'Market shares starting point Fe'!$C180,'Eurostat market shares'!$D$2:$D$185,'Market shares starting point Fe'!$D180)=0,(SUMIFS('RAW data extract'!AV$74:AV$81,'RAW data extract'!$C$74:$C$81,VLOOKUP('Market shares starting point Fe'!$D180,Nomenclature!$F$1:$G$8,2,FALSE))-'Market shares starting point Fe'!AX180)+AX180,$Z180/SUMIFS('Eurostat market shares'!$Z$2:$Z$185,'Eurostat market shares'!$C$2:$C$185,'Market shares starting point Fe'!$C180,'Eurostat market shares'!$D$2:$D$185,'Market shares starting point Fe'!$D180)*(SUMIFS('RAW data extract'!AV$74:AV$81,'RAW data extract'!$C$74:$C$81,VLOOKUP('Market shares starting point Fe'!$D180,Nomenclature!$F$1:$G$8,2,FALSE))-'Market shares starting point Fe'!AX180)+AX180)</f>
        <v>0</v>
      </c>
      <c r="AZ180" s="7">
        <f>IF(SUMIFS('Eurostat market shares'!$Z$2:$Z$185,'Eurostat market shares'!$C$2:$C$185,'Market shares starting point Fe'!$C180,'Eurostat market shares'!$D$2:$D$185,'Market shares starting point Fe'!$D180)=0,(SUMIFS('RAW data extract'!AW$74:AW$81,'RAW data extract'!$C$74:$C$81,VLOOKUP('Market shares starting point Fe'!$D180,Nomenclature!$F$1:$G$8,2,FALSE))-'Market shares starting point Fe'!AY180)+AY180,$Z180/SUMIFS('Eurostat market shares'!$Z$2:$Z$185,'Eurostat market shares'!$C$2:$C$185,'Market shares starting point Fe'!$C180,'Eurostat market shares'!$D$2:$D$185,'Market shares starting point Fe'!$D180)*(SUMIFS('RAW data extract'!AW$74:AW$81,'RAW data extract'!$C$74:$C$81,VLOOKUP('Market shares starting point Fe'!$D180,Nomenclature!$F$1:$G$8,2,FALSE))-'Market shares starting point Fe'!AY180)+AY180)</f>
        <v>0</v>
      </c>
      <c r="BA180" s="7">
        <f>IF(SUMIFS('Eurostat market shares'!$Z$2:$Z$185,'Eurostat market shares'!$C$2:$C$185,'Market shares starting point Fe'!$C180,'Eurostat market shares'!$D$2:$D$185,'Market shares starting point Fe'!$D180)=0,(SUMIFS('RAW data extract'!AX$74:AX$81,'RAW data extract'!$C$74:$C$81,VLOOKUP('Market shares starting point Fe'!$D180,Nomenclature!$F$1:$G$8,2,FALSE))-'Market shares starting point Fe'!AZ180)+AZ180,$Z180/SUMIFS('Eurostat market shares'!$Z$2:$Z$185,'Eurostat market shares'!$C$2:$C$185,'Market shares starting point Fe'!$C180,'Eurostat market shares'!$D$2:$D$185,'Market shares starting point Fe'!$D180)*(SUMIFS('RAW data extract'!AX$74:AX$81,'RAW data extract'!$C$74:$C$81,VLOOKUP('Market shares starting point Fe'!$D180,Nomenclature!$F$1:$G$8,2,FALSE))-'Market shares starting point Fe'!AZ180)+AZ180)</f>
        <v>0</v>
      </c>
      <c r="BB180" s="7">
        <f>IF(SUMIFS('Eurostat market shares'!$Z$2:$Z$185,'Eurostat market shares'!$C$2:$C$185,'Market shares starting point Fe'!$C180,'Eurostat market shares'!$D$2:$D$185,'Market shares starting point Fe'!$D180)=0,(SUMIFS('RAW data extract'!AY$74:AY$81,'RAW data extract'!$C$74:$C$81,VLOOKUP('Market shares starting point Fe'!$D180,Nomenclature!$F$1:$G$8,2,FALSE))-'Market shares starting point Fe'!BA180)+BA180,$Z180/SUMIFS('Eurostat market shares'!$Z$2:$Z$185,'Eurostat market shares'!$C$2:$C$185,'Market shares starting point Fe'!$C180,'Eurostat market shares'!$D$2:$D$185,'Market shares starting point Fe'!$D180)*(SUMIFS('RAW data extract'!AY$74:AY$81,'RAW data extract'!$C$74:$C$81,VLOOKUP('Market shares starting point Fe'!$D180,Nomenclature!$F$1:$G$8,2,FALSE))-'Market shares starting point Fe'!BA180)+BA180)</f>
        <v>0</v>
      </c>
      <c r="BC180" s="7">
        <f>IF(SUMIFS('Eurostat market shares'!$Z$2:$Z$185,'Eurostat market shares'!$C$2:$C$185,'Market shares starting point Fe'!$C180,'Eurostat market shares'!$D$2:$D$185,'Market shares starting point Fe'!$D180)=0,(SUMIFS('RAW data extract'!AZ$74:AZ$81,'RAW data extract'!$C$74:$C$81,VLOOKUP('Market shares starting point Fe'!$D180,Nomenclature!$F$1:$G$8,2,FALSE))-'Market shares starting point Fe'!BB180)+BB180,$Z180/SUMIFS('Eurostat market shares'!$Z$2:$Z$185,'Eurostat market shares'!$C$2:$C$185,'Market shares starting point Fe'!$C180,'Eurostat market shares'!$D$2:$D$185,'Market shares starting point Fe'!$D180)*(SUMIFS('RAW data extract'!AZ$74:AZ$81,'RAW data extract'!$C$74:$C$81,VLOOKUP('Market shares starting point Fe'!$D180,Nomenclature!$F$1:$G$8,2,FALSE))-'Market shares starting point Fe'!BB180)+BB180)</f>
        <v>0</v>
      </c>
      <c r="BD180" s="7">
        <f>IF(SUMIFS('Eurostat market shares'!$Z$2:$Z$185,'Eurostat market shares'!$C$2:$C$185,'Market shares starting point Fe'!$C180,'Eurostat market shares'!$D$2:$D$185,'Market shares starting point Fe'!$D180)=0,(SUMIFS('RAW data extract'!BA$74:BA$81,'RAW data extract'!$C$74:$C$81,VLOOKUP('Market shares starting point Fe'!$D180,Nomenclature!$F$1:$G$8,2,FALSE))-'Market shares starting point Fe'!BC180)+BC180,$Z180/SUMIFS('Eurostat market shares'!$Z$2:$Z$185,'Eurostat market shares'!$C$2:$C$185,'Market shares starting point Fe'!$C180,'Eurostat market shares'!$D$2:$D$185,'Market shares starting point Fe'!$D180)*(SUMIFS('RAW data extract'!BA$74:BA$81,'RAW data extract'!$C$74:$C$81,VLOOKUP('Market shares starting point Fe'!$D180,Nomenclature!$F$1:$G$8,2,FALSE))-'Market shares starting point Fe'!BC180)+BC180)</f>
        <v>0</v>
      </c>
      <c r="BE180" s="7">
        <f>IF(SUMIFS('Eurostat market shares'!$Z$2:$Z$185,'Eurostat market shares'!$C$2:$C$185,'Market shares starting point Fe'!$C180,'Eurostat market shares'!$D$2:$D$185,'Market shares starting point Fe'!$D180)=0,(SUMIFS('RAW data extract'!BB$74:BB$81,'RAW data extract'!$C$74:$C$81,VLOOKUP('Market shares starting point Fe'!$D180,Nomenclature!$F$1:$G$8,2,FALSE))-'Market shares starting point Fe'!BD180)+BD180,$Z180/SUMIFS('Eurostat market shares'!$Z$2:$Z$185,'Eurostat market shares'!$C$2:$C$185,'Market shares starting point Fe'!$C180,'Eurostat market shares'!$D$2:$D$185,'Market shares starting point Fe'!$D180)*(SUMIFS('RAW data extract'!BB$74:BB$81,'RAW data extract'!$C$74:$C$81,VLOOKUP('Market shares starting point Fe'!$D180,Nomenclature!$F$1:$G$8,2,FALSE))-'Market shares starting point Fe'!BD180)+BD180)</f>
        <v>0</v>
      </c>
      <c r="BF180" s="7">
        <f>IF(SUMIFS('Eurostat market shares'!$Z$2:$Z$185,'Eurostat market shares'!$C$2:$C$185,'Market shares starting point Fe'!$C180,'Eurostat market shares'!$D$2:$D$185,'Market shares starting point Fe'!$D180)=0,(SUMIFS('RAW data extract'!BC$74:BC$81,'RAW data extract'!$C$74:$C$81,VLOOKUP('Market shares starting point Fe'!$D180,Nomenclature!$F$1:$G$8,2,FALSE))-'Market shares starting point Fe'!BE180)+BE180,$Z180/SUMIFS('Eurostat market shares'!$Z$2:$Z$185,'Eurostat market shares'!$C$2:$C$185,'Market shares starting point Fe'!$C180,'Eurostat market shares'!$D$2:$D$185,'Market shares starting point Fe'!$D180)*(SUMIFS('RAW data extract'!BC$74:BC$81,'RAW data extract'!$C$74:$C$81,VLOOKUP('Market shares starting point Fe'!$D180,Nomenclature!$F$1:$G$8,2,FALSE))-'Market shares starting point Fe'!BE180)+BE180)</f>
        <v>0</v>
      </c>
      <c r="BG180" s="7">
        <f>IF(SUMIFS('Eurostat market shares'!$Z$2:$Z$185,'Eurostat market shares'!$C$2:$C$185,'Market shares starting point Fe'!$C180,'Eurostat market shares'!$D$2:$D$185,'Market shares starting point Fe'!$D180)=0,(SUMIFS('RAW data extract'!BD$74:BD$81,'RAW data extract'!$C$74:$C$81,VLOOKUP('Market shares starting point Fe'!$D180,Nomenclature!$F$1:$G$8,2,FALSE))-'Market shares starting point Fe'!BF180)+BF180,$Z180/SUMIFS('Eurostat market shares'!$Z$2:$Z$185,'Eurostat market shares'!$C$2:$C$185,'Market shares starting point Fe'!$C180,'Eurostat market shares'!$D$2:$D$185,'Market shares starting point Fe'!$D180)*(SUMIFS('RAW data extract'!BD$74:BD$81,'RAW data extract'!$C$74:$C$81,VLOOKUP('Market shares starting point Fe'!$D180,Nomenclature!$F$1:$G$8,2,FALSE))-'Market shares starting point Fe'!BF180)+BF180)</f>
        <v>0</v>
      </c>
      <c r="BH180" s="7">
        <f>IF(SUMIFS('Eurostat market shares'!$Z$2:$Z$185,'Eurostat market shares'!$C$2:$C$185,'Market shares starting point Fe'!$C180,'Eurostat market shares'!$D$2:$D$185,'Market shares starting point Fe'!$D180)=0,(SUMIFS('RAW data extract'!BE$74:BE$81,'RAW data extract'!$C$74:$C$81,VLOOKUP('Market shares starting point Fe'!$D180,Nomenclature!$F$1:$G$8,2,FALSE))-'Market shares starting point Fe'!BG180)+BG180,$Z180/SUMIFS('Eurostat market shares'!$Z$2:$Z$185,'Eurostat market shares'!$C$2:$C$185,'Market shares starting point Fe'!$C180,'Eurostat market shares'!$D$2:$D$185,'Market shares starting point Fe'!$D180)*(SUMIFS('RAW data extract'!BE$74:BE$81,'RAW data extract'!$C$74:$C$81,VLOOKUP('Market shares starting point Fe'!$D180,Nomenclature!$F$1:$G$8,2,FALSE))-'Market shares starting point Fe'!BG180)+BG180)</f>
        <v>0</v>
      </c>
    </row>
    <row r="181" spans="1:60" x14ac:dyDescent="0.3">
      <c r="A181" t="s">
        <v>9</v>
      </c>
      <c r="B181" t="s">
        <v>10</v>
      </c>
      <c r="C181" t="s">
        <v>39</v>
      </c>
      <c r="D181" t="s">
        <v>19</v>
      </c>
      <c r="E181" t="s">
        <v>13</v>
      </c>
      <c r="F181" t="s">
        <v>14</v>
      </c>
      <c r="G181" t="s">
        <v>14</v>
      </c>
      <c r="H181" t="s">
        <v>15</v>
      </c>
      <c r="I181" t="s">
        <v>16</v>
      </c>
      <c r="J181" s="6">
        <f>IFERROR(SUMIFS('intermediary sheet'!J$2:J$185,'intermediary sheet'!$C$2:$C$185,'Market shares starting point Fe'!$C181,'intermediary sheet'!$D$2:$D$185,'Market shares starting point Fe'!$D181)/SUMIFS('intermediary sheet'!J$2:J$185,'intermediary sheet'!$C$2:$C$185,'Market shares starting point Fe'!$C181,'intermediary sheet'!$D$2:$D$185,"total"),0)</f>
        <v>5.7064283258851836E-2</v>
      </c>
      <c r="K181" s="6">
        <f>IFERROR(SUMIFS('intermediary sheet'!K$2:K$185,'intermediary sheet'!$C$2:$C$185,'Market shares starting point Fe'!$C181,'intermediary sheet'!$D$2:$D$185,'Market shares starting point Fe'!$D181)/SUMIFS('intermediary sheet'!K$2:K$185,'intermediary sheet'!$C$2:$C$185,'Market shares starting point Fe'!$C181,'intermediary sheet'!$D$2:$D$185,"total"),0)</f>
        <v>3.2512315270935961E-2</v>
      </c>
      <c r="L181" s="6">
        <f>IFERROR(SUMIFS('intermediary sheet'!L$2:L$185,'intermediary sheet'!$C$2:$C$185,'Market shares starting point Fe'!$C181,'intermediary sheet'!$D$2:$D$185,'Market shares starting point Fe'!$D181)/SUMIFS('intermediary sheet'!L$2:L$185,'intermediary sheet'!$C$2:$C$185,'Market shares starting point Fe'!$C181,'intermediary sheet'!$D$2:$D$185,"total"),0)</f>
        <v>2.7464726240127781E-2</v>
      </c>
      <c r="M181" s="6">
        <f>IFERROR(SUMIFS('intermediary sheet'!M$2:M$185,'intermediary sheet'!$C$2:$C$185,'Market shares starting point Fe'!$C181,'intermediary sheet'!$D$2:$D$185,'Market shares starting point Fe'!$D181)/SUMIFS('intermediary sheet'!M$2:M$185,'intermediary sheet'!$C$2:$C$185,'Market shares starting point Fe'!$C181,'intermediary sheet'!$D$2:$D$185,"total"),0)</f>
        <v>3.0065044567574077E-2</v>
      </c>
      <c r="N181" s="6">
        <f>IFERROR(SUMIFS('intermediary sheet'!N$2:N$185,'intermediary sheet'!$C$2:$C$185,'Market shares starting point Fe'!$C181,'intermediary sheet'!$D$2:$D$185,'Market shares starting point Fe'!$D181)/SUMIFS('intermediary sheet'!N$2:N$185,'intermediary sheet'!$C$2:$C$185,'Market shares starting point Fe'!$C181,'intermediary sheet'!$D$2:$D$185,"total"),0)</f>
        <v>2.7806949454362816E-2</v>
      </c>
      <c r="O181" s="6">
        <f>IFERROR(SUMIFS('intermediary sheet'!O$2:O$185,'intermediary sheet'!$C$2:$C$185,'Market shares starting point Fe'!$C181,'intermediary sheet'!$D$2:$D$185,'Market shares starting point Fe'!$D181)/SUMIFS('intermediary sheet'!O$2:O$185,'intermediary sheet'!$C$2:$C$185,'Market shares starting point Fe'!$C181,'intermediary sheet'!$D$2:$D$185,"total"),0)</f>
        <v>2.0570281796136802E-2</v>
      </c>
      <c r="P181" s="6">
        <f>IFERROR(SUMIFS('intermediary sheet'!P$2:P$185,'intermediary sheet'!$C$2:$C$185,'Market shares starting point Fe'!$C181,'intermediary sheet'!$D$2:$D$185,'Market shares starting point Fe'!$D181)/SUMIFS('intermediary sheet'!P$2:P$185,'intermediary sheet'!$C$2:$C$185,'Market shares starting point Fe'!$C181,'intermediary sheet'!$D$2:$D$185,"total"),0)</f>
        <v>2.2770651160726171E-2</v>
      </c>
      <c r="Q181" s="6">
        <f>IFERROR(SUMIFS('intermediary sheet'!Q$2:Q$185,'intermediary sheet'!$C$2:$C$185,'Market shares starting point Fe'!$C181,'intermediary sheet'!$D$2:$D$185,'Market shares starting point Fe'!$D181)/SUMIFS('intermediary sheet'!Q$2:Q$185,'intermediary sheet'!$C$2:$C$185,'Market shares starting point Fe'!$C181,'intermediary sheet'!$D$2:$D$185,"total"),0)</f>
        <v>2.0349658820204303E-2</v>
      </c>
      <c r="R181" s="6">
        <f>IFERROR(SUMIFS('intermediary sheet'!R$2:R$185,'intermediary sheet'!$C$2:$C$185,'Market shares starting point Fe'!$C181,'intermediary sheet'!$D$2:$D$185,'Market shares starting point Fe'!$D181)/SUMIFS('intermediary sheet'!R$2:R$185,'intermediary sheet'!$C$2:$C$185,'Market shares starting point Fe'!$C181,'intermediary sheet'!$D$2:$D$185,"total"),0)</f>
        <v>1.7332356174422865E-2</v>
      </c>
      <c r="S181" s="6">
        <f>IFERROR(SUMIFS('intermediary sheet'!S$2:S$185,'intermediary sheet'!$C$2:$C$185,'Market shares starting point Fe'!$C181,'intermediary sheet'!$D$2:$D$185,'Market shares starting point Fe'!$D181)/SUMIFS('intermediary sheet'!S$2:S$185,'intermediary sheet'!$C$2:$C$185,'Market shares starting point Fe'!$C181,'intermediary sheet'!$D$2:$D$185,"total"),0)</f>
        <v>1.8370810352142553E-2</v>
      </c>
      <c r="T181" s="6">
        <f>IFERROR(SUMIFS('intermediary sheet'!T$2:T$185,'intermediary sheet'!$C$2:$C$185,'Market shares starting point Fe'!$C181,'intermediary sheet'!$D$2:$D$185,'Market shares starting point Fe'!$D181)/SUMIFS('intermediary sheet'!T$2:T$185,'intermediary sheet'!$C$2:$C$185,'Market shares starting point Fe'!$C181,'intermediary sheet'!$D$2:$D$185,"total"),0)</f>
        <v>1.7581833371307053E-2</v>
      </c>
      <c r="U181" s="6">
        <f>IFERROR(SUMIFS('intermediary sheet'!U$2:U$185,'intermediary sheet'!$C$2:$C$185,'Market shares starting point Fe'!$C181,'intermediary sheet'!$D$2:$D$185,'Market shares starting point Fe'!$D181)/SUMIFS('intermediary sheet'!U$2:U$185,'intermediary sheet'!$C$2:$C$185,'Market shares starting point Fe'!$C181,'intermediary sheet'!$D$2:$D$185,"total"),0)</f>
        <v>1.7482650081535135E-2</v>
      </c>
      <c r="V181" s="6">
        <f>IFERROR(SUMIFS('intermediary sheet'!V$2:V$185,'intermediary sheet'!$C$2:$C$185,'Market shares starting point Fe'!$C181,'intermediary sheet'!$D$2:$D$185,'Market shares starting point Fe'!$D181)/SUMIFS('intermediary sheet'!V$2:V$185,'intermediary sheet'!$C$2:$C$185,'Market shares starting point Fe'!$C181,'intermediary sheet'!$D$2:$D$185,"total"),0)</f>
        <v>2.062385007060032E-2</v>
      </c>
      <c r="W181" s="6">
        <f>IFERROR(SUMIFS('intermediary sheet'!W$2:W$185,'intermediary sheet'!$C$2:$C$185,'Market shares starting point Fe'!$C181,'intermediary sheet'!$D$2:$D$185,'Market shares starting point Fe'!$D181)/SUMIFS('intermediary sheet'!W$2:W$185,'intermediary sheet'!$C$2:$C$185,'Market shares starting point Fe'!$C181,'intermediary sheet'!$D$2:$D$185,"total"),0)</f>
        <v>2.0765073826645674E-2</v>
      </c>
      <c r="X181" s="6">
        <f>IFERROR(SUMIFS('intermediary sheet'!X$2:X$185,'intermediary sheet'!$C$2:$C$185,'Market shares starting point Fe'!$C181,'intermediary sheet'!$D$2:$D$185,'Market shares starting point Fe'!$D181)/SUMIFS('intermediary sheet'!X$2:X$185,'intermediary sheet'!$C$2:$C$185,'Market shares starting point Fe'!$C181,'intermediary sheet'!$D$2:$D$185,"total"),0)</f>
        <v>2.2336769759450172E-2</v>
      </c>
      <c r="Y181" s="6">
        <f>IFERROR(SUMIFS('intermediary sheet'!Y$2:Y$185,'intermediary sheet'!$C$2:$C$185,'Market shares starting point Fe'!$C181,'intermediary sheet'!$D$2:$D$185,'Market shares starting point Fe'!$D181)/SUMIFS('intermediary sheet'!Y$2:Y$185,'intermediary sheet'!$C$2:$C$185,'Market shares starting point Fe'!$C181,'intermediary sheet'!$D$2:$D$185,"total"),0)</f>
        <v>2.3415604375734565E-2</v>
      </c>
      <c r="Z181" s="6">
        <f>IFERROR(SUMIFS('intermediary sheet'!Z$2:Z$185,'intermediary sheet'!$C$2:$C$185,'Market shares starting point Fe'!$C181,'intermediary sheet'!$D$2:$D$185,'Market shares starting point Fe'!$D181)/SUMIFS('intermediary sheet'!Z$2:Z$185,'intermediary sheet'!$C$2:$C$185,'Market shares starting point Fe'!$C181,'intermediary sheet'!$D$2:$D$185,"total"),0)</f>
        <v>2.1050084684248731E-2</v>
      </c>
      <c r="AA181" s="7">
        <f>IF(SUMIFS('Eurostat market shares'!$Z$2:$Z$185,'Eurostat market shares'!$C$2:$C$185,'Market shares starting point Fe'!$C181,'Eurostat market shares'!$D$2:$D$185,'Market shares starting point Fe'!$D181)=0,(SUMIFS('RAW data extract'!X$74:X$81,'RAW data extract'!$C$74:$C$81,VLOOKUP('Market shares starting point Fe'!$D181,Nomenclature!$F$1:$G$8,2,FALSE))-'Market shares starting point Fe'!Z181)+Z181,$Z181/SUMIFS('Eurostat market shares'!$Z$2:$Z$185,'Eurostat market shares'!$C$2:$C$185,'Market shares starting point Fe'!$C181,'Eurostat market shares'!$D$2:$D$185,'Market shares starting point Fe'!$D181)*(SUMIFS('RAW data extract'!X$74:X$81,'RAW data extract'!$C$74:$C$81,VLOOKUP('Market shares starting point Fe'!$D181,Nomenclature!$F$1:$G$8,2,FALSE))-'Market shares starting point Fe'!Z181)+Z181)</f>
        <v>1.7160031987682844E-2</v>
      </c>
      <c r="AB181" s="7">
        <f>IF(SUMIFS('Eurostat market shares'!$Z$2:$Z$185,'Eurostat market shares'!$C$2:$C$185,'Market shares starting point Fe'!$C181,'Eurostat market shares'!$D$2:$D$185,'Market shares starting point Fe'!$D181)=0,(SUMIFS('RAW data extract'!Y$74:Y$81,'RAW data extract'!$C$74:$C$81,VLOOKUP('Market shares starting point Fe'!$D181,Nomenclature!$F$1:$G$8,2,FALSE))-'Market shares starting point Fe'!AA181)+AA181,$Z181/SUMIFS('Eurostat market shares'!$Z$2:$Z$185,'Eurostat market shares'!$C$2:$C$185,'Market shares starting point Fe'!$C181,'Eurostat market shares'!$D$2:$D$185,'Market shares starting point Fe'!$D181)*(SUMIFS('RAW data extract'!Y$74:Y$81,'RAW data extract'!$C$74:$C$81,VLOOKUP('Market shares starting point Fe'!$D181,Nomenclature!$F$1:$G$8,2,FALSE))-'Market shares starting point Fe'!AA181)+AA181)</f>
        <v>1.7920268381387026E-2</v>
      </c>
      <c r="AC181" s="7">
        <f>IF(SUMIFS('Eurostat market shares'!$Z$2:$Z$185,'Eurostat market shares'!$C$2:$C$185,'Market shares starting point Fe'!$C181,'Eurostat market shares'!$D$2:$D$185,'Market shares starting point Fe'!$D181)=0,(SUMIFS('RAW data extract'!Z$74:Z$81,'RAW data extract'!$C$74:$C$81,VLOOKUP('Market shares starting point Fe'!$D181,Nomenclature!$F$1:$G$8,2,FALSE))-'Market shares starting point Fe'!AB181)+AB181,$Z181/SUMIFS('Eurostat market shares'!$Z$2:$Z$185,'Eurostat market shares'!$C$2:$C$185,'Market shares starting point Fe'!$C181,'Eurostat market shares'!$D$2:$D$185,'Market shares starting point Fe'!$D181)*(SUMIFS('RAW data extract'!Z$74:Z$81,'RAW data extract'!$C$74:$C$81,VLOOKUP('Market shares starting point Fe'!$D181,Nomenclature!$F$1:$G$8,2,FALSE))-'Market shares starting point Fe'!AB181)+AB181)</f>
        <v>1.8867382119504561E-2</v>
      </c>
      <c r="AD181" s="7">
        <f>IF(SUMIFS('Eurostat market shares'!$Z$2:$Z$185,'Eurostat market shares'!$C$2:$C$185,'Market shares starting point Fe'!$C181,'Eurostat market shares'!$D$2:$D$185,'Market shares starting point Fe'!$D181)=0,(SUMIFS('RAW data extract'!AA$74:AA$81,'RAW data extract'!$C$74:$C$81,VLOOKUP('Market shares starting point Fe'!$D181,Nomenclature!$F$1:$G$8,2,FALSE))-'Market shares starting point Fe'!AC181)+AC181,$Z181/SUMIFS('Eurostat market shares'!$Z$2:$Z$185,'Eurostat market shares'!$C$2:$C$185,'Market shares starting point Fe'!$C181,'Eurostat market shares'!$D$2:$D$185,'Market shares starting point Fe'!$D181)*(SUMIFS('RAW data extract'!AA$74:AA$81,'RAW data extract'!$C$74:$C$81,VLOOKUP('Market shares starting point Fe'!$D181,Nomenclature!$F$1:$G$8,2,FALSE))-'Market shares starting point Fe'!AC181)+AC181)</f>
        <v>1.9986701613539905E-2</v>
      </c>
      <c r="AE181" s="7">
        <f t="shared" ref="AE181" si="968">1-AE179-AE180-AE182-AE183-AE184-AE185</f>
        <v>2.1168391148337129E-2</v>
      </c>
      <c r="AF181" s="7">
        <f t="shared" ref="AF181" si="969">1-AF179-AF180-AF182-AF183-AF184-AF185</f>
        <v>2.248773798764141E-2</v>
      </c>
      <c r="AG181" s="7">
        <f t="shared" ref="AG181" si="970">1-AG179-AG180-AG182-AG183-AG184-AG185</f>
        <v>2.3953490315343436E-2</v>
      </c>
      <c r="AH181" s="7">
        <f t="shared" ref="AH181" si="971">1-AH179-AH180-AH182-AH183-AH184-AH185</f>
        <v>2.5685252804574978E-2</v>
      </c>
      <c r="AI181" s="7">
        <f t="shared" ref="AI181" si="972">1-AI179-AI180-AI182-AI183-AI184-AI185</f>
        <v>2.7651448282760688E-2</v>
      </c>
      <c r="AJ181" s="7">
        <f t="shared" ref="AJ181" si="973">1-AJ179-AJ180-AJ182-AJ183-AJ184-AJ185</f>
        <v>2.9930520845230967E-2</v>
      </c>
      <c r="AK181" s="7">
        <f t="shared" ref="AK181" si="974">1-AK179-AK180-AK182-AK183-AK184-AK185</f>
        <v>3.2788171742399543E-2</v>
      </c>
      <c r="AL181" s="7">
        <f t="shared" ref="AL181" si="975">1-AL179-AL180-AL182-AL183-AL184-AL185</f>
        <v>3.6471104137524218E-2</v>
      </c>
      <c r="AM181" s="7">
        <f t="shared" ref="AM181" si="976">1-AM179-AM180-AM182-AM183-AM184-AM185</f>
        <v>4.1165570585900133E-2</v>
      </c>
      <c r="AN181" s="7">
        <f t="shared" ref="AN181" si="977">1-AN179-AN180-AN182-AN183-AN184-AN185</f>
        <v>4.7404568367631711E-2</v>
      </c>
      <c r="AO181" s="7">
        <f t="shared" ref="AO181" si="978">1-AO179-AO180-AO182-AO183-AO184-AO185</f>
        <v>5.445411174981437E-2</v>
      </c>
      <c r="AP181" s="7">
        <f t="shared" ref="AP181" si="979">1-AP179-AP180-AP182-AP183-AP184-AP185</f>
        <v>6.2204643876357268E-2</v>
      </c>
      <c r="AQ181" s="7">
        <f t="shared" ref="AQ181" si="980">1-AQ179-AQ180-AQ182-AQ183-AQ184-AQ185</f>
        <v>7.0366068229635453E-2</v>
      </c>
      <c r="AR181" s="7">
        <f t="shared" ref="AR181" si="981">1-AR179-AR180-AR182-AR183-AR184-AR185</f>
        <v>7.9179727378445391E-2</v>
      </c>
      <c r="AS181" s="7">
        <f t="shared" ref="AS181" si="982">1-AS179-AS180-AS182-AS183-AS184-AS185</f>
        <v>8.8616414775793545E-2</v>
      </c>
      <c r="AT181" s="7">
        <f t="shared" ref="AT181" si="983">1-AT179-AT180-AT182-AT183-AT184-AT185</f>
        <v>9.8515456656107447E-2</v>
      </c>
      <c r="AU181" s="7">
        <f t="shared" ref="AU181" si="984">1-AU179-AU180-AU182-AU183-AU184-AU185</f>
        <v>0.10863601351292804</v>
      </c>
      <c r="AV181" s="7">
        <f t="shared" ref="AV181" si="985">1-AV179-AV180-AV182-AV183-AV184-AV185</f>
        <v>0.1193474940017889</v>
      </c>
      <c r="AW181" s="7">
        <f t="shared" ref="AW181" si="986">1-AW179-AW180-AW182-AW183-AW184-AW185</f>
        <v>0.13088343302202379</v>
      </c>
      <c r="AX181" s="7">
        <f t="shared" ref="AX181" si="987">1-AX179-AX180-AX182-AX183-AX184-AX185</f>
        <v>0.14149374348764401</v>
      </c>
      <c r="AY181" s="7">
        <f t="shared" ref="AY181" si="988">1-AY179-AY180-AY182-AY183-AY184-AY185</f>
        <v>0.15671967021671376</v>
      </c>
      <c r="AZ181" s="7">
        <f t="shared" ref="AZ181" si="989">1-AZ179-AZ180-AZ182-AZ183-AZ184-AZ185</f>
        <v>0.17092313088712263</v>
      </c>
      <c r="BA181" s="7">
        <f t="shared" ref="BA181" si="990">1-BA179-BA180-BA182-BA183-BA184-BA185</f>
        <v>0.18676870776108914</v>
      </c>
      <c r="BB181" s="7">
        <f t="shared" ref="BB181" si="991">1-BB179-BB180-BB182-BB183-BB184-BB185</f>
        <v>0.20425091264828626</v>
      </c>
      <c r="BC181" s="7">
        <f t="shared" ref="BC181" si="992">1-BC179-BC180-BC182-BC183-BC184-BC185</f>
        <v>0.22362499093767807</v>
      </c>
      <c r="BD181" s="7">
        <f t="shared" ref="BD181" si="993">1-BD179-BD180-BD182-BD183-BD184-BD185</f>
        <v>0.24483023608511575</v>
      </c>
      <c r="BE181" s="7">
        <f t="shared" ref="BE181" si="994">1-BE179-BE180-BE182-BE183-BE184-BE185</f>
        <v>0.26864603458608449</v>
      </c>
      <c r="BF181" s="7">
        <f t="shared" ref="BF181" si="995">1-BF179-BF180-BF182-BF183-BF184-BF185</f>
        <v>0.29533744772170228</v>
      </c>
      <c r="BG181" s="7">
        <f t="shared" ref="BG181" si="996">1-BG179-BG180-BG182-BG183-BG184-BG185</f>
        <v>0.32541991818524296</v>
      </c>
      <c r="BH181" s="7">
        <f t="shared" ref="BH181" si="997">1-BH179-BH180-BH182-BH183-BH184-BH185</f>
        <v>0.35961695544730893</v>
      </c>
    </row>
    <row r="182" spans="1:60" hidden="1" x14ac:dyDescent="0.3">
      <c r="A182" t="s">
        <v>9</v>
      </c>
      <c r="B182" t="s">
        <v>10</v>
      </c>
      <c r="C182" t="s">
        <v>39</v>
      </c>
      <c r="D182" t="s">
        <v>20</v>
      </c>
      <c r="E182" t="s">
        <v>13</v>
      </c>
      <c r="F182" t="s">
        <v>14</v>
      </c>
      <c r="G182" t="s">
        <v>14</v>
      </c>
      <c r="H182" t="s">
        <v>15</v>
      </c>
      <c r="I182" t="s">
        <v>16</v>
      </c>
      <c r="J182" s="6">
        <f>IFERROR(SUMIFS('intermediary sheet'!J$2:J$185,'intermediary sheet'!$C$2:$C$185,'Market shares starting point Fe'!$C182,'intermediary sheet'!$D$2:$D$185,'Market shares starting point Fe'!$D182)/SUMIFS('intermediary sheet'!J$2:J$185,'intermediary sheet'!$C$2:$C$185,'Market shares starting point Fe'!$C182,'intermediary sheet'!$D$2:$D$185,"total"),0)</f>
        <v>0</v>
      </c>
      <c r="K182" s="6">
        <f>IFERROR(SUMIFS('intermediary sheet'!K$2:K$185,'intermediary sheet'!$C$2:$C$185,'Market shares starting point Fe'!$C182,'intermediary sheet'!$D$2:$D$185,'Market shares starting point Fe'!$D182)/SUMIFS('intermediary sheet'!K$2:K$185,'intermediary sheet'!$C$2:$C$185,'Market shares starting point Fe'!$C182,'intermediary sheet'!$D$2:$D$185,"total"),0)</f>
        <v>1.6108374384236453E-2</v>
      </c>
      <c r="L182" s="6">
        <f>IFERROR(SUMIFS('intermediary sheet'!L$2:L$185,'intermediary sheet'!$C$2:$C$185,'Market shares starting point Fe'!$C182,'intermediary sheet'!$D$2:$D$185,'Market shares starting point Fe'!$D182)/SUMIFS('intermediary sheet'!L$2:L$185,'intermediary sheet'!$C$2:$C$185,'Market shares starting point Fe'!$C182,'intermediary sheet'!$D$2:$D$185,"total"),0)</f>
        <v>1.3310852781968231E-3</v>
      </c>
      <c r="M182" s="6">
        <f>IFERROR(SUMIFS('intermediary sheet'!M$2:M$185,'intermediary sheet'!$C$2:$C$185,'Market shares starting point Fe'!$C182,'intermediary sheet'!$D$2:$D$185,'Market shares starting point Fe'!$D182)/SUMIFS('intermediary sheet'!M$2:M$185,'intermediary sheet'!$C$2:$C$185,'Market shares starting point Fe'!$C182,'intermediary sheet'!$D$2:$D$185,"total"),0)</f>
        <v>9.6362322331968201E-4</v>
      </c>
      <c r="N182" s="6">
        <f>IFERROR(SUMIFS('intermediary sheet'!N$2:N$185,'intermediary sheet'!$C$2:$C$185,'Market shares starting point Fe'!$C182,'intermediary sheet'!$D$2:$D$185,'Market shares starting point Fe'!$D182)/SUMIFS('intermediary sheet'!N$2:N$185,'intermediary sheet'!$C$2:$C$185,'Market shares starting point Fe'!$C182,'intermediary sheet'!$D$2:$D$185,"total"),0)</f>
        <v>4.5660015524405279E-4</v>
      </c>
      <c r="O182" s="6">
        <f>IFERROR(SUMIFS('intermediary sheet'!O$2:O$185,'intermediary sheet'!$C$2:$C$185,'Market shares starting point Fe'!$C182,'intermediary sheet'!$D$2:$D$185,'Market shares starting point Fe'!$D182)/SUMIFS('intermediary sheet'!O$2:O$185,'intermediary sheet'!$C$2:$C$185,'Market shares starting point Fe'!$C182,'intermediary sheet'!$D$2:$D$185,"total"),0)</f>
        <v>4.6826657747303276E-3</v>
      </c>
      <c r="P182" s="6">
        <f>IFERROR(SUMIFS('intermediary sheet'!P$2:P$185,'intermediary sheet'!$C$2:$C$185,'Market shares starting point Fe'!$C182,'intermediary sheet'!$D$2:$D$185,'Market shares starting point Fe'!$D182)/SUMIFS('intermediary sheet'!P$2:P$185,'intermediary sheet'!$C$2:$C$185,'Market shares starting point Fe'!$C182,'intermediary sheet'!$D$2:$D$185,"total"),0)</f>
        <v>1.9707931998757155E-2</v>
      </c>
      <c r="Q182" s="6">
        <f>IFERROR(SUMIFS('intermediary sheet'!Q$2:Q$185,'intermediary sheet'!$C$2:$C$185,'Market shares starting point Fe'!$C182,'intermediary sheet'!$D$2:$D$185,'Market shares starting point Fe'!$D182)/SUMIFS('intermediary sheet'!Q$2:Q$185,'intermediary sheet'!$C$2:$C$185,'Market shares starting point Fe'!$C182,'intermediary sheet'!$D$2:$D$185,"total"),0)</f>
        <v>2.4669923688779426E-2</v>
      </c>
      <c r="R182" s="6">
        <f>IFERROR(SUMIFS('intermediary sheet'!R$2:R$185,'intermediary sheet'!$C$2:$C$185,'Market shares starting point Fe'!$C182,'intermediary sheet'!$D$2:$D$185,'Market shares starting point Fe'!$D182)/SUMIFS('intermediary sheet'!R$2:R$185,'intermediary sheet'!$C$2:$C$185,'Market shares starting point Fe'!$C182,'intermediary sheet'!$D$2:$D$185,"total"),0)</f>
        <v>2.7152803224624402E-2</v>
      </c>
      <c r="S182" s="6">
        <f>IFERROR(SUMIFS('intermediary sheet'!S$2:S$185,'intermediary sheet'!$C$2:$C$185,'Market shares starting point Fe'!$C182,'intermediary sheet'!$D$2:$D$185,'Market shares starting point Fe'!$D182)/SUMIFS('intermediary sheet'!S$2:S$185,'intermediary sheet'!$C$2:$C$185,'Market shares starting point Fe'!$C182,'intermediary sheet'!$D$2:$D$185,"total"),0)</f>
        <v>3.5935511243105643E-2</v>
      </c>
      <c r="T182" s="6">
        <f>IFERROR(SUMIFS('intermediary sheet'!T$2:T$185,'intermediary sheet'!$C$2:$C$185,'Market shares starting point Fe'!$C182,'intermediary sheet'!$D$2:$D$185,'Market shares starting point Fe'!$D182)/SUMIFS('intermediary sheet'!T$2:T$185,'intermediary sheet'!$C$2:$C$185,'Market shares starting point Fe'!$C182,'intermediary sheet'!$D$2:$D$185,"total"),0)</f>
        <v>3.7100326574010786E-2</v>
      </c>
      <c r="U182" s="6">
        <f>IFERROR(SUMIFS('intermediary sheet'!U$2:U$185,'intermediary sheet'!$C$2:$C$185,'Market shares starting point Fe'!$C182,'intermediary sheet'!$D$2:$D$185,'Market shares starting point Fe'!$D182)/SUMIFS('intermediary sheet'!U$2:U$185,'intermediary sheet'!$C$2:$C$185,'Market shares starting point Fe'!$C182,'intermediary sheet'!$D$2:$D$185,"total"),0)</f>
        <v>3.7051082710758847E-2</v>
      </c>
      <c r="V182" s="6">
        <f>IFERROR(SUMIFS('intermediary sheet'!V$2:V$185,'intermediary sheet'!$C$2:$C$185,'Market shares starting point Fe'!$C182,'intermediary sheet'!$D$2:$D$185,'Market shares starting point Fe'!$D182)/SUMIFS('intermediary sheet'!V$2:V$185,'intermediary sheet'!$C$2:$C$185,'Market shares starting point Fe'!$C182,'intermediary sheet'!$D$2:$D$185,"total"),0)</f>
        <v>3.8894356253476536E-2</v>
      </c>
      <c r="W182" s="6">
        <f>IFERROR(SUMIFS('intermediary sheet'!W$2:W$185,'intermediary sheet'!$C$2:$C$185,'Market shares starting point Fe'!$C182,'intermediary sheet'!$D$2:$D$185,'Market shares starting point Fe'!$D182)/SUMIFS('intermediary sheet'!W$2:W$185,'intermediary sheet'!$C$2:$C$185,'Market shares starting point Fe'!$C182,'intermediary sheet'!$D$2:$D$185,"total"),0)</f>
        <v>4.2168418365175951E-2</v>
      </c>
      <c r="X182" s="6">
        <f>IFERROR(SUMIFS('intermediary sheet'!X$2:X$185,'intermediary sheet'!$C$2:$C$185,'Market shares starting point Fe'!$C182,'intermediary sheet'!$D$2:$D$185,'Market shares starting point Fe'!$D182)/SUMIFS('intermediary sheet'!X$2:X$185,'intermediary sheet'!$C$2:$C$185,'Market shares starting point Fe'!$C182,'intermediary sheet'!$D$2:$D$185,"total"),0)</f>
        <v>6.0544402242720209E-2</v>
      </c>
      <c r="Y182" s="6">
        <f>IFERROR(SUMIFS('intermediary sheet'!Y$2:Y$185,'intermediary sheet'!$C$2:$C$185,'Market shares starting point Fe'!$C182,'intermediary sheet'!$D$2:$D$185,'Market shares starting point Fe'!$D182)/SUMIFS('intermediary sheet'!Y$2:Y$185,'intermediary sheet'!$C$2:$C$185,'Market shares starting point Fe'!$C182,'intermediary sheet'!$D$2:$D$185,"total"),0)</f>
        <v>6.5048368140312812E-2</v>
      </c>
      <c r="Z182" s="6">
        <f>IFERROR(SUMIFS('intermediary sheet'!Z$2:Z$185,'intermediary sheet'!$C$2:$C$185,'Market shares starting point Fe'!$C182,'intermediary sheet'!$D$2:$D$185,'Market shares starting point Fe'!$D182)/SUMIFS('intermediary sheet'!Z$2:Z$185,'intermediary sheet'!$C$2:$C$185,'Market shares starting point Fe'!$C182,'intermediary sheet'!$D$2:$D$185,"total"),0)</f>
        <v>5.6456165819824176E-2</v>
      </c>
      <c r="AA182" s="7">
        <f>IF(SUMIFS('Eurostat market shares'!$Z$2:$Z$185,'Eurostat market shares'!$C$2:$C$185,'Market shares starting point Fe'!$C182,'Eurostat market shares'!$D$2:$D$185,'Market shares starting point Fe'!$D182)=0,(SUMIFS('RAW data extract'!X$74:X$81,'RAW data extract'!$C$74:$C$81,VLOOKUP('Market shares starting point Fe'!$D182,Nomenclature!$F$1:$G$8,2,FALSE))-'Market shares starting point Fe'!Z182)+Z182,$Z182/SUMIFS('Eurostat market shares'!$Z$2:$Z$185,'Eurostat market shares'!$C$2:$C$185,'Market shares starting point Fe'!$C182,'Eurostat market shares'!$D$2:$D$185,'Market shares starting point Fe'!$D182)*(SUMIFS('RAW data extract'!X$74:X$81,'RAW data extract'!$C$74:$C$81,VLOOKUP('Market shares starting point Fe'!$D182,Nomenclature!$F$1:$G$8,2,FALSE))-'Market shares starting point Fe'!Z182)+Z182)</f>
        <v>3.9319930082435152E-2</v>
      </c>
      <c r="AB182" s="7">
        <f>IF(SUMIFS('Eurostat market shares'!$Z$2:$Z$185,'Eurostat market shares'!$C$2:$C$185,'Market shares starting point Fe'!$C182,'Eurostat market shares'!$D$2:$D$185,'Market shares starting point Fe'!$D182)=0,(SUMIFS('RAW data extract'!Y$74:Y$81,'RAW data extract'!$C$74:$C$81,VLOOKUP('Market shares starting point Fe'!$D182,Nomenclature!$F$1:$G$8,2,FALSE))-'Market shares starting point Fe'!AA182)+AA182,$Z182/SUMIFS('Eurostat market shares'!$Z$2:$Z$185,'Eurostat market shares'!$C$2:$C$185,'Market shares starting point Fe'!$C182,'Eurostat market shares'!$D$2:$D$185,'Market shares starting point Fe'!$D182)*(SUMIFS('RAW data extract'!Y$74:Y$81,'RAW data extract'!$C$74:$C$81,VLOOKUP('Market shares starting point Fe'!$D182,Nomenclature!$F$1:$G$8,2,FALSE))-'Market shares starting point Fe'!AA182)+AA182)</f>
        <v>3.8625394402092041E-2</v>
      </c>
      <c r="AC182" s="7">
        <f>IF(SUMIFS('Eurostat market shares'!$Z$2:$Z$185,'Eurostat market shares'!$C$2:$C$185,'Market shares starting point Fe'!$C182,'Eurostat market shares'!$D$2:$D$185,'Market shares starting point Fe'!$D182)=0,(SUMIFS('RAW data extract'!Z$74:Z$81,'RAW data extract'!$C$74:$C$81,VLOOKUP('Market shares starting point Fe'!$D182,Nomenclature!$F$1:$G$8,2,FALSE))-'Market shares starting point Fe'!AB182)+AB182,$Z182/SUMIFS('Eurostat market shares'!$Z$2:$Z$185,'Eurostat market shares'!$C$2:$C$185,'Market shares starting point Fe'!$C182,'Eurostat market shares'!$D$2:$D$185,'Market shares starting point Fe'!$D182)*(SUMIFS('RAW data extract'!Z$74:Z$81,'RAW data extract'!$C$74:$C$81,VLOOKUP('Market shares starting point Fe'!$D182,Nomenclature!$F$1:$G$8,2,FALSE))-'Market shares starting point Fe'!AB182)+AB182)</f>
        <v>3.7984688002641952E-2</v>
      </c>
      <c r="AD182" s="7">
        <f>IF(SUMIFS('Eurostat market shares'!$Z$2:$Z$185,'Eurostat market shares'!$C$2:$C$185,'Market shares starting point Fe'!$C182,'Eurostat market shares'!$D$2:$D$185,'Market shares starting point Fe'!$D182)=0,(SUMIFS('RAW data extract'!AA$74:AA$81,'RAW data extract'!$C$74:$C$81,VLOOKUP('Market shares starting point Fe'!$D182,Nomenclature!$F$1:$G$8,2,FALSE))-'Market shares starting point Fe'!AC182)+AC182,$Z182/SUMIFS('Eurostat market shares'!$Z$2:$Z$185,'Eurostat market shares'!$C$2:$C$185,'Market shares starting point Fe'!$C182,'Eurostat market shares'!$D$2:$D$185,'Market shares starting point Fe'!$D182)*(SUMIFS('RAW data extract'!AA$74:AA$81,'RAW data extract'!$C$74:$C$81,VLOOKUP('Market shares starting point Fe'!$D182,Nomenclature!$F$1:$G$8,2,FALSE))-'Market shares starting point Fe'!AC182)+AC182)</f>
        <v>3.7394934764585233E-2</v>
      </c>
      <c r="AE182" s="7">
        <f>IF(SUMIFS('Eurostat market shares'!$Z$2:$Z$185,'Eurostat market shares'!$C$2:$C$185,'Market shares starting point Fe'!$C182,'Eurostat market shares'!$D$2:$D$185,'Market shares starting point Fe'!$D182)=0,(SUMIFS('RAW data extract'!AB$74:AB$81,'RAW data extract'!$C$74:$C$81,VLOOKUP('Market shares starting point Fe'!$D182,Nomenclature!$F$1:$G$8,2,FALSE))-'Market shares starting point Fe'!AD182)+AD182,$Z182/SUMIFS('Eurostat market shares'!$Z$2:$Z$185,'Eurostat market shares'!$C$2:$C$185,'Market shares starting point Fe'!$C182,'Eurostat market shares'!$D$2:$D$185,'Market shares starting point Fe'!$D182)*(SUMIFS('RAW data extract'!AB$74:AB$81,'RAW data extract'!$C$74:$C$81,VLOOKUP('Market shares starting point Fe'!$D182,Nomenclature!$F$1:$G$8,2,FALSE))-'Market shares starting point Fe'!AD182)+AD182)</f>
        <v>3.6861742471406563E-2</v>
      </c>
      <c r="AF182" s="7">
        <f>IF(SUMIFS('Eurostat market shares'!$Z$2:$Z$185,'Eurostat market shares'!$C$2:$C$185,'Market shares starting point Fe'!$C182,'Eurostat market shares'!$D$2:$D$185,'Market shares starting point Fe'!$D182)=0,(SUMIFS('RAW data extract'!AC$74:AC$81,'RAW data extract'!$C$74:$C$81,VLOOKUP('Market shares starting point Fe'!$D182,Nomenclature!$F$1:$G$8,2,FALSE))-'Market shares starting point Fe'!AE182)+AE182,$Z182/SUMIFS('Eurostat market shares'!$Z$2:$Z$185,'Eurostat market shares'!$C$2:$C$185,'Market shares starting point Fe'!$C182,'Eurostat market shares'!$D$2:$D$185,'Market shares starting point Fe'!$D182)*(SUMIFS('RAW data extract'!AC$74:AC$81,'RAW data extract'!$C$74:$C$81,VLOOKUP('Market shares starting point Fe'!$D182,Nomenclature!$F$1:$G$8,2,FALSE))-'Market shares starting point Fe'!AE182)+AE182)</f>
        <v>3.6362084416650627E-2</v>
      </c>
      <c r="AG182" s="7">
        <f>IF(SUMIFS('Eurostat market shares'!$Z$2:$Z$185,'Eurostat market shares'!$C$2:$C$185,'Market shares starting point Fe'!$C182,'Eurostat market shares'!$D$2:$D$185,'Market shares starting point Fe'!$D182)=0,(SUMIFS('RAW data extract'!AD$74:AD$81,'RAW data extract'!$C$74:$C$81,VLOOKUP('Market shares starting point Fe'!$D182,Nomenclature!$F$1:$G$8,2,FALSE))-'Market shares starting point Fe'!AF182)+AF182,$Z182/SUMIFS('Eurostat market shares'!$Z$2:$Z$185,'Eurostat market shares'!$C$2:$C$185,'Market shares starting point Fe'!$C182,'Eurostat market shares'!$D$2:$D$185,'Market shares starting point Fe'!$D182)*(SUMIFS('RAW data extract'!AD$74:AD$81,'RAW data extract'!$C$74:$C$81,VLOOKUP('Market shares starting point Fe'!$D182,Nomenclature!$F$1:$G$8,2,FALSE))-'Market shares starting point Fe'!AF182)+AF182)</f>
        <v>3.5892138907732116E-2</v>
      </c>
      <c r="AH182" s="7">
        <f>IF(SUMIFS('Eurostat market shares'!$Z$2:$Z$185,'Eurostat market shares'!$C$2:$C$185,'Market shares starting point Fe'!$C182,'Eurostat market shares'!$D$2:$D$185,'Market shares starting point Fe'!$D182)=0,(SUMIFS('RAW data extract'!AE$74:AE$81,'RAW data extract'!$C$74:$C$81,VLOOKUP('Market shares starting point Fe'!$D182,Nomenclature!$F$1:$G$8,2,FALSE))-'Market shares starting point Fe'!AG182)+AG182,$Z182/SUMIFS('Eurostat market shares'!$Z$2:$Z$185,'Eurostat market shares'!$C$2:$C$185,'Market shares starting point Fe'!$C182,'Eurostat market shares'!$D$2:$D$185,'Market shares starting point Fe'!$D182)*(SUMIFS('RAW data extract'!AE$74:AE$81,'RAW data extract'!$C$74:$C$81,VLOOKUP('Market shares starting point Fe'!$D182,Nomenclature!$F$1:$G$8,2,FALSE))-'Market shares starting point Fe'!AG182)+AG182)</f>
        <v>3.5424830398900535E-2</v>
      </c>
      <c r="AI182" s="7">
        <f>IF(SUMIFS('Eurostat market shares'!$Z$2:$Z$185,'Eurostat market shares'!$C$2:$C$185,'Market shares starting point Fe'!$C182,'Eurostat market shares'!$D$2:$D$185,'Market shares starting point Fe'!$D182)=0,(SUMIFS('RAW data extract'!AF$74:AF$81,'RAW data extract'!$C$74:$C$81,VLOOKUP('Market shares starting point Fe'!$D182,Nomenclature!$F$1:$G$8,2,FALSE))-'Market shares starting point Fe'!AH182)+AH182,$Z182/SUMIFS('Eurostat market shares'!$Z$2:$Z$185,'Eurostat market shares'!$C$2:$C$185,'Market shares starting point Fe'!$C182,'Eurostat market shares'!$D$2:$D$185,'Market shares starting point Fe'!$D182)*(SUMIFS('RAW data extract'!AF$74:AF$81,'RAW data extract'!$C$74:$C$81,VLOOKUP('Market shares starting point Fe'!$D182,Nomenclature!$F$1:$G$8,2,FALSE))-'Market shares starting point Fe'!AH182)+AH182)</f>
        <v>3.4967944163720059E-2</v>
      </c>
      <c r="AJ182" s="7">
        <f>IF(SUMIFS('Eurostat market shares'!$Z$2:$Z$185,'Eurostat market shares'!$C$2:$C$185,'Market shares starting point Fe'!$C182,'Eurostat market shares'!$D$2:$D$185,'Market shares starting point Fe'!$D182)=0,(SUMIFS('RAW data extract'!AG$74:AG$81,'RAW data extract'!$C$74:$C$81,VLOOKUP('Market shares starting point Fe'!$D182,Nomenclature!$F$1:$G$8,2,FALSE))-'Market shares starting point Fe'!AI182)+AI182,$Z182/SUMIFS('Eurostat market shares'!$Z$2:$Z$185,'Eurostat market shares'!$C$2:$C$185,'Market shares starting point Fe'!$C182,'Eurostat market shares'!$D$2:$D$185,'Market shares starting point Fe'!$D182)*(SUMIFS('RAW data extract'!AG$74:AG$81,'RAW data extract'!$C$74:$C$81,VLOOKUP('Market shares starting point Fe'!$D182,Nomenclature!$F$1:$G$8,2,FALSE))-'Market shares starting point Fe'!AI182)+AI182)</f>
        <v>3.4512792740558365E-2</v>
      </c>
      <c r="AK182" s="7">
        <f>IF(SUMIFS('Eurostat market shares'!$Z$2:$Z$185,'Eurostat market shares'!$C$2:$C$185,'Market shares starting point Fe'!$C182,'Eurostat market shares'!$D$2:$D$185,'Market shares starting point Fe'!$D182)=0,(SUMIFS('RAW data extract'!AH$74:AH$81,'RAW data extract'!$C$74:$C$81,VLOOKUP('Market shares starting point Fe'!$D182,Nomenclature!$F$1:$G$8,2,FALSE))-'Market shares starting point Fe'!AJ182)+AJ182,$Z182/SUMIFS('Eurostat market shares'!$Z$2:$Z$185,'Eurostat market shares'!$C$2:$C$185,'Market shares starting point Fe'!$C182,'Eurostat market shares'!$D$2:$D$185,'Market shares starting point Fe'!$D182)*(SUMIFS('RAW data extract'!AH$74:AH$81,'RAW data extract'!$C$74:$C$81,VLOOKUP('Market shares starting point Fe'!$D182,Nomenclature!$F$1:$G$8,2,FALSE))-'Market shares starting point Fe'!AJ182)+AJ182)</f>
        <v>3.405087619776296E-2</v>
      </c>
      <c r="AL182" s="7">
        <f>IF(SUMIFS('Eurostat market shares'!$Z$2:$Z$185,'Eurostat market shares'!$C$2:$C$185,'Market shares starting point Fe'!$C182,'Eurostat market shares'!$D$2:$D$185,'Market shares starting point Fe'!$D182)=0,(SUMIFS('RAW data extract'!AI$74:AI$81,'RAW data extract'!$C$74:$C$81,VLOOKUP('Market shares starting point Fe'!$D182,Nomenclature!$F$1:$G$8,2,FALSE))-'Market shares starting point Fe'!AK182)+AK182,$Z182/SUMIFS('Eurostat market shares'!$Z$2:$Z$185,'Eurostat market shares'!$C$2:$C$185,'Market shares starting point Fe'!$C182,'Eurostat market shares'!$D$2:$D$185,'Market shares starting point Fe'!$D182)*(SUMIFS('RAW data extract'!AI$74:AI$81,'RAW data extract'!$C$74:$C$81,VLOOKUP('Market shares starting point Fe'!$D182,Nomenclature!$F$1:$G$8,2,FALSE))-'Market shares starting point Fe'!AK182)+AK182)</f>
        <v>3.3574473740367934E-2</v>
      </c>
      <c r="AM182" s="7">
        <f>IF(SUMIFS('Eurostat market shares'!$Z$2:$Z$185,'Eurostat market shares'!$C$2:$C$185,'Market shares starting point Fe'!$C182,'Eurostat market shares'!$D$2:$D$185,'Market shares starting point Fe'!$D182)=0,(SUMIFS('RAW data extract'!AJ$74:AJ$81,'RAW data extract'!$C$74:$C$81,VLOOKUP('Market shares starting point Fe'!$D182,Nomenclature!$F$1:$G$8,2,FALSE))-'Market shares starting point Fe'!AL182)+AL182,$Z182/SUMIFS('Eurostat market shares'!$Z$2:$Z$185,'Eurostat market shares'!$C$2:$C$185,'Market shares starting point Fe'!$C182,'Eurostat market shares'!$D$2:$D$185,'Market shares starting point Fe'!$D182)*(SUMIFS('RAW data extract'!AJ$74:AJ$81,'RAW data extract'!$C$74:$C$81,VLOOKUP('Market shares starting point Fe'!$D182,Nomenclature!$F$1:$G$8,2,FALSE))-'Market shares starting point Fe'!AL182)+AL182)</f>
        <v>3.3072029260569361E-2</v>
      </c>
      <c r="AN182" s="7">
        <f>IF(SUMIFS('Eurostat market shares'!$Z$2:$Z$185,'Eurostat market shares'!$C$2:$C$185,'Market shares starting point Fe'!$C182,'Eurostat market shares'!$D$2:$D$185,'Market shares starting point Fe'!$D182)=0,(SUMIFS('RAW data extract'!AK$74:AK$81,'RAW data extract'!$C$74:$C$81,VLOOKUP('Market shares starting point Fe'!$D182,Nomenclature!$F$1:$G$8,2,FALSE))-'Market shares starting point Fe'!AM182)+AM182,$Z182/SUMIFS('Eurostat market shares'!$Z$2:$Z$185,'Eurostat market shares'!$C$2:$C$185,'Market shares starting point Fe'!$C182,'Eurostat market shares'!$D$2:$D$185,'Market shares starting point Fe'!$D182)*(SUMIFS('RAW data extract'!AK$74:AK$81,'RAW data extract'!$C$74:$C$81,VLOOKUP('Market shares starting point Fe'!$D182,Nomenclature!$F$1:$G$8,2,FALSE))-'Market shares starting point Fe'!AM182)+AM182)</f>
        <v>3.2535206199983589E-2</v>
      </c>
      <c r="AO182" s="7">
        <f>IF(SUMIFS('Eurostat market shares'!$Z$2:$Z$185,'Eurostat market shares'!$C$2:$C$185,'Market shares starting point Fe'!$C182,'Eurostat market shares'!$D$2:$D$185,'Market shares starting point Fe'!$D182)=0,(SUMIFS('RAW data extract'!AL$74:AL$81,'RAW data extract'!$C$74:$C$81,VLOOKUP('Market shares starting point Fe'!$D182,Nomenclature!$F$1:$G$8,2,FALSE))-'Market shares starting point Fe'!AN182)+AN182,$Z182/SUMIFS('Eurostat market shares'!$Z$2:$Z$185,'Eurostat market shares'!$C$2:$C$185,'Market shares starting point Fe'!$C182,'Eurostat market shares'!$D$2:$D$185,'Market shares starting point Fe'!$D182)*(SUMIFS('RAW data extract'!AL$74:AL$81,'RAW data extract'!$C$74:$C$81,VLOOKUP('Market shares starting point Fe'!$D182,Nomenclature!$F$1:$G$8,2,FALSE))-'Market shares starting point Fe'!AN182)+AN182)</f>
        <v>3.1974565430853183E-2</v>
      </c>
      <c r="AP182" s="7">
        <f>IF(SUMIFS('Eurostat market shares'!$Z$2:$Z$185,'Eurostat market shares'!$C$2:$C$185,'Market shares starting point Fe'!$C182,'Eurostat market shares'!$D$2:$D$185,'Market shares starting point Fe'!$D182)=0,(SUMIFS('RAW data extract'!AM$74:AM$81,'RAW data extract'!$C$74:$C$81,VLOOKUP('Market shares starting point Fe'!$D182,Nomenclature!$F$1:$G$8,2,FALSE))-'Market shares starting point Fe'!AO182)+AO182,$Z182/SUMIFS('Eurostat market shares'!$Z$2:$Z$185,'Eurostat market shares'!$C$2:$C$185,'Market shares starting point Fe'!$C182,'Eurostat market shares'!$D$2:$D$185,'Market shares starting point Fe'!$D182)*(SUMIFS('RAW data extract'!AM$74:AM$81,'RAW data extract'!$C$74:$C$81,VLOOKUP('Market shares starting point Fe'!$D182,Nomenclature!$F$1:$G$8,2,FALSE))-'Market shares starting point Fe'!AO182)+AO182)</f>
        <v>3.1376122585766317E-2</v>
      </c>
      <c r="AQ182" s="7">
        <f>IF(SUMIFS('Eurostat market shares'!$Z$2:$Z$185,'Eurostat market shares'!$C$2:$C$185,'Market shares starting point Fe'!$C182,'Eurostat market shares'!$D$2:$D$185,'Market shares starting point Fe'!$D182)=0,(SUMIFS('RAW data extract'!AN$74:AN$81,'RAW data extract'!$C$74:$C$81,VLOOKUP('Market shares starting point Fe'!$D182,Nomenclature!$F$1:$G$8,2,FALSE))-'Market shares starting point Fe'!AP182)+AP182,$Z182/SUMIFS('Eurostat market shares'!$Z$2:$Z$185,'Eurostat market shares'!$C$2:$C$185,'Market shares starting point Fe'!$C182,'Eurostat market shares'!$D$2:$D$185,'Market shares starting point Fe'!$D182)*(SUMIFS('RAW data extract'!AN$74:AN$81,'RAW data extract'!$C$74:$C$81,VLOOKUP('Market shares starting point Fe'!$D182,Nomenclature!$F$1:$G$8,2,FALSE))-'Market shares starting point Fe'!AP182)+AP182)</f>
        <v>3.0758873610600885E-2</v>
      </c>
      <c r="AR182" s="7">
        <f>IF(SUMIFS('Eurostat market shares'!$Z$2:$Z$185,'Eurostat market shares'!$C$2:$C$185,'Market shares starting point Fe'!$C182,'Eurostat market shares'!$D$2:$D$185,'Market shares starting point Fe'!$D182)=0,(SUMIFS('RAW data extract'!AO$74:AO$81,'RAW data extract'!$C$74:$C$81,VLOOKUP('Market shares starting point Fe'!$D182,Nomenclature!$F$1:$G$8,2,FALSE))-'Market shares starting point Fe'!AQ182)+AQ182,$Z182/SUMIFS('Eurostat market shares'!$Z$2:$Z$185,'Eurostat market shares'!$C$2:$C$185,'Market shares starting point Fe'!$C182,'Eurostat market shares'!$D$2:$D$185,'Market shares starting point Fe'!$D182)*(SUMIFS('RAW data extract'!AO$74:AO$81,'RAW data extract'!$C$74:$C$81,VLOOKUP('Market shares starting point Fe'!$D182,Nomenclature!$F$1:$G$8,2,FALSE))-'Market shares starting point Fe'!AQ182)+AQ182)</f>
        <v>3.0131756974951004E-2</v>
      </c>
      <c r="AS182" s="7">
        <f>IF(SUMIFS('Eurostat market shares'!$Z$2:$Z$185,'Eurostat market shares'!$C$2:$C$185,'Market shares starting point Fe'!$C182,'Eurostat market shares'!$D$2:$D$185,'Market shares starting point Fe'!$D182)=0,(SUMIFS('RAW data extract'!AP$74:AP$81,'RAW data extract'!$C$74:$C$81,VLOOKUP('Market shares starting point Fe'!$D182,Nomenclature!$F$1:$G$8,2,FALSE))-'Market shares starting point Fe'!AR182)+AR182,$Z182/SUMIFS('Eurostat market shares'!$Z$2:$Z$185,'Eurostat market shares'!$C$2:$C$185,'Market shares starting point Fe'!$C182,'Eurostat market shares'!$D$2:$D$185,'Market shares starting point Fe'!$D182)*(SUMIFS('RAW data extract'!AP$74:AP$81,'RAW data extract'!$C$74:$C$81,VLOOKUP('Market shares starting point Fe'!$D182,Nomenclature!$F$1:$G$8,2,FALSE))-'Market shares starting point Fe'!AR182)+AR182)</f>
        <v>2.9469294986471151E-2</v>
      </c>
      <c r="AT182" s="7">
        <f>IF(SUMIFS('Eurostat market shares'!$Z$2:$Z$185,'Eurostat market shares'!$C$2:$C$185,'Market shares starting point Fe'!$C182,'Eurostat market shares'!$D$2:$D$185,'Market shares starting point Fe'!$D182)=0,(SUMIFS('RAW data extract'!AQ$74:AQ$81,'RAW data extract'!$C$74:$C$81,VLOOKUP('Market shares starting point Fe'!$D182,Nomenclature!$F$1:$G$8,2,FALSE))-'Market shares starting point Fe'!AS182)+AS182,$Z182/SUMIFS('Eurostat market shares'!$Z$2:$Z$185,'Eurostat market shares'!$C$2:$C$185,'Market shares starting point Fe'!$C182,'Eurostat market shares'!$D$2:$D$185,'Market shares starting point Fe'!$D182)*(SUMIFS('RAW data extract'!AQ$74:AQ$81,'RAW data extract'!$C$74:$C$81,VLOOKUP('Market shares starting point Fe'!$D182,Nomenclature!$F$1:$G$8,2,FALSE))-'Market shares starting point Fe'!AS182)+AS182)</f>
        <v>2.878992632452141E-2</v>
      </c>
      <c r="AU182" s="7">
        <f>IF(SUMIFS('Eurostat market shares'!$Z$2:$Z$185,'Eurostat market shares'!$C$2:$C$185,'Market shares starting point Fe'!$C182,'Eurostat market shares'!$D$2:$D$185,'Market shares starting point Fe'!$D182)=0,(SUMIFS('RAW data extract'!AR$74:AR$81,'RAW data extract'!$C$74:$C$81,VLOOKUP('Market shares starting point Fe'!$D182,Nomenclature!$F$1:$G$8,2,FALSE))-'Market shares starting point Fe'!AT182)+AT182,$Z182/SUMIFS('Eurostat market shares'!$Z$2:$Z$185,'Eurostat market shares'!$C$2:$C$185,'Market shares starting point Fe'!$C182,'Eurostat market shares'!$D$2:$D$185,'Market shares starting point Fe'!$D182)*(SUMIFS('RAW data extract'!AR$74:AR$81,'RAW data extract'!$C$74:$C$81,VLOOKUP('Market shares starting point Fe'!$D182,Nomenclature!$F$1:$G$8,2,FALSE))-'Market shares starting point Fe'!AT182)+AT182)</f>
        <v>2.8115409997323565E-2</v>
      </c>
      <c r="AV182" s="7">
        <f>IF(SUMIFS('Eurostat market shares'!$Z$2:$Z$185,'Eurostat market shares'!$C$2:$C$185,'Market shares starting point Fe'!$C182,'Eurostat market shares'!$D$2:$D$185,'Market shares starting point Fe'!$D182)=0,(SUMIFS('RAW data extract'!AS$74:AS$81,'RAW data extract'!$C$74:$C$81,VLOOKUP('Market shares starting point Fe'!$D182,Nomenclature!$F$1:$G$8,2,FALSE))-'Market shares starting point Fe'!AU182)+AU182,$Z182/SUMIFS('Eurostat market shares'!$Z$2:$Z$185,'Eurostat market shares'!$C$2:$C$185,'Market shares starting point Fe'!$C182,'Eurostat market shares'!$D$2:$D$185,'Market shares starting point Fe'!$D182)*(SUMIFS('RAW data extract'!AS$74:AS$81,'RAW data extract'!$C$74:$C$81,VLOOKUP('Market shares starting point Fe'!$D182,Nomenclature!$F$1:$G$8,2,FALSE))-'Market shares starting point Fe'!AU182)+AU182)</f>
        <v>2.7413408001102178E-2</v>
      </c>
      <c r="AW182" s="7">
        <f>IF(SUMIFS('Eurostat market shares'!$Z$2:$Z$185,'Eurostat market shares'!$C$2:$C$185,'Market shares starting point Fe'!$C182,'Eurostat market shares'!$D$2:$D$185,'Market shares starting point Fe'!$D182)=0,(SUMIFS('RAW data extract'!AT$74:AT$81,'RAW data extract'!$C$74:$C$81,VLOOKUP('Market shares starting point Fe'!$D182,Nomenclature!$F$1:$G$8,2,FALSE))-'Market shares starting point Fe'!AV182)+AV182,$Z182/SUMIFS('Eurostat market shares'!$Z$2:$Z$185,'Eurostat market shares'!$C$2:$C$185,'Market shares starting point Fe'!$C182,'Eurostat market shares'!$D$2:$D$185,'Market shares starting point Fe'!$D182)*(SUMIFS('RAW data extract'!AT$74:AT$81,'RAW data extract'!$C$74:$C$81,VLOOKUP('Market shares starting point Fe'!$D182,Nomenclature!$F$1:$G$8,2,FALSE))-'Market shares starting point Fe'!AV182)+AV182)</f>
        <v>2.6675194485455574E-2</v>
      </c>
      <c r="AX182" s="7">
        <f>IF(SUMIFS('Eurostat market shares'!$Z$2:$Z$185,'Eurostat market shares'!$C$2:$C$185,'Market shares starting point Fe'!$C182,'Eurostat market shares'!$D$2:$D$185,'Market shares starting point Fe'!$D182)=0,(SUMIFS('RAW data extract'!AU$74:AU$81,'RAW data extract'!$C$74:$C$81,VLOOKUP('Market shares starting point Fe'!$D182,Nomenclature!$F$1:$G$8,2,FALSE))-'Market shares starting point Fe'!AW182)+AW182,$Z182/SUMIFS('Eurostat market shares'!$Z$2:$Z$185,'Eurostat market shares'!$C$2:$C$185,'Market shares starting point Fe'!$C182,'Eurostat market shares'!$D$2:$D$185,'Market shares starting point Fe'!$D182)*(SUMIFS('RAW data extract'!AU$74:AU$81,'RAW data extract'!$C$74:$C$81,VLOOKUP('Market shares starting point Fe'!$D182,Nomenclature!$F$1:$G$8,2,FALSE))-'Market shares starting point Fe'!AW182)+AW182)</f>
        <v>2.5961732701462927E-2</v>
      </c>
      <c r="AY182" s="7">
        <f>IF(SUMIFS('Eurostat market shares'!$Z$2:$Z$185,'Eurostat market shares'!$C$2:$C$185,'Market shares starting point Fe'!$C182,'Eurostat market shares'!$D$2:$D$185,'Market shares starting point Fe'!$D182)=0,(SUMIFS('RAW data extract'!AV$74:AV$81,'RAW data extract'!$C$74:$C$81,VLOOKUP('Market shares starting point Fe'!$D182,Nomenclature!$F$1:$G$8,2,FALSE))-'Market shares starting point Fe'!AX182)+AX182,$Z182/SUMIFS('Eurostat market shares'!$Z$2:$Z$185,'Eurostat market shares'!$C$2:$C$185,'Market shares starting point Fe'!$C182,'Eurostat market shares'!$D$2:$D$185,'Market shares starting point Fe'!$D182)*(SUMIFS('RAW data extract'!AV$74:AV$81,'RAW data extract'!$C$74:$C$81,VLOOKUP('Market shares starting point Fe'!$D182,Nomenclature!$F$1:$G$8,2,FALSE))-'Market shares starting point Fe'!AX182)+AX182)</f>
        <v>2.5011607202097323E-2</v>
      </c>
      <c r="AZ182" s="7">
        <f>IF(SUMIFS('Eurostat market shares'!$Z$2:$Z$185,'Eurostat market shares'!$C$2:$C$185,'Market shares starting point Fe'!$C182,'Eurostat market shares'!$D$2:$D$185,'Market shares starting point Fe'!$D182)=0,(SUMIFS('RAW data extract'!AW$74:AW$81,'RAW data extract'!$C$74:$C$81,VLOOKUP('Market shares starting point Fe'!$D182,Nomenclature!$F$1:$G$8,2,FALSE))-'Market shares starting point Fe'!AY182)+AY182,$Z182/SUMIFS('Eurostat market shares'!$Z$2:$Z$185,'Eurostat market shares'!$C$2:$C$185,'Market shares starting point Fe'!$C182,'Eurostat market shares'!$D$2:$D$185,'Market shares starting point Fe'!$D182)*(SUMIFS('RAW data extract'!AW$74:AW$81,'RAW data extract'!$C$74:$C$81,VLOOKUP('Market shares starting point Fe'!$D182,Nomenclature!$F$1:$G$8,2,FALSE))-'Market shares starting point Fe'!AY182)+AY182)</f>
        <v>2.4092173084509141E-2</v>
      </c>
      <c r="BA182" s="7">
        <f>IF(SUMIFS('Eurostat market shares'!$Z$2:$Z$185,'Eurostat market shares'!$C$2:$C$185,'Market shares starting point Fe'!$C182,'Eurostat market shares'!$D$2:$D$185,'Market shares starting point Fe'!$D182)=0,(SUMIFS('RAW data extract'!AX$74:AX$81,'RAW data extract'!$C$74:$C$81,VLOOKUP('Market shares starting point Fe'!$D182,Nomenclature!$F$1:$G$8,2,FALSE))-'Market shares starting point Fe'!AZ182)+AZ182,$Z182/SUMIFS('Eurostat market shares'!$Z$2:$Z$185,'Eurostat market shares'!$C$2:$C$185,'Market shares starting point Fe'!$C182,'Eurostat market shares'!$D$2:$D$185,'Market shares starting point Fe'!$D182)*(SUMIFS('RAW data extract'!AX$74:AX$81,'RAW data extract'!$C$74:$C$81,VLOOKUP('Market shares starting point Fe'!$D182,Nomenclature!$F$1:$G$8,2,FALSE))-'Market shares starting point Fe'!AZ182)+AZ182)</f>
        <v>2.307349448163876E-2</v>
      </c>
      <c r="BB182" s="7">
        <f>IF(SUMIFS('Eurostat market shares'!$Z$2:$Z$185,'Eurostat market shares'!$C$2:$C$185,'Market shares starting point Fe'!$C182,'Eurostat market shares'!$D$2:$D$185,'Market shares starting point Fe'!$D182)=0,(SUMIFS('RAW data extract'!AY$74:AY$81,'RAW data extract'!$C$74:$C$81,VLOOKUP('Market shares starting point Fe'!$D182,Nomenclature!$F$1:$G$8,2,FALSE))-'Market shares starting point Fe'!BA182)+BA182,$Z182/SUMIFS('Eurostat market shares'!$Z$2:$Z$185,'Eurostat market shares'!$C$2:$C$185,'Market shares starting point Fe'!$C182,'Eurostat market shares'!$D$2:$D$185,'Market shares starting point Fe'!$D182)*(SUMIFS('RAW data extract'!AY$74:AY$81,'RAW data extract'!$C$74:$C$81,VLOOKUP('Market shares starting point Fe'!$D182,Nomenclature!$F$1:$G$8,2,FALSE))-'Market shares starting point Fe'!BA182)+BA182)</f>
        <v>2.1944456187427953E-2</v>
      </c>
      <c r="BC182" s="7">
        <f>IF(SUMIFS('Eurostat market shares'!$Z$2:$Z$185,'Eurostat market shares'!$C$2:$C$185,'Market shares starting point Fe'!$C182,'Eurostat market shares'!$D$2:$D$185,'Market shares starting point Fe'!$D182)=0,(SUMIFS('RAW data extract'!AZ$74:AZ$81,'RAW data extract'!$C$74:$C$81,VLOOKUP('Market shares starting point Fe'!$D182,Nomenclature!$F$1:$G$8,2,FALSE))-'Market shares starting point Fe'!BB182)+BB182,$Z182/SUMIFS('Eurostat market shares'!$Z$2:$Z$185,'Eurostat market shares'!$C$2:$C$185,'Market shares starting point Fe'!$C182,'Eurostat market shares'!$D$2:$D$185,'Market shares starting point Fe'!$D182)*(SUMIFS('RAW data extract'!AZ$74:AZ$81,'RAW data extract'!$C$74:$C$81,VLOOKUP('Market shares starting point Fe'!$D182,Nomenclature!$F$1:$G$8,2,FALSE))-'Market shares starting point Fe'!BB182)+BB182)</f>
        <v>2.0689861826904216E-2</v>
      </c>
      <c r="BD182" s="7">
        <f>IF(SUMIFS('Eurostat market shares'!$Z$2:$Z$185,'Eurostat market shares'!$C$2:$C$185,'Market shares starting point Fe'!$C182,'Eurostat market shares'!$D$2:$D$185,'Market shares starting point Fe'!$D182)=0,(SUMIFS('RAW data extract'!BA$74:BA$81,'RAW data extract'!$C$74:$C$81,VLOOKUP('Market shares starting point Fe'!$D182,Nomenclature!$F$1:$G$8,2,FALSE))-'Market shares starting point Fe'!BC182)+BC182,$Z182/SUMIFS('Eurostat market shares'!$Z$2:$Z$185,'Eurostat market shares'!$C$2:$C$185,'Market shares starting point Fe'!$C182,'Eurostat market shares'!$D$2:$D$185,'Market shares starting point Fe'!$D182)*(SUMIFS('RAW data extract'!BA$74:BA$81,'RAW data extract'!$C$74:$C$81,VLOOKUP('Market shares starting point Fe'!$D182,Nomenclature!$F$1:$G$8,2,FALSE))-'Market shares starting point Fe'!BC182)+BC182)</f>
        <v>1.9327288165710312E-2</v>
      </c>
      <c r="BE182" s="7">
        <f>IF(SUMIFS('Eurostat market shares'!$Z$2:$Z$185,'Eurostat market shares'!$C$2:$C$185,'Market shares starting point Fe'!$C182,'Eurostat market shares'!$D$2:$D$185,'Market shares starting point Fe'!$D182)=0,(SUMIFS('RAW data extract'!BB$74:BB$81,'RAW data extract'!$C$74:$C$81,VLOOKUP('Market shares starting point Fe'!$D182,Nomenclature!$F$1:$G$8,2,FALSE))-'Market shares starting point Fe'!BD182)+BD182,$Z182/SUMIFS('Eurostat market shares'!$Z$2:$Z$185,'Eurostat market shares'!$C$2:$C$185,'Market shares starting point Fe'!$C182,'Eurostat market shares'!$D$2:$D$185,'Market shares starting point Fe'!$D182)*(SUMIFS('RAW data extract'!BB$74:BB$81,'RAW data extract'!$C$74:$C$81,VLOOKUP('Market shares starting point Fe'!$D182,Nomenclature!$F$1:$G$8,2,FALSE))-'Market shares starting point Fe'!BD182)+BD182)</f>
        <v>1.778918601000138E-2</v>
      </c>
      <c r="BF182" s="7">
        <f>IF(SUMIFS('Eurostat market shares'!$Z$2:$Z$185,'Eurostat market shares'!$C$2:$C$185,'Market shares starting point Fe'!$C182,'Eurostat market shares'!$D$2:$D$185,'Market shares starting point Fe'!$D182)=0,(SUMIFS('RAW data extract'!BC$74:BC$81,'RAW data extract'!$C$74:$C$81,VLOOKUP('Market shares starting point Fe'!$D182,Nomenclature!$F$1:$G$8,2,FALSE))-'Market shares starting point Fe'!BE182)+BE182,$Z182/SUMIFS('Eurostat market shares'!$Z$2:$Z$185,'Eurostat market shares'!$C$2:$C$185,'Market shares starting point Fe'!$C182,'Eurostat market shares'!$D$2:$D$185,'Market shares starting point Fe'!$D182)*(SUMIFS('RAW data extract'!BC$74:BC$81,'RAW data extract'!$C$74:$C$81,VLOOKUP('Market shares starting point Fe'!$D182,Nomenclature!$F$1:$G$8,2,FALSE))-'Market shares starting point Fe'!BE182)+BE182)</f>
        <v>1.6066049282571458E-2</v>
      </c>
      <c r="BG182" s="7">
        <f>IF(SUMIFS('Eurostat market shares'!$Z$2:$Z$185,'Eurostat market shares'!$C$2:$C$185,'Market shares starting point Fe'!$C182,'Eurostat market shares'!$D$2:$D$185,'Market shares starting point Fe'!$D182)=0,(SUMIFS('RAW data extract'!BD$74:BD$81,'RAW data extract'!$C$74:$C$81,VLOOKUP('Market shares starting point Fe'!$D182,Nomenclature!$F$1:$G$8,2,FALSE))-'Market shares starting point Fe'!BF182)+BF182,$Z182/SUMIFS('Eurostat market shares'!$Z$2:$Z$185,'Eurostat market shares'!$C$2:$C$185,'Market shares starting point Fe'!$C182,'Eurostat market shares'!$D$2:$D$185,'Market shares starting point Fe'!$D182)*(SUMIFS('RAW data extract'!BD$74:BD$81,'RAW data extract'!$C$74:$C$81,VLOOKUP('Market shares starting point Fe'!$D182,Nomenclature!$F$1:$G$8,2,FALSE))-'Market shares starting point Fe'!BF182)+BF182)</f>
        <v>1.4125887914513678E-2</v>
      </c>
      <c r="BH182" s="7">
        <f>IF(SUMIFS('Eurostat market shares'!$Z$2:$Z$185,'Eurostat market shares'!$C$2:$C$185,'Market shares starting point Fe'!$C182,'Eurostat market shares'!$D$2:$D$185,'Market shares starting point Fe'!$D182)=0,(SUMIFS('RAW data extract'!BE$74:BE$81,'RAW data extract'!$C$74:$C$81,VLOOKUP('Market shares starting point Fe'!$D182,Nomenclature!$F$1:$G$8,2,FALSE))-'Market shares starting point Fe'!BG182)+BG182,$Z182/SUMIFS('Eurostat market shares'!$Z$2:$Z$185,'Eurostat market shares'!$C$2:$C$185,'Market shares starting point Fe'!$C182,'Eurostat market shares'!$D$2:$D$185,'Market shares starting point Fe'!$D182)*(SUMIFS('RAW data extract'!BE$74:BE$81,'RAW data extract'!$C$74:$C$81,VLOOKUP('Market shares starting point Fe'!$D182,Nomenclature!$F$1:$G$8,2,FALSE))-'Market shares starting point Fe'!BG182)+BG182)</f>
        <v>1.1920960596593901E-2</v>
      </c>
    </row>
    <row r="183" spans="1:60" hidden="1" x14ac:dyDescent="0.3">
      <c r="A183" t="s">
        <v>9</v>
      </c>
      <c r="B183" t="s">
        <v>10</v>
      </c>
      <c r="C183" t="s">
        <v>39</v>
      </c>
      <c r="D183" t="s">
        <v>21</v>
      </c>
      <c r="E183" t="s">
        <v>13</v>
      </c>
      <c r="F183" t="s">
        <v>14</v>
      </c>
      <c r="G183" t="s">
        <v>14</v>
      </c>
      <c r="H183" t="s">
        <v>15</v>
      </c>
      <c r="I183" t="s">
        <v>16</v>
      </c>
      <c r="J183" s="6">
        <f>IFERROR(SUMIFS('intermediary sheet'!J$2:J$185,'intermediary sheet'!$C$2:$C$185,'Market shares starting point Fe'!$C183,'intermediary sheet'!$D$2:$D$185,'Market shares starting point Fe'!$D183)/SUMIFS('intermediary sheet'!J$2:J$185,'intermediary sheet'!$C$2:$C$185,'Market shares starting point Fe'!$C183,'intermediary sheet'!$D$2:$D$185,"total"),0)</f>
        <v>0</v>
      </c>
      <c r="K183" s="6">
        <f>IFERROR(SUMIFS('intermediary sheet'!K$2:K$185,'intermediary sheet'!$C$2:$C$185,'Market shares starting point Fe'!$C183,'intermediary sheet'!$D$2:$D$185,'Market shares starting point Fe'!$D183)/SUMIFS('intermediary sheet'!K$2:K$185,'intermediary sheet'!$C$2:$C$185,'Market shares starting point Fe'!$C183,'intermediary sheet'!$D$2:$D$185,"total"),0)</f>
        <v>0</v>
      </c>
      <c r="L183" s="6">
        <f>IFERROR(SUMIFS('intermediary sheet'!L$2:L$185,'intermediary sheet'!$C$2:$C$185,'Market shares starting point Fe'!$C183,'intermediary sheet'!$D$2:$D$185,'Market shares starting point Fe'!$D183)/SUMIFS('intermediary sheet'!L$2:L$185,'intermediary sheet'!$C$2:$C$185,'Market shares starting point Fe'!$C183,'intermediary sheet'!$D$2:$D$185,"total"),0)</f>
        <v>0</v>
      </c>
      <c r="M183" s="6">
        <f>IFERROR(SUMIFS('intermediary sheet'!M$2:M$185,'intermediary sheet'!$C$2:$C$185,'Market shares starting point Fe'!$C183,'intermediary sheet'!$D$2:$D$185,'Market shares starting point Fe'!$D183)/SUMIFS('intermediary sheet'!M$2:M$185,'intermediary sheet'!$C$2:$C$185,'Market shares starting point Fe'!$C183,'intermediary sheet'!$D$2:$D$185,"total"),0)</f>
        <v>0</v>
      </c>
      <c r="N183" s="6">
        <f>IFERROR(SUMIFS('intermediary sheet'!N$2:N$185,'intermediary sheet'!$C$2:$C$185,'Market shares starting point Fe'!$C183,'intermediary sheet'!$D$2:$D$185,'Market shares starting point Fe'!$D183)/SUMIFS('intermediary sheet'!N$2:N$185,'intermediary sheet'!$C$2:$C$185,'Market shares starting point Fe'!$C183,'intermediary sheet'!$D$2:$D$185,"total"),0)</f>
        <v>0</v>
      </c>
      <c r="O183" s="6">
        <f>IFERROR(SUMIFS('intermediary sheet'!O$2:O$185,'intermediary sheet'!$C$2:$C$185,'Market shares starting point Fe'!$C183,'intermediary sheet'!$D$2:$D$185,'Market shares starting point Fe'!$D183)/SUMIFS('intermediary sheet'!O$2:O$185,'intermediary sheet'!$C$2:$C$185,'Market shares starting point Fe'!$C183,'intermediary sheet'!$D$2:$D$185,"total"),0)</f>
        <v>0</v>
      </c>
      <c r="P183" s="6">
        <f>IFERROR(SUMIFS('intermediary sheet'!P$2:P$185,'intermediary sheet'!$C$2:$C$185,'Market shares starting point Fe'!$C183,'intermediary sheet'!$D$2:$D$185,'Market shares starting point Fe'!$D183)/SUMIFS('intermediary sheet'!P$2:P$185,'intermediary sheet'!$C$2:$C$185,'Market shares starting point Fe'!$C183,'intermediary sheet'!$D$2:$D$185,"total"),0)</f>
        <v>0</v>
      </c>
      <c r="Q183" s="6">
        <f>IFERROR(SUMIFS('intermediary sheet'!Q$2:Q$185,'intermediary sheet'!$C$2:$C$185,'Market shares starting point Fe'!$C183,'intermediary sheet'!$D$2:$D$185,'Market shares starting point Fe'!$D183)/SUMIFS('intermediary sheet'!Q$2:Q$185,'intermediary sheet'!$C$2:$C$185,'Market shares starting point Fe'!$C183,'intermediary sheet'!$D$2:$D$185,"total"),0)</f>
        <v>0</v>
      </c>
      <c r="R183" s="6">
        <f>IFERROR(SUMIFS('intermediary sheet'!R$2:R$185,'intermediary sheet'!$C$2:$C$185,'Market shares starting point Fe'!$C183,'intermediary sheet'!$D$2:$D$185,'Market shares starting point Fe'!$D183)/SUMIFS('intermediary sheet'!R$2:R$185,'intermediary sheet'!$C$2:$C$185,'Market shares starting point Fe'!$C183,'intermediary sheet'!$D$2:$D$185,"total"),0)</f>
        <v>0</v>
      </c>
      <c r="S183" s="6">
        <f>IFERROR(SUMIFS('intermediary sheet'!S$2:S$185,'intermediary sheet'!$C$2:$C$185,'Market shares starting point Fe'!$C183,'intermediary sheet'!$D$2:$D$185,'Market shares starting point Fe'!$D183)/SUMIFS('intermediary sheet'!S$2:S$185,'intermediary sheet'!$C$2:$C$185,'Market shares starting point Fe'!$C183,'intermediary sheet'!$D$2:$D$185,"total"),0)</f>
        <v>0</v>
      </c>
      <c r="T183" s="6">
        <f>IFERROR(SUMIFS('intermediary sheet'!T$2:T$185,'intermediary sheet'!$C$2:$C$185,'Market shares starting point Fe'!$C183,'intermediary sheet'!$D$2:$D$185,'Market shares starting point Fe'!$D183)/SUMIFS('intermediary sheet'!T$2:T$185,'intermediary sheet'!$C$2:$C$185,'Market shares starting point Fe'!$C183,'intermediary sheet'!$D$2:$D$185,"total"),0)</f>
        <v>0</v>
      </c>
      <c r="U183" s="6">
        <f>IFERROR(SUMIFS('intermediary sheet'!U$2:U$185,'intermediary sheet'!$C$2:$C$185,'Market shares starting point Fe'!$C183,'intermediary sheet'!$D$2:$D$185,'Market shares starting point Fe'!$D183)/SUMIFS('intermediary sheet'!U$2:U$185,'intermediary sheet'!$C$2:$C$185,'Market shares starting point Fe'!$C183,'intermediary sheet'!$D$2:$D$185,"total"),0)</f>
        <v>0</v>
      </c>
      <c r="V183" s="6">
        <f>IFERROR(SUMIFS('intermediary sheet'!V$2:V$185,'intermediary sheet'!$C$2:$C$185,'Market shares starting point Fe'!$C183,'intermediary sheet'!$D$2:$D$185,'Market shares starting point Fe'!$D183)/SUMIFS('intermediary sheet'!V$2:V$185,'intermediary sheet'!$C$2:$C$185,'Market shares starting point Fe'!$C183,'intermediary sheet'!$D$2:$D$185,"total"),0)</f>
        <v>0</v>
      </c>
      <c r="W183" s="6">
        <f>IFERROR(SUMIFS('intermediary sheet'!W$2:W$185,'intermediary sheet'!$C$2:$C$185,'Market shares starting point Fe'!$C183,'intermediary sheet'!$D$2:$D$185,'Market shares starting point Fe'!$D183)/SUMIFS('intermediary sheet'!W$2:W$185,'intermediary sheet'!$C$2:$C$185,'Market shares starting point Fe'!$C183,'intermediary sheet'!$D$2:$D$185,"total"),0)</f>
        <v>0</v>
      </c>
      <c r="X183" s="6">
        <f>IFERROR(SUMIFS('intermediary sheet'!X$2:X$185,'intermediary sheet'!$C$2:$C$185,'Market shares starting point Fe'!$C183,'intermediary sheet'!$D$2:$D$185,'Market shares starting point Fe'!$D183)/SUMIFS('intermediary sheet'!X$2:X$185,'intermediary sheet'!$C$2:$C$185,'Market shares starting point Fe'!$C183,'intermediary sheet'!$D$2:$D$185,"total"),0)</f>
        <v>0</v>
      </c>
      <c r="Y183" s="6">
        <f>IFERROR(SUMIFS('intermediary sheet'!Y$2:Y$185,'intermediary sheet'!$C$2:$C$185,'Market shares starting point Fe'!$C183,'intermediary sheet'!$D$2:$D$185,'Market shares starting point Fe'!$D183)/SUMIFS('intermediary sheet'!Y$2:Y$185,'intermediary sheet'!$C$2:$C$185,'Market shares starting point Fe'!$C183,'intermediary sheet'!$D$2:$D$185,"total"),0)</f>
        <v>0</v>
      </c>
      <c r="Z183" s="6">
        <f>IFERROR(SUMIFS('intermediary sheet'!Z$2:Z$185,'intermediary sheet'!$C$2:$C$185,'Market shares starting point Fe'!$C183,'intermediary sheet'!$D$2:$D$185,'Market shares starting point Fe'!$D183)/SUMIFS('intermediary sheet'!Z$2:Z$185,'intermediary sheet'!$C$2:$C$185,'Market shares starting point Fe'!$C183,'intermediary sheet'!$D$2:$D$185,"total"),0)</f>
        <v>0</v>
      </c>
      <c r="AA183" s="7">
        <f>IF(SUMIFS('Eurostat market shares'!$Z$2:$Z$185,'Eurostat market shares'!$C$2:$C$185,'Market shares starting point Fe'!$C183,'Eurostat market shares'!$D$2:$D$185,'Market shares starting point Fe'!$D183)=0,(SUMIFS('RAW data extract'!X$74:X$81,'RAW data extract'!$C$74:$C$81,VLOOKUP('Market shares starting point Fe'!$D183,Nomenclature!$F$1:$G$8,2,FALSE))-'Market shares starting point Fe'!Z183)+Z183,$Z183/SUMIFS('Eurostat market shares'!$Z$2:$Z$185,'Eurostat market shares'!$C$2:$C$185,'Market shares starting point Fe'!$C183,'Eurostat market shares'!$D$2:$D$185,'Market shares starting point Fe'!$D183)*(SUMIFS('RAW data extract'!X$74:X$81,'RAW data extract'!$C$74:$C$81,VLOOKUP('Market shares starting point Fe'!$D183,Nomenclature!$F$1:$G$8,2,FALSE))-'Market shares starting point Fe'!Z183)+Z183)</f>
        <v>3.1451634939410661E-5</v>
      </c>
      <c r="AB183" s="7">
        <f>IF(SUMIFS('Eurostat market shares'!$Z$2:$Z$185,'Eurostat market shares'!$C$2:$C$185,'Market shares starting point Fe'!$C183,'Eurostat market shares'!$D$2:$D$185,'Market shares starting point Fe'!$D183)=0,(SUMIFS('RAW data extract'!Y$74:Y$81,'RAW data extract'!$C$74:$C$81,VLOOKUP('Market shares starting point Fe'!$D183,Nomenclature!$F$1:$G$8,2,FALSE))-'Market shares starting point Fe'!AA183)+AA183,$Z183/SUMIFS('Eurostat market shares'!$Z$2:$Z$185,'Eurostat market shares'!$C$2:$C$185,'Market shares starting point Fe'!$C183,'Eurostat market shares'!$D$2:$D$185,'Market shares starting point Fe'!$D183)*(SUMIFS('RAW data extract'!Y$74:Y$81,'RAW data extract'!$C$74:$C$81,VLOOKUP('Market shares starting point Fe'!$D183,Nomenclature!$F$1:$G$8,2,FALSE))-'Market shares starting point Fe'!AA183)+AA183)</f>
        <v>3.2337662751868216E-5</v>
      </c>
      <c r="AC183" s="7">
        <f>IF(SUMIFS('Eurostat market shares'!$Z$2:$Z$185,'Eurostat market shares'!$C$2:$C$185,'Market shares starting point Fe'!$C183,'Eurostat market shares'!$D$2:$D$185,'Market shares starting point Fe'!$D183)=0,(SUMIFS('RAW data extract'!Z$74:Z$81,'RAW data extract'!$C$74:$C$81,VLOOKUP('Market shares starting point Fe'!$D183,Nomenclature!$F$1:$G$8,2,FALSE))-'Market shares starting point Fe'!AB183)+AB183,$Z183/SUMIFS('Eurostat market shares'!$Z$2:$Z$185,'Eurostat market shares'!$C$2:$C$185,'Market shares starting point Fe'!$C183,'Eurostat market shares'!$D$2:$D$185,'Market shares starting point Fe'!$D183)*(SUMIFS('RAW data extract'!Z$74:Z$81,'RAW data extract'!$C$74:$C$81,VLOOKUP('Market shares starting point Fe'!$D183,Nomenclature!$F$1:$G$8,2,FALSE))-'Market shares starting point Fe'!AB183)+AB183)</f>
        <v>3.3413273411202505E-5</v>
      </c>
      <c r="AD183" s="7">
        <f>IF(SUMIFS('Eurostat market shares'!$Z$2:$Z$185,'Eurostat market shares'!$C$2:$C$185,'Market shares starting point Fe'!$C183,'Eurostat market shares'!$D$2:$D$185,'Market shares starting point Fe'!$D183)=0,(SUMIFS('RAW data extract'!AA$74:AA$81,'RAW data extract'!$C$74:$C$81,VLOOKUP('Market shares starting point Fe'!$D183,Nomenclature!$F$1:$G$8,2,FALSE))-'Market shares starting point Fe'!AC183)+AC183,$Z183/SUMIFS('Eurostat market shares'!$Z$2:$Z$185,'Eurostat market shares'!$C$2:$C$185,'Market shares starting point Fe'!$C183,'Eurostat market shares'!$D$2:$D$185,'Market shares starting point Fe'!$D183)*(SUMIFS('RAW data extract'!AA$74:AA$81,'RAW data extract'!$C$74:$C$81,VLOOKUP('Market shares starting point Fe'!$D183,Nomenclature!$F$1:$G$8,2,FALSE))-'Market shares starting point Fe'!AC183)+AC183)</f>
        <v>3.4628690814887669E-5</v>
      </c>
      <c r="AE183" s="7">
        <f>IF(SUMIFS('Eurostat market shares'!$Z$2:$Z$185,'Eurostat market shares'!$C$2:$C$185,'Market shares starting point Fe'!$C183,'Eurostat market shares'!$D$2:$D$185,'Market shares starting point Fe'!$D183)=0,(SUMIFS('RAW data extract'!AB$74:AB$81,'RAW data extract'!$C$74:$C$81,VLOOKUP('Market shares starting point Fe'!$D183,Nomenclature!$F$1:$G$8,2,FALSE))-'Market shares starting point Fe'!AD183)+AD183,$Z183/SUMIFS('Eurostat market shares'!$Z$2:$Z$185,'Eurostat market shares'!$C$2:$C$185,'Market shares starting point Fe'!$C183,'Eurostat market shares'!$D$2:$D$185,'Market shares starting point Fe'!$D183)*(SUMIFS('RAW data extract'!AB$74:AB$81,'RAW data extract'!$C$74:$C$81,VLOOKUP('Market shares starting point Fe'!$D183,Nomenclature!$F$1:$G$8,2,FALSE))-'Market shares starting point Fe'!AD183)+AD183)</f>
        <v>3.5763703385667795E-5</v>
      </c>
      <c r="AF183" s="7">
        <f>IF(SUMIFS('Eurostat market shares'!$Z$2:$Z$185,'Eurostat market shares'!$C$2:$C$185,'Market shares starting point Fe'!$C183,'Eurostat market shares'!$D$2:$D$185,'Market shares starting point Fe'!$D183)=0,(SUMIFS('RAW data extract'!AC$74:AC$81,'RAW data extract'!$C$74:$C$81,VLOOKUP('Market shares starting point Fe'!$D183,Nomenclature!$F$1:$G$8,2,FALSE))-'Market shares starting point Fe'!AE183)+AE183,$Z183/SUMIFS('Eurostat market shares'!$Z$2:$Z$185,'Eurostat market shares'!$C$2:$C$185,'Market shares starting point Fe'!$C183,'Eurostat market shares'!$D$2:$D$185,'Market shares starting point Fe'!$D183)*(SUMIFS('RAW data extract'!AC$74:AC$81,'RAW data extract'!$C$74:$C$81,VLOOKUP('Market shares starting point Fe'!$D183,Nomenclature!$F$1:$G$8,2,FALSE))-'Market shares starting point Fe'!AE183)+AE183)</f>
        <v>3.6847644219590408E-5</v>
      </c>
      <c r="AG183" s="7">
        <f>IF(SUMIFS('Eurostat market shares'!$Z$2:$Z$185,'Eurostat market shares'!$C$2:$C$185,'Market shares starting point Fe'!$C183,'Eurostat market shares'!$D$2:$D$185,'Market shares starting point Fe'!$D183)=0,(SUMIFS('RAW data extract'!AD$74:AD$81,'RAW data extract'!$C$74:$C$81,VLOOKUP('Market shares starting point Fe'!$D183,Nomenclature!$F$1:$G$8,2,FALSE))-'Market shares starting point Fe'!AF183)+AF183,$Z183/SUMIFS('Eurostat market shares'!$Z$2:$Z$185,'Eurostat market shares'!$C$2:$C$185,'Market shares starting point Fe'!$C183,'Eurostat market shares'!$D$2:$D$185,'Market shares starting point Fe'!$D183)*(SUMIFS('RAW data extract'!AD$74:AD$81,'RAW data extract'!$C$74:$C$81,VLOOKUP('Market shares starting point Fe'!$D183,Nomenclature!$F$1:$G$8,2,FALSE))-'Market shares starting point Fe'!AF183)+AF183)</f>
        <v>3.7887884466593821E-5</v>
      </c>
      <c r="AH183" s="7">
        <f>IF(SUMIFS('Eurostat market shares'!$Z$2:$Z$185,'Eurostat market shares'!$C$2:$C$185,'Market shares starting point Fe'!$C183,'Eurostat market shares'!$D$2:$D$185,'Market shares starting point Fe'!$D183)=0,(SUMIFS('RAW data extract'!AE$74:AE$81,'RAW data extract'!$C$74:$C$81,VLOOKUP('Market shares starting point Fe'!$D183,Nomenclature!$F$1:$G$8,2,FALSE))-'Market shares starting point Fe'!AG183)+AG183,$Z183/SUMIFS('Eurostat market shares'!$Z$2:$Z$185,'Eurostat market shares'!$C$2:$C$185,'Market shares starting point Fe'!$C183,'Eurostat market shares'!$D$2:$D$185,'Market shares starting point Fe'!$D183)*(SUMIFS('RAW data extract'!AE$74:AE$81,'RAW data extract'!$C$74:$C$81,VLOOKUP('Market shares starting point Fe'!$D183,Nomenclature!$F$1:$G$8,2,FALSE))-'Market shares starting point Fe'!AG183)+AG183)</f>
        <v>3.8967393681361905E-5</v>
      </c>
      <c r="AI183" s="7">
        <f>IF(SUMIFS('Eurostat market shares'!$Z$2:$Z$185,'Eurostat market shares'!$C$2:$C$185,'Market shares starting point Fe'!$C183,'Eurostat market shares'!$D$2:$D$185,'Market shares starting point Fe'!$D183)=0,(SUMIFS('RAW data extract'!AF$74:AF$81,'RAW data extract'!$C$74:$C$81,VLOOKUP('Market shares starting point Fe'!$D183,Nomenclature!$F$1:$G$8,2,FALSE))-'Market shares starting point Fe'!AH183)+AH183,$Z183/SUMIFS('Eurostat market shares'!$Z$2:$Z$185,'Eurostat market shares'!$C$2:$C$185,'Market shares starting point Fe'!$C183,'Eurostat market shares'!$D$2:$D$185,'Market shares starting point Fe'!$D183)*(SUMIFS('RAW data extract'!AF$74:AF$81,'RAW data extract'!$C$74:$C$81,VLOOKUP('Market shares starting point Fe'!$D183,Nomenclature!$F$1:$G$8,2,FALSE))-'Market shares starting point Fe'!AH183)+AH183)</f>
        <v>4.0053074838500534E-5</v>
      </c>
      <c r="AJ183" s="7">
        <f>IF(SUMIFS('Eurostat market shares'!$Z$2:$Z$185,'Eurostat market shares'!$C$2:$C$185,'Market shares starting point Fe'!$C183,'Eurostat market shares'!$D$2:$D$185,'Market shares starting point Fe'!$D183)=0,(SUMIFS('RAW data extract'!AG$74:AG$81,'RAW data extract'!$C$74:$C$81,VLOOKUP('Market shares starting point Fe'!$D183,Nomenclature!$F$1:$G$8,2,FALSE))-'Market shares starting point Fe'!AI183)+AI183,$Z183/SUMIFS('Eurostat market shares'!$Z$2:$Z$185,'Eurostat market shares'!$C$2:$C$185,'Market shares starting point Fe'!$C183,'Eurostat market shares'!$D$2:$D$185,'Market shares starting point Fe'!$D183)*(SUMIFS('RAW data extract'!AG$74:AG$81,'RAW data extract'!$C$74:$C$81,VLOOKUP('Market shares starting point Fe'!$D183,Nomenclature!$F$1:$G$8,2,FALSE))-'Market shares starting point Fe'!AI183)+AI183)</f>
        <v>4.1197197991297726E-5</v>
      </c>
      <c r="AK183" s="7">
        <f>IF(SUMIFS('Eurostat market shares'!$Z$2:$Z$185,'Eurostat market shares'!$C$2:$C$185,'Market shares starting point Fe'!$C183,'Eurostat market shares'!$D$2:$D$185,'Market shares starting point Fe'!$D183)=0,(SUMIFS('RAW data extract'!AH$74:AH$81,'RAW data extract'!$C$74:$C$81,VLOOKUP('Market shares starting point Fe'!$D183,Nomenclature!$F$1:$G$8,2,FALSE))-'Market shares starting point Fe'!AJ183)+AJ183,$Z183/SUMIFS('Eurostat market shares'!$Z$2:$Z$185,'Eurostat market shares'!$C$2:$C$185,'Market shares starting point Fe'!$C183,'Eurostat market shares'!$D$2:$D$185,'Market shares starting point Fe'!$D183)*(SUMIFS('RAW data extract'!AH$74:AH$81,'RAW data extract'!$C$74:$C$81,VLOOKUP('Market shares starting point Fe'!$D183,Nomenclature!$F$1:$G$8,2,FALSE))-'Market shares starting point Fe'!AJ183)+AJ183)</f>
        <v>4.2470285593250626E-5</v>
      </c>
      <c r="AL183" s="7">
        <f>IF(SUMIFS('Eurostat market shares'!$Z$2:$Z$185,'Eurostat market shares'!$C$2:$C$185,'Market shares starting point Fe'!$C183,'Eurostat market shares'!$D$2:$D$185,'Market shares starting point Fe'!$D183)=0,(SUMIFS('RAW data extract'!AI$74:AI$81,'RAW data extract'!$C$74:$C$81,VLOOKUP('Market shares starting point Fe'!$D183,Nomenclature!$F$1:$G$8,2,FALSE))-'Market shares starting point Fe'!AK183)+AK183,$Z183/SUMIFS('Eurostat market shares'!$Z$2:$Z$185,'Eurostat market shares'!$C$2:$C$185,'Market shares starting point Fe'!$C183,'Eurostat market shares'!$D$2:$D$185,'Market shares starting point Fe'!$D183)*(SUMIFS('RAW data extract'!AI$74:AI$81,'RAW data extract'!$C$74:$C$81,VLOOKUP('Market shares starting point Fe'!$D183,Nomenclature!$F$1:$G$8,2,FALSE))-'Market shares starting point Fe'!AK183)+AK183)</f>
        <v>4.3906027992304353E-5</v>
      </c>
      <c r="AM183" s="7">
        <f>IF(SUMIFS('Eurostat market shares'!$Z$2:$Z$185,'Eurostat market shares'!$C$2:$C$185,'Market shares starting point Fe'!$C183,'Eurostat market shares'!$D$2:$D$185,'Market shares starting point Fe'!$D183)=0,(SUMIFS('RAW data extract'!AJ$74:AJ$81,'RAW data extract'!$C$74:$C$81,VLOOKUP('Market shares starting point Fe'!$D183,Nomenclature!$F$1:$G$8,2,FALSE))-'Market shares starting point Fe'!AL183)+AL183,$Z183/SUMIFS('Eurostat market shares'!$Z$2:$Z$185,'Eurostat market shares'!$C$2:$C$185,'Market shares starting point Fe'!$C183,'Eurostat market shares'!$D$2:$D$185,'Market shares starting point Fe'!$D183)*(SUMIFS('RAW data extract'!AJ$74:AJ$81,'RAW data extract'!$C$74:$C$81,VLOOKUP('Market shares starting point Fe'!$D183,Nomenclature!$F$1:$G$8,2,FALSE))-'Market shares starting point Fe'!AL183)+AL183)</f>
        <v>4.5532824028946061E-5</v>
      </c>
      <c r="AN183" s="7">
        <f>IF(SUMIFS('Eurostat market shares'!$Z$2:$Z$185,'Eurostat market shares'!$C$2:$C$185,'Market shares starting point Fe'!$C183,'Eurostat market shares'!$D$2:$D$185,'Market shares starting point Fe'!$D183)=0,(SUMIFS('RAW data extract'!AK$74:AK$81,'RAW data extract'!$C$74:$C$81,VLOOKUP('Market shares starting point Fe'!$D183,Nomenclature!$F$1:$G$8,2,FALSE))-'Market shares starting point Fe'!AM183)+AM183,$Z183/SUMIFS('Eurostat market shares'!$Z$2:$Z$185,'Eurostat market shares'!$C$2:$C$185,'Market shares starting point Fe'!$C183,'Eurostat market shares'!$D$2:$D$185,'Market shares starting point Fe'!$D183)*(SUMIFS('RAW data extract'!AK$74:AK$81,'RAW data extract'!$C$74:$C$81,VLOOKUP('Market shares starting point Fe'!$D183,Nomenclature!$F$1:$G$8,2,FALSE))-'Market shares starting point Fe'!AM183)+AM183)</f>
        <v>4.7450540965442324E-5</v>
      </c>
      <c r="AO183" s="7">
        <f>IF(SUMIFS('Eurostat market shares'!$Z$2:$Z$185,'Eurostat market shares'!$C$2:$C$185,'Market shares starting point Fe'!$C183,'Eurostat market shares'!$D$2:$D$185,'Market shares starting point Fe'!$D183)=0,(SUMIFS('RAW data extract'!AL$74:AL$81,'RAW data extract'!$C$74:$C$81,VLOOKUP('Market shares starting point Fe'!$D183,Nomenclature!$F$1:$G$8,2,FALSE))-'Market shares starting point Fe'!AN183)+AN183,$Z183/SUMIFS('Eurostat market shares'!$Z$2:$Z$185,'Eurostat market shares'!$C$2:$C$185,'Market shares starting point Fe'!$C183,'Eurostat market shares'!$D$2:$D$185,'Market shares starting point Fe'!$D183)*(SUMIFS('RAW data extract'!AL$74:AL$81,'RAW data extract'!$C$74:$C$81,VLOOKUP('Market shares starting point Fe'!$D183,Nomenclature!$F$1:$G$8,2,FALSE))-'Market shares starting point Fe'!AN183)+AN183)</f>
        <v>4.9588750128145506E-5</v>
      </c>
      <c r="AP183" s="7">
        <f>IF(SUMIFS('Eurostat market shares'!$Z$2:$Z$185,'Eurostat market shares'!$C$2:$C$185,'Market shares starting point Fe'!$C183,'Eurostat market shares'!$D$2:$D$185,'Market shares starting point Fe'!$D183)=0,(SUMIFS('RAW data extract'!AM$74:AM$81,'RAW data extract'!$C$74:$C$81,VLOOKUP('Market shares starting point Fe'!$D183,Nomenclature!$F$1:$G$8,2,FALSE))-'Market shares starting point Fe'!AO183)+AO183,$Z183/SUMIFS('Eurostat market shares'!$Z$2:$Z$185,'Eurostat market shares'!$C$2:$C$185,'Market shares starting point Fe'!$C183,'Eurostat market shares'!$D$2:$D$185,'Market shares starting point Fe'!$D183)*(SUMIFS('RAW data extract'!AM$74:AM$81,'RAW data extract'!$C$74:$C$81,VLOOKUP('Market shares starting point Fe'!$D183,Nomenclature!$F$1:$G$8,2,FALSE))-'Market shares starting point Fe'!AO183)+AO183)</f>
        <v>5.1955306817065874E-5</v>
      </c>
      <c r="AQ183" s="7">
        <f>IF(SUMIFS('Eurostat market shares'!$Z$2:$Z$185,'Eurostat market shares'!$C$2:$C$185,'Market shares starting point Fe'!$C183,'Eurostat market shares'!$D$2:$D$185,'Market shares starting point Fe'!$D183)=0,(SUMIFS('RAW data extract'!AN$74:AN$81,'RAW data extract'!$C$74:$C$81,VLOOKUP('Market shares starting point Fe'!$D183,Nomenclature!$F$1:$G$8,2,FALSE))-'Market shares starting point Fe'!AP183)+AP183,$Z183/SUMIFS('Eurostat market shares'!$Z$2:$Z$185,'Eurostat market shares'!$C$2:$C$185,'Market shares starting point Fe'!$C183,'Eurostat market shares'!$D$2:$D$185,'Market shares starting point Fe'!$D183)*(SUMIFS('RAW data extract'!AN$74:AN$81,'RAW data extract'!$C$74:$C$81,VLOOKUP('Market shares starting point Fe'!$D183,Nomenclature!$F$1:$G$8,2,FALSE))-'Market shares starting point Fe'!AP183)+AP183)</f>
        <v>5.4493860790469999E-5</v>
      </c>
      <c r="AR183" s="7">
        <f>IF(SUMIFS('Eurostat market shares'!$Z$2:$Z$185,'Eurostat market shares'!$C$2:$C$185,'Market shares starting point Fe'!$C183,'Eurostat market shares'!$D$2:$D$185,'Market shares starting point Fe'!$D183)=0,(SUMIFS('RAW data extract'!AO$74:AO$81,'RAW data extract'!$C$74:$C$81,VLOOKUP('Market shares starting point Fe'!$D183,Nomenclature!$F$1:$G$8,2,FALSE))-'Market shares starting point Fe'!AQ183)+AQ183,$Z183/SUMIFS('Eurostat market shares'!$Z$2:$Z$185,'Eurostat market shares'!$C$2:$C$185,'Market shares starting point Fe'!$C183,'Eurostat market shares'!$D$2:$D$185,'Market shares starting point Fe'!$D183)*(SUMIFS('RAW data extract'!AO$74:AO$81,'RAW data extract'!$C$74:$C$81,VLOOKUP('Market shares starting point Fe'!$D183,Nomenclature!$F$1:$G$8,2,FALSE))-'Market shares starting point Fe'!AQ183)+AQ183)</f>
        <v>5.7190908220331345E-5</v>
      </c>
      <c r="AS183" s="7">
        <f>IF(SUMIFS('Eurostat market shares'!$Z$2:$Z$185,'Eurostat market shares'!$C$2:$C$185,'Market shares starting point Fe'!$C183,'Eurostat market shares'!$D$2:$D$185,'Market shares starting point Fe'!$D183)=0,(SUMIFS('RAW data extract'!AP$74:AP$81,'RAW data extract'!$C$74:$C$81,VLOOKUP('Market shares starting point Fe'!$D183,Nomenclature!$F$1:$G$8,2,FALSE))-'Market shares starting point Fe'!AR183)+AR183,$Z183/SUMIFS('Eurostat market shares'!$Z$2:$Z$185,'Eurostat market shares'!$C$2:$C$185,'Market shares starting point Fe'!$C183,'Eurostat market shares'!$D$2:$D$185,'Market shares starting point Fe'!$D183)*(SUMIFS('RAW data extract'!AP$74:AP$81,'RAW data extract'!$C$74:$C$81,VLOOKUP('Market shares starting point Fe'!$D183,Nomenclature!$F$1:$G$8,2,FALSE))-'Market shares starting point Fe'!AR183)+AR183)</f>
        <v>6.0033249519162987E-5</v>
      </c>
      <c r="AT183" s="7">
        <f>IF(SUMIFS('Eurostat market shares'!$Z$2:$Z$185,'Eurostat market shares'!$C$2:$C$185,'Market shares starting point Fe'!$C183,'Eurostat market shares'!$D$2:$D$185,'Market shares starting point Fe'!$D183)=0,(SUMIFS('RAW data extract'!AQ$74:AQ$81,'RAW data extract'!$C$74:$C$81,VLOOKUP('Market shares starting point Fe'!$D183,Nomenclature!$F$1:$G$8,2,FALSE))-'Market shares starting point Fe'!AS183)+AS183,$Z183/SUMIFS('Eurostat market shares'!$Z$2:$Z$185,'Eurostat market shares'!$C$2:$C$185,'Market shares starting point Fe'!$C183,'Eurostat market shares'!$D$2:$D$185,'Market shares starting point Fe'!$D183)*(SUMIFS('RAW data extract'!AQ$74:AQ$81,'RAW data extract'!$C$74:$C$81,VLOOKUP('Market shares starting point Fe'!$D183,Nomenclature!$F$1:$G$8,2,FALSE))-'Market shares starting point Fe'!AS183)+AS183)</f>
        <v>6.3021984549952367E-5</v>
      </c>
      <c r="AU183" s="7">
        <f>IF(SUMIFS('Eurostat market shares'!$Z$2:$Z$185,'Eurostat market shares'!$C$2:$C$185,'Market shares starting point Fe'!$C183,'Eurostat market shares'!$D$2:$D$185,'Market shares starting point Fe'!$D183)=0,(SUMIFS('RAW data extract'!AR$74:AR$81,'RAW data extract'!$C$74:$C$81,VLOOKUP('Market shares starting point Fe'!$D183,Nomenclature!$F$1:$G$8,2,FALSE))-'Market shares starting point Fe'!AT183)+AT183,$Z183/SUMIFS('Eurostat market shares'!$Z$2:$Z$185,'Eurostat market shares'!$C$2:$C$185,'Market shares starting point Fe'!$C183,'Eurostat market shares'!$D$2:$D$185,'Market shares starting point Fe'!$D183)*(SUMIFS('RAW data extract'!AR$74:AR$81,'RAW data extract'!$C$74:$C$81,VLOOKUP('Market shares starting point Fe'!$D183,Nomenclature!$F$1:$G$8,2,FALSE))-'Market shares starting point Fe'!AT183)+AT183)</f>
        <v>6.6061670150832237E-5</v>
      </c>
      <c r="AV183" s="7">
        <f>IF(SUMIFS('Eurostat market shares'!$Z$2:$Z$185,'Eurostat market shares'!$C$2:$C$185,'Market shares starting point Fe'!$C183,'Eurostat market shares'!$D$2:$D$185,'Market shares starting point Fe'!$D183)=0,(SUMIFS('RAW data extract'!AS$74:AS$81,'RAW data extract'!$C$74:$C$81,VLOOKUP('Market shares starting point Fe'!$D183,Nomenclature!$F$1:$G$8,2,FALSE))-'Market shares starting point Fe'!AU183)+AU183,$Z183/SUMIFS('Eurostat market shares'!$Z$2:$Z$185,'Eurostat market shares'!$C$2:$C$185,'Market shares starting point Fe'!$C183,'Eurostat market shares'!$D$2:$D$185,'Market shares starting point Fe'!$D183)*(SUMIFS('RAW data extract'!AS$74:AS$81,'RAW data extract'!$C$74:$C$81,VLOOKUP('Market shares starting point Fe'!$D183,Nomenclature!$F$1:$G$8,2,FALSE))-'Market shares starting point Fe'!AU183)+AU183)</f>
        <v>6.9224460196423571E-5</v>
      </c>
      <c r="AW183" s="7">
        <f>IF(SUMIFS('Eurostat market shares'!$Z$2:$Z$185,'Eurostat market shares'!$C$2:$C$185,'Market shares starting point Fe'!$C183,'Eurostat market shares'!$D$2:$D$185,'Market shares starting point Fe'!$D183)=0,(SUMIFS('RAW data extract'!AT$74:AT$81,'RAW data extract'!$C$74:$C$81,VLOOKUP('Market shares starting point Fe'!$D183,Nomenclature!$F$1:$G$8,2,FALSE))-'Market shares starting point Fe'!AV183)+AV183,$Z183/SUMIFS('Eurostat market shares'!$Z$2:$Z$185,'Eurostat market shares'!$C$2:$C$185,'Market shares starting point Fe'!$C183,'Eurostat market shares'!$D$2:$D$185,'Market shares starting point Fe'!$D183)*(SUMIFS('RAW data extract'!AT$74:AT$81,'RAW data extract'!$C$74:$C$81,VLOOKUP('Market shares starting point Fe'!$D183,Nomenclature!$F$1:$G$8,2,FALSE))-'Market shares starting point Fe'!AV183)+AV183)</f>
        <v>7.249390836290166E-5</v>
      </c>
      <c r="AX183" s="7">
        <f>IF(SUMIFS('Eurostat market shares'!$Z$2:$Z$185,'Eurostat market shares'!$C$2:$C$185,'Market shares starting point Fe'!$C183,'Eurostat market shares'!$D$2:$D$185,'Market shares starting point Fe'!$D183)=0,(SUMIFS('RAW data extract'!AU$74:AU$81,'RAW data extract'!$C$74:$C$81,VLOOKUP('Market shares starting point Fe'!$D183,Nomenclature!$F$1:$G$8,2,FALSE))-'Market shares starting point Fe'!AW183)+AW183,$Z183/SUMIFS('Eurostat market shares'!$Z$2:$Z$185,'Eurostat market shares'!$C$2:$C$185,'Market shares starting point Fe'!$C183,'Eurostat market shares'!$D$2:$D$185,'Market shares starting point Fe'!$D183)*(SUMIFS('RAW data extract'!AU$74:AU$81,'RAW data extract'!$C$74:$C$81,VLOOKUP('Market shares starting point Fe'!$D183,Nomenclature!$F$1:$G$8,2,FALSE))-'Market shares starting point Fe'!AW183)+AW183)</f>
        <v>7.5960177492498033E-5</v>
      </c>
      <c r="AY183" s="7">
        <f>IF(SUMIFS('Eurostat market shares'!$Z$2:$Z$185,'Eurostat market shares'!$C$2:$C$185,'Market shares starting point Fe'!$C183,'Eurostat market shares'!$D$2:$D$185,'Market shares starting point Fe'!$D183)=0,(SUMIFS('RAW data extract'!AV$74:AV$81,'RAW data extract'!$C$74:$C$81,VLOOKUP('Market shares starting point Fe'!$D183,Nomenclature!$F$1:$G$8,2,FALSE))-'Market shares starting point Fe'!AX183)+AX183,$Z183/SUMIFS('Eurostat market shares'!$Z$2:$Z$185,'Eurostat market shares'!$C$2:$C$185,'Market shares starting point Fe'!$C183,'Eurostat market shares'!$D$2:$D$185,'Market shares starting point Fe'!$D183)*(SUMIFS('RAW data extract'!AV$74:AV$81,'RAW data extract'!$C$74:$C$81,VLOOKUP('Market shares starting point Fe'!$D183,Nomenclature!$F$1:$G$8,2,FALSE))-'Market shares starting point Fe'!AX183)+AX183)</f>
        <v>7.9901486654215481E-5</v>
      </c>
      <c r="AZ183" s="7">
        <f>IF(SUMIFS('Eurostat market shares'!$Z$2:$Z$185,'Eurostat market shares'!$C$2:$C$185,'Market shares starting point Fe'!$C183,'Eurostat market shares'!$D$2:$D$185,'Market shares starting point Fe'!$D183)=0,(SUMIFS('RAW data extract'!AW$74:AW$81,'RAW data extract'!$C$74:$C$81,VLOOKUP('Market shares starting point Fe'!$D183,Nomenclature!$F$1:$G$8,2,FALSE))-'Market shares starting point Fe'!AY183)+AY183,$Z183/SUMIFS('Eurostat market shares'!$Z$2:$Z$185,'Eurostat market shares'!$C$2:$C$185,'Market shares starting point Fe'!$C183,'Eurostat market shares'!$D$2:$D$185,'Market shares starting point Fe'!$D183)*(SUMIFS('RAW data extract'!AW$74:AW$81,'RAW data extract'!$C$74:$C$81,VLOOKUP('Market shares starting point Fe'!$D183,Nomenclature!$F$1:$G$8,2,FALSE))-'Market shares starting point Fe'!AY183)+AY183)</f>
        <v>8.4063538533015611E-5</v>
      </c>
      <c r="BA183" s="7">
        <f>IF(SUMIFS('Eurostat market shares'!$Z$2:$Z$185,'Eurostat market shares'!$C$2:$C$185,'Market shares starting point Fe'!$C183,'Eurostat market shares'!$D$2:$D$185,'Market shares starting point Fe'!$D183)=0,(SUMIFS('RAW data extract'!AX$74:AX$81,'RAW data extract'!$C$74:$C$81,VLOOKUP('Market shares starting point Fe'!$D183,Nomenclature!$F$1:$G$8,2,FALSE))-'Market shares starting point Fe'!AZ183)+AZ183,$Z183/SUMIFS('Eurostat market shares'!$Z$2:$Z$185,'Eurostat market shares'!$C$2:$C$185,'Market shares starting point Fe'!$C183,'Eurostat market shares'!$D$2:$D$185,'Market shares starting point Fe'!$D183)*(SUMIFS('RAW data extract'!AX$74:AX$81,'RAW data extract'!$C$74:$C$81,VLOOKUP('Market shares starting point Fe'!$D183,Nomenclature!$F$1:$G$8,2,FALSE))-'Market shares starting point Fe'!AZ183)+AZ183)</f>
        <v>8.8609987851437781E-5</v>
      </c>
      <c r="BB183" s="7">
        <f>IF(SUMIFS('Eurostat market shares'!$Z$2:$Z$185,'Eurostat market shares'!$C$2:$C$185,'Market shares starting point Fe'!$C183,'Eurostat market shares'!$D$2:$D$185,'Market shares starting point Fe'!$D183)=0,(SUMIFS('RAW data extract'!AY$74:AY$81,'RAW data extract'!$C$74:$C$81,VLOOKUP('Market shares starting point Fe'!$D183,Nomenclature!$F$1:$G$8,2,FALSE))-'Market shares starting point Fe'!BA183)+BA183,$Z183/SUMIFS('Eurostat market shares'!$Z$2:$Z$185,'Eurostat market shares'!$C$2:$C$185,'Market shares starting point Fe'!$C183,'Eurostat market shares'!$D$2:$D$185,'Market shares starting point Fe'!$D183)*(SUMIFS('RAW data extract'!AY$74:AY$81,'RAW data extract'!$C$74:$C$81,VLOOKUP('Market shares starting point Fe'!$D183,Nomenclature!$F$1:$G$8,2,FALSE))-'Market shares starting point Fe'!BA183)+BA183)</f>
        <v>9.3658992963984897E-5</v>
      </c>
      <c r="BC183" s="7">
        <f>IF(SUMIFS('Eurostat market shares'!$Z$2:$Z$185,'Eurostat market shares'!$C$2:$C$185,'Market shares starting point Fe'!$C183,'Eurostat market shares'!$D$2:$D$185,'Market shares starting point Fe'!$D183)=0,(SUMIFS('RAW data extract'!AZ$74:AZ$81,'RAW data extract'!$C$74:$C$81,VLOOKUP('Market shares starting point Fe'!$D183,Nomenclature!$F$1:$G$8,2,FALSE))-'Market shares starting point Fe'!BB183)+BB183,$Z183/SUMIFS('Eurostat market shares'!$Z$2:$Z$185,'Eurostat market shares'!$C$2:$C$185,'Market shares starting point Fe'!$C183,'Eurostat market shares'!$D$2:$D$185,'Market shares starting point Fe'!$D183)*(SUMIFS('RAW data extract'!AZ$74:AZ$81,'RAW data extract'!$C$74:$C$81,VLOOKUP('Market shares starting point Fe'!$D183,Nomenclature!$F$1:$G$8,2,FALSE))-'Market shares starting point Fe'!BB183)+BB183)</f>
        <v>9.9276599341383099E-5</v>
      </c>
      <c r="BD183" s="7">
        <f>IF(SUMIFS('Eurostat market shares'!$Z$2:$Z$185,'Eurostat market shares'!$C$2:$C$185,'Market shares starting point Fe'!$C183,'Eurostat market shares'!$D$2:$D$185,'Market shares starting point Fe'!$D183)=0,(SUMIFS('RAW data extract'!BA$74:BA$81,'RAW data extract'!$C$74:$C$81,VLOOKUP('Market shares starting point Fe'!$D183,Nomenclature!$F$1:$G$8,2,FALSE))-'Market shares starting point Fe'!BC183)+BC183,$Z183/SUMIFS('Eurostat market shares'!$Z$2:$Z$185,'Eurostat market shares'!$C$2:$C$185,'Market shares starting point Fe'!$C183,'Eurostat market shares'!$D$2:$D$185,'Market shares starting point Fe'!$D183)*(SUMIFS('RAW data extract'!BA$74:BA$81,'RAW data extract'!$C$74:$C$81,VLOOKUP('Market shares starting point Fe'!$D183,Nomenclature!$F$1:$G$8,2,FALSE))-'Market shares starting point Fe'!BC183)+BC183)</f>
        <v>1.053592419088396E-4</v>
      </c>
      <c r="BE183" s="7">
        <f>IF(SUMIFS('Eurostat market shares'!$Z$2:$Z$185,'Eurostat market shares'!$C$2:$C$185,'Market shares starting point Fe'!$C183,'Eurostat market shares'!$D$2:$D$185,'Market shares starting point Fe'!$D183)=0,(SUMIFS('RAW data extract'!BB$74:BB$81,'RAW data extract'!$C$74:$C$81,VLOOKUP('Market shares starting point Fe'!$D183,Nomenclature!$F$1:$G$8,2,FALSE))-'Market shares starting point Fe'!BD183)+BD183,$Z183/SUMIFS('Eurostat market shares'!$Z$2:$Z$185,'Eurostat market shares'!$C$2:$C$185,'Market shares starting point Fe'!$C183,'Eurostat market shares'!$D$2:$D$185,'Market shares starting point Fe'!$D183)*(SUMIFS('RAW data extract'!BB$74:BB$81,'RAW data extract'!$C$74:$C$81,VLOOKUP('Market shares starting point Fe'!$D183,Nomenclature!$F$1:$G$8,2,FALSE))-'Market shares starting point Fe'!BD183)+BD183)</f>
        <v>1.1223743783746689E-4</v>
      </c>
      <c r="BF183" s="7">
        <f>IF(SUMIFS('Eurostat market shares'!$Z$2:$Z$185,'Eurostat market shares'!$C$2:$C$185,'Market shares starting point Fe'!$C183,'Eurostat market shares'!$D$2:$D$185,'Market shares starting point Fe'!$D183)=0,(SUMIFS('RAW data extract'!BC$74:BC$81,'RAW data extract'!$C$74:$C$81,VLOOKUP('Market shares starting point Fe'!$D183,Nomenclature!$F$1:$G$8,2,FALSE))-'Market shares starting point Fe'!BE183)+BE183,$Z183/SUMIFS('Eurostat market shares'!$Z$2:$Z$185,'Eurostat market shares'!$C$2:$C$185,'Market shares starting point Fe'!$C183,'Eurostat market shares'!$D$2:$D$185,'Market shares starting point Fe'!$D183)*(SUMIFS('RAW data extract'!BC$74:BC$81,'RAW data extract'!$C$74:$C$81,VLOOKUP('Market shares starting point Fe'!$D183,Nomenclature!$F$1:$G$8,2,FALSE))-'Market shares starting point Fe'!BE183)+BE183)</f>
        <v>1.1994345012950137E-4</v>
      </c>
      <c r="BG183" s="7">
        <f>IF(SUMIFS('Eurostat market shares'!$Z$2:$Z$185,'Eurostat market shares'!$C$2:$C$185,'Market shares starting point Fe'!$C183,'Eurostat market shares'!$D$2:$D$185,'Market shares starting point Fe'!$D183)=0,(SUMIFS('RAW data extract'!BD$74:BD$81,'RAW data extract'!$C$74:$C$81,VLOOKUP('Market shares starting point Fe'!$D183,Nomenclature!$F$1:$G$8,2,FALSE))-'Market shares starting point Fe'!BF183)+BF183,$Z183/SUMIFS('Eurostat market shares'!$Z$2:$Z$185,'Eurostat market shares'!$C$2:$C$185,'Market shares starting point Fe'!$C183,'Eurostat market shares'!$D$2:$D$185,'Market shares starting point Fe'!$D183)*(SUMIFS('RAW data extract'!BD$74:BD$81,'RAW data extract'!$C$74:$C$81,VLOOKUP('Market shares starting point Fe'!$D183,Nomenclature!$F$1:$G$8,2,FALSE))-'Market shares starting point Fe'!BF183)+BF183)</f>
        <v>1.286164202993178E-4</v>
      </c>
      <c r="BH183" s="7">
        <f>IF(SUMIFS('Eurostat market shares'!$Z$2:$Z$185,'Eurostat market shares'!$C$2:$C$185,'Market shares starting point Fe'!$C183,'Eurostat market shares'!$D$2:$D$185,'Market shares starting point Fe'!$D183)=0,(SUMIFS('RAW data extract'!BE$74:BE$81,'RAW data extract'!$C$74:$C$81,VLOOKUP('Market shares starting point Fe'!$D183,Nomenclature!$F$1:$G$8,2,FALSE))-'Market shares starting point Fe'!BG183)+BG183,$Z183/SUMIFS('Eurostat market shares'!$Z$2:$Z$185,'Eurostat market shares'!$C$2:$C$185,'Market shares starting point Fe'!$C183,'Eurostat market shares'!$D$2:$D$185,'Market shares starting point Fe'!$D183)*(SUMIFS('RAW data extract'!BE$74:BE$81,'RAW data extract'!$C$74:$C$81,VLOOKUP('Market shares starting point Fe'!$D183,Nomenclature!$F$1:$G$8,2,FALSE))-'Market shares starting point Fe'!BG183)+BG183)</f>
        <v>1.3847148359464765E-4</v>
      </c>
    </row>
    <row r="184" spans="1:60" hidden="1" x14ac:dyDescent="0.3">
      <c r="A184" t="s">
        <v>9</v>
      </c>
      <c r="B184" t="s">
        <v>10</v>
      </c>
      <c r="C184" t="s">
        <v>39</v>
      </c>
      <c r="D184" t="s">
        <v>22</v>
      </c>
      <c r="E184" t="s">
        <v>13</v>
      </c>
      <c r="F184" t="s">
        <v>14</v>
      </c>
      <c r="G184" t="s">
        <v>14</v>
      </c>
      <c r="H184" t="s">
        <v>15</v>
      </c>
      <c r="I184" t="s">
        <v>16</v>
      </c>
      <c r="J184" s="6">
        <f>IFERROR(SUMIFS('intermediary sheet'!J$2:J$185,'intermediary sheet'!$C$2:$C$185,'Market shares starting point Fe'!$C184,'intermediary sheet'!$D$2:$D$185,'Market shares starting point Fe'!$D184)/SUMIFS('intermediary sheet'!J$2:J$185,'intermediary sheet'!$C$2:$C$185,'Market shares starting point Fe'!$C184,'intermediary sheet'!$D$2:$D$185,"total"),0)</f>
        <v>0.94293571674114818</v>
      </c>
      <c r="K184" s="6">
        <f>IFERROR(SUMIFS('intermediary sheet'!K$2:K$185,'intermediary sheet'!$C$2:$C$185,'Market shares starting point Fe'!$C184,'intermediary sheet'!$D$2:$D$185,'Market shares starting point Fe'!$D184)/SUMIFS('intermediary sheet'!K$2:K$185,'intermediary sheet'!$C$2:$C$185,'Market shares starting point Fe'!$C184,'intermediary sheet'!$D$2:$D$185,"total"),0)</f>
        <v>0.67862068965517242</v>
      </c>
      <c r="L184" s="6">
        <f>IFERROR(SUMIFS('intermediary sheet'!L$2:L$185,'intermediary sheet'!$C$2:$C$185,'Market shares starting point Fe'!$C184,'intermediary sheet'!$D$2:$D$185,'Market shares starting point Fe'!$D184)/SUMIFS('intermediary sheet'!L$2:L$185,'intermediary sheet'!$C$2:$C$185,'Market shares starting point Fe'!$C184,'intermediary sheet'!$D$2:$D$185,"total"),0)</f>
        <v>0.76954476883485667</v>
      </c>
      <c r="M184" s="6">
        <f>IFERROR(SUMIFS('intermediary sheet'!M$2:M$185,'intermediary sheet'!$C$2:$C$185,'Market shares starting point Fe'!$C184,'intermediary sheet'!$D$2:$D$185,'Market shares starting point Fe'!$D184)/SUMIFS('intermediary sheet'!M$2:M$185,'intermediary sheet'!$C$2:$C$185,'Market shares starting point Fe'!$C184,'intermediary sheet'!$D$2:$D$185,"total"),0)</f>
        <v>0.74396530956396045</v>
      </c>
      <c r="N184" s="6">
        <f>IFERROR(SUMIFS('intermediary sheet'!N$2:N$185,'intermediary sheet'!$C$2:$C$185,'Market shares starting point Fe'!$C184,'intermediary sheet'!$D$2:$D$185,'Market shares starting point Fe'!$D184)/SUMIFS('intermediary sheet'!N$2:N$185,'intermediary sheet'!$C$2:$C$185,'Market shares starting point Fe'!$C184,'intermediary sheet'!$D$2:$D$185,"total"),0)</f>
        <v>0.69727409707319299</v>
      </c>
      <c r="O184" s="6">
        <f>IFERROR(SUMIFS('intermediary sheet'!O$2:O$185,'intermediary sheet'!$C$2:$C$185,'Market shares starting point Fe'!$C184,'intermediary sheet'!$D$2:$D$185,'Market shares starting point Fe'!$D184)/SUMIFS('intermediary sheet'!O$2:O$185,'intermediary sheet'!$C$2:$C$185,'Market shares starting point Fe'!$C184,'intermediary sheet'!$D$2:$D$185,"total"),0)</f>
        <v>0.72376452880675635</v>
      </c>
      <c r="P184" s="6">
        <f>IFERROR(SUMIFS('intermediary sheet'!P$2:P$185,'intermediary sheet'!$C$2:$C$185,'Market shares starting point Fe'!$C184,'intermediary sheet'!$D$2:$D$185,'Market shares starting point Fe'!$D184)/SUMIFS('intermediary sheet'!P$2:P$185,'intermediary sheet'!$C$2:$C$185,'Market shares starting point Fe'!$C184,'intermediary sheet'!$D$2:$D$185,"total"),0)</f>
        <v>0.77318123307736697</v>
      </c>
      <c r="Q184" s="6">
        <f>IFERROR(SUMIFS('intermediary sheet'!Q$2:Q$185,'intermediary sheet'!$C$2:$C$185,'Market shares starting point Fe'!$C184,'intermediary sheet'!$D$2:$D$185,'Market shares starting point Fe'!$D184)/SUMIFS('intermediary sheet'!Q$2:Q$185,'intermediary sheet'!$C$2:$C$185,'Market shares starting point Fe'!$C184,'intermediary sheet'!$D$2:$D$185,"total"),0)</f>
        <v>0.76985504905721325</v>
      </c>
      <c r="R184" s="6">
        <f>IFERROR(SUMIFS('intermediary sheet'!R$2:R$185,'intermediary sheet'!$C$2:$C$185,'Market shares starting point Fe'!$C184,'intermediary sheet'!$D$2:$D$185,'Market shares starting point Fe'!$D184)/SUMIFS('intermediary sheet'!R$2:R$185,'intermediary sheet'!$C$2:$C$185,'Market shares starting point Fe'!$C184,'intermediary sheet'!$D$2:$D$185,"total"),0)</f>
        <v>0.75525833638695494</v>
      </c>
      <c r="S184" s="6">
        <f>IFERROR(SUMIFS('intermediary sheet'!S$2:S$185,'intermediary sheet'!$C$2:$C$185,'Market shares starting point Fe'!$C184,'intermediary sheet'!$D$2:$D$185,'Market shares starting point Fe'!$D184)/SUMIFS('intermediary sheet'!S$2:S$185,'intermediary sheet'!$C$2:$C$185,'Market shares starting point Fe'!$C184,'intermediary sheet'!$D$2:$D$185,"total"),0)</f>
        <v>0.7695799745439118</v>
      </c>
      <c r="T184" s="6">
        <f>IFERROR(SUMIFS('intermediary sheet'!T$2:T$185,'intermediary sheet'!$C$2:$C$185,'Market shares starting point Fe'!$C184,'intermediary sheet'!$D$2:$D$185,'Market shares starting point Fe'!$D184)/SUMIFS('intermediary sheet'!T$2:T$185,'intermediary sheet'!$C$2:$C$185,'Market shares starting point Fe'!$C184,'intermediary sheet'!$D$2:$D$185,"total"),0)</f>
        <v>0.79475203159413688</v>
      </c>
      <c r="U184" s="6">
        <f>IFERROR(SUMIFS('intermediary sheet'!U$2:U$185,'intermediary sheet'!$C$2:$C$185,'Market shares starting point Fe'!$C184,'intermediary sheet'!$D$2:$D$185,'Market shares starting point Fe'!$D184)/SUMIFS('intermediary sheet'!U$2:U$185,'intermediary sheet'!$C$2:$C$185,'Market shares starting point Fe'!$C184,'intermediary sheet'!$D$2:$D$185,"total"),0)</f>
        <v>0.77974136296408658</v>
      </c>
      <c r="V184" s="6">
        <f>IFERROR(SUMIFS('intermediary sheet'!V$2:V$185,'intermediary sheet'!$C$2:$C$185,'Market shares starting point Fe'!$C184,'intermediary sheet'!$D$2:$D$185,'Market shares starting point Fe'!$D184)/SUMIFS('intermediary sheet'!V$2:V$185,'intermediary sheet'!$C$2:$C$185,'Market shares starting point Fe'!$C184,'intermediary sheet'!$D$2:$D$185,"total"),0)</f>
        <v>0.85443498352659286</v>
      </c>
      <c r="W184" s="6">
        <f>IFERROR(SUMIFS('intermediary sheet'!W$2:W$185,'intermediary sheet'!$C$2:$C$185,'Market shares starting point Fe'!$C184,'intermediary sheet'!$D$2:$D$185,'Market shares starting point Fe'!$D184)/SUMIFS('intermediary sheet'!W$2:W$185,'intermediary sheet'!$C$2:$C$185,'Market shares starting point Fe'!$C184,'intermediary sheet'!$D$2:$D$185,"total"),0)</f>
        <v>0.84826177609463427</v>
      </c>
      <c r="X184" s="6">
        <f>IFERROR(SUMIFS('intermediary sheet'!X$2:X$185,'intermediary sheet'!$C$2:$C$185,'Market shares starting point Fe'!$C184,'intermediary sheet'!$D$2:$D$185,'Market shares starting point Fe'!$D184)/SUMIFS('intermediary sheet'!X$2:X$185,'intermediary sheet'!$C$2:$C$185,'Market shares starting point Fe'!$C184,'intermediary sheet'!$D$2:$D$185,"total"),0)</f>
        <v>0.87551998553083743</v>
      </c>
      <c r="Y184" s="6">
        <f>IFERROR(SUMIFS('intermediary sheet'!Y$2:Y$185,'intermediary sheet'!$C$2:$C$185,'Market shares starting point Fe'!$C184,'intermediary sheet'!$D$2:$D$185,'Market shares starting point Fe'!$D184)/SUMIFS('intermediary sheet'!Y$2:Y$185,'intermediary sheet'!$C$2:$C$185,'Market shares starting point Fe'!$C184,'intermediary sheet'!$D$2:$D$185,"total"),0)</f>
        <v>0.86985805984992326</v>
      </c>
      <c r="Z184" s="6">
        <f>IFERROR(SUMIFS('intermediary sheet'!Z$2:Z$185,'intermediary sheet'!$C$2:$C$185,'Market shares starting point Fe'!$C184,'intermediary sheet'!$D$2:$D$185,'Market shares starting point Fe'!$D184)/SUMIFS('intermediary sheet'!Z$2:Z$185,'intermediary sheet'!$C$2:$C$185,'Market shares starting point Fe'!$C184,'intermediary sheet'!$D$2:$D$185,"total"),0)</f>
        <v>0.86535204451971925</v>
      </c>
      <c r="AA184" s="7">
        <f>IF(SUMIFS('Eurostat market shares'!$Z$2:$Z$185,'Eurostat market shares'!$C$2:$C$185,'Market shares starting point Fe'!$C184,'Eurostat market shares'!$D$2:$D$185,'Market shares starting point Fe'!$D184)=0,(SUMIFS('RAW data extract'!X$74:X$81,'RAW data extract'!$C$74:$C$81,VLOOKUP('Market shares starting point Fe'!$D184,Nomenclature!$F$1:$G$8,2,FALSE))-'Market shares starting point Fe'!Z184)+Z184,$Z184/SUMIFS('Eurostat market shares'!$Z$2:$Z$185,'Eurostat market shares'!$C$2:$C$185,'Market shares starting point Fe'!$C184,'Eurostat market shares'!$D$2:$D$185,'Market shares starting point Fe'!$D184)*(SUMIFS('RAW data extract'!X$74:X$81,'RAW data extract'!$C$74:$C$81,VLOOKUP('Market shares starting point Fe'!$D184,Nomenclature!$F$1:$G$8,2,FALSE))-'Market shares starting point Fe'!Z184)+Z184)</f>
        <v>0.93524532854898357</v>
      </c>
      <c r="AB184" s="7">
        <f>IF(SUMIFS('Eurostat market shares'!$Z$2:$Z$185,'Eurostat market shares'!$C$2:$C$185,'Market shares starting point Fe'!$C184,'Eurostat market shares'!$D$2:$D$185,'Market shares starting point Fe'!$D184)=0,(SUMIFS('RAW data extract'!Y$74:Y$81,'RAW data extract'!$C$74:$C$81,VLOOKUP('Market shares starting point Fe'!$D184,Nomenclature!$F$1:$G$8,2,FALSE))-'Market shares starting point Fe'!AA184)+AA184,$Z184/SUMIFS('Eurostat market shares'!$Z$2:$Z$185,'Eurostat market shares'!$C$2:$C$185,'Market shares starting point Fe'!$C184,'Eurostat market shares'!$D$2:$D$185,'Market shares starting point Fe'!$D184)*(SUMIFS('RAW data extract'!Y$74:Y$81,'RAW data extract'!$C$74:$C$81,VLOOKUP('Market shares starting point Fe'!$D184,Nomenclature!$F$1:$G$8,2,FALSE))-'Market shares starting point Fe'!AA184)+AA184)</f>
        <v>0.93449248644743588</v>
      </c>
      <c r="AC184" s="7">
        <f>IF(SUMIFS('Eurostat market shares'!$Z$2:$Z$185,'Eurostat market shares'!$C$2:$C$185,'Market shares starting point Fe'!$C184,'Eurostat market shares'!$D$2:$D$185,'Market shares starting point Fe'!$D184)=0,(SUMIFS('RAW data extract'!Z$74:Z$81,'RAW data extract'!$C$74:$C$81,VLOOKUP('Market shares starting point Fe'!$D184,Nomenclature!$F$1:$G$8,2,FALSE))-'Market shares starting point Fe'!AB184)+AB184,$Z184/SUMIFS('Eurostat market shares'!$Z$2:$Z$185,'Eurostat market shares'!$C$2:$C$185,'Market shares starting point Fe'!$C184,'Eurostat market shares'!$D$2:$D$185,'Market shares starting point Fe'!$D184)*(SUMIFS('RAW data extract'!Z$74:Z$81,'RAW data extract'!$C$74:$C$81,VLOOKUP('Market shares starting point Fe'!$D184,Nomenclature!$F$1:$G$8,2,FALSE))-'Market shares starting point Fe'!AB184)+AB184)</f>
        <v>0.93331700624007874</v>
      </c>
      <c r="AD184" s="7">
        <f>IF(SUMIFS('Eurostat market shares'!$Z$2:$Z$185,'Eurostat market shares'!$C$2:$C$185,'Market shares starting point Fe'!$C184,'Eurostat market shares'!$D$2:$D$185,'Market shares starting point Fe'!$D184)=0,(SUMIFS('RAW data extract'!AA$74:AA$81,'RAW data extract'!$C$74:$C$81,VLOOKUP('Market shares starting point Fe'!$D184,Nomenclature!$F$1:$G$8,2,FALSE))-'Market shares starting point Fe'!AC184)+AC184,$Z184/SUMIFS('Eurostat market shares'!$Z$2:$Z$185,'Eurostat market shares'!$C$2:$C$185,'Market shares starting point Fe'!$C184,'Eurostat market shares'!$D$2:$D$185,'Market shares starting point Fe'!$D184)*(SUMIFS('RAW data extract'!AA$74:AA$81,'RAW data extract'!$C$74:$C$81,VLOOKUP('Market shares starting point Fe'!$D184,Nomenclature!$F$1:$G$8,2,FALSE))-'Market shares starting point Fe'!AC184)+AC184)</f>
        <v>0.93202508908884707</v>
      </c>
      <c r="AE184" s="7">
        <f>IF(SUMIFS('Eurostat market shares'!$Z$2:$Z$185,'Eurostat market shares'!$C$2:$C$185,'Market shares starting point Fe'!$C184,'Eurostat market shares'!$D$2:$D$185,'Market shares starting point Fe'!$D184)=0,(SUMIFS('RAW data extract'!AB$74:AB$81,'RAW data extract'!$C$74:$C$81,VLOOKUP('Market shares starting point Fe'!$D184,Nomenclature!$F$1:$G$8,2,FALSE))-'Market shares starting point Fe'!AD184)+AD184,$Z184/SUMIFS('Eurostat market shares'!$Z$2:$Z$185,'Eurostat market shares'!$C$2:$C$185,'Market shares starting point Fe'!$C184,'Eurostat market shares'!$D$2:$D$185,'Market shares starting point Fe'!$D184)*(SUMIFS('RAW data extract'!AB$74:AB$81,'RAW data extract'!$C$74:$C$81,VLOOKUP('Market shares starting point Fe'!$D184,Nomenclature!$F$1:$G$8,2,FALSE))-'Market shares starting point Fe'!AD184)+AD184)</f>
        <v>0.93063700015356965</v>
      </c>
      <c r="AF184" s="7">
        <f>IF(SUMIFS('Eurostat market shares'!$Z$2:$Z$185,'Eurostat market shares'!$C$2:$C$185,'Market shares starting point Fe'!$C184,'Eurostat market shares'!$D$2:$D$185,'Market shares starting point Fe'!$D184)=0,(SUMIFS('RAW data extract'!AC$74:AC$81,'RAW data extract'!$C$74:$C$81,VLOOKUP('Market shares starting point Fe'!$D184,Nomenclature!$F$1:$G$8,2,FALSE))-'Market shares starting point Fe'!AE184)+AE184,$Z184/SUMIFS('Eurostat market shares'!$Z$2:$Z$185,'Eurostat market shares'!$C$2:$C$185,'Market shares starting point Fe'!$C184,'Eurostat market shares'!$D$2:$D$185,'Market shares starting point Fe'!$D184)*(SUMIFS('RAW data extract'!AC$74:AC$81,'RAW data extract'!$C$74:$C$81,VLOOKUP('Market shares starting point Fe'!$D184,Nomenclature!$F$1:$G$8,2,FALSE))-'Market shares starting point Fe'!AE184)+AE184)</f>
        <v>0.92906053459345161</v>
      </c>
      <c r="AG184" s="7">
        <f>IF(SUMIFS('Eurostat market shares'!$Z$2:$Z$185,'Eurostat market shares'!$C$2:$C$185,'Market shares starting point Fe'!$C184,'Eurostat market shares'!$D$2:$D$185,'Market shares starting point Fe'!$D184)=0,(SUMIFS('RAW data extract'!AD$74:AD$81,'RAW data extract'!$C$74:$C$81,VLOOKUP('Market shares starting point Fe'!$D184,Nomenclature!$F$1:$G$8,2,FALSE))-'Market shares starting point Fe'!AF184)+AF184,$Z184/SUMIFS('Eurostat market shares'!$Z$2:$Z$185,'Eurostat market shares'!$C$2:$C$185,'Market shares starting point Fe'!$C184,'Eurostat market shares'!$D$2:$D$185,'Market shares starting point Fe'!$D184)*(SUMIFS('RAW data extract'!AD$74:AD$81,'RAW data extract'!$C$74:$C$81,VLOOKUP('Market shares starting point Fe'!$D184,Nomenclature!$F$1:$G$8,2,FALSE))-'Market shares starting point Fe'!AF184)+AF184)</f>
        <v>0.92734681401782304</v>
      </c>
      <c r="AH184" s="7">
        <f>IF(SUMIFS('Eurostat market shares'!$Z$2:$Z$185,'Eurostat market shares'!$C$2:$C$185,'Market shares starting point Fe'!$C184,'Eurostat market shares'!$D$2:$D$185,'Market shares starting point Fe'!$D184)=0,(SUMIFS('RAW data extract'!AE$74:AE$81,'RAW data extract'!$C$74:$C$81,VLOOKUP('Market shares starting point Fe'!$D184,Nomenclature!$F$1:$G$8,2,FALSE))-'Market shares starting point Fe'!AG184)+AG184,$Z184/SUMIFS('Eurostat market shares'!$Z$2:$Z$185,'Eurostat market shares'!$C$2:$C$185,'Market shares starting point Fe'!$C184,'Eurostat market shares'!$D$2:$D$185,'Market shares starting point Fe'!$D184)*(SUMIFS('RAW data extract'!AE$74:AE$81,'RAW data extract'!$C$74:$C$81,VLOOKUP('Market shares starting point Fe'!$D184,Nomenclature!$F$1:$G$8,2,FALSE))-'Market shares starting point Fe'!AG184)+AG184)</f>
        <v>0.925290039026054</v>
      </c>
      <c r="AI184" s="7">
        <f>IF(SUMIFS('Eurostat market shares'!$Z$2:$Z$185,'Eurostat market shares'!$C$2:$C$185,'Market shares starting point Fe'!$C184,'Eurostat market shares'!$D$2:$D$185,'Market shares starting point Fe'!$D184)=0,(SUMIFS('RAW data extract'!AF$74:AF$81,'RAW data extract'!$C$74:$C$81,VLOOKUP('Market shares starting point Fe'!$D184,Nomenclature!$F$1:$G$8,2,FALSE))-'Market shares starting point Fe'!AH184)+AH184,$Z184/SUMIFS('Eurostat market shares'!$Z$2:$Z$185,'Eurostat market shares'!$C$2:$C$185,'Market shares starting point Fe'!$C184,'Eurostat market shares'!$D$2:$D$185,'Market shares starting point Fe'!$D184)*(SUMIFS('RAW data extract'!AF$74:AF$81,'RAW data extract'!$C$74:$C$81,VLOOKUP('Market shares starting point Fe'!$D184,Nomenclature!$F$1:$G$8,2,FALSE))-'Market shares starting point Fe'!AH184)+AH184)</f>
        <v>0.9229683667348737</v>
      </c>
      <c r="AJ184" s="7">
        <f>IF(SUMIFS('Eurostat market shares'!$Z$2:$Z$185,'Eurostat market shares'!$C$2:$C$185,'Market shares starting point Fe'!$C184,'Eurostat market shares'!$D$2:$D$185,'Market shares starting point Fe'!$D184)=0,(SUMIFS('RAW data extract'!AG$74:AG$81,'RAW data extract'!$C$74:$C$81,VLOOKUP('Market shares starting point Fe'!$D184,Nomenclature!$F$1:$G$8,2,FALSE))-'Market shares starting point Fe'!AI184)+AI184,$Z184/SUMIFS('Eurostat market shares'!$Z$2:$Z$185,'Eurostat market shares'!$C$2:$C$185,'Market shares starting point Fe'!$C184,'Eurostat market shares'!$D$2:$D$185,'Market shares starting point Fe'!$D184)*(SUMIFS('RAW data extract'!AG$74:AG$81,'RAW data extract'!$C$74:$C$81,VLOOKUP('Market shares starting point Fe'!$D184,Nomenclature!$F$1:$G$8,2,FALSE))-'Market shares starting point Fe'!AI184)+AI184)</f>
        <v>0.920270264775637</v>
      </c>
      <c r="AK184" s="7">
        <f>IF(SUMIFS('Eurostat market shares'!$Z$2:$Z$185,'Eurostat market shares'!$C$2:$C$185,'Market shares starting point Fe'!$C184,'Eurostat market shares'!$D$2:$D$185,'Market shares starting point Fe'!$D184)=0,(SUMIFS('RAW data extract'!AH$74:AH$81,'RAW data extract'!$C$74:$C$81,VLOOKUP('Market shares starting point Fe'!$D184,Nomenclature!$F$1:$G$8,2,FALSE))-'Market shares starting point Fe'!AJ184)+AJ184,$Z184/SUMIFS('Eurostat market shares'!$Z$2:$Z$185,'Eurostat market shares'!$C$2:$C$185,'Market shares starting point Fe'!$C184,'Eurostat market shares'!$D$2:$D$185,'Market shares starting point Fe'!$D184)*(SUMIFS('RAW data extract'!AH$74:AH$81,'RAW data extract'!$C$74:$C$81,VLOOKUP('Market shares starting point Fe'!$D184,Nomenclature!$F$1:$G$8,2,FALSE))-'Market shares starting point Fe'!AJ184)+AJ184)</f>
        <v>0.91685150038764629</v>
      </c>
      <c r="AL184" s="7">
        <f>IF(SUMIFS('Eurostat market shares'!$Z$2:$Z$185,'Eurostat market shares'!$C$2:$C$185,'Market shares starting point Fe'!$C184,'Eurostat market shares'!$D$2:$D$185,'Market shares starting point Fe'!$D184)=0,(SUMIFS('RAW data extract'!AI$74:AI$81,'RAW data extract'!$C$74:$C$81,VLOOKUP('Market shares starting point Fe'!$D184,Nomenclature!$F$1:$G$8,2,FALSE))-'Market shares starting point Fe'!AK184)+AK184,$Z184/SUMIFS('Eurostat market shares'!$Z$2:$Z$185,'Eurostat market shares'!$C$2:$C$185,'Market shares starting point Fe'!$C184,'Eurostat market shares'!$D$2:$D$185,'Market shares starting point Fe'!$D184)*(SUMIFS('RAW data extract'!AI$74:AI$81,'RAW data extract'!$C$74:$C$81,VLOOKUP('Market shares starting point Fe'!$D184,Nomenclature!$F$1:$G$8,2,FALSE))-'Market shares starting point Fe'!AK184)+AK184)</f>
        <v>0.9125228175487109</v>
      </c>
      <c r="AM184" s="7">
        <f>IF(SUMIFS('Eurostat market shares'!$Z$2:$Z$185,'Eurostat market shares'!$C$2:$C$185,'Market shares starting point Fe'!$C184,'Eurostat market shares'!$D$2:$D$185,'Market shares starting point Fe'!$D184)=0,(SUMIFS('RAW data extract'!AJ$74:AJ$81,'RAW data extract'!$C$74:$C$81,VLOOKUP('Market shares starting point Fe'!$D184,Nomenclature!$F$1:$G$8,2,FALSE))-'Market shares starting point Fe'!AL184)+AL184,$Z184/SUMIFS('Eurostat market shares'!$Z$2:$Z$185,'Eurostat market shares'!$C$2:$C$185,'Market shares starting point Fe'!$C184,'Eurostat market shares'!$D$2:$D$185,'Market shares starting point Fe'!$D184)*(SUMIFS('RAW data extract'!AJ$74:AJ$81,'RAW data extract'!$C$74:$C$81,VLOOKUP('Market shares starting point Fe'!$D184,Nomenclature!$F$1:$G$8,2,FALSE))-'Market shares starting point Fe'!AL184)+AL184)</f>
        <v>0.9070517177187355</v>
      </c>
      <c r="AN184" s="7">
        <f>IF(SUMIFS('Eurostat market shares'!$Z$2:$Z$185,'Eurostat market shares'!$C$2:$C$185,'Market shares starting point Fe'!$C184,'Eurostat market shares'!$D$2:$D$185,'Market shares starting point Fe'!$D184)=0,(SUMIFS('RAW data extract'!AK$74:AK$81,'RAW data extract'!$C$74:$C$81,VLOOKUP('Market shares starting point Fe'!$D184,Nomenclature!$F$1:$G$8,2,FALSE))-'Market shares starting point Fe'!AM184)+AM184,$Z184/SUMIFS('Eurostat market shares'!$Z$2:$Z$185,'Eurostat market shares'!$C$2:$C$185,'Market shares starting point Fe'!$C184,'Eurostat market shares'!$D$2:$D$185,'Market shares starting point Fe'!$D184)*(SUMIFS('RAW data extract'!AK$74:AK$81,'RAW data extract'!$C$74:$C$81,VLOOKUP('Market shares starting point Fe'!$D184,Nomenclature!$F$1:$G$8,2,FALSE))-'Market shares starting point Fe'!AM184)+AM184)</f>
        <v>0.89982096358759578</v>
      </c>
      <c r="AO184" s="7">
        <f>IF(SUMIFS('Eurostat market shares'!$Z$2:$Z$185,'Eurostat market shares'!$C$2:$C$185,'Market shares starting point Fe'!$C184,'Eurostat market shares'!$D$2:$D$185,'Market shares starting point Fe'!$D184)=0,(SUMIFS('RAW data extract'!AL$74:AL$81,'RAW data extract'!$C$74:$C$81,VLOOKUP('Market shares starting point Fe'!$D184,Nomenclature!$F$1:$G$8,2,FALSE))-'Market shares starting point Fe'!AN184)+AN184,$Z184/SUMIFS('Eurostat market shares'!$Z$2:$Z$185,'Eurostat market shares'!$C$2:$C$185,'Market shares starting point Fe'!$C184,'Eurostat market shares'!$D$2:$D$185,'Market shares starting point Fe'!$D184)*(SUMIFS('RAW data extract'!AL$74:AL$81,'RAW data extract'!$C$74:$C$81,VLOOKUP('Market shares starting point Fe'!$D184,Nomenclature!$F$1:$G$8,2,FALSE))-'Market shares starting point Fe'!AN184)+AN184)</f>
        <v>0.89160165235825717</v>
      </c>
      <c r="AP184" s="7">
        <f>IF(SUMIFS('Eurostat market shares'!$Z$2:$Z$185,'Eurostat market shares'!$C$2:$C$185,'Market shares starting point Fe'!$C184,'Eurostat market shares'!$D$2:$D$185,'Market shares starting point Fe'!$D184)=0,(SUMIFS('RAW data extract'!AM$74:AM$81,'RAW data extract'!$C$74:$C$81,VLOOKUP('Market shares starting point Fe'!$D184,Nomenclature!$F$1:$G$8,2,FALSE))-'Market shares starting point Fe'!AO184)+AO184,$Z184/SUMIFS('Eurostat market shares'!$Z$2:$Z$185,'Eurostat market shares'!$C$2:$C$185,'Market shares starting point Fe'!$C184,'Eurostat market shares'!$D$2:$D$185,'Market shares starting point Fe'!$D184)*(SUMIFS('RAW data extract'!AM$74:AM$81,'RAW data extract'!$C$74:$C$81,VLOOKUP('Market shares starting point Fe'!$D184,Nomenclature!$F$1:$G$8,2,FALSE))-'Market shares starting point Fe'!AO184)+AO184)</f>
        <v>0.88248661416599927</v>
      </c>
      <c r="AQ184" s="7">
        <f>IF(SUMIFS('Eurostat market shares'!$Z$2:$Z$185,'Eurostat market shares'!$C$2:$C$185,'Market shares starting point Fe'!$C184,'Eurostat market shares'!$D$2:$D$185,'Market shares starting point Fe'!$D184)=0,(SUMIFS('RAW data extract'!AN$74:AN$81,'RAW data extract'!$C$74:$C$81,VLOOKUP('Market shares starting point Fe'!$D184,Nomenclature!$F$1:$G$8,2,FALSE))-'Market shares starting point Fe'!AP184)+AP184,$Z184/SUMIFS('Eurostat market shares'!$Z$2:$Z$185,'Eurostat market shares'!$C$2:$C$185,'Market shares starting point Fe'!$C184,'Eurostat market shares'!$D$2:$D$185,'Market shares starting point Fe'!$D184)*(SUMIFS('RAW data extract'!AN$74:AN$81,'RAW data extract'!$C$74:$C$81,VLOOKUP('Market shares starting point Fe'!$D184,Nomenclature!$F$1:$G$8,2,FALSE))-'Market shares starting point Fe'!AP184)+AP184)</f>
        <v>0.87275386714118752</v>
      </c>
      <c r="AR184" s="7">
        <f>IF(SUMIFS('Eurostat market shares'!$Z$2:$Z$185,'Eurostat market shares'!$C$2:$C$185,'Market shares starting point Fe'!$C184,'Eurostat market shares'!$D$2:$D$185,'Market shares starting point Fe'!$D184)=0,(SUMIFS('RAW data extract'!AO$74:AO$81,'RAW data extract'!$C$74:$C$81,VLOOKUP('Market shares starting point Fe'!$D184,Nomenclature!$F$1:$G$8,2,FALSE))-'Market shares starting point Fe'!AQ184)+AQ184,$Z184/SUMIFS('Eurostat market shares'!$Z$2:$Z$185,'Eurostat market shares'!$C$2:$C$185,'Market shares starting point Fe'!$C184,'Eurostat market shares'!$D$2:$D$185,'Market shares starting point Fe'!$D184)*(SUMIFS('RAW data extract'!AO$74:AO$81,'RAW data extract'!$C$74:$C$81,VLOOKUP('Market shares starting point Fe'!$D184,Nomenclature!$F$1:$G$8,2,FALSE))-'Market shares starting point Fe'!AQ184)+AQ184)</f>
        <v>0.86228020646038006</v>
      </c>
      <c r="AS184" s="7">
        <f>IF(SUMIFS('Eurostat market shares'!$Z$2:$Z$185,'Eurostat market shares'!$C$2:$C$185,'Market shares starting point Fe'!$C184,'Eurostat market shares'!$D$2:$D$185,'Market shares starting point Fe'!$D184)=0,(SUMIFS('RAW data extract'!AP$74:AP$81,'RAW data extract'!$C$74:$C$81,VLOOKUP('Market shares starting point Fe'!$D184,Nomenclature!$F$1:$G$8,2,FALSE))-'Market shares starting point Fe'!AR184)+AR184,$Z184/SUMIFS('Eurostat market shares'!$Z$2:$Z$185,'Eurostat market shares'!$C$2:$C$185,'Market shares starting point Fe'!$C184,'Eurostat market shares'!$D$2:$D$185,'Market shares starting point Fe'!$D184)*(SUMIFS('RAW data extract'!AP$74:AP$81,'RAW data extract'!$C$74:$C$81,VLOOKUP('Market shares starting point Fe'!$D184,Nomenclature!$F$1:$G$8,2,FALSE))-'Market shares starting point Fe'!AR184)+AR184)</f>
        <v>0.85109169656080719</v>
      </c>
      <c r="AT184" s="7">
        <f>IF(SUMIFS('Eurostat market shares'!$Z$2:$Z$185,'Eurostat market shares'!$C$2:$C$185,'Market shares starting point Fe'!$C184,'Eurostat market shares'!$D$2:$D$185,'Market shares starting point Fe'!$D184)=0,(SUMIFS('RAW data extract'!AQ$74:AQ$81,'RAW data extract'!$C$74:$C$81,VLOOKUP('Market shares starting point Fe'!$D184,Nomenclature!$F$1:$G$8,2,FALSE))-'Market shares starting point Fe'!AS184)+AS184,$Z184/SUMIFS('Eurostat market shares'!$Z$2:$Z$185,'Eurostat market shares'!$C$2:$C$185,'Market shares starting point Fe'!$C184,'Eurostat market shares'!$D$2:$D$185,'Market shares starting point Fe'!$D184)*(SUMIFS('RAW data extract'!AQ$74:AQ$81,'RAW data extract'!$C$74:$C$81,VLOOKUP('Market shares starting point Fe'!$D184,Nomenclature!$F$1:$G$8,2,FALSE))-'Market shares starting point Fe'!AS184)+AS184)</f>
        <v>0.83925807253227835</v>
      </c>
      <c r="AU184" s="7">
        <f>IF(SUMIFS('Eurostat market shares'!$Z$2:$Z$185,'Eurostat market shares'!$C$2:$C$185,'Market shares starting point Fe'!$C184,'Eurostat market shares'!$D$2:$D$185,'Market shares starting point Fe'!$D184)=0,(SUMIFS('RAW data extract'!AR$74:AR$81,'RAW data extract'!$C$74:$C$81,VLOOKUP('Market shares starting point Fe'!$D184,Nomenclature!$F$1:$G$8,2,FALSE))-'Market shares starting point Fe'!AT184)+AT184,$Z184/SUMIFS('Eurostat market shares'!$Z$2:$Z$185,'Eurostat market shares'!$C$2:$C$185,'Market shares starting point Fe'!$C184,'Eurostat market shares'!$D$2:$D$185,'Market shares starting point Fe'!$D184)*(SUMIFS('RAW data extract'!AR$74:AR$81,'RAW data extract'!$C$74:$C$81,VLOOKUP('Market shares starting point Fe'!$D184,Nomenclature!$F$1:$G$8,2,FALSE))-'Market shares starting point Fe'!AT184)+AT184)</f>
        <v>0.82709282588319766</v>
      </c>
      <c r="AV184" s="7">
        <f>IF(SUMIFS('Eurostat market shares'!$Z$2:$Z$185,'Eurostat market shares'!$C$2:$C$185,'Market shares starting point Fe'!$C184,'Eurostat market shares'!$D$2:$D$185,'Market shares starting point Fe'!$D184)=0,(SUMIFS('RAW data extract'!AS$74:AS$81,'RAW data extract'!$C$74:$C$81,VLOOKUP('Market shares starting point Fe'!$D184,Nomenclature!$F$1:$G$8,2,FALSE))-'Market shares starting point Fe'!AU184)+AU184,$Z184/SUMIFS('Eurostat market shares'!$Z$2:$Z$185,'Eurostat market shares'!$C$2:$C$185,'Market shares starting point Fe'!$C184,'Eurostat market shares'!$D$2:$D$185,'Market shares starting point Fe'!$D184)*(SUMIFS('RAW data extract'!AS$74:AS$81,'RAW data extract'!$C$74:$C$81,VLOOKUP('Market shares starting point Fe'!$D184,Nomenclature!$F$1:$G$8,2,FALSE))-'Market shares starting point Fe'!AU184)+AU184)</f>
        <v>0.81419449017530987</v>
      </c>
      <c r="AW184" s="7">
        <f>IF(SUMIFS('Eurostat market shares'!$Z$2:$Z$185,'Eurostat market shares'!$C$2:$C$185,'Market shares starting point Fe'!$C184,'Eurostat market shares'!$D$2:$D$185,'Market shares starting point Fe'!$D184)=0,(SUMIFS('RAW data extract'!AT$74:AT$81,'RAW data extract'!$C$74:$C$81,VLOOKUP('Market shares starting point Fe'!$D184,Nomenclature!$F$1:$G$8,2,FALSE))-'Market shares starting point Fe'!AV184)+AV184,$Z184/SUMIFS('Eurostat market shares'!$Z$2:$Z$185,'Eurostat market shares'!$C$2:$C$185,'Market shares starting point Fe'!$C184,'Eurostat market shares'!$D$2:$D$185,'Market shares starting point Fe'!$D184)*(SUMIFS('RAW data extract'!AT$74:AT$81,'RAW data extract'!$C$74:$C$81,VLOOKUP('Market shares starting point Fe'!$D184,Nomenclature!$F$1:$G$8,2,FALSE))-'Market shares starting point Fe'!AV184)+AV184)</f>
        <v>0.80029852567048843</v>
      </c>
      <c r="AX184" s="7">
        <f>IF(SUMIFS('Eurostat market shares'!$Z$2:$Z$185,'Eurostat market shares'!$C$2:$C$185,'Market shares starting point Fe'!$C184,'Eurostat market shares'!$D$2:$D$185,'Market shares starting point Fe'!$D184)=0,(SUMIFS('RAW data extract'!AU$74:AU$81,'RAW data extract'!$C$74:$C$81,VLOOKUP('Market shares starting point Fe'!$D184,Nomenclature!$F$1:$G$8,2,FALSE))-'Market shares starting point Fe'!AW184)+AW184,$Z184/SUMIFS('Eurostat market shares'!$Z$2:$Z$185,'Eurostat market shares'!$C$2:$C$185,'Market shares starting point Fe'!$C184,'Eurostat market shares'!$D$2:$D$185,'Market shares starting point Fe'!$D184)*(SUMIFS('RAW data extract'!AU$74:AU$81,'RAW data extract'!$C$74:$C$81,VLOOKUP('Market shares starting point Fe'!$D184,Nomenclature!$F$1:$G$8,2,FALSE))-'Market shares starting point Fe'!AW184)+AW184)</f>
        <v>0.78702202235670793</v>
      </c>
      <c r="AY184" s="7">
        <f>IF(SUMIFS('Eurostat market shares'!$Z$2:$Z$185,'Eurostat market shares'!$C$2:$C$185,'Market shares starting point Fe'!$C184,'Eurostat market shares'!$D$2:$D$185,'Market shares starting point Fe'!$D184)=0,(SUMIFS('RAW data extract'!AV$74:AV$81,'RAW data extract'!$C$74:$C$81,VLOOKUP('Market shares starting point Fe'!$D184,Nomenclature!$F$1:$G$8,2,FALSE))-'Market shares starting point Fe'!AX184)+AX184,$Z184/SUMIFS('Eurostat market shares'!$Z$2:$Z$185,'Eurostat market shares'!$C$2:$C$185,'Market shares starting point Fe'!$C184,'Eurostat market shares'!$D$2:$D$185,'Market shares starting point Fe'!$D184)*(SUMIFS('RAW data extract'!AV$74:AV$81,'RAW data extract'!$C$74:$C$81,VLOOKUP('Market shares starting point Fe'!$D184,Nomenclature!$F$1:$G$8,2,FALSE))-'Market shares starting point Fe'!AX184)+AX184)</f>
        <v>0.76913270473631434</v>
      </c>
      <c r="AZ184" s="7">
        <f>IF(SUMIFS('Eurostat market shares'!$Z$2:$Z$185,'Eurostat market shares'!$C$2:$C$185,'Market shares starting point Fe'!$C184,'Eurostat market shares'!$D$2:$D$185,'Market shares starting point Fe'!$D184)=0,(SUMIFS('RAW data extract'!AW$74:AW$81,'RAW data extract'!$C$74:$C$81,VLOOKUP('Market shares starting point Fe'!$D184,Nomenclature!$F$1:$G$8,2,FALSE))-'Market shares starting point Fe'!AY184)+AY184,$Z184/SUMIFS('Eurostat market shares'!$Z$2:$Z$185,'Eurostat market shares'!$C$2:$C$185,'Market shares starting point Fe'!$C184,'Eurostat market shares'!$D$2:$D$185,'Market shares starting point Fe'!$D184)*(SUMIFS('RAW data extract'!AW$74:AW$81,'RAW data extract'!$C$74:$C$81,VLOOKUP('Market shares starting point Fe'!$D184,Nomenclature!$F$1:$G$8,2,FALSE))-'Market shares starting point Fe'!AY184)+AY184)</f>
        <v>0.75188809197650175</v>
      </c>
      <c r="BA184" s="7">
        <f>IF(SUMIFS('Eurostat market shares'!$Z$2:$Z$185,'Eurostat market shares'!$C$2:$C$185,'Market shares starting point Fe'!$C184,'Eurostat market shares'!$D$2:$D$185,'Market shares starting point Fe'!$D184)=0,(SUMIFS('RAW data extract'!AX$74:AX$81,'RAW data extract'!$C$74:$C$81,VLOOKUP('Market shares starting point Fe'!$D184,Nomenclature!$F$1:$G$8,2,FALSE))-'Market shares starting point Fe'!AZ184)+AZ184,$Z184/SUMIFS('Eurostat market shares'!$Z$2:$Z$185,'Eurostat market shares'!$C$2:$C$185,'Market shares starting point Fe'!$C184,'Eurostat market shares'!$D$2:$D$185,'Market shares starting point Fe'!$D184)*(SUMIFS('RAW data extract'!AX$74:AX$81,'RAW data extract'!$C$74:$C$81,VLOOKUP('Market shares starting point Fe'!$D184,Nomenclature!$F$1:$G$8,2,FALSE))-'Market shares starting point Fe'!AZ184)+AZ184)</f>
        <v>0.73273910625718097</v>
      </c>
      <c r="BB184" s="7">
        <f>IF(SUMIFS('Eurostat market shares'!$Z$2:$Z$185,'Eurostat market shares'!$C$2:$C$185,'Market shares starting point Fe'!$C184,'Eurostat market shares'!$D$2:$D$185,'Market shares starting point Fe'!$D184)=0,(SUMIFS('RAW data extract'!AY$74:AY$81,'RAW data extract'!$C$74:$C$81,VLOOKUP('Market shares starting point Fe'!$D184,Nomenclature!$F$1:$G$8,2,FALSE))-'Market shares starting point Fe'!BA184)+BA184,$Z184/SUMIFS('Eurostat market shares'!$Z$2:$Z$185,'Eurostat market shares'!$C$2:$C$185,'Market shares starting point Fe'!$C184,'Eurostat market shares'!$D$2:$D$185,'Market shares starting point Fe'!$D184)*(SUMIFS('RAW data extract'!AY$74:AY$81,'RAW data extract'!$C$74:$C$81,VLOOKUP('Market shares starting point Fe'!$D184,Nomenclature!$F$1:$G$8,2,FALSE))-'Market shares starting point Fe'!BA184)+BA184)</f>
        <v>0.71162920981455213</v>
      </c>
      <c r="BC184" s="7">
        <f>IF(SUMIFS('Eurostat market shares'!$Z$2:$Z$185,'Eurostat market shares'!$C$2:$C$185,'Market shares starting point Fe'!$C184,'Eurostat market shares'!$D$2:$D$185,'Market shares starting point Fe'!$D184)=0,(SUMIFS('RAW data extract'!AZ$74:AZ$81,'RAW data extract'!$C$74:$C$81,VLOOKUP('Market shares starting point Fe'!$D184,Nomenclature!$F$1:$G$8,2,FALSE))-'Market shares starting point Fe'!BB184)+BB184,$Z184/SUMIFS('Eurostat market shares'!$Z$2:$Z$185,'Eurostat market shares'!$C$2:$C$185,'Market shares starting point Fe'!$C184,'Eurostat market shares'!$D$2:$D$185,'Market shares starting point Fe'!$D184)*(SUMIFS('RAW data extract'!AZ$74:AZ$81,'RAW data extract'!$C$74:$C$81,VLOOKUP('Market shares starting point Fe'!$D184,Nomenclature!$F$1:$G$8,2,FALSE))-'Market shares starting point Fe'!BB184)+BB184)</f>
        <v>0.68824575176071623</v>
      </c>
      <c r="BD184" s="7">
        <f>IF(SUMIFS('Eurostat market shares'!$Z$2:$Z$185,'Eurostat market shares'!$C$2:$C$185,'Market shares starting point Fe'!$C184,'Eurostat market shares'!$D$2:$D$185,'Market shares starting point Fe'!$D184)=0,(SUMIFS('RAW data extract'!BA$74:BA$81,'RAW data extract'!$C$74:$C$81,VLOOKUP('Market shares starting point Fe'!$D184,Nomenclature!$F$1:$G$8,2,FALSE))-'Market shares starting point Fe'!BC184)+BC184,$Z184/SUMIFS('Eurostat market shares'!$Z$2:$Z$185,'Eurostat market shares'!$C$2:$C$185,'Market shares starting point Fe'!$C184,'Eurostat market shares'!$D$2:$D$185,'Market shares starting point Fe'!$D184)*(SUMIFS('RAW data extract'!BA$74:BA$81,'RAW data extract'!$C$74:$C$81,VLOOKUP('Market shares starting point Fe'!$D184,Nomenclature!$F$1:$G$8,2,FALSE))-'Market shares starting point Fe'!BC184)+BC184)</f>
        <v>0.66261958962623013</v>
      </c>
      <c r="BE184" s="7">
        <f>IF(SUMIFS('Eurostat market shares'!$Z$2:$Z$185,'Eurostat market shares'!$C$2:$C$185,'Market shares starting point Fe'!$C184,'Eurostat market shares'!$D$2:$D$185,'Market shares starting point Fe'!$D184)=0,(SUMIFS('RAW data extract'!BB$74:BB$81,'RAW data extract'!$C$74:$C$81,VLOOKUP('Market shares starting point Fe'!$D184,Nomenclature!$F$1:$G$8,2,FALSE))-'Market shares starting point Fe'!BD184)+BD184,$Z184/SUMIFS('Eurostat market shares'!$Z$2:$Z$185,'Eurostat market shares'!$C$2:$C$185,'Market shares starting point Fe'!$C184,'Eurostat market shares'!$D$2:$D$185,'Market shares starting point Fe'!$D184)*(SUMIFS('RAW data extract'!BB$74:BB$81,'RAW data extract'!$C$74:$C$81,VLOOKUP('Market shares starting point Fe'!$D184,Nomenclature!$F$1:$G$8,2,FALSE))-'Market shares starting point Fe'!BD184)+BD184)</f>
        <v>0.63386152081682989</v>
      </c>
      <c r="BF184" s="7">
        <f>IF(SUMIFS('Eurostat market shares'!$Z$2:$Z$185,'Eurostat market shares'!$C$2:$C$185,'Market shares starting point Fe'!$C184,'Eurostat market shares'!$D$2:$D$185,'Market shares starting point Fe'!$D184)=0,(SUMIFS('RAW data extract'!BC$74:BC$81,'RAW data extract'!$C$74:$C$81,VLOOKUP('Market shares starting point Fe'!$D184,Nomenclature!$F$1:$G$8,2,FALSE))-'Market shares starting point Fe'!BE184)+BE184,$Z184/SUMIFS('Eurostat market shares'!$Z$2:$Z$185,'Eurostat market shares'!$C$2:$C$185,'Market shares starting point Fe'!$C184,'Eurostat market shares'!$D$2:$D$185,'Market shares starting point Fe'!$D184)*(SUMIFS('RAW data extract'!BC$74:BC$81,'RAW data extract'!$C$74:$C$81,VLOOKUP('Market shares starting point Fe'!$D184,Nomenclature!$F$1:$G$8,2,FALSE))-'Market shares starting point Fe'!BE184)+BE184)</f>
        <v>0.60163005403862202</v>
      </c>
      <c r="BG184" s="7">
        <f>IF(SUMIFS('Eurostat market shares'!$Z$2:$Z$185,'Eurostat market shares'!$C$2:$C$185,'Market shares starting point Fe'!$C184,'Eurostat market shares'!$D$2:$D$185,'Market shares starting point Fe'!$D184)=0,(SUMIFS('RAW data extract'!BD$74:BD$81,'RAW data extract'!$C$74:$C$81,VLOOKUP('Market shares starting point Fe'!$D184,Nomenclature!$F$1:$G$8,2,FALSE))-'Market shares starting point Fe'!BF184)+BF184,$Z184/SUMIFS('Eurostat market shares'!$Z$2:$Z$185,'Eurostat market shares'!$C$2:$C$185,'Market shares starting point Fe'!$C184,'Eurostat market shares'!$D$2:$D$185,'Market shares starting point Fe'!$D184)*(SUMIFS('RAW data extract'!BD$74:BD$81,'RAW data extract'!$C$74:$C$81,VLOOKUP('Market shares starting point Fe'!$D184,Nomenclature!$F$1:$G$8,2,FALSE))-'Market shares starting point Fe'!BF184)+BF184)</f>
        <v>0.56529754551050027</v>
      </c>
      <c r="BH184" s="7">
        <f>IF(SUMIFS('Eurostat market shares'!$Z$2:$Z$185,'Eurostat market shares'!$C$2:$C$185,'Market shares starting point Fe'!$C184,'Eurostat market shares'!$D$2:$D$185,'Market shares starting point Fe'!$D184)=0,(SUMIFS('RAW data extract'!BE$74:BE$81,'RAW data extract'!$C$74:$C$81,VLOOKUP('Market shares starting point Fe'!$D184,Nomenclature!$F$1:$G$8,2,FALSE))-'Market shares starting point Fe'!BG184)+BG184,$Z184/SUMIFS('Eurostat market shares'!$Z$2:$Z$185,'Eurostat market shares'!$C$2:$C$185,'Market shares starting point Fe'!$C184,'Eurostat market shares'!$D$2:$D$185,'Market shares starting point Fe'!$D184)*(SUMIFS('RAW data extract'!BE$74:BE$81,'RAW data extract'!$C$74:$C$81,VLOOKUP('Market shares starting point Fe'!$D184,Nomenclature!$F$1:$G$8,2,FALSE))-'Market shares starting point Fe'!BG184)+BG184)</f>
        <v>0.52399357406771274</v>
      </c>
    </row>
    <row r="185" spans="1:60" hidden="1" x14ac:dyDescent="0.3">
      <c r="A185" s="2" t="s">
        <v>9</v>
      </c>
      <c r="B185" s="2" t="s">
        <v>10</v>
      </c>
      <c r="C185" s="2" t="s">
        <v>39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6">
        <f>1-SUM(J179:J184)</f>
        <v>0</v>
      </c>
      <c r="K185" s="6">
        <f t="shared" ref="K185" si="998">1-SUM(K179:K184)</f>
        <v>-4.9261083743701306E-5</v>
      </c>
      <c r="L185" s="6">
        <f t="shared" ref="L185" si="999">1-SUM(L179:L184)</f>
        <v>0</v>
      </c>
      <c r="M185" s="6">
        <f t="shared" ref="M185" si="1000">1-SUM(M179:M184)</f>
        <v>4.8181161166116482E-5</v>
      </c>
      <c r="N185" s="6">
        <f t="shared" ref="N185" si="1001">1-SUM(N179:N184)</f>
        <v>0</v>
      </c>
      <c r="O185" s="6">
        <f t="shared" ref="O185" si="1002">1-SUM(O179:O184)</f>
        <v>-4.1809515845647738E-5</v>
      </c>
      <c r="P185" s="6">
        <f t="shared" ref="P185" si="1003">1-SUM(P179:P184)</f>
        <v>4.4387234231502148E-5</v>
      </c>
      <c r="Q185" s="6">
        <f t="shared" ref="Q185" si="1004">1-SUM(Q179:Q184)</f>
        <v>-4.0376307183009885E-5</v>
      </c>
      <c r="R185" s="6">
        <f t="shared" ref="R185" si="1005">1-SUM(R179:R184)</f>
        <v>3.6643459142560175E-5</v>
      </c>
      <c r="S185" s="6">
        <f t="shared" ref="S185" si="1006">1-SUM(S179:S184)</f>
        <v>0</v>
      </c>
      <c r="T185" s="6">
        <f t="shared" ref="T185" si="1007">1-SUM(T179:T184)</f>
        <v>0</v>
      </c>
      <c r="U185" s="6">
        <f t="shared" ref="U185" si="1008">1-SUM(U179:U184)</f>
        <v>0</v>
      </c>
      <c r="V185" s="6">
        <f t="shared" ref="V185" si="1009">1-SUM(V179:V184)</f>
        <v>0</v>
      </c>
      <c r="W185" s="6">
        <f t="shared" ref="W185" si="1010">1-SUM(W179:W184)</f>
        <v>0</v>
      </c>
      <c r="X185" s="6">
        <f t="shared" ref="X185" si="1011">1-SUM(X179:X184)</f>
        <v>-4.5216133116365853E-5</v>
      </c>
      <c r="Y185" s="6">
        <f t="shared" ref="Y185" si="1012">1-SUM(Y179:Y184)</f>
        <v>-4.520386945139343E-5</v>
      </c>
      <c r="Z185" s="6">
        <f t="shared" ref="Z185" si="1013">1-SUM(Z179:Z184)</f>
        <v>0</v>
      </c>
      <c r="AA185" s="7">
        <f>IF(SUMIFS('Eurostat market shares'!$Z$2:$Z$185,'Eurostat market shares'!$C$2:$C$185,'Market shares starting point Fe'!$C185,'Eurostat market shares'!$D$2:$D$185,'Market shares starting point Fe'!$D185)=0,(SUMIFS('RAW data extract'!X$74:X$81,'RAW data extract'!$C$74:$C$81,VLOOKUP('Market shares starting point Fe'!$D185,Nomenclature!$F$1:$G$8,2,FALSE))-'Market shares starting point Fe'!Z185)+Z185,$Z185/SUMIFS('Eurostat market shares'!$Z$2:$Z$185,'Eurostat market shares'!$C$2:$C$185,'Market shares starting point Fe'!$C185,'Eurostat market shares'!$D$2:$D$185,'Market shares starting point Fe'!$D185)*(SUMIFS('RAW data extract'!X$74:X$81,'RAW data extract'!$C$74:$C$81,VLOOKUP('Market shares starting point Fe'!$D185,Nomenclature!$F$1:$G$8,2,FALSE))-'Market shares starting point Fe'!Z185)+Z185)</f>
        <v>1.0276613981721808E-3</v>
      </c>
      <c r="AB185" s="7">
        <f>IF(SUMIFS('Eurostat market shares'!$Z$2:$Z$185,'Eurostat market shares'!$C$2:$C$185,'Market shares starting point Fe'!$C185,'Eurostat market shares'!$D$2:$D$185,'Market shares starting point Fe'!$D185)=0,(SUMIFS('RAW data extract'!Y$74:Y$81,'RAW data extract'!$C$74:$C$81,VLOOKUP('Market shares starting point Fe'!$D185,Nomenclature!$F$1:$G$8,2,FALSE))-'Market shares starting point Fe'!AA185)+AA185,$Z185/SUMIFS('Eurostat market shares'!$Z$2:$Z$185,'Eurostat market shares'!$C$2:$C$185,'Market shares starting point Fe'!$C185,'Eurostat market shares'!$D$2:$D$185,'Market shares starting point Fe'!$D185)*(SUMIFS('RAW data extract'!Y$74:Y$81,'RAW data extract'!$C$74:$C$81,VLOOKUP('Market shares starting point Fe'!$D185,Nomenclature!$F$1:$G$8,2,FALSE))-'Market shares starting point Fe'!AA185)+AA185)</f>
        <v>1.0389435716427644E-3</v>
      </c>
      <c r="AC185" s="7">
        <f>IF(SUMIFS('Eurostat market shares'!$Z$2:$Z$185,'Eurostat market shares'!$C$2:$C$185,'Market shares starting point Fe'!$C185,'Eurostat market shares'!$D$2:$D$185,'Market shares starting point Fe'!$D185)=0,(SUMIFS('RAW data extract'!Z$74:Z$81,'RAW data extract'!$C$74:$C$81,VLOOKUP('Market shares starting point Fe'!$D185,Nomenclature!$F$1:$G$8,2,FALSE))-'Market shares starting point Fe'!AB185)+AB185,$Z185/SUMIFS('Eurostat market shares'!$Z$2:$Z$185,'Eurostat market shares'!$C$2:$C$185,'Market shares starting point Fe'!$C185,'Eurostat market shares'!$D$2:$D$185,'Market shares starting point Fe'!$D185)*(SUMIFS('RAW data extract'!Z$74:Z$81,'RAW data extract'!$C$74:$C$81,VLOOKUP('Market shares starting point Fe'!$D185,Nomenclature!$F$1:$G$8,2,FALSE))-'Market shares starting point Fe'!AB185)+AB185)</f>
        <v>1.0579582146478287E-3</v>
      </c>
      <c r="AD185" s="7">
        <f>IF(SUMIFS('Eurostat market shares'!$Z$2:$Z$185,'Eurostat market shares'!$C$2:$C$185,'Market shares starting point Fe'!$C185,'Eurostat market shares'!$D$2:$D$185,'Market shares starting point Fe'!$D185)=0,(SUMIFS('RAW data extract'!AA$74:AA$81,'RAW data extract'!$C$74:$C$81,VLOOKUP('Market shares starting point Fe'!$D185,Nomenclature!$F$1:$G$8,2,FALSE))-'Market shares starting point Fe'!AC185)+AC185,$Z185/SUMIFS('Eurostat market shares'!$Z$2:$Z$185,'Eurostat market shares'!$C$2:$C$185,'Market shares starting point Fe'!$C185,'Eurostat market shares'!$D$2:$D$185,'Market shares starting point Fe'!$D185)*(SUMIFS('RAW data extract'!AA$74:AA$81,'RAW data extract'!$C$74:$C$81,VLOOKUP('Market shares starting point Fe'!$D185,Nomenclature!$F$1:$G$8,2,FALSE))-'Market shares starting point Fe'!AC185)+AC185)</f>
        <v>1.0918108716969316E-3</v>
      </c>
      <c r="AE185" s="7">
        <f>IF(SUMIFS('Eurostat market shares'!$Z$2:$Z$185,'Eurostat market shares'!$C$2:$C$185,'Market shares starting point Fe'!$C185,'Eurostat market shares'!$D$2:$D$185,'Market shares starting point Fe'!$D185)=0,(SUMIFS('RAW data extract'!AB$74:AB$81,'RAW data extract'!$C$74:$C$81,VLOOKUP('Market shares starting point Fe'!$D185,Nomenclature!$F$1:$G$8,2,FALSE))-'Market shares starting point Fe'!AD185)+AD185,$Z185/SUMIFS('Eurostat market shares'!$Z$2:$Z$185,'Eurostat market shares'!$C$2:$C$185,'Market shares starting point Fe'!$C185,'Eurostat market shares'!$D$2:$D$185,'Market shares starting point Fe'!$D185)*(SUMIFS('RAW data extract'!AB$74:AB$81,'RAW data extract'!$C$74:$C$81,VLOOKUP('Market shares starting point Fe'!$D185,Nomenclature!$F$1:$G$8,2,FALSE))-'Market shares starting point Fe'!AD185)+AD185)</f>
        <v>1.1047632222943586E-3</v>
      </c>
      <c r="AF185" s="7">
        <f>IF(SUMIFS('Eurostat market shares'!$Z$2:$Z$185,'Eurostat market shares'!$C$2:$C$185,'Market shares starting point Fe'!$C185,'Eurostat market shares'!$D$2:$D$185,'Market shares starting point Fe'!$D185)=0,(SUMIFS('RAW data extract'!AC$74:AC$81,'RAW data extract'!$C$74:$C$81,VLOOKUP('Market shares starting point Fe'!$D185,Nomenclature!$F$1:$G$8,2,FALSE))-'Market shares starting point Fe'!AE185)+AE185,$Z185/SUMIFS('Eurostat market shares'!$Z$2:$Z$185,'Eurostat market shares'!$C$2:$C$185,'Market shares starting point Fe'!$C185,'Eurostat market shares'!$D$2:$D$185,'Market shares starting point Fe'!$D185)*(SUMIFS('RAW data extract'!AC$74:AC$81,'RAW data extract'!$C$74:$C$81,VLOOKUP('Market shares starting point Fe'!$D185,Nomenclature!$F$1:$G$8,2,FALSE))-'Market shares starting point Fe'!AE185)+AE185)</f>
        <v>1.1198286141097071E-3</v>
      </c>
      <c r="AG185" s="7">
        <f>IF(SUMIFS('Eurostat market shares'!$Z$2:$Z$185,'Eurostat market shares'!$C$2:$C$185,'Market shares starting point Fe'!$C185,'Eurostat market shares'!$D$2:$D$185,'Market shares starting point Fe'!$D185)=0,(SUMIFS('RAW data extract'!AD$74:AD$81,'RAW data extract'!$C$74:$C$81,VLOOKUP('Market shares starting point Fe'!$D185,Nomenclature!$F$1:$G$8,2,FALSE))-'Market shares starting point Fe'!AF185)+AF185,$Z185/SUMIFS('Eurostat market shares'!$Z$2:$Z$185,'Eurostat market shares'!$C$2:$C$185,'Market shares starting point Fe'!$C185,'Eurostat market shares'!$D$2:$D$185,'Market shares starting point Fe'!$D185)*(SUMIFS('RAW data extract'!AD$74:AD$81,'RAW data extract'!$C$74:$C$81,VLOOKUP('Market shares starting point Fe'!$D185,Nomenclature!$F$1:$G$8,2,FALSE))-'Market shares starting point Fe'!AF185)+AF185)</f>
        <v>1.1369397967602194E-3</v>
      </c>
      <c r="AH185" s="7">
        <f>IF(SUMIFS('Eurostat market shares'!$Z$2:$Z$185,'Eurostat market shares'!$C$2:$C$185,'Market shares starting point Fe'!$C185,'Eurostat market shares'!$D$2:$D$185,'Market shares starting point Fe'!$D185)=0,(SUMIFS('RAW data extract'!AE$74:AE$81,'RAW data extract'!$C$74:$C$81,VLOOKUP('Market shares starting point Fe'!$D185,Nomenclature!$F$1:$G$8,2,FALSE))-'Market shares starting point Fe'!AG185)+AG185,$Z185/SUMIFS('Eurostat market shares'!$Z$2:$Z$185,'Eurostat market shares'!$C$2:$C$185,'Market shares starting point Fe'!$C185,'Eurostat market shares'!$D$2:$D$185,'Market shares starting point Fe'!$D185)*(SUMIFS('RAW data extract'!AE$74:AE$81,'RAW data extract'!$C$74:$C$81,VLOOKUP('Market shares starting point Fe'!$D185,Nomenclature!$F$1:$G$8,2,FALSE))-'Market shares starting point Fe'!AG185)+AG185)</f>
        <v>1.1573620931676655E-3</v>
      </c>
      <c r="AI185" s="7">
        <f>IF(SUMIFS('Eurostat market shares'!$Z$2:$Z$185,'Eurostat market shares'!$C$2:$C$185,'Market shares starting point Fe'!$C185,'Eurostat market shares'!$D$2:$D$185,'Market shares starting point Fe'!$D185)=0,(SUMIFS('RAW data extract'!AF$74:AF$81,'RAW data extract'!$C$74:$C$81,VLOOKUP('Market shares starting point Fe'!$D185,Nomenclature!$F$1:$G$8,2,FALSE))-'Market shares starting point Fe'!AH185)+AH185,$Z185/SUMIFS('Eurostat market shares'!$Z$2:$Z$185,'Eurostat market shares'!$C$2:$C$185,'Market shares starting point Fe'!$C185,'Eurostat market shares'!$D$2:$D$185,'Market shares starting point Fe'!$D185)*(SUMIFS('RAW data extract'!AF$74:AF$81,'RAW data extract'!$C$74:$C$81,VLOOKUP('Market shares starting point Fe'!$D185,Nomenclature!$F$1:$G$8,2,FALSE))-'Market shares starting point Fe'!AH185)+AH185)</f>
        <v>1.1798006925014368E-3</v>
      </c>
      <c r="AJ185" s="7">
        <f>IF(SUMIFS('Eurostat market shares'!$Z$2:$Z$185,'Eurostat market shares'!$C$2:$C$185,'Market shares starting point Fe'!$C185,'Eurostat market shares'!$D$2:$D$185,'Market shares starting point Fe'!$D185)=0,(SUMIFS('RAW data extract'!AG$74:AG$81,'RAW data extract'!$C$74:$C$81,VLOOKUP('Market shares starting point Fe'!$D185,Nomenclature!$F$1:$G$8,2,FALSE))-'Market shares starting point Fe'!AI185)+AI185,$Z185/SUMIFS('Eurostat market shares'!$Z$2:$Z$185,'Eurostat market shares'!$C$2:$C$185,'Market shares starting point Fe'!$C185,'Eurostat market shares'!$D$2:$D$185,'Market shares starting point Fe'!$D185)*(SUMIFS('RAW data extract'!AG$74:AG$81,'RAW data extract'!$C$74:$C$81,VLOOKUP('Market shares starting point Fe'!$D185,Nomenclature!$F$1:$G$8,2,FALSE))-'Market shares starting point Fe'!AI185)+AI185)</f>
        <v>1.2044940601735241E-3</v>
      </c>
      <c r="AK185" s="7">
        <f>IF(SUMIFS('Eurostat market shares'!$Z$2:$Z$185,'Eurostat market shares'!$C$2:$C$185,'Market shares starting point Fe'!$C185,'Eurostat market shares'!$D$2:$D$185,'Market shares starting point Fe'!$D185)=0,(SUMIFS('RAW data extract'!AH$74:AH$81,'RAW data extract'!$C$74:$C$81,VLOOKUP('Market shares starting point Fe'!$D185,Nomenclature!$F$1:$G$8,2,FALSE))-'Market shares starting point Fe'!AJ185)+AJ185,$Z185/SUMIFS('Eurostat market shares'!$Z$2:$Z$185,'Eurostat market shares'!$C$2:$C$185,'Market shares starting point Fe'!$C185,'Eurostat market shares'!$D$2:$D$185,'Market shares starting point Fe'!$D185)*(SUMIFS('RAW data extract'!AH$74:AH$81,'RAW data extract'!$C$74:$C$81,VLOOKUP('Market shares starting point Fe'!$D185,Nomenclature!$F$1:$G$8,2,FALSE))-'Market shares starting point Fe'!AJ185)+AJ185)</f>
        <v>1.2336119238165659E-3</v>
      </c>
      <c r="AL185" s="7">
        <f>IF(SUMIFS('Eurostat market shares'!$Z$2:$Z$185,'Eurostat market shares'!$C$2:$C$185,'Market shares starting point Fe'!$C185,'Eurostat market shares'!$D$2:$D$185,'Market shares starting point Fe'!$D185)=0,(SUMIFS('RAW data extract'!AI$74:AI$81,'RAW data extract'!$C$74:$C$81,VLOOKUP('Market shares starting point Fe'!$D185,Nomenclature!$F$1:$G$8,2,FALSE))-'Market shares starting point Fe'!AK185)+AK185,$Z185/SUMIFS('Eurostat market shares'!$Z$2:$Z$185,'Eurostat market shares'!$C$2:$C$185,'Market shares starting point Fe'!$C185,'Eurostat market shares'!$D$2:$D$185,'Market shares starting point Fe'!$D185)*(SUMIFS('RAW data extract'!AI$74:AI$81,'RAW data extract'!$C$74:$C$81,VLOOKUP('Market shares starting point Fe'!$D185,Nomenclature!$F$1:$G$8,2,FALSE))-'Market shares starting point Fe'!AK185)+AK185)</f>
        <v>1.268465559516849E-3</v>
      </c>
      <c r="AM185" s="7">
        <f>IF(SUMIFS('Eurostat market shares'!$Z$2:$Z$185,'Eurostat market shares'!$C$2:$C$185,'Market shares starting point Fe'!$C185,'Eurostat market shares'!$D$2:$D$185,'Market shares starting point Fe'!$D185)=0,(SUMIFS('RAW data extract'!AJ$74:AJ$81,'RAW data extract'!$C$74:$C$81,VLOOKUP('Market shares starting point Fe'!$D185,Nomenclature!$F$1:$G$8,2,FALSE))-'Market shares starting point Fe'!AL185)+AL185,$Z185/SUMIFS('Eurostat market shares'!$Z$2:$Z$185,'Eurostat market shares'!$C$2:$C$185,'Market shares starting point Fe'!$C185,'Eurostat market shares'!$D$2:$D$185,'Market shares starting point Fe'!$D185)*(SUMIFS('RAW data extract'!AJ$74:AJ$81,'RAW data extract'!$C$74:$C$81,VLOOKUP('Market shares starting point Fe'!$D185,Nomenclature!$F$1:$G$8,2,FALSE))-'Market shares starting point Fe'!AL185)+AL185)</f>
        <v>1.3109464826405865E-3</v>
      </c>
      <c r="AN185" s="7">
        <f>IF(SUMIFS('Eurostat market shares'!$Z$2:$Z$185,'Eurostat market shares'!$C$2:$C$185,'Market shares starting point Fe'!$C185,'Eurostat market shares'!$D$2:$D$185,'Market shares starting point Fe'!$D185)=0,(SUMIFS('RAW data extract'!AK$74:AK$81,'RAW data extract'!$C$74:$C$81,VLOOKUP('Market shares starting point Fe'!$D185,Nomenclature!$F$1:$G$8,2,FALSE))-'Market shares starting point Fe'!AM185)+AM185,$Z185/SUMIFS('Eurostat market shares'!$Z$2:$Z$185,'Eurostat market shares'!$C$2:$C$185,'Market shares starting point Fe'!$C185,'Eurostat market shares'!$D$2:$D$185,'Market shares starting point Fe'!$D185)*(SUMIFS('RAW data extract'!AK$74:AK$81,'RAW data extract'!$C$74:$C$81,VLOOKUP('Market shares starting point Fe'!$D185,Nomenclature!$F$1:$G$8,2,FALSE))-'Market shares starting point Fe'!AM185)+AM185)</f>
        <v>1.3643967276903124E-3</v>
      </c>
      <c r="AO185" s="7">
        <f>IF(SUMIFS('Eurostat market shares'!$Z$2:$Z$185,'Eurostat market shares'!$C$2:$C$185,'Market shares starting point Fe'!$C185,'Eurostat market shares'!$D$2:$D$185,'Market shares starting point Fe'!$D185)=0,(SUMIFS('RAW data extract'!AL$74:AL$81,'RAW data extract'!$C$74:$C$81,VLOOKUP('Market shares starting point Fe'!$D185,Nomenclature!$F$1:$G$8,2,FALSE))-'Market shares starting point Fe'!AN185)+AN185,$Z185/SUMIFS('Eurostat market shares'!$Z$2:$Z$185,'Eurostat market shares'!$C$2:$C$185,'Market shares starting point Fe'!$C185,'Eurostat market shares'!$D$2:$D$185,'Market shares starting point Fe'!$D185)*(SUMIFS('RAW data extract'!AL$74:AL$81,'RAW data extract'!$C$74:$C$81,VLOOKUP('Market shares starting point Fe'!$D185,Nomenclature!$F$1:$G$8,2,FALSE))-'Market shares starting point Fe'!AN185)+AN185)</f>
        <v>1.4271798005425584E-3</v>
      </c>
      <c r="AP185" s="7">
        <f>IF(SUMIFS('Eurostat market shares'!$Z$2:$Z$185,'Eurostat market shares'!$C$2:$C$185,'Market shares starting point Fe'!$C185,'Eurostat market shares'!$D$2:$D$185,'Market shares starting point Fe'!$D185)=0,(SUMIFS('RAW data extract'!AM$74:AM$81,'RAW data extract'!$C$74:$C$81,VLOOKUP('Market shares starting point Fe'!$D185,Nomenclature!$F$1:$G$8,2,FALSE))-'Market shares starting point Fe'!AO185)+AO185,$Z185/SUMIFS('Eurostat market shares'!$Z$2:$Z$185,'Eurostat market shares'!$C$2:$C$185,'Market shares starting point Fe'!$C185,'Eurostat market shares'!$D$2:$D$185,'Market shares starting point Fe'!$D185)*(SUMIFS('RAW data extract'!AM$74:AM$81,'RAW data extract'!$C$74:$C$81,VLOOKUP('Market shares starting point Fe'!$D185,Nomenclature!$F$1:$G$8,2,FALSE))-'Market shares starting point Fe'!AO185)+AO185)</f>
        <v>1.5003741575477807E-3</v>
      </c>
      <c r="AQ185" s="7">
        <f>IF(SUMIFS('Eurostat market shares'!$Z$2:$Z$185,'Eurostat market shares'!$C$2:$C$185,'Market shares starting point Fe'!$C185,'Eurostat market shares'!$D$2:$D$185,'Market shares starting point Fe'!$D185)=0,(SUMIFS('RAW data extract'!AN$74:AN$81,'RAW data extract'!$C$74:$C$81,VLOOKUP('Market shares starting point Fe'!$D185,Nomenclature!$F$1:$G$8,2,FALSE))-'Market shares starting point Fe'!AP185)+AP185,$Z185/SUMIFS('Eurostat market shares'!$Z$2:$Z$185,'Eurostat market shares'!$C$2:$C$185,'Market shares starting point Fe'!$C185,'Eurostat market shares'!$D$2:$D$185,'Market shares starting point Fe'!$D185)*(SUMIFS('RAW data extract'!AN$74:AN$81,'RAW data extract'!$C$74:$C$81,VLOOKUP('Market shares starting point Fe'!$D185,Nomenclature!$F$1:$G$8,2,FALSE))-'Market shares starting point Fe'!AP185)+AP185)</f>
        <v>1.5829916365067375E-3</v>
      </c>
      <c r="AR185" s="7">
        <f>IF(SUMIFS('Eurostat market shares'!$Z$2:$Z$185,'Eurostat market shares'!$C$2:$C$185,'Market shares starting point Fe'!$C185,'Eurostat market shares'!$D$2:$D$185,'Market shares starting point Fe'!$D185)=0,(SUMIFS('RAW data extract'!AO$74:AO$81,'RAW data extract'!$C$74:$C$81,VLOOKUP('Market shares starting point Fe'!$D185,Nomenclature!$F$1:$G$8,2,FALSE))-'Market shares starting point Fe'!AQ185)+AQ185,$Z185/SUMIFS('Eurostat market shares'!$Z$2:$Z$185,'Eurostat market shares'!$C$2:$C$185,'Market shares starting point Fe'!$C185,'Eurostat market shares'!$D$2:$D$185,'Market shares starting point Fe'!$D185)*(SUMIFS('RAW data extract'!AO$74:AO$81,'RAW data extract'!$C$74:$C$81,VLOOKUP('Market shares starting point Fe'!$D185,Nomenclature!$F$1:$G$8,2,FALSE))-'Market shares starting point Fe'!AQ185)+AQ185)</f>
        <v>1.6761214113994709E-3</v>
      </c>
      <c r="AS185" s="7">
        <f>IF(SUMIFS('Eurostat market shares'!$Z$2:$Z$185,'Eurostat market shares'!$C$2:$C$185,'Market shares starting point Fe'!$C185,'Eurostat market shares'!$D$2:$D$185,'Market shares starting point Fe'!$D185)=0,(SUMIFS('RAW data extract'!AP$74:AP$81,'RAW data extract'!$C$74:$C$81,VLOOKUP('Market shares starting point Fe'!$D185,Nomenclature!$F$1:$G$8,2,FALSE))-'Market shares starting point Fe'!AR185)+AR185,$Z185/SUMIFS('Eurostat market shares'!$Z$2:$Z$185,'Eurostat market shares'!$C$2:$C$185,'Market shares starting point Fe'!$C185,'Eurostat market shares'!$D$2:$D$185,'Market shares starting point Fe'!$D185)*(SUMIFS('RAW data extract'!AP$74:AP$81,'RAW data extract'!$C$74:$C$81,VLOOKUP('Market shares starting point Fe'!$D185,Nomenclature!$F$1:$G$8,2,FALSE))-'Market shares starting point Fe'!AR185)+AR185)</f>
        <v>1.7810369068512488E-3</v>
      </c>
      <c r="AT185" s="7">
        <f>IF(SUMIFS('Eurostat market shares'!$Z$2:$Z$185,'Eurostat market shares'!$C$2:$C$185,'Market shares starting point Fe'!$C185,'Eurostat market shares'!$D$2:$D$185,'Market shares starting point Fe'!$D185)=0,(SUMIFS('RAW data extract'!AQ$74:AQ$81,'RAW data extract'!$C$74:$C$81,VLOOKUP('Market shares starting point Fe'!$D185,Nomenclature!$F$1:$G$8,2,FALSE))-'Market shares starting point Fe'!AS185)+AS185,$Z185/SUMIFS('Eurostat market shares'!$Z$2:$Z$185,'Eurostat market shares'!$C$2:$C$185,'Market shares starting point Fe'!$C185,'Eurostat market shares'!$D$2:$D$185,'Market shares starting point Fe'!$D185)*(SUMIFS('RAW data extract'!AQ$74:AQ$81,'RAW data extract'!$C$74:$C$81,VLOOKUP('Market shares starting point Fe'!$D185,Nomenclature!$F$1:$G$8,2,FALSE))-'Market shares starting point Fe'!AS185)+AS185)</f>
        <v>1.9017989984994575E-3</v>
      </c>
      <c r="AU185" s="7">
        <f>IF(SUMIFS('Eurostat market shares'!$Z$2:$Z$185,'Eurostat market shares'!$C$2:$C$185,'Market shares starting point Fe'!$C185,'Eurostat market shares'!$D$2:$D$185,'Market shares starting point Fe'!$D185)=0,(SUMIFS('RAW data extract'!AR$74:AR$81,'RAW data extract'!$C$74:$C$81,VLOOKUP('Market shares starting point Fe'!$D185,Nomenclature!$F$1:$G$8,2,FALSE))-'Market shares starting point Fe'!AT185)+AT185,$Z185/SUMIFS('Eurostat market shares'!$Z$2:$Z$185,'Eurostat market shares'!$C$2:$C$185,'Market shares starting point Fe'!$C185,'Eurostat market shares'!$D$2:$D$185,'Market shares starting point Fe'!$D185)*(SUMIFS('RAW data extract'!AR$74:AR$81,'RAW data extract'!$C$74:$C$81,VLOOKUP('Market shares starting point Fe'!$D185,Nomenclature!$F$1:$G$8,2,FALSE))-'Market shares starting point Fe'!AT185)+AT185)</f>
        <v>2.0369226609876778E-3</v>
      </c>
      <c r="AV185" s="7">
        <f>IF(SUMIFS('Eurostat market shares'!$Z$2:$Z$185,'Eurostat market shares'!$C$2:$C$185,'Market shares starting point Fe'!$C185,'Eurostat market shares'!$D$2:$D$185,'Market shares starting point Fe'!$D185)=0,(SUMIFS('RAW data extract'!AS$74:AS$81,'RAW data extract'!$C$74:$C$81,VLOOKUP('Market shares starting point Fe'!$D185,Nomenclature!$F$1:$G$8,2,FALSE))-'Market shares starting point Fe'!AU185)+AU185,$Z185/SUMIFS('Eurostat market shares'!$Z$2:$Z$185,'Eurostat market shares'!$C$2:$C$185,'Market shares starting point Fe'!$C185,'Eurostat market shares'!$D$2:$D$185,'Market shares starting point Fe'!$D185)*(SUMIFS('RAW data extract'!AS$74:AS$81,'RAW data extract'!$C$74:$C$81,VLOOKUP('Market shares starting point Fe'!$D185,Nomenclature!$F$1:$G$8,2,FALSE))-'Market shares starting point Fe'!AU185)+AU185)</f>
        <v>2.1971128177983327E-3</v>
      </c>
      <c r="AW185" s="7">
        <f>IF(SUMIFS('Eurostat market shares'!$Z$2:$Z$185,'Eurostat market shares'!$C$2:$C$185,'Market shares starting point Fe'!$C185,'Eurostat market shares'!$D$2:$D$185,'Market shares starting point Fe'!$D185)=0,(SUMIFS('RAW data extract'!AT$74:AT$81,'RAW data extract'!$C$74:$C$81,VLOOKUP('Market shares starting point Fe'!$D185,Nomenclature!$F$1:$G$8,2,FALSE))-'Market shares starting point Fe'!AV185)+AV185,$Z185/SUMIFS('Eurostat market shares'!$Z$2:$Z$185,'Eurostat market shares'!$C$2:$C$185,'Market shares starting point Fe'!$C185,'Eurostat market shares'!$D$2:$D$185,'Market shares starting point Fe'!$D185)*(SUMIFS('RAW data extract'!AT$74:AT$81,'RAW data extract'!$C$74:$C$81,VLOOKUP('Market shares starting point Fe'!$D185,Nomenclature!$F$1:$G$8,2,FALSE))-'Market shares starting point Fe'!AV185)+AV185)</f>
        <v>2.3889626204798035E-3</v>
      </c>
      <c r="AX185" s="7">
        <f>IF(SUMIFS('Eurostat market shares'!$Z$2:$Z$185,'Eurostat market shares'!$C$2:$C$185,'Market shares starting point Fe'!$C185,'Eurostat market shares'!$D$2:$D$185,'Market shares starting point Fe'!$D185)=0,(SUMIFS('RAW data extract'!AU$74:AU$81,'RAW data extract'!$C$74:$C$81,VLOOKUP('Market shares starting point Fe'!$D185,Nomenclature!$F$1:$G$8,2,FALSE))-'Market shares starting point Fe'!AW185)+AW185,$Z185/SUMIFS('Eurostat market shares'!$Z$2:$Z$185,'Eurostat market shares'!$C$2:$C$185,'Market shares starting point Fe'!$C185,'Eurostat market shares'!$D$2:$D$185,'Market shares starting point Fe'!$D185)*(SUMIFS('RAW data extract'!AU$74:AU$81,'RAW data extract'!$C$74:$C$81,VLOOKUP('Market shares starting point Fe'!$D185,Nomenclature!$F$1:$G$8,2,FALSE))-'Market shares starting point Fe'!AW185)+AW185)</f>
        <v>2.6221717132054179E-3</v>
      </c>
      <c r="AY185" s="7">
        <f>IF(SUMIFS('Eurostat market shares'!$Z$2:$Z$185,'Eurostat market shares'!$C$2:$C$185,'Market shares starting point Fe'!$C185,'Eurostat market shares'!$D$2:$D$185,'Market shares starting point Fe'!$D185)=0,(SUMIFS('RAW data extract'!AV$74:AV$81,'RAW data extract'!$C$74:$C$81,VLOOKUP('Market shares starting point Fe'!$D185,Nomenclature!$F$1:$G$8,2,FALSE))-'Market shares starting point Fe'!AX185)+AX185,$Z185/SUMIFS('Eurostat market shares'!$Z$2:$Z$185,'Eurostat market shares'!$C$2:$C$185,'Market shares starting point Fe'!$C185,'Eurostat market shares'!$D$2:$D$185,'Market shares starting point Fe'!$D185)*(SUMIFS('RAW data extract'!AV$74:AV$81,'RAW data extract'!$C$74:$C$81,VLOOKUP('Market shares starting point Fe'!$D185,Nomenclature!$F$1:$G$8,2,FALSE))-'Market shares starting point Fe'!AX185)+AX185)</f>
        <v>2.8148257461133256E-3</v>
      </c>
      <c r="AZ185" s="7">
        <f>IF(SUMIFS('Eurostat market shares'!$Z$2:$Z$185,'Eurostat market shares'!$C$2:$C$185,'Market shares starting point Fe'!$C185,'Eurostat market shares'!$D$2:$D$185,'Market shares starting point Fe'!$D185)=0,(SUMIFS('RAW data extract'!AW$74:AW$81,'RAW data extract'!$C$74:$C$81,VLOOKUP('Market shares starting point Fe'!$D185,Nomenclature!$F$1:$G$8,2,FALSE))-'Market shares starting point Fe'!AY185)+AY185,$Z185/SUMIFS('Eurostat market shares'!$Z$2:$Z$185,'Eurostat market shares'!$C$2:$C$185,'Market shares starting point Fe'!$C185,'Eurostat market shares'!$D$2:$D$185,'Market shares starting point Fe'!$D185)*(SUMIFS('RAW data extract'!AW$74:AW$81,'RAW data extract'!$C$74:$C$81,VLOOKUP('Market shares starting point Fe'!$D185,Nomenclature!$F$1:$G$8,2,FALSE))-'Market shares starting point Fe'!AY185)+AY185)</f>
        <v>3.0652488740514506E-3</v>
      </c>
      <c r="BA185" s="7">
        <f>IF(SUMIFS('Eurostat market shares'!$Z$2:$Z$185,'Eurostat market shares'!$C$2:$C$185,'Market shares starting point Fe'!$C185,'Eurostat market shares'!$D$2:$D$185,'Market shares starting point Fe'!$D185)=0,(SUMIFS('RAW data extract'!AX$74:AX$81,'RAW data extract'!$C$74:$C$81,VLOOKUP('Market shares starting point Fe'!$D185,Nomenclature!$F$1:$G$8,2,FALSE))-'Market shares starting point Fe'!AZ185)+AZ185,$Z185/SUMIFS('Eurostat market shares'!$Z$2:$Z$185,'Eurostat market shares'!$C$2:$C$185,'Market shares starting point Fe'!$C185,'Eurostat market shares'!$D$2:$D$185,'Market shares starting point Fe'!$D185)*(SUMIFS('RAW data extract'!AX$74:AX$81,'RAW data extract'!$C$74:$C$81,VLOOKUP('Market shares starting point Fe'!$D185,Nomenclature!$F$1:$G$8,2,FALSE))-'Market shares starting point Fe'!AZ185)+AZ185)</f>
        <v>3.334783432032285E-3</v>
      </c>
      <c r="BB185" s="7">
        <f>IF(SUMIFS('Eurostat market shares'!$Z$2:$Z$185,'Eurostat market shares'!$C$2:$C$185,'Market shares starting point Fe'!$C185,'Eurostat market shares'!$D$2:$D$185,'Market shares starting point Fe'!$D185)=0,(SUMIFS('RAW data extract'!AY$74:AY$81,'RAW data extract'!$C$74:$C$81,VLOOKUP('Market shares starting point Fe'!$D185,Nomenclature!$F$1:$G$8,2,FALSE))-'Market shares starting point Fe'!BA185)+BA185,$Z185/SUMIFS('Eurostat market shares'!$Z$2:$Z$185,'Eurostat market shares'!$C$2:$C$185,'Market shares starting point Fe'!$C185,'Eurostat market shares'!$D$2:$D$185,'Market shares starting point Fe'!$D185)*(SUMIFS('RAW data extract'!AY$74:AY$81,'RAW data extract'!$C$74:$C$81,VLOOKUP('Market shares starting point Fe'!$D185,Nomenclature!$F$1:$G$8,2,FALSE))-'Market shares starting point Fe'!BA185)+BA185)</f>
        <v>3.6237132253118015E-3</v>
      </c>
      <c r="BC185" s="7">
        <f>IF(SUMIFS('Eurostat market shares'!$Z$2:$Z$185,'Eurostat market shares'!$C$2:$C$185,'Market shares starting point Fe'!$C185,'Eurostat market shares'!$D$2:$D$185,'Market shares starting point Fe'!$D185)=0,(SUMIFS('RAW data extract'!AZ$74:AZ$81,'RAW data extract'!$C$74:$C$81,VLOOKUP('Market shares starting point Fe'!$D185,Nomenclature!$F$1:$G$8,2,FALSE))-'Market shares starting point Fe'!BB185)+BB185,$Z185/SUMIFS('Eurostat market shares'!$Z$2:$Z$185,'Eurostat market shares'!$C$2:$C$185,'Market shares starting point Fe'!$C185,'Eurostat market shares'!$D$2:$D$185,'Market shares starting point Fe'!$D185)*(SUMIFS('RAW data extract'!AZ$74:AZ$81,'RAW data extract'!$C$74:$C$81,VLOOKUP('Market shares starting point Fe'!$D185,Nomenclature!$F$1:$G$8,2,FALSE))-'Market shares starting point Fe'!BB185)+BB185)</f>
        <v>3.93874778335757E-3</v>
      </c>
      <c r="BD185" s="7">
        <f>IF(SUMIFS('Eurostat market shares'!$Z$2:$Z$185,'Eurostat market shares'!$C$2:$C$185,'Market shares starting point Fe'!$C185,'Eurostat market shares'!$D$2:$D$185,'Market shares starting point Fe'!$D185)=0,(SUMIFS('RAW data extract'!BA$74:BA$81,'RAW data extract'!$C$74:$C$81,VLOOKUP('Market shares starting point Fe'!$D185,Nomenclature!$F$1:$G$8,2,FALSE))-'Market shares starting point Fe'!BC185)+BC185,$Z185/SUMIFS('Eurostat market shares'!$Z$2:$Z$185,'Eurostat market shares'!$C$2:$C$185,'Market shares starting point Fe'!$C185,'Eurostat market shares'!$D$2:$D$185,'Market shares starting point Fe'!$D185)*(SUMIFS('RAW data extract'!BA$74:BA$81,'RAW data extract'!$C$74:$C$81,VLOOKUP('Market shares starting point Fe'!$D185,Nomenclature!$F$1:$G$8,2,FALSE))-'Market shares starting point Fe'!BC185)+BC185)</f>
        <v>4.300220416896405E-3</v>
      </c>
      <c r="BE185" s="7">
        <f>IF(SUMIFS('Eurostat market shares'!$Z$2:$Z$185,'Eurostat market shares'!$C$2:$C$185,'Market shares starting point Fe'!$C185,'Eurostat market shares'!$D$2:$D$185,'Market shares starting point Fe'!$D185)=0,(SUMIFS('RAW data extract'!BB$74:BB$81,'RAW data extract'!$C$74:$C$81,VLOOKUP('Market shares starting point Fe'!$D185,Nomenclature!$F$1:$G$8,2,FALSE))-'Market shares starting point Fe'!BD185)+BD185,$Z185/SUMIFS('Eurostat market shares'!$Z$2:$Z$185,'Eurostat market shares'!$C$2:$C$185,'Market shares starting point Fe'!$C185,'Eurostat market shares'!$D$2:$D$185,'Market shares starting point Fe'!$D185)*(SUMIFS('RAW data extract'!BB$74:BB$81,'RAW data extract'!$C$74:$C$81,VLOOKUP('Market shares starting point Fe'!$D185,Nomenclature!$F$1:$G$8,2,FALSE))-'Market shares starting point Fe'!BD185)+BD185)</f>
        <v>4.6939839380802061E-3</v>
      </c>
      <c r="BF185" s="7">
        <f>IF(SUMIFS('Eurostat market shares'!$Z$2:$Z$185,'Eurostat market shares'!$C$2:$C$185,'Market shares starting point Fe'!$C185,'Eurostat market shares'!$D$2:$D$185,'Market shares starting point Fe'!$D185)=0,(SUMIFS('RAW data extract'!BC$74:BC$81,'RAW data extract'!$C$74:$C$81,VLOOKUP('Market shares starting point Fe'!$D185,Nomenclature!$F$1:$G$8,2,FALSE))-'Market shares starting point Fe'!BE185)+BE185,$Z185/SUMIFS('Eurostat market shares'!$Z$2:$Z$185,'Eurostat market shares'!$C$2:$C$185,'Market shares starting point Fe'!$C185,'Eurostat market shares'!$D$2:$D$185,'Market shares starting point Fe'!$D185)*(SUMIFS('RAW data extract'!BC$74:BC$81,'RAW data extract'!$C$74:$C$81,VLOOKUP('Market shares starting point Fe'!$D185,Nomenclature!$F$1:$G$8,2,FALSE))-'Market shares starting point Fe'!BE185)+BE185)</f>
        <v>5.1362652244870237E-3</v>
      </c>
      <c r="BG185" s="7">
        <f>IF(SUMIFS('Eurostat market shares'!$Z$2:$Z$185,'Eurostat market shares'!$C$2:$C$185,'Market shares starting point Fe'!$C185,'Eurostat market shares'!$D$2:$D$185,'Market shares starting point Fe'!$D185)=0,(SUMIFS('RAW data extract'!BD$74:BD$81,'RAW data extract'!$C$74:$C$81,VLOOKUP('Market shares starting point Fe'!$D185,Nomenclature!$F$1:$G$8,2,FALSE))-'Market shares starting point Fe'!BF185)+BF185,$Z185/SUMIFS('Eurostat market shares'!$Z$2:$Z$185,'Eurostat market shares'!$C$2:$C$185,'Market shares starting point Fe'!$C185,'Eurostat market shares'!$D$2:$D$185,'Market shares starting point Fe'!$D185)*(SUMIFS('RAW data extract'!BD$74:BD$81,'RAW data extract'!$C$74:$C$81,VLOOKUP('Market shares starting point Fe'!$D185,Nomenclature!$F$1:$G$8,2,FALSE))-'Market shares starting point Fe'!BF185)+BF185)</f>
        <v>5.6378151138611644E-3</v>
      </c>
      <c r="BH185" s="7">
        <f>IF(SUMIFS('Eurostat market shares'!$Z$2:$Z$185,'Eurostat market shares'!$C$2:$C$185,'Market shares starting point Fe'!$C185,'Eurostat market shares'!$D$2:$D$185,'Market shares starting point Fe'!$D185)=0,(SUMIFS('RAW data extract'!BE$74:BE$81,'RAW data extract'!$C$74:$C$81,VLOOKUP('Market shares starting point Fe'!$D185,Nomenclature!$F$1:$G$8,2,FALSE))-'Market shares starting point Fe'!BG185)+BG185,$Z185/SUMIFS('Eurostat market shares'!$Z$2:$Z$185,'Eurostat market shares'!$C$2:$C$185,'Market shares starting point Fe'!$C185,'Eurostat market shares'!$D$2:$D$185,'Market shares starting point Fe'!$D185)*(SUMIFS('RAW data extract'!BE$74:BE$81,'RAW data extract'!$C$74:$C$81,VLOOKUP('Market shares starting point Fe'!$D185,Nomenclature!$F$1:$G$8,2,FALSE))-'Market shares starting point Fe'!BG185)+BG185)</f>
        <v>6.2088712169205505E-3</v>
      </c>
    </row>
  </sheetData>
  <autoFilter ref="A1:BH185">
    <filterColumn colId="3">
      <filters>
        <filter val="electricit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opLeftCell="A161" workbookViewId="0"/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73</v>
      </c>
      <c r="I2" t="s">
        <v>16</v>
      </c>
      <c r="J2" s="5">
        <f>IFERROR(SUMIFS('Eurostat comsumption'!J$2:J$185,'Eurostat comsumption'!$C$2:$C$185,'Eurostat market shares'!$C2,'Eurostat comsumption'!$D$2:$D$185,'Eurostat market shares'!$D2)/SUMIFS('Eurostat comsumption'!J$2:J$185,'Eurostat comsumption'!$C$2:$C$185,'Eurostat market shares'!$C2,'Eurostat comsumption'!$D$2:$D$185,"total"),0)</f>
        <v>1</v>
      </c>
      <c r="K2" s="5">
        <f>IFERROR(SUMIFS('Eurostat comsumption'!K$2:K$185,'Eurostat comsumption'!$C$2:$C$185,'Eurostat market shares'!$C2,'Eurostat comsumption'!$D$2:$D$185,'Eurostat market shares'!$D2)/SUMIFS('Eurostat comsumption'!K$2:K$185,'Eurostat comsumption'!$C$2:$C$185,'Eurostat market shares'!$C2,'Eurostat comsumption'!$D$2:$D$185,"total"),0)</f>
        <v>1</v>
      </c>
      <c r="L2" s="5">
        <f>IFERROR(SUMIFS('Eurostat comsumption'!L$2:L$185,'Eurostat comsumption'!$C$2:$C$185,'Eurostat market shares'!$C2,'Eurostat comsumption'!$D$2:$D$185,'Eurostat market shares'!$D2)/SUMIFS('Eurostat comsumption'!L$2:L$185,'Eurostat comsumption'!$C$2:$C$185,'Eurostat market shares'!$C2,'Eurostat comsumption'!$D$2:$D$185,"total"),0)</f>
        <v>1</v>
      </c>
      <c r="M2" s="5">
        <f>IFERROR(SUMIFS('Eurostat comsumption'!M$2:M$185,'Eurostat comsumption'!$C$2:$C$185,'Eurostat market shares'!$C2,'Eurostat comsumption'!$D$2:$D$185,'Eurostat market shares'!$D2)/SUMIFS('Eurostat comsumption'!M$2:M$185,'Eurostat comsumption'!$C$2:$C$185,'Eurostat market shares'!$C2,'Eurostat comsumption'!$D$2:$D$185,"total"),0)</f>
        <v>1</v>
      </c>
      <c r="N2" s="5">
        <f>IFERROR(SUMIFS('Eurostat comsumption'!N$2:N$185,'Eurostat comsumption'!$C$2:$C$185,'Eurostat market shares'!$C2,'Eurostat comsumption'!$D$2:$D$185,'Eurostat market shares'!$D2)/SUMIFS('Eurostat comsumption'!N$2:N$185,'Eurostat comsumption'!$C$2:$C$185,'Eurostat market shares'!$C2,'Eurostat comsumption'!$D$2:$D$185,"total"),0)</f>
        <v>1</v>
      </c>
      <c r="O2" s="5">
        <f>IFERROR(SUMIFS('Eurostat comsumption'!O$2:O$185,'Eurostat comsumption'!$C$2:$C$185,'Eurostat market shares'!$C2,'Eurostat comsumption'!$D$2:$D$185,'Eurostat market shares'!$D2)/SUMIFS('Eurostat comsumption'!O$2:O$185,'Eurostat comsumption'!$C$2:$C$185,'Eurostat market shares'!$C2,'Eurostat comsumption'!$D$2:$D$185,"total"),0)</f>
        <v>1</v>
      </c>
      <c r="P2" s="5">
        <f>IFERROR(SUMIFS('Eurostat comsumption'!P$2:P$185,'Eurostat comsumption'!$C$2:$C$185,'Eurostat market shares'!$C2,'Eurostat comsumption'!$D$2:$D$185,'Eurostat market shares'!$D2)/SUMIFS('Eurostat comsumption'!P$2:P$185,'Eurostat comsumption'!$C$2:$C$185,'Eurostat market shares'!$C2,'Eurostat comsumption'!$D$2:$D$185,"total"),0)</f>
        <v>1</v>
      </c>
      <c r="Q2" s="5">
        <f>IFERROR(SUMIFS('Eurostat comsumption'!Q$2:Q$185,'Eurostat comsumption'!$C$2:$C$185,'Eurostat market shares'!$C2,'Eurostat comsumption'!$D$2:$D$185,'Eurostat market shares'!$D2)/SUMIFS('Eurostat comsumption'!Q$2:Q$185,'Eurostat comsumption'!$C$2:$C$185,'Eurostat market shares'!$C2,'Eurostat comsumption'!$D$2:$D$185,"total"),0)</f>
        <v>1</v>
      </c>
      <c r="R2" s="5">
        <f>IFERROR(SUMIFS('Eurostat comsumption'!R$2:R$185,'Eurostat comsumption'!$C$2:$C$185,'Eurostat market shares'!$C2,'Eurostat comsumption'!$D$2:$D$185,'Eurostat market shares'!$D2)/SUMIFS('Eurostat comsumption'!R$2:R$185,'Eurostat comsumption'!$C$2:$C$185,'Eurostat market shares'!$C2,'Eurostat comsumption'!$D$2:$D$185,"total"),0)</f>
        <v>1</v>
      </c>
      <c r="S2" s="5">
        <f>IFERROR(SUMIFS('Eurostat comsumption'!S$2:S$185,'Eurostat comsumption'!$C$2:$C$185,'Eurostat market shares'!$C2,'Eurostat comsumption'!$D$2:$D$185,'Eurostat market shares'!$D2)/SUMIFS('Eurostat comsumption'!S$2:S$185,'Eurostat comsumption'!$C$2:$C$185,'Eurostat market shares'!$C2,'Eurostat comsumption'!$D$2:$D$185,"total"),0)</f>
        <v>1</v>
      </c>
      <c r="T2" s="5">
        <f>IFERROR(SUMIFS('Eurostat comsumption'!T$2:T$185,'Eurostat comsumption'!$C$2:$C$185,'Eurostat market shares'!$C2,'Eurostat comsumption'!$D$2:$D$185,'Eurostat market shares'!$D2)/SUMIFS('Eurostat comsumption'!T$2:T$185,'Eurostat comsumption'!$C$2:$C$185,'Eurostat market shares'!$C2,'Eurostat comsumption'!$D$2:$D$185,"total"),0)</f>
        <v>1</v>
      </c>
      <c r="U2" s="5">
        <f>IFERROR(SUMIFS('Eurostat comsumption'!U$2:U$185,'Eurostat comsumption'!$C$2:$C$185,'Eurostat market shares'!$C2,'Eurostat comsumption'!$D$2:$D$185,'Eurostat market shares'!$D2)/SUMIFS('Eurostat comsumption'!U$2:U$185,'Eurostat comsumption'!$C$2:$C$185,'Eurostat market shares'!$C2,'Eurostat comsumption'!$D$2:$D$185,"total"),0)</f>
        <v>1</v>
      </c>
      <c r="V2" s="5">
        <f>IFERROR(SUMIFS('Eurostat comsumption'!V$2:V$185,'Eurostat comsumption'!$C$2:$C$185,'Eurostat market shares'!$C2,'Eurostat comsumption'!$D$2:$D$185,'Eurostat market shares'!$D2)/SUMIFS('Eurostat comsumption'!V$2:V$185,'Eurostat comsumption'!$C$2:$C$185,'Eurostat market shares'!$C2,'Eurostat comsumption'!$D$2:$D$185,"total"),0)</f>
        <v>1</v>
      </c>
      <c r="W2" s="5">
        <f>IFERROR(SUMIFS('Eurostat comsumption'!W$2:W$185,'Eurostat comsumption'!$C$2:$C$185,'Eurostat market shares'!$C2,'Eurostat comsumption'!$D$2:$D$185,'Eurostat market shares'!$D2)/SUMIFS('Eurostat comsumption'!W$2:W$185,'Eurostat comsumption'!$C$2:$C$185,'Eurostat market shares'!$C2,'Eurostat comsumption'!$D$2:$D$185,"total"),0)</f>
        <v>1</v>
      </c>
      <c r="X2" s="5">
        <f>IFERROR(SUMIFS('Eurostat comsumption'!X$2:X$185,'Eurostat comsumption'!$C$2:$C$185,'Eurostat market shares'!$C2,'Eurostat comsumption'!$D$2:$D$185,'Eurostat market shares'!$D2)/SUMIFS('Eurostat comsumption'!X$2:X$185,'Eurostat comsumption'!$C$2:$C$185,'Eurostat market shares'!$C2,'Eurostat comsumption'!$D$2:$D$185,"total"),0)</f>
        <v>1</v>
      </c>
      <c r="Y2" s="5">
        <f>IFERROR(SUMIFS('Eurostat comsumption'!Y$2:Y$185,'Eurostat comsumption'!$C$2:$C$185,'Eurostat market shares'!$C2,'Eurostat comsumption'!$D$2:$D$185,'Eurostat market shares'!$D2)/SUMIFS('Eurostat comsumption'!Y$2:Y$185,'Eurostat comsumption'!$C$2:$C$185,'Eurostat market shares'!$C2,'Eurostat comsumption'!$D$2:$D$185,"total"),0)</f>
        <v>1</v>
      </c>
      <c r="Z2" s="5">
        <f>IFERROR(SUMIFS('Eurostat comsumption'!Z$2:Z$185,'Eurostat comsumption'!$C$2:$C$185,'Eurostat market shares'!$C2,'Eurostat comsumption'!$D$2:$D$185,'Eurostat market shares'!$D2)/SUMIFS('Eurostat comsumption'!Z$2:Z$185,'Eurostat comsumption'!$C$2:$C$185,'Eurostat market shares'!$C2,'Eurostat comsumption'!$D$2:$D$185,"total"),0)</f>
        <v>1</v>
      </c>
    </row>
    <row r="3" spans="1:26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73</v>
      </c>
      <c r="I3" t="s">
        <v>16</v>
      </c>
      <c r="J3" s="5">
        <f>IFERROR(SUMIFS('Eurostat comsumption'!J$2:J$185,'Eurostat comsumption'!$C$2:$C$185,'Eurostat market shares'!$C3,'Eurostat comsumption'!$D$2:$D$185,'Eurostat market shares'!$D3)/SUMIFS('Eurostat comsumption'!J$2:J$185,'Eurostat comsumption'!$C$2:$C$185,'Eurostat market shares'!$C3,'Eurostat comsumption'!$D$2:$D$185,"total"),0)</f>
        <v>2.0888289941507054E-2</v>
      </c>
      <c r="K3" s="5">
        <f>IFERROR(SUMIFS('Eurostat comsumption'!K$2:K$185,'Eurostat comsumption'!$C$2:$C$185,'Eurostat market shares'!$C3,'Eurostat comsumption'!$D$2:$D$185,'Eurostat market shares'!$D3)/SUMIFS('Eurostat comsumption'!K$2:K$185,'Eurostat comsumption'!$C$2:$C$185,'Eurostat market shares'!$C3,'Eurostat comsumption'!$D$2:$D$185,"total"),0)</f>
        <v>2.8729311408567826E-2</v>
      </c>
      <c r="L3" s="5">
        <f>IFERROR(SUMIFS('Eurostat comsumption'!L$2:L$185,'Eurostat comsumption'!$C$2:$C$185,'Eurostat market shares'!$C3,'Eurostat comsumption'!$D$2:$D$185,'Eurostat market shares'!$D3)/SUMIFS('Eurostat comsumption'!L$2:L$185,'Eurostat comsumption'!$C$2:$C$185,'Eurostat market shares'!$C3,'Eurostat comsumption'!$D$2:$D$185,"total"),0)</f>
        <v>1.4914746112047968E-2</v>
      </c>
      <c r="M3" s="5">
        <f>IFERROR(SUMIFS('Eurostat comsumption'!M$2:M$185,'Eurostat comsumption'!$C$2:$C$185,'Eurostat market shares'!$C3,'Eurostat comsumption'!$D$2:$D$185,'Eurostat market shares'!$D3)/SUMIFS('Eurostat comsumption'!M$2:M$185,'Eurostat comsumption'!$C$2:$C$185,'Eurostat market shares'!$C3,'Eurostat comsumption'!$D$2:$D$185,"total"),0)</f>
        <v>1.8786178069485376E-2</v>
      </c>
      <c r="N3" s="5">
        <f>IFERROR(SUMIFS('Eurostat comsumption'!N$2:N$185,'Eurostat comsumption'!$C$2:$C$185,'Eurostat market shares'!$C3,'Eurostat comsumption'!$D$2:$D$185,'Eurostat market shares'!$D3)/SUMIFS('Eurostat comsumption'!N$2:N$185,'Eurostat comsumption'!$C$2:$C$185,'Eurostat market shares'!$C3,'Eurostat comsumption'!$D$2:$D$185,"total"),0)</f>
        <v>1.8425672032216241E-2</v>
      </c>
      <c r="O3" s="5">
        <f>IFERROR(SUMIFS('Eurostat comsumption'!O$2:O$185,'Eurostat comsumption'!$C$2:$C$185,'Eurostat market shares'!$C3,'Eurostat comsumption'!$D$2:$D$185,'Eurostat market shares'!$D3)/SUMIFS('Eurostat comsumption'!O$2:O$185,'Eurostat comsumption'!$C$2:$C$185,'Eurostat market shares'!$C3,'Eurostat comsumption'!$D$2:$D$185,"total"),0)</f>
        <v>1.715721543928006E-2</v>
      </c>
      <c r="P3" s="5">
        <f>IFERROR(SUMIFS('Eurostat comsumption'!P$2:P$185,'Eurostat comsumption'!$C$2:$C$185,'Eurostat market shares'!$C3,'Eurostat comsumption'!$D$2:$D$185,'Eurostat market shares'!$D3)/SUMIFS('Eurostat comsumption'!P$2:P$185,'Eurostat comsumption'!$C$2:$C$185,'Eurostat market shares'!$C3,'Eurostat comsumption'!$D$2:$D$185,"total"),0)</f>
        <v>2.2567185607250212E-2</v>
      </c>
      <c r="Q3" s="5">
        <f>IFERROR(SUMIFS('Eurostat comsumption'!Q$2:Q$185,'Eurostat comsumption'!$C$2:$C$185,'Eurostat market shares'!$C3,'Eurostat comsumption'!$D$2:$D$185,'Eurostat market shares'!$D3)/SUMIFS('Eurostat comsumption'!Q$2:Q$185,'Eurostat comsumption'!$C$2:$C$185,'Eurostat market shares'!$C3,'Eurostat comsumption'!$D$2:$D$185,"total"),0)</f>
        <v>2.3282887077997673E-2</v>
      </c>
      <c r="R3" s="5">
        <f>IFERROR(SUMIFS('Eurostat comsumption'!R$2:R$185,'Eurostat comsumption'!$C$2:$C$185,'Eurostat market shares'!$C3,'Eurostat comsumption'!$D$2:$D$185,'Eurostat market shares'!$D3)/SUMIFS('Eurostat comsumption'!R$2:R$185,'Eurostat comsumption'!$C$2:$C$185,'Eurostat market shares'!$C3,'Eurostat comsumption'!$D$2:$D$185,"total"),0)</f>
        <v>2.3326920434244881E-2</v>
      </c>
      <c r="S3" s="5">
        <f>IFERROR(SUMIFS('Eurostat comsumption'!S$2:S$185,'Eurostat comsumption'!$C$2:$C$185,'Eurostat market shares'!$C3,'Eurostat comsumption'!$D$2:$D$185,'Eurostat market shares'!$D3)/SUMIFS('Eurostat comsumption'!S$2:S$185,'Eurostat comsumption'!$C$2:$C$185,'Eurostat market shares'!$C3,'Eurostat comsumption'!$D$2:$D$185,"total"),0)</f>
        <v>2.3112171386730284E-2</v>
      </c>
      <c r="T3" s="5">
        <f>IFERROR(SUMIFS('Eurostat comsumption'!T$2:T$185,'Eurostat comsumption'!$C$2:$C$185,'Eurostat market shares'!$C3,'Eurostat comsumption'!$D$2:$D$185,'Eurostat market shares'!$D3)/SUMIFS('Eurostat comsumption'!T$2:T$185,'Eurostat comsumption'!$C$2:$C$185,'Eurostat market shares'!$C3,'Eurostat comsumption'!$D$2:$D$185,"total"),0)</f>
        <v>2.3859087269815851E-2</v>
      </c>
      <c r="U3" s="5">
        <f>IFERROR(SUMIFS('Eurostat comsumption'!U$2:U$185,'Eurostat comsumption'!$C$2:$C$185,'Eurostat market shares'!$C3,'Eurostat comsumption'!$D$2:$D$185,'Eurostat market shares'!$D3)/SUMIFS('Eurostat comsumption'!U$2:U$185,'Eurostat comsumption'!$C$2:$C$185,'Eurostat market shares'!$C3,'Eurostat comsumption'!$D$2:$D$185,"total"),0)</f>
        <v>2.9933131834148276E-2</v>
      </c>
      <c r="V3" s="5">
        <f>IFERROR(SUMIFS('Eurostat comsumption'!V$2:V$185,'Eurostat comsumption'!$C$2:$C$185,'Eurostat market shares'!$C3,'Eurostat comsumption'!$D$2:$D$185,'Eurostat market shares'!$D3)/SUMIFS('Eurostat comsumption'!V$2:V$185,'Eurostat comsumption'!$C$2:$C$185,'Eurostat market shares'!$C3,'Eurostat comsumption'!$D$2:$D$185,"total"),0)</f>
        <v>2.4831152883389218E-2</v>
      </c>
      <c r="W3" s="5">
        <f>IFERROR(SUMIFS('Eurostat comsumption'!W$2:W$185,'Eurostat comsumption'!$C$2:$C$185,'Eurostat market shares'!$C3,'Eurostat comsumption'!$D$2:$D$185,'Eurostat market shares'!$D3)/SUMIFS('Eurostat comsumption'!W$2:W$185,'Eurostat comsumption'!$C$2:$C$185,'Eurostat market shares'!$C3,'Eurostat comsumption'!$D$2:$D$185,"total"),0)</f>
        <v>3.1419604110722095E-2</v>
      </c>
      <c r="X3" s="5">
        <f>IFERROR(SUMIFS('Eurostat comsumption'!X$2:X$185,'Eurostat comsumption'!$C$2:$C$185,'Eurostat market shares'!$C3,'Eurostat comsumption'!$D$2:$D$185,'Eurostat market shares'!$D3)/SUMIFS('Eurostat comsumption'!X$2:X$185,'Eurostat comsumption'!$C$2:$C$185,'Eurostat market shares'!$C3,'Eurostat comsumption'!$D$2:$D$185,"total"),0)</f>
        <v>2.6875186314751547E-2</v>
      </c>
      <c r="Y3" s="5">
        <f>IFERROR(SUMIFS('Eurostat comsumption'!Y$2:Y$185,'Eurostat comsumption'!$C$2:$C$185,'Eurostat market shares'!$C3,'Eurostat comsumption'!$D$2:$D$185,'Eurostat market shares'!$D3)/SUMIFS('Eurostat comsumption'!Y$2:Y$185,'Eurostat comsumption'!$C$2:$C$185,'Eurostat market shares'!$C3,'Eurostat comsumption'!$D$2:$D$185,"total"),0)</f>
        <v>2.9831890867584969E-2</v>
      </c>
      <c r="Z3" s="5">
        <f>IFERROR(SUMIFS('Eurostat comsumption'!Z$2:Z$185,'Eurostat comsumption'!$C$2:$C$185,'Eurostat market shares'!$C3,'Eurostat comsumption'!$D$2:$D$185,'Eurostat market shares'!$D3)/SUMIFS('Eurostat comsumption'!Z$2:Z$185,'Eurostat comsumption'!$C$2:$C$185,'Eurostat market shares'!$C3,'Eurostat comsumption'!$D$2:$D$185,"total"),0)</f>
        <v>2.8049590195160713E-2</v>
      </c>
    </row>
    <row r="4" spans="1:26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73</v>
      </c>
      <c r="I4" t="s">
        <v>16</v>
      </c>
      <c r="J4" s="5">
        <f>IFERROR(SUMIFS('Eurostat comsumption'!J$2:J$185,'Eurostat comsumption'!$C$2:$C$185,'Eurostat market shares'!$C4,'Eurostat comsumption'!$D$2:$D$185,'Eurostat market shares'!$D4)/SUMIFS('Eurostat comsumption'!J$2:J$185,'Eurostat comsumption'!$C$2:$C$185,'Eurostat market shares'!$C4,'Eurostat comsumption'!$D$2:$D$185,"total"),0)</f>
        <v>0</v>
      </c>
      <c r="K4" s="5">
        <f>IFERROR(SUMIFS('Eurostat comsumption'!K$2:K$185,'Eurostat comsumption'!$C$2:$C$185,'Eurostat market shares'!$C4,'Eurostat comsumption'!$D$2:$D$185,'Eurostat market shares'!$D4)/SUMIFS('Eurostat comsumption'!K$2:K$185,'Eurostat comsumption'!$C$2:$C$185,'Eurostat market shares'!$C4,'Eurostat comsumption'!$D$2:$D$185,"total"),0)</f>
        <v>0</v>
      </c>
      <c r="L4" s="5">
        <f>IFERROR(SUMIFS('Eurostat comsumption'!L$2:L$185,'Eurostat comsumption'!$C$2:$C$185,'Eurostat market shares'!$C4,'Eurostat comsumption'!$D$2:$D$185,'Eurostat market shares'!$D4)/SUMIFS('Eurostat comsumption'!L$2:L$185,'Eurostat comsumption'!$C$2:$C$185,'Eurostat market shares'!$C4,'Eurostat comsumption'!$D$2:$D$185,"total"),0)</f>
        <v>0</v>
      </c>
      <c r="M4" s="5">
        <f>IFERROR(SUMIFS('Eurostat comsumption'!M$2:M$185,'Eurostat comsumption'!$C$2:$C$185,'Eurostat market shares'!$C4,'Eurostat comsumption'!$D$2:$D$185,'Eurostat market shares'!$D4)/SUMIFS('Eurostat comsumption'!M$2:M$185,'Eurostat comsumption'!$C$2:$C$185,'Eurostat market shares'!$C4,'Eurostat comsumption'!$D$2:$D$185,"total"),0)</f>
        <v>0</v>
      </c>
      <c r="N4" s="5">
        <f>IFERROR(SUMIFS('Eurostat comsumption'!N$2:N$185,'Eurostat comsumption'!$C$2:$C$185,'Eurostat market shares'!$C4,'Eurostat comsumption'!$D$2:$D$185,'Eurostat market shares'!$D4)/SUMIFS('Eurostat comsumption'!N$2:N$185,'Eurostat comsumption'!$C$2:$C$185,'Eurostat market shares'!$C4,'Eurostat comsumption'!$D$2:$D$185,"total"),0)</f>
        <v>0</v>
      </c>
      <c r="O4" s="5">
        <f>IFERROR(SUMIFS('Eurostat comsumption'!O$2:O$185,'Eurostat comsumption'!$C$2:$C$185,'Eurostat market shares'!$C4,'Eurostat comsumption'!$D$2:$D$185,'Eurostat market shares'!$D4)/SUMIFS('Eurostat comsumption'!O$2:O$185,'Eurostat comsumption'!$C$2:$C$185,'Eurostat market shares'!$C4,'Eurostat comsumption'!$D$2:$D$185,"total"),0)</f>
        <v>0</v>
      </c>
      <c r="P4" s="5">
        <f>IFERROR(SUMIFS('Eurostat comsumption'!P$2:P$185,'Eurostat comsumption'!$C$2:$C$185,'Eurostat market shares'!$C4,'Eurostat comsumption'!$D$2:$D$185,'Eurostat market shares'!$D4)/SUMIFS('Eurostat comsumption'!P$2:P$185,'Eurostat comsumption'!$C$2:$C$185,'Eurostat market shares'!$C4,'Eurostat comsumption'!$D$2:$D$185,"total"),0)</f>
        <v>0</v>
      </c>
      <c r="Q4" s="5">
        <f>IFERROR(SUMIFS('Eurostat comsumption'!Q$2:Q$185,'Eurostat comsumption'!$C$2:$C$185,'Eurostat market shares'!$C4,'Eurostat comsumption'!$D$2:$D$185,'Eurostat market shares'!$D4)/SUMIFS('Eurostat comsumption'!Q$2:Q$185,'Eurostat comsumption'!$C$2:$C$185,'Eurostat market shares'!$C4,'Eurostat comsumption'!$D$2:$D$185,"total"),0)</f>
        <v>0</v>
      </c>
      <c r="R4" s="5">
        <f>IFERROR(SUMIFS('Eurostat comsumption'!R$2:R$185,'Eurostat comsumption'!$C$2:$C$185,'Eurostat market shares'!$C4,'Eurostat comsumption'!$D$2:$D$185,'Eurostat market shares'!$D4)/SUMIFS('Eurostat comsumption'!R$2:R$185,'Eurostat comsumption'!$C$2:$C$185,'Eurostat market shares'!$C4,'Eurostat comsumption'!$D$2:$D$185,"total"),0)</f>
        <v>0</v>
      </c>
      <c r="S4" s="5">
        <f>IFERROR(SUMIFS('Eurostat comsumption'!S$2:S$185,'Eurostat comsumption'!$C$2:$C$185,'Eurostat market shares'!$C4,'Eurostat comsumption'!$D$2:$D$185,'Eurostat market shares'!$D4)/SUMIFS('Eurostat comsumption'!S$2:S$185,'Eurostat comsumption'!$C$2:$C$185,'Eurostat market shares'!$C4,'Eurostat comsumption'!$D$2:$D$185,"total"),0)</f>
        <v>0</v>
      </c>
      <c r="T4" s="5">
        <f>IFERROR(SUMIFS('Eurostat comsumption'!T$2:T$185,'Eurostat comsumption'!$C$2:$C$185,'Eurostat market shares'!$C4,'Eurostat comsumption'!$D$2:$D$185,'Eurostat market shares'!$D4)/SUMIFS('Eurostat comsumption'!T$2:T$185,'Eurostat comsumption'!$C$2:$C$185,'Eurostat market shares'!$C4,'Eurostat comsumption'!$D$2:$D$185,"total"),0)</f>
        <v>0</v>
      </c>
      <c r="U4" s="5">
        <f>IFERROR(SUMIFS('Eurostat comsumption'!U$2:U$185,'Eurostat comsumption'!$C$2:$C$185,'Eurostat market shares'!$C4,'Eurostat comsumption'!$D$2:$D$185,'Eurostat market shares'!$D4)/SUMIFS('Eurostat comsumption'!U$2:U$185,'Eurostat comsumption'!$C$2:$C$185,'Eurostat market shares'!$C4,'Eurostat comsumption'!$D$2:$D$185,"total"),0)</f>
        <v>0</v>
      </c>
      <c r="V4" s="5">
        <f>IFERROR(SUMIFS('Eurostat comsumption'!V$2:V$185,'Eurostat comsumption'!$C$2:$C$185,'Eurostat market shares'!$C4,'Eurostat comsumption'!$D$2:$D$185,'Eurostat market shares'!$D4)/SUMIFS('Eurostat comsumption'!V$2:V$185,'Eurostat comsumption'!$C$2:$C$185,'Eurostat market shares'!$C4,'Eurostat comsumption'!$D$2:$D$185,"total"),0)</f>
        <v>0</v>
      </c>
      <c r="W4" s="5">
        <f>IFERROR(SUMIFS('Eurostat comsumption'!W$2:W$185,'Eurostat comsumption'!$C$2:$C$185,'Eurostat market shares'!$C4,'Eurostat comsumption'!$D$2:$D$185,'Eurostat market shares'!$D4)/SUMIFS('Eurostat comsumption'!W$2:W$185,'Eurostat comsumption'!$C$2:$C$185,'Eurostat market shares'!$C4,'Eurostat comsumption'!$D$2:$D$185,"total"),0)</f>
        <v>0</v>
      </c>
      <c r="X4" s="5">
        <f>IFERROR(SUMIFS('Eurostat comsumption'!X$2:X$185,'Eurostat comsumption'!$C$2:$C$185,'Eurostat market shares'!$C4,'Eurostat comsumption'!$D$2:$D$185,'Eurostat market shares'!$D4)/SUMIFS('Eurostat comsumption'!X$2:X$185,'Eurostat comsumption'!$C$2:$C$185,'Eurostat market shares'!$C4,'Eurostat comsumption'!$D$2:$D$185,"total"),0)</f>
        <v>0</v>
      </c>
      <c r="Y4" s="5">
        <f>IFERROR(SUMIFS('Eurostat comsumption'!Y$2:Y$185,'Eurostat comsumption'!$C$2:$C$185,'Eurostat market shares'!$C4,'Eurostat comsumption'!$D$2:$D$185,'Eurostat market shares'!$D4)/SUMIFS('Eurostat comsumption'!Y$2:Y$185,'Eurostat comsumption'!$C$2:$C$185,'Eurostat market shares'!$C4,'Eurostat comsumption'!$D$2:$D$185,"total"),0)</f>
        <v>0</v>
      </c>
      <c r="Z4" s="5">
        <f>IFERROR(SUMIFS('Eurostat comsumption'!Z$2:Z$185,'Eurostat comsumption'!$C$2:$C$185,'Eurostat market shares'!$C4,'Eurostat comsumption'!$D$2:$D$185,'Eurostat market shares'!$D4)/SUMIFS('Eurostat comsumption'!Z$2:Z$185,'Eurostat comsumption'!$C$2:$C$185,'Eurostat market shares'!$C4,'Eurostat comsumption'!$D$2:$D$185,"total"),0)</f>
        <v>0</v>
      </c>
    </row>
    <row r="5" spans="1:26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73</v>
      </c>
      <c r="I5" t="s">
        <v>16</v>
      </c>
      <c r="J5" s="5">
        <f>IFERROR(SUMIFS('Eurostat comsumption'!J$2:J$185,'Eurostat comsumption'!$C$2:$C$185,'Eurostat market shares'!$C5,'Eurostat comsumption'!$D$2:$D$185,'Eurostat market shares'!$D5)/SUMIFS('Eurostat comsumption'!J$2:J$185,'Eurostat comsumption'!$C$2:$C$185,'Eurostat market shares'!$C5,'Eurostat comsumption'!$D$2:$D$185,"total"),0)</f>
        <v>4.2679779791260468E-2</v>
      </c>
      <c r="K5" s="5">
        <f>IFERROR(SUMIFS('Eurostat comsumption'!K$2:K$185,'Eurostat comsumption'!$C$2:$C$185,'Eurostat market shares'!$C5,'Eurostat comsumption'!$D$2:$D$185,'Eurostat market shares'!$D5)/SUMIFS('Eurostat comsumption'!K$2:K$185,'Eurostat comsumption'!$C$2:$C$185,'Eurostat market shares'!$C5,'Eurostat comsumption'!$D$2:$D$185,"total"),0)</f>
        <v>3.907025403041927E-2</v>
      </c>
      <c r="L5" s="5">
        <f>IFERROR(SUMIFS('Eurostat comsumption'!L$2:L$185,'Eurostat comsumption'!$C$2:$C$185,'Eurostat market shares'!$C5,'Eurostat comsumption'!$D$2:$D$185,'Eurostat market shares'!$D5)/SUMIFS('Eurostat comsumption'!L$2:L$185,'Eurostat comsumption'!$C$2:$C$185,'Eurostat market shares'!$C5,'Eurostat comsumption'!$D$2:$D$185,"total"),0)</f>
        <v>3.5138342389607148E-2</v>
      </c>
      <c r="M5" s="5">
        <f>IFERROR(SUMIFS('Eurostat comsumption'!M$2:M$185,'Eurostat comsumption'!$C$2:$C$185,'Eurostat market shares'!$C5,'Eurostat comsumption'!$D$2:$D$185,'Eurostat market shares'!$D5)/SUMIFS('Eurostat comsumption'!M$2:M$185,'Eurostat comsumption'!$C$2:$C$185,'Eurostat market shares'!$C5,'Eurostat comsumption'!$D$2:$D$185,"total"),0)</f>
        <v>3.475442942854795E-2</v>
      </c>
      <c r="N5" s="5">
        <f>IFERROR(SUMIFS('Eurostat comsumption'!N$2:N$185,'Eurostat comsumption'!$C$2:$C$185,'Eurostat market shares'!$C5,'Eurostat comsumption'!$D$2:$D$185,'Eurostat market shares'!$D5)/SUMIFS('Eurostat comsumption'!N$2:N$185,'Eurostat comsumption'!$C$2:$C$185,'Eurostat market shares'!$C5,'Eurostat comsumption'!$D$2:$D$185,"total"),0)</f>
        <v>3.4591158889870466E-2</v>
      </c>
      <c r="O5" s="5">
        <f>IFERROR(SUMIFS('Eurostat comsumption'!O$2:O$185,'Eurostat comsumption'!$C$2:$C$185,'Eurostat market shares'!$C5,'Eurostat comsumption'!$D$2:$D$185,'Eurostat market shares'!$D5)/SUMIFS('Eurostat comsumption'!O$2:O$185,'Eurostat comsumption'!$C$2:$C$185,'Eurostat market shares'!$C5,'Eurostat comsumption'!$D$2:$D$185,"total"),0)</f>
        <v>3.2576570992129822E-2</v>
      </c>
      <c r="P5" s="5">
        <f>IFERROR(SUMIFS('Eurostat comsumption'!P$2:P$185,'Eurostat comsumption'!$C$2:$C$185,'Eurostat market shares'!$C5,'Eurostat comsumption'!$D$2:$D$185,'Eurostat market shares'!$D5)/SUMIFS('Eurostat comsumption'!P$2:P$185,'Eurostat comsumption'!$C$2:$C$185,'Eurostat market shares'!$C5,'Eurostat comsumption'!$D$2:$D$185,"total"),0)</f>
        <v>3.3906859886042445E-2</v>
      </c>
      <c r="Q5" s="5">
        <f>IFERROR(SUMIFS('Eurostat comsumption'!Q$2:Q$185,'Eurostat comsumption'!$C$2:$C$185,'Eurostat market shares'!$C5,'Eurostat comsumption'!$D$2:$D$185,'Eurostat market shares'!$D5)/SUMIFS('Eurostat comsumption'!Q$2:Q$185,'Eurostat comsumption'!$C$2:$C$185,'Eurostat market shares'!$C5,'Eurostat comsumption'!$D$2:$D$185,"total"),0)</f>
        <v>3.2848639269005213E-2</v>
      </c>
      <c r="R5" s="5">
        <f>IFERROR(SUMIFS('Eurostat comsumption'!R$2:R$185,'Eurostat comsumption'!$C$2:$C$185,'Eurostat market shares'!$C5,'Eurostat comsumption'!$D$2:$D$185,'Eurostat market shares'!$D5)/SUMIFS('Eurostat comsumption'!R$2:R$185,'Eurostat comsumption'!$C$2:$C$185,'Eurostat market shares'!$C5,'Eurostat comsumption'!$D$2:$D$185,"total"),0)</f>
        <v>3.411433282946269E-2</v>
      </c>
      <c r="S5" s="5">
        <f>IFERROR(SUMIFS('Eurostat comsumption'!S$2:S$185,'Eurostat comsumption'!$C$2:$C$185,'Eurostat market shares'!$C5,'Eurostat comsumption'!$D$2:$D$185,'Eurostat market shares'!$D5)/SUMIFS('Eurostat comsumption'!S$2:S$185,'Eurostat comsumption'!$C$2:$C$185,'Eurostat market shares'!$C5,'Eurostat comsumption'!$D$2:$D$185,"total"),0)</f>
        <v>3.3469542008172516E-2</v>
      </c>
      <c r="T5" s="5">
        <f>IFERROR(SUMIFS('Eurostat comsumption'!T$2:T$185,'Eurostat comsumption'!$C$2:$C$185,'Eurostat market shares'!$C5,'Eurostat comsumption'!$D$2:$D$185,'Eurostat market shares'!$D5)/SUMIFS('Eurostat comsumption'!T$2:T$185,'Eurostat comsumption'!$C$2:$C$185,'Eurostat market shares'!$C5,'Eurostat comsumption'!$D$2:$D$185,"total"),0)</f>
        <v>3.1590987075374583E-2</v>
      </c>
      <c r="U5" s="5">
        <f>IFERROR(SUMIFS('Eurostat comsumption'!U$2:U$185,'Eurostat comsumption'!$C$2:$C$185,'Eurostat market shares'!$C5,'Eurostat comsumption'!$D$2:$D$185,'Eurostat market shares'!$D5)/SUMIFS('Eurostat comsumption'!U$2:U$185,'Eurostat comsumption'!$C$2:$C$185,'Eurostat market shares'!$C5,'Eurostat comsumption'!$D$2:$D$185,"total"),0)</f>
        <v>3.1426870966612598E-2</v>
      </c>
      <c r="V5" s="5">
        <f>IFERROR(SUMIFS('Eurostat comsumption'!V$2:V$185,'Eurostat comsumption'!$C$2:$C$185,'Eurostat market shares'!$C5,'Eurostat comsumption'!$D$2:$D$185,'Eurostat market shares'!$D5)/SUMIFS('Eurostat comsumption'!V$2:V$185,'Eurostat comsumption'!$C$2:$C$185,'Eurostat market shares'!$C5,'Eurostat comsumption'!$D$2:$D$185,"total"),0)</f>
        <v>3.1124545411609125E-2</v>
      </c>
      <c r="W5" s="5">
        <f>IFERROR(SUMIFS('Eurostat comsumption'!W$2:W$185,'Eurostat comsumption'!$C$2:$C$185,'Eurostat market shares'!$C5,'Eurostat comsumption'!$D$2:$D$185,'Eurostat market shares'!$D5)/SUMIFS('Eurostat comsumption'!W$2:W$185,'Eurostat comsumption'!$C$2:$C$185,'Eurostat market shares'!$C5,'Eurostat comsumption'!$D$2:$D$185,"total"),0)</f>
        <v>3.0286549508820829E-2</v>
      </c>
      <c r="X5" s="5">
        <f>IFERROR(SUMIFS('Eurostat comsumption'!X$2:X$185,'Eurostat comsumption'!$C$2:$C$185,'Eurostat market shares'!$C5,'Eurostat comsumption'!$D$2:$D$185,'Eurostat market shares'!$D5)/SUMIFS('Eurostat comsumption'!X$2:X$185,'Eurostat comsumption'!$C$2:$C$185,'Eurostat market shares'!$C5,'Eurostat comsumption'!$D$2:$D$185,"total"),0)</f>
        <v>3.0223119080923667E-2</v>
      </c>
      <c r="Y5" s="5">
        <f>IFERROR(SUMIFS('Eurostat comsumption'!Y$2:Y$185,'Eurostat comsumption'!$C$2:$C$185,'Eurostat market shares'!$C5,'Eurostat comsumption'!$D$2:$D$185,'Eurostat market shares'!$D5)/SUMIFS('Eurostat comsumption'!Y$2:Y$185,'Eurostat comsumption'!$C$2:$C$185,'Eurostat market shares'!$C5,'Eurostat comsumption'!$D$2:$D$185,"total"),0)</f>
        <v>2.9676747304380593E-2</v>
      </c>
      <c r="Z5" s="5">
        <f>IFERROR(SUMIFS('Eurostat comsumption'!Z$2:Z$185,'Eurostat comsumption'!$C$2:$C$185,'Eurostat market shares'!$C5,'Eurostat comsumption'!$D$2:$D$185,'Eurostat market shares'!$D5)/SUMIFS('Eurostat comsumption'!Z$2:Z$185,'Eurostat comsumption'!$C$2:$C$185,'Eurostat market shares'!$C5,'Eurostat comsumption'!$D$2:$D$185,"total"),0)</f>
        <v>2.9279548942562017E-2</v>
      </c>
    </row>
    <row r="6" spans="1:26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73</v>
      </c>
      <c r="I6" t="s">
        <v>16</v>
      </c>
      <c r="J6" s="5">
        <f>IFERROR(SUMIFS('Eurostat comsumption'!J$2:J$185,'Eurostat comsumption'!$C$2:$C$185,'Eurostat market shares'!$C6,'Eurostat comsumption'!$D$2:$D$185,'Eurostat market shares'!$D6)/SUMIFS('Eurostat comsumption'!J$2:J$185,'Eurostat comsumption'!$C$2:$C$185,'Eurostat market shares'!$C6,'Eurostat comsumption'!$D$2:$D$185,"total"),0)</f>
        <v>2.2508315173758457E-3</v>
      </c>
      <c r="K6" s="5">
        <f>IFERROR(SUMIFS('Eurostat comsumption'!K$2:K$185,'Eurostat comsumption'!$C$2:$C$185,'Eurostat market shares'!$C6,'Eurostat comsumption'!$D$2:$D$185,'Eurostat market shares'!$D6)/SUMIFS('Eurostat comsumption'!K$2:K$185,'Eurostat comsumption'!$C$2:$C$185,'Eurostat market shares'!$C6,'Eurostat comsumption'!$D$2:$D$185,"total"),0)</f>
        <v>2.3203412108693902E-3</v>
      </c>
      <c r="L6" s="5">
        <f>IFERROR(SUMIFS('Eurostat comsumption'!L$2:L$185,'Eurostat comsumption'!$C$2:$C$185,'Eurostat market shares'!$C6,'Eurostat comsumption'!$D$2:$D$185,'Eurostat market shares'!$D6)/SUMIFS('Eurostat comsumption'!L$2:L$185,'Eurostat comsumption'!$C$2:$C$185,'Eurostat market shares'!$C6,'Eurostat comsumption'!$D$2:$D$185,"total"),0)</f>
        <v>2.2859284242083568E-3</v>
      </c>
      <c r="M6" s="5">
        <f>IFERROR(SUMIFS('Eurostat comsumption'!M$2:M$185,'Eurostat comsumption'!$C$2:$C$185,'Eurostat market shares'!$C6,'Eurostat comsumption'!$D$2:$D$185,'Eurostat market shares'!$D6)/SUMIFS('Eurostat comsumption'!M$2:M$185,'Eurostat comsumption'!$C$2:$C$185,'Eurostat market shares'!$C6,'Eurostat comsumption'!$D$2:$D$185,"total"),0)</f>
        <v>2.1956345618711032E-3</v>
      </c>
      <c r="N6" s="5">
        <f>IFERROR(SUMIFS('Eurostat comsumption'!N$2:N$185,'Eurostat comsumption'!$C$2:$C$185,'Eurostat market shares'!$C6,'Eurostat comsumption'!$D$2:$D$185,'Eurostat market shares'!$D6)/SUMIFS('Eurostat comsumption'!N$2:N$185,'Eurostat comsumption'!$C$2:$C$185,'Eurostat market shares'!$C6,'Eurostat comsumption'!$D$2:$D$185,"total"),0)</f>
        <v>2.0995628778926355E-3</v>
      </c>
      <c r="O6" s="5">
        <f>IFERROR(SUMIFS('Eurostat comsumption'!O$2:O$185,'Eurostat comsumption'!$C$2:$C$185,'Eurostat market shares'!$C6,'Eurostat comsumption'!$D$2:$D$185,'Eurostat market shares'!$D6)/SUMIFS('Eurostat comsumption'!O$2:O$185,'Eurostat comsumption'!$C$2:$C$185,'Eurostat market shares'!$C6,'Eurostat comsumption'!$D$2:$D$185,"total"),0)</f>
        <v>5.4128247418115802E-3</v>
      </c>
      <c r="P6" s="5">
        <f>IFERROR(SUMIFS('Eurostat comsumption'!P$2:P$185,'Eurostat comsumption'!$C$2:$C$185,'Eurostat market shares'!$C6,'Eurostat comsumption'!$D$2:$D$185,'Eurostat market shares'!$D6)/SUMIFS('Eurostat comsumption'!P$2:P$185,'Eurostat comsumption'!$C$2:$C$185,'Eurostat market shares'!$C6,'Eurostat comsumption'!$D$2:$D$185,"total"),0)</f>
        <v>2.8422091614697831E-2</v>
      </c>
      <c r="Q6" s="5">
        <f>IFERROR(SUMIFS('Eurostat comsumption'!Q$2:Q$185,'Eurostat comsumption'!$C$2:$C$185,'Eurostat market shares'!$C6,'Eurostat comsumption'!$D$2:$D$185,'Eurostat market shares'!$D6)/SUMIFS('Eurostat comsumption'!Q$2:Q$185,'Eurostat comsumption'!$C$2:$C$185,'Eurostat market shares'!$C6,'Eurostat comsumption'!$D$2:$D$185,"total"),0)</f>
        <v>3.5407560348804004E-2</v>
      </c>
      <c r="R6" s="5">
        <f>IFERROR(SUMIFS('Eurostat comsumption'!R$2:R$185,'Eurostat comsumption'!$C$2:$C$185,'Eurostat market shares'!$C6,'Eurostat comsumption'!$D$2:$D$185,'Eurostat market shares'!$D6)/SUMIFS('Eurostat comsumption'!R$2:R$185,'Eurostat comsumption'!$C$2:$C$185,'Eurostat market shares'!$C6,'Eurostat comsumption'!$D$2:$D$185,"total"),0)</f>
        <v>4.5291099812193675E-2</v>
      </c>
      <c r="S6" s="5">
        <f>IFERROR(SUMIFS('Eurostat comsumption'!S$2:S$185,'Eurostat comsumption'!$C$2:$C$185,'Eurostat market shares'!$C6,'Eurostat comsumption'!$D$2:$D$185,'Eurostat market shares'!$D6)/SUMIFS('Eurostat comsumption'!S$2:S$185,'Eurostat comsumption'!$C$2:$C$185,'Eurostat market shares'!$C6,'Eurostat comsumption'!$D$2:$D$185,"total"),0)</f>
        <v>6.0349103620946219E-2</v>
      </c>
      <c r="T6" s="5">
        <f>IFERROR(SUMIFS('Eurostat comsumption'!T$2:T$185,'Eurostat comsumption'!$C$2:$C$185,'Eurostat market shares'!$C6,'Eurostat comsumption'!$D$2:$D$185,'Eurostat market shares'!$D6)/SUMIFS('Eurostat comsumption'!T$2:T$185,'Eurostat comsumption'!$C$2:$C$185,'Eurostat market shares'!$C6,'Eurostat comsumption'!$D$2:$D$185,"total"),0)</f>
        <v>5.6662472835411183E-2</v>
      </c>
      <c r="U6" s="5">
        <f>IFERROR(SUMIFS('Eurostat comsumption'!U$2:U$185,'Eurostat comsumption'!$C$2:$C$185,'Eurostat market shares'!$C6,'Eurostat comsumption'!$D$2:$D$185,'Eurostat market shares'!$D6)/SUMIFS('Eurostat comsumption'!U$2:U$185,'Eurostat comsumption'!$C$2:$C$185,'Eurostat market shares'!$C6,'Eurostat comsumption'!$D$2:$D$185,"total"),0)</f>
        <v>5.8034099263633281E-2</v>
      </c>
      <c r="V6" s="5">
        <f>IFERROR(SUMIFS('Eurostat comsumption'!V$2:V$185,'Eurostat comsumption'!$C$2:$C$185,'Eurostat market shares'!$C6,'Eurostat comsumption'!$D$2:$D$185,'Eurostat market shares'!$D6)/SUMIFS('Eurostat comsumption'!V$2:V$185,'Eurostat comsumption'!$C$2:$C$185,'Eurostat market shares'!$C6,'Eurostat comsumption'!$D$2:$D$185,"total"),0)</f>
        <v>5.7691399423794448E-2</v>
      </c>
      <c r="W6" s="5">
        <f>IFERROR(SUMIFS('Eurostat comsumption'!W$2:W$185,'Eurostat comsumption'!$C$2:$C$185,'Eurostat market shares'!$C6,'Eurostat comsumption'!$D$2:$D$185,'Eurostat market shares'!$D6)/SUMIFS('Eurostat comsumption'!W$2:W$185,'Eurostat comsumption'!$C$2:$C$185,'Eurostat market shares'!$C6,'Eurostat comsumption'!$D$2:$D$185,"total"),0)</f>
        <v>5.5995558425960539E-2</v>
      </c>
      <c r="X6" s="5">
        <f>IFERROR(SUMIFS('Eurostat comsumption'!X$2:X$185,'Eurostat comsumption'!$C$2:$C$185,'Eurostat market shares'!$C6,'Eurostat comsumption'!$D$2:$D$185,'Eurostat market shares'!$D6)/SUMIFS('Eurostat comsumption'!X$2:X$185,'Eurostat comsumption'!$C$2:$C$185,'Eurostat market shares'!$C6,'Eurostat comsumption'!$D$2:$D$185,"total"),0)</f>
        <v>6.7314086541768903E-2</v>
      </c>
      <c r="Y6" s="5">
        <f>IFERROR(SUMIFS('Eurostat comsumption'!Y$2:Y$185,'Eurostat comsumption'!$C$2:$C$185,'Eurostat market shares'!$C6,'Eurostat comsumption'!$D$2:$D$185,'Eurostat market shares'!$D6)/SUMIFS('Eurostat comsumption'!Y$2:Y$185,'Eurostat comsumption'!$C$2:$C$185,'Eurostat market shares'!$C6,'Eurostat comsumption'!$D$2:$D$185,"total"),0)</f>
        <v>7.149901927104689E-2</v>
      </c>
      <c r="Z6" s="5">
        <f>IFERROR(SUMIFS('Eurostat comsumption'!Z$2:Z$185,'Eurostat comsumption'!$C$2:$C$185,'Eurostat market shares'!$C6,'Eurostat comsumption'!$D$2:$D$185,'Eurostat market shares'!$D6)/SUMIFS('Eurostat comsumption'!Z$2:Z$185,'Eurostat comsumption'!$C$2:$C$185,'Eurostat market shares'!$C6,'Eurostat comsumption'!$D$2:$D$185,"total"),0)</f>
        <v>5.7927791625395936E-2</v>
      </c>
    </row>
    <row r="7" spans="1:26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73</v>
      </c>
      <c r="I7" t="s">
        <v>16</v>
      </c>
      <c r="J7" s="5">
        <f>IFERROR(SUMIFS('Eurostat comsumption'!J$2:J$185,'Eurostat comsumption'!$C$2:$C$185,'Eurostat market shares'!$C7,'Eurostat comsumption'!$D$2:$D$185,'Eurostat market shares'!$D7)/SUMIFS('Eurostat comsumption'!J$2:J$185,'Eurostat comsumption'!$C$2:$C$185,'Eurostat market shares'!$C7,'Eurostat comsumption'!$D$2:$D$185,"total"),0)</f>
        <v>1.003555453607065E-4</v>
      </c>
      <c r="K7" s="5">
        <f>IFERROR(SUMIFS('Eurostat comsumption'!K$2:K$185,'Eurostat comsumption'!$C$2:$C$185,'Eurostat market shares'!$C7,'Eurostat comsumption'!$D$2:$D$185,'Eurostat market shares'!$D7)/SUMIFS('Eurostat comsumption'!K$2:K$185,'Eurostat comsumption'!$C$2:$C$185,'Eurostat market shares'!$C7,'Eurostat comsumption'!$D$2:$D$185,"total"),0)</f>
        <v>9.3886638590090924E-5</v>
      </c>
      <c r="L7" s="5">
        <f>IFERROR(SUMIFS('Eurostat comsumption'!L$2:L$185,'Eurostat comsumption'!$C$2:$C$185,'Eurostat market shares'!$C7,'Eurostat comsumption'!$D$2:$D$185,'Eurostat market shares'!$D7)/SUMIFS('Eurostat comsumption'!L$2:L$185,'Eurostat comsumption'!$C$2:$C$185,'Eurostat market shares'!$C7,'Eurostat comsumption'!$D$2:$D$185,"total"),0)</f>
        <v>8.7439885079008172E-5</v>
      </c>
      <c r="M7" s="5">
        <f>IFERROR(SUMIFS('Eurostat comsumption'!M$2:M$185,'Eurostat comsumption'!$C$2:$C$185,'Eurostat market shares'!$C7,'Eurostat comsumption'!$D$2:$D$185,'Eurostat market shares'!$D7)/SUMIFS('Eurostat comsumption'!M$2:M$185,'Eurostat comsumption'!$C$2:$C$185,'Eurostat market shares'!$C7,'Eurostat comsumption'!$D$2:$D$185,"total"),0)</f>
        <v>8.2189529053998522E-5</v>
      </c>
      <c r="N7" s="5">
        <f>IFERROR(SUMIFS('Eurostat comsumption'!N$2:N$185,'Eurostat comsumption'!$C$2:$C$185,'Eurostat market shares'!$C7,'Eurostat comsumption'!$D$2:$D$185,'Eurostat market shares'!$D7)/SUMIFS('Eurostat comsumption'!N$2:N$185,'Eurostat comsumption'!$C$2:$C$185,'Eurostat market shares'!$C7,'Eurostat comsumption'!$D$2:$D$185,"total"),0)</f>
        <v>0</v>
      </c>
      <c r="O7" s="5">
        <f>IFERROR(SUMIFS('Eurostat comsumption'!O$2:O$185,'Eurostat comsumption'!$C$2:$C$185,'Eurostat market shares'!$C7,'Eurostat comsumption'!$D$2:$D$185,'Eurostat market shares'!$D7)/SUMIFS('Eurostat comsumption'!O$2:O$185,'Eurostat comsumption'!$C$2:$C$185,'Eurostat market shares'!$C7,'Eurostat comsumption'!$D$2:$D$185,"total"),0)</f>
        <v>0</v>
      </c>
      <c r="P7" s="5">
        <f>IFERROR(SUMIFS('Eurostat comsumption'!P$2:P$185,'Eurostat comsumption'!$C$2:$C$185,'Eurostat market shares'!$C7,'Eurostat comsumption'!$D$2:$D$185,'Eurostat market shares'!$D7)/SUMIFS('Eurostat comsumption'!P$2:P$185,'Eurostat comsumption'!$C$2:$C$185,'Eurostat market shares'!$C7,'Eurostat comsumption'!$D$2:$D$185,"total"),0)</f>
        <v>0</v>
      </c>
      <c r="Q7" s="5">
        <f>IFERROR(SUMIFS('Eurostat comsumption'!Q$2:Q$185,'Eurostat comsumption'!$C$2:$C$185,'Eurostat market shares'!$C7,'Eurostat comsumption'!$D$2:$D$185,'Eurostat market shares'!$D7)/SUMIFS('Eurostat comsumption'!Q$2:Q$185,'Eurostat comsumption'!$C$2:$C$185,'Eurostat market shares'!$C7,'Eurostat comsumption'!$D$2:$D$185,"total"),0)</f>
        <v>0</v>
      </c>
      <c r="R7" s="5">
        <f>IFERROR(SUMIFS('Eurostat comsumption'!R$2:R$185,'Eurostat comsumption'!$C$2:$C$185,'Eurostat market shares'!$C7,'Eurostat comsumption'!$D$2:$D$185,'Eurostat market shares'!$D7)/SUMIFS('Eurostat comsumption'!R$2:R$185,'Eurostat comsumption'!$C$2:$C$185,'Eurostat market shares'!$C7,'Eurostat comsumption'!$D$2:$D$185,"total"),0)</f>
        <v>0</v>
      </c>
      <c r="S7" s="5">
        <f>IFERROR(SUMIFS('Eurostat comsumption'!S$2:S$185,'Eurostat comsumption'!$C$2:$C$185,'Eurostat market shares'!$C7,'Eurostat comsumption'!$D$2:$D$185,'Eurostat market shares'!$D7)/SUMIFS('Eurostat comsumption'!S$2:S$185,'Eurostat comsumption'!$C$2:$C$185,'Eurostat market shares'!$C7,'Eurostat comsumption'!$D$2:$D$185,"total"),0)</f>
        <v>0</v>
      </c>
      <c r="T7" s="5">
        <f>IFERROR(SUMIFS('Eurostat comsumption'!T$2:T$185,'Eurostat comsumption'!$C$2:$C$185,'Eurostat market shares'!$C7,'Eurostat comsumption'!$D$2:$D$185,'Eurostat market shares'!$D7)/SUMIFS('Eurostat comsumption'!T$2:T$185,'Eurostat comsumption'!$C$2:$C$185,'Eurostat market shares'!$C7,'Eurostat comsumption'!$D$2:$D$185,"total"),0)</f>
        <v>0</v>
      </c>
      <c r="U7" s="5">
        <f>IFERROR(SUMIFS('Eurostat comsumption'!U$2:U$185,'Eurostat comsumption'!$C$2:$C$185,'Eurostat market shares'!$C7,'Eurostat comsumption'!$D$2:$D$185,'Eurostat market shares'!$D7)/SUMIFS('Eurostat comsumption'!U$2:U$185,'Eurostat comsumption'!$C$2:$C$185,'Eurostat market shares'!$C7,'Eurostat comsumption'!$D$2:$D$185,"total"),0)</f>
        <v>0</v>
      </c>
      <c r="V7" s="5">
        <f>IFERROR(SUMIFS('Eurostat comsumption'!V$2:V$185,'Eurostat comsumption'!$C$2:$C$185,'Eurostat market shares'!$C7,'Eurostat comsumption'!$D$2:$D$185,'Eurostat market shares'!$D7)/SUMIFS('Eurostat comsumption'!V$2:V$185,'Eurostat comsumption'!$C$2:$C$185,'Eurostat market shares'!$C7,'Eurostat comsumption'!$D$2:$D$185,"total"),0)</f>
        <v>0</v>
      </c>
      <c r="W7" s="5">
        <f>IFERROR(SUMIFS('Eurostat comsumption'!W$2:W$185,'Eurostat comsumption'!$C$2:$C$185,'Eurostat market shares'!$C7,'Eurostat comsumption'!$D$2:$D$185,'Eurostat market shares'!$D7)/SUMIFS('Eurostat comsumption'!W$2:W$185,'Eurostat comsumption'!$C$2:$C$185,'Eurostat market shares'!$C7,'Eurostat comsumption'!$D$2:$D$185,"total"),0)</f>
        <v>0</v>
      </c>
      <c r="X7" s="5">
        <f>IFERROR(SUMIFS('Eurostat comsumption'!X$2:X$185,'Eurostat comsumption'!$C$2:$C$185,'Eurostat market shares'!$C7,'Eurostat comsumption'!$D$2:$D$185,'Eurostat market shares'!$D7)/SUMIFS('Eurostat comsumption'!X$2:X$185,'Eurostat comsumption'!$C$2:$C$185,'Eurostat market shares'!$C7,'Eurostat comsumption'!$D$2:$D$185,"total"),0)</f>
        <v>0</v>
      </c>
      <c r="Y7" s="5">
        <f>IFERROR(SUMIFS('Eurostat comsumption'!Y$2:Y$185,'Eurostat comsumption'!$C$2:$C$185,'Eurostat market shares'!$C7,'Eurostat comsumption'!$D$2:$D$185,'Eurostat market shares'!$D7)/SUMIFS('Eurostat comsumption'!Y$2:Y$185,'Eurostat comsumption'!$C$2:$C$185,'Eurostat market shares'!$C7,'Eurostat comsumption'!$D$2:$D$185,"total"),0)</f>
        <v>0</v>
      </c>
      <c r="Z7" s="5">
        <f>IFERROR(SUMIFS('Eurostat comsumption'!Z$2:Z$185,'Eurostat comsumption'!$C$2:$C$185,'Eurostat market shares'!$C7,'Eurostat comsumption'!$D$2:$D$185,'Eurostat market shares'!$D7)/SUMIFS('Eurostat comsumption'!Z$2:Z$185,'Eurostat comsumption'!$C$2:$C$185,'Eurostat market shares'!$C7,'Eurostat comsumption'!$D$2:$D$185,"total"),0)</f>
        <v>0</v>
      </c>
    </row>
    <row r="8" spans="1:26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73</v>
      </c>
      <c r="I8" t="s">
        <v>16</v>
      </c>
      <c r="J8" s="5">
        <f>IFERROR(SUMIFS('Eurostat comsumption'!J$2:J$185,'Eurostat comsumption'!$C$2:$C$185,'Eurostat market shares'!$C8,'Eurostat comsumption'!$D$2:$D$185,'Eurostat market shares'!$D8)/SUMIFS('Eurostat comsumption'!J$2:J$185,'Eurostat comsumption'!$C$2:$C$185,'Eurostat market shares'!$C8,'Eurostat comsumption'!$D$2:$D$185,"total"),0)</f>
        <v>0.93408074320449586</v>
      </c>
      <c r="K8" s="5">
        <f>IFERROR(SUMIFS('Eurostat comsumption'!K$2:K$185,'Eurostat comsumption'!$C$2:$C$185,'Eurostat market shares'!$C8,'Eurostat comsumption'!$D$2:$D$185,'Eurostat market shares'!$D8)/SUMIFS('Eurostat comsumption'!K$2:K$185,'Eurostat comsumption'!$C$2:$C$185,'Eurostat market shares'!$C8,'Eurostat comsumption'!$D$2:$D$185,"total"),0)</f>
        <v>0.92978620671155343</v>
      </c>
      <c r="L8" s="5">
        <f>IFERROR(SUMIFS('Eurostat comsumption'!L$2:L$185,'Eurostat comsumption'!$C$2:$C$185,'Eurostat market shares'!$C8,'Eurostat comsumption'!$D$2:$D$185,'Eurostat market shares'!$D8)/SUMIFS('Eurostat comsumption'!L$2:L$185,'Eurostat comsumption'!$C$2:$C$185,'Eurostat market shares'!$C8,'Eurostat comsumption'!$D$2:$D$185,"total"),0)</f>
        <v>0.9475860346012116</v>
      </c>
      <c r="M8" s="5">
        <f>IFERROR(SUMIFS('Eurostat comsumption'!M$2:M$185,'Eurostat comsumption'!$C$2:$C$185,'Eurostat market shares'!$C8,'Eurostat comsumption'!$D$2:$D$185,'Eurostat market shares'!$D8)/SUMIFS('Eurostat comsumption'!M$2:M$185,'Eurostat comsumption'!$C$2:$C$185,'Eurostat market shares'!$C8,'Eurostat comsumption'!$D$2:$D$185,"total"),0)</f>
        <v>0.94418156841104162</v>
      </c>
      <c r="N8" s="5">
        <f>IFERROR(SUMIFS('Eurostat comsumption'!N$2:N$185,'Eurostat comsumption'!$C$2:$C$185,'Eurostat market shares'!$C8,'Eurostat comsumption'!$D$2:$D$185,'Eurostat market shares'!$D8)/SUMIFS('Eurostat comsumption'!N$2:N$185,'Eurostat comsumption'!$C$2:$C$185,'Eurostat market shares'!$C8,'Eurostat comsumption'!$D$2:$D$185,"total"),0)</f>
        <v>0.94488360620002065</v>
      </c>
      <c r="O8" s="5">
        <f>IFERROR(SUMIFS('Eurostat comsumption'!O$2:O$185,'Eurostat comsumption'!$C$2:$C$185,'Eurostat market shares'!$C8,'Eurostat comsumption'!$D$2:$D$185,'Eurostat market shares'!$D8)/SUMIFS('Eurostat comsumption'!O$2:O$185,'Eurostat comsumption'!$C$2:$C$185,'Eurostat market shares'!$C8,'Eurostat comsumption'!$D$2:$D$185,"total"),0)</f>
        <v>0.94486445799802965</v>
      </c>
      <c r="P8" s="5">
        <f>IFERROR(SUMIFS('Eurostat comsumption'!P$2:P$185,'Eurostat comsumption'!$C$2:$C$185,'Eurostat market shares'!$C8,'Eurostat comsumption'!$D$2:$D$185,'Eurostat market shares'!$D8)/SUMIFS('Eurostat comsumption'!P$2:P$185,'Eurostat comsumption'!$C$2:$C$185,'Eurostat market shares'!$C8,'Eurostat comsumption'!$D$2:$D$185,"total"),0)</f>
        <v>0.91509264659697609</v>
      </c>
      <c r="Q8" s="5">
        <f>IFERROR(SUMIFS('Eurostat comsumption'!Q$2:Q$185,'Eurostat comsumption'!$C$2:$C$185,'Eurostat market shares'!$C8,'Eurostat comsumption'!$D$2:$D$185,'Eurostat market shares'!$D8)/SUMIFS('Eurostat comsumption'!Q$2:Q$185,'Eurostat comsumption'!$C$2:$C$185,'Eurostat market shares'!$C8,'Eurostat comsumption'!$D$2:$D$185,"total"),0)</f>
        <v>0.9084609133041931</v>
      </c>
      <c r="R8" s="5">
        <f>IFERROR(SUMIFS('Eurostat comsumption'!R$2:R$185,'Eurostat comsumption'!$C$2:$C$185,'Eurostat market shares'!$C8,'Eurostat comsumption'!$D$2:$D$185,'Eurostat market shares'!$D8)/SUMIFS('Eurostat comsumption'!R$2:R$185,'Eurostat comsumption'!$C$2:$C$185,'Eurostat market shares'!$C8,'Eurostat comsumption'!$D$2:$D$185,"total"),0)</f>
        <v>0.89727909852961385</v>
      </c>
      <c r="S8" s="5">
        <f>IFERROR(SUMIFS('Eurostat comsumption'!S$2:S$185,'Eurostat comsumption'!$C$2:$C$185,'Eurostat market shares'!$C8,'Eurostat comsumption'!$D$2:$D$185,'Eurostat market shares'!$D8)/SUMIFS('Eurostat comsumption'!S$2:S$185,'Eurostat comsumption'!$C$2:$C$185,'Eurostat market shares'!$C8,'Eurostat comsumption'!$D$2:$D$185,"total"),0)</f>
        <v>0.88306918298415105</v>
      </c>
      <c r="T8" s="5">
        <f>IFERROR(SUMIFS('Eurostat comsumption'!T$2:T$185,'Eurostat comsumption'!$C$2:$C$185,'Eurostat market shares'!$C8,'Eurostat comsumption'!$D$2:$D$185,'Eurostat market shares'!$D8)/SUMIFS('Eurostat comsumption'!T$2:T$185,'Eurostat comsumption'!$C$2:$C$185,'Eurostat market shares'!$C8,'Eurostat comsumption'!$D$2:$D$185,"total"),0)</f>
        <v>0.8878874528193984</v>
      </c>
      <c r="U8" s="5">
        <f>IFERROR(SUMIFS('Eurostat comsumption'!U$2:U$185,'Eurostat comsumption'!$C$2:$C$185,'Eurostat market shares'!$C8,'Eurostat comsumption'!$D$2:$D$185,'Eurostat market shares'!$D8)/SUMIFS('Eurostat comsumption'!U$2:U$185,'Eurostat comsumption'!$C$2:$C$185,'Eurostat market shares'!$C8,'Eurostat comsumption'!$D$2:$D$185,"total"),0)</f>
        <v>0.88060589793560584</v>
      </c>
      <c r="V8" s="5">
        <f>IFERROR(SUMIFS('Eurostat comsumption'!V$2:V$185,'Eurostat comsumption'!$C$2:$C$185,'Eurostat market shares'!$C8,'Eurostat comsumption'!$D$2:$D$185,'Eurostat market shares'!$D8)/SUMIFS('Eurostat comsumption'!V$2:V$185,'Eurostat comsumption'!$C$2:$C$185,'Eurostat market shares'!$C8,'Eurostat comsumption'!$D$2:$D$185,"total"),0)</f>
        <v>0.88634109479053513</v>
      </c>
      <c r="W8" s="5">
        <f>IFERROR(SUMIFS('Eurostat comsumption'!W$2:W$185,'Eurostat comsumption'!$C$2:$C$185,'Eurostat market shares'!$C8,'Eurostat comsumption'!$D$2:$D$185,'Eurostat market shares'!$D8)/SUMIFS('Eurostat comsumption'!W$2:W$185,'Eurostat comsumption'!$C$2:$C$185,'Eurostat market shares'!$C8,'Eurostat comsumption'!$D$2:$D$185,"total"),0)</f>
        <v>0.88230961850051548</v>
      </c>
      <c r="X8" s="5">
        <f>IFERROR(SUMIFS('Eurostat comsumption'!X$2:X$185,'Eurostat comsumption'!$C$2:$C$185,'Eurostat market shares'!$C8,'Eurostat comsumption'!$D$2:$D$185,'Eurostat market shares'!$D8)/SUMIFS('Eurostat comsumption'!X$2:X$185,'Eurostat comsumption'!$C$2:$C$185,'Eurostat market shares'!$C8,'Eurostat comsumption'!$D$2:$D$185,"total"),0)</f>
        <v>0.87558760806255598</v>
      </c>
      <c r="Y8" s="5">
        <f>IFERROR(SUMIFS('Eurostat comsumption'!Y$2:Y$185,'Eurostat comsumption'!$C$2:$C$185,'Eurostat market shares'!$C8,'Eurostat comsumption'!$D$2:$D$185,'Eurostat market shares'!$D8)/SUMIFS('Eurostat comsumption'!Y$2:Y$185,'Eurostat comsumption'!$C$2:$C$185,'Eurostat market shares'!$C8,'Eurostat comsumption'!$D$2:$D$185,"total"),0)</f>
        <v>0.8690034242400736</v>
      </c>
      <c r="Z8" s="5">
        <f>IFERROR(SUMIFS('Eurostat comsumption'!Z$2:Z$185,'Eurostat comsumption'!$C$2:$C$185,'Eurostat market shares'!$C8,'Eurostat comsumption'!$D$2:$D$185,'Eurostat market shares'!$D8)/SUMIFS('Eurostat comsumption'!Z$2:Z$185,'Eurostat comsumption'!$C$2:$C$185,'Eurostat market shares'!$C8,'Eurostat comsumption'!$D$2:$D$185,"total"),0)</f>
        <v>0.8847430692368814</v>
      </c>
    </row>
    <row r="9" spans="1:26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73</v>
      </c>
      <c r="I9" t="s">
        <v>16</v>
      </c>
      <c r="J9" s="5">
        <f>IFERROR(SUMIFS('Eurostat comsumption'!J$2:J$185,'Eurostat comsumption'!$C$2:$C$185,'Eurostat market shares'!$C9,'Eurostat comsumption'!$D$2:$D$185,'Eurostat market shares'!$D9)/SUMIFS('Eurostat comsumption'!J$2:J$185,'Eurostat comsumption'!$C$2:$C$185,'Eurostat market shares'!$C9,'Eurostat comsumption'!$D$2:$D$185,"total"),0)</f>
        <v>1</v>
      </c>
      <c r="K9" s="5">
        <f>IFERROR(SUMIFS('Eurostat comsumption'!K$2:K$185,'Eurostat comsumption'!$C$2:$C$185,'Eurostat market shares'!$C9,'Eurostat comsumption'!$D$2:$D$185,'Eurostat market shares'!$D9)/SUMIFS('Eurostat comsumption'!K$2:K$185,'Eurostat comsumption'!$C$2:$C$185,'Eurostat market shares'!$C9,'Eurostat comsumption'!$D$2:$D$185,"total"),0)</f>
        <v>1</v>
      </c>
      <c r="L9" s="5">
        <f>IFERROR(SUMIFS('Eurostat comsumption'!L$2:L$185,'Eurostat comsumption'!$C$2:$C$185,'Eurostat market shares'!$C9,'Eurostat comsumption'!$D$2:$D$185,'Eurostat market shares'!$D9)/SUMIFS('Eurostat comsumption'!L$2:L$185,'Eurostat comsumption'!$C$2:$C$185,'Eurostat market shares'!$C9,'Eurostat comsumption'!$D$2:$D$185,"total"),0)</f>
        <v>1</v>
      </c>
      <c r="M9" s="5">
        <f>IFERROR(SUMIFS('Eurostat comsumption'!M$2:M$185,'Eurostat comsumption'!$C$2:$C$185,'Eurostat market shares'!$C9,'Eurostat comsumption'!$D$2:$D$185,'Eurostat market shares'!$D9)/SUMIFS('Eurostat comsumption'!M$2:M$185,'Eurostat comsumption'!$C$2:$C$185,'Eurostat market shares'!$C9,'Eurostat comsumption'!$D$2:$D$185,"total"),0)</f>
        <v>1</v>
      </c>
      <c r="N9" s="5">
        <f>IFERROR(SUMIFS('Eurostat comsumption'!N$2:N$185,'Eurostat comsumption'!$C$2:$C$185,'Eurostat market shares'!$C9,'Eurostat comsumption'!$D$2:$D$185,'Eurostat market shares'!$D9)/SUMIFS('Eurostat comsumption'!N$2:N$185,'Eurostat comsumption'!$C$2:$C$185,'Eurostat market shares'!$C9,'Eurostat comsumption'!$D$2:$D$185,"total"),0)</f>
        <v>1</v>
      </c>
      <c r="O9" s="5">
        <f>IFERROR(SUMIFS('Eurostat comsumption'!O$2:O$185,'Eurostat comsumption'!$C$2:$C$185,'Eurostat market shares'!$C9,'Eurostat comsumption'!$D$2:$D$185,'Eurostat market shares'!$D9)/SUMIFS('Eurostat comsumption'!O$2:O$185,'Eurostat comsumption'!$C$2:$C$185,'Eurostat market shares'!$C9,'Eurostat comsumption'!$D$2:$D$185,"total"),0)</f>
        <v>1</v>
      </c>
      <c r="P9" s="5">
        <f>IFERROR(SUMIFS('Eurostat comsumption'!P$2:P$185,'Eurostat comsumption'!$C$2:$C$185,'Eurostat market shares'!$C9,'Eurostat comsumption'!$D$2:$D$185,'Eurostat market shares'!$D9)/SUMIFS('Eurostat comsumption'!P$2:P$185,'Eurostat comsumption'!$C$2:$C$185,'Eurostat market shares'!$C9,'Eurostat comsumption'!$D$2:$D$185,"total"),0)</f>
        <v>1</v>
      </c>
      <c r="Q9" s="5">
        <f>IFERROR(SUMIFS('Eurostat comsumption'!Q$2:Q$185,'Eurostat comsumption'!$C$2:$C$185,'Eurostat market shares'!$C9,'Eurostat comsumption'!$D$2:$D$185,'Eurostat market shares'!$D9)/SUMIFS('Eurostat comsumption'!Q$2:Q$185,'Eurostat comsumption'!$C$2:$C$185,'Eurostat market shares'!$C9,'Eurostat comsumption'!$D$2:$D$185,"total"),0)</f>
        <v>1</v>
      </c>
      <c r="R9" s="5">
        <f>IFERROR(SUMIFS('Eurostat comsumption'!R$2:R$185,'Eurostat comsumption'!$C$2:$C$185,'Eurostat market shares'!$C9,'Eurostat comsumption'!$D$2:$D$185,'Eurostat market shares'!$D9)/SUMIFS('Eurostat comsumption'!R$2:R$185,'Eurostat comsumption'!$C$2:$C$185,'Eurostat market shares'!$C9,'Eurostat comsumption'!$D$2:$D$185,"total"),0)</f>
        <v>1</v>
      </c>
      <c r="S9" s="5">
        <f>IFERROR(SUMIFS('Eurostat comsumption'!S$2:S$185,'Eurostat comsumption'!$C$2:$C$185,'Eurostat market shares'!$C9,'Eurostat comsumption'!$D$2:$D$185,'Eurostat market shares'!$D9)/SUMIFS('Eurostat comsumption'!S$2:S$185,'Eurostat comsumption'!$C$2:$C$185,'Eurostat market shares'!$C9,'Eurostat comsumption'!$D$2:$D$185,"total"),0)</f>
        <v>1</v>
      </c>
      <c r="T9" s="5">
        <f>IFERROR(SUMIFS('Eurostat comsumption'!T$2:T$185,'Eurostat comsumption'!$C$2:$C$185,'Eurostat market shares'!$C9,'Eurostat comsumption'!$D$2:$D$185,'Eurostat market shares'!$D9)/SUMIFS('Eurostat comsumption'!T$2:T$185,'Eurostat comsumption'!$C$2:$C$185,'Eurostat market shares'!$C9,'Eurostat comsumption'!$D$2:$D$185,"total"),0)</f>
        <v>1</v>
      </c>
      <c r="U9" s="5">
        <f>IFERROR(SUMIFS('Eurostat comsumption'!U$2:U$185,'Eurostat comsumption'!$C$2:$C$185,'Eurostat market shares'!$C9,'Eurostat comsumption'!$D$2:$D$185,'Eurostat market shares'!$D9)/SUMIFS('Eurostat comsumption'!U$2:U$185,'Eurostat comsumption'!$C$2:$C$185,'Eurostat market shares'!$C9,'Eurostat comsumption'!$D$2:$D$185,"total"),0)</f>
        <v>1</v>
      </c>
      <c r="V9" s="5">
        <f>IFERROR(SUMIFS('Eurostat comsumption'!V$2:V$185,'Eurostat comsumption'!$C$2:$C$185,'Eurostat market shares'!$C9,'Eurostat comsumption'!$D$2:$D$185,'Eurostat market shares'!$D9)/SUMIFS('Eurostat comsumption'!V$2:V$185,'Eurostat comsumption'!$C$2:$C$185,'Eurostat market shares'!$C9,'Eurostat comsumption'!$D$2:$D$185,"total"),0)</f>
        <v>1</v>
      </c>
      <c r="W9" s="5">
        <f>IFERROR(SUMIFS('Eurostat comsumption'!W$2:W$185,'Eurostat comsumption'!$C$2:$C$185,'Eurostat market shares'!$C9,'Eurostat comsumption'!$D$2:$D$185,'Eurostat market shares'!$D9)/SUMIFS('Eurostat comsumption'!W$2:W$185,'Eurostat comsumption'!$C$2:$C$185,'Eurostat market shares'!$C9,'Eurostat comsumption'!$D$2:$D$185,"total"),0)</f>
        <v>1</v>
      </c>
      <c r="X9" s="5">
        <f>IFERROR(SUMIFS('Eurostat comsumption'!X$2:X$185,'Eurostat comsumption'!$C$2:$C$185,'Eurostat market shares'!$C9,'Eurostat comsumption'!$D$2:$D$185,'Eurostat market shares'!$D9)/SUMIFS('Eurostat comsumption'!X$2:X$185,'Eurostat comsumption'!$C$2:$C$185,'Eurostat market shares'!$C9,'Eurostat comsumption'!$D$2:$D$185,"total"),0)</f>
        <v>1</v>
      </c>
      <c r="Y9" s="5">
        <f>IFERROR(SUMIFS('Eurostat comsumption'!Y$2:Y$185,'Eurostat comsumption'!$C$2:$C$185,'Eurostat market shares'!$C9,'Eurostat comsumption'!$D$2:$D$185,'Eurostat market shares'!$D9)/SUMIFS('Eurostat comsumption'!Y$2:Y$185,'Eurostat comsumption'!$C$2:$C$185,'Eurostat market shares'!$C9,'Eurostat comsumption'!$D$2:$D$185,"total"),0)</f>
        <v>1</v>
      </c>
      <c r="Z9" s="5">
        <f>IFERROR(SUMIFS('Eurostat comsumption'!Z$2:Z$185,'Eurostat comsumption'!$C$2:$C$185,'Eurostat market shares'!$C9,'Eurostat comsumption'!$D$2:$D$185,'Eurostat market shares'!$D9)/SUMIFS('Eurostat comsumption'!Z$2:Z$185,'Eurostat comsumption'!$C$2:$C$185,'Eurostat market shares'!$C9,'Eurostat comsumption'!$D$2:$D$185,"total"),0)</f>
        <v>1</v>
      </c>
    </row>
    <row r="10" spans="1:26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73</v>
      </c>
      <c r="I10" t="s">
        <v>16</v>
      </c>
      <c r="J10" s="5">
        <f>IFERROR(SUMIFS('Eurostat comsumption'!J$2:J$185,'Eurostat comsumption'!$C$2:$C$185,'Eurostat market shares'!$C10,'Eurostat comsumption'!$D$2:$D$185,'Eurostat market shares'!$D10)/SUMIFS('Eurostat comsumption'!J$2:J$185,'Eurostat comsumption'!$C$2:$C$185,'Eurostat market shares'!$C10,'Eurostat comsumption'!$D$2:$D$185,"total"),0)</f>
        <v>0</v>
      </c>
      <c r="K10" s="5">
        <f>IFERROR(SUMIFS('Eurostat comsumption'!K$2:K$185,'Eurostat comsumption'!$C$2:$C$185,'Eurostat market shares'!$C10,'Eurostat comsumption'!$D$2:$D$185,'Eurostat market shares'!$D10)/SUMIFS('Eurostat comsumption'!K$2:K$185,'Eurostat comsumption'!$C$2:$C$185,'Eurostat market shares'!$C10,'Eurostat comsumption'!$D$2:$D$185,"total"),0)</f>
        <v>0</v>
      </c>
      <c r="L10" s="5">
        <f>IFERROR(SUMIFS('Eurostat comsumption'!L$2:L$185,'Eurostat comsumption'!$C$2:$C$185,'Eurostat market shares'!$C10,'Eurostat comsumption'!$D$2:$D$185,'Eurostat market shares'!$D10)/SUMIFS('Eurostat comsumption'!L$2:L$185,'Eurostat comsumption'!$C$2:$C$185,'Eurostat market shares'!$C10,'Eurostat comsumption'!$D$2:$D$185,"total"),0)</f>
        <v>0</v>
      </c>
      <c r="M10" s="5">
        <f>IFERROR(SUMIFS('Eurostat comsumption'!M$2:M$185,'Eurostat comsumption'!$C$2:$C$185,'Eurostat market shares'!$C10,'Eurostat comsumption'!$D$2:$D$185,'Eurostat market shares'!$D10)/SUMIFS('Eurostat comsumption'!M$2:M$185,'Eurostat comsumption'!$C$2:$C$185,'Eurostat market shares'!$C10,'Eurostat comsumption'!$D$2:$D$185,"total"),0)</f>
        <v>0</v>
      </c>
      <c r="N10" s="5">
        <f>IFERROR(SUMIFS('Eurostat comsumption'!N$2:N$185,'Eurostat comsumption'!$C$2:$C$185,'Eurostat market shares'!$C10,'Eurostat comsumption'!$D$2:$D$185,'Eurostat market shares'!$D10)/SUMIFS('Eurostat comsumption'!N$2:N$185,'Eurostat comsumption'!$C$2:$C$185,'Eurostat market shares'!$C10,'Eurostat comsumption'!$D$2:$D$185,"total"),0)</f>
        <v>0</v>
      </c>
      <c r="O10" s="5">
        <f>IFERROR(SUMIFS('Eurostat comsumption'!O$2:O$185,'Eurostat comsumption'!$C$2:$C$185,'Eurostat market shares'!$C10,'Eurostat comsumption'!$D$2:$D$185,'Eurostat market shares'!$D10)/SUMIFS('Eurostat comsumption'!O$2:O$185,'Eurostat comsumption'!$C$2:$C$185,'Eurostat market shares'!$C10,'Eurostat comsumption'!$D$2:$D$185,"total"),0)</f>
        <v>0</v>
      </c>
      <c r="P10" s="5">
        <f>IFERROR(SUMIFS('Eurostat comsumption'!P$2:P$185,'Eurostat comsumption'!$C$2:$C$185,'Eurostat market shares'!$C10,'Eurostat comsumption'!$D$2:$D$185,'Eurostat market shares'!$D10)/SUMIFS('Eurostat comsumption'!P$2:P$185,'Eurostat comsumption'!$C$2:$C$185,'Eurostat market shares'!$C10,'Eurostat comsumption'!$D$2:$D$185,"total"),0)</f>
        <v>0</v>
      </c>
      <c r="Q10" s="5">
        <f>IFERROR(SUMIFS('Eurostat comsumption'!Q$2:Q$185,'Eurostat comsumption'!$C$2:$C$185,'Eurostat market shares'!$C10,'Eurostat comsumption'!$D$2:$D$185,'Eurostat market shares'!$D10)/SUMIFS('Eurostat comsumption'!Q$2:Q$185,'Eurostat comsumption'!$C$2:$C$185,'Eurostat market shares'!$C10,'Eurostat comsumption'!$D$2:$D$185,"total"),0)</f>
        <v>0</v>
      </c>
      <c r="R10" s="5">
        <f>IFERROR(SUMIFS('Eurostat comsumption'!R$2:R$185,'Eurostat comsumption'!$C$2:$C$185,'Eurostat market shares'!$C10,'Eurostat comsumption'!$D$2:$D$185,'Eurostat market shares'!$D10)/SUMIFS('Eurostat comsumption'!R$2:R$185,'Eurostat comsumption'!$C$2:$C$185,'Eurostat market shares'!$C10,'Eurostat comsumption'!$D$2:$D$185,"total"),0)</f>
        <v>0</v>
      </c>
      <c r="S10" s="5">
        <f>IFERROR(SUMIFS('Eurostat comsumption'!S$2:S$185,'Eurostat comsumption'!$C$2:$C$185,'Eurostat market shares'!$C10,'Eurostat comsumption'!$D$2:$D$185,'Eurostat market shares'!$D10)/SUMIFS('Eurostat comsumption'!S$2:S$185,'Eurostat comsumption'!$C$2:$C$185,'Eurostat market shares'!$C10,'Eurostat comsumption'!$D$2:$D$185,"total"),0)</f>
        <v>0</v>
      </c>
      <c r="T10" s="5">
        <f>IFERROR(SUMIFS('Eurostat comsumption'!T$2:T$185,'Eurostat comsumption'!$C$2:$C$185,'Eurostat market shares'!$C10,'Eurostat comsumption'!$D$2:$D$185,'Eurostat market shares'!$D10)/SUMIFS('Eurostat comsumption'!T$2:T$185,'Eurostat comsumption'!$C$2:$C$185,'Eurostat market shares'!$C10,'Eurostat comsumption'!$D$2:$D$185,"total"),0)</f>
        <v>7.9074308583139182E-3</v>
      </c>
      <c r="U10" s="5">
        <f>IFERROR(SUMIFS('Eurostat comsumption'!U$2:U$185,'Eurostat comsumption'!$C$2:$C$185,'Eurostat market shares'!$C10,'Eurostat comsumption'!$D$2:$D$185,'Eurostat market shares'!$D10)/SUMIFS('Eurostat comsumption'!U$2:U$185,'Eurostat comsumption'!$C$2:$C$185,'Eurostat market shares'!$C10,'Eurostat comsumption'!$D$2:$D$185,"total"),0)</f>
        <v>7.1531589085382973E-3</v>
      </c>
      <c r="V10" s="5">
        <f>IFERROR(SUMIFS('Eurostat comsumption'!V$2:V$185,'Eurostat comsumption'!$C$2:$C$185,'Eurostat market shares'!$C10,'Eurostat comsumption'!$D$2:$D$185,'Eurostat market shares'!$D10)/SUMIFS('Eurostat comsumption'!V$2:V$185,'Eurostat comsumption'!$C$2:$C$185,'Eurostat market shares'!$C10,'Eurostat comsumption'!$D$2:$D$185,"total"),0)</f>
        <v>5.2546646495209284E-3</v>
      </c>
      <c r="W10" s="5">
        <f>IFERROR(SUMIFS('Eurostat comsumption'!W$2:W$185,'Eurostat comsumption'!$C$2:$C$185,'Eurostat market shares'!$C10,'Eurostat comsumption'!$D$2:$D$185,'Eurostat market shares'!$D10)/SUMIFS('Eurostat comsumption'!W$2:W$185,'Eurostat comsumption'!$C$2:$C$185,'Eurostat market shares'!$C10,'Eurostat comsumption'!$D$2:$D$185,"total"),0)</f>
        <v>5.6380708933301731E-3</v>
      </c>
      <c r="X10" s="5">
        <f>IFERROR(SUMIFS('Eurostat comsumption'!X$2:X$185,'Eurostat comsumption'!$C$2:$C$185,'Eurostat market shares'!$C10,'Eurostat comsumption'!$D$2:$D$185,'Eurostat market shares'!$D10)/SUMIFS('Eurostat comsumption'!X$2:X$185,'Eurostat comsumption'!$C$2:$C$185,'Eurostat market shares'!$C10,'Eurostat comsumption'!$D$2:$D$185,"total"),0)</f>
        <v>2.7278789225888582E-3</v>
      </c>
      <c r="Y10" s="5">
        <f>IFERROR(SUMIFS('Eurostat comsumption'!Y$2:Y$185,'Eurostat comsumption'!$C$2:$C$185,'Eurostat market shares'!$C10,'Eurostat comsumption'!$D$2:$D$185,'Eurostat market shares'!$D10)/SUMIFS('Eurostat comsumption'!Y$2:Y$185,'Eurostat comsumption'!$C$2:$C$185,'Eurostat market shares'!$C10,'Eurostat comsumption'!$D$2:$D$185,"total"),0)</f>
        <v>4.4730943851650348E-3</v>
      </c>
      <c r="Z10" s="5">
        <f>IFERROR(SUMIFS('Eurostat comsumption'!Z$2:Z$185,'Eurostat comsumption'!$C$2:$C$185,'Eurostat market shares'!$C10,'Eurostat comsumption'!$D$2:$D$185,'Eurostat market shares'!$D10)/SUMIFS('Eurostat comsumption'!Z$2:Z$185,'Eurostat comsumption'!$C$2:$C$185,'Eurostat market shares'!$C10,'Eurostat comsumption'!$D$2:$D$185,"total"),0)</f>
        <v>3.6046489509425346E-3</v>
      </c>
    </row>
    <row r="11" spans="1:26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73</v>
      </c>
      <c r="I11" t="s">
        <v>16</v>
      </c>
      <c r="J11" s="5">
        <f>IFERROR(SUMIFS('Eurostat comsumption'!J$2:J$185,'Eurostat comsumption'!$C$2:$C$185,'Eurostat market shares'!$C11,'Eurostat comsumption'!$D$2:$D$185,'Eurostat market shares'!$D11)/SUMIFS('Eurostat comsumption'!J$2:J$185,'Eurostat comsumption'!$C$2:$C$185,'Eurostat market shares'!$C11,'Eurostat comsumption'!$D$2:$D$185,"total"),0)</f>
        <v>0</v>
      </c>
      <c r="K11" s="5">
        <f>IFERROR(SUMIFS('Eurostat comsumption'!K$2:K$185,'Eurostat comsumption'!$C$2:$C$185,'Eurostat market shares'!$C11,'Eurostat comsumption'!$D$2:$D$185,'Eurostat market shares'!$D11)/SUMIFS('Eurostat comsumption'!K$2:K$185,'Eurostat comsumption'!$C$2:$C$185,'Eurostat market shares'!$C11,'Eurostat comsumption'!$D$2:$D$185,"total"),0)</f>
        <v>0</v>
      </c>
      <c r="L11" s="5">
        <f>IFERROR(SUMIFS('Eurostat comsumption'!L$2:L$185,'Eurostat comsumption'!$C$2:$C$185,'Eurostat market shares'!$C11,'Eurostat comsumption'!$D$2:$D$185,'Eurostat market shares'!$D11)/SUMIFS('Eurostat comsumption'!L$2:L$185,'Eurostat comsumption'!$C$2:$C$185,'Eurostat market shares'!$C11,'Eurostat comsumption'!$D$2:$D$185,"total"),0)</f>
        <v>0</v>
      </c>
      <c r="M11" s="5">
        <f>IFERROR(SUMIFS('Eurostat comsumption'!M$2:M$185,'Eurostat comsumption'!$C$2:$C$185,'Eurostat market shares'!$C11,'Eurostat comsumption'!$D$2:$D$185,'Eurostat market shares'!$D11)/SUMIFS('Eurostat comsumption'!M$2:M$185,'Eurostat comsumption'!$C$2:$C$185,'Eurostat market shares'!$C11,'Eurostat comsumption'!$D$2:$D$185,"total"),0)</f>
        <v>0</v>
      </c>
      <c r="N11" s="5">
        <f>IFERROR(SUMIFS('Eurostat comsumption'!N$2:N$185,'Eurostat comsumption'!$C$2:$C$185,'Eurostat market shares'!$C11,'Eurostat comsumption'!$D$2:$D$185,'Eurostat market shares'!$D11)/SUMIFS('Eurostat comsumption'!N$2:N$185,'Eurostat comsumption'!$C$2:$C$185,'Eurostat market shares'!$C11,'Eurostat comsumption'!$D$2:$D$185,"total"),0)</f>
        <v>0</v>
      </c>
      <c r="O11" s="5">
        <f>IFERROR(SUMIFS('Eurostat comsumption'!O$2:O$185,'Eurostat comsumption'!$C$2:$C$185,'Eurostat market shares'!$C11,'Eurostat comsumption'!$D$2:$D$185,'Eurostat market shares'!$D11)/SUMIFS('Eurostat comsumption'!O$2:O$185,'Eurostat comsumption'!$C$2:$C$185,'Eurostat market shares'!$C11,'Eurostat comsumption'!$D$2:$D$185,"total"),0)</f>
        <v>0</v>
      </c>
      <c r="P11" s="5">
        <f>IFERROR(SUMIFS('Eurostat comsumption'!P$2:P$185,'Eurostat comsumption'!$C$2:$C$185,'Eurostat market shares'!$C11,'Eurostat comsumption'!$D$2:$D$185,'Eurostat market shares'!$D11)/SUMIFS('Eurostat comsumption'!P$2:P$185,'Eurostat comsumption'!$C$2:$C$185,'Eurostat market shares'!$C11,'Eurostat comsumption'!$D$2:$D$185,"total"),0)</f>
        <v>0</v>
      </c>
      <c r="Q11" s="5">
        <f>IFERROR(SUMIFS('Eurostat comsumption'!Q$2:Q$185,'Eurostat comsumption'!$C$2:$C$185,'Eurostat market shares'!$C11,'Eurostat comsumption'!$D$2:$D$185,'Eurostat market shares'!$D11)/SUMIFS('Eurostat comsumption'!Q$2:Q$185,'Eurostat comsumption'!$C$2:$C$185,'Eurostat market shares'!$C11,'Eurostat comsumption'!$D$2:$D$185,"total"),0)</f>
        <v>0</v>
      </c>
      <c r="R11" s="5">
        <f>IFERROR(SUMIFS('Eurostat comsumption'!R$2:R$185,'Eurostat comsumption'!$C$2:$C$185,'Eurostat market shares'!$C11,'Eurostat comsumption'!$D$2:$D$185,'Eurostat market shares'!$D11)/SUMIFS('Eurostat comsumption'!R$2:R$185,'Eurostat comsumption'!$C$2:$C$185,'Eurostat market shares'!$C11,'Eurostat comsumption'!$D$2:$D$185,"total"),0)</f>
        <v>0</v>
      </c>
      <c r="S11" s="5">
        <f>IFERROR(SUMIFS('Eurostat comsumption'!S$2:S$185,'Eurostat comsumption'!$C$2:$C$185,'Eurostat market shares'!$C11,'Eurostat comsumption'!$D$2:$D$185,'Eurostat market shares'!$D11)/SUMIFS('Eurostat comsumption'!S$2:S$185,'Eurostat comsumption'!$C$2:$C$185,'Eurostat market shares'!$C11,'Eurostat comsumption'!$D$2:$D$185,"total"),0)</f>
        <v>0</v>
      </c>
      <c r="T11" s="5">
        <f>IFERROR(SUMIFS('Eurostat comsumption'!T$2:T$185,'Eurostat comsumption'!$C$2:$C$185,'Eurostat market shares'!$C11,'Eurostat comsumption'!$D$2:$D$185,'Eurostat market shares'!$D11)/SUMIFS('Eurostat comsumption'!T$2:T$185,'Eurostat comsumption'!$C$2:$C$185,'Eurostat market shares'!$C11,'Eurostat comsumption'!$D$2:$D$185,"total"),0)</f>
        <v>0</v>
      </c>
      <c r="U11" s="5">
        <f>IFERROR(SUMIFS('Eurostat comsumption'!U$2:U$185,'Eurostat comsumption'!$C$2:$C$185,'Eurostat market shares'!$C11,'Eurostat comsumption'!$D$2:$D$185,'Eurostat market shares'!$D11)/SUMIFS('Eurostat comsumption'!U$2:U$185,'Eurostat comsumption'!$C$2:$C$185,'Eurostat market shares'!$C11,'Eurostat comsumption'!$D$2:$D$185,"total"),0)</f>
        <v>0</v>
      </c>
      <c r="V11" s="5">
        <f>IFERROR(SUMIFS('Eurostat comsumption'!V$2:V$185,'Eurostat comsumption'!$C$2:$C$185,'Eurostat market shares'!$C11,'Eurostat comsumption'!$D$2:$D$185,'Eurostat market shares'!$D11)/SUMIFS('Eurostat comsumption'!V$2:V$185,'Eurostat comsumption'!$C$2:$C$185,'Eurostat market shares'!$C11,'Eurostat comsumption'!$D$2:$D$185,"total"),0)</f>
        <v>0</v>
      </c>
      <c r="W11" s="5">
        <f>IFERROR(SUMIFS('Eurostat comsumption'!W$2:W$185,'Eurostat comsumption'!$C$2:$C$185,'Eurostat market shares'!$C11,'Eurostat comsumption'!$D$2:$D$185,'Eurostat market shares'!$D11)/SUMIFS('Eurostat comsumption'!W$2:W$185,'Eurostat comsumption'!$C$2:$C$185,'Eurostat market shares'!$C11,'Eurostat comsumption'!$D$2:$D$185,"total"),0)</f>
        <v>0</v>
      </c>
      <c r="X11" s="5">
        <f>IFERROR(SUMIFS('Eurostat comsumption'!X$2:X$185,'Eurostat comsumption'!$C$2:$C$185,'Eurostat market shares'!$C11,'Eurostat comsumption'!$D$2:$D$185,'Eurostat market shares'!$D11)/SUMIFS('Eurostat comsumption'!X$2:X$185,'Eurostat comsumption'!$C$2:$C$185,'Eurostat market shares'!$C11,'Eurostat comsumption'!$D$2:$D$185,"total"),0)</f>
        <v>0</v>
      </c>
      <c r="Y11" s="5">
        <f>IFERROR(SUMIFS('Eurostat comsumption'!Y$2:Y$185,'Eurostat comsumption'!$C$2:$C$185,'Eurostat market shares'!$C11,'Eurostat comsumption'!$D$2:$D$185,'Eurostat market shares'!$D11)/SUMIFS('Eurostat comsumption'!Y$2:Y$185,'Eurostat comsumption'!$C$2:$C$185,'Eurostat market shares'!$C11,'Eurostat comsumption'!$D$2:$D$185,"total"),0)</f>
        <v>0</v>
      </c>
      <c r="Z11" s="5">
        <f>IFERROR(SUMIFS('Eurostat comsumption'!Z$2:Z$185,'Eurostat comsumption'!$C$2:$C$185,'Eurostat market shares'!$C11,'Eurostat comsumption'!$D$2:$D$185,'Eurostat market shares'!$D11)/SUMIFS('Eurostat comsumption'!Z$2:Z$185,'Eurostat comsumption'!$C$2:$C$185,'Eurostat market shares'!$C11,'Eurostat comsumption'!$D$2:$D$185,"total"),0)</f>
        <v>0</v>
      </c>
    </row>
    <row r="12" spans="1:26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73</v>
      </c>
      <c r="I12" t="s">
        <v>16</v>
      </c>
      <c r="J12" s="5">
        <f>IFERROR(SUMIFS('Eurostat comsumption'!J$2:J$185,'Eurostat comsumption'!$C$2:$C$185,'Eurostat market shares'!$C12,'Eurostat comsumption'!$D$2:$D$185,'Eurostat market shares'!$D12)/SUMIFS('Eurostat comsumption'!J$2:J$185,'Eurostat comsumption'!$C$2:$C$185,'Eurostat market shares'!$C12,'Eurostat comsumption'!$D$2:$D$185,"total"),0)</f>
        <v>1.2845993002505019E-2</v>
      </c>
      <c r="K12" s="5">
        <f>IFERROR(SUMIFS('Eurostat comsumption'!K$2:K$185,'Eurostat comsumption'!$C$2:$C$185,'Eurostat market shares'!$C12,'Eurostat comsumption'!$D$2:$D$185,'Eurostat market shares'!$D12)/SUMIFS('Eurostat comsumption'!K$2:K$185,'Eurostat comsumption'!$C$2:$C$185,'Eurostat market shares'!$C12,'Eurostat comsumption'!$D$2:$D$185,"total"),0)</f>
        <v>1.3212074222310698E-2</v>
      </c>
      <c r="L12" s="5">
        <f>IFERROR(SUMIFS('Eurostat comsumption'!L$2:L$185,'Eurostat comsumption'!$C$2:$C$185,'Eurostat market shares'!$C12,'Eurostat comsumption'!$D$2:$D$185,'Eurostat market shares'!$D12)/SUMIFS('Eurostat comsumption'!L$2:L$185,'Eurostat comsumption'!$C$2:$C$185,'Eurostat market shares'!$C12,'Eurostat comsumption'!$D$2:$D$185,"total"),0)</f>
        <v>1.2980415331819643E-2</v>
      </c>
      <c r="M12" s="5">
        <f>IFERROR(SUMIFS('Eurostat comsumption'!M$2:M$185,'Eurostat comsumption'!$C$2:$C$185,'Eurostat market shares'!$C12,'Eurostat comsumption'!$D$2:$D$185,'Eurostat market shares'!$D12)/SUMIFS('Eurostat comsumption'!M$2:M$185,'Eurostat comsumption'!$C$2:$C$185,'Eurostat market shares'!$C12,'Eurostat comsumption'!$D$2:$D$185,"total"),0)</f>
        <v>1.2677709922157875E-2</v>
      </c>
      <c r="N12" s="5">
        <f>IFERROR(SUMIFS('Eurostat comsumption'!N$2:N$185,'Eurostat comsumption'!$C$2:$C$185,'Eurostat market shares'!$C12,'Eurostat comsumption'!$D$2:$D$185,'Eurostat market shares'!$D12)/SUMIFS('Eurostat comsumption'!N$2:N$185,'Eurostat comsumption'!$C$2:$C$185,'Eurostat market shares'!$C12,'Eurostat comsumption'!$D$2:$D$185,"total"),0)</f>
        <v>1.2604592853186134E-2</v>
      </c>
      <c r="O12" s="5">
        <f>IFERROR(SUMIFS('Eurostat comsumption'!O$2:O$185,'Eurostat comsumption'!$C$2:$C$185,'Eurostat market shares'!$C12,'Eurostat comsumption'!$D$2:$D$185,'Eurostat market shares'!$D12)/SUMIFS('Eurostat comsumption'!O$2:O$185,'Eurostat comsumption'!$C$2:$C$185,'Eurostat market shares'!$C12,'Eurostat comsumption'!$D$2:$D$185,"total"),0)</f>
        <v>1.4645571147119134E-2</v>
      </c>
      <c r="P12" s="5">
        <f>IFERROR(SUMIFS('Eurostat comsumption'!P$2:P$185,'Eurostat comsumption'!$C$2:$C$185,'Eurostat market shares'!$C12,'Eurostat comsumption'!$D$2:$D$185,'Eurostat market shares'!$D12)/SUMIFS('Eurostat comsumption'!P$2:P$185,'Eurostat comsumption'!$C$2:$C$185,'Eurostat market shares'!$C12,'Eurostat comsumption'!$D$2:$D$185,"total"),0)</f>
        <v>1.3794135248354281E-2</v>
      </c>
      <c r="Q12" s="5">
        <f>IFERROR(SUMIFS('Eurostat comsumption'!Q$2:Q$185,'Eurostat comsumption'!$C$2:$C$185,'Eurostat market shares'!$C12,'Eurostat comsumption'!$D$2:$D$185,'Eurostat market shares'!$D12)/SUMIFS('Eurostat comsumption'!Q$2:Q$185,'Eurostat comsumption'!$C$2:$C$185,'Eurostat market shares'!$C12,'Eurostat comsumption'!$D$2:$D$185,"total"),0)</f>
        <v>1.384056438745891E-2</v>
      </c>
      <c r="R12" s="5">
        <f>IFERROR(SUMIFS('Eurostat comsumption'!R$2:R$185,'Eurostat comsumption'!$C$2:$C$185,'Eurostat market shares'!$C12,'Eurostat comsumption'!$D$2:$D$185,'Eurostat market shares'!$D12)/SUMIFS('Eurostat comsumption'!R$2:R$185,'Eurostat comsumption'!$C$2:$C$185,'Eurostat market shares'!$C12,'Eurostat comsumption'!$D$2:$D$185,"total"),0)</f>
        <v>1.4181546764655219E-2</v>
      </c>
      <c r="S12" s="5">
        <f>IFERROR(SUMIFS('Eurostat comsumption'!S$2:S$185,'Eurostat comsumption'!$C$2:$C$185,'Eurostat market shares'!$C12,'Eurostat comsumption'!$D$2:$D$185,'Eurostat market shares'!$D12)/SUMIFS('Eurostat comsumption'!S$2:S$185,'Eurostat comsumption'!$C$2:$C$185,'Eurostat market shares'!$C12,'Eurostat comsumption'!$D$2:$D$185,"total"),0)</f>
        <v>1.4765362311778179E-2</v>
      </c>
      <c r="T12" s="5">
        <f>IFERROR(SUMIFS('Eurostat comsumption'!T$2:T$185,'Eurostat comsumption'!$C$2:$C$185,'Eurostat market shares'!$C12,'Eurostat comsumption'!$D$2:$D$185,'Eurostat market shares'!$D12)/SUMIFS('Eurostat comsumption'!T$2:T$185,'Eurostat comsumption'!$C$2:$C$185,'Eurostat market shares'!$C12,'Eurostat comsumption'!$D$2:$D$185,"total"),0)</f>
        <v>1.4432511334306456E-2</v>
      </c>
      <c r="U12" s="5">
        <f>IFERROR(SUMIFS('Eurostat comsumption'!U$2:U$185,'Eurostat comsumption'!$C$2:$C$185,'Eurostat market shares'!$C12,'Eurostat comsumption'!$D$2:$D$185,'Eurostat market shares'!$D12)/SUMIFS('Eurostat comsumption'!U$2:U$185,'Eurostat comsumption'!$C$2:$C$185,'Eurostat market shares'!$C12,'Eurostat comsumption'!$D$2:$D$185,"total"),0)</f>
        <v>1.3570674952328405E-2</v>
      </c>
      <c r="V12" s="5">
        <f>IFERROR(SUMIFS('Eurostat comsumption'!V$2:V$185,'Eurostat comsumption'!$C$2:$C$185,'Eurostat market shares'!$C12,'Eurostat comsumption'!$D$2:$D$185,'Eurostat market shares'!$D12)/SUMIFS('Eurostat comsumption'!V$2:V$185,'Eurostat comsumption'!$C$2:$C$185,'Eurostat market shares'!$C12,'Eurostat comsumption'!$D$2:$D$185,"total"),0)</f>
        <v>1.3706505295007564E-2</v>
      </c>
      <c r="W12" s="5">
        <f>IFERROR(SUMIFS('Eurostat comsumption'!W$2:W$185,'Eurostat comsumption'!$C$2:$C$185,'Eurostat market shares'!$C12,'Eurostat comsumption'!$D$2:$D$185,'Eurostat market shares'!$D12)/SUMIFS('Eurostat comsumption'!W$2:W$185,'Eurostat comsumption'!$C$2:$C$185,'Eurostat market shares'!$C12,'Eurostat comsumption'!$D$2:$D$185,"total"),0)</f>
        <v>1.4945526134056216E-2</v>
      </c>
      <c r="X12" s="5">
        <f>IFERROR(SUMIFS('Eurostat comsumption'!X$2:X$185,'Eurostat comsumption'!$C$2:$C$185,'Eurostat market shares'!$C12,'Eurostat comsumption'!$D$2:$D$185,'Eurostat market shares'!$D12)/SUMIFS('Eurostat comsumption'!X$2:X$185,'Eurostat comsumption'!$C$2:$C$185,'Eurostat market shares'!$C12,'Eurostat comsumption'!$D$2:$D$185,"total"),0)</f>
        <v>1.3629291357675445E-2</v>
      </c>
      <c r="Y12" s="5">
        <f>IFERROR(SUMIFS('Eurostat comsumption'!Y$2:Y$185,'Eurostat comsumption'!$C$2:$C$185,'Eurostat market shares'!$C12,'Eurostat comsumption'!$D$2:$D$185,'Eurostat market shares'!$D12)/SUMIFS('Eurostat comsumption'!Y$2:Y$185,'Eurostat comsumption'!$C$2:$C$185,'Eurostat market shares'!$C12,'Eurostat comsumption'!$D$2:$D$185,"total"),0)</f>
        <v>1.3055305453918507E-2</v>
      </c>
      <c r="Z12" s="5">
        <f>IFERROR(SUMIFS('Eurostat comsumption'!Z$2:Z$185,'Eurostat comsumption'!$C$2:$C$185,'Eurostat market shares'!$C12,'Eurostat comsumption'!$D$2:$D$185,'Eurostat market shares'!$D12)/SUMIFS('Eurostat comsumption'!Z$2:Z$185,'Eurostat comsumption'!$C$2:$C$185,'Eurostat market shares'!$C12,'Eurostat comsumption'!$D$2:$D$185,"total"),0)</f>
        <v>1.3334347834357343E-2</v>
      </c>
    </row>
    <row r="13" spans="1:26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73</v>
      </c>
      <c r="I13" t="s">
        <v>16</v>
      </c>
      <c r="J13" s="5">
        <f>IFERROR(SUMIFS('Eurostat comsumption'!J$2:J$185,'Eurostat comsumption'!$C$2:$C$185,'Eurostat market shares'!$C13,'Eurostat comsumption'!$D$2:$D$185,'Eurostat market shares'!$D13)/SUMIFS('Eurostat comsumption'!J$2:J$185,'Eurostat comsumption'!$C$2:$C$185,'Eurostat market shares'!$C13,'Eurostat comsumption'!$D$2:$D$185,"total"),0)</f>
        <v>0</v>
      </c>
      <c r="K13" s="5">
        <f>IFERROR(SUMIFS('Eurostat comsumption'!K$2:K$185,'Eurostat comsumption'!$C$2:$C$185,'Eurostat market shares'!$C13,'Eurostat comsumption'!$D$2:$D$185,'Eurostat market shares'!$D13)/SUMIFS('Eurostat comsumption'!K$2:K$185,'Eurostat comsumption'!$C$2:$C$185,'Eurostat market shares'!$C13,'Eurostat comsumption'!$D$2:$D$185,"total"),0)</f>
        <v>0</v>
      </c>
      <c r="L13" s="5">
        <f>IFERROR(SUMIFS('Eurostat comsumption'!L$2:L$185,'Eurostat comsumption'!$C$2:$C$185,'Eurostat market shares'!$C13,'Eurostat comsumption'!$D$2:$D$185,'Eurostat market shares'!$D13)/SUMIFS('Eurostat comsumption'!L$2:L$185,'Eurostat comsumption'!$C$2:$C$185,'Eurostat market shares'!$C13,'Eurostat comsumption'!$D$2:$D$185,"total"),0)</f>
        <v>0</v>
      </c>
      <c r="M13" s="5">
        <f>IFERROR(SUMIFS('Eurostat comsumption'!M$2:M$185,'Eurostat comsumption'!$C$2:$C$185,'Eurostat market shares'!$C13,'Eurostat comsumption'!$D$2:$D$185,'Eurostat market shares'!$D13)/SUMIFS('Eurostat comsumption'!M$2:M$185,'Eurostat comsumption'!$C$2:$C$185,'Eurostat market shares'!$C13,'Eurostat comsumption'!$D$2:$D$185,"total"),0)</f>
        <v>0</v>
      </c>
      <c r="N13" s="5">
        <f>IFERROR(SUMIFS('Eurostat comsumption'!N$2:N$185,'Eurostat comsumption'!$C$2:$C$185,'Eurostat market shares'!$C13,'Eurostat comsumption'!$D$2:$D$185,'Eurostat market shares'!$D13)/SUMIFS('Eurostat comsumption'!N$2:N$185,'Eurostat comsumption'!$C$2:$C$185,'Eurostat market shares'!$C13,'Eurostat comsumption'!$D$2:$D$185,"total"),0)</f>
        <v>0</v>
      </c>
      <c r="O13" s="5">
        <f>IFERROR(SUMIFS('Eurostat comsumption'!O$2:O$185,'Eurostat comsumption'!$C$2:$C$185,'Eurostat market shares'!$C13,'Eurostat comsumption'!$D$2:$D$185,'Eurostat market shares'!$D13)/SUMIFS('Eurostat comsumption'!O$2:O$185,'Eurostat comsumption'!$C$2:$C$185,'Eurostat market shares'!$C13,'Eurostat comsumption'!$D$2:$D$185,"total"),0)</f>
        <v>0</v>
      </c>
      <c r="P13" s="5">
        <f>IFERROR(SUMIFS('Eurostat comsumption'!P$2:P$185,'Eurostat comsumption'!$C$2:$C$185,'Eurostat market shares'!$C13,'Eurostat comsumption'!$D$2:$D$185,'Eurostat market shares'!$D13)/SUMIFS('Eurostat comsumption'!P$2:P$185,'Eurostat comsumption'!$C$2:$C$185,'Eurostat market shares'!$C13,'Eurostat comsumption'!$D$2:$D$185,"total"),0)</f>
        <v>0</v>
      </c>
      <c r="Q13" s="5">
        <f>IFERROR(SUMIFS('Eurostat comsumption'!Q$2:Q$185,'Eurostat comsumption'!$C$2:$C$185,'Eurostat market shares'!$C13,'Eurostat comsumption'!$D$2:$D$185,'Eurostat market shares'!$D13)/SUMIFS('Eurostat comsumption'!Q$2:Q$185,'Eurostat comsumption'!$C$2:$C$185,'Eurostat market shares'!$C13,'Eurostat comsumption'!$D$2:$D$185,"total"),0)</f>
        <v>0</v>
      </c>
      <c r="R13" s="5">
        <f>IFERROR(SUMIFS('Eurostat comsumption'!R$2:R$185,'Eurostat comsumption'!$C$2:$C$185,'Eurostat market shares'!$C13,'Eurostat comsumption'!$D$2:$D$185,'Eurostat market shares'!$D13)/SUMIFS('Eurostat comsumption'!R$2:R$185,'Eurostat comsumption'!$C$2:$C$185,'Eurostat market shares'!$C13,'Eurostat comsumption'!$D$2:$D$185,"total"),0)</f>
        <v>0</v>
      </c>
      <c r="S13" s="5">
        <f>IFERROR(SUMIFS('Eurostat comsumption'!S$2:S$185,'Eurostat comsumption'!$C$2:$C$185,'Eurostat market shares'!$C13,'Eurostat comsumption'!$D$2:$D$185,'Eurostat market shares'!$D13)/SUMIFS('Eurostat comsumption'!S$2:S$185,'Eurostat comsumption'!$C$2:$C$185,'Eurostat market shares'!$C13,'Eurostat comsumption'!$D$2:$D$185,"total"),0)</f>
        <v>1.3157253545148871E-2</v>
      </c>
      <c r="T13" s="5">
        <f>IFERROR(SUMIFS('Eurostat comsumption'!T$2:T$185,'Eurostat comsumption'!$C$2:$C$185,'Eurostat market shares'!$C13,'Eurostat comsumption'!$D$2:$D$185,'Eurostat market shares'!$D13)/SUMIFS('Eurostat comsumption'!T$2:T$185,'Eurostat comsumption'!$C$2:$C$185,'Eurostat market shares'!$C13,'Eurostat comsumption'!$D$2:$D$185,"total"),0)</f>
        <v>3.5370769572824728E-2</v>
      </c>
      <c r="U13" s="5">
        <f>IFERROR(SUMIFS('Eurostat comsumption'!U$2:U$185,'Eurostat comsumption'!$C$2:$C$185,'Eurostat market shares'!$C13,'Eurostat comsumption'!$D$2:$D$185,'Eurostat market shares'!$D13)/SUMIFS('Eurostat comsumption'!U$2:U$185,'Eurostat comsumption'!$C$2:$C$185,'Eurostat market shares'!$C13,'Eurostat comsumption'!$D$2:$D$185,"total"),0)</f>
        <v>3.4313867835951639E-2</v>
      </c>
      <c r="V13" s="5">
        <f>IFERROR(SUMIFS('Eurostat comsumption'!V$2:V$185,'Eurostat comsumption'!$C$2:$C$185,'Eurostat market shares'!$C13,'Eurostat comsumption'!$D$2:$D$185,'Eurostat market shares'!$D13)/SUMIFS('Eurostat comsumption'!V$2:V$185,'Eurostat comsumption'!$C$2:$C$185,'Eurostat market shares'!$C13,'Eurostat comsumption'!$D$2:$D$185,"total"),0)</f>
        <v>3.5542107917297019E-2</v>
      </c>
      <c r="W13" s="5">
        <f>IFERROR(SUMIFS('Eurostat comsumption'!W$2:W$185,'Eurostat comsumption'!$C$2:$C$185,'Eurostat market shares'!$C13,'Eurostat comsumption'!$D$2:$D$185,'Eurostat market shares'!$D13)/SUMIFS('Eurostat comsumption'!W$2:W$185,'Eurostat comsumption'!$C$2:$C$185,'Eurostat market shares'!$C13,'Eurostat comsumption'!$D$2:$D$185,"total"),0)</f>
        <v>3.6044486131582475E-2</v>
      </c>
      <c r="X13" s="5">
        <f>IFERROR(SUMIFS('Eurostat comsumption'!X$2:X$185,'Eurostat comsumption'!$C$2:$C$185,'Eurostat market shares'!$C13,'Eurostat comsumption'!$D$2:$D$185,'Eurostat market shares'!$D13)/SUMIFS('Eurostat comsumption'!X$2:X$185,'Eurostat comsumption'!$C$2:$C$185,'Eurostat market shares'!$C13,'Eurostat comsumption'!$D$2:$D$185,"total"),0)</f>
        <v>4.235284608700924E-2</v>
      </c>
      <c r="Y13" s="5">
        <f>IFERROR(SUMIFS('Eurostat comsumption'!Y$2:Y$185,'Eurostat comsumption'!$C$2:$C$185,'Eurostat market shares'!$C13,'Eurostat comsumption'!$D$2:$D$185,'Eurostat market shares'!$D13)/SUMIFS('Eurostat comsumption'!Y$2:Y$185,'Eurostat comsumption'!$C$2:$C$185,'Eurostat market shares'!$C13,'Eurostat comsumption'!$D$2:$D$185,"total"),0)</f>
        <v>2.5018677803107216E-2</v>
      </c>
      <c r="Z13" s="5">
        <f>IFERROR(SUMIFS('Eurostat comsumption'!Z$2:Z$185,'Eurostat comsumption'!$C$2:$C$185,'Eurostat market shares'!$C13,'Eurostat comsumption'!$D$2:$D$185,'Eurostat market shares'!$D13)/SUMIFS('Eurostat comsumption'!Z$2:Z$185,'Eurostat comsumption'!$C$2:$C$185,'Eurostat market shares'!$C13,'Eurostat comsumption'!$D$2:$D$185,"total"),0)</f>
        <v>4.1971809552795267E-2</v>
      </c>
    </row>
    <row r="14" spans="1:26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73</v>
      </c>
      <c r="I14" t="s">
        <v>16</v>
      </c>
      <c r="J14" s="5">
        <f>IFERROR(SUMIFS('Eurostat comsumption'!J$2:J$185,'Eurostat comsumption'!$C$2:$C$185,'Eurostat market shares'!$C14,'Eurostat comsumption'!$D$2:$D$185,'Eurostat market shares'!$D14)/SUMIFS('Eurostat comsumption'!J$2:J$185,'Eurostat comsumption'!$C$2:$C$185,'Eurostat market shares'!$C14,'Eurostat comsumption'!$D$2:$D$185,"total"),0)</f>
        <v>0</v>
      </c>
      <c r="K14" s="5">
        <f>IFERROR(SUMIFS('Eurostat comsumption'!K$2:K$185,'Eurostat comsumption'!$C$2:$C$185,'Eurostat market shares'!$C14,'Eurostat comsumption'!$D$2:$D$185,'Eurostat market shares'!$D14)/SUMIFS('Eurostat comsumption'!K$2:K$185,'Eurostat comsumption'!$C$2:$C$185,'Eurostat market shares'!$C14,'Eurostat comsumption'!$D$2:$D$185,"total"),0)</f>
        <v>0</v>
      </c>
      <c r="L14" s="5">
        <f>IFERROR(SUMIFS('Eurostat comsumption'!L$2:L$185,'Eurostat comsumption'!$C$2:$C$185,'Eurostat market shares'!$C14,'Eurostat comsumption'!$D$2:$D$185,'Eurostat market shares'!$D14)/SUMIFS('Eurostat comsumption'!L$2:L$185,'Eurostat comsumption'!$C$2:$C$185,'Eurostat market shares'!$C14,'Eurostat comsumption'!$D$2:$D$185,"total"),0)</f>
        <v>0</v>
      </c>
      <c r="M14" s="5">
        <f>IFERROR(SUMIFS('Eurostat comsumption'!M$2:M$185,'Eurostat comsumption'!$C$2:$C$185,'Eurostat market shares'!$C14,'Eurostat comsumption'!$D$2:$D$185,'Eurostat market shares'!$D14)/SUMIFS('Eurostat comsumption'!M$2:M$185,'Eurostat comsumption'!$C$2:$C$185,'Eurostat market shares'!$C14,'Eurostat comsumption'!$D$2:$D$185,"total"),0)</f>
        <v>0</v>
      </c>
      <c r="N14" s="5">
        <f>IFERROR(SUMIFS('Eurostat comsumption'!N$2:N$185,'Eurostat comsumption'!$C$2:$C$185,'Eurostat market shares'!$C14,'Eurostat comsumption'!$D$2:$D$185,'Eurostat market shares'!$D14)/SUMIFS('Eurostat comsumption'!N$2:N$185,'Eurostat comsumption'!$C$2:$C$185,'Eurostat market shares'!$C14,'Eurostat comsumption'!$D$2:$D$185,"total"),0)</f>
        <v>0</v>
      </c>
      <c r="O14" s="5">
        <f>IFERROR(SUMIFS('Eurostat comsumption'!O$2:O$185,'Eurostat comsumption'!$C$2:$C$185,'Eurostat market shares'!$C14,'Eurostat comsumption'!$D$2:$D$185,'Eurostat market shares'!$D14)/SUMIFS('Eurostat comsumption'!O$2:O$185,'Eurostat comsumption'!$C$2:$C$185,'Eurostat market shares'!$C14,'Eurostat comsumption'!$D$2:$D$185,"total"),0)</f>
        <v>0</v>
      </c>
      <c r="P14" s="5">
        <f>IFERROR(SUMIFS('Eurostat comsumption'!P$2:P$185,'Eurostat comsumption'!$C$2:$C$185,'Eurostat market shares'!$C14,'Eurostat comsumption'!$D$2:$D$185,'Eurostat market shares'!$D14)/SUMIFS('Eurostat comsumption'!P$2:P$185,'Eurostat comsumption'!$C$2:$C$185,'Eurostat market shares'!$C14,'Eurostat comsumption'!$D$2:$D$185,"total"),0)</f>
        <v>0</v>
      </c>
      <c r="Q14" s="5">
        <f>IFERROR(SUMIFS('Eurostat comsumption'!Q$2:Q$185,'Eurostat comsumption'!$C$2:$C$185,'Eurostat market shares'!$C14,'Eurostat comsumption'!$D$2:$D$185,'Eurostat market shares'!$D14)/SUMIFS('Eurostat comsumption'!Q$2:Q$185,'Eurostat comsumption'!$C$2:$C$185,'Eurostat market shares'!$C14,'Eurostat comsumption'!$D$2:$D$185,"total"),0)</f>
        <v>0</v>
      </c>
      <c r="R14" s="5">
        <f>IFERROR(SUMIFS('Eurostat comsumption'!R$2:R$185,'Eurostat comsumption'!$C$2:$C$185,'Eurostat market shares'!$C14,'Eurostat comsumption'!$D$2:$D$185,'Eurostat market shares'!$D14)/SUMIFS('Eurostat comsumption'!R$2:R$185,'Eurostat comsumption'!$C$2:$C$185,'Eurostat market shares'!$C14,'Eurostat comsumption'!$D$2:$D$185,"total"),0)</f>
        <v>0</v>
      </c>
      <c r="S14" s="5">
        <f>IFERROR(SUMIFS('Eurostat comsumption'!S$2:S$185,'Eurostat comsumption'!$C$2:$C$185,'Eurostat market shares'!$C14,'Eurostat comsumption'!$D$2:$D$185,'Eurostat market shares'!$D14)/SUMIFS('Eurostat comsumption'!S$2:S$185,'Eurostat comsumption'!$C$2:$C$185,'Eurostat market shares'!$C14,'Eurostat comsumption'!$D$2:$D$185,"total"),0)</f>
        <v>0</v>
      </c>
      <c r="T14" s="5">
        <f>IFERROR(SUMIFS('Eurostat comsumption'!T$2:T$185,'Eurostat comsumption'!$C$2:$C$185,'Eurostat market shares'!$C14,'Eurostat comsumption'!$D$2:$D$185,'Eurostat market shares'!$D14)/SUMIFS('Eurostat comsumption'!T$2:T$185,'Eurostat comsumption'!$C$2:$C$185,'Eurostat market shares'!$C14,'Eurostat comsumption'!$D$2:$D$185,"total"),0)</f>
        <v>0</v>
      </c>
      <c r="U14" s="5">
        <f>IFERROR(SUMIFS('Eurostat comsumption'!U$2:U$185,'Eurostat comsumption'!$C$2:$C$185,'Eurostat market shares'!$C14,'Eurostat comsumption'!$D$2:$D$185,'Eurostat market shares'!$D14)/SUMIFS('Eurostat comsumption'!U$2:U$185,'Eurostat comsumption'!$C$2:$C$185,'Eurostat market shares'!$C14,'Eurostat comsumption'!$D$2:$D$185,"total"),0)</f>
        <v>0</v>
      </c>
      <c r="V14" s="5">
        <f>IFERROR(SUMIFS('Eurostat comsumption'!V$2:V$185,'Eurostat comsumption'!$C$2:$C$185,'Eurostat market shares'!$C14,'Eurostat comsumption'!$D$2:$D$185,'Eurostat market shares'!$D14)/SUMIFS('Eurostat comsumption'!V$2:V$185,'Eurostat comsumption'!$C$2:$C$185,'Eurostat market shares'!$C14,'Eurostat comsumption'!$D$2:$D$185,"total"),0)</f>
        <v>0</v>
      </c>
      <c r="W14" s="5">
        <f>IFERROR(SUMIFS('Eurostat comsumption'!W$2:W$185,'Eurostat comsumption'!$C$2:$C$185,'Eurostat market shares'!$C14,'Eurostat comsumption'!$D$2:$D$185,'Eurostat market shares'!$D14)/SUMIFS('Eurostat comsumption'!W$2:W$185,'Eurostat comsumption'!$C$2:$C$185,'Eurostat market shares'!$C14,'Eurostat comsumption'!$D$2:$D$185,"total"),0)</f>
        <v>0</v>
      </c>
      <c r="X14" s="5">
        <f>IFERROR(SUMIFS('Eurostat comsumption'!X$2:X$185,'Eurostat comsumption'!$C$2:$C$185,'Eurostat market shares'!$C14,'Eurostat comsumption'!$D$2:$D$185,'Eurostat market shares'!$D14)/SUMIFS('Eurostat comsumption'!X$2:X$185,'Eurostat comsumption'!$C$2:$C$185,'Eurostat market shares'!$C14,'Eurostat comsumption'!$D$2:$D$185,"total"),0)</f>
        <v>0</v>
      </c>
      <c r="Y14" s="5">
        <f>IFERROR(SUMIFS('Eurostat comsumption'!Y$2:Y$185,'Eurostat comsumption'!$C$2:$C$185,'Eurostat market shares'!$C14,'Eurostat comsumption'!$D$2:$D$185,'Eurostat market shares'!$D14)/SUMIFS('Eurostat comsumption'!Y$2:Y$185,'Eurostat comsumption'!$C$2:$C$185,'Eurostat market shares'!$C14,'Eurostat comsumption'!$D$2:$D$185,"total"),0)</f>
        <v>0</v>
      </c>
      <c r="Z14" s="5">
        <f>IFERROR(SUMIFS('Eurostat comsumption'!Z$2:Z$185,'Eurostat comsumption'!$C$2:$C$185,'Eurostat market shares'!$C14,'Eurostat comsumption'!$D$2:$D$185,'Eurostat market shares'!$D14)/SUMIFS('Eurostat comsumption'!Z$2:Z$185,'Eurostat comsumption'!$C$2:$C$185,'Eurostat market shares'!$C14,'Eurostat comsumption'!$D$2:$D$185,"total"),0)</f>
        <v>0</v>
      </c>
    </row>
    <row r="15" spans="1:26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73</v>
      </c>
      <c r="I15" t="s">
        <v>16</v>
      </c>
      <c r="J15" s="5">
        <f>IFERROR(SUMIFS('Eurostat comsumption'!J$2:J$185,'Eurostat comsumption'!$C$2:$C$185,'Eurostat market shares'!$C15,'Eurostat comsumption'!$D$2:$D$185,'Eurostat market shares'!$D15)/SUMIFS('Eurostat comsumption'!J$2:J$185,'Eurostat comsumption'!$C$2:$C$185,'Eurostat market shares'!$C15,'Eurostat comsumption'!$D$2:$D$185,"total"),0)</f>
        <v>0.98715400699749489</v>
      </c>
      <c r="K15" s="5">
        <f>IFERROR(SUMIFS('Eurostat comsumption'!K$2:K$185,'Eurostat comsumption'!$C$2:$C$185,'Eurostat market shares'!$C15,'Eurostat comsumption'!$D$2:$D$185,'Eurostat market shares'!$D15)/SUMIFS('Eurostat comsumption'!K$2:K$185,'Eurostat comsumption'!$C$2:$C$185,'Eurostat market shares'!$C15,'Eurostat comsumption'!$D$2:$D$185,"total"),0)</f>
        <v>0.98677744831993974</v>
      </c>
      <c r="L15" s="5">
        <f>IFERROR(SUMIFS('Eurostat comsumption'!L$2:L$185,'Eurostat comsumption'!$C$2:$C$185,'Eurostat market shares'!$C15,'Eurostat comsumption'!$D$2:$D$185,'Eurostat market shares'!$D15)/SUMIFS('Eurostat comsumption'!L$2:L$185,'Eurostat comsumption'!$C$2:$C$185,'Eurostat market shares'!$C15,'Eurostat comsumption'!$D$2:$D$185,"total"),0)</f>
        <v>0.98701958466818052</v>
      </c>
      <c r="M15" s="5">
        <f>IFERROR(SUMIFS('Eurostat comsumption'!M$2:M$185,'Eurostat comsumption'!$C$2:$C$185,'Eurostat market shares'!$C15,'Eurostat comsumption'!$D$2:$D$185,'Eurostat market shares'!$D15)/SUMIFS('Eurostat comsumption'!M$2:M$185,'Eurostat comsumption'!$C$2:$C$185,'Eurostat market shares'!$C15,'Eurostat comsumption'!$D$2:$D$185,"total"),0)</f>
        <v>0.98732229007784211</v>
      </c>
      <c r="N15" s="5">
        <f>IFERROR(SUMIFS('Eurostat comsumption'!N$2:N$185,'Eurostat comsumption'!$C$2:$C$185,'Eurostat market shares'!$C15,'Eurostat comsumption'!$D$2:$D$185,'Eurostat market shares'!$D15)/SUMIFS('Eurostat comsumption'!N$2:N$185,'Eurostat comsumption'!$C$2:$C$185,'Eurostat market shares'!$C15,'Eurostat comsumption'!$D$2:$D$185,"total"),0)</f>
        <v>0.98739540714681395</v>
      </c>
      <c r="O15" s="5">
        <f>IFERROR(SUMIFS('Eurostat comsumption'!O$2:O$185,'Eurostat comsumption'!$C$2:$C$185,'Eurostat market shares'!$C15,'Eurostat comsumption'!$D$2:$D$185,'Eurostat market shares'!$D15)/SUMIFS('Eurostat comsumption'!O$2:O$185,'Eurostat comsumption'!$C$2:$C$185,'Eurostat market shares'!$C15,'Eurostat comsumption'!$D$2:$D$185,"total"),0)</f>
        <v>0.98535442885288094</v>
      </c>
      <c r="P15" s="5">
        <f>IFERROR(SUMIFS('Eurostat comsumption'!P$2:P$185,'Eurostat comsumption'!$C$2:$C$185,'Eurostat market shares'!$C15,'Eurostat comsumption'!$D$2:$D$185,'Eurostat market shares'!$D15)/SUMIFS('Eurostat comsumption'!P$2:P$185,'Eurostat comsumption'!$C$2:$C$185,'Eurostat market shares'!$C15,'Eurostat comsumption'!$D$2:$D$185,"total"),0)</f>
        <v>0.98620586475164584</v>
      </c>
      <c r="Q15" s="5">
        <f>IFERROR(SUMIFS('Eurostat comsumption'!Q$2:Q$185,'Eurostat comsumption'!$C$2:$C$185,'Eurostat market shares'!$C15,'Eurostat comsumption'!$D$2:$D$185,'Eurostat market shares'!$D15)/SUMIFS('Eurostat comsumption'!Q$2:Q$185,'Eurostat comsumption'!$C$2:$C$185,'Eurostat market shares'!$C15,'Eurostat comsumption'!$D$2:$D$185,"total"),0)</f>
        <v>0.98615943561254105</v>
      </c>
      <c r="R15" s="5">
        <f>IFERROR(SUMIFS('Eurostat comsumption'!R$2:R$185,'Eurostat comsumption'!$C$2:$C$185,'Eurostat market shares'!$C15,'Eurostat comsumption'!$D$2:$D$185,'Eurostat market shares'!$D15)/SUMIFS('Eurostat comsumption'!R$2:R$185,'Eurostat comsumption'!$C$2:$C$185,'Eurostat market shares'!$C15,'Eurostat comsumption'!$D$2:$D$185,"total"),0)</f>
        <v>0.98581845323534467</v>
      </c>
      <c r="S15" s="5">
        <f>IFERROR(SUMIFS('Eurostat comsumption'!S$2:S$185,'Eurostat comsumption'!$C$2:$C$185,'Eurostat market shares'!$C15,'Eurostat comsumption'!$D$2:$D$185,'Eurostat market shares'!$D15)/SUMIFS('Eurostat comsumption'!S$2:S$185,'Eurostat comsumption'!$C$2:$C$185,'Eurostat market shares'!$C15,'Eurostat comsumption'!$D$2:$D$185,"total"),0)</f>
        <v>0.97207738414307299</v>
      </c>
      <c r="T15" s="5">
        <f>IFERROR(SUMIFS('Eurostat comsumption'!T$2:T$185,'Eurostat comsumption'!$C$2:$C$185,'Eurostat market shares'!$C15,'Eurostat comsumption'!$D$2:$D$185,'Eurostat market shares'!$D15)/SUMIFS('Eurostat comsumption'!T$2:T$185,'Eurostat comsumption'!$C$2:$C$185,'Eurostat market shares'!$C15,'Eurostat comsumption'!$D$2:$D$185,"total"),0)</f>
        <v>0.94228928823455493</v>
      </c>
      <c r="U15" s="5">
        <f>IFERROR(SUMIFS('Eurostat comsumption'!U$2:U$185,'Eurostat comsumption'!$C$2:$C$185,'Eurostat market shares'!$C15,'Eurostat comsumption'!$D$2:$D$185,'Eurostat market shares'!$D15)/SUMIFS('Eurostat comsumption'!U$2:U$185,'Eurostat comsumption'!$C$2:$C$185,'Eurostat market shares'!$C15,'Eurostat comsumption'!$D$2:$D$185,"total"),0)</f>
        <v>0.94496229830318157</v>
      </c>
      <c r="V15" s="5">
        <f>IFERROR(SUMIFS('Eurostat comsumption'!V$2:V$185,'Eurostat comsumption'!$C$2:$C$185,'Eurostat market shares'!$C15,'Eurostat comsumption'!$D$2:$D$185,'Eurostat market shares'!$D15)/SUMIFS('Eurostat comsumption'!V$2:V$185,'Eurostat comsumption'!$C$2:$C$185,'Eurostat market shares'!$C15,'Eurostat comsumption'!$D$2:$D$185,"total"),0)</f>
        <v>0.94548663640948061</v>
      </c>
      <c r="W15" s="5">
        <f>IFERROR(SUMIFS('Eurostat comsumption'!W$2:W$185,'Eurostat comsumption'!$C$2:$C$185,'Eurostat market shares'!$C15,'Eurostat comsumption'!$D$2:$D$185,'Eurostat market shares'!$D15)/SUMIFS('Eurostat comsumption'!W$2:W$185,'Eurostat comsumption'!$C$2:$C$185,'Eurostat market shares'!$C15,'Eurostat comsumption'!$D$2:$D$185,"total"),0)</f>
        <v>0.94337191684103117</v>
      </c>
      <c r="X15" s="5">
        <f>IFERROR(SUMIFS('Eurostat comsumption'!X$2:X$185,'Eurostat comsumption'!$C$2:$C$185,'Eurostat market shares'!$C15,'Eurostat comsumption'!$D$2:$D$185,'Eurostat market shares'!$D15)/SUMIFS('Eurostat comsumption'!X$2:X$185,'Eurostat comsumption'!$C$2:$C$185,'Eurostat market shares'!$C15,'Eurostat comsumption'!$D$2:$D$185,"total"),0)</f>
        <v>0.94128998363272665</v>
      </c>
      <c r="Y15" s="5">
        <f>IFERROR(SUMIFS('Eurostat comsumption'!Y$2:Y$185,'Eurostat comsumption'!$C$2:$C$185,'Eurostat market shares'!$C15,'Eurostat comsumption'!$D$2:$D$185,'Eurostat market shares'!$D15)/SUMIFS('Eurostat comsumption'!Y$2:Y$185,'Eurostat comsumption'!$C$2:$C$185,'Eurostat market shares'!$C15,'Eurostat comsumption'!$D$2:$D$185,"total"),0)</f>
        <v>0.95746250071837702</v>
      </c>
      <c r="Z15" s="5">
        <f>IFERROR(SUMIFS('Eurostat comsumption'!Z$2:Z$185,'Eurostat comsumption'!$C$2:$C$185,'Eurostat market shares'!$C15,'Eurostat comsumption'!$D$2:$D$185,'Eurostat market shares'!$D15)/SUMIFS('Eurostat comsumption'!Z$2:Z$185,'Eurostat comsumption'!$C$2:$C$185,'Eurostat market shares'!$C15,'Eurostat comsumption'!$D$2:$D$185,"total"),0)</f>
        <v>0.9410796827148048</v>
      </c>
    </row>
    <row r="16" spans="1:26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73</v>
      </c>
      <c r="I16" t="s">
        <v>16</v>
      </c>
      <c r="J16" s="5">
        <f>IFERROR(SUMIFS('Eurostat comsumption'!J$2:J$185,'Eurostat comsumption'!$C$2:$C$185,'Eurostat market shares'!$C16,'Eurostat comsumption'!$D$2:$D$185,'Eurostat market shares'!$D16)/SUMIFS('Eurostat comsumption'!J$2:J$185,'Eurostat comsumption'!$C$2:$C$185,'Eurostat market shares'!$C16,'Eurostat comsumption'!$D$2:$D$185,"total"),0)</f>
        <v>1</v>
      </c>
      <c r="K16" s="5">
        <f>IFERROR(SUMIFS('Eurostat comsumption'!K$2:K$185,'Eurostat comsumption'!$C$2:$C$185,'Eurostat market shares'!$C16,'Eurostat comsumption'!$D$2:$D$185,'Eurostat market shares'!$D16)/SUMIFS('Eurostat comsumption'!K$2:K$185,'Eurostat comsumption'!$C$2:$C$185,'Eurostat market shares'!$C16,'Eurostat comsumption'!$D$2:$D$185,"total"),0)</f>
        <v>1</v>
      </c>
      <c r="L16" s="5">
        <f>IFERROR(SUMIFS('Eurostat comsumption'!L$2:L$185,'Eurostat comsumption'!$C$2:$C$185,'Eurostat market shares'!$C16,'Eurostat comsumption'!$D$2:$D$185,'Eurostat market shares'!$D16)/SUMIFS('Eurostat comsumption'!L$2:L$185,'Eurostat comsumption'!$C$2:$C$185,'Eurostat market shares'!$C16,'Eurostat comsumption'!$D$2:$D$185,"total"),0)</f>
        <v>1</v>
      </c>
      <c r="M16" s="5">
        <f>IFERROR(SUMIFS('Eurostat comsumption'!M$2:M$185,'Eurostat comsumption'!$C$2:$C$185,'Eurostat market shares'!$C16,'Eurostat comsumption'!$D$2:$D$185,'Eurostat market shares'!$D16)/SUMIFS('Eurostat comsumption'!M$2:M$185,'Eurostat comsumption'!$C$2:$C$185,'Eurostat market shares'!$C16,'Eurostat comsumption'!$D$2:$D$185,"total"),0)</f>
        <v>1</v>
      </c>
      <c r="N16" s="5">
        <f>IFERROR(SUMIFS('Eurostat comsumption'!N$2:N$185,'Eurostat comsumption'!$C$2:$C$185,'Eurostat market shares'!$C16,'Eurostat comsumption'!$D$2:$D$185,'Eurostat market shares'!$D16)/SUMIFS('Eurostat comsumption'!N$2:N$185,'Eurostat comsumption'!$C$2:$C$185,'Eurostat market shares'!$C16,'Eurostat comsumption'!$D$2:$D$185,"total"),0)</f>
        <v>1</v>
      </c>
      <c r="O16" s="5">
        <f>IFERROR(SUMIFS('Eurostat comsumption'!O$2:O$185,'Eurostat comsumption'!$C$2:$C$185,'Eurostat market shares'!$C16,'Eurostat comsumption'!$D$2:$D$185,'Eurostat market shares'!$D16)/SUMIFS('Eurostat comsumption'!O$2:O$185,'Eurostat comsumption'!$C$2:$C$185,'Eurostat market shares'!$C16,'Eurostat comsumption'!$D$2:$D$185,"total"),0)</f>
        <v>1</v>
      </c>
      <c r="P16" s="5">
        <f>IFERROR(SUMIFS('Eurostat comsumption'!P$2:P$185,'Eurostat comsumption'!$C$2:$C$185,'Eurostat market shares'!$C16,'Eurostat comsumption'!$D$2:$D$185,'Eurostat market shares'!$D16)/SUMIFS('Eurostat comsumption'!P$2:P$185,'Eurostat comsumption'!$C$2:$C$185,'Eurostat market shares'!$C16,'Eurostat comsumption'!$D$2:$D$185,"total"),0)</f>
        <v>1</v>
      </c>
      <c r="Q16" s="5">
        <f>IFERROR(SUMIFS('Eurostat comsumption'!Q$2:Q$185,'Eurostat comsumption'!$C$2:$C$185,'Eurostat market shares'!$C16,'Eurostat comsumption'!$D$2:$D$185,'Eurostat market shares'!$D16)/SUMIFS('Eurostat comsumption'!Q$2:Q$185,'Eurostat comsumption'!$C$2:$C$185,'Eurostat market shares'!$C16,'Eurostat comsumption'!$D$2:$D$185,"total"),0)</f>
        <v>1</v>
      </c>
      <c r="R16" s="5">
        <f>IFERROR(SUMIFS('Eurostat comsumption'!R$2:R$185,'Eurostat comsumption'!$C$2:$C$185,'Eurostat market shares'!$C16,'Eurostat comsumption'!$D$2:$D$185,'Eurostat market shares'!$D16)/SUMIFS('Eurostat comsumption'!R$2:R$185,'Eurostat comsumption'!$C$2:$C$185,'Eurostat market shares'!$C16,'Eurostat comsumption'!$D$2:$D$185,"total"),0)</f>
        <v>1</v>
      </c>
      <c r="S16" s="5">
        <f>IFERROR(SUMIFS('Eurostat comsumption'!S$2:S$185,'Eurostat comsumption'!$C$2:$C$185,'Eurostat market shares'!$C16,'Eurostat comsumption'!$D$2:$D$185,'Eurostat market shares'!$D16)/SUMIFS('Eurostat comsumption'!S$2:S$185,'Eurostat comsumption'!$C$2:$C$185,'Eurostat market shares'!$C16,'Eurostat comsumption'!$D$2:$D$185,"total"),0)</f>
        <v>1</v>
      </c>
      <c r="T16" s="5">
        <f>IFERROR(SUMIFS('Eurostat comsumption'!T$2:T$185,'Eurostat comsumption'!$C$2:$C$185,'Eurostat market shares'!$C16,'Eurostat comsumption'!$D$2:$D$185,'Eurostat market shares'!$D16)/SUMIFS('Eurostat comsumption'!T$2:T$185,'Eurostat comsumption'!$C$2:$C$185,'Eurostat market shares'!$C16,'Eurostat comsumption'!$D$2:$D$185,"total"),0)</f>
        <v>1</v>
      </c>
      <c r="U16" s="5">
        <f>IFERROR(SUMIFS('Eurostat comsumption'!U$2:U$185,'Eurostat comsumption'!$C$2:$C$185,'Eurostat market shares'!$C16,'Eurostat comsumption'!$D$2:$D$185,'Eurostat market shares'!$D16)/SUMIFS('Eurostat comsumption'!U$2:U$185,'Eurostat comsumption'!$C$2:$C$185,'Eurostat market shares'!$C16,'Eurostat comsumption'!$D$2:$D$185,"total"),0)</f>
        <v>1</v>
      </c>
      <c r="V16" s="5">
        <f>IFERROR(SUMIFS('Eurostat comsumption'!V$2:V$185,'Eurostat comsumption'!$C$2:$C$185,'Eurostat market shares'!$C16,'Eurostat comsumption'!$D$2:$D$185,'Eurostat market shares'!$D16)/SUMIFS('Eurostat comsumption'!V$2:V$185,'Eurostat comsumption'!$C$2:$C$185,'Eurostat market shares'!$C16,'Eurostat comsumption'!$D$2:$D$185,"total"),0)</f>
        <v>1</v>
      </c>
      <c r="W16" s="5">
        <f>IFERROR(SUMIFS('Eurostat comsumption'!W$2:W$185,'Eurostat comsumption'!$C$2:$C$185,'Eurostat market shares'!$C16,'Eurostat comsumption'!$D$2:$D$185,'Eurostat market shares'!$D16)/SUMIFS('Eurostat comsumption'!W$2:W$185,'Eurostat comsumption'!$C$2:$C$185,'Eurostat market shares'!$C16,'Eurostat comsumption'!$D$2:$D$185,"total"),0)</f>
        <v>1</v>
      </c>
      <c r="X16" s="5">
        <f>IFERROR(SUMIFS('Eurostat comsumption'!X$2:X$185,'Eurostat comsumption'!$C$2:$C$185,'Eurostat market shares'!$C16,'Eurostat comsumption'!$D$2:$D$185,'Eurostat market shares'!$D16)/SUMIFS('Eurostat comsumption'!X$2:X$185,'Eurostat comsumption'!$C$2:$C$185,'Eurostat market shares'!$C16,'Eurostat comsumption'!$D$2:$D$185,"total"),0)</f>
        <v>1</v>
      </c>
      <c r="Y16" s="5">
        <f>IFERROR(SUMIFS('Eurostat comsumption'!Y$2:Y$185,'Eurostat comsumption'!$C$2:$C$185,'Eurostat market shares'!$C16,'Eurostat comsumption'!$D$2:$D$185,'Eurostat market shares'!$D16)/SUMIFS('Eurostat comsumption'!Y$2:Y$185,'Eurostat comsumption'!$C$2:$C$185,'Eurostat market shares'!$C16,'Eurostat comsumption'!$D$2:$D$185,"total"),0)</f>
        <v>1</v>
      </c>
      <c r="Z16" s="5">
        <f>IFERROR(SUMIFS('Eurostat comsumption'!Z$2:Z$185,'Eurostat comsumption'!$C$2:$C$185,'Eurostat market shares'!$C16,'Eurostat comsumption'!$D$2:$D$185,'Eurostat market shares'!$D16)/SUMIFS('Eurostat comsumption'!Z$2:Z$185,'Eurostat comsumption'!$C$2:$C$185,'Eurostat market shares'!$C16,'Eurostat comsumption'!$D$2:$D$185,"total"),0)</f>
        <v>1</v>
      </c>
    </row>
    <row r="17" spans="1:26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73</v>
      </c>
      <c r="I17" t="s">
        <v>16</v>
      </c>
      <c r="J17" s="5">
        <f>IFERROR(SUMIFS('Eurostat comsumption'!J$2:J$185,'Eurostat comsumption'!$C$2:$C$185,'Eurostat market shares'!$C17,'Eurostat comsumption'!$D$2:$D$185,'Eurostat market shares'!$D17)/SUMIFS('Eurostat comsumption'!J$2:J$185,'Eurostat comsumption'!$C$2:$C$185,'Eurostat market shares'!$C17,'Eurostat comsumption'!$D$2:$D$185,"total"),0)</f>
        <v>8.1735069064891183E-2</v>
      </c>
      <c r="K17" s="5">
        <f>IFERROR(SUMIFS('Eurostat comsumption'!K$2:K$185,'Eurostat comsumption'!$C$2:$C$185,'Eurostat market shares'!$C17,'Eurostat comsumption'!$D$2:$D$185,'Eurostat market shares'!$D17)/SUMIFS('Eurostat comsumption'!K$2:K$185,'Eurostat comsumption'!$C$2:$C$185,'Eurostat market shares'!$C17,'Eurostat comsumption'!$D$2:$D$185,"total"),0)</f>
        <v>6.6110951422822653E-2</v>
      </c>
      <c r="L17" s="5">
        <f>IFERROR(SUMIFS('Eurostat comsumption'!L$2:L$185,'Eurostat comsumption'!$C$2:$C$185,'Eurostat market shares'!$C17,'Eurostat comsumption'!$D$2:$D$185,'Eurostat market shares'!$D17)/SUMIFS('Eurostat comsumption'!L$2:L$185,'Eurostat comsumption'!$C$2:$C$185,'Eurostat market shares'!$C17,'Eurostat comsumption'!$D$2:$D$185,"total"),0)</f>
        <v>6.3476116540323313E-2</v>
      </c>
      <c r="M17" s="5">
        <f>IFERROR(SUMIFS('Eurostat comsumption'!M$2:M$185,'Eurostat comsumption'!$C$2:$C$185,'Eurostat market shares'!$C17,'Eurostat comsumption'!$D$2:$D$185,'Eurostat market shares'!$D17)/SUMIFS('Eurostat comsumption'!M$2:M$185,'Eurostat comsumption'!$C$2:$C$185,'Eurostat market shares'!$C17,'Eurostat comsumption'!$D$2:$D$185,"total"),0)</f>
        <v>3.6417363799059396E-2</v>
      </c>
      <c r="N17" s="5">
        <f>IFERROR(SUMIFS('Eurostat comsumption'!N$2:N$185,'Eurostat comsumption'!$C$2:$C$185,'Eurostat market shares'!$C17,'Eurostat comsumption'!$D$2:$D$185,'Eurostat market shares'!$D17)/SUMIFS('Eurostat comsumption'!N$2:N$185,'Eurostat comsumption'!$C$2:$C$185,'Eurostat market shares'!$C17,'Eurostat comsumption'!$D$2:$D$185,"total"),0)</f>
        <v>5.453626681178575E-2</v>
      </c>
      <c r="O17" s="5">
        <f>IFERROR(SUMIFS('Eurostat comsumption'!O$2:O$185,'Eurostat comsumption'!$C$2:$C$185,'Eurostat market shares'!$C17,'Eurostat comsumption'!$D$2:$D$185,'Eurostat market shares'!$D17)/SUMIFS('Eurostat comsumption'!O$2:O$185,'Eurostat comsumption'!$C$2:$C$185,'Eurostat market shares'!$C17,'Eurostat comsumption'!$D$2:$D$185,"total"),0)</f>
        <v>8.1001929437706718E-2</v>
      </c>
      <c r="P17" s="5">
        <f>IFERROR(SUMIFS('Eurostat comsumption'!P$2:P$185,'Eurostat comsumption'!$C$2:$C$185,'Eurostat market shares'!$C17,'Eurostat comsumption'!$D$2:$D$185,'Eurostat market shares'!$D17)/SUMIFS('Eurostat comsumption'!P$2:P$185,'Eurostat comsumption'!$C$2:$C$185,'Eurostat market shares'!$C17,'Eurostat comsumption'!$D$2:$D$185,"total"),0)</f>
        <v>8.336627140974967E-2</v>
      </c>
      <c r="Q17" s="5">
        <f>IFERROR(SUMIFS('Eurostat comsumption'!Q$2:Q$185,'Eurostat comsumption'!$C$2:$C$185,'Eurostat market shares'!$C17,'Eurostat comsumption'!$D$2:$D$185,'Eurostat market shares'!$D17)/SUMIFS('Eurostat comsumption'!Q$2:Q$185,'Eurostat comsumption'!$C$2:$C$185,'Eurostat market shares'!$C17,'Eurostat comsumption'!$D$2:$D$185,"total"),0)</f>
        <v>0.10143109061313077</v>
      </c>
      <c r="R17" s="5">
        <f>IFERROR(SUMIFS('Eurostat comsumption'!R$2:R$185,'Eurostat comsumption'!$C$2:$C$185,'Eurostat market shares'!$C17,'Eurostat comsumption'!$D$2:$D$185,'Eurostat market shares'!$D17)/SUMIFS('Eurostat comsumption'!R$2:R$185,'Eurostat comsumption'!$C$2:$C$185,'Eurostat market shares'!$C17,'Eurostat comsumption'!$D$2:$D$185,"total"),0)</f>
        <v>9.4708960527165834E-2</v>
      </c>
      <c r="S17" s="5">
        <f>IFERROR(SUMIFS('Eurostat comsumption'!S$2:S$185,'Eurostat comsumption'!$C$2:$C$185,'Eurostat market shares'!$C17,'Eurostat comsumption'!$D$2:$D$185,'Eurostat market shares'!$D17)/SUMIFS('Eurostat comsumption'!S$2:S$185,'Eurostat comsumption'!$C$2:$C$185,'Eurostat market shares'!$C17,'Eurostat comsumption'!$D$2:$D$185,"total"),0)</f>
        <v>6.4767461815685601E-2</v>
      </c>
      <c r="T17" s="5">
        <f>IFERROR(SUMIFS('Eurostat comsumption'!T$2:T$185,'Eurostat comsumption'!$C$2:$C$185,'Eurostat market shares'!$C17,'Eurostat comsumption'!$D$2:$D$185,'Eurostat market shares'!$D17)/SUMIFS('Eurostat comsumption'!T$2:T$185,'Eurostat comsumption'!$C$2:$C$185,'Eurostat market shares'!$C17,'Eurostat comsumption'!$D$2:$D$185,"total"),0)</f>
        <v>7.2217175599189429E-2</v>
      </c>
      <c r="U17" s="5">
        <f>IFERROR(SUMIFS('Eurostat comsumption'!U$2:U$185,'Eurostat comsumption'!$C$2:$C$185,'Eurostat market shares'!$C17,'Eurostat comsumption'!$D$2:$D$185,'Eurostat market shares'!$D17)/SUMIFS('Eurostat comsumption'!U$2:U$185,'Eurostat comsumption'!$C$2:$C$185,'Eurostat market shares'!$C17,'Eurostat comsumption'!$D$2:$D$185,"total"),0)</f>
        <v>9.0257390591930081E-2</v>
      </c>
      <c r="V17" s="5">
        <f>IFERROR(SUMIFS('Eurostat comsumption'!V$2:V$185,'Eurostat comsumption'!$C$2:$C$185,'Eurostat market shares'!$C17,'Eurostat comsumption'!$D$2:$D$185,'Eurostat market shares'!$D17)/SUMIFS('Eurostat comsumption'!V$2:V$185,'Eurostat comsumption'!$C$2:$C$185,'Eurostat market shares'!$C17,'Eurostat comsumption'!$D$2:$D$185,"total"),0)</f>
        <v>8.7175488189232223E-2</v>
      </c>
      <c r="W17" s="5">
        <f>IFERROR(SUMIFS('Eurostat comsumption'!W$2:W$185,'Eurostat comsumption'!$C$2:$C$185,'Eurostat market shares'!$C17,'Eurostat comsumption'!$D$2:$D$185,'Eurostat market shares'!$D17)/SUMIFS('Eurostat comsumption'!W$2:W$185,'Eurostat comsumption'!$C$2:$C$185,'Eurostat market shares'!$C17,'Eurostat comsumption'!$D$2:$D$185,"total"),0)</f>
        <v>9.3553825734476459E-2</v>
      </c>
      <c r="X17" s="5">
        <f>IFERROR(SUMIFS('Eurostat comsumption'!X$2:X$185,'Eurostat comsumption'!$C$2:$C$185,'Eurostat market shares'!$C17,'Eurostat comsumption'!$D$2:$D$185,'Eurostat market shares'!$D17)/SUMIFS('Eurostat comsumption'!X$2:X$185,'Eurostat comsumption'!$C$2:$C$185,'Eurostat market shares'!$C17,'Eurostat comsumption'!$D$2:$D$185,"total"),0)</f>
        <v>8.6186920700308964E-2</v>
      </c>
      <c r="Y17" s="5">
        <f>IFERROR(SUMIFS('Eurostat comsumption'!Y$2:Y$185,'Eurostat comsumption'!$C$2:$C$185,'Eurostat market shares'!$C17,'Eurostat comsumption'!$D$2:$D$185,'Eurostat market shares'!$D17)/SUMIFS('Eurostat comsumption'!Y$2:Y$185,'Eurostat comsumption'!$C$2:$C$185,'Eurostat market shares'!$C17,'Eurostat comsumption'!$D$2:$D$185,"total"),0)</f>
        <v>7.0101698900711315E-2</v>
      </c>
      <c r="Z17" s="5">
        <f>IFERROR(SUMIFS('Eurostat comsumption'!Z$2:Z$185,'Eurostat comsumption'!$C$2:$C$185,'Eurostat market shares'!$C17,'Eurostat comsumption'!$D$2:$D$185,'Eurostat market shares'!$D17)/SUMIFS('Eurostat comsumption'!Z$2:Z$185,'Eurostat comsumption'!$C$2:$C$185,'Eurostat market shares'!$C17,'Eurostat comsumption'!$D$2:$D$185,"total"),0)</f>
        <v>6.5866720123714875E-2</v>
      </c>
    </row>
    <row r="18" spans="1:26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73</v>
      </c>
      <c r="I18" t="s">
        <v>16</v>
      </c>
      <c r="J18" s="5">
        <f>IFERROR(SUMIFS('Eurostat comsumption'!J$2:J$185,'Eurostat comsumption'!$C$2:$C$185,'Eurostat market shares'!$C18,'Eurostat comsumption'!$D$2:$D$185,'Eurostat market shares'!$D18)/SUMIFS('Eurostat comsumption'!J$2:J$185,'Eurostat comsumption'!$C$2:$C$185,'Eurostat market shares'!$C18,'Eurostat comsumption'!$D$2:$D$185,"total"),0)</f>
        <v>0</v>
      </c>
      <c r="K18" s="5">
        <f>IFERROR(SUMIFS('Eurostat comsumption'!K$2:K$185,'Eurostat comsumption'!$C$2:$C$185,'Eurostat market shares'!$C18,'Eurostat comsumption'!$D$2:$D$185,'Eurostat market shares'!$D18)/SUMIFS('Eurostat comsumption'!K$2:K$185,'Eurostat comsumption'!$C$2:$C$185,'Eurostat market shares'!$C18,'Eurostat comsumption'!$D$2:$D$185,"total"),0)</f>
        <v>0</v>
      </c>
      <c r="L18" s="5">
        <f>IFERROR(SUMIFS('Eurostat comsumption'!L$2:L$185,'Eurostat comsumption'!$C$2:$C$185,'Eurostat market shares'!$C18,'Eurostat comsumption'!$D$2:$D$185,'Eurostat market shares'!$D18)/SUMIFS('Eurostat comsumption'!L$2:L$185,'Eurostat comsumption'!$C$2:$C$185,'Eurostat market shares'!$C18,'Eurostat comsumption'!$D$2:$D$185,"total"),0)</f>
        <v>0</v>
      </c>
      <c r="M18" s="5">
        <f>IFERROR(SUMIFS('Eurostat comsumption'!M$2:M$185,'Eurostat comsumption'!$C$2:$C$185,'Eurostat market shares'!$C18,'Eurostat comsumption'!$D$2:$D$185,'Eurostat market shares'!$D18)/SUMIFS('Eurostat comsumption'!M$2:M$185,'Eurostat comsumption'!$C$2:$C$185,'Eurostat market shares'!$C18,'Eurostat comsumption'!$D$2:$D$185,"total"),0)</f>
        <v>0</v>
      </c>
      <c r="N18" s="5">
        <f>IFERROR(SUMIFS('Eurostat comsumption'!N$2:N$185,'Eurostat comsumption'!$C$2:$C$185,'Eurostat market shares'!$C18,'Eurostat comsumption'!$D$2:$D$185,'Eurostat market shares'!$D18)/SUMIFS('Eurostat comsumption'!N$2:N$185,'Eurostat comsumption'!$C$2:$C$185,'Eurostat market shares'!$C18,'Eurostat comsumption'!$D$2:$D$185,"total"),0)</f>
        <v>0</v>
      </c>
      <c r="O18" s="5">
        <f>IFERROR(SUMIFS('Eurostat comsumption'!O$2:O$185,'Eurostat comsumption'!$C$2:$C$185,'Eurostat market shares'!$C18,'Eurostat comsumption'!$D$2:$D$185,'Eurostat market shares'!$D18)/SUMIFS('Eurostat comsumption'!O$2:O$185,'Eurostat comsumption'!$C$2:$C$185,'Eurostat market shares'!$C18,'Eurostat comsumption'!$D$2:$D$185,"total"),0)</f>
        <v>0</v>
      </c>
      <c r="P18" s="5">
        <f>IFERROR(SUMIFS('Eurostat comsumption'!P$2:P$185,'Eurostat comsumption'!$C$2:$C$185,'Eurostat market shares'!$C18,'Eurostat comsumption'!$D$2:$D$185,'Eurostat market shares'!$D18)/SUMIFS('Eurostat comsumption'!P$2:P$185,'Eurostat comsumption'!$C$2:$C$185,'Eurostat market shares'!$C18,'Eurostat comsumption'!$D$2:$D$185,"total"),0)</f>
        <v>0</v>
      </c>
      <c r="Q18" s="5">
        <f>IFERROR(SUMIFS('Eurostat comsumption'!Q$2:Q$185,'Eurostat comsumption'!$C$2:$C$185,'Eurostat market shares'!$C18,'Eurostat comsumption'!$D$2:$D$185,'Eurostat market shares'!$D18)/SUMIFS('Eurostat comsumption'!Q$2:Q$185,'Eurostat comsumption'!$C$2:$C$185,'Eurostat market shares'!$C18,'Eurostat comsumption'!$D$2:$D$185,"total"),0)</f>
        <v>0</v>
      </c>
      <c r="R18" s="5">
        <f>IFERROR(SUMIFS('Eurostat comsumption'!R$2:R$185,'Eurostat comsumption'!$C$2:$C$185,'Eurostat market shares'!$C18,'Eurostat comsumption'!$D$2:$D$185,'Eurostat market shares'!$D18)/SUMIFS('Eurostat comsumption'!R$2:R$185,'Eurostat comsumption'!$C$2:$C$185,'Eurostat market shares'!$C18,'Eurostat comsumption'!$D$2:$D$185,"total"),0)</f>
        <v>0</v>
      </c>
      <c r="S18" s="5">
        <f>IFERROR(SUMIFS('Eurostat comsumption'!S$2:S$185,'Eurostat comsumption'!$C$2:$C$185,'Eurostat market shares'!$C18,'Eurostat comsumption'!$D$2:$D$185,'Eurostat market shares'!$D18)/SUMIFS('Eurostat comsumption'!S$2:S$185,'Eurostat comsumption'!$C$2:$C$185,'Eurostat market shares'!$C18,'Eurostat comsumption'!$D$2:$D$185,"total"),0)</f>
        <v>0</v>
      </c>
      <c r="T18" s="5">
        <f>IFERROR(SUMIFS('Eurostat comsumption'!T$2:T$185,'Eurostat comsumption'!$C$2:$C$185,'Eurostat market shares'!$C18,'Eurostat comsumption'!$D$2:$D$185,'Eurostat market shares'!$D18)/SUMIFS('Eurostat comsumption'!T$2:T$185,'Eurostat comsumption'!$C$2:$C$185,'Eurostat market shares'!$C18,'Eurostat comsumption'!$D$2:$D$185,"total"),0)</f>
        <v>0</v>
      </c>
      <c r="U18" s="5">
        <f>IFERROR(SUMIFS('Eurostat comsumption'!U$2:U$185,'Eurostat comsumption'!$C$2:$C$185,'Eurostat market shares'!$C18,'Eurostat comsumption'!$D$2:$D$185,'Eurostat market shares'!$D18)/SUMIFS('Eurostat comsumption'!U$2:U$185,'Eurostat comsumption'!$C$2:$C$185,'Eurostat market shares'!$C18,'Eurostat comsumption'!$D$2:$D$185,"total"),0)</f>
        <v>0</v>
      </c>
      <c r="V18" s="5">
        <f>IFERROR(SUMIFS('Eurostat comsumption'!V$2:V$185,'Eurostat comsumption'!$C$2:$C$185,'Eurostat market shares'!$C18,'Eurostat comsumption'!$D$2:$D$185,'Eurostat market shares'!$D18)/SUMIFS('Eurostat comsumption'!V$2:V$185,'Eurostat comsumption'!$C$2:$C$185,'Eurostat market shares'!$C18,'Eurostat comsumption'!$D$2:$D$185,"total"),0)</f>
        <v>0</v>
      </c>
      <c r="W18" s="5">
        <f>IFERROR(SUMIFS('Eurostat comsumption'!W$2:W$185,'Eurostat comsumption'!$C$2:$C$185,'Eurostat market shares'!$C18,'Eurostat comsumption'!$D$2:$D$185,'Eurostat market shares'!$D18)/SUMIFS('Eurostat comsumption'!W$2:W$185,'Eurostat comsumption'!$C$2:$C$185,'Eurostat market shares'!$C18,'Eurostat comsumption'!$D$2:$D$185,"total"),0)</f>
        <v>0</v>
      </c>
      <c r="X18" s="5">
        <f>IFERROR(SUMIFS('Eurostat comsumption'!X$2:X$185,'Eurostat comsumption'!$C$2:$C$185,'Eurostat market shares'!$C18,'Eurostat comsumption'!$D$2:$D$185,'Eurostat market shares'!$D18)/SUMIFS('Eurostat comsumption'!X$2:X$185,'Eurostat comsumption'!$C$2:$C$185,'Eurostat market shares'!$C18,'Eurostat comsumption'!$D$2:$D$185,"total"),0)</f>
        <v>0</v>
      </c>
      <c r="Y18" s="5">
        <f>IFERROR(SUMIFS('Eurostat comsumption'!Y$2:Y$185,'Eurostat comsumption'!$C$2:$C$185,'Eurostat market shares'!$C18,'Eurostat comsumption'!$D$2:$D$185,'Eurostat market shares'!$D18)/SUMIFS('Eurostat comsumption'!Y$2:Y$185,'Eurostat comsumption'!$C$2:$C$185,'Eurostat market shares'!$C18,'Eurostat comsumption'!$D$2:$D$185,"total"),0)</f>
        <v>0</v>
      </c>
      <c r="Z18" s="5">
        <f>IFERROR(SUMIFS('Eurostat comsumption'!Z$2:Z$185,'Eurostat comsumption'!$C$2:$C$185,'Eurostat market shares'!$C18,'Eurostat comsumption'!$D$2:$D$185,'Eurostat market shares'!$D18)/SUMIFS('Eurostat comsumption'!Z$2:Z$185,'Eurostat comsumption'!$C$2:$C$185,'Eurostat market shares'!$C18,'Eurostat comsumption'!$D$2:$D$185,"total"),0)</f>
        <v>0</v>
      </c>
    </row>
    <row r="19" spans="1:26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73</v>
      </c>
      <c r="I19" t="s">
        <v>16</v>
      </c>
      <c r="J19" s="5">
        <f>IFERROR(SUMIFS('Eurostat comsumption'!J$2:J$185,'Eurostat comsumption'!$C$2:$C$185,'Eurostat market shares'!$C19,'Eurostat comsumption'!$D$2:$D$185,'Eurostat market shares'!$D19)/SUMIFS('Eurostat comsumption'!J$2:J$185,'Eurostat comsumption'!$C$2:$C$185,'Eurostat market shares'!$C19,'Eurostat comsumption'!$D$2:$D$185,"total"),0)</f>
        <v>2.2160389545861078E-2</v>
      </c>
      <c r="K19" s="5">
        <f>IFERROR(SUMIFS('Eurostat comsumption'!K$2:K$185,'Eurostat comsumption'!$C$2:$C$185,'Eurostat market shares'!$C19,'Eurostat comsumption'!$D$2:$D$185,'Eurostat market shares'!$D19)/SUMIFS('Eurostat comsumption'!K$2:K$185,'Eurostat comsumption'!$C$2:$C$185,'Eurostat market shares'!$C19,'Eurostat comsumption'!$D$2:$D$185,"total"),0)</f>
        <v>2.0599789211459232E-2</v>
      </c>
      <c r="L19" s="5">
        <f>IFERROR(SUMIFS('Eurostat comsumption'!L$2:L$185,'Eurostat comsumption'!$C$2:$C$185,'Eurostat market shares'!$C19,'Eurostat comsumption'!$D$2:$D$185,'Eurostat market shares'!$D19)/SUMIFS('Eurostat comsumption'!L$2:L$185,'Eurostat comsumption'!$C$2:$C$185,'Eurostat market shares'!$C19,'Eurostat comsumption'!$D$2:$D$185,"total"),0)</f>
        <v>1.917983377477395E-2</v>
      </c>
      <c r="M19" s="5">
        <f>IFERROR(SUMIFS('Eurostat comsumption'!M$2:M$185,'Eurostat comsumption'!$C$2:$C$185,'Eurostat market shares'!$C19,'Eurostat comsumption'!$D$2:$D$185,'Eurostat market shares'!$D19)/SUMIFS('Eurostat comsumption'!M$2:M$185,'Eurostat comsumption'!$C$2:$C$185,'Eurostat market shares'!$C19,'Eurostat comsumption'!$D$2:$D$185,"total"),0)</f>
        <v>1.6481458359345738E-2</v>
      </c>
      <c r="N19" s="5">
        <f>IFERROR(SUMIFS('Eurostat comsumption'!N$2:N$185,'Eurostat comsumption'!$C$2:$C$185,'Eurostat market shares'!$C19,'Eurostat comsumption'!$D$2:$D$185,'Eurostat market shares'!$D19)/SUMIFS('Eurostat comsumption'!N$2:N$185,'Eurostat comsumption'!$C$2:$C$185,'Eurostat market shares'!$C19,'Eurostat comsumption'!$D$2:$D$185,"total"),0)</f>
        <v>1.66368654279717E-2</v>
      </c>
      <c r="O19" s="5">
        <f>IFERROR(SUMIFS('Eurostat comsumption'!O$2:O$185,'Eurostat comsumption'!$C$2:$C$185,'Eurostat market shares'!$C19,'Eurostat comsumption'!$D$2:$D$185,'Eurostat market shares'!$D19)/SUMIFS('Eurostat comsumption'!O$2:O$185,'Eurostat comsumption'!$C$2:$C$185,'Eurostat market shares'!$C19,'Eurostat comsumption'!$D$2:$D$185,"total"),0)</f>
        <v>1.4815325248070561E-2</v>
      </c>
      <c r="P19" s="5">
        <f>IFERROR(SUMIFS('Eurostat comsumption'!P$2:P$185,'Eurostat comsumption'!$C$2:$C$185,'Eurostat market shares'!$C19,'Eurostat comsumption'!$D$2:$D$185,'Eurostat market shares'!$D19)/SUMIFS('Eurostat comsumption'!P$2:P$185,'Eurostat comsumption'!$C$2:$C$185,'Eurostat market shares'!$C19,'Eurostat comsumption'!$D$2:$D$185,"total"),0)</f>
        <v>1.3208168642951252E-2</v>
      </c>
      <c r="Q19" s="5">
        <f>IFERROR(SUMIFS('Eurostat comsumption'!Q$2:Q$185,'Eurostat comsumption'!$C$2:$C$185,'Eurostat market shares'!$C19,'Eurostat comsumption'!$D$2:$D$185,'Eurostat market shares'!$D19)/SUMIFS('Eurostat comsumption'!Q$2:Q$185,'Eurostat comsumption'!$C$2:$C$185,'Eurostat market shares'!$C19,'Eurostat comsumption'!$D$2:$D$185,"total"),0)</f>
        <v>1.3157894736842103E-2</v>
      </c>
      <c r="R19" s="5">
        <f>IFERROR(SUMIFS('Eurostat comsumption'!R$2:R$185,'Eurostat comsumption'!$C$2:$C$185,'Eurostat market shares'!$C19,'Eurostat comsumption'!$D$2:$D$185,'Eurostat market shares'!$D19)/SUMIFS('Eurostat comsumption'!R$2:R$185,'Eurostat comsumption'!$C$2:$C$185,'Eurostat market shares'!$C19,'Eurostat comsumption'!$D$2:$D$185,"total"),0)</f>
        <v>1.1790167323470508E-2</v>
      </c>
      <c r="S19" s="5">
        <f>IFERROR(SUMIFS('Eurostat comsumption'!S$2:S$185,'Eurostat comsumption'!$C$2:$C$185,'Eurostat market shares'!$C19,'Eurostat comsumption'!$D$2:$D$185,'Eurostat market shares'!$D19)/SUMIFS('Eurostat comsumption'!S$2:S$185,'Eurostat comsumption'!$C$2:$C$185,'Eurostat market shares'!$C19,'Eurostat comsumption'!$D$2:$D$185,"total"),0)</f>
        <v>1.3797837652308222E-2</v>
      </c>
      <c r="T19" s="5">
        <f>IFERROR(SUMIFS('Eurostat comsumption'!T$2:T$185,'Eurostat comsumption'!$C$2:$C$185,'Eurostat market shares'!$C19,'Eurostat comsumption'!$D$2:$D$185,'Eurostat market shares'!$D19)/SUMIFS('Eurostat comsumption'!T$2:T$185,'Eurostat comsumption'!$C$2:$C$185,'Eurostat market shares'!$C19,'Eurostat comsumption'!$D$2:$D$185,"total"),0)</f>
        <v>1.1983788694011599E-2</v>
      </c>
      <c r="U19" s="5">
        <f>IFERROR(SUMIFS('Eurostat comsumption'!U$2:U$185,'Eurostat comsumption'!$C$2:$C$185,'Eurostat market shares'!$C19,'Eurostat comsumption'!$D$2:$D$185,'Eurostat market shares'!$D19)/SUMIFS('Eurostat comsumption'!U$2:U$185,'Eurostat comsumption'!$C$2:$C$185,'Eurostat market shares'!$C19,'Eurostat comsumption'!$D$2:$D$185,"total"),0)</f>
        <v>1.0787191916433399E-2</v>
      </c>
      <c r="V19" s="5">
        <f>IFERROR(SUMIFS('Eurostat comsumption'!V$2:V$185,'Eurostat comsumption'!$C$2:$C$185,'Eurostat market shares'!$C19,'Eurostat comsumption'!$D$2:$D$185,'Eurostat market shares'!$D19)/SUMIFS('Eurostat comsumption'!V$2:V$185,'Eurostat comsumption'!$C$2:$C$185,'Eurostat market shares'!$C19,'Eurostat comsumption'!$D$2:$D$185,"total"),0)</f>
        <v>8.4478669136043155E-3</v>
      </c>
      <c r="W19" s="5">
        <f>IFERROR(SUMIFS('Eurostat comsumption'!W$2:W$185,'Eurostat comsumption'!$C$2:$C$185,'Eurostat market shares'!$C19,'Eurostat comsumption'!$D$2:$D$185,'Eurostat market shares'!$D19)/SUMIFS('Eurostat comsumption'!W$2:W$185,'Eurostat comsumption'!$C$2:$C$185,'Eurostat market shares'!$C19,'Eurostat comsumption'!$D$2:$D$185,"total"),0)</f>
        <v>8.5375040355848923E-3</v>
      </c>
      <c r="X19" s="5">
        <f>IFERROR(SUMIFS('Eurostat comsumption'!X$2:X$185,'Eurostat comsumption'!$C$2:$C$185,'Eurostat market shares'!$C19,'Eurostat comsumption'!$D$2:$D$185,'Eurostat market shares'!$D19)/SUMIFS('Eurostat comsumption'!X$2:X$185,'Eurostat comsumption'!$C$2:$C$185,'Eurostat market shares'!$C19,'Eurostat comsumption'!$D$2:$D$185,"total"),0)</f>
        <v>8.4642121524201863E-3</v>
      </c>
      <c r="Y19" s="5">
        <f>IFERROR(SUMIFS('Eurostat comsumption'!Y$2:Y$185,'Eurostat comsumption'!$C$2:$C$185,'Eurostat market shares'!$C19,'Eurostat comsumption'!$D$2:$D$185,'Eurostat market shares'!$D19)/SUMIFS('Eurostat comsumption'!Y$2:Y$185,'Eurostat comsumption'!$C$2:$C$185,'Eurostat market shares'!$C19,'Eurostat comsumption'!$D$2:$D$185,"total"),0)</f>
        <v>8.9060019987067199E-3</v>
      </c>
      <c r="Z19" s="5">
        <f>IFERROR(SUMIFS('Eurostat comsumption'!Z$2:Z$185,'Eurostat comsumption'!$C$2:$C$185,'Eurostat market shares'!$C19,'Eurostat comsumption'!$D$2:$D$185,'Eurostat market shares'!$D19)/SUMIFS('Eurostat comsumption'!Z$2:Z$185,'Eurostat comsumption'!$C$2:$C$185,'Eurostat market shares'!$C19,'Eurostat comsumption'!$D$2:$D$185,"total"),0)</f>
        <v>8.7058621380910108E-3</v>
      </c>
    </row>
    <row r="20" spans="1:26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73</v>
      </c>
      <c r="I20" t="s">
        <v>16</v>
      </c>
      <c r="J20" s="5">
        <f>IFERROR(SUMIFS('Eurostat comsumption'!J$2:J$185,'Eurostat comsumption'!$C$2:$C$185,'Eurostat market shares'!$C20,'Eurostat comsumption'!$D$2:$D$185,'Eurostat market shares'!$D20)/SUMIFS('Eurostat comsumption'!J$2:J$185,'Eurostat comsumption'!$C$2:$C$185,'Eurostat market shares'!$C20,'Eurostat comsumption'!$D$2:$D$185,"total"),0)</f>
        <v>0</v>
      </c>
      <c r="K20" s="5">
        <f>IFERROR(SUMIFS('Eurostat comsumption'!K$2:K$185,'Eurostat comsumption'!$C$2:$C$185,'Eurostat market shares'!$C20,'Eurostat comsumption'!$D$2:$D$185,'Eurostat market shares'!$D20)/SUMIFS('Eurostat comsumption'!K$2:K$185,'Eurostat comsumption'!$C$2:$C$185,'Eurostat market shares'!$C20,'Eurostat comsumption'!$D$2:$D$185,"total"),0)</f>
        <v>0</v>
      </c>
      <c r="L20" s="5">
        <f>IFERROR(SUMIFS('Eurostat comsumption'!L$2:L$185,'Eurostat comsumption'!$C$2:$C$185,'Eurostat market shares'!$C20,'Eurostat comsumption'!$D$2:$D$185,'Eurostat market shares'!$D20)/SUMIFS('Eurostat comsumption'!L$2:L$185,'Eurostat comsumption'!$C$2:$C$185,'Eurostat market shares'!$C20,'Eurostat comsumption'!$D$2:$D$185,"total"),0)</f>
        <v>0</v>
      </c>
      <c r="M20" s="5">
        <f>IFERROR(SUMIFS('Eurostat comsumption'!M$2:M$185,'Eurostat comsumption'!$C$2:$C$185,'Eurostat market shares'!$C20,'Eurostat comsumption'!$D$2:$D$185,'Eurostat market shares'!$D20)/SUMIFS('Eurostat comsumption'!M$2:M$185,'Eurostat comsumption'!$C$2:$C$185,'Eurostat market shares'!$C20,'Eurostat comsumption'!$D$2:$D$185,"total"),0)</f>
        <v>0</v>
      </c>
      <c r="N20" s="5">
        <f>IFERROR(SUMIFS('Eurostat comsumption'!N$2:N$185,'Eurostat comsumption'!$C$2:$C$185,'Eurostat market shares'!$C20,'Eurostat comsumption'!$D$2:$D$185,'Eurostat market shares'!$D20)/SUMIFS('Eurostat comsumption'!N$2:N$185,'Eurostat comsumption'!$C$2:$C$185,'Eurostat market shares'!$C20,'Eurostat comsumption'!$D$2:$D$185,"total"),0)</f>
        <v>0</v>
      </c>
      <c r="O20" s="5">
        <f>IFERROR(SUMIFS('Eurostat comsumption'!O$2:O$185,'Eurostat comsumption'!$C$2:$C$185,'Eurostat market shares'!$C20,'Eurostat comsumption'!$D$2:$D$185,'Eurostat market shares'!$D20)/SUMIFS('Eurostat comsumption'!O$2:O$185,'Eurostat comsumption'!$C$2:$C$185,'Eurostat market shares'!$C20,'Eurostat comsumption'!$D$2:$D$185,"total"),0)</f>
        <v>0</v>
      </c>
      <c r="P20" s="5">
        <f>IFERROR(SUMIFS('Eurostat comsumption'!P$2:P$185,'Eurostat comsumption'!$C$2:$C$185,'Eurostat market shares'!$C20,'Eurostat comsumption'!$D$2:$D$185,'Eurostat market shares'!$D20)/SUMIFS('Eurostat comsumption'!P$2:P$185,'Eurostat comsumption'!$C$2:$C$185,'Eurostat market shares'!$C20,'Eurostat comsumption'!$D$2:$D$185,"total"),0)</f>
        <v>1.7786561264822136E-3</v>
      </c>
      <c r="Q20" s="5">
        <f>IFERROR(SUMIFS('Eurostat comsumption'!Q$2:Q$185,'Eurostat comsumption'!$C$2:$C$185,'Eurostat market shares'!$C20,'Eurostat comsumption'!$D$2:$D$185,'Eurostat market shares'!$D20)/SUMIFS('Eurostat comsumption'!Q$2:Q$185,'Eurostat comsumption'!$C$2:$C$185,'Eurostat market shares'!$C20,'Eurostat comsumption'!$D$2:$D$185,"total"),0)</f>
        <v>7.7997829625610403E-4</v>
      </c>
      <c r="R20" s="5">
        <f>IFERROR(SUMIFS('Eurostat comsumption'!R$2:R$185,'Eurostat comsumption'!$C$2:$C$185,'Eurostat market shares'!$C20,'Eurostat comsumption'!$D$2:$D$185,'Eurostat market shares'!$D20)/SUMIFS('Eurostat comsumption'!R$2:R$185,'Eurostat comsumption'!$C$2:$C$185,'Eurostat market shares'!$C20,'Eurostat comsumption'!$D$2:$D$185,"total"),0)</f>
        <v>1.3566767879061954E-3</v>
      </c>
      <c r="S20" s="5">
        <f>IFERROR(SUMIFS('Eurostat comsumption'!S$2:S$185,'Eurostat comsumption'!$C$2:$C$185,'Eurostat market shares'!$C20,'Eurostat comsumption'!$D$2:$D$185,'Eurostat market shares'!$D20)/SUMIFS('Eurostat comsumption'!S$2:S$185,'Eurostat comsumption'!$C$2:$C$185,'Eurostat market shares'!$C20,'Eurostat comsumption'!$D$2:$D$185,"total"),0)</f>
        <v>1.2699502316801099E-3</v>
      </c>
      <c r="T20" s="5">
        <f>IFERROR(SUMIFS('Eurostat comsumption'!T$2:T$185,'Eurostat comsumption'!$C$2:$C$185,'Eurostat market shares'!$C20,'Eurostat comsumption'!$D$2:$D$185,'Eurostat market shares'!$D20)/SUMIFS('Eurostat comsumption'!T$2:T$185,'Eurostat comsumption'!$C$2:$C$185,'Eurostat market shares'!$C20,'Eurostat comsumption'!$D$2:$D$185,"total"),0)</f>
        <v>4.6817133673398093E-3</v>
      </c>
      <c r="U20" s="5">
        <f>IFERROR(SUMIFS('Eurostat comsumption'!U$2:U$185,'Eurostat comsumption'!$C$2:$C$185,'Eurostat market shares'!$C20,'Eurostat comsumption'!$D$2:$D$185,'Eurostat market shares'!$D20)/SUMIFS('Eurostat comsumption'!U$2:U$185,'Eurostat comsumption'!$C$2:$C$185,'Eurostat market shares'!$C20,'Eurostat comsumption'!$D$2:$D$185,"total"),0)</f>
        <v>5.8715095241346346E-3</v>
      </c>
      <c r="V20" s="5">
        <f>IFERROR(SUMIFS('Eurostat comsumption'!V$2:V$185,'Eurostat comsumption'!$C$2:$C$185,'Eurostat market shares'!$C20,'Eurostat comsumption'!$D$2:$D$185,'Eurostat market shares'!$D20)/SUMIFS('Eurostat comsumption'!V$2:V$185,'Eurostat comsumption'!$C$2:$C$185,'Eurostat market shares'!$C20,'Eurostat comsumption'!$D$2:$D$185,"total"),0)</f>
        <v>2.7910452610715796E-2</v>
      </c>
      <c r="W20" s="5">
        <f>IFERROR(SUMIFS('Eurostat comsumption'!W$2:W$185,'Eurostat comsumption'!$C$2:$C$185,'Eurostat market shares'!$C20,'Eurostat comsumption'!$D$2:$D$185,'Eurostat market shares'!$D20)/SUMIFS('Eurostat comsumption'!W$2:W$185,'Eurostat comsumption'!$C$2:$C$185,'Eurostat market shares'!$C20,'Eurostat comsumption'!$D$2:$D$185,"total"),0)</f>
        <v>3.7414355920651433E-2</v>
      </c>
      <c r="X20" s="5">
        <f>IFERROR(SUMIFS('Eurostat comsumption'!X$2:X$185,'Eurostat comsumption'!$C$2:$C$185,'Eurostat market shares'!$C20,'Eurostat comsumption'!$D$2:$D$185,'Eurostat market shares'!$D20)/SUMIFS('Eurostat comsumption'!X$2:X$185,'Eurostat comsumption'!$C$2:$C$185,'Eurostat market shares'!$C20,'Eurostat comsumption'!$D$2:$D$185,"total"),0)</f>
        <v>3.5626930998970137E-2</v>
      </c>
      <c r="Y20" s="5">
        <f>IFERROR(SUMIFS('Eurostat comsumption'!Y$2:Y$185,'Eurostat comsumption'!$C$2:$C$185,'Eurostat market shares'!$C20,'Eurostat comsumption'!$D$2:$D$185,'Eurostat market shares'!$D20)/SUMIFS('Eurostat comsumption'!Y$2:Y$185,'Eurostat comsumption'!$C$2:$C$185,'Eurostat market shares'!$C20,'Eurostat comsumption'!$D$2:$D$185,"total"),0)</f>
        <v>4.2972194462406674E-2</v>
      </c>
      <c r="Z20" s="5">
        <f>IFERROR(SUMIFS('Eurostat comsumption'!Z$2:Z$185,'Eurostat comsumption'!$C$2:$C$185,'Eurostat market shares'!$C20,'Eurostat comsumption'!$D$2:$D$185,'Eurostat market shares'!$D20)/SUMIFS('Eurostat comsumption'!Z$2:Z$185,'Eurostat comsumption'!$C$2:$C$185,'Eurostat market shares'!$C20,'Eurostat comsumption'!$D$2:$D$185,"total"),0)</f>
        <v>4.6708095879034336E-2</v>
      </c>
    </row>
    <row r="21" spans="1:26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73</v>
      </c>
      <c r="I21" t="s">
        <v>16</v>
      </c>
      <c r="J21" s="5">
        <f>IFERROR(SUMIFS('Eurostat comsumption'!J$2:J$185,'Eurostat comsumption'!$C$2:$C$185,'Eurostat market shares'!$C21,'Eurostat comsumption'!$D$2:$D$185,'Eurostat market shares'!$D21)/SUMIFS('Eurostat comsumption'!J$2:J$185,'Eurostat comsumption'!$C$2:$C$185,'Eurostat market shares'!$C21,'Eurostat comsumption'!$D$2:$D$185,"total"),0)</f>
        <v>0</v>
      </c>
      <c r="K21" s="5">
        <f>IFERROR(SUMIFS('Eurostat comsumption'!K$2:K$185,'Eurostat comsumption'!$C$2:$C$185,'Eurostat market shares'!$C21,'Eurostat comsumption'!$D$2:$D$185,'Eurostat market shares'!$D21)/SUMIFS('Eurostat comsumption'!K$2:K$185,'Eurostat comsumption'!$C$2:$C$185,'Eurostat market shares'!$C21,'Eurostat comsumption'!$D$2:$D$185,"total"),0)</f>
        <v>0</v>
      </c>
      <c r="L21" s="5">
        <f>IFERROR(SUMIFS('Eurostat comsumption'!L$2:L$185,'Eurostat comsumption'!$C$2:$C$185,'Eurostat market shares'!$C21,'Eurostat comsumption'!$D$2:$D$185,'Eurostat market shares'!$D21)/SUMIFS('Eurostat comsumption'!L$2:L$185,'Eurostat comsumption'!$C$2:$C$185,'Eurostat market shares'!$C21,'Eurostat comsumption'!$D$2:$D$185,"total"),0)</f>
        <v>0</v>
      </c>
      <c r="M21" s="5">
        <f>IFERROR(SUMIFS('Eurostat comsumption'!M$2:M$185,'Eurostat comsumption'!$C$2:$C$185,'Eurostat market shares'!$C21,'Eurostat comsumption'!$D$2:$D$185,'Eurostat market shares'!$D21)/SUMIFS('Eurostat comsumption'!M$2:M$185,'Eurostat comsumption'!$C$2:$C$185,'Eurostat market shares'!$C21,'Eurostat comsumption'!$D$2:$D$185,"total"),0)</f>
        <v>0</v>
      </c>
      <c r="N21" s="5">
        <f>IFERROR(SUMIFS('Eurostat comsumption'!N$2:N$185,'Eurostat comsumption'!$C$2:$C$185,'Eurostat market shares'!$C21,'Eurostat comsumption'!$D$2:$D$185,'Eurostat market shares'!$D21)/SUMIFS('Eurostat comsumption'!N$2:N$185,'Eurostat comsumption'!$C$2:$C$185,'Eurostat market shares'!$C21,'Eurostat comsumption'!$D$2:$D$185,"total"),0)</f>
        <v>1.9435590453237969E-4</v>
      </c>
      <c r="O21" s="5">
        <f>IFERROR(SUMIFS('Eurostat comsumption'!O$2:O$185,'Eurostat comsumption'!$C$2:$C$185,'Eurostat market shares'!$C21,'Eurostat comsumption'!$D$2:$D$185,'Eurostat market shares'!$D21)/SUMIFS('Eurostat comsumption'!O$2:O$185,'Eurostat comsumption'!$C$2:$C$185,'Eurostat market shares'!$C21,'Eurostat comsumption'!$D$2:$D$185,"total"),0)</f>
        <v>0</v>
      </c>
      <c r="P21" s="5">
        <f>IFERROR(SUMIFS('Eurostat comsumption'!P$2:P$185,'Eurostat comsumption'!$C$2:$C$185,'Eurostat market shares'!$C21,'Eurostat comsumption'!$D$2:$D$185,'Eurostat market shares'!$D21)/SUMIFS('Eurostat comsumption'!P$2:P$185,'Eurostat comsumption'!$C$2:$C$185,'Eurostat market shares'!$C21,'Eurostat comsumption'!$D$2:$D$185,"total"),0)</f>
        <v>0</v>
      </c>
      <c r="Q21" s="5">
        <f>IFERROR(SUMIFS('Eurostat comsumption'!Q$2:Q$185,'Eurostat comsumption'!$C$2:$C$185,'Eurostat market shares'!$C21,'Eurostat comsumption'!$D$2:$D$185,'Eurostat market shares'!$D21)/SUMIFS('Eurostat comsumption'!Q$2:Q$185,'Eurostat comsumption'!$C$2:$C$185,'Eurostat market shares'!$C21,'Eurostat comsumption'!$D$2:$D$185,"total"),0)</f>
        <v>0</v>
      </c>
      <c r="R21" s="5">
        <f>IFERROR(SUMIFS('Eurostat comsumption'!R$2:R$185,'Eurostat comsumption'!$C$2:$C$185,'Eurostat market shares'!$C21,'Eurostat comsumption'!$D$2:$D$185,'Eurostat market shares'!$D21)/SUMIFS('Eurostat comsumption'!R$2:R$185,'Eurostat comsumption'!$C$2:$C$185,'Eurostat market shares'!$C21,'Eurostat comsumption'!$D$2:$D$185,"total"),0)</f>
        <v>0</v>
      </c>
      <c r="S21" s="5">
        <f>IFERROR(SUMIFS('Eurostat comsumption'!S$2:S$185,'Eurostat comsumption'!$C$2:$C$185,'Eurostat market shares'!$C21,'Eurostat comsumption'!$D$2:$D$185,'Eurostat market shares'!$D21)/SUMIFS('Eurostat comsumption'!S$2:S$185,'Eurostat comsumption'!$C$2:$C$185,'Eurostat market shares'!$C21,'Eurostat comsumption'!$D$2:$D$185,"total"),0)</f>
        <v>0</v>
      </c>
      <c r="T21" s="5">
        <f>IFERROR(SUMIFS('Eurostat comsumption'!T$2:T$185,'Eurostat comsumption'!$C$2:$C$185,'Eurostat market shares'!$C21,'Eurostat comsumption'!$D$2:$D$185,'Eurostat market shares'!$D21)/SUMIFS('Eurostat comsumption'!T$2:T$185,'Eurostat comsumption'!$C$2:$C$185,'Eurostat market shares'!$C21,'Eurostat comsumption'!$D$2:$D$185,"total"),0)</f>
        <v>0</v>
      </c>
      <c r="U21" s="5">
        <f>IFERROR(SUMIFS('Eurostat comsumption'!U$2:U$185,'Eurostat comsumption'!$C$2:$C$185,'Eurostat market shares'!$C21,'Eurostat comsumption'!$D$2:$D$185,'Eurostat market shares'!$D21)/SUMIFS('Eurostat comsumption'!U$2:U$185,'Eurostat comsumption'!$C$2:$C$185,'Eurostat market shares'!$C21,'Eurostat comsumption'!$D$2:$D$185,"total"),0)</f>
        <v>0</v>
      </c>
      <c r="V21" s="5">
        <f>IFERROR(SUMIFS('Eurostat comsumption'!V$2:V$185,'Eurostat comsumption'!$C$2:$C$185,'Eurostat market shares'!$C21,'Eurostat comsumption'!$D$2:$D$185,'Eurostat market shares'!$D21)/SUMIFS('Eurostat comsumption'!V$2:V$185,'Eurostat comsumption'!$C$2:$C$185,'Eurostat market shares'!$C21,'Eurostat comsumption'!$D$2:$D$185,"total"),0)</f>
        <v>0</v>
      </c>
      <c r="W21" s="5">
        <f>IFERROR(SUMIFS('Eurostat comsumption'!W$2:W$185,'Eurostat comsumption'!$C$2:$C$185,'Eurostat market shares'!$C21,'Eurostat comsumption'!$D$2:$D$185,'Eurostat market shares'!$D21)/SUMIFS('Eurostat comsumption'!W$2:W$185,'Eurostat comsumption'!$C$2:$C$185,'Eurostat market shares'!$C21,'Eurostat comsumption'!$D$2:$D$185,"total"),0)</f>
        <v>0</v>
      </c>
      <c r="X21" s="5">
        <f>IFERROR(SUMIFS('Eurostat comsumption'!X$2:X$185,'Eurostat comsumption'!$C$2:$C$185,'Eurostat market shares'!$C21,'Eurostat comsumption'!$D$2:$D$185,'Eurostat market shares'!$D21)/SUMIFS('Eurostat comsumption'!X$2:X$185,'Eurostat comsumption'!$C$2:$C$185,'Eurostat market shares'!$C21,'Eurostat comsumption'!$D$2:$D$185,"total"),0)</f>
        <v>0</v>
      </c>
      <c r="Y21" s="5">
        <f>IFERROR(SUMIFS('Eurostat comsumption'!Y$2:Y$185,'Eurostat comsumption'!$C$2:$C$185,'Eurostat market shares'!$C21,'Eurostat comsumption'!$D$2:$D$185,'Eurostat market shares'!$D21)/SUMIFS('Eurostat comsumption'!Y$2:Y$185,'Eurostat comsumption'!$C$2:$C$185,'Eurostat market shares'!$C21,'Eurostat comsumption'!$D$2:$D$185,"total"),0)</f>
        <v>0</v>
      </c>
      <c r="Z21" s="5">
        <f>IFERROR(SUMIFS('Eurostat comsumption'!Z$2:Z$185,'Eurostat comsumption'!$C$2:$C$185,'Eurostat market shares'!$C21,'Eurostat comsumption'!$D$2:$D$185,'Eurostat market shares'!$D21)/SUMIFS('Eurostat comsumption'!Z$2:Z$185,'Eurostat comsumption'!$C$2:$C$185,'Eurostat market shares'!$C21,'Eurostat comsumption'!$D$2:$D$185,"total"),0)</f>
        <v>0</v>
      </c>
    </row>
    <row r="22" spans="1:26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73</v>
      </c>
      <c r="I22" t="s">
        <v>16</v>
      </c>
      <c r="J22" s="5">
        <f>IFERROR(SUMIFS('Eurostat comsumption'!J$2:J$185,'Eurostat comsumption'!$C$2:$C$185,'Eurostat market shares'!$C22,'Eurostat comsumption'!$D$2:$D$185,'Eurostat market shares'!$D22)/SUMIFS('Eurostat comsumption'!J$2:J$185,'Eurostat comsumption'!$C$2:$C$185,'Eurostat market shares'!$C22,'Eurostat comsumption'!$D$2:$D$185,"total"),0)</f>
        <v>0.89610454138924778</v>
      </c>
      <c r="K22" s="5">
        <f>IFERROR(SUMIFS('Eurostat comsumption'!K$2:K$185,'Eurostat comsumption'!$C$2:$C$185,'Eurostat market shares'!$C22,'Eurostat comsumption'!$D$2:$D$185,'Eurostat market shares'!$D22)/SUMIFS('Eurostat comsumption'!K$2:K$185,'Eurostat comsumption'!$C$2:$C$185,'Eurostat market shares'!$C22,'Eurostat comsumption'!$D$2:$D$185,"total"),0)</f>
        <v>0.91328925936571814</v>
      </c>
      <c r="L22" s="5">
        <f>IFERROR(SUMIFS('Eurostat comsumption'!L$2:L$185,'Eurostat comsumption'!$C$2:$C$185,'Eurostat market shares'!$C22,'Eurostat comsumption'!$D$2:$D$185,'Eurostat market shares'!$D22)/SUMIFS('Eurostat comsumption'!L$2:L$185,'Eurostat comsumption'!$C$2:$C$185,'Eurostat market shares'!$C22,'Eurostat comsumption'!$D$2:$D$185,"total"),0)</f>
        <v>0.91729838341401038</v>
      </c>
      <c r="M22" s="5">
        <f>IFERROR(SUMIFS('Eurostat comsumption'!M$2:M$185,'Eurostat comsumption'!$C$2:$C$185,'Eurostat market shares'!$C22,'Eurostat comsumption'!$D$2:$D$185,'Eurostat market shares'!$D22)/SUMIFS('Eurostat comsumption'!M$2:M$185,'Eurostat comsumption'!$C$2:$C$185,'Eurostat market shares'!$C22,'Eurostat comsumption'!$D$2:$D$185,"total"),0)</f>
        <v>0.94710117784159487</v>
      </c>
      <c r="N22" s="5">
        <f>IFERROR(SUMIFS('Eurostat comsumption'!N$2:N$185,'Eurostat comsumption'!$C$2:$C$185,'Eurostat market shares'!$C22,'Eurostat comsumption'!$D$2:$D$185,'Eurostat market shares'!$D22)/SUMIFS('Eurostat comsumption'!N$2:N$185,'Eurostat comsumption'!$C$2:$C$185,'Eurostat market shares'!$C22,'Eurostat comsumption'!$D$2:$D$185,"total"),0)</f>
        <v>0.92863251185571016</v>
      </c>
      <c r="O22" s="5">
        <f>IFERROR(SUMIFS('Eurostat comsumption'!O$2:O$185,'Eurostat comsumption'!$C$2:$C$185,'Eurostat market shares'!$C22,'Eurostat comsumption'!$D$2:$D$185,'Eurostat market shares'!$D22)/SUMIFS('Eurostat comsumption'!O$2:O$185,'Eurostat comsumption'!$C$2:$C$185,'Eurostat market shares'!$C22,'Eurostat comsumption'!$D$2:$D$185,"total"),0)</f>
        <v>0.90421719955898572</v>
      </c>
      <c r="P22" s="5">
        <f>IFERROR(SUMIFS('Eurostat comsumption'!P$2:P$185,'Eurostat comsumption'!$C$2:$C$185,'Eurostat market shares'!$C22,'Eurostat comsumption'!$D$2:$D$185,'Eurostat market shares'!$D22)/SUMIFS('Eurostat comsumption'!P$2:P$185,'Eurostat comsumption'!$C$2:$C$185,'Eurostat market shares'!$C22,'Eurostat comsumption'!$D$2:$D$185,"total"),0)</f>
        <v>0.90167984189723316</v>
      </c>
      <c r="Q22" s="5">
        <f>IFERROR(SUMIFS('Eurostat comsumption'!Q$2:Q$185,'Eurostat comsumption'!$C$2:$C$185,'Eurostat market shares'!$C22,'Eurostat comsumption'!$D$2:$D$185,'Eurostat market shares'!$D22)/SUMIFS('Eurostat comsumption'!Q$2:Q$185,'Eurostat comsumption'!$C$2:$C$185,'Eurostat market shares'!$C22,'Eurostat comsumption'!$D$2:$D$185,"total"),0)</f>
        <v>0.8846649484536081</v>
      </c>
      <c r="R22" s="5">
        <f>IFERROR(SUMIFS('Eurostat comsumption'!R$2:R$185,'Eurostat comsumption'!$C$2:$C$185,'Eurostat market shares'!$C22,'Eurostat comsumption'!$D$2:$D$185,'Eurostat market shares'!$D22)/SUMIFS('Eurostat comsumption'!R$2:R$185,'Eurostat comsumption'!$C$2:$C$185,'Eurostat market shares'!$C22,'Eurostat comsumption'!$D$2:$D$185,"total"),0)</f>
        <v>0.89214419536145739</v>
      </c>
      <c r="S22" s="5">
        <f>IFERROR(SUMIFS('Eurostat comsumption'!S$2:S$185,'Eurostat comsumption'!$C$2:$C$185,'Eurostat market shares'!$C22,'Eurostat comsumption'!$D$2:$D$185,'Eurostat market shares'!$D22)/SUMIFS('Eurostat comsumption'!S$2:S$185,'Eurostat comsumption'!$C$2:$C$185,'Eurostat market shares'!$C22,'Eurostat comsumption'!$D$2:$D$185,"total"),0)</f>
        <v>0.92016475030032607</v>
      </c>
      <c r="T22" s="5">
        <f>IFERROR(SUMIFS('Eurostat comsumption'!T$2:T$185,'Eurostat comsumption'!$C$2:$C$185,'Eurostat market shares'!$C22,'Eurostat comsumption'!$D$2:$D$185,'Eurostat market shares'!$D22)/SUMIFS('Eurostat comsumption'!T$2:T$185,'Eurostat comsumption'!$C$2:$C$185,'Eurostat market shares'!$C22,'Eurostat comsumption'!$D$2:$D$185,"total"),0)</f>
        <v>0.91108238418000143</v>
      </c>
      <c r="U22" s="5">
        <f>IFERROR(SUMIFS('Eurostat comsumption'!U$2:U$185,'Eurostat comsumption'!$C$2:$C$185,'Eurostat market shares'!$C22,'Eurostat comsumption'!$D$2:$D$185,'Eurostat market shares'!$D22)/SUMIFS('Eurostat comsumption'!U$2:U$185,'Eurostat comsumption'!$C$2:$C$185,'Eurostat market shares'!$C22,'Eurostat comsumption'!$D$2:$D$185,"total"),0)</f>
        <v>0.89308390796750181</v>
      </c>
      <c r="V22" s="5">
        <f>IFERROR(SUMIFS('Eurostat comsumption'!V$2:V$185,'Eurostat comsumption'!$C$2:$C$185,'Eurostat market shares'!$C22,'Eurostat comsumption'!$D$2:$D$185,'Eurostat market shares'!$D22)/SUMIFS('Eurostat comsumption'!V$2:V$185,'Eurostat comsumption'!$C$2:$C$185,'Eurostat market shares'!$C22,'Eurostat comsumption'!$D$2:$D$185,"total"),0)</f>
        <v>0.87646619228644773</v>
      </c>
      <c r="W22" s="5">
        <f>IFERROR(SUMIFS('Eurostat comsumption'!W$2:W$185,'Eurostat comsumption'!$C$2:$C$185,'Eurostat market shares'!$C22,'Eurostat comsumption'!$D$2:$D$185,'Eurostat market shares'!$D22)/SUMIFS('Eurostat comsumption'!W$2:W$185,'Eurostat comsumption'!$C$2:$C$185,'Eurostat market shares'!$C22,'Eurostat comsumption'!$D$2:$D$185,"total"),0)</f>
        <v>0.860530186174983</v>
      </c>
      <c r="X22" s="5">
        <f>IFERROR(SUMIFS('Eurostat comsumption'!X$2:X$185,'Eurostat comsumption'!$C$2:$C$185,'Eurostat market shares'!$C22,'Eurostat comsumption'!$D$2:$D$185,'Eurostat market shares'!$D22)/SUMIFS('Eurostat comsumption'!X$2:X$185,'Eurostat comsumption'!$C$2:$C$185,'Eurostat market shares'!$C22,'Eurostat comsumption'!$D$2:$D$185,"total"),0)</f>
        <v>0.86972193614830084</v>
      </c>
      <c r="Y22" s="5">
        <f>IFERROR(SUMIFS('Eurostat comsumption'!Y$2:Y$185,'Eurostat comsumption'!$C$2:$C$185,'Eurostat market shares'!$C22,'Eurostat comsumption'!$D$2:$D$185,'Eurostat market shares'!$D22)/SUMIFS('Eurostat comsumption'!Y$2:Y$185,'Eurostat comsumption'!$C$2:$C$185,'Eurostat market shares'!$C22,'Eurostat comsumption'!$D$2:$D$185,"total"),0)</f>
        <v>0.8780494973840457</v>
      </c>
      <c r="Z22" s="5">
        <f>IFERROR(SUMIFS('Eurostat comsumption'!Z$2:Z$185,'Eurostat comsumption'!$C$2:$C$185,'Eurostat market shares'!$C22,'Eurostat comsumption'!$D$2:$D$185,'Eurostat market shares'!$D22)/SUMIFS('Eurostat comsumption'!Z$2:Z$185,'Eurostat comsumption'!$C$2:$C$185,'Eurostat market shares'!$C22,'Eurostat comsumption'!$D$2:$D$185,"total"),0)</f>
        <v>0.87869068415475815</v>
      </c>
    </row>
    <row r="23" spans="1:26" x14ac:dyDescent="0.3">
      <c r="A23" t="s">
        <v>9</v>
      </c>
      <c r="B23" t="s">
        <v>10</v>
      </c>
      <c r="C23" t="s">
        <v>25</v>
      </c>
      <c r="D23" t="s">
        <v>12</v>
      </c>
      <c r="E23" t="s">
        <v>13</v>
      </c>
      <c r="F23" t="s">
        <v>14</v>
      </c>
      <c r="G23" t="s">
        <v>14</v>
      </c>
      <c r="H23" t="s">
        <v>73</v>
      </c>
      <c r="I23" t="s">
        <v>16</v>
      </c>
      <c r="J23" s="5">
        <f>IFERROR(SUMIFS('Eurostat comsumption'!J$2:J$185,'Eurostat comsumption'!$C$2:$C$185,'Eurostat market shares'!$C23,'Eurostat comsumption'!$D$2:$D$185,'Eurostat market shares'!$D23)/SUMIFS('Eurostat comsumption'!J$2:J$185,'Eurostat comsumption'!$C$2:$C$185,'Eurostat market shares'!$C23,'Eurostat comsumption'!$D$2:$D$185,"total"),0)</f>
        <v>1</v>
      </c>
      <c r="K23" s="5">
        <f>IFERROR(SUMIFS('Eurostat comsumption'!K$2:K$185,'Eurostat comsumption'!$C$2:$C$185,'Eurostat market shares'!$C23,'Eurostat comsumption'!$D$2:$D$185,'Eurostat market shares'!$D23)/SUMIFS('Eurostat comsumption'!K$2:K$185,'Eurostat comsumption'!$C$2:$C$185,'Eurostat market shares'!$C23,'Eurostat comsumption'!$D$2:$D$185,"total"),0)</f>
        <v>1</v>
      </c>
      <c r="L23" s="5">
        <f>IFERROR(SUMIFS('Eurostat comsumption'!L$2:L$185,'Eurostat comsumption'!$C$2:$C$185,'Eurostat market shares'!$C23,'Eurostat comsumption'!$D$2:$D$185,'Eurostat market shares'!$D23)/SUMIFS('Eurostat comsumption'!L$2:L$185,'Eurostat comsumption'!$C$2:$C$185,'Eurostat market shares'!$C23,'Eurostat comsumption'!$D$2:$D$185,"total"),0)</f>
        <v>1</v>
      </c>
      <c r="M23" s="5">
        <f>IFERROR(SUMIFS('Eurostat comsumption'!M$2:M$185,'Eurostat comsumption'!$C$2:$C$185,'Eurostat market shares'!$C23,'Eurostat comsumption'!$D$2:$D$185,'Eurostat market shares'!$D23)/SUMIFS('Eurostat comsumption'!M$2:M$185,'Eurostat comsumption'!$C$2:$C$185,'Eurostat market shares'!$C23,'Eurostat comsumption'!$D$2:$D$185,"total"),0)</f>
        <v>1</v>
      </c>
      <c r="N23" s="5">
        <f>IFERROR(SUMIFS('Eurostat comsumption'!N$2:N$185,'Eurostat comsumption'!$C$2:$C$185,'Eurostat market shares'!$C23,'Eurostat comsumption'!$D$2:$D$185,'Eurostat market shares'!$D23)/SUMIFS('Eurostat comsumption'!N$2:N$185,'Eurostat comsumption'!$C$2:$C$185,'Eurostat market shares'!$C23,'Eurostat comsumption'!$D$2:$D$185,"total"),0)</f>
        <v>1</v>
      </c>
      <c r="O23" s="5">
        <f>IFERROR(SUMIFS('Eurostat comsumption'!O$2:O$185,'Eurostat comsumption'!$C$2:$C$185,'Eurostat market shares'!$C23,'Eurostat comsumption'!$D$2:$D$185,'Eurostat market shares'!$D23)/SUMIFS('Eurostat comsumption'!O$2:O$185,'Eurostat comsumption'!$C$2:$C$185,'Eurostat market shares'!$C23,'Eurostat comsumption'!$D$2:$D$185,"total"),0)</f>
        <v>1</v>
      </c>
      <c r="P23" s="5">
        <f>IFERROR(SUMIFS('Eurostat comsumption'!P$2:P$185,'Eurostat comsumption'!$C$2:$C$185,'Eurostat market shares'!$C23,'Eurostat comsumption'!$D$2:$D$185,'Eurostat market shares'!$D23)/SUMIFS('Eurostat comsumption'!P$2:P$185,'Eurostat comsumption'!$C$2:$C$185,'Eurostat market shares'!$C23,'Eurostat comsumption'!$D$2:$D$185,"total"),0)</f>
        <v>1</v>
      </c>
      <c r="Q23" s="5">
        <f>IFERROR(SUMIFS('Eurostat comsumption'!Q$2:Q$185,'Eurostat comsumption'!$C$2:$C$185,'Eurostat market shares'!$C23,'Eurostat comsumption'!$D$2:$D$185,'Eurostat market shares'!$D23)/SUMIFS('Eurostat comsumption'!Q$2:Q$185,'Eurostat comsumption'!$C$2:$C$185,'Eurostat market shares'!$C23,'Eurostat comsumption'!$D$2:$D$185,"total"),0)</f>
        <v>1</v>
      </c>
      <c r="R23" s="5">
        <f>IFERROR(SUMIFS('Eurostat comsumption'!R$2:R$185,'Eurostat comsumption'!$C$2:$C$185,'Eurostat market shares'!$C23,'Eurostat comsumption'!$D$2:$D$185,'Eurostat market shares'!$D23)/SUMIFS('Eurostat comsumption'!R$2:R$185,'Eurostat comsumption'!$C$2:$C$185,'Eurostat market shares'!$C23,'Eurostat comsumption'!$D$2:$D$185,"total"),0)</f>
        <v>1</v>
      </c>
      <c r="S23" s="5">
        <f>IFERROR(SUMIFS('Eurostat comsumption'!S$2:S$185,'Eurostat comsumption'!$C$2:$C$185,'Eurostat market shares'!$C23,'Eurostat comsumption'!$D$2:$D$185,'Eurostat market shares'!$D23)/SUMIFS('Eurostat comsumption'!S$2:S$185,'Eurostat comsumption'!$C$2:$C$185,'Eurostat market shares'!$C23,'Eurostat comsumption'!$D$2:$D$185,"total"),0)</f>
        <v>1</v>
      </c>
      <c r="T23" s="5">
        <f>IFERROR(SUMIFS('Eurostat comsumption'!T$2:T$185,'Eurostat comsumption'!$C$2:$C$185,'Eurostat market shares'!$C23,'Eurostat comsumption'!$D$2:$D$185,'Eurostat market shares'!$D23)/SUMIFS('Eurostat comsumption'!T$2:T$185,'Eurostat comsumption'!$C$2:$C$185,'Eurostat market shares'!$C23,'Eurostat comsumption'!$D$2:$D$185,"total"),0)</f>
        <v>1</v>
      </c>
      <c r="U23" s="5">
        <f>IFERROR(SUMIFS('Eurostat comsumption'!U$2:U$185,'Eurostat comsumption'!$C$2:$C$185,'Eurostat market shares'!$C23,'Eurostat comsumption'!$D$2:$D$185,'Eurostat market shares'!$D23)/SUMIFS('Eurostat comsumption'!U$2:U$185,'Eurostat comsumption'!$C$2:$C$185,'Eurostat market shares'!$C23,'Eurostat comsumption'!$D$2:$D$185,"total"),0)</f>
        <v>1</v>
      </c>
      <c r="V23" s="5">
        <f>IFERROR(SUMIFS('Eurostat comsumption'!V$2:V$185,'Eurostat comsumption'!$C$2:$C$185,'Eurostat market shares'!$C23,'Eurostat comsumption'!$D$2:$D$185,'Eurostat market shares'!$D23)/SUMIFS('Eurostat comsumption'!V$2:V$185,'Eurostat comsumption'!$C$2:$C$185,'Eurostat market shares'!$C23,'Eurostat comsumption'!$D$2:$D$185,"total"),0)</f>
        <v>1</v>
      </c>
      <c r="W23" s="5">
        <f>IFERROR(SUMIFS('Eurostat comsumption'!W$2:W$185,'Eurostat comsumption'!$C$2:$C$185,'Eurostat market shares'!$C23,'Eurostat comsumption'!$D$2:$D$185,'Eurostat market shares'!$D23)/SUMIFS('Eurostat comsumption'!W$2:W$185,'Eurostat comsumption'!$C$2:$C$185,'Eurostat market shares'!$C23,'Eurostat comsumption'!$D$2:$D$185,"total"),0)</f>
        <v>1</v>
      </c>
      <c r="X23" s="5">
        <f>IFERROR(SUMIFS('Eurostat comsumption'!X$2:X$185,'Eurostat comsumption'!$C$2:$C$185,'Eurostat market shares'!$C23,'Eurostat comsumption'!$D$2:$D$185,'Eurostat market shares'!$D23)/SUMIFS('Eurostat comsumption'!X$2:X$185,'Eurostat comsumption'!$C$2:$C$185,'Eurostat market shares'!$C23,'Eurostat comsumption'!$D$2:$D$185,"total"),0)</f>
        <v>1</v>
      </c>
      <c r="Y23" s="5">
        <f>IFERROR(SUMIFS('Eurostat comsumption'!Y$2:Y$185,'Eurostat comsumption'!$C$2:$C$185,'Eurostat market shares'!$C23,'Eurostat comsumption'!$D$2:$D$185,'Eurostat market shares'!$D23)/SUMIFS('Eurostat comsumption'!Y$2:Y$185,'Eurostat comsumption'!$C$2:$C$185,'Eurostat market shares'!$C23,'Eurostat comsumption'!$D$2:$D$185,"total"),0)</f>
        <v>1</v>
      </c>
      <c r="Z23" s="5">
        <f>IFERROR(SUMIFS('Eurostat comsumption'!Z$2:Z$185,'Eurostat comsumption'!$C$2:$C$185,'Eurostat market shares'!$C23,'Eurostat comsumption'!$D$2:$D$185,'Eurostat market shares'!$D23)/SUMIFS('Eurostat comsumption'!Z$2:Z$185,'Eurostat comsumption'!$C$2:$C$185,'Eurostat market shares'!$C23,'Eurostat comsumption'!$D$2:$D$185,"total"),0)</f>
        <v>1</v>
      </c>
    </row>
    <row r="24" spans="1:26" x14ac:dyDescent="0.3">
      <c r="A24" t="s">
        <v>9</v>
      </c>
      <c r="B24" t="s">
        <v>10</v>
      </c>
      <c r="C24" t="s">
        <v>25</v>
      </c>
      <c r="D24" t="s">
        <v>17</v>
      </c>
      <c r="E24" t="s">
        <v>13</v>
      </c>
      <c r="F24" t="s">
        <v>14</v>
      </c>
      <c r="G24" t="s">
        <v>14</v>
      </c>
      <c r="H24" t="s">
        <v>73</v>
      </c>
      <c r="I24" t="s">
        <v>16</v>
      </c>
      <c r="J24" s="5">
        <f>IFERROR(SUMIFS('Eurostat comsumption'!J$2:J$185,'Eurostat comsumption'!$C$2:$C$185,'Eurostat market shares'!$C24,'Eurostat comsumption'!$D$2:$D$185,'Eurostat market shares'!$D24)/SUMIFS('Eurostat comsumption'!J$2:J$185,'Eurostat comsumption'!$C$2:$C$185,'Eurostat market shares'!$C24,'Eurostat comsumption'!$D$2:$D$185,"total"),0)</f>
        <v>6.6846756100911132E-3</v>
      </c>
      <c r="K24" s="5">
        <f>IFERROR(SUMIFS('Eurostat comsumption'!K$2:K$185,'Eurostat comsumption'!$C$2:$C$185,'Eurostat market shares'!$C24,'Eurostat comsumption'!$D$2:$D$185,'Eurostat market shares'!$D24)/SUMIFS('Eurostat comsumption'!K$2:K$185,'Eurostat comsumption'!$C$2:$C$185,'Eurostat market shares'!$C24,'Eurostat comsumption'!$D$2:$D$185,"total"),0)</f>
        <v>6.6834115976848315E-3</v>
      </c>
      <c r="L24" s="5">
        <f>IFERROR(SUMIFS('Eurostat comsumption'!L$2:L$185,'Eurostat comsumption'!$C$2:$C$185,'Eurostat market shares'!$C24,'Eurostat comsumption'!$D$2:$D$185,'Eurostat market shares'!$D24)/SUMIFS('Eurostat comsumption'!L$2:L$185,'Eurostat comsumption'!$C$2:$C$185,'Eurostat market shares'!$C24,'Eurostat comsumption'!$D$2:$D$185,"total"),0)</f>
        <v>6.9448802426524429E-3</v>
      </c>
      <c r="M24" s="5">
        <f>IFERROR(SUMIFS('Eurostat comsumption'!M$2:M$185,'Eurostat comsumption'!$C$2:$C$185,'Eurostat market shares'!$C24,'Eurostat comsumption'!$D$2:$D$185,'Eurostat market shares'!$D24)/SUMIFS('Eurostat comsumption'!M$2:M$185,'Eurostat comsumption'!$C$2:$C$185,'Eurostat market shares'!$C24,'Eurostat comsumption'!$D$2:$D$185,"total"),0)</f>
        <v>6.0067275348390193E-3</v>
      </c>
      <c r="N24" s="5">
        <f>IFERROR(SUMIFS('Eurostat comsumption'!N$2:N$185,'Eurostat comsumption'!$C$2:$C$185,'Eurostat market shares'!$C24,'Eurostat comsumption'!$D$2:$D$185,'Eurostat market shares'!$D24)/SUMIFS('Eurostat comsumption'!N$2:N$185,'Eurostat comsumption'!$C$2:$C$185,'Eurostat market shares'!$C24,'Eurostat comsumption'!$D$2:$D$185,"total"),0)</f>
        <v>6.1303354997365184E-3</v>
      </c>
      <c r="O24" s="5">
        <f>IFERROR(SUMIFS('Eurostat comsumption'!O$2:O$185,'Eurostat comsumption'!$C$2:$C$185,'Eurostat market shares'!$C24,'Eurostat comsumption'!$D$2:$D$185,'Eurostat market shares'!$D24)/SUMIFS('Eurostat comsumption'!O$2:O$185,'Eurostat comsumption'!$C$2:$C$185,'Eurostat market shares'!$C24,'Eurostat comsumption'!$D$2:$D$185,"total"),0)</f>
        <v>6.3493626027464689E-3</v>
      </c>
      <c r="P24" s="5">
        <f>IFERROR(SUMIFS('Eurostat comsumption'!P$2:P$185,'Eurostat comsumption'!$C$2:$C$185,'Eurostat market shares'!$C24,'Eurostat comsumption'!$D$2:$D$185,'Eurostat market shares'!$D24)/SUMIFS('Eurostat comsumption'!P$2:P$185,'Eurostat comsumption'!$C$2:$C$185,'Eurostat market shares'!$C24,'Eurostat comsumption'!$D$2:$D$185,"total"),0)</f>
        <v>6.9299741112584454E-3</v>
      </c>
      <c r="Q24" s="5">
        <f>IFERROR(SUMIFS('Eurostat comsumption'!Q$2:Q$185,'Eurostat comsumption'!$C$2:$C$185,'Eurostat market shares'!$C24,'Eurostat comsumption'!$D$2:$D$185,'Eurostat market shares'!$D24)/SUMIFS('Eurostat comsumption'!Q$2:Q$185,'Eurostat comsumption'!$C$2:$C$185,'Eurostat market shares'!$C24,'Eurostat comsumption'!$D$2:$D$185,"total"),0)</f>
        <v>8.4121662076398034E-3</v>
      </c>
      <c r="R24" s="5">
        <f>IFERROR(SUMIFS('Eurostat comsumption'!R$2:R$185,'Eurostat comsumption'!$C$2:$C$185,'Eurostat market shares'!$C24,'Eurostat comsumption'!$D$2:$D$185,'Eurostat market shares'!$D24)/SUMIFS('Eurostat comsumption'!R$2:R$185,'Eurostat comsumption'!$C$2:$C$185,'Eurostat market shares'!$C24,'Eurostat comsumption'!$D$2:$D$185,"total"),0)</f>
        <v>1.0229912442670797E-2</v>
      </c>
      <c r="S24" s="5">
        <f>IFERROR(SUMIFS('Eurostat comsumption'!S$2:S$185,'Eurostat comsumption'!$C$2:$C$185,'Eurostat market shares'!$C24,'Eurostat comsumption'!$D$2:$D$185,'Eurostat market shares'!$D24)/SUMIFS('Eurostat comsumption'!S$2:S$185,'Eurostat comsumption'!$C$2:$C$185,'Eurostat market shares'!$C24,'Eurostat comsumption'!$D$2:$D$185,"total"),0)</f>
        <v>1.0947687642153146E-2</v>
      </c>
      <c r="T24" s="5">
        <f>IFERROR(SUMIFS('Eurostat comsumption'!T$2:T$185,'Eurostat comsumption'!$C$2:$C$185,'Eurostat market shares'!$C24,'Eurostat comsumption'!$D$2:$D$185,'Eurostat market shares'!$D24)/SUMIFS('Eurostat comsumption'!T$2:T$185,'Eurostat comsumption'!$C$2:$C$185,'Eurostat market shares'!$C24,'Eurostat comsumption'!$D$2:$D$185,"total"),0)</f>
        <v>1.1878962998635525E-2</v>
      </c>
      <c r="U24" s="5">
        <f>IFERROR(SUMIFS('Eurostat comsumption'!U$2:U$185,'Eurostat comsumption'!$C$2:$C$185,'Eurostat market shares'!$C24,'Eurostat comsumption'!$D$2:$D$185,'Eurostat market shares'!$D24)/SUMIFS('Eurostat comsumption'!U$2:U$185,'Eurostat comsumption'!$C$2:$C$185,'Eurostat market shares'!$C24,'Eurostat comsumption'!$D$2:$D$185,"total"),0)</f>
        <v>1.1687667109623915E-2</v>
      </c>
      <c r="V24" s="5">
        <f>IFERROR(SUMIFS('Eurostat comsumption'!V$2:V$185,'Eurostat comsumption'!$C$2:$C$185,'Eurostat market shares'!$C24,'Eurostat comsumption'!$D$2:$D$185,'Eurostat market shares'!$D24)/SUMIFS('Eurostat comsumption'!V$2:V$185,'Eurostat comsumption'!$C$2:$C$185,'Eurostat market shares'!$C24,'Eurostat comsumption'!$D$2:$D$185,"total"),0)</f>
        <v>8.3845723868082728E-3</v>
      </c>
      <c r="W24" s="5">
        <f>IFERROR(SUMIFS('Eurostat comsumption'!W$2:W$185,'Eurostat comsumption'!$C$2:$C$185,'Eurostat market shares'!$C24,'Eurostat comsumption'!$D$2:$D$185,'Eurostat market shares'!$D24)/SUMIFS('Eurostat comsumption'!W$2:W$185,'Eurostat comsumption'!$C$2:$C$185,'Eurostat market shares'!$C24,'Eurostat comsumption'!$D$2:$D$185,"total"),0)</f>
        <v>8.8673386360239772E-3</v>
      </c>
      <c r="X24" s="5">
        <f>IFERROR(SUMIFS('Eurostat comsumption'!X$2:X$185,'Eurostat comsumption'!$C$2:$C$185,'Eurostat market shares'!$C24,'Eurostat comsumption'!$D$2:$D$185,'Eurostat market shares'!$D24)/SUMIFS('Eurostat comsumption'!X$2:X$185,'Eurostat comsumption'!$C$2:$C$185,'Eurostat market shares'!$C24,'Eurostat comsumption'!$D$2:$D$185,"total"),0)</f>
        <v>9.7253821258051088E-3</v>
      </c>
      <c r="Y24" s="5">
        <f>IFERROR(SUMIFS('Eurostat comsumption'!Y$2:Y$185,'Eurostat comsumption'!$C$2:$C$185,'Eurostat market shares'!$C24,'Eurostat comsumption'!$D$2:$D$185,'Eurostat market shares'!$D24)/SUMIFS('Eurostat comsumption'!Y$2:Y$185,'Eurostat comsumption'!$C$2:$C$185,'Eurostat market shares'!$C24,'Eurostat comsumption'!$D$2:$D$185,"total"),0)</f>
        <v>1.0231124807395995E-2</v>
      </c>
      <c r="Z24" s="5">
        <f>IFERROR(SUMIFS('Eurostat comsumption'!Z$2:Z$185,'Eurostat comsumption'!$C$2:$C$185,'Eurostat market shares'!$C24,'Eurostat comsumption'!$D$2:$D$185,'Eurostat market shares'!$D24)/SUMIFS('Eurostat comsumption'!Z$2:Z$185,'Eurostat comsumption'!$C$2:$C$185,'Eurostat market shares'!$C24,'Eurostat comsumption'!$D$2:$D$185,"total"),0)</f>
        <v>8.0937388618272533E-3</v>
      </c>
    </row>
    <row r="25" spans="1:26" x14ac:dyDescent="0.3">
      <c r="A25" t="s">
        <v>9</v>
      </c>
      <c r="B25" t="s">
        <v>10</v>
      </c>
      <c r="C25" t="s">
        <v>25</v>
      </c>
      <c r="D25" t="s">
        <v>18</v>
      </c>
      <c r="E25" t="s">
        <v>13</v>
      </c>
      <c r="F25" t="s">
        <v>14</v>
      </c>
      <c r="G25" t="s">
        <v>14</v>
      </c>
      <c r="H25" t="s">
        <v>73</v>
      </c>
      <c r="I25" t="s">
        <v>16</v>
      </c>
      <c r="J25" s="5">
        <f>IFERROR(SUMIFS('Eurostat comsumption'!J$2:J$185,'Eurostat comsumption'!$C$2:$C$185,'Eurostat market shares'!$C25,'Eurostat comsumption'!$D$2:$D$185,'Eurostat market shares'!$D25)/SUMIFS('Eurostat comsumption'!J$2:J$185,'Eurostat comsumption'!$C$2:$C$185,'Eurostat market shares'!$C25,'Eurostat comsumption'!$D$2:$D$185,"total"),0)</f>
        <v>0</v>
      </c>
      <c r="K25" s="5">
        <f>IFERROR(SUMIFS('Eurostat comsumption'!K$2:K$185,'Eurostat comsumption'!$C$2:$C$185,'Eurostat market shares'!$C25,'Eurostat comsumption'!$D$2:$D$185,'Eurostat market shares'!$D25)/SUMIFS('Eurostat comsumption'!K$2:K$185,'Eurostat comsumption'!$C$2:$C$185,'Eurostat market shares'!$C25,'Eurostat comsumption'!$D$2:$D$185,"total"),0)</f>
        <v>0</v>
      </c>
      <c r="L25" s="5">
        <f>IFERROR(SUMIFS('Eurostat comsumption'!L$2:L$185,'Eurostat comsumption'!$C$2:$C$185,'Eurostat market shares'!$C25,'Eurostat comsumption'!$D$2:$D$185,'Eurostat market shares'!$D25)/SUMIFS('Eurostat comsumption'!L$2:L$185,'Eurostat comsumption'!$C$2:$C$185,'Eurostat market shares'!$C25,'Eurostat comsumption'!$D$2:$D$185,"total"),0)</f>
        <v>0</v>
      </c>
      <c r="M25" s="5">
        <f>IFERROR(SUMIFS('Eurostat comsumption'!M$2:M$185,'Eurostat comsumption'!$C$2:$C$185,'Eurostat market shares'!$C25,'Eurostat comsumption'!$D$2:$D$185,'Eurostat market shares'!$D25)/SUMIFS('Eurostat comsumption'!M$2:M$185,'Eurostat comsumption'!$C$2:$C$185,'Eurostat market shares'!$C25,'Eurostat comsumption'!$D$2:$D$185,"total"),0)</f>
        <v>0</v>
      </c>
      <c r="N25" s="5">
        <f>IFERROR(SUMIFS('Eurostat comsumption'!N$2:N$185,'Eurostat comsumption'!$C$2:$C$185,'Eurostat market shares'!$C25,'Eurostat comsumption'!$D$2:$D$185,'Eurostat market shares'!$D25)/SUMIFS('Eurostat comsumption'!N$2:N$185,'Eurostat comsumption'!$C$2:$C$185,'Eurostat market shares'!$C25,'Eurostat comsumption'!$D$2:$D$185,"total"),0)</f>
        <v>0</v>
      </c>
      <c r="O25" s="5">
        <f>IFERROR(SUMIFS('Eurostat comsumption'!O$2:O$185,'Eurostat comsumption'!$C$2:$C$185,'Eurostat market shares'!$C25,'Eurostat comsumption'!$D$2:$D$185,'Eurostat market shares'!$D25)/SUMIFS('Eurostat comsumption'!O$2:O$185,'Eurostat comsumption'!$C$2:$C$185,'Eurostat market shares'!$C25,'Eurostat comsumption'!$D$2:$D$185,"total"),0)</f>
        <v>0</v>
      </c>
      <c r="P25" s="5">
        <f>IFERROR(SUMIFS('Eurostat comsumption'!P$2:P$185,'Eurostat comsumption'!$C$2:$C$185,'Eurostat market shares'!$C25,'Eurostat comsumption'!$D$2:$D$185,'Eurostat market shares'!$D25)/SUMIFS('Eurostat comsumption'!P$2:P$185,'Eurostat comsumption'!$C$2:$C$185,'Eurostat market shares'!$C25,'Eurostat comsumption'!$D$2:$D$185,"total"),0)</f>
        <v>0</v>
      </c>
      <c r="Q25" s="5">
        <f>IFERROR(SUMIFS('Eurostat comsumption'!Q$2:Q$185,'Eurostat comsumption'!$C$2:$C$185,'Eurostat market shares'!$C25,'Eurostat comsumption'!$D$2:$D$185,'Eurostat market shares'!$D25)/SUMIFS('Eurostat comsumption'!Q$2:Q$185,'Eurostat comsumption'!$C$2:$C$185,'Eurostat market shares'!$C25,'Eurostat comsumption'!$D$2:$D$185,"total"),0)</f>
        <v>0</v>
      </c>
      <c r="R25" s="5">
        <f>IFERROR(SUMIFS('Eurostat comsumption'!R$2:R$185,'Eurostat comsumption'!$C$2:$C$185,'Eurostat market shares'!$C25,'Eurostat comsumption'!$D$2:$D$185,'Eurostat market shares'!$D25)/SUMIFS('Eurostat comsumption'!R$2:R$185,'Eurostat comsumption'!$C$2:$C$185,'Eurostat market shares'!$C25,'Eurostat comsumption'!$D$2:$D$185,"total"),0)</f>
        <v>0</v>
      </c>
      <c r="S25" s="5">
        <f>IFERROR(SUMIFS('Eurostat comsumption'!S$2:S$185,'Eurostat comsumption'!$C$2:$C$185,'Eurostat market shares'!$C25,'Eurostat comsumption'!$D$2:$D$185,'Eurostat market shares'!$D25)/SUMIFS('Eurostat comsumption'!S$2:S$185,'Eurostat comsumption'!$C$2:$C$185,'Eurostat market shares'!$C25,'Eurostat comsumption'!$D$2:$D$185,"total"),0)</f>
        <v>0</v>
      </c>
      <c r="T25" s="5">
        <f>IFERROR(SUMIFS('Eurostat comsumption'!T$2:T$185,'Eurostat comsumption'!$C$2:$C$185,'Eurostat market shares'!$C25,'Eurostat comsumption'!$D$2:$D$185,'Eurostat market shares'!$D25)/SUMIFS('Eurostat comsumption'!T$2:T$185,'Eurostat comsumption'!$C$2:$C$185,'Eurostat market shares'!$C25,'Eurostat comsumption'!$D$2:$D$185,"total"),0)</f>
        <v>0</v>
      </c>
      <c r="U25" s="5">
        <f>IFERROR(SUMIFS('Eurostat comsumption'!U$2:U$185,'Eurostat comsumption'!$C$2:$C$185,'Eurostat market shares'!$C25,'Eurostat comsumption'!$D$2:$D$185,'Eurostat market shares'!$D25)/SUMIFS('Eurostat comsumption'!U$2:U$185,'Eurostat comsumption'!$C$2:$C$185,'Eurostat market shares'!$C25,'Eurostat comsumption'!$D$2:$D$185,"total"),0)</f>
        <v>0</v>
      </c>
      <c r="V25" s="5">
        <f>IFERROR(SUMIFS('Eurostat comsumption'!V$2:V$185,'Eurostat comsumption'!$C$2:$C$185,'Eurostat market shares'!$C25,'Eurostat comsumption'!$D$2:$D$185,'Eurostat market shares'!$D25)/SUMIFS('Eurostat comsumption'!V$2:V$185,'Eurostat comsumption'!$C$2:$C$185,'Eurostat market shares'!$C25,'Eurostat comsumption'!$D$2:$D$185,"total"),0)</f>
        <v>0</v>
      </c>
      <c r="W25" s="5">
        <f>IFERROR(SUMIFS('Eurostat comsumption'!W$2:W$185,'Eurostat comsumption'!$C$2:$C$185,'Eurostat market shares'!$C25,'Eurostat comsumption'!$D$2:$D$185,'Eurostat market shares'!$D25)/SUMIFS('Eurostat comsumption'!W$2:W$185,'Eurostat comsumption'!$C$2:$C$185,'Eurostat market shares'!$C25,'Eurostat comsumption'!$D$2:$D$185,"total"),0)</f>
        <v>0</v>
      </c>
      <c r="X25" s="5">
        <f>IFERROR(SUMIFS('Eurostat comsumption'!X$2:X$185,'Eurostat comsumption'!$C$2:$C$185,'Eurostat market shares'!$C25,'Eurostat comsumption'!$D$2:$D$185,'Eurostat market shares'!$D25)/SUMIFS('Eurostat comsumption'!X$2:X$185,'Eurostat comsumption'!$C$2:$C$185,'Eurostat market shares'!$C25,'Eurostat comsumption'!$D$2:$D$185,"total"),0)</f>
        <v>0</v>
      </c>
      <c r="Y25" s="5">
        <f>IFERROR(SUMIFS('Eurostat comsumption'!Y$2:Y$185,'Eurostat comsumption'!$C$2:$C$185,'Eurostat market shares'!$C25,'Eurostat comsumption'!$D$2:$D$185,'Eurostat market shares'!$D25)/SUMIFS('Eurostat comsumption'!Y$2:Y$185,'Eurostat comsumption'!$C$2:$C$185,'Eurostat market shares'!$C25,'Eurostat comsumption'!$D$2:$D$185,"total"),0)</f>
        <v>0</v>
      </c>
      <c r="Z25" s="5">
        <f>IFERROR(SUMIFS('Eurostat comsumption'!Z$2:Z$185,'Eurostat comsumption'!$C$2:$C$185,'Eurostat market shares'!$C25,'Eurostat comsumption'!$D$2:$D$185,'Eurostat market shares'!$D25)/SUMIFS('Eurostat comsumption'!Z$2:Z$185,'Eurostat comsumption'!$C$2:$C$185,'Eurostat market shares'!$C25,'Eurostat comsumption'!$D$2:$D$185,"total"),0)</f>
        <v>0</v>
      </c>
    </row>
    <row r="26" spans="1:26" x14ac:dyDescent="0.3">
      <c r="A26" t="s">
        <v>9</v>
      </c>
      <c r="B26" t="s">
        <v>10</v>
      </c>
      <c r="C26" t="s">
        <v>25</v>
      </c>
      <c r="D26" t="s">
        <v>19</v>
      </c>
      <c r="E26" t="s">
        <v>13</v>
      </c>
      <c r="F26" t="s">
        <v>14</v>
      </c>
      <c r="G26" t="s">
        <v>14</v>
      </c>
      <c r="H26" t="s">
        <v>73</v>
      </c>
      <c r="I26" t="s">
        <v>16</v>
      </c>
      <c r="J26" s="5">
        <f>IFERROR(SUMIFS('Eurostat comsumption'!J$2:J$185,'Eurostat comsumption'!$C$2:$C$185,'Eurostat market shares'!$C26,'Eurostat comsumption'!$D$2:$D$185,'Eurostat market shares'!$D26)/SUMIFS('Eurostat comsumption'!J$2:J$185,'Eurostat comsumption'!$C$2:$C$185,'Eurostat market shares'!$C26,'Eurostat comsumption'!$D$2:$D$185,"total"),0)</f>
        <v>4.5968591181722453E-2</v>
      </c>
      <c r="K26" s="5">
        <f>IFERROR(SUMIFS('Eurostat comsumption'!K$2:K$185,'Eurostat comsumption'!$C$2:$C$185,'Eurostat market shares'!$C26,'Eurostat comsumption'!$D$2:$D$185,'Eurostat market shares'!$D26)/SUMIFS('Eurostat comsumption'!K$2:K$185,'Eurostat comsumption'!$C$2:$C$185,'Eurostat market shares'!$C26,'Eurostat comsumption'!$D$2:$D$185,"total"),0)</f>
        <v>3.9751010156164682E-2</v>
      </c>
      <c r="L26" s="5">
        <f>IFERROR(SUMIFS('Eurostat comsumption'!L$2:L$185,'Eurostat comsumption'!$C$2:$C$185,'Eurostat market shares'!$C26,'Eurostat comsumption'!$D$2:$D$185,'Eurostat market shares'!$D26)/SUMIFS('Eurostat comsumption'!L$2:L$185,'Eurostat comsumption'!$C$2:$C$185,'Eurostat market shares'!$C26,'Eurostat comsumption'!$D$2:$D$185,"total"),0)</f>
        <v>3.8719799184185756E-2</v>
      </c>
      <c r="M26" s="5">
        <f>IFERROR(SUMIFS('Eurostat comsumption'!M$2:M$185,'Eurostat comsumption'!$C$2:$C$185,'Eurostat market shares'!$C26,'Eurostat comsumption'!$D$2:$D$185,'Eurostat market shares'!$D26)/SUMIFS('Eurostat comsumption'!M$2:M$185,'Eurostat comsumption'!$C$2:$C$185,'Eurostat market shares'!$C26,'Eurostat comsumption'!$D$2:$D$185,"total"),0)</f>
        <v>3.5171699996303554E-2</v>
      </c>
      <c r="N26" s="5">
        <f>IFERROR(SUMIFS('Eurostat comsumption'!N$2:N$185,'Eurostat comsumption'!$C$2:$C$185,'Eurostat market shares'!$C26,'Eurostat comsumption'!$D$2:$D$185,'Eurostat market shares'!$D26)/SUMIFS('Eurostat comsumption'!N$2:N$185,'Eurostat comsumption'!$C$2:$C$185,'Eurostat market shares'!$C26,'Eurostat comsumption'!$D$2:$D$185,"total"),0)</f>
        <v>3.3216230458457757E-2</v>
      </c>
      <c r="O26" s="5">
        <f>IFERROR(SUMIFS('Eurostat comsumption'!O$2:O$185,'Eurostat comsumption'!$C$2:$C$185,'Eurostat market shares'!$C26,'Eurostat comsumption'!$D$2:$D$185,'Eurostat market shares'!$D26)/SUMIFS('Eurostat comsumption'!O$2:O$185,'Eurostat comsumption'!$C$2:$C$185,'Eurostat market shares'!$C26,'Eurostat comsumption'!$D$2:$D$185,"total"),0)</f>
        <v>3.0762415710980949E-2</v>
      </c>
      <c r="P26" s="5">
        <f>IFERROR(SUMIFS('Eurostat comsumption'!P$2:P$185,'Eurostat comsumption'!$C$2:$C$185,'Eurostat market shares'!$C26,'Eurostat comsumption'!$D$2:$D$185,'Eurostat market shares'!$D26)/SUMIFS('Eurostat comsumption'!P$2:P$185,'Eurostat comsumption'!$C$2:$C$185,'Eurostat market shares'!$C26,'Eurostat comsumption'!$D$2:$D$185,"total"),0)</f>
        <v>2.989833933194418E-2</v>
      </c>
      <c r="Q26" s="5">
        <f>IFERROR(SUMIFS('Eurostat comsumption'!Q$2:Q$185,'Eurostat comsumption'!$C$2:$C$185,'Eurostat market shares'!$C26,'Eurostat comsumption'!$D$2:$D$185,'Eurostat market shares'!$D26)/SUMIFS('Eurostat comsumption'!Q$2:Q$185,'Eurostat comsumption'!$C$2:$C$185,'Eurostat market shares'!$C26,'Eurostat comsumption'!$D$2:$D$185,"total"),0)</f>
        <v>2.9502454795832831E-2</v>
      </c>
      <c r="R26" s="5">
        <f>IFERROR(SUMIFS('Eurostat comsumption'!R$2:R$185,'Eurostat comsumption'!$C$2:$C$185,'Eurostat market shares'!$C26,'Eurostat comsumption'!$D$2:$D$185,'Eurostat market shares'!$D26)/SUMIFS('Eurostat comsumption'!R$2:R$185,'Eurostat comsumption'!$C$2:$C$185,'Eurostat market shares'!$C26,'Eurostat comsumption'!$D$2:$D$185,"total"),0)</f>
        <v>2.7309547918279827E-2</v>
      </c>
      <c r="S26" s="5">
        <f>IFERROR(SUMIFS('Eurostat comsumption'!S$2:S$185,'Eurostat comsumption'!$C$2:$C$185,'Eurostat market shares'!$C26,'Eurostat comsumption'!$D$2:$D$185,'Eurostat market shares'!$D26)/SUMIFS('Eurostat comsumption'!S$2:S$185,'Eurostat comsumption'!$C$2:$C$185,'Eurostat market shares'!$C26,'Eurostat comsumption'!$D$2:$D$185,"total"),0)</f>
        <v>2.6656557998483703E-2</v>
      </c>
      <c r="T26" s="5">
        <f>IFERROR(SUMIFS('Eurostat comsumption'!T$2:T$185,'Eurostat comsumption'!$C$2:$C$185,'Eurostat market shares'!$C26,'Eurostat comsumption'!$D$2:$D$185,'Eurostat market shares'!$D26)/SUMIFS('Eurostat comsumption'!T$2:T$185,'Eurostat comsumption'!$C$2:$C$185,'Eurostat market shares'!$C26,'Eurostat comsumption'!$D$2:$D$185,"total"),0)</f>
        <v>2.2489766433903203E-2</v>
      </c>
      <c r="U26" s="5">
        <f>IFERROR(SUMIFS('Eurostat comsumption'!U$2:U$185,'Eurostat comsumption'!$C$2:$C$185,'Eurostat market shares'!$C26,'Eurostat comsumption'!$D$2:$D$185,'Eurostat market shares'!$D26)/SUMIFS('Eurostat comsumption'!U$2:U$185,'Eurostat comsumption'!$C$2:$C$185,'Eurostat market shares'!$C26,'Eurostat comsumption'!$D$2:$D$185,"total"),0)</f>
        <v>2.2110504490946061E-2</v>
      </c>
      <c r="V26" s="5">
        <f>IFERROR(SUMIFS('Eurostat comsumption'!V$2:V$185,'Eurostat comsumption'!$C$2:$C$185,'Eurostat market shares'!$C26,'Eurostat comsumption'!$D$2:$D$185,'Eurostat market shares'!$D26)/SUMIFS('Eurostat comsumption'!V$2:V$185,'Eurostat comsumption'!$C$2:$C$185,'Eurostat market shares'!$C26,'Eurostat comsumption'!$D$2:$D$185,"total"),0)</f>
        <v>2.2819189162529181E-2</v>
      </c>
      <c r="W26" s="5">
        <f>IFERROR(SUMIFS('Eurostat comsumption'!W$2:W$185,'Eurostat comsumption'!$C$2:$C$185,'Eurostat market shares'!$C26,'Eurostat comsumption'!$D$2:$D$185,'Eurostat market shares'!$D26)/SUMIFS('Eurostat comsumption'!W$2:W$185,'Eurostat comsumption'!$C$2:$C$185,'Eurostat market shares'!$C26,'Eurostat comsumption'!$D$2:$D$185,"total"),0)</f>
        <v>2.2732933694226267E-2</v>
      </c>
      <c r="X26" s="5">
        <f>IFERROR(SUMIFS('Eurostat comsumption'!X$2:X$185,'Eurostat comsumption'!$C$2:$C$185,'Eurostat market shares'!$C26,'Eurostat comsumption'!$D$2:$D$185,'Eurostat market shares'!$D26)/SUMIFS('Eurostat comsumption'!X$2:X$185,'Eurostat comsumption'!$C$2:$C$185,'Eurostat market shares'!$C26,'Eurostat comsumption'!$D$2:$D$185,"total"),0)</f>
        <v>2.1469542089915725E-2</v>
      </c>
      <c r="Y26" s="5">
        <f>IFERROR(SUMIFS('Eurostat comsumption'!Y$2:Y$185,'Eurostat comsumption'!$C$2:$C$185,'Eurostat market shares'!$C26,'Eurostat comsumption'!$D$2:$D$185,'Eurostat market shares'!$D26)/SUMIFS('Eurostat comsumption'!Y$2:Y$185,'Eurostat comsumption'!$C$2:$C$185,'Eurostat market shares'!$C26,'Eurostat comsumption'!$D$2:$D$185,"total"),0)</f>
        <v>2.1309707241910635E-2</v>
      </c>
      <c r="Z26" s="5">
        <f>IFERROR(SUMIFS('Eurostat comsumption'!Z$2:Z$185,'Eurostat comsumption'!$C$2:$C$185,'Eurostat market shares'!$C26,'Eurostat comsumption'!$D$2:$D$185,'Eurostat market shares'!$D26)/SUMIFS('Eurostat comsumption'!Z$2:Z$185,'Eurostat comsumption'!$C$2:$C$185,'Eurostat market shares'!$C26,'Eurostat comsumption'!$D$2:$D$185,"total"),0)</f>
        <v>2.0895212070809074E-2</v>
      </c>
    </row>
    <row r="27" spans="1:26" x14ac:dyDescent="0.3">
      <c r="A27" t="s">
        <v>9</v>
      </c>
      <c r="B27" t="s">
        <v>10</v>
      </c>
      <c r="C27" t="s">
        <v>25</v>
      </c>
      <c r="D27" t="s">
        <v>20</v>
      </c>
      <c r="E27" t="s">
        <v>13</v>
      </c>
      <c r="F27" t="s">
        <v>14</v>
      </c>
      <c r="G27" t="s">
        <v>14</v>
      </c>
      <c r="H27" t="s">
        <v>73</v>
      </c>
      <c r="I27" t="s">
        <v>16</v>
      </c>
      <c r="J27" s="5">
        <f>IFERROR(SUMIFS('Eurostat comsumption'!J$2:J$185,'Eurostat comsumption'!$C$2:$C$185,'Eurostat market shares'!$C27,'Eurostat comsumption'!$D$2:$D$185,'Eurostat market shares'!$D27)/SUMIFS('Eurostat comsumption'!J$2:J$185,'Eurostat comsumption'!$C$2:$C$185,'Eurostat market shares'!$C27,'Eurostat comsumption'!$D$2:$D$185,"total"),0)</f>
        <v>1.4170596584405476E-2</v>
      </c>
      <c r="K27" s="5">
        <f>IFERROR(SUMIFS('Eurostat comsumption'!K$2:K$185,'Eurostat comsumption'!$C$2:$C$185,'Eurostat market shares'!$C27,'Eurostat comsumption'!$D$2:$D$185,'Eurostat market shares'!$D27)/SUMIFS('Eurostat comsumption'!K$2:K$185,'Eurostat comsumption'!$C$2:$C$185,'Eurostat market shares'!$C27,'Eurostat comsumption'!$D$2:$D$185,"total"),0)</f>
        <v>1.0046958610898766E-2</v>
      </c>
      <c r="L27" s="5">
        <f>IFERROR(SUMIFS('Eurostat comsumption'!L$2:L$185,'Eurostat comsumption'!$C$2:$C$185,'Eurostat market shares'!$C27,'Eurostat comsumption'!$D$2:$D$185,'Eurostat market shares'!$D27)/SUMIFS('Eurostat comsumption'!L$2:L$185,'Eurostat comsumption'!$C$2:$C$185,'Eurostat market shares'!$C27,'Eurostat comsumption'!$D$2:$D$185,"total"),0)</f>
        <v>1.349231251961092E-2</v>
      </c>
      <c r="M27" s="5">
        <f>IFERROR(SUMIFS('Eurostat comsumption'!M$2:M$185,'Eurostat comsumption'!$C$2:$C$185,'Eurostat market shares'!$C27,'Eurostat comsumption'!$D$2:$D$185,'Eurostat market shares'!$D27)/SUMIFS('Eurostat comsumption'!M$2:M$185,'Eurostat comsumption'!$C$2:$C$185,'Eurostat market shares'!$C27,'Eurostat comsumption'!$D$2:$D$185,"total"),0)</f>
        <v>1.144050567404724E-2</v>
      </c>
      <c r="N27" s="5">
        <f>IFERROR(SUMIFS('Eurostat comsumption'!N$2:N$185,'Eurostat comsumption'!$C$2:$C$185,'Eurostat market shares'!$C27,'Eurostat comsumption'!$D$2:$D$185,'Eurostat market shares'!$D27)/SUMIFS('Eurostat comsumption'!N$2:N$185,'Eurostat comsumption'!$C$2:$C$185,'Eurostat market shares'!$C27,'Eurostat comsumption'!$D$2:$D$185,"total"),0)</f>
        <v>5.5858071315650799E-3</v>
      </c>
      <c r="O27" s="5">
        <f>IFERROR(SUMIFS('Eurostat comsumption'!O$2:O$185,'Eurostat comsumption'!$C$2:$C$185,'Eurostat market shares'!$C27,'Eurostat comsumption'!$D$2:$D$185,'Eurostat market shares'!$D27)/SUMIFS('Eurostat comsumption'!O$2:O$185,'Eurostat comsumption'!$C$2:$C$185,'Eurostat market shares'!$C27,'Eurostat comsumption'!$D$2:$D$185,"total"),0)</f>
        <v>4.4297878623812573E-4</v>
      </c>
      <c r="P27" s="5">
        <f>IFERROR(SUMIFS('Eurostat comsumption'!P$2:P$185,'Eurostat comsumption'!$C$2:$C$185,'Eurostat market shares'!$C27,'Eurostat comsumption'!$D$2:$D$185,'Eurostat market shares'!$D27)/SUMIFS('Eurostat comsumption'!P$2:P$185,'Eurostat comsumption'!$C$2:$C$185,'Eurostat market shares'!$C27,'Eurostat comsumption'!$D$2:$D$185,"total"),0)</f>
        <v>2.8572330618172634E-3</v>
      </c>
      <c r="Q27" s="5">
        <f>IFERROR(SUMIFS('Eurostat comsumption'!Q$2:Q$185,'Eurostat comsumption'!$C$2:$C$185,'Eurostat market shares'!$C27,'Eurostat comsumption'!$D$2:$D$185,'Eurostat market shares'!$D27)/SUMIFS('Eurostat comsumption'!Q$2:Q$185,'Eurostat comsumption'!$C$2:$C$185,'Eurostat market shares'!$C27,'Eurostat comsumption'!$D$2:$D$185,"total"),0)</f>
        <v>4.4904801820141301E-3</v>
      </c>
      <c r="R27" s="5">
        <f>IFERROR(SUMIFS('Eurostat comsumption'!R$2:R$185,'Eurostat comsumption'!$C$2:$C$185,'Eurostat market shares'!$C27,'Eurostat comsumption'!$D$2:$D$185,'Eurostat market shares'!$D27)/SUMIFS('Eurostat comsumption'!R$2:R$185,'Eurostat comsumption'!$C$2:$C$185,'Eurostat market shares'!$C27,'Eurostat comsumption'!$D$2:$D$185,"total"),0)</f>
        <v>1.636488176782417E-2</v>
      </c>
      <c r="S27" s="5">
        <f>IFERROR(SUMIFS('Eurostat comsumption'!S$2:S$185,'Eurostat comsumption'!$C$2:$C$185,'Eurostat market shares'!$C27,'Eurostat comsumption'!$D$2:$D$185,'Eurostat market shares'!$D27)/SUMIFS('Eurostat comsumption'!S$2:S$185,'Eurostat comsumption'!$C$2:$C$185,'Eurostat market shares'!$C27,'Eurostat comsumption'!$D$2:$D$185,"total"),0)</f>
        <v>2.9537528430629265E-2</v>
      </c>
      <c r="T27" s="5">
        <f>IFERROR(SUMIFS('Eurostat comsumption'!T$2:T$185,'Eurostat comsumption'!$C$2:$C$185,'Eurostat market shares'!$C27,'Eurostat comsumption'!$D$2:$D$185,'Eurostat market shares'!$D27)/SUMIFS('Eurostat comsumption'!T$2:T$185,'Eurostat comsumption'!$C$2:$C$185,'Eurostat market shares'!$C27,'Eurostat comsumption'!$D$2:$D$185,"total"),0)</f>
        <v>3.7129785697086443E-2</v>
      </c>
      <c r="U27" s="5">
        <f>IFERROR(SUMIFS('Eurostat comsumption'!U$2:U$185,'Eurostat comsumption'!$C$2:$C$185,'Eurostat market shares'!$C27,'Eurostat comsumption'!$D$2:$D$185,'Eurostat market shares'!$D27)/SUMIFS('Eurostat comsumption'!U$2:U$185,'Eurostat comsumption'!$C$2:$C$185,'Eurostat market shares'!$C27,'Eurostat comsumption'!$D$2:$D$185,"total"),0)</f>
        <v>4.804751917257722E-2</v>
      </c>
      <c r="V27" s="5">
        <f>IFERROR(SUMIFS('Eurostat comsumption'!V$2:V$185,'Eurostat comsumption'!$C$2:$C$185,'Eurostat market shares'!$C27,'Eurostat comsumption'!$D$2:$D$185,'Eurostat market shares'!$D27)/SUMIFS('Eurostat comsumption'!V$2:V$185,'Eurostat comsumption'!$C$2:$C$185,'Eurostat market shares'!$C27,'Eurostat comsumption'!$D$2:$D$185,"total"),0)</f>
        <v>4.5260250550751321E-2</v>
      </c>
      <c r="W27" s="5">
        <f>IFERROR(SUMIFS('Eurostat comsumption'!W$2:W$185,'Eurostat comsumption'!$C$2:$C$185,'Eurostat market shares'!$C27,'Eurostat comsumption'!$D$2:$D$185,'Eurostat market shares'!$D27)/SUMIFS('Eurostat comsumption'!W$2:W$185,'Eurostat comsumption'!$C$2:$C$185,'Eurostat market shares'!$C27,'Eurostat comsumption'!$D$2:$D$185,"total"),0)</f>
        <v>4.6013848989555142E-2</v>
      </c>
      <c r="X27" s="5">
        <f>IFERROR(SUMIFS('Eurostat comsumption'!X$2:X$185,'Eurostat comsumption'!$C$2:$C$185,'Eurostat market shares'!$C27,'Eurostat comsumption'!$D$2:$D$185,'Eurostat market shares'!$D27)/SUMIFS('Eurostat comsumption'!X$2:X$185,'Eurostat comsumption'!$C$2:$C$185,'Eurostat market shares'!$C27,'Eurostat comsumption'!$D$2:$D$185,"total"),0)</f>
        <v>5.0757842791681357E-2</v>
      </c>
      <c r="Y27" s="5">
        <f>IFERROR(SUMIFS('Eurostat comsumption'!Y$2:Y$185,'Eurostat comsumption'!$C$2:$C$185,'Eurostat market shares'!$C27,'Eurostat comsumption'!$D$2:$D$185,'Eurostat market shares'!$D27)/SUMIFS('Eurostat comsumption'!Y$2:Y$185,'Eurostat comsumption'!$C$2:$C$185,'Eurostat market shares'!$C27,'Eurostat comsumption'!$D$2:$D$185,"total"),0)</f>
        <v>4.5685670261941445E-2</v>
      </c>
      <c r="Z27" s="5">
        <f>IFERROR(SUMIFS('Eurostat comsumption'!Z$2:Z$185,'Eurostat comsumption'!$C$2:$C$185,'Eurostat market shares'!$C27,'Eurostat comsumption'!$D$2:$D$185,'Eurostat market shares'!$D27)/SUMIFS('Eurostat comsumption'!Z$2:Z$185,'Eurostat comsumption'!$C$2:$C$185,'Eurostat market shares'!$C27,'Eurostat comsumption'!$D$2:$D$185,"total"),0)</f>
        <v>4.4716050849471306E-2</v>
      </c>
    </row>
    <row r="28" spans="1:26" x14ac:dyDescent="0.3">
      <c r="A28" t="s">
        <v>9</v>
      </c>
      <c r="B28" t="s">
        <v>10</v>
      </c>
      <c r="C28" t="s">
        <v>25</v>
      </c>
      <c r="D28" t="s">
        <v>21</v>
      </c>
      <c r="E28" t="s">
        <v>13</v>
      </c>
      <c r="F28" t="s">
        <v>14</v>
      </c>
      <c r="G28" t="s">
        <v>14</v>
      </c>
      <c r="H28" t="s">
        <v>73</v>
      </c>
      <c r="I28" t="s">
        <v>16</v>
      </c>
      <c r="J28" s="5">
        <f>IFERROR(SUMIFS('Eurostat comsumption'!J$2:J$185,'Eurostat comsumption'!$C$2:$C$185,'Eurostat market shares'!$C28,'Eurostat comsumption'!$D$2:$D$185,'Eurostat market shares'!$D28)/SUMIFS('Eurostat comsumption'!J$2:J$185,'Eurostat comsumption'!$C$2:$C$185,'Eurostat market shares'!$C28,'Eurostat comsumption'!$D$2:$D$185,"total"),0)</f>
        <v>0</v>
      </c>
      <c r="K28" s="5">
        <f>IFERROR(SUMIFS('Eurostat comsumption'!K$2:K$185,'Eurostat comsumption'!$C$2:$C$185,'Eurostat market shares'!$C28,'Eurostat comsumption'!$D$2:$D$185,'Eurostat market shares'!$D28)/SUMIFS('Eurostat comsumption'!K$2:K$185,'Eurostat comsumption'!$C$2:$C$185,'Eurostat market shares'!$C28,'Eurostat comsumption'!$D$2:$D$185,"total"),0)</f>
        <v>0</v>
      </c>
      <c r="L28" s="5">
        <f>IFERROR(SUMIFS('Eurostat comsumption'!L$2:L$185,'Eurostat comsumption'!$C$2:$C$185,'Eurostat market shares'!$C28,'Eurostat comsumption'!$D$2:$D$185,'Eurostat market shares'!$D28)/SUMIFS('Eurostat comsumption'!L$2:L$185,'Eurostat comsumption'!$C$2:$C$185,'Eurostat market shares'!$C28,'Eurostat comsumption'!$D$2:$D$185,"total"),0)</f>
        <v>1.4642819788725028E-4</v>
      </c>
      <c r="M28" s="5">
        <f>IFERROR(SUMIFS('Eurostat comsumption'!M$2:M$185,'Eurostat comsumption'!$C$2:$C$185,'Eurostat market shares'!$C28,'Eurostat comsumption'!$D$2:$D$185,'Eurostat market shares'!$D28)/SUMIFS('Eurostat comsumption'!M$2:M$185,'Eurostat comsumption'!$C$2:$C$185,'Eurostat market shares'!$C28,'Eurostat comsumption'!$D$2:$D$185,"total"),0)</f>
        <v>1.293756699811481E-4</v>
      </c>
      <c r="N28" s="5">
        <f>IFERROR(SUMIFS('Eurostat comsumption'!N$2:N$185,'Eurostat comsumption'!$C$2:$C$185,'Eurostat market shares'!$C28,'Eurostat comsumption'!$D$2:$D$185,'Eurostat market shares'!$D28)/SUMIFS('Eurostat comsumption'!N$2:N$185,'Eurostat comsumption'!$C$2:$C$185,'Eurostat market shares'!$C28,'Eurostat comsumption'!$D$2:$D$185,"total"),0)</f>
        <v>0</v>
      </c>
      <c r="O28" s="5">
        <f>IFERROR(SUMIFS('Eurostat comsumption'!O$2:O$185,'Eurostat comsumption'!$C$2:$C$185,'Eurostat market shares'!$C28,'Eurostat comsumption'!$D$2:$D$185,'Eurostat market shares'!$D28)/SUMIFS('Eurostat comsumption'!O$2:O$185,'Eurostat comsumption'!$C$2:$C$185,'Eurostat market shares'!$C28,'Eurostat comsumption'!$D$2:$D$185,"total"),0)</f>
        <v>4.9219865137569518E-5</v>
      </c>
      <c r="P28" s="5">
        <f>IFERROR(SUMIFS('Eurostat comsumption'!P$2:P$185,'Eurostat comsumption'!$C$2:$C$185,'Eurostat market shares'!$C28,'Eurostat comsumption'!$D$2:$D$185,'Eurostat market shares'!$D28)/SUMIFS('Eurostat comsumption'!P$2:P$185,'Eurostat comsumption'!$C$2:$C$185,'Eurostat market shares'!$C28,'Eurostat comsumption'!$D$2:$D$185,"total"),0)</f>
        <v>1.4207236218980867E-4</v>
      </c>
      <c r="Q28" s="5">
        <f>IFERROR(SUMIFS('Eurostat comsumption'!Q$2:Q$185,'Eurostat comsumption'!$C$2:$C$185,'Eurostat market shares'!$C28,'Eurostat comsumption'!$D$2:$D$185,'Eurostat market shares'!$D28)/SUMIFS('Eurostat comsumption'!Q$2:Q$185,'Eurostat comsumption'!$C$2:$C$185,'Eurostat market shares'!$C28,'Eurostat comsumption'!$D$2:$D$185,"total"),0)</f>
        <v>1.1974613818704347E-4</v>
      </c>
      <c r="R28" s="5">
        <f>IFERROR(SUMIFS('Eurostat comsumption'!R$2:R$185,'Eurostat comsumption'!$C$2:$C$185,'Eurostat market shares'!$C28,'Eurostat comsumption'!$D$2:$D$185,'Eurostat market shares'!$D28)/SUMIFS('Eurostat comsumption'!R$2:R$185,'Eurostat comsumption'!$C$2:$C$185,'Eurostat market shares'!$C28,'Eurostat comsumption'!$D$2:$D$185,"total"),0)</f>
        <v>1.3401632020966107E-4</v>
      </c>
      <c r="S28" s="5">
        <f>IFERROR(SUMIFS('Eurostat comsumption'!S$2:S$185,'Eurostat comsumption'!$C$2:$C$185,'Eurostat market shares'!$C28,'Eurostat comsumption'!$D$2:$D$185,'Eurostat market shares'!$D28)/SUMIFS('Eurostat comsumption'!S$2:S$185,'Eurostat comsumption'!$C$2:$C$185,'Eurostat market shares'!$C28,'Eurostat comsumption'!$D$2:$D$185,"total"),0)</f>
        <v>4.5489006823351025E-5</v>
      </c>
      <c r="T28" s="5">
        <f>IFERROR(SUMIFS('Eurostat comsumption'!T$2:T$185,'Eurostat comsumption'!$C$2:$C$185,'Eurostat market shares'!$C28,'Eurostat comsumption'!$D$2:$D$185,'Eurostat market shares'!$D28)/SUMIFS('Eurostat comsumption'!T$2:T$185,'Eurostat comsumption'!$C$2:$C$185,'Eurostat market shares'!$C28,'Eurostat comsumption'!$D$2:$D$185,"total"),0)</f>
        <v>6.4210610803435266E-5</v>
      </c>
      <c r="U28" s="5">
        <f>IFERROR(SUMIFS('Eurostat comsumption'!U$2:U$185,'Eurostat comsumption'!$C$2:$C$185,'Eurostat market shares'!$C28,'Eurostat comsumption'!$D$2:$D$185,'Eurostat market shares'!$D28)/SUMIFS('Eurostat comsumption'!U$2:U$185,'Eurostat comsumption'!$C$2:$C$185,'Eurostat market shares'!$C28,'Eurostat comsumption'!$D$2:$D$185,"total"),0)</f>
        <v>6.4042011559583092E-5</v>
      </c>
      <c r="V28" s="5">
        <f>IFERROR(SUMIFS('Eurostat comsumption'!V$2:V$185,'Eurostat comsumption'!$C$2:$C$185,'Eurostat market shares'!$C28,'Eurostat comsumption'!$D$2:$D$185,'Eurostat market shares'!$D28)/SUMIFS('Eurostat comsumption'!V$2:V$185,'Eurostat comsumption'!$C$2:$C$185,'Eurostat market shares'!$C28,'Eurostat comsumption'!$D$2:$D$185,"total"),0)</f>
        <v>6.5761352053398216E-5</v>
      </c>
      <c r="W28" s="5">
        <f>IFERROR(SUMIFS('Eurostat comsumption'!W$2:W$185,'Eurostat comsumption'!$C$2:$C$185,'Eurostat market shares'!$C28,'Eurostat comsumption'!$D$2:$D$185,'Eurostat market shares'!$D28)/SUMIFS('Eurostat comsumption'!W$2:W$185,'Eurostat comsumption'!$C$2:$C$185,'Eurostat market shares'!$C28,'Eurostat comsumption'!$D$2:$D$185,"total"),0)</f>
        <v>6.6422012254861265E-5</v>
      </c>
      <c r="X28" s="5">
        <f>IFERROR(SUMIFS('Eurostat comsumption'!X$2:X$185,'Eurostat comsumption'!$C$2:$C$185,'Eurostat market shares'!$C28,'Eurostat comsumption'!$D$2:$D$185,'Eurostat market shares'!$D28)/SUMIFS('Eurostat comsumption'!X$2:X$185,'Eurostat comsumption'!$C$2:$C$185,'Eurostat market shares'!$C28,'Eurostat comsumption'!$D$2:$D$185,"total"),0)</f>
        <v>1.6022046335758004E-4</v>
      </c>
      <c r="Y28" s="5">
        <f>IFERROR(SUMIFS('Eurostat comsumption'!Y$2:Y$185,'Eurostat comsumption'!$C$2:$C$185,'Eurostat market shares'!$C28,'Eurostat comsumption'!$D$2:$D$185,'Eurostat market shares'!$D28)/SUMIFS('Eurostat comsumption'!Y$2:Y$185,'Eurostat comsumption'!$C$2:$C$185,'Eurostat market shares'!$C28,'Eurostat comsumption'!$D$2:$D$185,"total"),0)</f>
        <v>1.5408320493066256E-4</v>
      </c>
      <c r="Z28" s="5">
        <f>IFERROR(SUMIFS('Eurostat comsumption'!Z$2:Z$185,'Eurostat comsumption'!$C$2:$C$185,'Eurostat market shares'!$C28,'Eurostat comsumption'!$D$2:$D$185,'Eurostat market shares'!$D28)/SUMIFS('Eurostat comsumption'!Z$2:Z$185,'Eurostat comsumption'!$C$2:$C$185,'Eurostat market shares'!$C28,'Eurostat comsumption'!$D$2:$D$185,"total"),0)</f>
        <v>1.4850896994178446E-4</v>
      </c>
    </row>
    <row r="29" spans="1:26" x14ac:dyDescent="0.3">
      <c r="A29" t="s">
        <v>9</v>
      </c>
      <c r="B29" t="s">
        <v>10</v>
      </c>
      <c r="C29" t="s">
        <v>25</v>
      </c>
      <c r="D29" t="s">
        <v>22</v>
      </c>
      <c r="E29" t="s">
        <v>13</v>
      </c>
      <c r="F29" t="s">
        <v>14</v>
      </c>
      <c r="G29" t="s">
        <v>14</v>
      </c>
      <c r="H29" t="s">
        <v>73</v>
      </c>
      <c r="I29" t="s">
        <v>16</v>
      </c>
      <c r="J29" s="5">
        <f>IFERROR(SUMIFS('Eurostat comsumption'!J$2:J$185,'Eurostat comsumption'!$C$2:$C$185,'Eurostat market shares'!$C29,'Eurostat comsumption'!$D$2:$D$185,'Eurostat market shares'!$D29)/SUMIFS('Eurostat comsumption'!J$2:J$185,'Eurostat comsumption'!$C$2:$C$185,'Eurostat market shares'!$C29,'Eurostat comsumption'!$D$2:$D$185,"total"),0)</f>
        <v>0.9331990293484731</v>
      </c>
      <c r="K29" s="5">
        <f>IFERROR(SUMIFS('Eurostat comsumption'!K$2:K$185,'Eurostat comsumption'!$C$2:$C$185,'Eurostat market shares'!$C29,'Eurostat comsumption'!$D$2:$D$185,'Eurostat market shares'!$D29)/SUMIFS('Eurostat comsumption'!K$2:K$185,'Eurostat comsumption'!$C$2:$C$185,'Eurostat market shares'!$C29,'Eurostat comsumption'!$D$2:$D$185,"total"),0)</f>
        <v>0.94351861963525163</v>
      </c>
      <c r="L29" s="5">
        <f>IFERROR(SUMIFS('Eurostat comsumption'!L$2:L$185,'Eurostat comsumption'!$C$2:$C$185,'Eurostat market shares'!$C29,'Eurostat comsumption'!$D$2:$D$185,'Eurostat market shares'!$D29)/SUMIFS('Eurostat comsumption'!L$2:L$185,'Eurostat comsumption'!$C$2:$C$185,'Eurostat market shares'!$C29,'Eurostat comsumption'!$D$2:$D$185,"total"),0)</f>
        <v>0.94069657985566368</v>
      </c>
      <c r="M29" s="5">
        <f>IFERROR(SUMIFS('Eurostat comsumption'!M$2:M$185,'Eurostat comsumption'!$C$2:$C$185,'Eurostat market shares'!$C29,'Eurostat comsumption'!$D$2:$D$185,'Eurostat market shares'!$D29)/SUMIFS('Eurostat comsumption'!M$2:M$185,'Eurostat comsumption'!$C$2:$C$185,'Eurostat market shares'!$C29,'Eurostat comsumption'!$D$2:$D$185,"total"),0)</f>
        <v>0.94727017336339769</v>
      </c>
      <c r="N29" s="5">
        <f>IFERROR(SUMIFS('Eurostat comsumption'!N$2:N$185,'Eurostat comsumption'!$C$2:$C$185,'Eurostat market shares'!$C29,'Eurostat comsumption'!$D$2:$D$185,'Eurostat market shares'!$D29)/SUMIFS('Eurostat comsumption'!N$2:N$185,'Eurostat comsumption'!$C$2:$C$185,'Eurostat market shares'!$C29,'Eurostat comsumption'!$D$2:$D$185,"total"),0)</f>
        <v>0.95506762691024061</v>
      </c>
      <c r="O29" s="5">
        <f>IFERROR(SUMIFS('Eurostat comsumption'!O$2:O$185,'Eurostat comsumption'!$C$2:$C$185,'Eurostat market shares'!$C29,'Eurostat comsumption'!$D$2:$D$185,'Eurostat market shares'!$D29)/SUMIFS('Eurostat comsumption'!O$2:O$185,'Eurostat comsumption'!$C$2:$C$185,'Eurostat market shares'!$C29,'Eurostat comsumption'!$D$2:$D$185,"total"),0)</f>
        <v>0.9623960230348968</v>
      </c>
      <c r="P29" s="5">
        <f>IFERROR(SUMIFS('Eurostat comsumption'!P$2:P$185,'Eurostat comsumption'!$C$2:$C$185,'Eurostat market shares'!$C29,'Eurostat comsumption'!$D$2:$D$185,'Eurostat market shares'!$D29)/SUMIFS('Eurostat comsumption'!P$2:P$185,'Eurostat comsumption'!$C$2:$C$185,'Eurostat market shares'!$C29,'Eurostat comsumption'!$D$2:$D$185,"total"),0)</f>
        <v>0.96018816695081144</v>
      </c>
      <c r="Q29" s="5">
        <f>IFERROR(SUMIFS('Eurostat comsumption'!Q$2:Q$185,'Eurostat comsumption'!$C$2:$C$185,'Eurostat market shares'!$C29,'Eurostat comsumption'!$D$2:$D$185,'Eurostat market shares'!$D29)/SUMIFS('Eurostat comsumption'!Q$2:Q$185,'Eurostat comsumption'!$C$2:$C$185,'Eurostat market shares'!$C29,'Eurostat comsumption'!$D$2:$D$185,"total"),0)</f>
        <v>0.9574751526763261</v>
      </c>
      <c r="R29" s="5">
        <f>IFERROR(SUMIFS('Eurostat comsumption'!R$2:R$185,'Eurostat comsumption'!$C$2:$C$185,'Eurostat market shares'!$C29,'Eurostat comsumption'!$D$2:$D$185,'Eurostat market shares'!$D29)/SUMIFS('Eurostat comsumption'!R$2:R$185,'Eurostat comsumption'!$C$2:$C$185,'Eurostat market shares'!$C29,'Eurostat comsumption'!$D$2:$D$185,"total"),0)</f>
        <v>0.94596164155101548</v>
      </c>
      <c r="S29" s="5">
        <f>IFERROR(SUMIFS('Eurostat comsumption'!S$2:S$185,'Eurostat comsumption'!$C$2:$C$185,'Eurostat market shares'!$C29,'Eurostat comsumption'!$D$2:$D$185,'Eurostat market shares'!$D29)/SUMIFS('Eurostat comsumption'!S$2:S$185,'Eurostat comsumption'!$C$2:$C$185,'Eurostat market shares'!$C29,'Eurostat comsumption'!$D$2:$D$185,"total"),0)</f>
        <v>0.93281273692191047</v>
      </c>
      <c r="T29" s="5">
        <f>IFERROR(SUMIFS('Eurostat comsumption'!T$2:T$185,'Eurostat comsumption'!$C$2:$C$185,'Eurostat market shares'!$C29,'Eurostat comsumption'!$D$2:$D$185,'Eurostat market shares'!$D29)/SUMIFS('Eurostat comsumption'!T$2:T$185,'Eurostat comsumption'!$C$2:$C$185,'Eurostat market shares'!$C29,'Eurostat comsumption'!$D$2:$D$185,"total"),0)</f>
        <v>0.92845332691227234</v>
      </c>
      <c r="U29" s="5">
        <f>IFERROR(SUMIFS('Eurostat comsumption'!U$2:U$185,'Eurostat comsumption'!$C$2:$C$185,'Eurostat market shares'!$C29,'Eurostat comsumption'!$D$2:$D$185,'Eurostat market shares'!$D29)/SUMIFS('Eurostat comsumption'!U$2:U$185,'Eurostat comsumption'!$C$2:$C$185,'Eurostat market shares'!$C29,'Eurostat comsumption'!$D$2:$D$185,"total"),0)</f>
        <v>0.9180902672152933</v>
      </c>
      <c r="V29" s="5">
        <f>IFERROR(SUMIFS('Eurostat comsumption'!V$2:V$185,'Eurostat comsumption'!$C$2:$C$185,'Eurostat market shares'!$C29,'Eurostat comsumption'!$D$2:$D$185,'Eurostat market shares'!$D29)/SUMIFS('Eurostat comsumption'!V$2:V$185,'Eurostat comsumption'!$C$2:$C$185,'Eurostat market shares'!$C29,'Eurostat comsumption'!$D$2:$D$185,"total"),0)</f>
        <v>0.92348666688587111</v>
      </c>
      <c r="W29" s="5">
        <f>IFERROR(SUMIFS('Eurostat comsumption'!W$2:W$185,'Eurostat comsumption'!$C$2:$C$185,'Eurostat market shares'!$C29,'Eurostat comsumption'!$D$2:$D$185,'Eurostat market shares'!$D29)/SUMIFS('Eurostat comsumption'!W$2:W$185,'Eurostat comsumption'!$C$2:$C$185,'Eurostat market shares'!$C29,'Eurostat comsumption'!$D$2:$D$185,"total"),0)</f>
        <v>0.92231945666793969</v>
      </c>
      <c r="X29" s="5">
        <f>IFERROR(SUMIFS('Eurostat comsumption'!X$2:X$185,'Eurostat comsumption'!$C$2:$C$185,'Eurostat market shares'!$C29,'Eurostat comsumption'!$D$2:$D$185,'Eurostat market shares'!$D29)/SUMIFS('Eurostat comsumption'!X$2:X$185,'Eurostat comsumption'!$C$2:$C$185,'Eurostat market shares'!$C29,'Eurostat comsumption'!$D$2:$D$185,"total"),0)</f>
        <v>0.91788701252924021</v>
      </c>
      <c r="Y29" s="5">
        <f>IFERROR(SUMIFS('Eurostat comsumption'!Y$2:Y$185,'Eurostat comsumption'!$C$2:$C$185,'Eurostat market shares'!$C29,'Eurostat comsumption'!$D$2:$D$185,'Eurostat market shares'!$D29)/SUMIFS('Eurostat comsumption'!Y$2:Y$185,'Eurostat comsumption'!$C$2:$C$185,'Eurostat market shares'!$C29,'Eurostat comsumption'!$D$2:$D$185,"total"),0)</f>
        <v>0.92260400616332816</v>
      </c>
      <c r="Z29" s="5">
        <f>IFERROR(SUMIFS('Eurostat comsumption'!Z$2:Z$185,'Eurostat comsumption'!$C$2:$C$185,'Eurostat market shares'!$C29,'Eurostat comsumption'!$D$2:$D$185,'Eurostat market shares'!$D29)/SUMIFS('Eurostat comsumption'!Z$2:Z$185,'Eurostat comsumption'!$C$2:$C$185,'Eurostat market shares'!$C29,'Eurostat comsumption'!$D$2:$D$185,"total"),0)</f>
        <v>0.92614648924795051</v>
      </c>
    </row>
    <row r="30" spans="1:26" x14ac:dyDescent="0.3">
      <c r="A30" t="s">
        <v>9</v>
      </c>
      <c r="B30" t="s">
        <v>10</v>
      </c>
      <c r="C30" t="s">
        <v>26</v>
      </c>
      <c r="D30" t="s">
        <v>12</v>
      </c>
      <c r="E30" t="s">
        <v>13</v>
      </c>
      <c r="F30" t="s">
        <v>14</v>
      </c>
      <c r="G30" t="s">
        <v>14</v>
      </c>
      <c r="H30" t="s">
        <v>73</v>
      </c>
      <c r="I30" t="s">
        <v>16</v>
      </c>
      <c r="J30" s="5">
        <f>IFERROR(SUMIFS('Eurostat comsumption'!J$2:J$185,'Eurostat comsumption'!$C$2:$C$185,'Eurostat market shares'!$C30,'Eurostat comsumption'!$D$2:$D$185,'Eurostat market shares'!$D30)/SUMIFS('Eurostat comsumption'!J$2:J$185,'Eurostat comsumption'!$C$2:$C$185,'Eurostat market shares'!$C30,'Eurostat comsumption'!$D$2:$D$185,"total"),0)</f>
        <v>1</v>
      </c>
      <c r="K30" s="5">
        <f>IFERROR(SUMIFS('Eurostat comsumption'!K$2:K$185,'Eurostat comsumption'!$C$2:$C$185,'Eurostat market shares'!$C30,'Eurostat comsumption'!$D$2:$D$185,'Eurostat market shares'!$D30)/SUMIFS('Eurostat comsumption'!K$2:K$185,'Eurostat comsumption'!$C$2:$C$185,'Eurostat market shares'!$C30,'Eurostat comsumption'!$D$2:$D$185,"total"),0)</f>
        <v>1</v>
      </c>
      <c r="L30" s="5">
        <f>IFERROR(SUMIFS('Eurostat comsumption'!L$2:L$185,'Eurostat comsumption'!$C$2:$C$185,'Eurostat market shares'!$C30,'Eurostat comsumption'!$D$2:$D$185,'Eurostat market shares'!$D30)/SUMIFS('Eurostat comsumption'!L$2:L$185,'Eurostat comsumption'!$C$2:$C$185,'Eurostat market shares'!$C30,'Eurostat comsumption'!$D$2:$D$185,"total"),0)</f>
        <v>1</v>
      </c>
      <c r="M30" s="5">
        <f>IFERROR(SUMIFS('Eurostat comsumption'!M$2:M$185,'Eurostat comsumption'!$C$2:$C$185,'Eurostat market shares'!$C30,'Eurostat comsumption'!$D$2:$D$185,'Eurostat market shares'!$D30)/SUMIFS('Eurostat comsumption'!M$2:M$185,'Eurostat comsumption'!$C$2:$C$185,'Eurostat market shares'!$C30,'Eurostat comsumption'!$D$2:$D$185,"total"),0)</f>
        <v>1</v>
      </c>
      <c r="N30" s="5">
        <f>IFERROR(SUMIFS('Eurostat comsumption'!N$2:N$185,'Eurostat comsumption'!$C$2:$C$185,'Eurostat market shares'!$C30,'Eurostat comsumption'!$D$2:$D$185,'Eurostat market shares'!$D30)/SUMIFS('Eurostat comsumption'!N$2:N$185,'Eurostat comsumption'!$C$2:$C$185,'Eurostat market shares'!$C30,'Eurostat comsumption'!$D$2:$D$185,"total"),0)</f>
        <v>1</v>
      </c>
      <c r="O30" s="5">
        <f>IFERROR(SUMIFS('Eurostat comsumption'!O$2:O$185,'Eurostat comsumption'!$C$2:$C$185,'Eurostat market shares'!$C30,'Eurostat comsumption'!$D$2:$D$185,'Eurostat market shares'!$D30)/SUMIFS('Eurostat comsumption'!O$2:O$185,'Eurostat comsumption'!$C$2:$C$185,'Eurostat market shares'!$C30,'Eurostat comsumption'!$D$2:$D$185,"total"),0)</f>
        <v>1</v>
      </c>
      <c r="P30" s="5">
        <f>IFERROR(SUMIFS('Eurostat comsumption'!P$2:P$185,'Eurostat comsumption'!$C$2:$C$185,'Eurostat market shares'!$C30,'Eurostat comsumption'!$D$2:$D$185,'Eurostat market shares'!$D30)/SUMIFS('Eurostat comsumption'!P$2:P$185,'Eurostat comsumption'!$C$2:$C$185,'Eurostat market shares'!$C30,'Eurostat comsumption'!$D$2:$D$185,"total"),0)</f>
        <v>1</v>
      </c>
      <c r="Q30" s="5">
        <f>IFERROR(SUMIFS('Eurostat comsumption'!Q$2:Q$185,'Eurostat comsumption'!$C$2:$C$185,'Eurostat market shares'!$C30,'Eurostat comsumption'!$D$2:$D$185,'Eurostat market shares'!$D30)/SUMIFS('Eurostat comsumption'!Q$2:Q$185,'Eurostat comsumption'!$C$2:$C$185,'Eurostat market shares'!$C30,'Eurostat comsumption'!$D$2:$D$185,"total"),0)</f>
        <v>1</v>
      </c>
      <c r="R30" s="5">
        <f>IFERROR(SUMIFS('Eurostat comsumption'!R$2:R$185,'Eurostat comsumption'!$C$2:$C$185,'Eurostat market shares'!$C30,'Eurostat comsumption'!$D$2:$D$185,'Eurostat market shares'!$D30)/SUMIFS('Eurostat comsumption'!R$2:R$185,'Eurostat comsumption'!$C$2:$C$185,'Eurostat market shares'!$C30,'Eurostat comsumption'!$D$2:$D$185,"total"),0)</f>
        <v>1</v>
      </c>
      <c r="S30" s="5">
        <f>IFERROR(SUMIFS('Eurostat comsumption'!S$2:S$185,'Eurostat comsumption'!$C$2:$C$185,'Eurostat market shares'!$C30,'Eurostat comsumption'!$D$2:$D$185,'Eurostat market shares'!$D30)/SUMIFS('Eurostat comsumption'!S$2:S$185,'Eurostat comsumption'!$C$2:$C$185,'Eurostat market shares'!$C30,'Eurostat comsumption'!$D$2:$D$185,"total"),0)</f>
        <v>1</v>
      </c>
      <c r="T30" s="5">
        <f>IFERROR(SUMIFS('Eurostat comsumption'!T$2:T$185,'Eurostat comsumption'!$C$2:$C$185,'Eurostat market shares'!$C30,'Eurostat comsumption'!$D$2:$D$185,'Eurostat market shares'!$D30)/SUMIFS('Eurostat comsumption'!T$2:T$185,'Eurostat comsumption'!$C$2:$C$185,'Eurostat market shares'!$C30,'Eurostat comsumption'!$D$2:$D$185,"total"),0)</f>
        <v>1</v>
      </c>
      <c r="U30" s="5">
        <f>IFERROR(SUMIFS('Eurostat comsumption'!U$2:U$185,'Eurostat comsumption'!$C$2:$C$185,'Eurostat market shares'!$C30,'Eurostat comsumption'!$D$2:$D$185,'Eurostat market shares'!$D30)/SUMIFS('Eurostat comsumption'!U$2:U$185,'Eurostat comsumption'!$C$2:$C$185,'Eurostat market shares'!$C30,'Eurostat comsumption'!$D$2:$D$185,"total"),0)</f>
        <v>1</v>
      </c>
      <c r="V30" s="5">
        <f>IFERROR(SUMIFS('Eurostat comsumption'!V$2:V$185,'Eurostat comsumption'!$C$2:$C$185,'Eurostat market shares'!$C30,'Eurostat comsumption'!$D$2:$D$185,'Eurostat market shares'!$D30)/SUMIFS('Eurostat comsumption'!V$2:V$185,'Eurostat comsumption'!$C$2:$C$185,'Eurostat market shares'!$C30,'Eurostat comsumption'!$D$2:$D$185,"total"),0)</f>
        <v>1</v>
      </c>
      <c r="W30" s="5">
        <f>IFERROR(SUMIFS('Eurostat comsumption'!W$2:W$185,'Eurostat comsumption'!$C$2:$C$185,'Eurostat market shares'!$C30,'Eurostat comsumption'!$D$2:$D$185,'Eurostat market shares'!$D30)/SUMIFS('Eurostat comsumption'!W$2:W$185,'Eurostat comsumption'!$C$2:$C$185,'Eurostat market shares'!$C30,'Eurostat comsumption'!$D$2:$D$185,"total"),0)</f>
        <v>1</v>
      </c>
      <c r="X30" s="5">
        <f>IFERROR(SUMIFS('Eurostat comsumption'!X$2:X$185,'Eurostat comsumption'!$C$2:$C$185,'Eurostat market shares'!$C30,'Eurostat comsumption'!$D$2:$D$185,'Eurostat market shares'!$D30)/SUMIFS('Eurostat comsumption'!X$2:X$185,'Eurostat comsumption'!$C$2:$C$185,'Eurostat market shares'!$C30,'Eurostat comsumption'!$D$2:$D$185,"total"),0)</f>
        <v>1</v>
      </c>
      <c r="Y30" s="5">
        <f>IFERROR(SUMIFS('Eurostat comsumption'!Y$2:Y$185,'Eurostat comsumption'!$C$2:$C$185,'Eurostat market shares'!$C30,'Eurostat comsumption'!$D$2:$D$185,'Eurostat market shares'!$D30)/SUMIFS('Eurostat comsumption'!Y$2:Y$185,'Eurostat comsumption'!$C$2:$C$185,'Eurostat market shares'!$C30,'Eurostat comsumption'!$D$2:$D$185,"total"),0)</f>
        <v>1</v>
      </c>
      <c r="Z30" s="5">
        <f>IFERROR(SUMIFS('Eurostat comsumption'!Z$2:Z$185,'Eurostat comsumption'!$C$2:$C$185,'Eurostat market shares'!$C30,'Eurostat comsumption'!$D$2:$D$185,'Eurostat market shares'!$D30)/SUMIFS('Eurostat comsumption'!Z$2:Z$185,'Eurostat comsumption'!$C$2:$C$185,'Eurostat market shares'!$C30,'Eurostat comsumption'!$D$2:$D$185,"total"),0)</f>
        <v>1</v>
      </c>
    </row>
    <row r="31" spans="1:26" x14ac:dyDescent="0.3">
      <c r="A31" t="s">
        <v>9</v>
      </c>
      <c r="B31" t="s">
        <v>10</v>
      </c>
      <c r="C31" t="s">
        <v>26</v>
      </c>
      <c r="D31" t="s">
        <v>17</v>
      </c>
      <c r="E31" t="s">
        <v>13</v>
      </c>
      <c r="F31" t="s">
        <v>14</v>
      </c>
      <c r="G31" t="s">
        <v>14</v>
      </c>
      <c r="H31" t="s">
        <v>73</v>
      </c>
      <c r="I31" t="s">
        <v>16</v>
      </c>
      <c r="J31" s="5">
        <f>IFERROR(SUMIFS('Eurostat comsumption'!J$2:J$185,'Eurostat comsumption'!$C$2:$C$185,'Eurostat market shares'!$C31,'Eurostat comsumption'!$D$2:$D$185,'Eurostat market shares'!$D31)/SUMIFS('Eurostat comsumption'!J$2:J$185,'Eurostat comsumption'!$C$2:$C$185,'Eurostat market shares'!$C31,'Eurostat comsumption'!$D$2:$D$185,"total"),0)</f>
        <v>0</v>
      </c>
      <c r="K31" s="5">
        <f>IFERROR(SUMIFS('Eurostat comsumption'!K$2:K$185,'Eurostat comsumption'!$C$2:$C$185,'Eurostat market shares'!$C31,'Eurostat comsumption'!$D$2:$D$185,'Eurostat market shares'!$D31)/SUMIFS('Eurostat comsumption'!K$2:K$185,'Eurostat comsumption'!$C$2:$C$185,'Eurostat market shares'!$C31,'Eurostat comsumption'!$D$2:$D$185,"total"),0)</f>
        <v>0</v>
      </c>
      <c r="L31" s="5">
        <f>IFERROR(SUMIFS('Eurostat comsumption'!L$2:L$185,'Eurostat comsumption'!$C$2:$C$185,'Eurostat market shares'!$C31,'Eurostat comsumption'!$D$2:$D$185,'Eurostat market shares'!$D31)/SUMIFS('Eurostat comsumption'!L$2:L$185,'Eurostat comsumption'!$C$2:$C$185,'Eurostat market shares'!$C31,'Eurostat comsumption'!$D$2:$D$185,"total"),0)</f>
        <v>0</v>
      </c>
      <c r="M31" s="5">
        <f>IFERROR(SUMIFS('Eurostat comsumption'!M$2:M$185,'Eurostat comsumption'!$C$2:$C$185,'Eurostat market shares'!$C31,'Eurostat comsumption'!$D$2:$D$185,'Eurostat market shares'!$D31)/SUMIFS('Eurostat comsumption'!M$2:M$185,'Eurostat comsumption'!$C$2:$C$185,'Eurostat market shares'!$C31,'Eurostat comsumption'!$D$2:$D$185,"total"),0)</f>
        <v>0</v>
      </c>
      <c r="N31" s="5">
        <f>IFERROR(SUMIFS('Eurostat comsumption'!N$2:N$185,'Eurostat comsumption'!$C$2:$C$185,'Eurostat market shares'!$C31,'Eurostat comsumption'!$D$2:$D$185,'Eurostat market shares'!$D31)/SUMIFS('Eurostat comsumption'!N$2:N$185,'Eurostat comsumption'!$C$2:$C$185,'Eurostat market shares'!$C31,'Eurostat comsumption'!$D$2:$D$185,"total"),0)</f>
        <v>0</v>
      </c>
      <c r="O31" s="5">
        <f>IFERROR(SUMIFS('Eurostat comsumption'!O$2:O$185,'Eurostat comsumption'!$C$2:$C$185,'Eurostat market shares'!$C31,'Eurostat comsumption'!$D$2:$D$185,'Eurostat market shares'!$D31)/SUMIFS('Eurostat comsumption'!O$2:O$185,'Eurostat comsumption'!$C$2:$C$185,'Eurostat market shares'!$C31,'Eurostat comsumption'!$D$2:$D$185,"total"),0)</f>
        <v>0</v>
      </c>
      <c r="P31" s="5">
        <f>IFERROR(SUMIFS('Eurostat comsumption'!P$2:P$185,'Eurostat comsumption'!$C$2:$C$185,'Eurostat market shares'!$C31,'Eurostat comsumption'!$D$2:$D$185,'Eurostat market shares'!$D31)/SUMIFS('Eurostat comsumption'!P$2:P$185,'Eurostat comsumption'!$C$2:$C$185,'Eurostat market shares'!$C31,'Eurostat comsumption'!$D$2:$D$185,"total"),0)</f>
        <v>0</v>
      </c>
      <c r="Q31" s="5">
        <f>IFERROR(SUMIFS('Eurostat comsumption'!Q$2:Q$185,'Eurostat comsumption'!$C$2:$C$185,'Eurostat market shares'!$C31,'Eurostat comsumption'!$D$2:$D$185,'Eurostat market shares'!$D31)/SUMIFS('Eurostat comsumption'!Q$2:Q$185,'Eurostat comsumption'!$C$2:$C$185,'Eurostat market shares'!$C31,'Eurostat comsumption'!$D$2:$D$185,"total"),0)</f>
        <v>0</v>
      </c>
      <c r="R31" s="5">
        <f>IFERROR(SUMIFS('Eurostat comsumption'!R$2:R$185,'Eurostat comsumption'!$C$2:$C$185,'Eurostat market shares'!$C31,'Eurostat comsumption'!$D$2:$D$185,'Eurostat market shares'!$D31)/SUMIFS('Eurostat comsumption'!R$2:R$185,'Eurostat comsumption'!$C$2:$C$185,'Eurostat market shares'!$C31,'Eurostat comsumption'!$D$2:$D$185,"total"),0)</f>
        <v>0</v>
      </c>
      <c r="S31" s="5">
        <f>IFERROR(SUMIFS('Eurostat comsumption'!S$2:S$185,'Eurostat comsumption'!$C$2:$C$185,'Eurostat market shares'!$C31,'Eurostat comsumption'!$D$2:$D$185,'Eurostat market shares'!$D31)/SUMIFS('Eurostat comsumption'!S$2:S$185,'Eurostat comsumption'!$C$2:$C$185,'Eurostat market shares'!$C31,'Eurostat comsumption'!$D$2:$D$185,"total"),0)</f>
        <v>0</v>
      </c>
      <c r="T31" s="5">
        <f>IFERROR(SUMIFS('Eurostat comsumption'!T$2:T$185,'Eurostat comsumption'!$C$2:$C$185,'Eurostat market shares'!$C31,'Eurostat comsumption'!$D$2:$D$185,'Eurostat market shares'!$D31)/SUMIFS('Eurostat comsumption'!T$2:T$185,'Eurostat comsumption'!$C$2:$C$185,'Eurostat market shares'!$C31,'Eurostat comsumption'!$D$2:$D$185,"total"),0)</f>
        <v>0</v>
      </c>
      <c r="U31" s="5">
        <f>IFERROR(SUMIFS('Eurostat comsumption'!U$2:U$185,'Eurostat comsumption'!$C$2:$C$185,'Eurostat market shares'!$C31,'Eurostat comsumption'!$D$2:$D$185,'Eurostat market shares'!$D31)/SUMIFS('Eurostat comsumption'!U$2:U$185,'Eurostat comsumption'!$C$2:$C$185,'Eurostat market shares'!$C31,'Eurostat comsumption'!$D$2:$D$185,"total"),0)</f>
        <v>0</v>
      </c>
      <c r="V31" s="5">
        <f>IFERROR(SUMIFS('Eurostat comsumption'!V$2:V$185,'Eurostat comsumption'!$C$2:$C$185,'Eurostat market shares'!$C31,'Eurostat comsumption'!$D$2:$D$185,'Eurostat market shares'!$D31)/SUMIFS('Eurostat comsumption'!V$2:V$185,'Eurostat comsumption'!$C$2:$C$185,'Eurostat market shares'!$C31,'Eurostat comsumption'!$D$2:$D$185,"total"),0)</f>
        <v>0</v>
      </c>
      <c r="W31" s="5">
        <f>IFERROR(SUMIFS('Eurostat comsumption'!W$2:W$185,'Eurostat comsumption'!$C$2:$C$185,'Eurostat market shares'!$C31,'Eurostat comsumption'!$D$2:$D$185,'Eurostat market shares'!$D31)/SUMIFS('Eurostat comsumption'!W$2:W$185,'Eurostat comsumption'!$C$2:$C$185,'Eurostat market shares'!$C31,'Eurostat comsumption'!$D$2:$D$185,"total"),0)</f>
        <v>0</v>
      </c>
      <c r="X31" s="5">
        <f>IFERROR(SUMIFS('Eurostat comsumption'!X$2:X$185,'Eurostat comsumption'!$C$2:$C$185,'Eurostat market shares'!$C31,'Eurostat comsumption'!$D$2:$D$185,'Eurostat market shares'!$D31)/SUMIFS('Eurostat comsumption'!X$2:X$185,'Eurostat comsumption'!$C$2:$C$185,'Eurostat market shares'!$C31,'Eurostat comsumption'!$D$2:$D$185,"total"),0)</f>
        <v>0</v>
      </c>
      <c r="Y31" s="5">
        <f>IFERROR(SUMIFS('Eurostat comsumption'!Y$2:Y$185,'Eurostat comsumption'!$C$2:$C$185,'Eurostat market shares'!$C31,'Eurostat comsumption'!$D$2:$D$185,'Eurostat market shares'!$D31)/SUMIFS('Eurostat comsumption'!Y$2:Y$185,'Eurostat comsumption'!$C$2:$C$185,'Eurostat market shares'!$C31,'Eurostat comsumption'!$D$2:$D$185,"total"),0)</f>
        <v>3.6338676464650545E-4</v>
      </c>
      <c r="Z31" s="5">
        <f>IFERROR(SUMIFS('Eurostat comsumption'!Z$2:Z$185,'Eurostat comsumption'!$C$2:$C$185,'Eurostat market shares'!$C31,'Eurostat comsumption'!$D$2:$D$185,'Eurostat market shares'!$D31)/SUMIFS('Eurostat comsumption'!Z$2:Z$185,'Eurostat comsumption'!$C$2:$C$185,'Eurostat market shares'!$C31,'Eurostat comsumption'!$D$2:$D$185,"total"),0)</f>
        <v>6.2622309197651665E-4</v>
      </c>
    </row>
    <row r="32" spans="1:26" x14ac:dyDescent="0.3">
      <c r="A32" t="s">
        <v>9</v>
      </c>
      <c r="B32" t="s">
        <v>10</v>
      </c>
      <c r="C32" t="s">
        <v>26</v>
      </c>
      <c r="D32" t="s">
        <v>18</v>
      </c>
      <c r="E32" t="s">
        <v>13</v>
      </c>
      <c r="F32" t="s">
        <v>14</v>
      </c>
      <c r="G32" t="s">
        <v>14</v>
      </c>
      <c r="H32" t="s">
        <v>73</v>
      </c>
      <c r="I32" t="s">
        <v>16</v>
      </c>
      <c r="J32" s="5">
        <f>IFERROR(SUMIFS('Eurostat comsumption'!J$2:J$185,'Eurostat comsumption'!$C$2:$C$185,'Eurostat market shares'!$C32,'Eurostat comsumption'!$D$2:$D$185,'Eurostat market shares'!$D32)/SUMIFS('Eurostat comsumption'!J$2:J$185,'Eurostat comsumption'!$C$2:$C$185,'Eurostat market shares'!$C32,'Eurostat comsumption'!$D$2:$D$185,"total"),0)</f>
        <v>0</v>
      </c>
      <c r="K32" s="5">
        <f>IFERROR(SUMIFS('Eurostat comsumption'!K$2:K$185,'Eurostat comsumption'!$C$2:$C$185,'Eurostat market shares'!$C32,'Eurostat comsumption'!$D$2:$D$185,'Eurostat market shares'!$D32)/SUMIFS('Eurostat comsumption'!K$2:K$185,'Eurostat comsumption'!$C$2:$C$185,'Eurostat market shares'!$C32,'Eurostat comsumption'!$D$2:$D$185,"total"),0)</f>
        <v>0</v>
      </c>
      <c r="L32" s="5">
        <f>IFERROR(SUMIFS('Eurostat comsumption'!L$2:L$185,'Eurostat comsumption'!$C$2:$C$185,'Eurostat market shares'!$C32,'Eurostat comsumption'!$D$2:$D$185,'Eurostat market shares'!$D32)/SUMIFS('Eurostat comsumption'!L$2:L$185,'Eurostat comsumption'!$C$2:$C$185,'Eurostat market shares'!$C32,'Eurostat comsumption'!$D$2:$D$185,"total"),0)</f>
        <v>0</v>
      </c>
      <c r="M32" s="5">
        <f>IFERROR(SUMIFS('Eurostat comsumption'!M$2:M$185,'Eurostat comsumption'!$C$2:$C$185,'Eurostat market shares'!$C32,'Eurostat comsumption'!$D$2:$D$185,'Eurostat market shares'!$D32)/SUMIFS('Eurostat comsumption'!M$2:M$185,'Eurostat comsumption'!$C$2:$C$185,'Eurostat market shares'!$C32,'Eurostat comsumption'!$D$2:$D$185,"total"),0)</f>
        <v>0</v>
      </c>
      <c r="N32" s="5">
        <f>IFERROR(SUMIFS('Eurostat comsumption'!N$2:N$185,'Eurostat comsumption'!$C$2:$C$185,'Eurostat market shares'!$C32,'Eurostat comsumption'!$D$2:$D$185,'Eurostat market shares'!$D32)/SUMIFS('Eurostat comsumption'!N$2:N$185,'Eurostat comsumption'!$C$2:$C$185,'Eurostat market shares'!$C32,'Eurostat comsumption'!$D$2:$D$185,"total"),0)</f>
        <v>0</v>
      </c>
      <c r="O32" s="5">
        <f>IFERROR(SUMIFS('Eurostat comsumption'!O$2:O$185,'Eurostat comsumption'!$C$2:$C$185,'Eurostat market shares'!$C32,'Eurostat comsumption'!$D$2:$D$185,'Eurostat market shares'!$D32)/SUMIFS('Eurostat comsumption'!O$2:O$185,'Eurostat comsumption'!$C$2:$C$185,'Eurostat market shares'!$C32,'Eurostat comsumption'!$D$2:$D$185,"total"),0)</f>
        <v>0</v>
      </c>
      <c r="P32" s="5">
        <f>IFERROR(SUMIFS('Eurostat comsumption'!P$2:P$185,'Eurostat comsumption'!$C$2:$C$185,'Eurostat market shares'!$C32,'Eurostat comsumption'!$D$2:$D$185,'Eurostat market shares'!$D32)/SUMIFS('Eurostat comsumption'!P$2:P$185,'Eurostat comsumption'!$C$2:$C$185,'Eurostat market shares'!$C32,'Eurostat comsumption'!$D$2:$D$185,"total"),0)</f>
        <v>0</v>
      </c>
      <c r="Q32" s="5">
        <f>IFERROR(SUMIFS('Eurostat comsumption'!Q$2:Q$185,'Eurostat comsumption'!$C$2:$C$185,'Eurostat market shares'!$C32,'Eurostat comsumption'!$D$2:$D$185,'Eurostat market shares'!$D32)/SUMIFS('Eurostat comsumption'!Q$2:Q$185,'Eurostat comsumption'!$C$2:$C$185,'Eurostat market shares'!$C32,'Eurostat comsumption'!$D$2:$D$185,"total"),0)</f>
        <v>0</v>
      </c>
      <c r="R32" s="5">
        <f>IFERROR(SUMIFS('Eurostat comsumption'!R$2:R$185,'Eurostat comsumption'!$C$2:$C$185,'Eurostat market shares'!$C32,'Eurostat comsumption'!$D$2:$D$185,'Eurostat market shares'!$D32)/SUMIFS('Eurostat comsumption'!R$2:R$185,'Eurostat comsumption'!$C$2:$C$185,'Eurostat market shares'!$C32,'Eurostat comsumption'!$D$2:$D$185,"total"),0)</f>
        <v>0</v>
      </c>
      <c r="S32" s="5">
        <f>IFERROR(SUMIFS('Eurostat comsumption'!S$2:S$185,'Eurostat comsumption'!$C$2:$C$185,'Eurostat market shares'!$C32,'Eurostat comsumption'!$D$2:$D$185,'Eurostat market shares'!$D32)/SUMIFS('Eurostat comsumption'!S$2:S$185,'Eurostat comsumption'!$C$2:$C$185,'Eurostat market shares'!$C32,'Eurostat comsumption'!$D$2:$D$185,"total"),0)</f>
        <v>0</v>
      </c>
      <c r="T32" s="5">
        <f>IFERROR(SUMIFS('Eurostat comsumption'!T$2:T$185,'Eurostat comsumption'!$C$2:$C$185,'Eurostat market shares'!$C32,'Eurostat comsumption'!$D$2:$D$185,'Eurostat market shares'!$D32)/SUMIFS('Eurostat comsumption'!T$2:T$185,'Eurostat comsumption'!$C$2:$C$185,'Eurostat market shares'!$C32,'Eurostat comsumption'!$D$2:$D$185,"total"),0)</f>
        <v>0</v>
      </c>
      <c r="U32" s="5">
        <f>IFERROR(SUMIFS('Eurostat comsumption'!U$2:U$185,'Eurostat comsumption'!$C$2:$C$185,'Eurostat market shares'!$C32,'Eurostat comsumption'!$D$2:$D$185,'Eurostat market shares'!$D32)/SUMIFS('Eurostat comsumption'!U$2:U$185,'Eurostat comsumption'!$C$2:$C$185,'Eurostat market shares'!$C32,'Eurostat comsumption'!$D$2:$D$185,"total"),0)</f>
        <v>0</v>
      </c>
      <c r="V32" s="5">
        <f>IFERROR(SUMIFS('Eurostat comsumption'!V$2:V$185,'Eurostat comsumption'!$C$2:$C$185,'Eurostat market shares'!$C32,'Eurostat comsumption'!$D$2:$D$185,'Eurostat market shares'!$D32)/SUMIFS('Eurostat comsumption'!V$2:V$185,'Eurostat comsumption'!$C$2:$C$185,'Eurostat market shares'!$C32,'Eurostat comsumption'!$D$2:$D$185,"total"),0)</f>
        <v>0</v>
      </c>
      <c r="W32" s="5">
        <f>IFERROR(SUMIFS('Eurostat comsumption'!W$2:W$185,'Eurostat comsumption'!$C$2:$C$185,'Eurostat market shares'!$C32,'Eurostat comsumption'!$D$2:$D$185,'Eurostat market shares'!$D32)/SUMIFS('Eurostat comsumption'!W$2:W$185,'Eurostat comsumption'!$C$2:$C$185,'Eurostat market shares'!$C32,'Eurostat comsumption'!$D$2:$D$185,"total"),0)</f>
        <v>0</v>
      </c>
      <c r="X32" s="5">
        <f>IFERROR(SUMIFS('Eurostat comsumption'!X$2:X$185,'Eurostat comsumption'!$C$2:$C$185,'Eurostat market shares'!$C32,'Eurostat comsumption'!$D$2:$D$185,'Eurostat market shares'!$D32)/SUMIFS('Eurostat comsumption'!X$2:X$185,'Eurostat comsumption'!$C$2:$C$185,'Eurostat market shares'!$C32,'Eurostat comsumption'!$D$2:$D$185,"total"),0)</f>
        <v>0</v>
      </c>
      <c r="Y32" s="5">
        <f>IFERROR(SUMIFS('Eurostat comsumption'!Y$2:Y$185,'Eurostat comsumption'!$C$2:$C$185,'Eurostat market shares'!$C32,'Eurostat comsumption'!$D$2:$D$185,'Eurostat market shares'!$D32)/SUMIFS('Eurostat comsumption'!Y$2:Y$185,'Eurostat comsumption'!$C$2:$C$185,'Eurostat market shares'!$C32,'Eurostat comsumption'!$D$2:$D$185,"total"),0)</f>
        <v>0</v>
      </c>
      <c r="Z32" s="5">
        <f>IFERROR(SUMIFS('Eurostat comsumption'!Z$2:Z$185,'Eurostat comsumption'!$C$2:$C$185,'Eurostat market shares'!$C32,'Eurostat comsumption'!$D$2:$D$185,'Eurostat market shares'!$D32)/SUMIFS('Eurostat comsumption'!Z$2:Z$185,'Eurostat comsumption'!$C$2:$C$185,'Eurostat market shares'!$C32,'Eurostat comsumption'!$D$2:$D$185,"total"),0)</f>
        <v>0</v>
      </c>
    </row>
    <row r="33" spans="1:26" x14ac:dyDescent="0.3">
      <c r="A33" t="s">
        <v>9</v>
      </c>
      <c r="B33" t="s">
        <v>10</v>
      </c>
      <c r="C33" t="s">
        <v>26</v>
      </c>
      <c r="D33" t="s">
        <v>19</v>
      </c>
      <c r="E33" t="s">
        <v>13</v>
      </c>
      <c r="F33" t="s">
        <v>14</v>
      </c>
      <c r="G33" t="s">
        <v>14</v>
      </c>
      <c r="H33" t="s">
        <v>73</v>
      </c>
      <c r="I33" t="s">
        <v>16</v>
      </c>
      <c r="J33" s="5">
        <f>IFERROR(SUMIFS('Eurostat comsumption'!J$2:J$185,'Eurostat comsumption'!$C$2:$C$185,'Eurostat market shares'!$C33,'Eurostat comsumption'!$D$2:$D$185,'Eurostat market shares'!$D33)/SUMIFS('Eurostat comsumption'!J$2:J$185,'Eurostat comsumption'!$C$2:$C$185,'Eurostat market shares'!$C33,'Eurostat comsumption'!$D$2:$D$185,"total"),0)</f>
        <v>6.2088585252403593E-3</v>
      </c>
      <c r="K33" s="5">
        <f>IFERROR(SUMIFS('Eurostat comsumption'!K$2:K$185,'Eurostat comsumption'!$C$2:$C$185,'Eurostat market shares'!$C33,'Eurostat comsumption'!$D$2:$D$185,'Eurostat market shares'!$D33)/SUMIFS('Eurostat comsumption'!K$2:K$185,'Eurostat comsumption'!$C$2:$C$185,'Eurostat market shares'!$C33,'Eurostat comsumption'!$D$2:$D$185,"total"),0)</f>
        <v>6.1756444150693982E-3</v>
      </c>
      <c r="L33" s="5">
        <f>IFERROR(SUMIFS('Eurostat comsumption'!L$2:L$185,'Eurostat comsumption'!$C$2:$C$185,'Eurostat market shares'!$C33,'Eurostat comsumption'!$D$2:$D$185,'Eurostat market shares'!$D33)/SUMIFS('Eurostat comsumption'!L$2:L$185,'Eurostat comsumption'!$C$2:$C$185,'Eurostat market shares'!$C33,'Eurostat comsumption'!$D$2:$D$185,"total"),0)</f>
        <v>6.5310380803338553E-3</v>
      </c>
      <c r="M33" s="5">
        <f>IFERROR(SUMIFS('Eurostat comsumption'!M$2:M$185,'Eurostat comsumption'!$C$2:$C$185,'Eurostat market shares'!$C33,'Eurostat comsumption'!$D$2:$D$185,'Eurostat market shares'!$D33)/SUMIFS('Eurostat comsumption'!M$2:M$185,'Eurostat comsumption'!$C$2:$C$185,'Eurostat market shares'!$C33,'Eurostat comsumption'!$D$2:$D$185,"total"),0)</f>
        <v>6.1157157801561115E-3</v>
      </c>
      <c r="N33" s="5">
        <f>IFERROR(SUMIFS('Eurostat comsumption'!N$2:N$185,'Eurostat comsumption'!$C$2:$C$185,'Eurostat market shares'!$C33,'Eurostat comsumption'!$D$2:$D$185,'Eurostat market shares'!$D33)/SUMIFS('Eurostat comsumption'!N$2:N$185,'Eurostat comsumption'!$C$2:$C$185,'Eurostat market shares'!$C33,'Eurostat comsumption'!$D$2:$D$185,"total"),0)</f>
        <v>6.114679075491289E-3</v>
      </c>
      <c r="O33" s="5">
        <f>IFERROR(SUMIFS('Eurostat comsumption'!O$2:O$185,'Eurostat comsumption'!$C$2:$C$185,'Eurostat market shares'!$C33,'Eurostat comsumption'!$D$2:$D$185,'Eurostat market shares'!$D33)/SUMIFS('Eurostat comsumption'!O$2:O$185,'Eurostat comsumption'!$C$2:$C$185,'Eurostat market shares'!$C33,'Eurostat comsumption'!$D$2:$D$185,"total"),0)</f>
        <v>6.0476297798813024E-3</v>
      </c>
      <c r="P33" s="5">
        <f>IFERROR(SUMIFS('Eurostat comsumption'!P$2:P$185,'Eurostat comsumption'!$C$2:$C$185,'Eurostat market shares'!$C33,'Eurostat comsumption'!$D$2:$D$185,'Eurostat market shares'!$D33)/SUMIFS('Eurostat comsumption'!P$2:P$185,'Eurostat comsumption'!$C$2:$C$185,'Eurostat market shares'!$C33,'Eurostat comsumption'!$D$2:$D$185,"total"),0)</f>
        <v>5.9923564988312115E-3</v>
      </c>
      <c r="Q33" s="5">
        <f>IFERROR(SUMIFS('Eurostat comsumption'!Q$2:Q$185,'Eurostat comsumption'!$C$2:$C$185,'Eurostat market shares'!$C33,'Eurostat comsumption'!$D$2:$D$185,'Eurostat market shares'!$D33)/SUMIFS('Eurostat comsumption'!Q$2:Q$185,'Eurostat comsumption'!$C$2:$C$185,'Eurostat market shares'!$C33,'Eurostat comsumption'!$D$2:$D$185,"total"),0)</f>
        <v>5.4583400224755179E-3</v>
      </c>
      <c r="R33" s="5">
        <f>IFERROR(SUMIFS('Eurostat comsumption'!R$2:R$185,'Eurostat comsumption'!$C$2:$C$185,'Eurostat market shares'!$C33,'Eurostat comsumption'!$D$2:$D$185,'Eurostat market shares'!$D33)/SUMIFS('Eurostat comsumption'!R$2:R$185,'Eurostat comsumption'!$C$2:$C$185,'Eurostat market shares'!$C33,'Eurostat comsumption'!$D$2:$D$185,"total"),0)</f>
        <v>5.8769280844831011E-3</v>
      </c>
      <c r="S33" s="5">
        <f>IFERROR(SUMIFS('Eurostat comsumption'!S$2:S$185,'Eurostat comsumption'!$C$2:$C$185,'Eurostat market shares'!$C33,'Eurostat comsumption'!$D$2:$D$185,'Eurostat market shares'!$D33)/SUMIFS('Eurostat comsumption'!S$2:S$185,'Eurostat comsumption'!$C$2:$C$185,'Eurostat market shares'!$C33,'Eurostat comsumption'!$D$2:$D$185,"total"),0)</f>
        <v>6.5543432162547717E-3</v>
      </c>
      <c r="T33" s="5">
        <f>IFERROR(SUMIFS('Eurostat comsumption'!T$2:T$185,'Eurostat comsumption'!$C$2:$C$185,'Eurostat market shares'!$C33,'Eurostat comsumption'!$D$2:$D$185,'Eurostat market shares'!$D33)/SUMIFS('Eurostat comsumption'!T$2:T$185,'Eurostat comsumption'!$C$2:$C$185,'Eurostat market shares'!$C33,'Eurostat comsumption'!$D$2:$D$185,"total"),0)</f>
        <v>6.6994883676030513E-3</v>
      </c>
      <c r="U33" s="5">
        <f>IFERROR(SUMIFS('Eurostat comsumption'!U$2:U$185,'Eurostat comsumption'!$C$2:$C$185,'Eurostat market shares'!$C33,'Eurostat comsumption'!$D$2:$D$185,'Eurostat market shares'!$D33)/SUMIFS('Eurostat comsumption'!U$2:U$185,'Eurostat comsumption'!$C$2:$C$185,'Eurostat market shares'!$C33,'Eurostat comsumption'!$D$2:$D$185,"total"),0)</f>
        <v>6.546110727174999E-3</v>
      </c>
      <c r="V33" s="5">
        <f>IFERROR(SUMIFS('Eurostat comsumption'!V$2:V$185,'Eurostat comsumption'!$C$2:$C$185,'Eurostat market shares'!$C33,'Eurostat comsumption'!$D$2:$D$185,'Eurostat market shares'!$D33)/SUMIFS('Eurostat comsumption'!V$2:V$185,'Eurostat comsumption'!$C$2:$C$185,'Eurostat market shares'!$C33,'Eurostat comsumption'!$D$2:$D$185,"total"),0)</f>
        <v>6.8128023052382424E-3</v>
      </c>
      <c r="W33" s="5">
        <f>IFERROR(SUMIFS('Eurostat comsumption'!W$2:W$185,'Eurostat comsumption'!$C$2:$C$185,'Eurostat market shares'!$C33,'Eurostat comsumption'!$D$2:$D$185,'Eurostat market shares'!$D33)/SUMIFS('Eurostat comsumption'!W$2:W$185,'Eurostat comsumption'!$C$2:$C$185,'Eurostat market shares'!$C33,'Eurostat comsumption'!$D$2:$D$185,"total"),0)</f>
        <v>6.9224353628023361E-3</v>
      </c>
      <c r="X33" s="5">
        <f>IFERROR(SUMIFS('Eurostat comsumption'!X$2:X$185,'Eurostat comsumption'!$C$2:$C$185,'Eurostat market shares'!$C33,'Eurostat comsumption'!$D$2:$D$185,'Eurostat market shares'!$D33)/SUMIFS('Eurostat comsumption'!X$2:X$185,'Eurostat comsumption'!$C$2:$C$185,'Eurostat market shares'!$C33,'Eurostat comsumption'!$D$2:$D$185,"total"),0)</f>
        <v>6.7557914072864577E-3</v>
      </c>
      <c r="Y33" s="5">
        <f>IFERROR(SUMIFS('Eurostat comsumption'!Y$2:Y$185,'Eurostat comsumption'!$C$2:$C$185,'Eurostat market shares'!$C33,'Eurostat comsumption'!$D$2:$D$185,'Eurostat market shares'!$D33)/SUMIFS('Eurostat comsumption'!Y$2:Y$185,'Eurostat comsumption'!$C$2:$C$185,'Eurostat market shares'!$C33,'Eurostat comsumption'!$D$2:$D$185,"total"),0)</f>
        <v>6.8841603746921318E-3</v>
      </c>
      <c r="Z33" s="5">
        <f>IFERROR(SUMIFS('Eurostat comsumption'!Z$2:Z$185,'Eurostat comsumption'!$C$2:$C$185,'Eurostat market shares'!$C33,'Eurostat comsumption'!$D$2:$D$185,'Eurostat market shares'!$D33)/SUMIFS('Eurostat comsumption'!Z$2:Z$185,'Eurostat comsumption'!$C$2:$C$185,'Eurostat market shares'!$C33,'Eurostat comsumption'!$D$2:$D$185,"total"),0)</f>
        <v>7.0254403131115454E-3</v>
      </c>
    </row>
    <row r="34" spans="1:26" x14ac:dyDescent="0.3">
      <c r="A34" t="s">
        <v>9</v>
      </c>
      <c r="B34" t="s">
        <v>10</v>
      </c>
      <c r="C34" t="s">
        <v>26</v>
      </c>
      <c r="D34" t="s">
        <v>20</v>
      </c>
      <c r="E34" t="s">
        <v>13</v>
      </c>
      <c r="F34" t="s">
        <v>14</v>
      </c>
      <c r="G34" t="s">
        <v>14</v>
      </c>
      <c r="H34" t="s">
        <v>73</v>
      </c>
      <c r="I34" t="s">
        <v>16</v>
      </c>
      <c r="J34" s="5">
        <f>IFERROR(SUMIFS('Eurostat comsumption'!J$2:J$185,'Eurostat comsumption'!$C$2:$C$185,'Eurostat market shares'!$C34,'Eurostat comsumption'!$D$2:$D$185,'Eurostat market shares'!$D34)/SUMIFS('Eurostat comsumption'!J$2:J$185,'Eurostat comsumption'!$C$2:$C$185,'Eurostat market shares'!$C34,'Eurostat comsumption'!$D$2:$D$185,"total"),0)</f>
        <v>0</v>
      </c>
      <c r="K34" s="5">
        <f>IFERROR(SUMIFS('Eurostat comsumption'!K$2:K$185,'Eurostat comsumption'!$C$2:$C$185,'Eurostat market shares'!$C34,'Eurostat comsumption'!$D$2:$D$185,'Eurostat market shares'!$D34)/SUMIFS('Eurostat comsumption'!K$2:K$185,'Eurostat comsumption'!$C$2:$C$185,'Eurostat market shares'!$C34,'Eurostat comsumption'!$D$2:$D$185,"total"),0)</f>
        <v>0</v>
      </c>
      <c r="L34" s="5">
        <f>IFERROR(SUMIFS('Eurostat comsumption'!L$2:L$185,'Eurostat comsumption'!$C$2:$C$185,'Eurostat market shares'!$C34,'Eurostat comsumption'!$D$2:$D$185,'Eurostat market shares'!$D34)/SUMIFS('Eurostat comsumption'!L$2:L$185,'Eurostat comsumption'!$C$2:$C$185,'Eurostat market shares'!$C34,'Eurostat comsumption'!$D$2:$D$185,"total"),0)</f>
        <v>0</v>
      </c>
      <c r="M34" s="5">
        <f>IFERROR(SUMIFS('Eurostat comsumption'!M$2:M$185,'Eurostat comsumption'!$C$2:$C$185,'Eurostat market shares'!$C34,'Eurostat comsumption'!$D$2:$D$185,'Eurostat market shares'!$D34)/SUMIFS('Eurostat comsumption'!M$2:M$185,'Eurostat comsumption'!$C$2:$C$185,'Eurostat market shares'!$C34,'Eurostat comsumption'!$D$2:$D$185,"total"),0)</f>
        <v>0</v>
      </c>
      <c r="N34" s="5">
        <f>IFERROR(SUMIFS('Eurostat comsumption'!N$2:N$185,'Eurostat comsumption'!$C$2:$C$185,'Eurostat market shares'!$C34,'Eurostat comsumption'!$D$2:$D$185,'Eurostat market shares'!$D34)/SUMIFS('Eurostat comsumption'!N$2:N$185,'Eurostat comsumption'!$C$2:$C$185,'Eurostat market shares'!$C34,'Eurostat comsumption'!$D$2:$D$185,"total"),0)</f>
        <v>0</v>
      </c>
      <c r="O34" s="5">
        <f>IFERROR(SUMIFS('Eurostat comsumption'!O$2:O$185,'Eurostat comsumption'!$C$2:$C$185,'Eurostat market shares'!$C34,'Eurostat comsumption'!$D$2:$D$185,'Eurostat market shares'!$D34)/SUMIFS('Eurostat comsumption'!O$2:O$185,'Eurostat comsumption'!$C$2:$C$185,'Eurostat market shares'!$C34,'Eurostat comsumption'!$D$2:$D$185,"total"),0)</f>
        <v>0</v>
      </c>
      <c r="P34" s="5">
        <f>IFERROR(SUMIFS('Eurostat comsumption'!P$2:P$185,'Eurostat comsumption'!$C$2:$C$185,'Eurostat market shares'!$C34,'Eurostat comsumption'!$D$2:$D$185,'Eurostat market shares'!$D34)/SUMIFS('Eurostat comsumption'!P$2:P$185,'Eurostat comsumption'!$C$2:$C$185,'Eurostat market shares'!$C34,'Eurostat comsumption'!$D$2:$D$185,"total"),0)</f>
        <v>7.0498311750955434E-4</v>
      </c>
      <c r="Q34" s="5">
        <f>IFERROR(SUMIFS('Eurostat comsumption'!Q$2:Q$185,'Eurostat comsumption'!$C$2:$C$185,'Eurostat market shares'!$C34,'Eurostat comsumption'!$D$2:$D$185,'Eurostat market shares'!$D34)/SUMIFS('Eurostat comsumption'!Q$2:Q$185,'Eurostat comsumption'!$C$2:$C$185,'Eurostat market shares'!$C34,'Eurostat comsumption'!$D$2:$D$185,"total"),0)</f>
        <v>1.0167496120297532E-3</v>
      </c>
      <c r="R34" s="5">
        <f>IFERROR(SUMIFS('Eurostat comsumption'!R$2:R$185,'Eurostat comsumption'!$C$2:$C$185,'Eurostat market shares'!$C34,'Eurostat comsumption'!$D$2:$D$185,'Eurostat market shares'!$D34)/SUMIFS('Eurostat comsumption'!R$2:R$185,'Eurostat comsumption'!$C$2:$C$185,'Eurostat market shares'!$C34,'Eurostat comsumption'!$D$2:$D$185,"total"),0)</f>
        <v>9.2222563787273276E-4</v>
      </c>
      <c r="S34" s="5">
        <f>IFERROR(SUMIFS('Eurostat comsumption'!S$2:S$185,'Eurostat comsumption'!$C$2:$C$185,'Eurostat market shares'!$C34,'Eurostat comsumption'!$D$2:$D$185,'Eurostat market shares'!$D34)/SUMIFS('Eurostat comsumption'!S$2:S$185,'Eurostat comsumption'!$C$2:$C$185,'Eurostat market shares'!$C34,'Eurostat comsumption'!$D$2:$D$185,"total"),0)</f>
        <v>1.6771407641593091E-3</v>
      </c>
      <c r="T34" s="5">
        <f>IFERROR(SUMIFS('Eurostat comsumption'!T$2:T$185,'Eurostat comsumption'!$C$2:$C$185,'Eurostat market shares'!$C34,'Eurostat comsumption'!$D$2:$D$185,'Eurostat market shares'!$D34)/SUMIFS('Eurostat comsumption'!T$2:T$185,'Eurostat comsumption'!$C$2:$C$185,'Eurostat market shares'!$C34,'Eurostat comsumption'!$D$2:$D$185,"total"),0)</f>
        <v>5.1742446182063903E-3</v>
      </c>
      <c r="U34" s="5">
        <f>IFERROR(SUMIFS('Eurostat comsumption'!U$2:U$185,'Eurostat comsumption'!$C$2:$C$185,'Eurostat market shares'!$C34,'Eurostat comsumption'!$D$2:$D$185,'Eurostat market shares'!$D34)/SUMIFS('Eurostat comsumption'!U$2:U$185,'Eurostat comsumption'!$C$2:$C$185,'Eurostat market shares'!$C34,'Eurostat comsumption'!$D$2:$D$185,"total"),0)</f>
        <v>2.5051831375259157E-2</v>
      </c>
      <c r="V34" s="5">
        <f>IFERROR(SUMIFS('Eurostat comsumption'!V$2:V$185,'Eurostat comsumption'!$C$2:$C$185,'Eurostat market shares'!$C34,'Eurostat comsumption'!$D$2:$D$185,'Eurostat market shares'!$D34)/SUMIFS('Eurostat comsumption'!V$2:V$185,'Eurostat comsumption'!$C$2:$C$185,'Eurostat market shares'!$C34,'Eurostat comsumption'!$D$2:$D$185,"total"),0)</f>
        <v>4.6639909437069055E-2</v>
      </c>
      <c r="W34" s="5">
        <f>IFERROR(SUMIFS('Eurostat comsumption'!W$2:W$185,'Eurostat comsumption'!$C$2:$C$185,'Eurostat market shares'!$C34,'Eurostat comsumption'!$D$2:$D$185,'Eurostat market shares'!$D34)/SUMIFS('Eurostat comsumption'!W$2:W$185,'Eurostat comsumption'!$C$2:$C$185,'Eurostat market shares'!$C34,'Eurostat comsumption'!$D$2:$D$185,"total"),0)</f>
        <v>4.7247706422018344E-2</v>
      </c>
      <c r="X34" s="5">
        <f>IFERROR(SUMIFS('Eurostat comsumption'!X$2:X$185,'Eurostat comsumption'!$C$2:$C$185,'Eurostat market shares'!$C34,'Eurostat comsumption'!$D$2:$D$185,'Eurostat market shares'!$D34)/SUMIFS('Eurostat comsumption'!X$2:X$185,'Eurostat comsumption'!$C$2:$C$185,'Eurostat market shares'!$C34,'Eurostat comsumption'!$D$2:$D$185,"total"),0)</f>
        <v>4.7168078375344424E-2</v>
      </c>
      <c r="Y34" s="5">
        <f>IFERROR(SUMIFS('Eurostat comsumption'!Y$2:Y$185,'Eurostat comsumption'!$C$2:$C$185,'Eurostat market shares'!$C34,'Eurostat comsumption'!$D$2:$D$185,'Eurostat market shares'!$D34)/SUMIFS('Eurostat comsumption'!Y$2:Y$185,'Eurostat comsumption'!$C$2:$C$185,'Eurostat market shares'!$C34,'Eurostat comsumption'!$D$2:$D$185,"total"),0)</f>
        <v>4.6836516332216256E-2</v>
      </c>
      <c r="Z34" s="5">
        <f>IFERROR(SUMIFS('Eurostat comsumption'!Z$2:Z$185,'Eurostat comsumption'!$C$2:$C$185,'Eurostat market shares'!$C34,'Eurostat comsumption'!$D$2:$D$185,'Eurostat market shares'!$D34)/SUMIFS('Eurostat comsumption'!Z$2:Z$185,'Eurostat comsumption'!$C$2:$C$185,'Eurostat market shares'!$C34,'Eurostat comsumption'!$D$2:$D$185,"total"),0)</f>
        <v>4.6105675146771039E-2</v>
      </c>
    </row>
    <row r="35" spans="1:26" x14ac:dyDescent="0.3">
      <c r="A35" t="s">
        <v>9</v>
      </c>
      <c r="B35" t="s">
        <v>10</v>
      </c>
      <c r="C35" t="s">
        <v>26</v>
      </c>
      <c r="D35" t="s">
        <v>21</v>
      </c>
      <c r="E35" t="s">
        <v>13</v>
      </c>
      <c r="F35" t="s">
        <v>14</v>
      </c>
      <c r="G35" t="s">
        <v>14</v>
      </c>
      <c r="H35" t="s">
        <v>73</v>
      </c>
      <c r="I35" t="s">
        <v>16</v>
      </c>
      <c r="J35" s="5">
        <f>IFERROR(SUMIFS('Eurostat comsumption'!J$2:J$185,'Eurostat comsumption'!$C$2:$C$185,'Eurostat market shares'!$C35,'Eurostat comsumption'!$D$2:$D$185,'Eurostat market shares'!$D35)/SUMIFS('Eurostat comsumption'!J$2:J$185,'Eurostat comsumption'!$C$2:$C$185,'Eurostat market shares'!$C35,'Eurostat comsumption'!$D$2:$D$185,"total"),0)</f>
        <v>0</v>
      </c>
      <c r="K35" s="5">
        <f>IFERROR(SUMIFS('Eurostat comsumption'!K$2:K$185,'Eurostat comsumption'!$C$2:$C$185,'Eurostat market shares'!$C35,'Eurostat comsumption'!$D$2:$D$185,'Eurostat market shares'!$D35)/SUMIFS('Eurostat comsumption'!K$2:K$185,'Eurostat comsumption'!$C$2:$C$185,'Eurostat market shares'!$C35,'Eurostat comsumption'!$D$2:$D$185,"total"),0)</f>
        <v>0</v>
      </c>
      <c r="L35" s="5">
        <f>IFERROR(SUMIFS('Eurostat comsumption'!L$2:L$185,'Eurostat comsumption'!$C$2:$C$185,'Eurostat market shares'!$C35,'Eurostat comsumption'!$D$2:$D$185,'Eurostat market shares'!$D35)/SUMIFS('Eurostat comsumption'!L$2:L$185,'Eurostat comsumption'!$C$2:$C$185,'Eurostat market shares'!$C35,'Eurostat comsumption'!$D$2:$D$185,"total"),0)</f>
        <v>0</v>
      </c>
      <c r="M35" s="5">
        <f>IFERROR(SUMIFS('Eurostat comsumption'!M$2:M$185,'Eurostat comsumption'!$C$2:$C$185,'Eurostat market shares'!$C35,'Eurostat comsumption'!$D$2:$D$185,'Eurostat market shares'!$D35)/SUMIFS('Eurostat comsumption'!M$2:M$185,'Eurostat comsumption'!$C$2:$C$185,'Eurostat market shares'!$C35,'Eurostat comsumption'!$D$2:$D$185,"total"),0)</f>
        <v>0</v>
      </c>
      <c r="N35" s="5">
        <f>IFERROR(SUMIFS('Eurostat comsumption'!N$2:N$185,'Eurostat comsumption'!$C$2:$C$185,'Eurostat market shares'!$C35,'Eurostat comsumption'!$D$2:$D$185,'Eurostat market shares'!$D35)/SUMIFS('Eurostat comsumption'!N$2:N$185,'Eurostat comsumption'!$C$2:$C$185,'Eurostat market shares'!$C35,'Eurostat comsumption'!$D$2:$D$185,"total"),0)</f>
        <v>0</v>
      </c>
      <c r="O35" s="5">
        <f>IFERROR(SUMIFS('Eurostat comsumption'!O$2:O$185,'Eurostat comsumption'!$C$2:$C$185,'Eurostat market shares'!$C35,'Eurostat comsumption'!$D$2:$D$185,'Eurostat market shares'!$D35)/SUMIFS('Eurostat comsumption'!O$2:O$185,'Eurostat comsumption'!$C$2:$C$185,'Eurostat market shares'!$C35,'Eurostat comsumption'!$D$2:$D$185,"total"),0)</f>
        <v>0</v>
      </c>
      <c r="P35" s="5">
        <f>IFERROR(SUMIFS('Eurostat comsumption'!P$2:P$185,'Eurostat comsumption'!$C$2:$C$185,'Eurostat market shares'!$C35,'Eurostat comsumption'!$D$2:$D$185,'Eurostat market shares'!$D35)/SUMIFS('Eurostat comsumption'!P$2:P$185,'Eurostat comsumption'!$C$2:$C$185,'Eurostat market shares'!$C35,'Eurostat comsumption'!$D$2:$D$185,"total"),0)</f>
        <v>0</v>
      </c>
      <c r="Q35" s="5">
        <f>IFERROR(SUMIFS('Eurostat comsumption'!Q$2:Q$185,'Eurostat comsumption'!$C$2:$C$185,'Eurostat market shares'!$C35,'Eurostat comsumption'!$D$2:$D$185,'Eurostat market shares'!$D35)/SUMIFS('Eurostat comsumption'!Q$2:Q$185,'Eurostat comsumption'!$C$2:$C$185,'Eurostat market shares'!$C35,'Eurostat comsumption'!$D$2:$D$185,"total"),0)</f>
        <v>0</v>
      </c>
      <c r="R35" s="5">
        <f>IFERROR(SUMIFS('Eurostat comsumption'!R$2:R$185,'Eurostat comsumption'!$C$2:$C$185,'Eurostat market shares'!$C35,'Eurostat comsumption'!$D$2:$D$185,'Eurostat market shares'!$D35)/SUMIFS('Eurostat comsumption'!R$2:R$185,'Eurostat comsumption'!$C$2:$C$185,'Eurostat market shares'!$C35,'Eurostat comsumption'!$D$2:$D$185,"total"),0)</f>
        <v>0</v>
      </c>
      <c r="S35" s="5">
        <f>IFERROR(SUMIFS('Eurostat comsumption'!S$2:S$185,'Eurostat comsumption'!$C$2:$C$185,'Eurostat market shares'!$C35,'Eurostat comsumption'!$D$2:$D$185,'Eurostat market shares'!$D35)/SUMIFS('Eurostat comsumption'!S$2:S$185,'Eurostat comsumption'!$C$2:$C$185,'Eurostat market shares'!$C35,'Eurostat comsumption'!$D$2:$D$185,"total"),0)</f>
        <v>0</v>
      </c>
      <c r="T35" s="5">
        <f>IFERROR(SUMIFS('Eurostat comsumption'!T$2:T$185,'Eurostat comsumption'!$C$2:$C$185,'Eurostat market shares'!$C35,'Eurostat comsumption'!$D$2:$D$185,'Eurostat market shares'!$D35)/SUMIFS('Eurostat comsumption'!T$2:T$185,'Eurostat comsumption'!$C$2:$C$185,'Eurostat market shares'!$C35,'Eurostat comsumption'!$D$2:$D$185,"total"),0)</f>
        <v>0</v>
      </c>
      <c r="U35" s="5">
        <f>IFERROR(SUMIFS('Eurostat comsumption'!U$2:U$185,'Eurostat comsumption'!$C$2:$C$185,'Eurostat market shares'!$C35,'Eurostat comsumption'!$D$2:$D$185,'Eurostat market shares'!$D35)/SUMIFS('Eurostat comsumption'!U$2:U$185,'Eurostat comsumption'!$C$2:$C$185,'Eurostat market shares'!$C35,'Eurostat comsumption'!$D$2:$D$185,"total"),0)</f>
        <v>0</v>
      </c>
      <c r="V35" s="5">
        <f>IFERROR(SUMIFS('Eurostat comsumption'!V$2:V$185,'Eurostat comsumption'!$C$2:$C$185,'Eurostat market shares'!$C35,'Eurostat comsumption'!$D$2:$D$185,'Eurostat market shares'!$D35)/SUMIFS('Eurostat comsumption'!V$2:V$185,'Eurostat comsumption'!$C$2:$C$185,'Eurostat market shares'!$C35,'Eurostat comsumption'!$D$2:$D$185,"total"),0)</f>
        <v>0</v>
      </c>
      <c r="W35" s="5">
        <f>IFERROR(SUMIFS('Eurostat comsumption'!W$2:W$185,'Eurostat comsumption'!$C$2:$C$185,'Eurostat market shares'!$C35,'Eurostat comsumption'!$D$2:$D$185,'Eurostat market shares'!$D35)/SUMIFS('Eurostat comsumption'!W$2:W$185,'Eurostat comsumption'!$C$2:$C$185,'Eurostat market shares'!$C35,'Eurostat comsumption'!$D$2:$D$185,"total"),0)</f>
        <v>0</v>
      </c>
      <c r="X35" s="5">
        <f>IFERROR(SUMIFS('Eurostat comsumption'!X$2:X$185,'Eurostat comsumption'!$C$2:$C$185,'Eurostat market shares'!$C35,'Eurostat comsumption'!$D$2:$D$185,'Eurostat market shares'!$D35)/SUMIFS('Eurostat comsumption'!X$2:X$185,'Eurostat comsumption'!$C$2:$C$185,'Eurostat market shares'!$C35,'Eurostat comsumption'!$D$2:$D$185,"total"),0)</f>
        <v>0</v>
      </c>
      <c r="Y35" s="5">
        <f>IFERROR(SUMIFS('Eurostat comsumption'!Y$2:Y$185,'Eurostat comsumption'!$C$2:$C$185,'Eurostat market shares'!$C35,'Eurostat comsumption'!$D$2:$D$185,'Eurostat market shares'!$D35)/SUMIFS('Eurostat comsumption'!Y$2:Y$185,'Eurostat comsumption'!$C$2:$C$185,'Eurostat market shares'!$C35,'Eurostat comsumption'!$D$2:$D$185,"total"),0)</f>
        <v>0</v>
      </c>
      <c r="Z35" s="5">
        <f>IFERROR(SUMIFS('Eurostat comsumption'!Z$2:Z$185,'Eurostat comsumption'!$C$2:$C$185,'Eurostat market shares'!$C35,'Eurostat comsumption'!$D$2:$D$185,'Eurostat market shares'!$D35)/SUMIFS('Eurostat comsumption'!Z$2:Z$185,'Eurostat comsumption'!$C$2:$C$185,'Eurostat market shares'!$C35,'Eurostat comsumption'!$D$2:$D$185,"total"),0)</f>
        <v>0</v>
      </c>
    </row>
    <row r="36" spans="1:26" x14ac:dyDescent="0.3">
      <c r="A36" t="s">
        <v>9</v>
      </c>
      <c r="B36" t="s">
        <v>10</v>
      </c>
      <c r="C36" t="s">
        <v>26</v>
      </c>
      <c r="D36" t="s">
        <v>22</v>
      </c>
      <c r="E36" t="s">
        <v>13</v>
      </c>
      <c r="F36" t="s">
        <v>14</v>
      </c>
      <c r="G36" t="s">
        <v>14</v>
      </c>
      <c r="H36" t="s">
        <v>73</v>
      </c>
      <c r="I36" t="s">
        <v>16</v>
      </c>
      <c r="J36" s="5">
        <f>IFERROR(SUMIFS('Eurostat comsumption'!J$2:J$185,'Eurostat comsumption'!$C$2:$C$185,'Eurostat market shares'!$C36,'Eurostat comsumption'!$D$2:$D$185,'Eurostat market shares'!$D36)/SUMIFS('Eurostat comsumption'!J$2:J$185,'Eurostat comsumption'!$C$2:$C$185,'Eurostat market shares'!$C36,'Eurostat comsumption'!$D$2:$D$185,"total"),0)</f>
        <v>0.99379114147475967</v>
      </c>
      <c r="K36" s="5">
        <f>IFERROR(SUMIFS('Eurostat comsumption'!K$2:K$185,'Eurostat comsumption'!$C$2:$C$185,'Eurostat market shares'!$C36,'Eurostat comsumption'!$D$2:$D$185,'Eurostat market shares'!$D36)/SUMIFS('Eurostat comsumption'!K$2:K$185,'Eurostat comsumption'!$C$2:$C$185,'Eurostat market shares'!$C36,'Eurostat comsumption'!$D$2:$D$185,"total"),0)</f>
        <v>0.99382435558493054</v>
      </c>
      <c r="L36" s="5">
        <f>IFERROR(SUMIFS('Eurostat comsumption'!L$2:L$185,'Eurostat comsumption'!$C$2:$C$185,'Eurostat market shares'!$C36,'Eurostat comsumption'!$D$2:$D$185,'Eurostat market shares'!$D36)/SUMIFS('Eurostat comsumption'!L$2:L$185,'Eurostat comsumption'!$C$2:$C$185,'Eurostat market shares'!$C36,'Eurostat comsumption'!$D$2:$D$185,"total"),0)</f>
        <v>0.99346896191966616</v>
      </c>
      <c r="M36" s="5">
        <f>IFERROR(SUMIFS('Eurostat comsumption'!M$2:M$185,'Eurostat comsumption'!$C$2:$C$185,'Eurostat market shares'!$C36,'Eurostat comsumption'!$D$2:$D$185,'Eurostat market shares'!$D36)/SUMIFS('Eurostat comsumption'!M$2:M$185,'Eurostat comsumption'!$C$2:$C$185,'Eurostat market shares'!$C36,'Eurostat comsumption'!$D$2:$D$185,"total"),0)</f>
        <v>0.99388428421984376</v>
      </c>
      <c r="N36" s="5">
        <f>IFERROR(SUMIFS('Eurostat comsumption'!N$2:N$185,'Eurostat comsumption'!$C$2:$C$185,'Eurostat market shares'!$C36,'Eurostat comsumption'!$D$2:$D$185,'Eurostat market shares'!$D36)/SUMIFS('Eurostat comsumption'!N$2:N$185,'Eurostat comsumption'!$C$2:$C$185,'Eurostat market shares'!$C36,'Eurostat comsumption'!$D$2:$D$185,"total"),0)</f>
        <v>0.99388532092450865</v>
      </c>
      <c r="O36" s="5">
        <f>IFERROR(SUMIFS('Eurostat comsumption'!O$2:O$185,'Eurostat comsumption'!$C$2:$C$185,'Eurostat market shares'!$C36,'Eurostat comsumption'!$D$2:$D$185,'Eurostat market shares'!$D36)/SUMIFS('Eurostat comsumption'!O$2:O$185,'Eurostat comsumption'!$C$2:$C$185,'Eurostat market shares'!$C36,'Eurostat comsumption'!$D$2:$D$185,"total"),0)</f>
        <v>0.9939335887611751</v>
      </c>
      <c r="P36" s="5">
        <f>IFERROR(SUMIFS('Eurostat comsumption'!P$2:P$185,'Eurostat comsumption'!$C$2:$C$185,'Eurostat market shares'!$C36,'Eurostat comsumption'!$D$2:$D$185,'Eurostat market shares'!$D36)/SUMIFS('Eurostat comsumption'!P$2:P$185,'Eurostat comsumption'!$C$2:$C$185,'Eurostat market shares'!$C36,'Eurostat comsumption'!$D$2:$D$185,"total"),0)</f>
        <v>0.99328410819635637</v>
      </c>
      <c r="Q36" s="5">
        <f>IFERROR(SUMIFS('Eurostat comsumption'!Q$2:Q$185,'Eurostat comsumption'!$C$2:$C$185,'Eurostat market shares'!$C36,'Eurostat comsumption'!$D$2:$D$185,'Eurostat market shares'!$D36)/SUMIFS('Eurostat comsumption'!Q$2:Q$185,'Eurostat comsumption'!$C$2:$C$185,'Eurostat market shares'!$C36,'Eurostat comsumption'!$D$2:$D$185,"total"),0)</f>
        <v>0.99352491036549473</v>
      </c>
      <c r="R36" s="5">
        <f>IFERROR(SUMIFS('Eurostat comsumption'!R$2:R$185,'Eurostat comsumption'!$C$2:$C$185,'Eurostat market shares'!$C36,'Eurostat comsumption'!$D$2:$D$185,'Eurostat market shares'!$D36)/SUMIFS('Eurostat comsumption'!R$2:R$185,'Eurostat comsumption'!$C$2:$C$185,'Eurostat market shares'!$C36,'Eurostat comsumption'!$D$2:$D$185,"total"),0)</f>
        <v>0.99320084627764404</v>
      </c>
      <c r="S36" s="5">
        <f>IFERROR(SUMIFS('Eurostat comsumption'!S$2:S$185,'Eurostat comsumption'!$C$2:$C$185,'Eurostat market shares'!$C36,'Eurostat comsumption'!$D$2:$D$185,'Eurostat market shares'!$D36)/SUMIFS('Eurostat comsumption'!S$2:S$185,'Eurostat comsumption'!$C$2:$C$185,'Eurostat market shares'!$C36,'Eurostat comsumption'!$D$2:$D$185,"total"),0)</f>
        <v>0.99178779349963386</v>
      </c>
      <c r="T36" s="5">
        <f>IFERROR(SUMIFS('Eurostat comsumption'!T$2:T$185,'Eurostat comsumption'!$C$2:$C$185,'Eurostat market shares'!$C36,'Eurostat comsumption'!$D$2:$D$185,'Eurostat market shares'!$D36)/SUMIFS('Eurostat comsumption'!T$2:T$185,'Eurostat comsumption'!$C$2:$C$185,'Eurostat market shares'!$C36,'Eurostat comsumption'!$D$2:$D$185,"total"),0)</f>
        <v>0.98810696013128674</v>
      </c>
      <c r="U36" s="5">
        <f>IFERROR(SUMIFS('Eurostat comsumption'!U$2:U$185,'Eurostat comsumption'!$C$2:$C$185,'Eurostat market shares'!$C36,'Eurostat comsumption'!$D$2:$D$185,'Eurostat market shares'!$D36)/SUMIFS('Eurostat comsumption'!U$2:U$185,'Eurostat comsumption'!$C$2:$C$185,'Eurostat market shares'!$C36,'Eurostat comsumption'!$D$2:$D$185,"total"),0)</f>
        <v>0.96840205789756595</v>
      </c>
      <c r="V36" s="5">
        <f>IFERROR(SUMIFS('Eurostat comsumption'!V$2:V$185,'Eurostat comsumption'!$C$2:$C$185,'Eurostat market shares'!$C36,'Eurostat comsumption'!$D$2:$D$185,'Eurostat market shares'!$D36)/SUMIFS('Eurostat comsumption'!V$2:V$185,'Eurostat comsumption'!$C$2:$C$185,'Eurostat market shares'!$C36,'Eurostat comsumption'!$D$2:$D$185,"total"),0)</f>
        <v>0.94654728825769274</v>
      </c>
      <c r="W36" s="5">
        <f>IFERROR(SUMIFS('Eurostat comsumption'!W$2:W$185,'Eurostat comsumption'!$C$2:$C$185,'Eurostat market shares'!$C36,'Eurostat comsumption'!$D$2:$D$185,'Eurostat market shares'!$D36)/SUMIFS('Eurostat comsumption'!W$2:W$185,'Eurostat comsumption'!$C$2:$C$185,'Eurostat market shares'!$C36,'Eurostat comsumption'!$D$2:$D$185,"total"),0)</f>
        <v>0.94582985821517929</v>
      </c>
      <c r="X36" s="5">
        <f>IFERROR(SUMIFS('Eurostat comsumption'!X$2:X$185,'Eurostat comsumption'!$C$2:$C$185,'Eurostat market shares'!$C36,'Eurostat comsumption'!$D$2:$D$185,'Eurostat market shares'!$D36)/SUMIFS('Eurostat comsumption'!X$2:X$185,'Eurostat comsumption'!$C$2:$C$185,'Eurostat market shares'!$C36,'Eurostat comsumption'!$D$2:$D$185,"total"),0)</f>
        <v>0.94607613021736914</v>
      </c>
      <c r="Y36" s="5">
        <f>IFERROR(SUMIFS('Eurostat comsumption'!Y$2:Y$185,'Eurostat comsumption'!$C$2:$C$185,'Eurostat market shares'!$C36,'Eurostat comsumption'!$D$2:$D$185,'Eurostat market shares'!$D36)/SUMIFS('Eurostat comsumption'!Y$2:Y$185,'Eurostat comsumption'!$C$2:$C$185,'Eurostat market shares'!$C36,'Eurostat comsumption'!$D$2:$D$185,"total"),0)</f>
        <v>0.94591593652844519</v>
      </c>
      <c r="Z36" s="5">
        <f>IFERROR(SUMIFS('Eurostat comsumption'!Z$2:Z$185,'Eurostat comsumption'!$C$2:$C$185,'Eurostat market shares'!$C36,'Eurostat comsumption'!$D$2:$D$185,'Eurostat market shares'!$D36)/SUMIFS('Eurostat comsumption'!Z$2:Z$185,'Eurostat comsumption'!$C$2:$C$185,'Eurostat market shares'!$C36,'Eurostat comsumption'!$D$2:$D$185,"total"),0)</f>
        <v>0.94626223091976513</v>
      </c>
    </row>
    <row r="37" spans="1:26" x14ac:dyDescent="0.3">
      <c r="A37" t="s">
        <v>9</v>
      </c>
      <c r="B37" t="s">
        <v>10</v>
      </c>
      <c r="C37" t="s">
        <v>27</v>
      </c>
      <c r="D37" t="s">
        <v>12</v>
      </c>
      <c r="E37" t="s">
        <v>13</v>
      </c>
      <c r="F37" t="s">
        <v>14</v>
      </c>
      <c r="G37" t="s">
        <v>14</v>
      </c>
      <c r="H37" t="s">
        <v>73</v>
      </c>
      <c r="I37" t="s">
        <v>16</v>
      </c>
      <c r="J37" s="5">
        <f>IFERROR(SUMIFS('Eurostat comsumption'!J$2:J$185,'Eurostat comsumption'!$C$2:$C$185,'Eurostat market shares'!$C37,'Eurostat comsumption'!$D$2:$D$185,'Eurostat market shares'!$D37)/SUMIFS('Eurostat comsumption'!J$2:J$185,'Eurostat comsumption'!$C$2:$C$185,'Eurostat market shares'!$C37,'Eurostat comsumption'!$D$2:$D$185,"total"),0)</f>
        <v>1</v>
      </c>
      <c r="K37" s="5">
        <f>IFERROR(SUMIFS('Eurostat comsumption'!K$2:K$185,'Eurostat comsumption'!$C$2:$C$185,'Eurostat market shares'!$C37,'Eurostat comsumption'!$D$2:$D$185,'Eurostat market shares'!$D37)/SUMIFS('Eurostat comsumption'!K$2:K$185,'Eurostat comsumption'!$C$2:$C$185,'Eurostat market shares'!$C37,'Eurostat comsumption'!$D$2:$D$185,"total"),0)</f>
        <v>1</v>
      </c>
      <c r="L37" s="5">
        <f>IFERROR(SUMIFS('Eurostat comsumption'!L$2:L$185,'Eurostat comsumption'!$C$2:$C$185,'Eurostat market shares'!$C37,'Eurostat comsumption'!$D$2:$D$185,'Eurostat market shares'!$D37)/SUMIFS('Eurostat comsumption'!L$2:L$185,'Eurostat comsumption'!$C$2:$C$185,'Eurostat market shares'!$C37,'Eurostat comsumption'!$D$2:$D$185,"total"),0)</f>
        <v>1</v>
      </c>
      <c r="M37" s="5">
        <f>IFERROR(SUMIFS('Eurostat comsumption'!M$2:M$185,'Eurostat comsumption'!$C$2:$C$185,'Eurostat market shares'!$C37,'Eurostat comsumption'!$D$2:$D$185,'Eurostat market shares'!$D37)/SUMIFS('Eurostat comsumption'!M$2:M$185,'Eurostat comsumption'!$C$2:$C$185,'Eurostat market shares'!$C37,'Eurostat comsumption'!$D$2:$D$185,"total"),0)</f>
        <v>1</v>
      </c>
      <c r="N37" s="5">
        <f>IFERROR(SUMIFS('Eurostat comsumption'!N$2:N$185,'Eurostat comsumption'!$C$2:$C$185,'Eurostat market shares'!$C37,'Eurostat comsumption'!$D$2:$D$185,'Eurostat market shares'!$D37)/SUMIFS('Eurostat comsumption'!N$2:N$185,'Eurostat comsumption'!$C$2:$C$185,'Eurostat market shares'!$C37,'Eurostat comsumption'!$D$2:$D$185,"total"),0)</f>
        <v>1</v>
      </c>
      <c r="O37" s="5">
        <f>IFERROR(SUMIFS('Eurostat comsumption'!O$2:O$185,'Eurostat comsumption'!$C$2:$C$185,'Eurostat market shares'!$C37,'Eurostat comsumption'!$D$2:$D$185,'Eurostat market shares'!$D37)/SUMIFS('Eurostat comsumption'!O$2:O$185,'Eurostat comsumption'!$C$2:$C$185,'Eurostat market shares'!$C37,'Eurostat comsumption'!$D$2:$D$185,"total"),0)</f>
        <v>1</v>
      </c>
      <c r="P37" s="5">
        <f>IFERROR(SUMIFS('Eurostat comsumption'!P$2:P$185,'Eurostat comsumption'!$C$2:$C$185,'Eurostat market shares'!$C37,'Eurostat comsumption'!$D$2:$D$185,'Eurostat market shares'!$D37)/SUMIFS('Eurostat comsumption'!P$2:P$185,'Eurostat comsumption'!$C$2:$C$185,'Eurostat market shares'!$C37,'Eurostat comsumption'!$D$2:$D$185,"total"),0)</f>
        <v>1</v>
      </c>
      <c r="Q37" s="5">
        <f>IFERROR(SUMIFS('Eurostat comsumption'!Q$2:Q$185,'Eurostat comsumption'!$C$2:$C$185,'Eurostat market shares'!$C37,'Eurostat comsumption'!$D$2:$D$185,'Eurostat market shares'!$D37)/SUMIFS('Eurostat comsumption'!Q$2:Q$185,'Eurostat comsumption'!$C$2:$C$185,'Eurostat market shares'!$C37,'Eurostat comsumption'!$D$2:$D$185,"total"),0)</f>
        <v>1</v>
      </c>
      <c r="R37" s="5">
        <f>IFERROR(SUMIFS('Eurostat comsumption'!R$2:R$185,'Eurostat comsumption'!$C$2:$C$185,'Eurostat market shares'!$C37,'Eurostat comsumption'!$D$2:$D$185,'Eurostat market shares'!$D37)/SUMIFS('Eurostat comsumption'!R$2:R$185,'Eurostat comsumption'!$C$2:$C$185,'Eurostat market shares'!$C37,'Eurostat comsumption'!$D$2:$D$185,"total"),0)</f>
        <v>1</v>
      </c>
      <c r="S37" s="5">
        <f>IFERROR(SUMIFS('Eurostat comsumption'!S$2:S$185,'Eurostat comsumption'!$C$2:$C$185,'Eurostat market shares'!$C37,'Eurostat comsumption'!$D$2:$D$185,'Eurostat market shares'!$D37)/SUMIFS('Eurostat comsumption'!S$2:S$185,'Eurostat comsumption'!$C$2:$C$185,'Eurostat market shares'!$C37,'Eurostat comsumption'!$D$2:$D$185,"total"),0)</f>
        <v>1</v>
      </c>
      <c r="T37" s="5">
        <f>IFERROR(SUMIFS('Eurostat comsumption'!T$2:T$185,'Eurostat comsumption'!$C$2:$C$185,'Eurostat market shares'!$C37,'Eurostat comsumption'!$D$2:$D$185,'Eurostat market shares'!$D37)/SUMIFS('Eurostat comsumption'!T$2:T$185,'Eurostat comsumption'!$C$2:$C$185,'Eurostat market shares'!$C37,'Eurostat comsumption'!$D$2:$D$185,"total"),0)</f>
        <v>1</v>
      </c>
      <c r="U37" s="5">
        <f>IFERROR(SUMIFS('Eurostat comsumption'!U$2:U$185,'Eurostat comsumption'!$C$2:$C$185,'Eurostat market shares'!$C37,'Eurostat comsumption'!$D$2:$D$185,'Eurostat market shares'!$D37)/SUMIFS('Eurostat comsumption'!U$2:U$185,'Eurostat comsumption'!$C$2:$C$185,'Eurostat market shares'!$C37,'Eurostat comsumption'!$D$2:$D$185,"total"),0)</f>
        <v>1</v>
      </c>
      <c r="V37" s="5">
        <f>IFERROR(SUMIFS('Eurostat comsumption'!V$2:V$185,'Eurostat comsumption'!$C$2:$C$185,'Eurostat market shares'!$C37,'Eurostat comsumption'!$D$2:$D$185,'Eurostat market shares'!$D37)/SUMIFS('Eurostat comsumption'!V$2:V$185,'Eurostat comsumption'!$C$2:$C$185,'Eurostat market shares'!$C37,'Eurostat comsumption'!$D$2:$D$185,"total"),0)</f>
        <v>1</v>
      </c>
      <c r="W37" s="5">
        <f>IFERROR(SUMIFS('Eurostat comsumption'!W$2:W$185,'Eurostat comsumption'!$C$2:$C$185,'Eurostat market shares'!$C37,'Eurostat comsumption'!$D$2:$D$185,'Eurostat market shares'!$D37)/SUMIFS('Eurostat comsumption'!W$2:W$185,'Eurostat comsumption'!$C$2:$C$185,'Eurostat market shares'!$C37,'Eurostat comsumption'!$D$2:$D$185,"total"),0)</f>
        <v>1</v>
      </c>
      <c r="X37" s="5">
        <f>IFERROR(SUMIFS('Eurostat comsumption'!X$2:X$185,'Eurostat comsumption'!$C$2:$C$185,'Eurostat market shares'!$C37,'Eurostat comsumption'!$D$2:$D$185,'Eurostat market shares'!$D37)/SUMIFS('Eurostat comsumption'!X$2:X$185,'Eurostat comsumption'!$C$2:$C$185,'Eurostat market shares'!$C37,'Eurostat comsumption'!$D$2:$D$185,"total"),0)</f>
        <v>1</v>
      </c>
      <c r="Y37" s="5">
        <f>IFERROR(SUMIFS('Eurostat comsumption'!Y$2:Y$185,'Eurostat comsumption'!$C$2:$C$185,'Eurostat market shares'!$C37,'Eurostat comsumption'!$D$2:$D$185,'Eurostat market shares'!$D37)/SUMIFS('Eurostat comsumption'!Y$2:Y$185,'Eurostat comsumption'!$C$2:$C$185,'Eurostat market shares'!$C37,'Eurostat comsumption'!$D$2:$D$185,"total"),0)</f>
        <v>1</v>
      </c>
      <c r="Z37" s="5">
        <f>IFERROR(SUMIFS('Eurostat comsumption'!Z$2:Z$185,'Eurostat comsumption'!$C$2:$C$185,'Eurostat market shares'!$C37,'Eurostat comsumption'!$D$2:$D$185,'Eurostat market shares'!$D37)/SUMIFS('Eurostat comsumption'!Z$2:Z$185,'Eurostat comsumption'!$C$2:$C$185,'Eurostat market shares'!$C37,'Eurostat comsumption'!$D$2:$D$185,"total"),0)</f>
        <v>1</v>
      </c>
    </row>
    <row r="38" spans="1:26" x14ac:dyDescent="0.3">
      <c r="A38" t="s">
        <v>9</v>
      </c>
      <c r="B38" t="s">
        <v>10</v>
      </c>
      <c r="C38" t="s">
        <v>27</v>
      </c>
      <c r="D38" t="s">
        <v>17</v>
      </c>
      <c r="E38" t="s">
        <v>13</v>
      </c>
      <c r="F38" t="s">
        <v>14</v>
      </c>
      <c r="G38" t="s">
        <v>14</v>
      </c>
      <c r="H38" t="s">
        <v>73</v>
      </c>
      <c r="I38" t="s">
        <v>16</v>
      </c>
      <c r="J38" s="5">
        <f>IFERROR(SUMIFS('Eurostat comsumption'!J$2:J$185,'Eurostat comsumption'!$C$2:$C$185,'Eurostat market shares'!$C38,'Eurostat comsumption'!$D$2:$D$185,'Eurostat market shares'!$D38)/SUMIFS('Eurostat comsumption'!J$2:J$185,'Eurostat comsumption'!$C$2:$C$185,'Eurostat market shares'!$C38,'Eurostat comsumption'!$D$2:$D$185,"total"),0)</f>
        <v>3.6026762738033966E-3</v>
      </c>
      <c r="K38" s="5">
        <f>IFERROR(SUMIFS('Eurostat comsumption'!K$2:K$185,'Eurostat comsumption'!$C$2:$C$185,'Eurostat market shares'!$C38,'Eurostat comsumption'!$D$2:$D$185,'Eurostat market shares'!$D38)/SUMIFS('Eurostat comsumption'!K$2:K$185,'Eurostat comsumption'!$C$2:$C$185,'Eurostat market shares'!$C38,'Eurostat comsumption'!$D$2:$D$185,"total"),0)</f>
        <v>4.9605463522680079E-3</v>
      </c>
      <c r="L38" s="5">
        <f>IFERROR(SUMIFS('Eurostat comsumption'!L$2:L$185,'Eurostat comsumption'!$C$2:$C$185,'Eurostat market shares'!$C38,'Eurostat comsumption'!$D$2:$D$185,'Eurostat market shares'!$D38)/SUMIFS('Eurostat comsumption'!L$2:L$185,'Eurostat comsumption'!$C$2:$C$185,'Eurostat market shares'!$C38,'Eurostat comsumption'!$D$2:$D$185,"total"),0)</f>
        <v>4.8940383783660736E-3</v>
      </c>
      <c r="M38" s="5">
        <f>IFERROR(SUMIFS('Eurostat comsumption'!M$2:M$185,'Eurostat comsumption'!$C$2:$C$185,'Eurostat market shares'!$C38,'Eurostat comsumption'!$D$2:$D$185,'Eurostat market shares'!$D38)/SUMIFS('Eurostat comsumption'!M$2:M$185,'Eurostat comsumption'!$C$2:$C$185,'Eurostat market shares'!$C38,'Eurostat comsumption'!$D$2:$D$185,"total"),0)</f>
        <v>5.9429388502870942E-3</v>
      </c>
      <c r="N38" s="5">
        <f>IFERROR(SUMIFS('Eurostat comsumption'!N$2:N$185,'Eurostat comsumption'!$C$2:$C$185,'Eurostat market shares'!$C38,'Eurostat comsumption'!$D$2:$D$185,'Eurostat market shares'!$D38)/SUMIFS('Eurostat comsumption'!N$2:N$185,'Eurostat comsumption'!$C$2:$C$185,'Eurostat market shares'!$C38,'Eurostat comsumption'!$D$2:$D$185,"total"),0)</f>
        <v>5.0000000000000001E-3</v>
      </c>
      <c r="O38" s="5">
        <f>IFERROR(SUMIFS('Eurostat comsumption'!O$2:O$185,'Eurostat comsumption'!$C$2:$C$185,'Eurostat market shares'!$C38,'Eurostat comsumption'!$D$2:$D$185,'Eurostat market shares'!$D38)/SUMIFS('Eurostat comsumption'!O$2:O$185,'Eurostat comsumption'!$C$2:$C$185,'Eurostat market shares'!$C38,'Eurostat comsumption'!$D$2:$D$185,"total"),0)</f>
        <v>4.4344943384853844E-3</v>
      </c>
      <c r="P38" s="5">
        <f>IFERROR(SUMIFS('Eurostat comsumption'!P$2:P$185,'Eurostat comsumption'!$C$2:$C$185,'Eurostat market shares'!$C38,'Eurostat comsumption'!$D$2:$D$185,'Eurostat market shares'!$D38)/SUMIFS('Eurostat comsumption'!P$2:P$185,'Eurostat comsumption'!$C$2:$C$185,'Eurostat market shares'!$C38,'Eurostat comsumption'!$D$2:$D$185,"total"),0)</f>
        <v>4.336111812747327E-3</v>
      </c>
      <c r="Q38" s="5">
        <f>IFERROR(SUMIFS('Eurostat comsumption'!Q$2:Q$185,'Eurostat comsumption'!$C$2:$C$185,'Eurostat market shares'!$C38,'Eurostat comsumption'!$D$2:$D$185,'Eurostat market shares'!$D38)/SUMIFS('Eurostat comsumption'!Q$2:Q$185,'Eurostat comsumption'!$C$2:$C$185,'Eurostat market shares'!$C38,'Eurostat comsumption'!$D$2:$D$185,"total"),0)</f>
        <v>3.1404489828997487E-3</v>
      </c>
      <c r="R38" s="5">
        <f>IFERROR(SUMIFS('Eurostat comsumption'!R$2:R$185,'Eurostat comsumption'!$C$2:$C$185,'Eurostat market shares'!$C38,'Eurostat comsumption'!$D$2:$D$185,'Eurostat market shares'!$D38)/SUMIFS('Eurostat comsumption'!R$2:R$185,'Eurostat comsumption'!$C$2:$C$185,'Eurostat market shares'!$C38,'Eurostat comsumption'!$D$2:$D$185,"total"),0)</f>
        <v>2.8291171915332987E-3</v>
      </c>
      <c r="S38" s="5">
        <f>IFERROR(SUMIFS('Eurostat comsumption'!S$2:S$185,'Eurostat comsumption'!$C$2:$C$185,'Eurostat market shares'!$C38,'Eurostat comsumption'!$D$2:$D$185,'Eurostat market shares'!$D38)/SUMIFS('Eurostat comsumption'!S$2:S$185,'Eurostat comsumption'!$C$2:$C$185,'Eurostat market shares'!$C38,'Eurostat comsumption'!$D$2:$D$185,"total"),0)</f>
        <v>3.1437061280737266E-3</v>
      </c>
      <c r="T38" s="5">
        <f>IFERROR(SUMIFS('Eurostat comsumption'!T$2:T$185,'Eurostat comsumption'!$C$2:$C$185,'Eurostat market shares'!$C38,'Eurostat comsumption'!$D$2:$D$185,'Eurostat market shares'!$D38)/SUMIFS('Eurostat comsumption'!T$2:T$185,'Eurostat comsumption'!$C$2:$C$185,'Eurostat market shares'!$C38,'Eurostat comsumption'!$D$2:$D$185,"total"),0)</f>
        <v>3.0149093462189728E-3</v>
      </c>
      <c r="U38" s="5">
        <f>IFERROR(SUMIFS('Eurostat comsumption'!U$2:U$185,'Eurostat comsumption'!$C$2:$C$185,'Eurostat market shares'!$C38,'Eurostat comsumption'!$D$2:$D$185,'Eurostat market shares'!$D38)/SUMIFS('Eurostat comsumption'!U$2:U$185,'Eurostat comsumption'!$C$2:$C$185,'Eurostat market shares'!$C38,'Eurostat comsumption'!$D$2:$D$185,"total"),0)</f>
        <v>2.2890712042945406E-3</v>
      </c>
      <c r="V38" s="5">
        <f>IFERROR(SUMIFS('Eurostat comsumption'!V$2:V$185,'Eurostat comsumption'!$C$2:$C$185,'Eurostat market shares'!$C38,'Eurostat comsumption'!$D$2:$D$185,'Eurostat market shares'!$D38)/SUMIFS('Eurostat comsumption'!V$2:V$185,'Eurostat comsumption'!$C$2:$C$185,'Eurostat market shares'!$C38,'Eurostat comsumption'!$D$2:$D$185,"total"),0)</f>
        <v>2.7425722002908789E-3</v>
      </c>
      <c r="W38" s="5">
        <f>IFERROR(SUMIFS('Eurostat comsumption'!W$2:W$185,'Eurostat comsumption'!$C$2:$C$185,'Eurostat market shares'!$C38,'Eurostat comsumption'!$D$2:$D$185,'Eurostat market shares'!$D38)/SUMIFS('Eurostat comsumption'!W$2:W$185,'Eurostat comsumption'!$C$2:$C$185,'Eurostat market shares'!$C38,'Eurostat comsumption'!$D$2:$D$185,"total"),0)</f>
        <v>1.9321288359951489E-3</v>
      </c>
      <c r="X38" s="5">
        <f>IFERROR(SUMIFS('Eurostat comsumption'!X$2:X$185,'Eurostat comsumption'!$C$2:$C$185,'Eurostat market shares'!$C38,'Eurostat comsumption'!$D$2:$D$185,'Eurostat market shares'!$D38)/SUMIFS('Eurostat comsumption'!X$2:X$185,'Eurostat comsumption'!$C$2:$C$185,'Eurostat market shares'!$C38,'Eurostat comsumption'!$D$2:$D$185,"total"),0)</f>
        <v>2.0807936441212321E-3</v>
      </c>
      <c r="Y38" s="5">
        <f>IFERROR(SUMIFS('Eurostat comsumption'!Y$2:Y$185,'Eurostat comsumption'!$C$2:$C$185,'Eurostat market shares'!$C38,'Eurostat comsumption'!$D$2:$D$185,'Eurostat market shares'!$D38)/SUMIFS('Eurostat comsumption'!Y$2:Y$185,'Eurostat comsumption'!$C$2:$C$185,'Eurostat market shares'!$C38,'Eurostat comsumption'!$D$2:$D$185,"total"),0)</f>
        <v>1.4412532637075718E-3</v>
      </c>
      <c r="Z38" s="5">
        <f>IFERROR(SUMIFS('Eurostat comsumption'!Z$2:Z$185,'Eurostat comsumption'!$C$2:$C$185,'Eurostat market shares'!$C38,'Eurostat comsumption'!$D$2:$D$185,'Eurostat market shares'!$D38)/SUMIFS('Eurostat comsumption'!Z$2:Z$185,'Eurostat comsumption'!$C$2:$C$185,'Eurostat market shares'!$C38,'Eurostat comsumption'!$D$2:$D$185,"total"),0)</f>
        <v>1.7351653451163165E-3</v>
      </c>
    </row>
    <row r="39" spans="1:26" x14ac:dyDescent="0.3">
      <c r="A39" t="s">
        <v>9</v>
      </c>
      <c r="B39" t="s">
        <v>10</v>
      </c>
      <c r="C39" t="s">
        <v>27</v>
      </c>
      <c r="D39" t="s">
        <v>18</v>
      </c>
      <c r="E39" t="s">
        <v>13</v>
      </c>
      <c r="F39" t="s">
        <v>14</v>
      </c>
      <c r="G39" t="s">
        <v>14</v>
      </c>
      <c r="H39" t="s">
        <v>73</v>
      </c>
      <c r="I39" t="s">
        <v>16</v>
      </c>
      <c r="J39" s="5">
        <f>IFERROR(SUMIFS('Eurostat comsumption'!J$2:J$185,'Eurostat comsumption'!$C$2:$C$185,'Eurostat market shares'!$C39,'Eurostat comsumption'!$D$2:$D$185,'Eurostat market shares'!$D39)/SUMIFS('Eurostat comsumption'!J$2:J$185,'Eurostat comsumption'!$C$2:$C$185,'Eurostat market shares'!$C39,'Eurostat comsumption'!$D$2:$D$185,"total"),0)</f>
        <v>0</v>
      </c>
      <c r="K39" s="5">
        <f>IFERROR(SUMIFS('Eurostat comsumption'!K$2:K$185,'Eurostat comsumption'!$C$2:$C$185,'Eurostat market shares'!$C39,'Eurostat comsumption'!$D$2:$D$185,'Eurostat market shares'!$D39)/SUMIFS('Eurostat comsumption'!K$2:K$185,'Eurostat comsumption'!$C$2:$C$185,'Eurostat market shares'!$C39,'Eurostat comsumption'!$D$2:$D$185,"total"),0)</f>
        <v>0</v>
      </c>
      <c r="L39" s="5">
        <f>IFERROR(SUMIFS('Eurostat comsumption'!L$2:L$185,'Eurostat comsumption'!$C$2:$C$185,'Eurostat market shares'!$C39,'Eurostat comsumption'!$D$2:$D$185,'Eurostat market shares'!$D39)/SUMIFS('Eurostat comsumption'!L$2:L$185,'Eurostat comsumption'!$C$2:$C$185,'Eurostat market shares'!$C39,'Eurostat comsumption'!$D$2:$D$185,"total"),0)</f>
        <v>0</v>
      </c>
      <c r="M39" s="5">
        <f>IFERROR(SUMIFS('Eurostat comsumption'!M$2:M$185,'Eurostat comsumption'!$C$2:$C$185,'Eurostat market shares'!$C39,'Eurostat comsumption'!$D$2:$D$185,'Eurostat market shares'!$D39)/SUMIFS('Eurostat comsumption'!M$2:M$185,'Eurostat comsumption'!$C$2:$C$185,'Eurostat market shares'!$C39,'Eurostat comsumption'!$D$2:$D$185,"total"),0)</f>
        <v>0</v>
      </c>
      <c r="N39" s="5">
        <f>IFERROR(SUMIFS('Eurostat comsumption'!N$2:N$185,'Eurostat comsumption'!$C$2:$C$185,'Eurostat market shares'!$C39,'Eurostat comsumption'!$D$2:$D$185,'Eurostat market shares'!$D39)/SUMIFS('Eurostat comsumption'!N$2:N$185,'Eurostat comsumption'!$C$2:$C$185,'Eurostat market shares'!$C39,'Eurostat comsumption'!$D$2:$D$185,"total"),0)</f>
        <v>0</v>
      </c>
      <c r="O39" s="5">
        <f>IFERROR(SUMIFS('Eurostat comsumption'!O$2:O$185,'Eurostat comsumption'!$C$2:$C$185,'Eurostat market shares'!$C39,'Eurostat comsumption'!$D$2:$D$185,'Eurostat market shares'!$D39)/SUMIFS('Eurostat comsumption'!O$2:O$185,'Eurostat comsumption'!$C$2:$C$185,'Eurostat market shares'!$C39,'Eurostat comsumption'!$D$2:$D$185,"total"),0)</f>
        <v>0</v>
      </c>
      <c r="P39" s="5">
        <f>IFERROR(SUMIFS('Eurostat comsumption'!P$2:P$185,'Eurostat comsumption'!$C$2:$C$185,'Eurostat market shares'!$C39,'Eurostat comsumption'!$D$2:$D$185,'Eurostat market shares'!$D39)/SUMIFS('Eurostat comsumption'!P$2:P$185,'Eurostat comsumption'!$C$2:$C$185,'Eurostat market shares'!$C39,'Eurostat comsumption'!$D$2:$D$185,"total"),0)</f>
        <v>0</v>
      </c>
      <c r="Q39" s="5">
        <f>IFERROR(SUMIFS('Eurostat comsumption'!Q$2:Q$185,'Eurostat comsumption'!$C$2:$C$185,'Eurostat market shares'!$C39,'Eurostat comsumption'!$D$2:$D$185,'Eurostat market shares'!$D39)/SUMIFS('Eurostat comsumption'!Q$2:Q$185,'Eurostat comsumption'!$C$2:$C$185,'Eurostat market shares'!$C39,'Eurostat comsumption'!$D$2:$D$185,"total"),0)</f>
        <v>0</v>
      </c>
      <c r="R39" s="5">
        <f>IFERROR(SUMIFS('Eurostat comsumption'!R$2:R$185,'Eurostat comsumption'!$C$2:$C$185,'Eurostat market shares'!$C39,'Eurostat comsumption'!$D$2:$D$185,'Eurostat market shares'!$D39)/SUMIFS('Eurostat comsumption'!R$2:R$185,'Eurostat comsumption'!$C$2:$C$185,'Eurostat market shares'!$C39,'Eurostat comsumption'!$D$2:$D$185,"total"),0)</f>
        <v>0</v>
      </c>
      <c r="S39" s="5">
        <f>IFERROR(SUMIFS('Eurostat comsumption'!S$2:S$185,'Eurostat comsumption'!$C$2:$C$185,'Eurostat market shares'!$C39,'Eurostat comsumption'!$D$2:$D$185,'Eurostat market shares'!$D39)/SUMIFS('Eurostat comsumption'!S$2:S$185,'Eurostat comsumption'!$C$2:$C$185,'Eurostat market shares'!$C39,'Eurostat comsumption'!$D$2:$D$185,"total"),0)</f>
        <v>0</v>
      </c>
      <c r="T39" s="5">
        <f>IFERROR(SUMIFS('Eurostat comsumption'!T$2:T$185,'Eurostat comsumption'!$C$2:$C$185,'Eurostat market shares'!$C39,'Eurostat comsumption'!$D$2:$D$185,'Eurostat market shares'!$D39)/SUMIFS('Eurostat comsumption'!T$2:T$185,'Eurostat comsumption'!$C$2:$C$185,'Eurostat market shares'!$C39,'Eurostat comsumption'!$D$2:$D$185,"total"),0)</f>
        <v>0</v>
      </c>
      <c r="U39" s="5">
        <f>IFERROR(SUMIFS('Eurostat comsumption'!U$2:U$185,'Eurostat comsumption'!$C$2:$C$185,'Eurostat market shares'!$C39,'Eurostat comsumption'!$D$2:$D$185,'Eurostat market shares'!$D39)/SUMIFS('Eurostat comsumption'!U$2:U$185,'Eurostat comsumption'!$C$2:$C$185,'Eurostat market shares'!$C39,'Eurostat comsumption'!$D$2:$D$185,"total"),0)</f>
        <v>0</v>
      </c>
      <c r="V39" s="5">
        <f>IFERROR(SUMIFS('Eurostat comsumption'!V$2:V$185,'Eurostat comsumption'!$C$2:$C$185,'Eurostat market shares'!$C39,'Eurostat comsumption'!$D$2:$D$185,'Eurostat market shares'!$D39)/SUMIFS('Eurostat comsumption'!V$2:V$185,'Eurostat comsumption'!$C$2:$C$185,'Eurostat market shares'!$C39,'Eurostat comsumption'!$D$2:$D$185,"total"),0)</f>
        <v>0</v>
      </c>
      <c r="W39" s="5">
        <f>IFERROR(SUMIFS('Eurostat comsumption'!W$2:W$185,'Eurostat comsumption'!$C$2:$C$185,'Eurostat market shares'!$C39,'Eurostat comsumption'!$D$2:$D$185,'Eurostat market shares'!$D39)/SUMIFS('Eurostat comsumption'!W$2:W$185,'Eurostat comsumption'!$C$2:$C$185,'Eurostat market shares'!$C39,'Eurostat comsumption'!$D$2:$D$185,"total"),0)</f>
        <v>0</v>
      </c>
      <c r="X39" s="5">
        <f>IFERROR(SUMIFS('Eurostat comsumption'!X$2:X$185,'Eurostat comsumption'!$C$2:$C$185,'Eurostat market shares'!$C39,'Eurostat comsumption'!$D$2:$D$185,'Eurostat market shares'!$D39)/SUMIFS('Eurostat comsumption'!X$2:X$185,'Eurostat comsumption'!$C$2:$C$185,'Eurostat market shares'!$C39,'Eurostat comsumption'!$D$2:$D$185,"total"),0)</f>
        <v>0</v>
      </c>
      <c r="Y39" s="5">
        <f>IFERROR(SUMIFS('Eurostat comsumption'!Y$2:Y$185,'Eurostat comsumption'!$C$2:$C$185,'Eurostat market shares'!$C39,'Eurostat comsumption'!$D$2:$D$185,'Eurostat market shares'!$D39)/SUMIFS('Eurostat comsumption'!Y$2:Y$185,'Eurostat comsumption'!$C$2:$C$185,'Eurostat market shares'!$C39,'Eurostat comsumption'!$D$2:$D$185,"total"),0)</f>
        <v>0</v>
      </c>
      <c r="Z39" s="5">
        <f>IFERROR(SUMIFS('Eurostat comsumption'!Z$2:Z$185,'Eurostat comsumption'!$C$2:$C$185,'Eurostat market shares'!$C39,'Eurostat comsumption'!$D$2:$D$185,'Eurostat market shares'!$D39)/SUMIFS('Eurostat comsumption'!Z$2:Z$185,'Eurostat comsumption'!$C$2:$C$185,'Eurostat market shares'!$C39,'Eurostat comsumption'!$D$2:$D$185,"total"),0)</f>
        <v>0</v>
      </c>
    </row>
    <row r="40" spans="1:26" x14ac:dyDescent="0.3">
      <c r="A40" t="s">
        <v>9</v>
      </c>
      <c r="B40" t="s">
        <v>10</v>
      </c>
      <c r="C40" t="s">
        <v>27</v>
      </c>
      <c r="D40" t="s">
        <v>19</v>
      </c>
      <c r="E40" t="s">
        <v>13</v>
      </c>
      <c r="F40" t="s">
        <v>14</v>
      </c>
      <c r="G40" t="s">
        <v>14</v>
      </c>
      <c r="H40" t="s">
        <v>73</v>
      </c>
      <c r="I40" t="s">
        <v>16</v>
      </c>
      <c r="J40" s="5">
        <f>IFERROR(SUMIFS('Eurostat comsumption'!J$2:J$185,'Eurostat comsumption'!$C$2:$C$185,'Eurostat market shares'!$C40,'Eurostat comsumption'!$D$2:$D$185,'Eurostat market shares'!$D40)/SUMIFS('Eurostat comsumption'!J$2:J$185,'Eurostat comsumption'!$C$2:$C$185,'Eurostat market shares'!$C40,'Eurostat comsumption'!$D$2:$D$185,"total"),0)</f>
        <v>1.0831422823188133E-2</v>
      </c>
      <c r="K40" s="5">
        <f>IFERROR(SUMIFS('Eurostat comsumption'!K$2:K$185,'Eurostat comsumption'!$C$2:$C$185,'Eurostat market shares'!$C40,'Eurostat comsumption'!$D$2:$D$185,'Eurostat market shares'!$D40)/SUMIFS('Eurostat comsumption'!K$2:K$185,'Eurostat comsumption'!$C$2:$C$185,'Eurostat market shares'!$C40,'Eurostat comsumption'!$D$2:$D$185,"total"),0)</f>
        <v>1.1213141986987219E-2</v>
      </c>
      <c r="L40" s="5">
        <f>IFERROR(SUMIFS('Eurostat comsumption'!L$2:L$185,'Eurostat comsumption'!$C$2:$C$185,'Eurostat market shares'!$C40,'Eurostat comsumption'!$D$2:$D$185,'Eurostat market shares'!$D40)/SUMIFS('Eurostat comsumption'!L$2:L$185,'Eurostat comsumption'!$C$2:$C$185,'Eurostat market shares'!$C40,'Eurostat comsumption'!$D$2:$D$185,"total"),0)</f>
        <v>1.160911429286836E-2</v>
      </c>
      <c r="M40" s="5">
        <f>IFERROR(SUMIFS('Eurostat comsumption'!M$2:M$185,'Eurostat comsumption'!$C$2:$C$185,'Eurostat market shares'!$C40,'Eurostat comsumption'!$D$2:$D$185,'Eurostat market shares'!$D40)/SUMIFS('Eurostat comsumption'!M$2:M$185,'Eurostat comsumption'!$C$2:$C$185,'Eurostat market shares'!$C40,'Eurostat comsumption'!$D$2:$D$185,"total"),0)</f>
        <v>1.2042270828213322E-2</v>
      </c>
      <c r="N40" s="5">
        <f>IFERROR(SUMIFS('Eurostat comsumption'!N$2:N$185,'Eurostat comsumption'!$C$2:$C$185,'Eurostat market shares'!$C40,'Eurostat comsumption'!$D$2:$D$185,'Eurostat market shares'!$D40)/SUMIFS('Eurostat comsumption'!N$2:N$185,'Eurostat comsumption'!$C$2:$C$185,'Eurostat market shares'!$C40,'Eurostat comsumption'!$D$2:$D$185,"total"),0)</f>
        <v>1.1681034482758621E-2</v>
      </c>
      <c r="O40" s="5">
        <f>IFERROR(SUMIFS('Eurostat comsumption'!O$2:O$185,'Eurostat comsumption'!$C$2:$C$185,'Eurostat market shares'!$C40,'Eurostat comsumption'!$D$2:$D$185,'Eurostat market shares'!$D40)/SUMIFS('Eurostat comsumption'!O$2:O$185,'Eurostat comsumption'!$C$2:$C$185,'Eurostat market shares'!$C40,'Eurostat comsumption'!$D$2:$D$185,"total"),0)</f>
        <v>1.1990356051147373E-2</v>
      </c>
      <c r="P40" s="5">
        <f>IFERROR(SUMIFS('Eurostat comsumption'!P$2:P$185,'Eurostat comsumption'!$C$2:$C$185,'Eurostat market shares'!$C40,'Eurostat comsumption'!$D$2:$D$185,'Eurostat market shares'!$D40)/SUMIFS('Eurostat comsumption'!P$2:P$185,'Eurostat comsumption'!$C$2:$C$185,'Eurostat market shares'!$C40,'Eurostat comsumption'!$D$2:$D$185,"total"),0)</f>
        <v>1.2208470152395385E-2</v>
      </c>
      <c r="Q40" s="5">
        <f>IFERROR(SUMIFS('Eurostat comsumption'!Q$2:Q$185,'Eurostat comsumption'!$C$2:$C$185,'Eurostat market shares'!$C40,'Eurostat comsumption'!$D$2:$D$185,'Eurostat market shares'!$D40)/SUMIFS('Eurostat comsumption'!Q$2:Q$185,'Eurostat comsumption'!$C$2:$C$185,'Eurostat market shares'!$C40,'Eurostat comsumption'!$D$2:$D$185,"total"),0)</f>
        <v>1.2622578815138988E-2</v>
      </c>
      <c r="R40" s="5">
        <f>IFERROR(SUMIFS('Eurostat comsumption'!R$2:R$185,'Eurostat comsumption'!$C$2:$C$185,'Eurostat market shares'!$C40,'Eurostat comsumption'!$D$2:$D$185,'Eurostat market shares'!$D40)/SUMIFS('Eurostat comsumption'!R$2:R$185,'Eurostat comsumption'!$C$2:$C$185,'Eurostat market shares'!$C40,'Eurostat comsumption'!$D$2:$D$185,"total"),0)</f>
        <v>1.3030459473412494E-2</v>
      </c>
      <c r="S40" s="5">
        <f>IFERROR(SUMIFS('Eurostat comsumption'!S$2:S$185,'Eurostat comsumption'!$C$2:$C$185,'Eurostat market shares'!$C40,'Eurostat comsumption'!$D$2:$D$185,'Eurostat market shares'!$D40)/SUMIFS('Eurostat comsumption'!S$2:S$185,'Eurostat comsumption'!$C$2:$C$185,'Eurostat market shares'!$C40,'Eurostat comsumption'!$D$2:$D$185,"total"),0)</f>
        <v>1.3263855992420654E-2</v>
      </c>
      <c r="T40" s="5">
        <f>IFERROR(SUMIFS('Eurostat comsumption'!T$2:T$185,'Eurostat comsumption'!$C$2:$C$185,'Eurostat market shares'!$C40,'Eurostat comsumption'!$D$2:$D$185,'Eurostat market shares'!$D40)/SUMIFS('Eurostat comsumption'!T$2:T$185,'Eurostat comsumption'!$C$2:$C$185,'Eurostat market shares'!$C40,'Eurostat comsumption'!$D$2:$D$185,"total"),0)</f>
        <v>1.3133440713666211E-2</v>
      </c>
      <c r="U40" s="5">
        <f>IFERROR(SUMIFS('Eurostat comsumption'!U$2:U$185,'Eurostat comsumption'!$C$2:$C$185,'Eurostat market shares'!$C40,'Eurostat comsumption'!$D$2:$D$185,'Eurostat market shares'!$D40)/SUMIFS('Eurostat comsumption'!U$2:U$185,'Eurostat comsumption'!$C$2:$C$185,'Eurostat market shares'!$C40,'Eurostat comsumption'!$D$2:$D$185,"total"),0)</f>
        <v>1.2721563861035146E-2</v>
      </c>
      <c r="V40" s="5">
        <f>IFERROR(SUMIFS('Eurostat comsumption'!V$2:V$185,'Eurostat comsumption'!$C$2:$C$185,'Eurostat market shares'!$C40,'Eurostat comsumption'!$D$2:$D$185,'Eurostat market shares'!$D40)/SUMIFS('Eurostat comsumption'!V$2:V$185,'Eurostat comsumption'!$C$2:$C$185,'Eurostat market shares'!$C40,'Eurostat comsumption'!$D$2:$D$185,"total"),0)</f>
        <v>1.3172657386245585E-2</v>
      </c>
      <c r="W40" s="5">
        <f>IFERROR(SUMIFS('Eurostat comsumption'!W$2:W$185,'Eurostat comsumption'!$C$2:$C$185,'Eurostat market shares'!$C40,'Eurostat comsumption'!$D$2:$D$185,'Eurostat market shares'!$D40)/SUMIFS('Eurostat comsumption'!W$2:W$185,'Eurostat comsumption'!$C$2:$C$185,'Eurostat market shares'!$C40,'Eurostat comsumption'!$D$2:$D$185,"total"),0)</f>
        <v>1.2949374113584509E-2</v>
      </c>
      <c r="X40" s="5">
        <f>IFERROR(SUMIFS('Eurostat comsumption'!X$2:X$185,'Eurostat comsumption'!$C$2:$C$185,'Eurostat market shares'!$C40,'Eurostat comsumption'!$D$2:$D$185,'Eurostat market shares'!$D40)/SUMIFS('Eurostat comsumption'!X$2:X$185,'Eurostat comsumption'!$C$2:$C$185,'Eurostat market shares'!$C40,'Eurostat comsumption'!$D$2:$D$185,"total"),0)</f>
        <v>1.3052251040396822E-2</v>
      </c>
      <c r="Y40" s="5">
        <f>IFERROR(SUMIFS('Eurostat comsumption'!Y$2:Y$185,'Eurostat comsumption'!$C$2:$C$185,'Eurostat market shares'!$C40,'Eurostat comsumption'!$D$2:$D$185,'Eurostat market shares'!$D40)/SUMIFS('Eurostat comsumption'!Y$2:Y$185,'Eurostat comsumption'!$C$2:$C$185,'Eurostat market shares'!$C40,'Eurostat comsumption'!$D$2:$D$185,"total"),0)</f>
        <v>1.2616187989556136E-2</v>
      </c>
      <c r="Z40" s="5">
        <f>IFERROR(SUMIFS('Eurostat comsumption'!Z$2:Z$185,'Eurostat comsumption'!$C$2:$C$185,'Eurostat market shares'!$C40,'Eurostat comsumption'!$D$2:$D$185,'Eurostat market shares'!$D40)/SUMIFS('Eurostat comsumption'!Z$2:Z$185,'Eurostat comsumption'!$C$2:$C$185,'Eurostat market shares'!$C40,'Eurostat comsumption'!$D$2:$D$185,"total"),0)</f>
        <v>1.2287391804370195E-2</v>
      </c>
    </row>
    <row r="41" spans="1:26" x14ac:dyDescent="0.3">
      <c r="A41" t="s">
        <v>9</v>
      </c>
      <c r="B41" t="s">
        <v>10</v>
      </c>
      <c r="C41" t="s">
        <v>27</v>
      </c>
      <c r="D41" t="s">
        <v>20</v>
      </c>
      <c r="E41" t="s">
        <v>13</v>
      </c>
      <c r="F41" t="s">
        <v>14</v>
      </c>
      <c r="G41" t="s">
        <v>14</v>
      </c>
      <c r="H41" t="s">
        <v>73</v>
      </c>
      <c r="I41" t="s">
        <v>16</v>
      </c>
      <c r="J41" s="5">
        <f>IFERROR(SUMIFS('Eurostat comsumption'!J$2:J$185,'Eurostat comsumption'!$C$2:$C$185,'Eurostat market shares'!$C41,'Eurostat comsumption'!$D$2:$D$185,'Eurostat market shares'!$D41)/SUMIFS('Eurostat comsumption'!J$2:J$185,'Eurostat comsumption'!$C$2:$C$185,'Eurostat market shares'!$C41,'Eurostat comsumption'!$D$2:$D$185,"total"),0)</f>
        <v>0</v>
      </c>
      <c r="K41" s="5">
        <f>IFERROR(SUMIFS('Eurostat comsumption'!K$2:K$185,'Eurostat comsumption'!$C$2:$C$185,'Eurostat market shares'!$C41,'Eurostat comsumption'!$D$2:$D$185,'Eurostat market shares'!$D41)/SUMIFS('Eurostat comsumption'!K$2:K$185,'Eurostat comsumption'!$C$2:$C$185,'Eurostat market shares'!$C41,'Eurostat comsumption'!$D$2:$D$185,"total"),0)</f>
        <v>0</v>
      </c>
      <c r="L41" s="5">
        <f>IFERROR(SUMIFS('Eurostat comsumption'!L$2:L$185,'Eurostat comsumption'!$C$2:$C$185,'Eurostat market shares'!$C41,'Eurostat comsumption'!$D$2:$D$185,'Eurostat market shares'!$D41)/SUMIFS('Eurostat comsumption'!L$2:L$185,'Eurostat comsumption'!$C$2:$C$185,'Eurostat market shares'!$C41,'Eurostat comsumption'!$D$2:$D$185,"total"),0)</f>
        <v>1.5934078441191867E-4</v>
      </c>
      <c r="M41" s="5">
        <f>IFERROR(SUMIFS('Eurostat comsumption'!M$2:M$185,'Eurostat comsumption'!$C$2:$C$185,'Eurostat market shares'!$C41,'Eurostat comsumption'!$D$2:$D$185,'Eurostat market shares'!$D41)/SUMIFS('Eurostat comsumption'!M$2:M$185,'Eurostat comsumption'!$C$2:$C$185,'Eurostat market shares'!$C41,'Eurostat comsumption'!$D$2:$D$185,"total"),0)</f>
        <v>8.7133313970374679E-4</v>
      </c>
      <c r="N41" s="5">
        <f>IFERROR(SUMIFS('Eurostat comsumption'!N$2:N$185,'Eurostat comsumption'!$C$2:$C$185,'Eurostat market shares'!$C41,'Eurostat comsumption'!$D$2:$D$185,'Eurostat market shares'!$D41)/SUMIFS('Eurostat comsumption'!N$2:N$185,'Eurostat comsumption'!$C$2:$C$185,'Eurostat market shares'!$C41,'Eurostat comsumption'!$D$2:$D$185,"total"),0)</f>
        <v>9.9137931034482744E-4</v>
      </c>
      <c r="O41" s="5">
        <f>IFERROR(SUMIFS('Eurostat comsumption'!O$2:O$185,'Eurostat comsumption'!$C$2:$C$185,'Eurostat market shares'!$C41,'Eurostat comsumption'!$D$2:$D$185,'Eurostat market shares'!$D41)/SUMIFS('Eurostat comsumption'!O$2:O$185,'Eurostat comsumption'!$C$2:$C$185,'Eurostat market shares'!$C41,'Eurostat comsumption'!$D$2:$D$185,"total"),0)</f>
        <v>0</v>
      </c>
      <c r="P41" s="5">
        <f>IFERROR(SUMIFS('Eurostat comsumption'!P$2:P$185,'Eurostat comsumption'!$C$2:$C$185,'Eurostat market shares'!$C41,'Eurostat comsumption'!$D$2:$D$185,'Eurostat market shares'!$D41)/SUMIFS('Eurostat comsumption'!P$2:P$185,'Eurostat comsumption'!$C$2:$C$185,'Eurostat market shares'!$C41,'Eurostat comsumption'!$D$2:$D$185,"total"),0)</f>
        <v>1.4734360528753049E-4</v>
      </c>
      <c r="Q41" s="5">
        <f>IFERROR(SUMIFS('Eurostat comsumption'!Q$2:Q$185,'Eurostat comsumption'!$C$2:$C$185,'Eurostat market shares'!$C41,'Eurostat comsumption'!$D$2:$D$185,'Eurostat market shares'!$D41)/SUMIFS('Eurostat comsumption'!Q$2:Q$185,'Eurostat comsumption'!$C$2:$C$185,'Eurostat market shares'!$C41,'Eurostat comsumption'!$D$2:$D$185,"total"),0)</f>
        <v>2.8365345651997729E-4</v>
      </c>
      <c r="R41" s="5">
        <f>IFERROR(SUMIFS('Eurostat comsumption'!R$2:R$185,'Eurostat comsumption'!$C$2:$C$185,'Eurostat market shares'!$C41,'Eurostat comsumption'!$D$2:$D$185,'Eurostat market shares'!$D41)/SUMIFS('Eurostat comsumption'!R$2:R$185,'Eurostat comsumption'!$C$2:$C$185,'Eurostat market shares'!$C41,'Eurostat comsumption'!$D$2:$D$185,"total"),0)</f>
        <v>1.4703149199793496E-2</v>
      </c>
      <c r="S41" s="5">
        <f>IFERROR(SUMIFS('Eurostat comsumption'!S$2:S$185,'Eurostat comsumption'!$C$2:$C$185,'Eurostat market shares'!$C41,'Eurostat comsumption'!$D$2:$D$185,'Eurostat market shares'!$D41)/SUMIFS('Eurostat comsumption'!S$2:S$185,'Eurostat comsumption'!$C$2:$C$185,'Eurostat market shares'!$C41,'Eurostat comsumption'!$D$2:$D$185,"total"),0)</f>
        <v>2.8465613022694972E-2</v>
      </c>
      <c r="T41" s="5">
        <f>IFERROR(SUMIFS('Eurostat comsumption'!T$2:T$185,'Eurostat comsumption'!$C$2:$C$185,'Eurostat market shares'!$C41,'Eurostat comsumption'!$D$2:$D$185,'Eurostat market shares'!$D41)/SUMIFS('Eurostat comsumption'!T$2:T$185,'Eurostat comsumption'!$C$2:$C$185,'Eurostat market shares'!$C41,'Eurostat comsumption'!$D$2:$D$185,"total"),0)</f>
        <v>2.8951389749308217E-2</v>
      </c>
      <c r="U41" s="5">
        <f>IFERROR(SUMIFS('Eurostat comsumption'!U$2:U$185,'Eurostat comsumption'!$C$2:$C$185,'Eurostat market shares'!$C41,'Eurostat comsumption'!$D$2:$D$185,'Eurostat market shares'!$D41)/SUMIFS('Eurostat comsumption'!U$2:U$185,'Eurostat comsumption'!$C$2:$C$185,'Eurostat market shares'!$C41,'Eurostat comsumption'!$D$2:$D$185,"total"),0)</f>
        <v>3.9947331105033936E-2</v>
      </c>
      <c r="V41" s="5">
        <f>IFERROR(SUMIFS('Eurostat comsumption'!V$2:V$185,'Eurostat comsumption'!$C$2:$C$185,'Eurostat market shares'!$C41,'Eurostat comsumption'!$D$2:$D$185,'Eurostat market shares'!$D41)/SUMIFS('Eurostat comsumption'!V$2:V$185,'Eurostat comsumption'!$C$2:$C$185,'Eurostat market shares'!$C41,'Eurostat comsumption'!$D$2:$D$185,"total"),0)</f>
        <v>4.0556825264907545E-2</v>
      </c>
      <c r="W41" s="5">
        <f>IFERROR(SUMIFS('Eurostat comsumption'!W$2:W$185,'Eurostat comsumption'!$C$2:$C$185,'Eurostat market shares'!$C41,'Eurostat comsumption'!$D$2:$D$185,'Eurostat market shares'!$D41)/SUMIFS('Eurostat comsumption'!W$2:W$185,'Eurostat comsumption'!$C$2:$C$185,'Eurostat market shares'!$C41,'Eurostat comsumption'!$D$2:$D$185,"total"),0)</f>
        <v>4.5857228011757206E-2</v>
      </c>
      <c r="X41" s="5">
        <f>IFERROR(SUMIFS('Eurostat comsumption'!X$2:X$185,'Eurostat comsumption'!$C$2:$C$185,'Eurostat market shares'!$C41,'Eurostat comsumption'!$D$2:$D$185,'Eurostat market shares'!$D41)/SUMIFS('Eurostat comsumption'!X$2:X$185,'Eurostat comsumption'!$C$2:$C$185,'Eurostat market shares'!$C41,'Eurostat comsumption'!$D$2:$D$185,"total"),0)</f>
        <v>0.10458615326411366</v>
      </c>
      <c r="Y41" s="5">
        <f>IFERROR(SUMIFS('Eurostat comsumption'!Y$2:Y$185,'Eurostat comsumption'!$C$2:$C$185,'Eurostat market shares'!$C41,'Eurostat comsumption'!$D$2:$D$185,'Eurostat market shares'!$D41)/SUMIFS('Eurostat comsumption'!Y$2:Y$185,'Eurostat comsumption'!$C$2:$C$185,'Eurostat market shares'!$C41,'Eurostat comsumption'!$D$2:$D$185,"total"),0)</f>
        <v>0.10393733681462142</v>
      </c>
      <c r="Z41" s="5">
        <f>IFERROR(SUMIFS('Eurostat comsumption'!Z$2:Z$185,'Eurostat comsumption'!$C$2:$C$185,'Eurostat market shares'!$C41,'Eurostat comsumption'!$D$2:$D$185,'Eurostat market shares'!$D41)/SUMIFS('Eurostat comsumption'!Z$2:Z$185,'Eurostat comsumption'!$C$2:$C$185,'Eurostat market shares'!$C41,'Eurostat comsumption'!$D$2:$D$185,"total"),0)</f>
        <v>3.5611242257329055E-2</v>
      </c>
    </row>
    <row r="42" spans="1:26" x14ac:dyDescent="0.3">
      <c r="A42" t="s">
        <v>9</v>
      </c>
      <c r="B42" t="s">
        <v>10</v>
      </c>
      <c r="C42" t="s">
        <v>27</v>
      </c>
      <c r="D42" t="s">
        <v>21</v>
      </c>
      <c r="E42" t="s">
        <v>13</v>
      </c>
      <c r="F42" t="s">
        <v>14</v>
      </c>
      <c r="G42" t="s">
        <v>14</v>
      </c>
      <c r="H42" t="s">
        <v>73</v>
      </c>
      <c r="I42" t="s">
        <v>16</v>
      </c>
      <c r="J42" s="5">
        <f>IFERROR(SUMIFS('Eurostat comsumption'!J$2:J$185,'Eurostat comsumption'!$C$2:$C$185,'Eurostat market shares'!$C42,'Eurostat comsumption'!$D$2:$D$185,'Eurostat market shares'!$D42)/SUMIFS('Eurostat comsumption'!J$2:J$185,'Eurostat comsumption'!$C$2:$C$185,'Eurostat market shares'!$C42,'Eurostat comsumption'!$D$2:$D$185,"total"),0)</f>
        <v>0</v>
      </c>
      <c r="K42" s="5">
        <f>IFERROR(SUMIFS('Eurostat comsumption'!K$2:K$185,'Eurostat comsumption'!$C$2:$C$185,'Eurostat market shares'!$C42,'Eurostat comsumption'!$D$2:$D$185,'Eurostat market shares'!$D42)/SUMIFS('Eurostat comsumption'!K$2:K$185,'Eurostat comsumption'!$C$2:$C$185,'Eurostat market shares'!$C42,'Eurostat comsumption'!$D$2:$D$185,"total"),0)</f>
        <v>0</v>
      </c>
      <c r="L42" s="5">
        <f>IFERROR(SUMIFS('Eurostat comsumption'!L$2:L$185,'Eurostat comsumption'!$C$2:$C$185,'Eurostat market shares'!$C42,'Eurostat comsumption'!$D$2:$D$185,'Eurostat market shares'!$D42)/SUMIFS('Eurostat comsumption'!L$2:L$185,'Eurostat comsumption'!$C$2:$C$185,'Eurostat market shares'!$C42,'Eurostat comsumption'!$D$2:$D$185,"total"),0)</f>
        <v>0</v>
      </c>
      <c r="M42" s="5">
        <f>IFERROR(SUMIFS('Eurostat comsumption'!M$2:M$185,'Eurostat comsumption'!$C$2:$C$185,'Eurostat market shares'!$C42,'Eurostat comsumption'!$D$2:$D$185,'Eurostat market shares'!$D42)/SUMIFS('Eurostat comsumption'!M$2:M$185,'Eurostat comsumption'!$C$2:$C$185,'Eurostat market shares'!$C42,'Eurostat comsumption'!$D$2:$D$185,"total"),0)</f>
        <v>0</v>
      </c>
      <c r="N42" s="5">
        <f>IFERROR(SUMIFS('Eurostat comsumption'!N$2:N$185,'Eurostat comsumption'!$C$2:$C$185,'Eurostat market shares'!$C42,'Eurostat comsumption'!$D$2:$D$185,'Eurostat market shares'!$D42)/SUMIFS('Eurostat comsumption'!N$2:N$185,'Eurostat comsumption'!$C$2:$C$185,'Eurostat market shares'!$C42,'Eurostat comsumption'!$D$2:$D$185,"total"),0)</f>
        <v>0</v>
      </c>
      <c r="O42" s="5">
        <f>IFERROR(SUMIFS('Eurostat comsumption'!O$2:O$185,'Eurostat comsumption'!$C$2:$C$185,'Eurostat market shares'!$C42,'Eurostat comsumption'!$D$2:$D$185,'Eurostat market shares'!$D42)/SUMIFS('Eurostat comsumption'!O$2:O$185,'Eurostat comsumption'!$C$2:$C$185,'Eurostat market shares'!$C42,'Eurostat comsumption'!$D$2:$D$185,"total"),0)</f>
        <v>0</v>
      </c>
      <c r="P42" s="5">
        <f>IFERROR(SUMIFS('Eurostat comsumption'!P$2:P$185,'Eurostat comsumption'!$C$2:$C$185,'Eurostat market shares'!$C42,'Eurostat comsumption'!$D$2:$D$185,'Eurostat market shares'!$D42)/SUMIFS('Eurostat comsumption'!P$2:P$185,'Eurostat comsumption'!$C$2:$C$185,'Eurostat market shares'!$C42,'Eurostat comsumption'!$D$2:$D$185,"total"),0)</f>
        <v>0</v>
      </c>
      <c r="Q42" s="5">
        <f>IFERROR(SUMIFS('Eurostat comsumption'!Q$2:Q$185,'Eurostat comsumption'!$C$2:$C$185,'Eurostat market shares'!$C42,'Eurostat comsumption'!$D$2:$D$185,'Eurostat market shares'!$D42)/SUMIFS('Eurostat comsumption'!Q$2:Q$185,'Eurostat comsumption'!$C$2:$C$185,'Eurostat market shares'!$C42,'Eurostat comsumption'!$D$2:$D$185,"total"),0)</f>
        <v>0</v>
      </c>
      <c r="R42" s="5">
        <f>IFERROR(SUMIFS('Eurostat comsumption'!R$2:R$185,'Eurostat comsumption'!$C$2:$C$185,'Eurostat market shares'!$C42,'Eurostat comsumption'!$D$2:$D$185,'Eurostat market shares'!$D42)/SUMIFS('Eurostat comsumption'!R$2:R$185,'Eurostat comsumption'!$C$2:$C$185,'Eurostat market shares'!$C42,'Eurostat comsumption'!$D$2:$D$185,"total"),0)</f>
        <v>0</v>
      </c>
      <c r="S42" s="5">
        <f>IFERROR(SUMIFS('Eurostat comsumption'!S$2:S$185,'Eurostat comsumption'!$C$2:$C$185,'Eurostat market shares'!$C42,'Eurostat comsumption'!$D$2:$D$185,'Eurostat market shares'!$D42)/SUMIFS('Eurostat comsumption'!S$2:S$185,'Eurostat comsumption'!$C$2:$C$185,'Eurostat market shares'!$C42,'Eurostat comsumption'!$D$2:$D$185,"total"),0)</f>
        <v>0</v>
      </c>
      <c r="T42" s="5">
        <f>IFERROR(SUMIFS('Eurostat comsumption'!T$2:T$185,'Eurostat comsumption'!$C$2:$C$185,'Eurostat market shares'!$C42,'Eurostat comsumption'!$D$2:$D$185,'Eurostat market shares'!$D42)/SUMIFS('Eurostat comsumption'!T$2:T$185,'Eurostat comsumption'!$C$2:$C$185,'Eurostat market shares'!$C42,'Eurostat comsumption'!$D$2:$D$185,"total"),0)</f>
        <v>0</v>
      </c>
      <c r="U42" s="5">
        <f>IFERROR(SUMIFS('Eurostat comsumption'!U$2:U$185,'Eurostat comsumption'!$C$2:$C$185,'Eurostat market shares'!$C42,'Eurostat comsumption'!$D$2:$D$185,'Eurostat market shares'!$D42)/SUMIFS('Eurostat comsumption'!U$2:U$185,'Eurostat comsumption'!$C$2:$C$185,'Eurostat market shares'!$C42,'Eurostat comsumption'!$D$2:$D$185,"total"),0)</f>
        <v>0</v>
      </c>
      <c r="V42" s="5">
        <f>IFERROR(SUMIFS('Eurostat comsumption'!V$2:V$185,'Eurostat comsumption'!$C$2:$C$185,'Eurostat market shares'!$C42,'Eurostat comsumption'!$D$2:$D$185,'Eurostat market shares'!$D42)/SUMIFS('Eurostat comsumption'!V$2:V$185,'Eurostat comsumption'!$C$2:$C$185,'Eurostat market shares'!$C42,'Eurostat comsumption'!$D$2:$D$185,"total"),0)</f>
        <v>0</v>
      </c>
      <c r="W42" s="5">
        <f>IFERROR(SUMIFS('Eurostat comsumption'!W$2:W$185,'Eurostat comsumption'!$C$2:$C$185,'Eurostat market shares'!$C42,'Eurostat comsumption'!$D$2:$D$185,'Eurostat market shares'!$D42)/SUMIFS('Eurostat comsumption'!W$2:W$185,'Eurostat comsumption'!$C$2:$C$185,'Eurostat market shares'!$C42,'Eurostat comsumption'!$D$2:$D$185,"total"),0)</f>
        <v>0</v>
      </c>
      <c r="X42" s="5">
        <f>IFERROR(SUMIFS('Eurostat comsumption'!X$2:X$185,'Eurostat comsumption'!$C$2:$C$185,'Eurostat market shares'!$C42,'Eurostat comsumption'!$D$2:$D$185,'Eurostat market shares'!$D42)/SUMIFS('Eurostat comsumption'!X$2:X$185,'Eurostat comsumption'!$C$2:$C$185,'Eurostat market shares'!$C42,'Eurostat comsumption'!$D$2:$D$185,"total"),0)</f>
        <v>0</v>
      </c>
      <c r="Y42" s="5">
        <f>IFERROR(SUMIFS('Eurostat comsumption'!Y$2:Y$185,'Eurostat comsumption'!$C$2:$C$185,'Eurostat market shares'!$C42,'Eurostat comsumption'!$D$2:$D$185,'Eurostat market shares'!$D42)/SUMIFS('Eurostat comsumption'!Y$2:Y$185,'Eurostat comsumption'!$C$2:$C$185,'Eurostat market shares'!$C42,'Eurostat comsumption'!$D$2:$D$185,"total"),0)</f>
        <v>0</v>
      </c>
      <c r="Z42" s="5">
        <f>IFERROR(SUMIFS('Eurostat comsumption'!Z$2:Z$185,'Eurostat comsumption'!$C$2:$C$185,'Eurostat market shares'!$C42,'Eurostat comsumption'!$D$2:$D$185,'Eurostat market shares'!$D42)/SUMIFS('Eurostat comsumption'!Z$2:Z$185,'Eurostat comsumption'!$C$2:$C$185,'Eurostat market shares'!$C42,'Eurostat comsumption'!$D$2:$D$185,"total"),0)</f>
        <v>0</v>
      </c>
    </row>
    <row r="43" spans="1:26" x14ac:dyDescent="0.3">
      <c r="A43" t="s">
        <v>9</v>
      </c>
      <c r="B43" t="s">
        <v>10</v>
      </c>
      <c r="C43" t="s">
        <v>27</v>
      </c>
      <c r="D43" t="s">
        <v>22</v>
      </c>
      <c r="E43" t="s">
        <v>13</v>
      </c>
      <c r="F43" t="s">
        <v>14</v>
      </c>
      <c r="G43" t="s">
        <v>14</v>
      </c>
      <c r="H43" t="s">
        <v>73</v>
      </c>
      <c r="I43" t="s">
        <v>16</v>
      </c>
      <c r="J43" s="5">
        <f>IFERROR(SUMIFS('Eurostat comsumption'!J$2:J$185,'Eurostat comsumption'!$C$2:$C$185,'Eurostat market shares'!$C43,'Eurostat comsumption'!$D$2:$D$185,'Eurostat market shares'!$D43)/SUMIFS('Eurostat comsumption'!J$2:J$185,'Eurostat comsumption'!$C$2:$C$185,'Eurostat market shares'!$C43,'Eurostat comsumption'!$D$2:$D$185,"total"),0)</f>
        <v>0.98556590090300833</v>
      </c>
      <c r="K43" s="5">
        <f>IFERROR(SUMIFS('Eurostat comsumption'!K$2:K$185,'Eurostat comsumption'!$C$2:$C$185,'Eurostat market shares'!$C43,'Eurostat comsumption'!$D$2:$D$185,'Eurostat market shares'!$D43)/SUMIFS('Eurostat comsumption'!K$2:K$185,'Eurostat comsumption'!$C$2:$C$185,'Eurostat market shares'!$C43,'Eurostat comsumption'!$D$2:$D$185,"total"),0)</f>
        <v>0.98384938396935995</v>
      </c>
      <c r="L43" s="5">
        <f>IFERROR(SUMIFS('Eurostat comsumption'!L$2:L$185,'Eurostat comsumption'!$C$2:$C$185,'Eurostat market shares'!$C43,'Eurostat comsumption'!$D$2:$D$185,'Eurostat market shares'!$D43)/SUMIFS('Eurostat comsumption'!L$2:L$185,'Eurostat comsumption'!$C$2:$C$185,'Eurostat market shares'!$C43,'Eurostat comsumption'!$D$2:$D$185,"total"),0)</f>
        <v>0.98336026951355526</v>
      </c>
      <c r="M43" s="5">
        <f>IFERROR(SUMIFS('Eurostat comsumption'!M$2:M$185,'Eurostat comsumption'!$C$2:$C$185,'Eurostat market shares'!$C43,'Eurostat comsumption'!$D$2:$D$185,'Eurostat market shares'!$D43)/SUMIFS('Eurostat comsumption'!M$2:M$185,'Eurostat comsumption'!$C$2:$C$185,'Eurostat market shares'!$C43,'Eurostat comsumption'!$D$2:$D$185,"total"),0)</f>
        <v>0.98114345718179596</v>
      </c>
      <c r="N43" s="5">
        <f>IFERROR(SUMIFS('Eurostat comsumption'!N$2:N$185,'Eurostat comsumption'!$C$2:$C$185,'Eurostat market shares'!$C43,'Eurostat comsumption'!$D$2:$D$185,'Eurostat market shares'!$D43)/SUMIFS('Eurostat comsumption'!N$2:N$185,'Eurostat comsumption'!$C$2:$C$185,'Eurostat market shares'!$C43,'Eurostat comsumption'!$D$2:$D$185,"total"),0)</f>
        <v>0.98232758620689653</v>
      </c>
      <c r="O43" s="5">
        <f>IFERROR(SUMIFS('Eurostat comsumption'!O$2:O$185,'Eurostat comsumption'!$C$2:$C$185,'Eurostat market shares'!$C43,'Eurostat comsumption'!$D$2:$D$185,'Eurostat market shares'!$D43)/SUMIFS('Eurostat comsumption'!O$2:O$185,'Eurostat comsumption'!$C$2:$C$185,'Eurostat market shares'!$C43,'Eurostat comsumption'!$D$2:$D$185,"total"),0)</f>
        <v>0.98355362293882131</v>
      </c>
      <c r="P43" s="5">
        <f>IFERROR(SUMIFS('Eurostat comsumption'!P$2:P$185,'Eurostat comsumption'!$C$2:$C$185,'Eurostat market shares'!$C43,'Eurostat comsumption'!$D$2:$D$185,'Eurostat market shares'!$D43)/SUMIFS('Eurostat comsumption'!P$2:P$185,'Eurostat comsumption'!$C$2:$C$185,'Eurostat market shares'!$C43,'Eurostat comsumption'!$D$2:$D$185,"total"),0)</f>
        <v>0.98330807442956969</v>
      </c>
      <c r="Q43" s="5">
        <f>IFERROR(SUMIFS('Eurostat comsumption'!Q$2:Q$185,'Eurostat comsumption'!$C$2:$C$185,'Eurostat market shares'!$C43,'Eurostat comsumption'!$D$2:$D$185,'Eurostat market shares'!$D43)/SUMIFS('Eurostat comsumption'!Q$2:Q$185,'Eurostat comsumption'!$C$2:$C$185,'Eurostat market shares'!$C43,'Eurostat comsumption'!$D$2:$D$185,"total"),0)</f>
        <v>0.98397357970662125</v>
      </c>
      <c r="R43" s="5">
        <f>IFERROR(SUMIFS('Eurostat comsumption'!R$2:R$185,'Eurostat comsumption'!$C$2:$C$185,'Eurostat market shares'!$C43,'Eurostat comsumption'!$D$2:$D$185,'Eurostat market shares'!$D43)/SUMIFS('Eurostat comsumption'!R$2:R$185,'Eurostat comsumption'!$C$2:$C$185,'Eurostat market shares'!$C43,'Eurostat comsumption'!$D$2:$D$185,"total"),0)</f>
        <v>0.96941662364481151</v>
      </c>
      <c r="S43" s="5">
        <f>IFERROR(SUMIFS('Eurostat comsumption'!S$2:S$185,'Eurostat comsumption'!$C$2:$C$185,'Eurostat market shares'!$C43,'Eurostat comsumption'!$D$2:$D$185,'Eurostat market shares'!$D43)/SUMIFS('Eurostat comsumption'!S$2:S$185,'Eurostat comsumption'!$C$2:$C$185,'Eurostat market shares'!$C43,'Eurostat comsumption'!$D$2:$D$185,"total"),0)</f>
        <v>0.95512682485681077</v>
      </c>
      <c r="T43" s="5">
        <f>IFERROR(SUMIFS('Eurostat comsumption'!T$2:T$185,'Eurostat comsumption'!$C$2:$C$185,'Eurostat market shares'!$C43,'Eurostat comsumption'!$D$2:$D$185,'Eurostat market shares'!$D43)/SUMIFS('Eurostat comsumption'!T$2:T$185,'Eurostat comsumption'!$C$2:$C$185,'Eurostat market shares'!$C43,'Eurostat comsumption'!$D$2:$D$185,"total"),0)</f>
        <v>0.95487961012679134</v>
      </c>
      <c r="U43" s="5">
        <f>IFERROR(SUMIFS('Eurostat comsumption'!U$2:U$185,'Eurostat comsumption'!$C$2:$C$185,'Eurostat market shares'!$C43,'Eurostat comsumption'!$D$2:$D$185,'Eurostat market shares'!$D43)/SUMIFS('Eurostat comsumption'!U$2:U$185,'Eurostat comsumption'!$C$2:$C$185,'Eurostat market shares'!$C43,'Eurostat comsumption'!$D$2:$D$185,"total"),0)</f>
        <v>0.94504203382963636</v>
      </c>
      <c r="V43" s="5">
        <f>IFERROR(SUMIFS('Eurostat comsumption'!V$2:V$185,'Eurostat comsumption'!$C$2:$C$185,'Eurostat market shares'!$C43,'Eurostat comsumption'!$D$2:$D$185,'Eurostat market shares'!$D43)/SUMIFS('Eurostat comsumption'!V$2:V$185,'Eurostat comsumption'!$C$2:$C$185,'Eurostat market shares'!$C43,'Eurostat comsumption'!$D$2:$D$185,"total"),0)</f>
        <v>0.94352794514855598</v>
      </c>
      <c r="W43" s="5">
        <f>IFERROR(SUMIFS('Eurostat comsumption'!W$2:W$185,'Eurostat comsumption'!$C$2:$C$185,'Eurostat market shares'!$C43,'Eurostat comsumption'!$D$2:$D$185,'Eurostat market shares'!$D43)/SUMIFS('Eurostat comsumption'!W$2:W$185,'Eurostat comsumption'!$C$2:$C$185,'Eurostat market shares'!$C43,'Eurostat comsumption'!$D$2:$D$185,"total"),0)</f>
        <v>0.93926126903866314</v>
      </c>
      <c r="X43" s="5">
        <f>IFERROR(SUMIFS('Eurostat comsumption'!X$2:X$185,'Eurostat comsumption'!$C$2:$C$185,'Eurostat market shares'!$C43,'Eurostat comsumption'!$D$2:$D$185,'Eurostat market shares'!$D43)/SUMIFS('Eurostat comsumption'!X$2:X$185,'Eurostat comsumption'!$C$2:$C$185,'Eurostat market shares'!$C43,'Eurostat comsumption'!$D$2:$D$185,"total"),0)</f>
        <v>0.88030182016898562</v>
      </c>
      <c r="Y43" s="5">
        <f>IFERROR(SUMIFS('Eurostat comsumption'!Y$2:Y$185,'Eurostat comsumption'!$C$2:$C$185,'Eurostat market shares'!$C43,'Eurostat comsumption'!$D$2:$D$185,'Eurostat market shares'!$D43)/SUMIFS('Eurostat comsumption'!Y$2:Y$185,'Eurostat comsumption'!$C$2:$C$185,'Eurostat market shares'!$C43,'Eurostat comsumption'!$D$2:$D$185,"total"),0)</f>
        <v>0.88200522193211495</v>
      </c>
      <c r="Z43" s="5">
        <f>IFERROR(SUMIFS('Eurostat comsumption'!Z$2:Z$185,'Eurostat comsumption'!$C$2:$C$185,'Eurostat market shares'!$C43,'Eurostat comsumption'!$D$2:$D$185,'Eurostat market shares'!$D43)/SUMIFS('Eurostat comsumption'!Z$2:Z$185,'Eurostat comsumption'!$C$2:$C$185,'Eurostat market shares'!$C43,'Eurostat comsumption'!$D$2:$D$185,"total"),0)</f>
        <v>0.95036620059318444</v>
      </c>
    </row>
    <row r="44" spans="1:26" x14ac:dyDescent="0.3">
      <c r="A44" t="s">
        <v>9</v>
      </c>
      <c r="B44" t="s">
        <v>10</v>
      </c>
      <c r="C44" t="s">
        <v>28</v>
      </c>
      <c r="D44" t="s">
        <v>12</v>
      </c>
      <c r="E44" t="s">
        <v>13</v>
      </c>
      <c r="F44" t="s">
        <v>14</v>
      </c>
      <c r="G44" t="s">
        <v>14</v>
      </c>
      <c r="H44" t="s">
        <v>73</v>
      </c>
      <c r="I44" t="s">
        <v>16</v>
      </c>
      <c r="J44" s="5">
        <f>IFERROR(SUMIFS('Eurostat comsumption'!J$2:J$185,'Eurostat comsumption'!$C$2:$C$185,'Eurostat market shares'!$C44,'Eurostat comsumption'!$D$2:$D$185,'Eurostat market shares'!$D44)/SUMIFS('Eurostat comsumption'!J$2:J$185,'Eurostat comsumption'!$C$2:$C$185,'Eurostat market shares'!$C44,'Eurostat comsumption'!$D$2:$D$185,"total"),0)</f>
        <v>1</v>
      </c>
      <c r="K44" s="5">
        <f>IFERROR(SUMIFS('Eurostat comsumption'!K$2:K$185,'Eurostat comsumption'!$C$2:$C$185,'Eurostat market shares'!$C44,'Eurostat comsumption'!$D$2:$D$185,'Eurostat market shares'!$D44)/SUMIFS('Eurostat comsumption'!K$2:K$185,'Eurostat comsumption'!$C$2:$C$185,'Eurostat market shares'!$C44,'Eurostat comsumption'!$D$2:$D$185,"total"),0)</f>
        <v>1</v>
      </c>
      <c r="L44" s="5">
        <f>IFERROR(SUMIFS('Eurostat comsumption'!L$2:L$185,'Eurostat comsumption'!$C$2:$C$185,'Eurostat market shares'!$C44,'Eurostat comsumption'!$D$2:$D$185,'Eurostat market shares'!$D44)/SUMIFS('Eurostat comsumption'!L$2:L$185,'Eurostat comsumption'!$C$2:$C$185,'Eurostat market shares'!$C44,'Eurostat comsumption'!$D$2:$D$185,"total"),0)</f>
        <v>1</v>
      </c>
      <c r="M44" s="5">
        <f>IFERROR(SUMIFS('Eurostat comsumption'!M$2:M$185,'Eurostat comsumption'!$C$2:$C$185,'Eurostat market shares'!$C44,'Eurostat comsumption'!$D$2:$D$185,'Eurostat market shares'!$D44)/SUMIFS('Eurostat comsumption'!M$2:M$185,'Eurostat comsumption'!$C$2:$C$185,'Eurostat market shares'!$C44,'Eurostat comsumption'!$D$2:$D$185,"total"),0)</f>
        <v>1</v>
      </c>
      <c r="N44" s="5">
        <f>IFERROR(SUMIFS('Eurostat comsumption'!N$2:N$185,'Eurostat comsumption'!$C$2:$C$185,'Eurostat market shares'!$C44,'Eurostat comsumption'!$D$2:$D$185,'Eurostat market shares'!$D44)/SUMIFS('Eurostat comsumption'!N$2:N$185,'Eurostat comsumption'!$C$2:$C$185,'Eurostat market shares'!$C44,'Eurostat comsumption'!$D$2:$D$185,"total"),0)</f>
        <v>1</v>
      </c>
      <c r="O44" s="5">
        <f>IFERROR(SUMIFS('Eurostat comsumption'!O$2:O$185,'Eurostat comsumption'!$C$2:$C$185,'Eurostat market shares'!$C44,'Eurostat comsumption'!$D$2:$D$185,'Eurostat market shares'!$D44)/SUMIFS('Eurostat comsumption'!O$2:O$185,'Eurostat comsumption'!$C$2:$C$185,'Eurostat market shares'!$C44,'Eurostat comsumption'!$D$2:$D$185,"total"),0)</f>
        <v>1</v>
      </c>
      <c r="P44" s="5">
        <f>IFERROR(SUMIFS('Eurostat comsumption'!P$2:P$185,'Eurostat comsumption'!$C$2:$C$185,'Eurostat market shares'!$C44,'Eurostat comsumption'!$D$2:$D$185,'Eurostat market shares'!$D44)/SUMIFS('Eurostat comsumption'!P$2:P$185,'Eurostat comsumption'!$C$2:$C$185,'Eurostat market shares'!$C44,'Eurostat comsumption'!$D$2:$D$185,"total"),0)</f>
        <v>1</v>
      </c>
      <c r="Q44" s="5">
        <f>IFERROR(SUMIFS('Eurostat comsumption'!Q$2:Q$185,'Eurostat comsumption'!$C$2:$C$185,'Eurostat market shares'!$C44,'Eurostat comsumption'!$D$2:$D$185,'Eurostat market shares'!$D44)/SUMIFS('Eurostat comsumption'!Q$2:Q$185,'Eurostat comsumption'!$C$2:$C$185,'Eurostat market shares'!$C44,'Eurostat comsumption'!$D$2:$D$185,"total"),0)</f>
        <v>1</v>
      </c>
      <c r="R44" s="5">
        <f>IFERROR(SUMIFS('Eurostat comsumption'!R$2:R$185,'Eurostat comsumption'!$C$2:$C$185,'Eurostat market shares'!$C44,'Eurostat comsumption'!$D$2:$D$185,'Eurostat market shares'!$D44)/SUMIFS('Eurostat comsumption'!R$2:R$185,'Eurostat comsumption'!$C$2:$C$185,'Eurostat market shares'!$C44,'Eurostat comsumption'!$D$2:$D$185,"total"),0)</f>
        <v>1</v>
      </c>
      <c r="S44" s="5">
        <f>IFERROR(SUMIFS('Eurostat comsumption'!S$2:S$185,'Eurostat comsumption'!$C$2:$C$185,'Eurostat market shares'!$C44,'Eurostat comsumption'!$D$2:$D$185,'Eurostat market shares'!$D44)/SUMIFS('Eurostat comsumption'!S$2:S$185,'Eurostat comsumption'!$C$2:$C$185,'Eurostat market shares'!$C44,'Eurostat comsumption'!$D$2:$D$185,"total"),0)</f>
        <v>1</v>
      </c>
      <c r="T44" s="5">
        <f>IFERROR(SUMIFS('Eurostat comsumption'!T$2:T$185,'Eurostat comsumption'!$C$2:$C$185,'Eurostat market shares'!$C44,'Eurostat comsumption'!$D$2:$D$185,'Eurostat market shares'!$D44)/SUMIFS('Eurostat comsumption'!T$2:T$185,'Eurostat comsumption'!$C$2:$C$185,'Eurostat market shares'!$C44,'Eurostat comsumption'!$D$2:$D$185,"total"),0)</f>
        <v>1</v>
      </c>
      <c r="U44" s="5">
        <f>IFERROR(SUMIFS('Eurostat comsumption'!U$2:U$185,'Eurostat comsumption'!$C$2:$C$185,'Eurostat market shares'!$C44,'Eurostat comsumption'!$D$2:$D$185,'Eurostat market shares'!$D44)/SUMIFS('Eurostat comsumption'!U$2:U$185,'Eurostat comsumption'!$C$2:$C$185,'Eurostat market shares'!$C44,'Eurostat comsumption'!$D$2:$D$185,"total"),0)</f>
        <v>1</v>
      </c>
      <c r="V44" s="5">
        <f>IFERROR(SUMIFS('Eurostat comsumption'!V$2:V$185,'Eurostat comsumption'!$C$2:$C$185,'Eurostat market shares'!$C44,'Eurostat comsumption'!$D$2:$D$185,'Eurostat market shares'!$D44)/SUMIFS('Eurostat comsumption'!V$2:V$185,'Eurostat comsumption'!$C$2:$C$185,'Eurostat market shares'!$C44,'Eurostat comsumption'!$D$2:$D$185,"total"),0)</f>
        <v>1</v>
      </c>
      <c r="W44" s="5">
        <f>IFERROR(SUMIFS('Eurostat comsumption'!W$2:W$185,'Eurostat comsumption'!$C$2:$C$185,'Eurostat market shares'!$C44,'Eurostat comsumption'!$D$2:$D$185,'Eurostat market shares'!$D44)/SUMIFS('Eurostat comsumption'!W$2:W$185,'Eurostat comsumption'!$C$2:$C$185,'Eurostat market shares'!$C44,'Eurostat comsumption'!$D$2:$D$185,"total"),0)</f>
        <v>1</v>
      </c>
      <c r="X44" s="5">
        <f>IFERROR(SUMIFS('Eurostat comsumption'!X$2:X$185,'Eurostat comsumption'!$C$2:$C$185,'Eurostat market shares'!$C44,'Eurostat comsumption'!$D$2:$D$185,'Eurostat market shares'!$D44)/SUMIFS('Eurostat comsumption'!X$2:X$185,'Eurostat comsumption'!$C$2:$C$185,'Eurostat market shares'!$C44,'Eurostat comsumption'!$D$2:$D$185,"total"),0)</f>
        <v>1</v>
      </c>
      <c r="Y44" s="5">
        <f>IFERROR(SUMIFS('Eurostat comsumption'!Y$2:Y$185,'Eurostat comsumption'!$C$2:$C$185,'Eurostat market shares'!$C44,'Eurostat comsumption'!$D$2:$D$185,'Eurostat market shares'!$D44)/SUMIFS('Eurostat comsumption'!Y$2:Y$185,'Eurostat comsumption'!$C$2:$C$185,'Eurostat market shares'!$C44,'Eurostat comsumption'!$D$2:$D$185,"total"),0)</f>
        <v>1</v>
      </c>
      <c r="Z44" s="5">
        <f>IFERROR(SUMIFS('Eurostat comsumption'!Z$2:Z$185,'Eurostat comsumption'!$C$2:$C$185,'Eurostat market shares'!$C44,'Eurostat comsumption'!$D$2:$D$185,'Eurostat market shares'!$D44)/SUMIFS('Eurostat comsumption'!Z$2:Z$185,'Eurostat comsumption'!$C$2:$C$185,'Eurostat market shares'!$C44,'Eurostat comsumption'!$D$2:$D$185,"total"),0)</f>
        <v>1</v>
      </c>
    </row>
    <row r="45" spans="1:26" x14ac:dyDescent="0.3">
      <c r="A45" t="s">
        <v>9</v>
      </c>
      <c r="B45" t="s">
        <v>10</v>
      </c>
      <c r="C45" t="s">
        <v>28</v>
      </c>
      <c r="D45" t="s">
        <v>17</v>
      </c>
      <c r="E45" t="s">
        <v>13</v>
      </c>
      <c r="F45" t="s">
        <v>14</v>
      </c>
      <c r="G45" t="s">
        <v>14</v>
      </c>
      <c r="H45" t="s">
        <v>73</v>
      </c>
      <c r="I45" t="s">
        <v>16</v>
      </c>
      <c r="J45" s="5">
        <f>IFERROR(SUMIFS('Eurostat comsumption'!J$2:J$185,'Eurostat comsumption'!$C$2:$C$185,'Eurostat market shares'!$C45,'Eurostat comsumption'!$D$2:$D$185,'Eurostat market shares'!$D45)/SUMIFS('Eurostat comsumption'!J$2:J$185,'Eurostat comsumption'!$C$2:$C$185,'Eurostat market shares'!$C45,'Eurostat comsumption'!$D$2:$D$185,"total"),0)</f>
        <v>1.1902967012910751E-5</v>
      </c>
      <c r="K45" s="5">
        <f>IFERROR(SUMIFS('Eurostat comsumption'!K$2:K$185,'Eurostat comsumption'!$C$2:$C$185,'Eurostat market shares'!$C45,'Eurostat comsumption'!$D$2:$D$185,'Eurostat market shares'!$D45)/SUMIFS('Eurostat comsumption'!K$2:K$185,'Eurostat comsumption'!$C$2:$C$185,'Eurostat market shares'!$C45,'Eurostat comsumption'!$D$2:$D$185,"total"),0)</f>
        <v>1.5716196916089261E-4</v>
      </c>
      <c r="L45" s="5">
        <f>IFERROR(SUMIFS('Eurostat comsumption'!L$2:L$185,'Eurostat comsumption'!$C$2:$C$185,'Eurostat market shares'!$C45,'Eurostat comsumption'!$D$2:$D$185,'Eurostat market shares'!$D45)/SUMIFS('Eurostat comsumption'!L$2:L$185,'Eurostat comsumption'!$C$2:$C$185,'Eurostat market shares'!$C45,'Eurostat comsumption'!$D$2:$D$185,"total"),0)</f>
        <v>1.8475024322172978E-4</v>
      </c>
      <c r="M45" s="5">
        <f>IFERROR(SUMIFS('Eurostat comsumption'!M$2:M$185,'Eurostat comsumption'!$C$2:$C$185,'Eurostat market shares'!$C45,'Eurostat comsumption'!$D$2:$D$185,'Eurostat market shares'!$D45)/SUMIFS('Eurostat comsumption'!M$2:M$185,'Eurostat comsumption'!$C$2:$C$185,'Eurostat market shares'!$C45,'Eurostat comsumption'!$D$2:$D$185,"total"),0)</f>
        <v>2.6035145458953905E-4</v>
      </c>
      <c r="N45" s="5">
        <f>IFERROR(SUMIFS('Eurostat comsumption'!N$2:N$185,'Eurostat comsumption'!$C$2:$C$185,'Eurostat market shares'!$C45,'Eurostat comsumption'!$D$2:$D$185,'Eurostat market shares'!$D45)/SUMIFS('Eurostat comsumption'!N$2:N$185,'Eurostat comsumption'!$C$2:$C$185,'Eurostat market shares'!$C45,'Eurostat comsumption'!$D$2:$D$185,"total"),0)</f>
        <v>2.897356704030085E-4</v>
      </c>
      <c r="O45" s="5">
        <f>IFERROR(SUMIFS('Eurostat comsumption'!O$2:O$185,'Eurostat comsumption'!$C$2:$C$185,'Eurostat market shares'!$C45,'Eurostat comsumption'!$D$2:$D$185,'Eurostat market shares'!$D45)/SUMIFS('Eurostat comsumption'!O$2:O$185,'Eurostat comsumption'!$C$2:$C$185,'Eurostat market shares'!$C45,'Eurostat comsumption'!$D$2:$D$185,"total"),0)</f>
        <v>3.2255174267538752E-4</v>
      </c>
      <c r="P45" s="5">
        <f>IFERROR(SUMIFS('Eurostat comsumption'!P$2:P$185,'Eurostat comsumption'!$C$2:$C$185,'Eurostat market shares'!$C45,'Eurostat comsumption'!$D$2:$D$185,'Eurostat market shares'!$D45)/SUMIFS('Eurostat comsumption'!P$2:P$185,'Eurostat comsumption'!$C$2:$C$185,'Eurostat market shares'!$C45,'Eurostat comsumption'!$D$2:$D$185,"total"),0)</f>
        <v>4.2243734504050659E-4</v>
      </c>
      <c r="Q45" s="5">
        <f>IFERROR(SUMIFS('Eurostat comsumption'!Q$2:Q$185,'Eurostat comsumption'!$C$2:$C$185,'Eurostat market shares'!$C45,'Eurostat comsumption'!$D$2:$D$185,'Eurostat market shares'!$D45)/SUMIFS('Eurostat comsumption'!Q$2:Q$185,'Eurostat comsumption'!$C$2:$C$185,'Eurostat market shares'!$C45,'Eurostat comsumption'!$D$2:$D$185,"total"),0)</f>
        <v>4.7381997200333448E-4</v>
      </c>
      <c r="R45" s="5">
        <f>IFERROR(SUMIFS('Eurostat comsumption'!R$2:R$185,'Eurostat comsumption'!$C$2:$C$185,'Eurostat market shares'!$C45,'Eurostat comsumption'!$D$2:$D$185,'Eurostat market shares'!$D45)/SUMIFS('Eurostat comsumption'!R$2:R$185,'Eurostat comsumption'!$C$2:$C$185,'Eurostat market shares'!$C45,'Eurostat comsumption'!$D$2:$D$185,"total"),0)</f>
        <v>5.9241825130181404E-4</v>
      </c>
      <c r="S45" s="5">
        <f>IFERROR(SUMIFS('Eurostat comsumption'!S$2:S$185,'Eurostat comsumption'!$C$2:$C$185,'Eurostat market shares'!$C45,'Eurostat comsumption'!$D$2:$D$185,'Eurostat market shares'!$D45)/SUMIFS('Eurostat comsumption'!S$2:S$185,'Eurostat comsumption'!$C$2:$C$185,'Eurostat market shares'!$C45,'Eurostat comsumption'!$D$2:$D$185,"total"),0)</f>
        <v>6.1103583858027142E-4</v>
      </c>
      <c r="T45" s="5">
        <f>IFERROR(SUMIFS('Eurostat comsumption'!T$2:T$185,'Eurostat comsumption'!$C$2:$C$185,'Eurostat market shares'!$C45,'Eurostat comsumption'!$D$2:$D$185,'Eurostat market shares'!$D45)/SUMIFS('Eurostat comsumption'!T$2:T$185,'Eurostat comsumption'!$C$2:$C$185,'Eurostat market shares'!$C45,'Eurostat comsumption'!$D$2:$D$185,"total"),0)</f>
        <v>6.6045216512119499E-4</v>
      </c>
      <c r="U45" s="5">
        <f>IFERROR(SUMIFS('Eurostat comsumption'!U$2:U$185,'Eurostat comsumption'!$C$2:$C$185,'Eurostat market shares'!$C45,'Eurostat comsumption'!$D$2:$D$185,'Eurostat market shares'!$D45)/SUMIFS('Eurostat comsumption'!U$2:U$185,'Eurostat comsumption'!$C$2:$C$185,'Eurostat market shares'!$C45,'Eurostat comsumption'!$D$2:$D$185,"total"),0)</f>
        <v>1.0513390365431646E-3</v>
      </c>
      <c r="V45" s="5">
        <f>IFERROR(SUMIFS('Eurostat comsumption'!V$2:V$185,'Eurostat comsumption'!$C$2:$C$185,'Eurostat market shares'!$C45,'Eurostat comsumption'!$D$2:$D$185,'Eurostat market shares'!$D45)/SUMIFS('Eurostat comsumption'!V$2:V$185,'Eurostat comsumption'!$C$2:$C$185,'Eurostat market shares'!$C45,'Eurostat comsumption'!$D$2:$D$185,"total"),0)</f>
        <v>1.1425330365467754E-3</v>
      </c>
      <c r="W45" s="5">
        <f>IFERROR(SUMIFS('Eurostat comsumption'!W$2:W$185,'Eurostat comsumption'!$C$2:$C$185,'Eurostat market shares'!$C45,'Eurostat comsumption'!$D$2:$D$185,'Eurostat market shares'!$D45)/SUMIFS('Eurostat comsumption'!W$2:W$185,'Eurostat comsumption'!$C$2:$C$185,'Eurostat market shares'!$C45,'Eurostat comsumption'!$D$2:$D$185,"total"),0)</f>
        <v>1.2440057807265323E-3</v>
      </c>
      <c r="X45" s="5">
        <f>IFERROR(SUMIFS('Eurostat comsumption'!X$2:X$185,'Eurostat comsumption'!$C$2:$C$185,'Eurostat market shares'!$C45,'Eurostat comsumption'!$D$2:$D$185,'Eurostat market shares'!$D45)/SUMIFS('Eurostat comsumption'!X$2:X$185,'Eurostat comsumption'!$C$2:$C$185,'Eurostat market shares'!$C45,'Eurostat comsumption'!$D$2:$D$185,"total"),0)</f>
        <v>1.3059785248156325E-3</v>
      </c>
      <c r="Y45" s="5">
        <f>IFERROR(SUMIFS('Eurostat comsumption'!Y$2:Y$185,'Eurostat comsumption'!$C$2:$C$185,'Eurostat market shares'!$C45,'Eurostat comsumption'!$D$2:$D$185,'Eurostat market shares'!$D45)/SUMIFS('Eurostat comsumption'!Y$2:Y$185,'Eurostat comsumption'!$C$2:$C$185,'Eurostat market shares'!$C45,'Eurostat comsumption'!$D$2:$D$185,"total"),0)</f>
        <v>1.3318472439614207E-3</v>
      </c>
      <c r="Z45" s="5">
        <f>IFERROR(SUMIFS('Eurostat comsumption'!Z$2:Z$185,'Eurostat comsumption'!$C$2:$C$185,'Eurostat market shares'!$C45,'Eurostat comsumption'!$D$2:$D$185,'Eurostat market shares'!$D45)/SUMIFS('Eurostat comsumption'!Z$2:Z$185,'Eurostat comsumption'!$C$2:$C$185,'Eurostat market shares'!$C45,'Eurostat comsumption'!$D$2:$D$185,"total"),0)</f>
        <v>1.3725411157691067E-3</v>
      </c>
    </row>
    <row r="46" spans="1:26" x14ac:dyDescent="0.3">
      <c r="A46" t="s">
        <v>9</v>
      </c>
      <c r="B46" t="s">
        <v>10</v>
      </c>
      <c r="C46" t="s">
        <v>28</v>
      </c>
      <c r="D46" t="s">
        <v>18</v>
      </c>
      <c r="E46" t="s">
        <v>13</v>
      </c>
      <c r="F46" t="s">
        <v>14</v>
      </c>
      <c r="G46" t="s">
        <v>14</v>
      </c>
      <c r="H46" t="s">
        <v>73</v>
      </c>
      <c r="I46" t="s">
        <v>16</v>
      </c>
      <c r="J46" s="5">
        <f>IFERROR(SUMIFS('Eurostat comsumption'!J$2:J$185,'Eurostat comsumption'!$C$2:$C$185,'Eurostat market shares'!$C46,'Eurostat comsumption'!$D$2:$D$185,'Eurostat market shares'!$D46)/SUMIFS('Eurostat comsumption'!J$2:J$185,'Eurostat comsumption'!$C$2:$C$185,'Eurostat market shares'!$C46,'Eurostat comsumption'!$D$2:$D$185,"total"),0)</f>
        <v>0</v>
      </c>
      <c r="K46" s="5">
        <f>IFERROR(SUMIFS('Eurostat comsumption'!K$2:K$185,'Eurostat comsumption'!$C$2:$C$185,'Eurostat market shares'!$C46,'Eurostat comsumption'!$D$2:$D$185,'Eurostat market shares'!$D46)/SUMIFS('Eurostat comsumption'!K$2:K$185,'Eurostat comsumption'!$C$2:$C$185,'Eurostat market shares'!$C46,'Eurostat comsumption'!$D$2:$D$185,"total"),0)</f>
        <v>0</v>
      </c>
      <c r="L46" s="5">
        <f>IFERROR(SUMIFS('Eurostat comsumption'!L$2:L$185,'Eurostat comsumption'!$C$2:$C$185,'Eurostat market shares'!$C46,'Eurostat comsumption'!$D$2:$D$185,'Eurostat market shares'!$D46)/SUMIFS('Eurostat comsumption'!L$2:L$185,'Eurostat comsumption'!$C$2:$C$185,'Eurostat market shares'!$C46,'Eurostat comsumption'!$D$2:$D$185,"total"),0)</f>
        <v>0</v>
      </c>
      <c r="M46" s="5">
        <f>IFERROR(SUMIFS('Eurostat comsumption'!M$2:M$185,'Eurostat comsumption'!$C$2:$C$185,'Eurostat market shares'!$C46,'Eurostat comsumption'!$D$2:$D$185,'Eurostat market shares'!$D46)/SUMIFS('Eurostat comsumption'!M$2:M$185,'Eurostat comsumption'!$C$2:$C$185,'Eurostat market shares'!$C46,'Eurostat comsumption'!$D$2:$D$185,"total"),0)</f>
        <v>0</v>
      </c>
      <c r="N46" s="5">
        <f>IFERROR(SUMIFS('Eurostat comsumption'!N$2:N$185,'Eurostat comsumption'!$C$2:$C$185,'Eurostat market shares'!$C46,'Eurostat comsumption'!$D$2:$D$185,'Eurostat market shares'!$D46)/SUMIFS('Eurostat comsumption'!N$2:N$185,'Eurostat comsumption'!$C$2:$C$185,'Eurostat market shares'!$C46,'Eurostat comsumption'!$D$2:$D$185,"total"),0)</f>
        <v>0</v>
      </c>
      <c r="O46" s="5">
        <f>IFERROR(SUMIFS('Eurostat comsumption'!O$2:O$185,'Eurostat comsumption'!$C$2:$C$185,'Eurostat market shares'!$C46,'Eurostat comsumption'!$D$2:$D$185,'Eurostat market shares'!$D46)/SUMIFS('Eurostat comsumption'!O$2:O$185,'Eurostat comsumption'!$C$2:$C$185,'Eurostat market shares'!$C46,'Eurostat comsumption'!$D$2:$D$185,"total"),0)</f>
        <v>0</v>
      </c>
      <c r="P46" s="5">
        <f>IFERROR(SUMIFS('Eurostat comsumption'!P$2:P$185,'Eurostat comsumption'!$C$2:$C$185,'Eurostat market shares'!$C46,'Eurostat comsumption'!$D$2:$D$185,'Eurostat market shares'!$D46)/SUMIFS('Eurostat comsumption'!P$2:P$185,'Eurostat comsumption'!$C$2:$C$185,'Eurostat market shares'!$C46,'Eurostat comsumption'!$D$2:$D$185,"total"),0)</f>
        <v>0</v>
      </c>
      <c r="Q46" s="5">
        <f>IFERROR(SUMIFS('Eurostat comsumption'!Q$2:Q$185,'Eurostat comsumption'!$C$2:$C$185,'Eurostat market shares'!$C46,'Eurostat comsumption'!$D$2:$D$185,'Eurostat market shares'!$D46)/SUMIFS('Eurostat comsumption'!Q$2:Q$185,'Eurostat comsumption'!$C$2:$C$185,'Eurostat market shares'!$C46,'Eurostat comsumption'!$D$2:$D$185,"total"),0)</f>
        <v>0</v>
      </c>
      <c r="R46" s="5">
        <f>IFERROR(SUMIFS('Eurostat comsumption'!R$2:R$185,'Eurostat comsumption'!$C$2:$C$185,'Eurostat market shares'!$C46,'Eurostat comsumption'!$D$2:$D$185,'Eurostat market shares'!$D46)/SUMIFS('Eurostat comsumption'!R$2:R$185,'Eurostat comsumption'!$C$2:$C$185,'Eurostat market shares'!$C46,'Eurostat comsumption'!$D$2:$D$185,"total"),0)</f>
        <v>0</v>
      </c>
      <c r="S46" s="5">
        <f>IFERROR(SUMIFS('Eurostat comsumption'!S$2:S$185,'Eurostat comsumption'!$C$2:$C$185,'Eurostat market shares'!$C46,'Eurostat comsumption'!$D$2:$D$185,'Eurostat market shares'!$D46)/SUMIFS('Eurostat comsumption'!S$2:S$185,'Eurostat comsumption'!$C$2:$C$185,'Eurostat market shares'!$C46,'Eurostat comsumption'!$D$2:$D$185,"total"),0)</f>
        <v>0</v>
      </c>
      <c r="T46" s="5">
        <f>IFERROR(SUMIFS('Eurostat comsumption'!T$2:T$185,'Eurostat comsumption'!$C$2:$C$185,'Eurostat market shares'!$C46,'Eurostat comsumption'!$D$2:$D$185,'Eurostat market shares'!$D46)/SUMIFS('Eurostat comsumption'!T$2:T$185,'Eurostat comsumption'!$C$2:$C$185,'Eurostat market shares'!$C46,'Eurostat comsumption'!$D$2:$D$185,"total"),0)</f>
        <v>0</v>
      </c>
      <c r="U46" s="5">
        <f>IFERROR(SUMIFS('Eurostat comsumption'!U$2:U$185,'Eurostat comsumption'!$C$2:$C$185,'Eurostat market shares'!$C46,'Eurostat comsumption'!$D$2:$D$185,'Eurostat market shares'!$D46)/SUMIFS('Eurostat comsumption'!U$2:U$185,'Eurostat comsumption'!$C$2:$C$185,'Eurostat market shares'!$C46,'Eurostat comsumption'!$D$2:$D$185,"total"),0)</f>
        <v>0</v>
      </c>
      <c r="V46" s="5">
        <f>IFERROR(SUMIFS('Eurostat comsumption'!V$2:V$185,'Eurostat comsumption'!$C$2:$C$185,'Eurostat market shares'!$C46,'Eurostat comsumption'!$D$2:$D$185,'Eurostat market shares'!$D46)/SUMIFS('Eurostat comsumption'!V$2:V$185,'Eurostat comsumption'!$C$2:$C$185,'Eurostat market shares'!$C46,'Eurostat comsumption'!$D$2:$D$185,"total"),0)</f>
        <v>0</v>
      </c>
      <c r="W46" s="5">
        <f>IFERROR(SUMIFS('Eurostat comsumption'!W$2:W$185,'Eurostat comsumption'!$C$2:$C$185,'Eurostat market shares'!$C46,'Eurostat comsumption'!$D$2:$D$185,'Eurostat market shares'!$D46)/SUMIFS('Eurostat comsumption'!W$2:W$185,'Eurostat comsumption'!$C$2:$C$185,'Eurostat market shares'!$C46,'Eurostat comsumption'!$D$2:$D$185,"total"),0)</f>
        <v>0</v>
      </c>
      <c r="X46" s="5">
        <f>IFERROR(SUMIFS('Eurostat comsumption'!X$2:X$185,'Eurostat comsumption'!$C$2:$C$185,'Eurostat market shares'!$C46,'Eurostat comsumption'!$D$2:$D$185,'Eurostat market shares'!$D46)/SUMIFS('Eurostat comsumption'!X$2:X$185,'Eurostat comsumption'!$C$2:$C$185,'Eurostat market shares'!$C46,'Eurostat comsumption'!$D$2:$D$185,"total"),0)</f>
        <v>0</v>
      </c>
      <c r="Y46" s="5">
        <f>IFERROR(SUMIFS('Eurostat comsumption'!Y$2:Y$185,'Eurostat comsumption'!$C$2:$C$185,'Eurostat market shares'!$C46,'Eurostat comsumption'!$D$2:$D$185,'Eurostat market shares'!$D46)/SUMIFS('Eurostat comsumption'!Y$2:Y$185,'Eurostat comsumption'!$C$2:$C$185,'Eurostat market shares'!$C46,'Eurostat comsumption'!$D$2:$D$185,"total"),0)</f>
        <v>0</v>
      </c>
      <c r="Z46" s="5">
        <f>IFERROR(SUMIFS('Eurostat comsumption'!Z$2:Z$185,'Eurostat comsumption'!$C$2:$C$185,'Eurostat market shares'!$C46,'Eurostat comsumption'!$D$2:$D$185,'Eurostat market shares'!$D46)/SUMIFS('Eurostat comsumption'!Z$2:Z$185,'Eurostat comsumption'!$C$2:$C$185,'Eurostat market shares'!$C46,'Eurostat comsumption'!$D$2:$D$185,"total"),0)</f>
        <v>0</v>
      </c>
    </row>
    <row r="47" spans="1:26" x14ac:dyDescent="0.3">
      <c r="A47" t="s">
        <v>9</v>
      </c>
      <c r="B47" t="s">
        <v>10</v>
      </c>
      <c r="C47" t="s">
        <v>28</v>
      </c>
      <c r="D47" t="s">
        <v>19</v>
      </c>
      <c r="E47" t="s">
        <v>13</v>
      </c>
      <c r="F47" t="s">
        <v>14</v>
      </c>
      <c r="G47" t="s">
        <v>14</v>
      </c>
      <c r="H47" t="s">
        <v>73</v>
      </c>
      <c r="I47" t="s">
        <v>16</v>
      </c>
      <c r="J47" s="5">
        <f>IFERROR(SUMIFS('Eurostat comsumption'!J$2:J$185,'Eurostat comsumption'!$C$2:$C$185,'Eurostat market shares'!$C47,'Eurostat comsumption'!$D$2:$D$185,'Eurostat market shares'!$D47)/SUMIFS('Eurostat comsumption'!J$2:J$185,'Eurostat comsumption'!$C$2:$C$185,'Eurostat market shares'!$C47,'Eurostat comsumption'!$D$2:$D$185,"total"),0)</f>
        <v>1.5999571493187537E-2</v>
      </c>
      <c r="K47" s="5">
        <f>IFERROR(SUMIFS('Eurostat comsumption'!K$2:K$185,'Eurostat comsumption'!$C$2:$C$185,'Eurostat market shares'!$C47,'Eurostat comsumption'!$D$2:$D$185,'Eurostat market shares'!$D47)/SUMIFS('Eurostat comsumption'!K$2:K$185,'Eurostat comsumption'!$C$2:$C$185,'Eurostat market shares'!$C47,'Eurostat comsumption'!$D$2:$D$185,"total"),0)</f>
        <v>1.612678256052209E-2</v>
      </c>
      <c r="L47" s="5">
        <f>IFERROR(SUMIFS('Eurostat comsumption'!L$2:L$185,'Eurostat comsumption'!$C$2:$C$185,'Eurostat market shares'!$C47,'Eurostat comsumption'!$D$2:$D$185,'Eurostat market shares'!$D47)/SUMIFS('Eurostat comsumption'!L$2:L$185,'Eurostat comsumption'!$C$2:$C$185,'Eurostat market shares'!$C47,'Eurostat comsumption'!$D$2:$D$185,"total"),0)</f>
        <v>1.6338603956406805E-2</v>
      </c>
      <c r="M47" s="5">
        <f>IFERROR(SUMIFS('Eurostat comsumption'!M$2:M$185,'Eurostat comsumption'!$C$2:$C$185,'Eurostat market shares'!$C47,'Eurostat comsumption'!$D$2:$D$185,'Eurostat market shares'!$D47)/SUMIFS('Eurostat comsumption'!M$2:M$185,'Eurostat comsumption'!$C$2:$C$185,'Eurostat market shares'!$C47,'Eurostat comsumption'!$D$2:$D$185,"total"),0)</f>
        <v>1.6724102979931078E-2</v>
      </c>
      <c r="N47" s="5">
        <f>IFERROR(SUMIFS('Eurostat comsumption'!N$2:N$185,'Eurostat comsumption'!$C$2:$C$185,'Eurostat market shares'!$C47,'Eurostat comsumption'!$D$2:$D$185,'Eurostat market shares'!$D47)/SUMIFS('Eurostat comsumption'!N$2:N$185,'Eurostat comsumption'!$C$2:$C$185,'Eurostat market shares'!$C47,'Eurostat comsumption'!$D$2:$D$185,"total"),0)</f>
        <v>1.6987971042200886E-2</v>
      </c>
      <c r="O47" s="5">
        <f>IFERROR(SUMIFS('Eurostat comsumption'!O$2:O$185,'Eurostat comsumption'!$C$2:$C$185,'Eurostat market shares'!$C47,'Eurostat comsumption'!$D$2:$D$185,'Eurostat market shares'!$D47)/SUMIFS('Eurostat comsumption'!O$2:O$185,'Eurostat comsumption'!$C$2:$C$185,'Eurostat market shares'!$C47,'Eurostat comsumption'!$D$2:$D$185,"total"),0)</f>
        <v>1.6882198926818585E-2</v>
      </c>
      <c r="P47" s="5">
        <f>IFERROR(SUMIFS('Eurostat comsumption'!P$2:P$185,'Eurostat comsumption'!$C$2:$C$185,'Eurostat market shares'!$C47,'Eurostat comsumption'!$D$2:$D$185,'Eurostat market shares'!$D47)/SUMIFS('Eurostat comsumption'!P$2:P$185,'Eurostat comsumption'!$C$2:$C$185,'Eurostat market shares'!$C47,'Eurostat comsumption'!$D$2:$D$185,"total"),0)</f>
        <v>1.6942895946180692E-2</v>
      </c>
      <c r="Q47" s="5">
        <f>IFERROR(SUMIFS('Eurostat comsumption'!Q$2:Q$185,'Eurostat comsumption'!$C$2:$C$185,'Eurostat market shares'!$C47,'Eurostat comsumption'!$D$2:$D$185,'Eurostat market shares'!$D47)/SUMIFS('Eurostat comsumption'!Q$2:Q$185,'Eurostat comsumption'!$C$2:$C$185,'Eurostat market shares'!$C47,'Eurostat comsumption'!$D$2:$D$185,"total"),0)</f>
        <v>1.6953317919438809E-2</v>
      </c>
      <c r="R47" s="5">
        <f>IFERROR(SUMIFS('Eurostat comsumption'!R$2:R$185,'Eurostat comsumption'!$C$2:$C$185,'Eurostat market shares'!$C47,'Eurostat comsumption'!$D$2:$D$185,'Eurostat market shares'!$D47)/SUMIFS('Eurostat comsumption'!R$2:R$185,'Eurostat comsumption'!$C$2:$C$185,'Eurostat market shares'!$C47,'Eurostat comsumption'!$D$2:$D$185,"total"),0)</f>
        <v>1.7993449259878825E-2</v>
      </c>
      <c r="S47" s="5">
        <f>IFERROR(SUMIFS('Eurostat comsumption'!S$2:S$185,'Eurostat comsumption'!$C$2:$C$185,'Eurostat market shares'!$C47,'Eurostat comsumption'!$D$2:$D$185,'Eurostat market shares'!$D47)/SUMIFS('Eurostat comsumption'!S$2:S$185,'Eurostat comsumption'!$C$2:$C$185,'Eurostat market shares'!$C47,'Eurostat comsumption'!$D$2:$D$185,"total"),0)</f>
        <v>1.7709821328216163E-2</v>
      </c>
      <c r="T47" s="5">
        <f>IFERROR(SUMIFS('Eurostat comsumption'!T$2:T$185,'Eurostat comsumption'!$C$2:$C$185,'Eurostat market shares'!$C47,'Eurostat comsumption'!$D$2:$D$185,'Eurostat market shares'!$D47)/SUMIFS('Eurostat comsumption'!T$2:T$185,'Eurostat comsumption'!$C$2:$C$185,'Eurostat market shares'!$C47,'Eurostat comsumption'!$D$2:$D$185,"total"),0)</f>
        <v>1.759167341048121E-2</v>
      </c>
      <c r="U47" s="5">
        <f>IFERROR(SUMIFS('Eurostat comsumption'!U$2:U$185,'Eurostat comsumption'!$C$2:$C$185,'Eurostat market shares'!$C47,'Eurostat comsumption'!$D$2:$D$185,'Eurostat market shares'!$D47)/SUMIFS('Eurostat comsumption'!U$2:U$185,'Eurostat comsumption'!$C$2:$C$185,'Eurostat market shares'!$C47,'Eurostat comsumption'!$D$2:$D$185,"total"),0)</f>
        <v>1.8865243908626865E-2</v>
      </c>
      <c r="V47" s="5">
        <f>IFERROR(SUMIFS('Eurostat comsumption'!V$2:V$185,'Eurostat comsumption'!$C$2:$C$185,'Eurostat market shares'!$C47,'Eurostat comsumption'!$D$2:$D$185,'Eurostat market shares'!$D47)/SUMIFS('Eurostat comsumption'!V$2:V$185,'Eurostat comsumption'!$C$2:$C$185,'Eurostat market shares'!$C47,'Eurostat comsumption'!$D$2:$D$185,"total"),0)</f>
        <v>1.9298607129814193E-2</v>
      </c>
      <c r="W47" s="5">
        <f>IFERROR(SUMIFS('Eurostat comsumption'!W$2:W$185,'Eurostat comsumption'!$C$2:$C$185,'Eurostat market shares'!$C47,'Eurostat comsumption'!$D$2:$D$185,'Eurostat market shares'!$D47)/SUMIFS('Eurostat comsumption'!W$2:W$185,'Eurostat comsumption'!$C$2:$C$185,'Eurostat market shares'!$C47,'Eurostat comsumption'!$D$2:$D$185,"total"),0)</f>
        <v>1.963517375024634E-2</v>
      </c>
      <c r="X47" s="5">
        <f>IFERROR(SUMIFS('Eurostat comsumption'!X$2:X$185,'Eurostat comsumption'!$C$2:$C$185,'Eurostat market shares'!$C47,'Eurostat comsumption'!$D$2:$D$185,'Eurostat market shares'!$D47)/SUMIFS('Eurostat comsumption'!X$2:X$185,'Eurostat comsumption'!$C$2:$C$185,'Eurostat market shares'!$C47,'Eurostat comsumption'!$D$2:$D$185,"total"),0)</f>
        <v>1.8997906353177406E-2</v>
      </c>
      <c r="Y47" s="5">
        <f>IFERROR(SUMIFS('Eurostat comsumption'!Y$2:Y$185,'Eurostat comsumption'!$C$2:$C$185,'Eurostat market shares'!$C47,'Eurostat comsumption'!$D$2:$D$185,'Eurostat market shares'!$D47)/SUMIFS('Eurostat comsumption'!Y$2:Y$185,'Eurostat comsumption'!$C$2:$C$185,'Eurostat market shares'!$C47,'Eurostat comsumption'!$D$2:$D$185,"total"),0)</f>
        <v>1.9005983253328612E-2</v>
      </c>
      <c r="Z47" s="5">
        <f>IFERROR(SUMIFS('Eurostat comsumption'!Z$2:Z$185,'Eurostat comsumption'!$C$2:$C$185,'Eurostat market shares'!$C47,'Eurostat comsumption'!$D$2:$D$185,'Eurostat market shares'!$D47)/SUMIFS('Eurostat comsumption'!Z$2:Z$185,'Eurostat comsumption'!$C$2:$C$185,'Eurostat market shares'!$C47,'Eurostat comsumption'!$D$2:$D$185,"total"),0)</f>
        <v>1.8689535633666557E-2</v>
      </c>
    </row>
    <row r="48" spans="1:26" x14ac:dyDescent="0.3">
      <c r="A48" t="s">
        <v>9</v>
      </c>
      <c r="B48" t="s">
        <v>10</v>
      </c>
      <c r="C48" t="s">
        <v>28</v>
      </c>
      <c r="D48" t="s">
        <v>20</v>
      </c>
      <c r="E48" t="s">
        <v>13</v>
      </c>
      <c r="F48" t="s">
        <v>14</v>
      </c>
      <c r="G48" t="s">
        <v>14</v>
      </c>
      <c r="H48" t="s">
        <v>73</v>
      </c>
      <c r="I48" t="s">
        <v>16</v>
      </c>
      <c r="J48" s="5">
        <f>IFERROR(SUMIFS('Eurostat comsumption'!J$2:J$185,'Eurostat comsumption'!$C$2:$C$185,'Eurostat market shares'!$C48,'Eurostat comsumption'!$D$2:$D$185,'Eurostat market shares'!$D48)/SUMIFS('Eurostat comsumption'!J$2:J$185,'Eurostat comsumption'!$C$2:$C$185,'Eurostat market shares'!$C48,'Eurostat comsumption'!$D$2:$D$185,"total"),0)</f>
        <v>6.4395051539847172E-3</v>
      </c>
      <c r="K48" s="5">
        <f>IFERROR(SUMIFS('Eurostat comsumption'!K$2:K$185,'Eurostat comsumption'!$C$2:$C$185,'Eurostat market shares'!$C48,'Eurostat comsumption'!$D$2:$D$185,'Eurostat market shares'!$D48)/SUMIFS('Eurostat comsumption'!K$2:K$185,'Eurostat comsumption'!$C$2:$C$185,'Eurostat market shares'!$C48,'Eurostat comsumption'!$D$2:$D$185,"total"),0)</f>
        <v>6.3964921448483288E-3</v>
      </c>
      <c r="L48" s="5">
        <f>IFERROR(SUMIFS('Eurostat comsumption'!L$2:L$185,'Eurostat comsumption'!$C$2:$C$185,'Eurostat market shares'!$C48,'Eurostat comsumption'!$D$2:$D$185,'Eurostat market shares'!$D48)/SUMIFS('Eurostat comsumption'!L$2:L$185,'Eurostat comsumption'!$C$2:$C$185,'Eurostat market shares'!$C48,'Eurostat comsumption'!$D$2:$D$185,"total"),0)</f>
        <v>6.6863864621311137E-3</v>
      </c>
      <c r="M48" s="5">
        <f>IFERROR(SUMIFS('Eurostat comsumption'!M$2:M$185,'Eurostat comsumption'!$C$2:$C$185,'Eurostat market shares'!$C48,'Eurostat comsumption'!$D$2:$D$185,'Eurostat market shares'!$D48)/SUMIFS('Eurostat comsumption'!M$2:M$185,'Eurostat comsumption'!$C$2:$C$185,'Eurostat market shares'!$C48,'Eurostat comsumption'!$D$2:$D$185,"total"),0)</f>
        <v>6.2524097415167165E-3</v>
      </c>
      <c r="N48" s="5">
        <f>IFERROR(SUMIFS('Eurostat comsumption'!N$2:N$185,'Eurostat comsumption'!$C$2:$C$185,'Eurostat market shares'!$C48,'Eurostat comsumption'!$D$2:$D$185,'Eurostat market shares'!$D48)/SUMIFS('Eurostat comsumption'!N$2:N$185,'Eurostat comsumption'!$C$2:$C$185,'Eurostat market shares'!$C48,'Eurostat comsumption'!$D$2:$D$185,"total"),0)</f>
        <v>6.7604989760701988E-3</v>
      </c>
      <c r="O48" s="5">
        <f>IFERROR(SUMIFS('Eurostat comsumption'!O$2:O$185,'Eurostat comsumption'!$C$2:$C$185,'Eurostat market shares'!$C48,'Eurostat comsumption'!$D$2:$D$185,'Eurostat market shares'!$D48)/SUMIFS('Eurostat comsumption'!O$2:O$185,'Eurostat comsumption'!$C$2:$C$185,'Eurostat market shares'!$C48,'Eurostat comsumption'!$D$2:$D$185,"total"),0)</f>
        <v>1.1578014713934435E-2</v>
      </c>
      <c r="P48" s="5">
        <f>IFERROR(SUMIFS('Eurostat comsumption'!P$2:P$185,'Eurostat comsumption'!$C$2:$C$185,'Eurostat market shares'!$C48,'Eurostat comsumption'!$D$2:$D$185,'Eurostat market shares'!$D48)/SUMIFS('Eurostat comsumption'!P$2:P$185,'Eurostat comsumption'!$C$2:$C$185,'Eurostat market shares'!$C48,'Eurostat comsumption'!$D$2:$D$185,"total"),0)</f>
        <v>1.3893056235491053E-2</v>
      </c>
      <c r="Q48" s="5">
        <f>IFERROR(SUMIFS('Eurostat comsumption'!Q$2:Q$185,'Eurostat comsumption'!$C$2:$C$185,'Eurostat market shares'!$C48,'Eurostat comsumption'!$D$2:$D$185,'Eurostat market shares'!$D48)/SUMIFS('Eurostat comsumption'!Q$2:Q$185,'Eurostat comsumption'!$C$2:$C$185,'Eurostat market shares'!$C48,'Eurostat comsumption'!$D$2:$D$185,"total"),0)</f>
        <v>2.7686028405605627E-2</v>
      </c>
      <c r="R48" s="5">
        <f>IFERROR(SUMIFS('Eurostat comsumption'!R$2:R$185,'Eurostat comsumption'!$C$2:$C$185,'Eurostat market shares'!$C48,'Eurostat comsumption'!$D$2:$D$185,'Eurostat market shares'!$D48)/SUMIFS('Eurostat comsumption'!R$2:R$185,'Eurostat comsumption'!$C$2:$C$185,'Eurostat market shares'!$C48,'Eurostat comsumption'!$D$2:$D$185,"total"),0)</f>
        <v>4.5823049688829803E-2</v>
      </c>
      <c r="S48" s="5">
        <f>IFERROR(SUMIFS('Eurostat comsumption'!S$2:S$185,'Eurostat comsumption'!$C$2:$C$185,'Eurostat market shares'!$C48,'Eurostat comsumption'!$D$2:$D$185,'Eurostat market shares'!$D48)/SUMIFS('Eurostat comsumption'!S$2:S$185,'Eurostat comsumption'!$C$2:$C$185,'Eurostat market shares'!$C48,'Eurostat comsumption'!$D$2:$D$185,"total"),0)</f>
        <v>5.0033412829300294E-2</v>
      </c>
      <c r="T48" s="5">
        <f>IFERROR(SUMIFS('Eurostat comsumption'!T$2:T$185,'Eurostat comsumption'!$C$2:$C$185,'Eurostat market shares'!$C48,'Eurostat comsumption'!$D$2:$D$185,'Eurostat market shares'!$D48)/SUMIFS('Eurostat comsumption'!T$2:T$185,'Eurostat comsumption'!$C$2:$C$185,'Eurostat market shares'!$C48,'Eurostat comsumption'!$D$2:$D$185,"total"),0)</f>
        <v>4.8932574764611991E-2</v>
      </c>
      <c r="U48" s="5">
        <f>IFERROR(SUMIFS('Eurostat comsumption'!U$2:U$185,'Eurostat comsumption'!$C$2:$C$185,'Eurostat market shares'!$C48,'Eurostat comsumption'!$D$2:$D$185,'Eurostat market shares'!$D48)/SUMIFS('Eurostat comsumption'!U$2:U$185,'Eurostat comsumption'!$C$2:$C$185,'Eurostat market shares'!$C48,'Eurostat comsumption'!$D$2:$D$185,"total"),0)</f>
        <v>4.9080078343024726E-2</v>
      </c>
      <c r="V48" s="5">
        <f>IFERROR(SUMIFS('Eurostat comsumption'!V$2:V$185,'Eurostat comsumption'!$C$2:$C$185,'Eurostat market shares'!$C48,'Eurostat comsumption'!$D$2:$D$185,'Eurostat market shares'!$D48)/SUMIFS('Eurostat comsumption'!V$2:V$185,'Eurostat comsumption'!$C$2:$C$185,'Eurostat market shares'!$C48,'Eurostat comsumption'!$D$2:$D$185,"total"),0)</f>
        <v>5.4178508545535041E-2</v>
      </c>
      <c r="W48" s="5">
        <f>IFERROR(SUMIFS('Eurostat comsumption'!W$2:W$185,'Eurostat comsumption'!$C$2:$C$185,'Eurostat market shares'!$C48,'Eurostat comsumption'!$D$2:$D$185,'Eurostat market shares'!$D48)/SUMIFS('Eurostat comsumption'!W$2:W$185,'Eurostat comsumption'!$C$2:$C$185,'Eurostat market shares'!$C48,'Eurostat comsumption'!$D$2:$D$185,"total"),0)</f>
        <v>5.5224824279051433E-2</v>
      </c>
      <c r="X48" s="5">
        <f>IFERROR(SUMIFS('Eurostat comsumption'!X$2:X$185,'Eurostat comsumption'!$C$2:$C$185,'Eurostat market shares'!$C48,'Eurostat comsumption'!$D$2:$D$185,'Eurostat market shares'!$D48)/SUMIFS('Eurostat comsumption'!X$2:X$185,'Eurostat comsumption'!$C$2:$C$185,'Eurostat market shares'!$C48,'Eurostat comsumption'!$D$2:$D$185,"total"),0)</f>
        <v>5.930366857529986E-2</v>
      </c>
      <c r="Y48" s="5">
        <f>IFERROR(SUMIFS('Eurostat comsumption'!Y$2:Y$185,'Eurostat comsumption'!$C$2:$C$185,'Eurostat market shares'!$C48,'Eurostat comsumption'!$D$2:$D$185,'Eurostat market shares'!$D48)/SUMIFS('Eurostat comsumption'!Y$2:Y$185,'Eurostat comsumption'!$C$2:$C$185,'Eurostat market shares'!$C48,'Eurostat comsumption'!$D$2:$D$185,"total"),0)</f>
        <v>5.9331581679254161E-2</v>
      </c>
      <c r="Z48" s="5">
        <f>IFERROR(SUMIFS('Eurostat comsumption'!Z$2:Z$185,'Eurostat comsumption'!$C$2:$C$185,'Eurostat market shares'!$C48,'Eurostat comsumption'!$D$2:$D$185,'Eurostat market shares'!$D48)/SUMIFS('Eurostat comsumption'!Z$2:Z$185,'Eurostat comsumption'!$C$2:$C$185,'Eurostat market shares'!$C48,'Eurostat comsumption'!$D$2:$D$185,"total"),0)</f>
        <v>6.1064979039019675E-2</v>
      </c>
    </row>
    <row r="49" spans="1:26" x14ac:dyDescent="0.3">
      <c r="A49" t="s">
        <v>9</v>
      </c>
      <c r="B49" t="s">
        <v>10</v>
      </c>
      <c r="C49" t="s">
        <v>28</v>
      </c>
      <c r="D49" t="s">
        <v>21</v>
      </c>
      <c r="E49" t="s">
        <v>13</v>
      </c>
      <c r="F49" t="s">
        <v>14</v>
      </c>
      <c r="G49" t="s">
        <v>14</v>
      </c>
      <c r="H49" t="s">
        <v>73</v>
      </c>
      <c r="I49" t="s">
        <v>16</v>
      </c>
      <c r="J49" s="5">
        <f>IFERROR(SUMIFS('Eurostat comsumption'!J$2:J$185,'Eurostat comsumption'!$C$2:$C$185,'Eurostat market shares'!$C49,'Eurostat comsumption'!$D$2:$D$185,'Eurostat market shares'!$D49)/SUMIFS('Eurostat comsumption'!J$2:J$185,'Eurostat comsumption'!$C$2:$C$185,'Eurostat market shares'!$C49,'Eurostat comsumption'!$D$2:$D$185,"total"),0)</f>
        <v>0</v>
      </c>
      <c r="K49" s="5">
        <f>IFERROR(SUMIFS('Eurostat comsumption'!K$2:K$185,'Eurostat comsumption'!$C$2:$C$185,'Eurostat market shares'!$C49,'Eurostat comsumption'!$D$2:$D$185,'Eurostat market shares'!$D49)/SUMIFS('Eurostat comsumption'!K$2:K$185,'Eurostat comsumption'!$C$2:$C$185,'Eurostat market shares'!$C49,'Eurostat comsumption'!$D$2:$D$185,"total"),0)</f>
        <v>0</v>
      </c>
      <c r="L49" s="5">
        <f>IFERROR(SUMIFS('Eurostat comsumption'!L$2:L$185,'Eurostat comsumption'!$C$2:$C$185,'Eurostat market shares'!$C49,'Eurostat comsumption'!$D$2:$D$185,'Eurostat market shares'!$D49)/SUMIFS('Eurostat comsumption'!L$2:L$185,'Eurostat comsumption'!$C$2:$C$185,'Eurostat market shares'!$C49,'Eurostat comsumption'!$D$2:$D$185,"total"),0)</f>
        <v>0</v>
      </c>
      <c r="M49" s="5">
        <f>IFERROR(SUMIFS('Eurostat comsumption'!M$2:M$185,'Eurostat comsumption'!$C$2:$C$185,'Eurostat market shares'!$C49,'Eurostat comsumption'!$D$2:$D$185,'Eurostat market shares'!$D49)/SUMIFS('Eurostat comsumption'!M$2:M$185,'Eurostat comsumption'!$C$2:$C$185,'Eurostat market shares'!$C49,'Eurostat comsumption'!$D$2:$D$185,"total"),0)</f>
        <v>0</v>
      </c>
      <c r="N49" s="5">
        <f>IFERROR(SUMIFS('Eurostat comsumption'!N$2:N$185,'Eurostat comsumption'!$C$2:$C$185,'Eurostat market shares'!$C49,'Eurostat comsumption'!$D$2:$D$185,'Eurostat market shares'!$D49)/SUMIFS('Eurostat comsumption'!N$2:N$185,'Eurostat comsumption'!$C$2:$C$185,'Eurostat market shares'!$C49,'Eurostat comsumption'!$D$2:$D$185,"total"),0)</f>
        <v>0</v>
      </c>
      <c r="O49" s="5">
        <f>IFERROR(SUMIFS('Eurostat comsumption'!O$2:O$185,'Eurostat comsumption'!$C$2:$C$185,'Eurostat market shares'!$C49,'Eurostat comsumption'!$D$2:$D$185,'Eurostat market shares'!$D49)/SUMIFS('Eurostat comsumption'!O$2:O$185,'Eurostat comsumption'!$C$2:$C$185,'Eurostat market shares'!$C49,'Eurostat comsumption'!$D$2:$D$185,"total"),0)</f>
        <v>0</v>
      </c>
      <c r="P49" s="5">
        <f>IFERROR(SUMIFS('Eurostat comsumption'!P$2:P$185,'Eurostat comsumption'!$C$2:$C$185,'Eurostat market shares'!$C49,'Eurostat comsumption'!$D$2:$D$185,'Eurostat market shares'!$D49)/SUMIFS('Eurostat comsumption'!P$2:P$185,'Eurostat comsumption'!$C$2:$C$185,'Eurostat market shares'!$C49,'Eurostat comsumption'!$D$2:$D$185,"total"),0)</f>
        <v>0</v>
      </c>
      <c r="Q49" s="5">
        <f>IFERROR(SUMIFS('Eurostat comsumption'!Q$2:Q$185,'Eurostat comsumption'!$C$2:$C$185,'Eurostat market shares'!$C49,'Eurostat comsumption'!$D$2:$D$185,'Eurostat market shares'!$D49)/SUMIFS('Eurostat comsumption'!Q$2:Q$185,'Eurostat comsumption'!$C$2:$C$185,'Eurostat market shares'!$C49,'Eurostat comsumption'!$D$2:$D$185,"total"),0)</f>
        <v>0</v>
      </c>
      <c r="R49" s="5">
        <f>IFERROR(SUMIFS('Eurostat comsumption'!R$2:R$185,'Eurostat comsumption'!$C$2:$C$185,'Eurostat market shares'!$C49,'Eurostat comsumption'!$D$2:$D$185,'Eurostat market shares'!$D49)/SUMIFS('Eurostat comsumption'!R$2:R$185,'Eurostat comsumption'!$C$2:$C$185,'Eurostat market shares'!$C49,'Eurostat comsumption'!$D$2:$D$185,"total"),0)</f>
        <v>0</v>
      </c>
      <c r="S49" s="5">
        <f>IFERROR(SUMIFS('Eurostat comsumption'!S$2:S$185,'Eurostat comsumption'!$C$2:$C$185,'Eurostat market shares'!$C49,'Eurostat comsumption'!$D$2:$D$185,'Eurostat market shares'!$D49)/SUMIFS('Eurostat comsumption'!S$2:S$185,'Eurostat comsumption'!$C$2:$C$185,'Eurostat market shares'!$C49,'Eurostat comsumption'!$D$2:$D$185,"total"),0)</f>
        <v>0</v>
      </c>
      <c r="T49" s="5">
        <f>IFERROR(SUMIFS('Eurostat comsumption'!T$2:T$185,'Eurostat comsumption'!$C$2:$C$185,'Eurostat market shares'!$C49,'Eurostat comsumption'!$D$2:$D$185,'Eurostat market shares'!$D49)/SUMIFS('Eurostat comsumption'!T$2:T$185,'Eurostat comsumption'!$C$2:$C$185,'Eurostat market shares'!$C49,'Eurostat comsumption'!$D$2:$D$185,"total"),0)</f>
        <v>0</v>
      </c>
      <c r="U49" s="5">
        <f>IFERROR(SUMIFS('Eurostat comsumption'!U$2:U$185,'Eurostat comsumption'!$C$2:$C$185,'Eurostat market shares'!$C49,'Eurostat comsumption'!$D$2:$D$185,'Eurostat market shares'!$D49)/SUMIFS('Eurostat comsumption'!U$2:U$185,'Eurostat comsumption'!$C$2:$C$185,'Eurostat market shares'!$C49,'Eurostat comsumption'!$D$2:$D$185,"total"),0)</f>
        <v>0</v>
      </c>
      <c r="V49" s="5">
        <f>IFERROR(SUMIFS('Eurostat comsumption'!V$2:V$185,'Eurostat comsumption'!$C$2:$C$185,'Eurostat market shares'!$C49,'Eurostat comsumption'!$D$2:$D$185,'Eurostat market shares'!$D49)/SUMIFS('Eurostat comsumption'!V$2:V$185,'Eurostat comsumption'!$C$2:$C$185,'Eurostat market shares'!$C49,'Eurostat comsumption'!$D$2:$D$185,"total"),0)</f>
        <v>0</v>
      </c>
      <c r="W49" s="5">
        <f>IFERROR(SUMIFS('Eurostat comsumption'!W$2:W$185,'Eurostat comsumption'!$C$2:$C$185,'Eurostat market shares'!$C49,'Eurostat comsumption'!$D$2:$D$185,'Eurostat market shares'!$D49)/SUMIFS('Eurostat comsumption'!W$2:W$185,'Eurostat comsumption'!$C$2:$C$185,'Eurostat market shares'!$C49,'Eurostat comsumption'!$D$2:$D$185,"total"),0)</f>
        <v>0</v>
      </c>
      <c r="X49" s="5">
        <f>IFERROR(SUMIFS('Eurostat comsumption'!X$2:X$185,'Eurostat comsumption'!$C$2:$C$185,'Eurostat market shares'!$C49,'Eurostat comsumption'!$D$2:$D$185,'Eurostat market shares'!$D49)/SUMIFS('Eurostat comsumption'!X$2:X$185,'Eurostat comsumption'!$C$2:$C$185,'Eurostat market shares'!$C49,'Eurostat comsumption'!$D$2:$D$185,"total"),0)</f>
        <v>0</v>
      </c>
      <c r="Y49" s="5">
        <f>IFERROR(SUMIFS('Eurostat comsumption'!Y$2:Y$185,'Eurostat comsumption'!$C$2:$C$185,'Eurostat market shares'!$C49,'Eurostat comsumption'!$D$2:$D$185,'Eurostat market shares'!$D49)/SUMIFS('Eurostat comsumption'!Y$2:Y$185,'Eurostat comsumption'!$C$2:$C$185,'Eurostat market shares'!$C49,'Eurostat comsumption'!$D$2:$D$185,"total"),0)</f>
        <v>0</v>
      </c>
      <c r="Z49" s="5">
        <f>IFERROR(SUMIFS('Eurostat comsumption'!Z$2:Z$185,'Eurostat comsumption'!$C$2:$C$185,'Eurostat market shares'!$C49,'Eurostat comsumption'!$D$2:$D$185,'Eurostat market shares'!$D49)/SUMIFS('Eurostat comsumption'!Z$2:Z$185,'Eurostat comsumption'!$C$2:$C$185,'Eurostat market shares'!$C49,'Eurostat comsumption'!$D$2:$D$185,"total"),0)</f>
        <v>0</v>
      </c>
    </row>
    <row r="50" spans="1:26" x14ac:dyDescent="0.3">
      <c r="A50" t="s">
        <v>9</v>
      </c>
      <c r="B50" t="s">
        <v>10</v>
      </c>
      <c r="C50" t="s">
        <v>28</v>
      </c>
      <c r="D50" t="s">
        <v>22</v>
      </c>
      <c r="E50" t="s">
        <v>13</v>
      </c>
      <c r="F50" t="s">
        <v>14</v>
      </c>
      <c r="G50" t="s">
        <v>14</v>
      </c>
      <c r="H50" t="s">
        <v>73</v>
      </c>
      <c r="I50" t="s">
        <v>16</v>
      </c>
      <c r="J50" s="5">
        <f>IFERROR(SUMIFS('Eurostat comsumption'!J$2:J$185,'Eurostat comsumption'!$C$2:$C$185,'Eurostat market shares'!$C50,'Eurostat comsumption'!$D$2:$D$185,'Eurostat market shares'!$D50)/SUMIFS('Eurostat comsumption'!J$2:J$185,'Eurostat comsumption'!$C$2:$C$185,'Eurostat market shares'!$C50,'Eurostat comsumption'!$D$2:$D$185,"total"),0)</f>
        <v>0.97754703655797948</v>
      </c>
      <c r="K50" s="5">
        <f>IFERROR(SUMIFS('Eurostat comsumption'!K$2:K$185,'Eurostat comsumption'!$C$2:$C$185,'Eurostat market shares'!$C50,'Eurostat comsumption'!$D$2:$D$185,'Eurostat market shares'!$D50)/SUMIFS('Eurostat comsumption'!K$2:K$185,'Eurostat comsumption'!$C$2:$C$185,'Eurostat market shares'!$C50,'Eurostat comsumption'!$D$2:$D$185,"total"),0)</f>
        <v>0.97731759880085423</v>
      </c>
      <c r="L50" s="5">
        <f>IFERROR(SUMIFS('Eurostat comsumption'!L$2:L$185,'Eurostat comsumption'!$C$2:$C$185,'Eurostat market shares'!$C50,'Eurostat comsumption'!$D$2:$D$185,'Eurostat market shares'!$D50)/SUMIFS('Eurostat comsumption'!L$2:L$185,'Eurostat comsumption'!$C$2:$C$185,'Eurostat market shares'!$C50,'Eurostat comsumption'!$D$2:$D$185,"total"),0)</f>
        <v>0.97679025933824037</v>
      </c>
      <c r="M50" s="5">
        <f>IFERROR(SUMIFS('Eurostat comsumption'!M$2:M$185,'Eurostat comsumption'!$C$2:$C$185,'Eurostat market shares'!$C50,'Eurostat comsumption'!$D$2:$D$185,'Eurostat market shares'!$D50)/SUMIFS('Eurostat comsumption'!M$2:M$185,'Eurostat comsumption'!$C$2:$C$185,'Eurostat market shares'!$C50,'Eurostat comsumption'!$D$2:$D$185,"total"),0)</f>
        <v>0.97676313582396268</v>
      </c>
      <c r="N50" s="5">
        <f>IFERROR(SUMIFS('Eurostat comsumption'!N$2:N$185,'Eurostat comsumption'!$C$2:$C$185,'Eurostat market shares'!$C50,'Eurostat comsumption'!$D$2:$D$185,'Eurostat market shares'!$D50)/SUMIFS('Eurostat comsumption'!N$2:N$185,'Eurostat comsumption'!$C$2:$C$185,'Eurostat market shares'!$C50,'Eurostat comsumption'!$D$2:$D$185,"total"),0)</f>
        <v>0.97595982332037068</v>
      </c>
      <c r="O50" s="5">
        <f>IFERROR(SUMIFS('Eurostat comsumption'!O$2:O$185,'Eurostat comsumption'!$C$2:$C$185,'Eurostat market shares'!$C50,'Eurostat comsumption'!$D$2:$D$185,'Eurostat market shares'!$D50)/SUMIFS('Eurostat comsumption'!O$2:O$185,'Eurostat comsumption'!$C$2:$C$185,'Eurostat market shares'!$C50,'Eurostat comsumption'!$D$2:$D$185,"total"),0)</f>
        <v>0.97121723461657161</v>
      </c>
      <c r="P50" s="5">
        <f>IFERROR(SUMIFS('Eurostat comsumption'!P$2:P$185,'Eurostat comsumption'!$C$2:$C$185,'Eurostat market shares'!$C50,'Eurostat comsumption'!$D$2:$D$185,'Eurostat market shares'!$D50)/SUMIFS('Eurostat comsumption'!P$2:P$185,'Eurostat comsumption'!$C$2:$C$185,'Eurostat market shares'!$C50,'Eurostat comsumption'!$D$2:$D$185,"total"),0)</f>
        <v>0.96874161047328777</v>
      </c>
      <c r="Q50" s="5">
        <f>IFERROR(SUMIFS('Eurostat comsumption'!Q$2:Q$185,'Eurostat comsumption'!$C$2:$C$185,'Eurostat market shares'!$C50,'Eurostat comsumption'!$D$2:$D$185,'Eurostat market shares'!$D50)/SUMIFS('Eurostat comsumption'!Q$2:Q$185,'Eurostat comsumption'!$C$2:$C$185,'Eurostat market shares'!$C50,'Eurostat comsumption'!$D$2:$D$185,"total"),0)</f>
        <v>0.95488683370295224</v>
      </c>
      <c r="R50" s="5">
        <f>IFERROR(SUMIFS('Eurostat comsumption'!R$2:R$185,'Eurostat comsumption'!$C$2:$C$185,'Eurostat market shares'!$C50,'Eurostat comsumption'!$D$2:$D$185,'Eurostat market shares'!$D50)/SUMIFS('Eurostat comsumption'!R$2:R$185,'Eurostat comsumption'!$C$2:$C$185,'Eurostat market shares'!$C50,'Eurostat comsumption'!$D$2:$D$185,"total"),0)</f>
        <v>0.93559108279998948</v>
      </c>
      <c r="S50" s="5">
        <f>IFERROR(SUMIFS('Eurostat comsumption'!S$2:S$185,'Eurostat comsumption'!$C$2:$C$185,'Eurostat market shares'!$C50,'Eurostat comsumption'!$D$2:$D$185,'Eurostat market shares'!$D50)/SUMIFS('Eurostat comsumption'!S$2:S$185,'Eurostat comsumption'!$C$2:$C$185,'Eurostat market shares'!$C50,'Eurostat comsumption'!$D$2:$D$185,"total"),0)</f>
        <v>0.93164573000390327</v>
      </c>
      <c r="T50" s="5">
        <f>IFERROR(SUMIFS('Eurostat comsumption'!T$2:T$185,'Eurostat comsumption'!$C$2:$C$185,'Eurostat market shares'!$C50,'Eurostat comsumption'!$D$2:$D$185,'Eurostat market shares'!$D50)/SUMIFS('Eurostat comsumption'!T$2:T$185,'Eurostat comsumption'!$C$2:$C$185,'Eurostat market shares'!$C50,'Eurostat comsumption'!$D$2:$D$185,"total"),0)</f>
        <v>0.9328152996597856</v>
      </c>
      <c r="U50" s="5">
        <f>IFERROR(SUMIFS('Eurostat comsumption'!U$2:U$185,'Eurostat comsumption'!$C$2:$C$185,'Eurostat market shares'!$C50,'Eurostat comsumption'!$D$2:$D$185,'Eurostat market shares'!$D50)/SUMIFS('Eurostat comsumption'!U$2:U$185,'Eurostat comsumption'!$C$2:$C$185,'Eurostat market shares'!$C50,'Eurostat comsumption'!$D$2:$D$185,"total"),0)</f>
        <v>0.93100536832384484</v>
      </c>
      <c r="V50" s="5">
        <f>IFERROR(SUMIFS('Eurostat comsumption'!V$2:V$185,'Eurostat comsumption'!$C$2:$C$185,'Eurostat market shares'!$C50,'Eurostat comsumption'!$D$2:$D$185,'Eurostat market shares'!$D50)/SUMIFS('Eurostat comsumption'!V$2:V$185,'Eurostat comsumption'!$C$2:$C$185,'Eurostat market shares'!$C50,'Eurostat comsumption'!$D$2:$D$185,"total"),0)</f>
        <v>0.92538035128810392</v>
      </c>
      <c r="W50" s="5">
        <f>IFERROR(SUMIFS('Eurostat comsumption'!W$2:W$185,'Eurostat comsumption'!$C$2:$C$185,'Eurostat market shares'!$C50,'Eurostat comsumption'!$D$2:$D$185,'Eurostat market shares'!$D50)/SUMIFS('Eurostat comsumption'!W$2:W$185,'Eurostat comsumption'!$C$2:$C$185,'Eurostat market shares'!$C50,'Eurostat comsumption'!$D$2:$D$185,"total"),0)</f>
        <v>0.92389599618997575</v>
      </c>
      <c r="X50" s="5">
        <f>IFERROR(SUMIFS('Eurostat comsumption'!X$2:X$185,'Eurostat comsumption'!$C$2:$C$185,'Eurostat market shares'!$C50,'Eurostat comsumption'!$D$2:$D$185,'Eurostat market shares'!$D50)/SUMIFS('Eurostat comsumption'!X$2:X$185,'Eurostat comsumption'!$C$2:$C$185,'Eurostat market shares'!$C50,'Eurostat comsumption'!$D$2:$D$185,"total"),0)</f>
        <v>0.92039244654670704</v>
      </c>
      <c r="Y50" s="5">
        <f>IFERROR(SUMIFS('Eurostat comsumption'!Y$2:Y$185,'Eurostat comsumption'!$C$2:$C$185,'Eurostat market shares'!$C50,'Eurostat comsumption'!$D$2:$D$185,'Eurostat market shares'!$D50)/SUMIFS('Eurostat comsumption'!Y$2:Y$185,'Eurostat comsumption'!$C$2:$C$185,'Eurostat market shares'!$C50,'Eurostat comsumption'!$D$2:$D$185,"total"),0)</f>
        <v>0.92033058782345578</v>
      </c>
      <c r="Z50" s="5">
        <f>IFERROR(SUMIFS('Eurostat comsumption'!Z$2:Z$185,'Eurostat comsumption'!$C$2:$C$185,'Eurostat market shares'!$C50,'Eurostat comsumption'!$D$2:$D$185,'Eurostat market shares'!$D50)/SUMIFS('Eurostat comsumption'!Z$2:Z$185,'Eurostat comsumption'!$C$2:$C$185,'Eurostat market shares'!$C50,'Eurostat comsumption'!$D$2:$D$185,"total"),0)</f>
        <v>0.91887495969042243</v>
      </c>
    </row>
    <row r="51" spans="1:26" x14ac:dyDescent="0.3">
      <c r="A51" t="s">
        <v>9</v>
      </c>
      <c r="B51" t="s">
        <v>10</v>
      </c>
      <c r="C51" t="s">
        <v>29</v>
      </c>
      <c r="D51" t="s">
        <v>12</v>
      </c>
      <c r="E51" t="s">
        <v>13</v>
      </c>
      <c r="F51" t="s">
        <v>14</v>
      </c>
      <c r="G51" t="s">
        <v>14</v>
      </c>
      <c r="H51" t="s">
        <v>73</v>
      </c>
      <c r="I51" t="s">
        <v>16</v>
      </c>
      <c r="J51" s="5">
        <f>IFERROR(SUMIFS('Eurostat comsumption'!J$2:J$185,'Eurostat comsumption'!$C$2:$C$185,'Eurostat market shares'!$C51,'Eurostat comsumption'!$D$2:$D$185,'Eurostat market shares'!$D51)/SUMIFS('Eurostat comsumption'!J$2:J$185,'Eurostat comsumption'!$C$2:$C$185,'Eurostat market shares'!$C51,'Eurostat comsumption'!$D$2:$D$185,"total"),0)</f>
        <v>1</v>
      </c>
      <c r="K51" s="5">
        <f>IFERROR(SUMIFS('Eurostat comsumption'!K$2:K$185,'Eurostat comsumption'!$C$2:$C$185,'Eurostat market shares'!$C51,'Eurostat comsumption'!$D$2:$D$185,'Eurostat market shares'!$D51)/SUMIFS('Eurostat comsumption'!K$2:K$185,'Eurostat comsumption'!$C$2:$C$185,'Eurostat market shares'!$C51,'Eurostat comsumption'!$D$2:$D$185,"total"),0)</f>
        <v>1</v>
      </c>
      <c r="L51" s="5">
        <f>IFERROR(SUMIFS('Eurostat comsumption'!L$2:L$185,'Eurostat comsumption'!$C$2:$C$185,'Eurostat market shares'!$C51,'Eurostat comsumption'!$D$2:$D$185,'Eurostat market shares'!$D51)/SUMIFS('Eurostat comsumption'!L$2:L$185,'Eurostat comsumption'!$C$2:$C$185,'Eurostat market shares'!$C51,'Eurostat comsumption'!$D$2:$D$185,"total"),0)</f>
        <v>1</v>
      </c>
      <c r="M51" s="5">
        <f>IFERROR(SUMIFS('Eurostat comsumption'!M$2:M$185,'Eurostat comsumption'!$C$2:$C$185,'Eurostat market shares'!$C51,'Eurostat comsumption'!$D$2:$D$185,'Eurostat market shares'!$D51)/SUMIFS('Eurostat comsumption'!M$2:M$185,'Eurostat comsumption'!$C$2:$C$185,'Eurostat market shares'!$C51,'Eurostat comsumption'!$D$2:$D$185,"total"),0)</f>
        <v>1</v>
      </c>
      <c r="N51" s="5">
        <f>IFERROR(SUMIFS('Eurostat comsumption'!N$2:N$185,'Eurostat comsumption'!$C$2:$C$185,'Eurostat market shares'!$C51,'Eurostat comsumption'!$D$2:$D$185,'Eurostat market shares'!$D51)/SUMIFS('Eurostat comsumption'!N$2:N$185,'Eurostat comsumption'!$C$2:$C$185,'Eurostat market shares'!$C51,'Eurostat comsumption'!$D$2:$D$185,"total"),0)</f>
        <v>1</v>
      </c>
      <c r="O51" s="5">
        <f>IFERROR(SUMIFS('Eurostat comsumption'!O$2:O$185,'Eurostat comsumption'!$C$2:$C$185,'Eurostat market shares'!$C51,'Eurostat comsumption'!$D$2:$D$185,'Eurostat market shares'!$D51)/SUMIFS('Eurostat comsumption'!O$2:O$185,'Eurostat comsumption'!$C$2:$C$185,'Eurostat market shares'!$C51,'Eurostat comsumption'!$D$2:$D$185,"total"),0)</f>
        <v>1</v>
      </c>
      <c r="P51" s="5">
        <f>IFERROR(SUMIFS('Eurostat comsumption'!P$2:P$185,'Eurostat comsumption'!$C$2:$C$185,'Eurostat market shares'!$C51,'Eurostat comsumption'!$D$2:$D$185,'Eurostat market shares'!$D51)/SUMIFS('Eurostat comsumption'!P$2:P$185,'Eurostat comsumption'!$C$2:$C$185,'Eurostat market shares'!$C51,'Eurostat comsumption'!$D$2:$D$185,"total"),0)</f>
        <v>1</v>
      </c>
      <c r="Q51" s="5">
        <f>IFERROR(SUMIFS('Eurostat comsumption'!Q$2:Q$185,'Eurostat comsumption'!$C$2:$C$185,'Eurostat market shares'!$C51,'Eurostat comsumption'!$D$2:$D$185,'Eurostat market shares'!$D51)/SUMIFS('Eurostat comsumption'!Q$2:Q$185,'Eurostat comsumption'!$C$2:$C$185,'Eurostat market shares'!$C51,'Eurostat comsumption'!$D$2:$D$185,"total"),0)</f>
        <v>1</v>
      </c>
      <c r="R51" s="5">
        <f>IFERROR(SUMIFS('Eurostat comsumption'!R$2:R$185,'Eurostat comsumption'!$C$2:$C$185,'Eurostat market shares'!$C51,'Eurostat comsumption'!$D$2:$D$185,'Eurostat market shares'!$D51)/SUMIFS('Eurostat comsumption'!R$2:R$185,'Eurostat comsumption'!$C$2:$C$185,'Eurostat market shares'!$C51,'Eurostat comsumption'!$D$2:$D$185,"total"),0)</f>
        <v>1</v>
      </c>
      <c r="S51" s="5">
        <f>IFERROR(SUMIFS('Eurostat comsumption'!S$2:S$185,'Eurostat comsumption'!$C$2:$C$185,'Eurostat market shares'!$C51,'Eurostat comsumption'!$D$2:$D$185,'Eurostat market shares'!$D51)/SUMIFS('Eurostat comsumption'!S$2:S$185,'Eurostat comsumption'!$C$2:$C$185,'Eurostat market shares'!$C51,'Eurostat comsumption'!$D$2:$D$185,"total"),0)</f>
        <v>1</v>
      </c>
      <c r="T51" s="5">
        <f>IFERROR(SUMIFS('Eurostat comsumption'!T$2:T$185,'Eurostat comsumption'!$C$2:$C$185,'Eurostat market shares'!$C51,'Eurostat comsumption'!$D$2:$D$185,'Eurostat market shares'!$D51)/SUMIFS('Eurostat comsumption'!T$2:T$185,'Eurostat comsumption'!$C$2:$C$185,'Eurostat market shares'!$C51,'Eurostat comsumption'!$D$2:$D$185,"total"),0)</f>
        <v>1</v>
      </c>
      <c r="U51" s="5">
        <f>IFERROR(SUMIFS('Eurostat comsumption'!U$2:U$185,'Eurostat comsumption'!$C$2:$C$185,'Eurostat market shares'!$C51,'Eurostat comsumption'!$D$2:$D$185,'Eurostat market shares'!$D51)/SUMIFS('Eurostat comsumption'!U$2:U$185,'Eurostat comsumption'!$C$2:$C$185,'Eurostat market shares'!$C51,'Eurostat comsumption'!$D$2:$D$185,"total"),0)</f>
        <v>1</v>
      </c>
      <c r="V51" s="5">
        <f>IFERROR(SUMIFS('Eurostat comsumption'!V$2:V$185,'Eurostat comsumption'!$C$2:$C$185,'Eurostat market shares'!$C51,'Eurostat comsumption'!$D$2:$D$185,'Eurostat market shares'!$D51)/SUMIFS('Eurostat comsumption'!V$2:V$185,'Eurostat comsumption'!$C$2:$C$185,'Eurostat market shares'!$C51,'Eurostat comsumption'!$D$2:$D$185,"total"),0)</f>
        <v>1</v>
      </c>
      <c r="W51" s="5">
        <f>IFERROR(SUMIFS('Eurostat comsumption'!W$2:W$185,'Eurostat comsumption'!$C$2:$C$185,'Eurostat market shares'!$C51,'Eurostat comsumption'!$D$2:$D$185,'Eurostat market shares'!$D51)/SUMIFS('Eurostat comsumption'!W$2:W$185,'Eurostat comsumption'!$C$2:$C$185,'Eurostat market shares'!$C51,'Eurostat comsumption'!$D$2:$D$185,"total"),0)</f>
        <v>1</v>
      </c>
      <c r="X51" s="5">
        <f>IFERROR(SUMIFS('Eurostat comsumption'!X$2:X$185,'Eurostat comsumption'!$C$2:$C$185,'Eurostat market shares'!$C51,'Eurostat comsumption'!$D$2:$D$185,'Eurostat market shares'!$D51)/SUMIFS('Eurostat comsumption'!X$2:X$185,'Eurostat comsumption'!$C$2:$C$185,'Eurostat market shares'!$C51,'Eurostat comsumption'!$D$2:$D$185,"total"),0)</f>
        <v>1</v>
      </c>
      <c r="Y51" s="5">
        <f>IFERROR(SUMIFS('Eurostat comsumption'!Y$2:Y$185,'Eurostat comsumption'!$C$2:$C$185,'Eurostat market shares'!$C51,'Eurostat comsumption'!$D$2:$D$185,'Eurostat market shares'!$D51)/SUMIFS('Eurostat comsumption'!Y$2:Y$185,'Eurostat comsumption'!$C$2:$C$185,'Eurostat market shares'!$C51,'Eurostat comsumption'!$D$2:$D$185,"total"),0)</f>
        <v>1</v>
      </c>
      <c r="Z51" s="5">
        <f>IFERROR(SUMIFS('Eurostat comsumption'!Z$2:Z$185,'Eurostat comsumption'!$C$2:$C$185,'Eurostat market shares'!$C51,'Eurostat comsumption'!$D$2:$D$185,'Eurostat market shares'!$D51)/SUMIFS('Eurostat comsumption'!Z$2:Z$185,'Eurostat comsumption'!$C$2:$C$185,'Eurostat market shares'!$C51,'Eurostat comsumption'!$D$2:$D$185,"total"),0)</f>
        <v>1</v>
      </c>
    </row>
    <row r="52" spans="1:26" x14ac:dyDescent="0.3">
      <c r="A52" t="s">
        <v>9</v>
      </c>
      <c r="B52" t="s">
        <v>10</v>
      </c>
      <c r="C52" t="s">
        <v>29</v>
      </c>
      <c r="D52" t="s">
        <v>17</v>
      </c>
      <c r="E52" t="s">
        <v>13</v>
      </c>
      <c r="F52" t="s">
        <v>14</v>
      </c>
      <c r="G52" t="s">
        <v>14</v>
      </c>
      <c r="H52" t="s">
        <v>73</v>
      </c>
      <c r="I52" t="s">
        <v>16</v>
      </c>
      <c r="J52" s="5">
        <f>IFERROR(SUMIFS('Eurostat comsumption'!J$2:J$185,'Eurostat comsumption'!$C$2:$C$185,'Eurostat market shares'!$C52,'Eurostat comsumption'!$D$2:$D$185,'Eurostat market shares'!$D52)/SUMIFS('Eurostat comsumption'!J$2:J$185,'Eurostat comsumption'!$C$2:$C$185,'Eurostat market shares'!$C52,'Eurostat comsumption'!$D$2:$D$185,"total"),0)</f>
        <v>2.7856947088275076E-4</v>
      </c>
      <c r="K52" s="5">
        <f>IFERROR(SUMIFS('Eurostat comsumption'!K$2:K$185,'Eurostat comsumption'!$C$2:$C$185,'Eurostat market shares'!$C52,'Eurostat comsumption'!$D$2:$D$185,'Eurostat market shares'!$D52)/SUMIFS('Eurostat comsumption'!K$2:K$185,'Eurostat comsumption'!$C$2:$C$185,'Eurostat market shares'!$C52,'Eurostat comsumption'!$D$2:$D$185,"total"),0)</f>
        <v>3.8607081028909349E-4</v>
      </c>
      <c r="L52" s="5">
        <f>IFERROR(SUMIFS('Eurostat comsumption'!L$2:L$185,'Eurostat comsumption'!$C$2:$C$185,'Eurostat market shares'!$C52,'Eurostat comsumption'!$D$2:$D$185,'Eurostat market shares'!$D52)/SUMIFS('Eurostat comsumption'!L$2:L$185,'Eurostat comsumption'!$C$2:$C$185,'Eurostat market shares'!$C52,'Eurostat comsumption'!$D$2:$D$185,"total"),0)</f>
        <v>5.0941567389964663E-4</v>
      </c>
      <c r="M52" s="5">
        <f>IFERROR(SUMIFS('Eurostat comsumption'!M$2:M$185,'Eurostat comsumption'!$C$2:$C$185,'Eurostat market shares'!$C52,'Eurostat comsumption'!$D$2:$D$185,'Eurostat market shares'!$D52)/SUMIFS('Eurostat comsumption'!M$2:M$185,'Eurostat comsumption'!$C$2:$C$185,'Eurostat market shares'!$C52,'Eurostat comsumption'!$D$2:$D$185,"total"),0)</f>
        <v>1.4977273449667842E-2</v>
      </c>
      <c r="N52" s="5">
        <f>IFERROR(SUMIFS('Eurostat comsumption'!N$2:N$185,'Eurostat comsumption'!$C$2:$C$185,'Eurostat market shares'!$C52,'Eurostat comsumption'!$D$2:$D$185,'Eurostat market shares'!$D52)/SUMIFS('Eurostat comsumption'!N$2:N$185,'Eurostat comsumption'!$C$2:$C$185,'Eurostat market shares'!$C52,'Eurostat comsumption'!$D$2:$D$185,"total"),0)</f>
        <v>1.5358589610883268E-2</v>
      </c>
      <c r="O52" s="5">
        <f>IFERROR(SUMIFS('Eurostat comsumption'!O$2:O$185,'Eurostat comsumption'!$C$2:$C$185,'Eurostat market shares'!$C52,'Eurostat comsumption'!$D$2:$D$185,'Eurostat market shares'!$D52)/SUMIFS('Eurostat comsumption'!O$2:O$185,'Eurostat comsumption'!$C$2:$C$185,'Eurostat market shares'!$C52,'Eurostat comsumption'!$D$2:$D$185,"total"),0)</f>
        <v>1.348974830475567E-2</v>
      </c>
      <c r="P52" s="5">
        <f>IFERROR(SUMIFS('Eurostat comsumption'!P$2:P$185,'Eurostat comsumption'!$C$2:$C$185,'Eurostat market shares'!$C52,'Eurostat comsumption'!$D$2:$D$185,'Eurostat market shares'!$D52)/SUMIFS('Eurostat comsumption'!P$2:P$185,'Eurostat comsumption'!$C$2:$C$185,'Eurostat market shares'!$C52,'Eurostat comsumption'!$D$2:$D$185,"total"),0)</f>
        <v>1.1642468039201461E-2</v>
      </c>
      <c r="Q52" s="5">
        <f>IFERROR(SUMIFS('Eurostat comsumption'!Q$2:Q$185,'Eurostat comsumption'!$C$2:$C$185,'Eurostat market shares'!$C52,'Eurostat comsumption'!$D$2:$D$185,'Eurostat market shares'!$D52)/SUMIFS('Eurostat comsumption'!Q$2:Q$185,'Eurostat comsumption'!$C$2:$C$185,'Eurostat market shares'!$C52,'Eurostat comsumption'!$D$2:$D$185,"total"),0)</f>
        <v>1.0995529008542814E-2</v>
      </c>
      <c r="R52" s="5">
        <f>IFERROR(SUMIFS('Eurostat comsumption'!R$2:R$185,'Eurostat comsumption'!$C$2:$C$185,'Eurostat market shares'!$C52,'Eurostat comsumption'!$D$2:$D$185,'Eurostat market shares'!$D52)/SUMIFS('Eurostat comsumption'!R$2:R$185,'Eurostat comsumption'!$C$2:$C$185,'Eurostat market shares'!$C52,'Eurostat comsumption'!$D$2:$D$185,"total"),0)</f>
        <v>9.6374141657674106E-3</v>
      </c>
      <c r="S52" s="5">
        <f>IFERROR(SUMIFS('Eurostat comsumption'!S$2:S$185,'Eurostat comsumption'!$C$2:$C$185,'Eurostat market shares'!$C52,'Eurostat comsumption'!$D$2:$D$185,'Eurostat market shares'!$D52)/SUMIFS('Eurostat comsumption'!S$2:S$185,'Eurostat comsumption'!$C$2:$C$185,'Eurostat market shares'!$C52,'Eurostat comsumption'!$D$2:$D$185,"total"),0)</f>
        <v>7.7711015359023571E-3</v>
      </c>
      <c r="T52" s="5">
        <f>IFERROR(SUMIFS('Eurostat comsumption'!T$2:T$185,'Eurostat comsumption'!$C$2:$C$185,'Eurostat market shares'!$C52,'Eurostat comsumption'!$D$2:$D$185,'Eurostat market shares'!$D52)/SUMIFS('Eurostat comsumption'!T$2:T$185,'Eurostat comsumption'!$C$2:$C$185,'Eurostat market shares'!$C52,'Eurostat comsumption'!$D$2:$D$185,"total"),0)</f>
        <v>8.4254078090502758E-3</v>
      </c>
      <c r="U52" s="5">
        <f>IFERROR(SUMIFS('Eurostat comsumption'!U$2:U$185,'Eurostat comsumption'!$C$2:$C$185,'Eurostat market shares'!$C52,'Eurostat comsumption'!$D$2:$D$185,'Eurostat market shares'!$D52)/SUMIFS('Eurostat comsumption'!U$2:U$185,'Eurostat comsumption'!$C$2:$C$185,'Eurostat market shares'!$C52,'Eurostat comsumption'!$D$2:$D$185,"total"),0)</f>
        <v>8.1524265620998623E-3</v>
      </c>
      <c r="V52" s="5">
        <f>IFERROR(SUMIFS('Eurostat comsumption'!V$2:V$185,'Eurostat comsumption'!$C$2:$C$185,'Eurostat market shares'!$C52,'Eurostat comsumption'!$D$2:$D$185,'Eurostat market shares'!$D52)/SUMIFS('Eurostat comsumption'!V$2:V$185,'Eurostat comsumption'!$C$2:$C$185,'Eurostat market shares'!$C52,'Eurostat comsumption'!$D$2:$D$185,"total"),0)</f>
        <v>8.2709471789086768E-3</v>
      </c>
      <c r="W52" s="5">
        <f>IFERROR(SUMIFS('Eurostat comsumption'!W$2:W$185,'Eurostat comsumption'!$C$2:$C$185,'Eurostat market shares'!$C52,'Eurostat comsumption'!$D$2:$D$185,'Eurostat market shares'!$D52)/SUMIFS('Eurostat comsumption'!W$2:W$185,'Eurostat comsumption'!$C$2:$C$185,'Eurostat market shares'!$C52,'Eurostat comsumption'!$D$2:$D$185,"total"),0)</f>
        <v>7.9748562736281694E-3</v>
      </c>
      <c r="X52" s="5">
        <f>IFERROR(SUMIFS('Eurostat comsumption'!X$2:X$185,'Eurostat comsumption'!$C$2:$C$185,'Eurostat market shares'!$C52,'Eurostat comsumption'!$D$2:$D$185,'Eurostat market shares'!$D52)/SUMIFS('Eurostat comsumption'!X$2:X$185,'Eurostat comsumption'!$C$2:$C$185,'Eurostat market shares'!$C52,'Eurostat comsumption'!$D$2:$D$185,"total"),0)</f>
        <v>7.8561006891813955E-3</v>
      </c>
      <c r="Y52" s="5">
        <f>IFERROR(SUMIFS('Eurostat comsumption'!Y$2:Y$185,'Eurostat comsumption'!$C$2:$C$185,'Eurostat market shares'!$C52,'Eurostat comsumption'!$D$2:$D$185,'Eurostat market shares'!$D52)/SUMIFS('Eurostat comsumption'!Y$2:Y$185,'Eurostat comsumption'!$C$2:$C$185,'Eurostat market shares'!$C52,'Eurostat comsumption'!$D$2:$D$185,"total"),0)</f>
        <v>7.2267375039972645E-3</v>
      </c>
      <c r="Z52" s="5">
        <f>IFERROR(SUMIFS('Eurostat comsumption'!Z$2:Z$185,'Eurostat comsumption'!$C$2:$C$185,'Eurostat market shares'!$C52,'Eurostat comsumption'!$D$2:$D$185,'Eurostat market shares'!$D52)/SUMIFS('Eurostat comsumption'!Z$2:Z$185,'Eurostat comsumption'!$C$2:$C$185,'Eurostat market shares'!$C52,'Eurostat comsumption'!$D$2:$D$185,"total"),0)</f>
        <v>7.328199297560796E-3</v>
      </c>
    </row>
    <row r="53" spans="1:26" x14ac:dyDescent="0.3">
      <c r="A53" t="s">
        <v>9</v>
      </c>
      <c r="B53" t="s">
        <v>10</v>
      </c>
      <c r="C53" t="s">
        <v>29</v>
      </c>
      <c r="D53" t="s">
        <v>18</v>
      </c>
      <c r="E53" t="s">
        <v>13</v>
      </c>
      <c r="F53" t="s">
        <v>14</v>
      </c>
      <c r="G53" t="s">
        <v>14</v>
      </c>
      <c r="H53" t="s">
        <v>73</v>
      </c>
      <c r="I53" t="s">
        <v>16</v>
      </c>
      <c r="J53" s="5">
        <f>IFERROR(SUMIFS('Eurostat comsumption'!J$2:J$185,'Eurostat comsumption'!$C$2:$C$185,'Eurostat market shares'!$C53,'Eurostat comsumption'!$D$2:$D$185,'Eurostat market shares'!$D53)/SUMIFS('Eurostat comsumption'!J$2:J$185,'Eurostat comsumption'!$C$2:$C$185,'Eurostat market shares'!$C53,'Eurostat comsumption'!$D$2:$D$185,"total"),0)</f>
        <v>0</v>
      </c>
      <c r="K53" s="5">
        <f>IFERROR(SUMIFS('Eurostat comsumption'!K$2:K$185,'Eurostat comsumption'!$C$2:$C$185,'Eurostat market shares'!$C53,'Eurostat comsumption'!$D$2:$D$185,'Eurostat market shares'!$D53)/SUMIFS('Eurostat comsumption'!K$2:K$185,'Eurostat comsumption'!$C$2:$C$185,'Eurostat market shares'!$C53,'Eurostat comsumption'!$D$2:$D$185,"total"),0)</f>
        <v>0</v>
      </c>
      <c r="L53" s="5">
        <f>IFERROR(SUMIFS('Eurostat comsumption'!L$2:L$185,'Eurostat comsumption'!$C$2:$C$185,'Eurostat market shares'!$C53,'Eurostat comsumption'!$D$2:$D$185,'Eurostat market shares'!$D53)/SUMIFS('Eurostat comsumption'!L$2:L$185,'Eurostat comsumption'!$C$2:$C$185,'Eurostat market shares'!$C53,'Eurostat comsumption'!$D$2:$D$185,"total"),0)</f>
        <v>0</v>
      </c>
      <c r="M53" s="5">
        <f>IFERROR(SUMIFS('Eurostat comsumption'!M$2:M$185,'Eurostat comsumption'!$C$2:$C$185,'Eurostat market shares'!$C53,'Eurostat comsumption'!$D$2:$D$185,'Eurostat market shares'!$D53)/SUMIFS('Eurostat comsumption'!M$2:M$185,'Eurostat comsumption'!$C$2:$C$185,'Eurostat market shares'!$C53,'Eurostat comsumption'!$D$2:$D$185,"total"),0)</f>
        <v>0</v>
      </c>
      <c r="N53" s="5">
        <f>IFERROR(SUMIFS('Eurostat comsumption'!N$2:N$185,'Eurostat comsumption'!$C$2:$C$185,'Eurostat market shares'!$C53,'Eurostat comsumption'!$D$2:$D$185,'Eurostat market shares'!$D53)/SUMIFS('Eurostat comsumption'!N$2:N$185,'Eurostat comsumption'!$C$2:$C$185,'Eurostat market shares'!$C53,'Eurostat comsumption'!$D$2:$D$185,"total"),0)</f>
        <v>0</v>
      </c>
      <c r="O53" s="5">
        <f>IFERROR(SUMIFS('Eurostat comsumption'!O$2:O$185,'Eurostat comsumption'!$C$2:$C$185,'Eurostat market shares'!$C53,'Eurostat comsumption'!$D$2:$D$185,'Eurostat market shares'!$D53)/SUMIFS('Eurostat comsumption'!O$2:O$185,'Eurostat comsumption'!$C$2:$C$185,'Eurostat market shares'!$C53,'Eurostat comsumption'!$D$2:$D$185,"total"),0)</f>
        <v>0</v>
      </c>
      <c r="P53" s="5">
        <f>IFERROR(SUMIFS('Eurostat comsumption'!P$2:P$185,'Eurostat comsumption'!$C$2:$C$185,'Eurostat market shares'!$C53,'Eurostat comsumption'!$D$2:$D$185,'Eurostat market shares'!$D53)/SUMIFS('Eurostat comsumption'!P$2:P$185,'Eurostat comsumption'!$C$2:$C$185,'Eurostat market shares'!$C53,'Eurostat comsumption'!$D$2:$D$185,"total"),0)</f>
        <v>0</v>
      </c>
      <c r="Q53" s="5">
        <f>IFERROR(SUMIFS('Eurostat comsumption'!Q$2:Q$185,'Eurostat comsumption'!$C$2:$C$185,'Eurostat market shares'!$C53,'Eurostat comsumption'!$D$2:$D$185,'Eurostat market shares'!$D53)/SUMIFS('Eurostat comsumption'!Q$2:Q$185,'Eurostat comsumption'!$C$2:$C$185,'Eurostat market shares'!$C53,'Eurostat comsumption'!$D$2:$D$185,"total"),0)</f>
        <v>0</v>
      </c>
      <c r="R53" s="5">
        <f>IFERROR(SUMIFS('Eurostat comsumption'!R$2:R$185,'Eurostat comsumption'!$C$2:$C$185,'Eurostat market shares'!$C53,'Eurostat comsumption'!$D$2:$D$185,'Eurostat market shares'!$D53)/SUMIFS('Eurostat comsumption'!R$2:R$185,'Eurostat comsumption'!$C$2:$C$185,'Eurostat market shares'!$C53,'Eurostat comsumption'!$D$2:$D$185,"total"),0)</f>
        <v>0</v>
      </c>
      <c r="S53" s="5">
        <f>IFERROR(SUMIFS('Eurostat comsumption'!S$2:S$185,'Eurostat comsumption'!$C$2:$C$185,'Eurostat market shares'!$C53,'Eurostat comsumption'!$D$2:$D$185,'Eurostat market shares'!$D53)/SUMIFS('Eurostat comsumption'!S$2:S$185,'Eurostat comsumption'!$C$2:$C$185,'Eurostat market shares'!$C53,'Eurostat comsumption'!$D$2:$D$185,"total"),0)</f>
        <v>0</v>
      </c>
      <c r="T53" s="5">
        <f>IFERROR(SUMIFS('Eurostat comsumption'!T$2:T$185,'Eurostat comsumption'!$C$2:$C$185,'Eurostat market shares'!$C53,'Eurostat comsumption'!$D$2:$D$185,'Eurostat market shares'!$D53)/SUMIFS('Eurostat comsumption'!T$2:T$185,'Eurostat comsumption'!$C$2:$C$185,'Eurostat market shares'!$C53,'Eurostat comsumption'!$D$2:$D$185,"total"),0)</f>
        <v>0</v>
      </c>
      <c r="U53" s="5">
        <f>IFERROR(SUMIFS('Eurostat comsumption'!U$2:U$185,'Eurostat comsumption'!$C$2:$C$185,'Eurostat market shares'!$C53,'Eurostat comsumption'!$D$2:$D$185,'Eurostat market shares'!$D53)/SUMIFS('Eurostat comsumption'!U$2:U$185,'Eurostat comsumption'!$C$2:$C$185,'Eurostat market shares'!$C53,'Eurostat comsumption'!$D$2:$D$185,"total"),0)</f>
        <v>0</v>
      </c>
      <c r="V53" s="5">
        <f>IFERROR(SUMIFS('Eurostat comsumption'!V$2:V$185,'Eurostat comsumption'!$C$2:$C$185,'Eurostat market shares'!$C53,'Eurostat comsumption'!$D$2:$D$185,'Eurostat market shares'!$D53)/SUMIFS('Eurostat comsumption'!V$2:V$185,'Eurostat comsumption'!$C$2:$C$185,'Eurostat market shares'!$C53,'Eurostat comsumption'!$D$2:$D$185,"total"),0)</f>
        <v>0</v>
      </c>
      <c r="W53" s="5">
        <f>IFERROR(SUMIFS('Eurostat comsumption'!W$2:W$185,'Eurostat comsumption'!$C$2:$C$185,'Eurostat market shares'!$C53,'Eurostat comsumption'!$D$2:$D$185,'Eurostat market shares'!$D53)/SUMIFS('Eurostat comsumption'!W$2:W$185,'Eurostat comsumption'!$C$2:$C$185,'Eurostat market shares'!$C53,'Eurostat comsumption'!$D$2:$D$185,"total"),0)</f>
        <v>0</v>
      </c>
      <c r="X53" s="5">
        <f>IFERROR(SUMIFS('Eurostat comsumption'!X$2:X$185,'Eurostat comsumption'!$C$2:$C$185,'Eurostat market shares'!$C53,'Eurostat comsumption'!$D$2:$D$185,'Eurostat market shares'!$D53)/SUMIFS('Eurostat comsumption'!X$2:X$185,'Eurostat comsumption'!$C$2:$C$185,'Eurostat market shares'!$C53,'Eurostat comsumption'!$D$2:$D$185,"total"),0)</f>
        <v>0</v>
      </c>
      <c r="Y53" s="5">
        <f>IFERROR(SUMIFS('Eurostat comsumption'!Y$2:Y$185,'Eurostat comsumption'!$C$2:$C$185,'Eurostat market shares'!$C53,'Eurostat comsumption'!$D$2:$D$185,'Eurostat market shares'!$D53)/SUMIFS('Eurostat comsumption'!Y$2:Y$185,'Eurostat comsumption'!$C$2:$C$185,'Eurostat market shares'!$C53,'Eurostat comsumption'!$D$2:$D$185,"total"),0)</f>
        <v>0</v>
      </c>
      <c r="Z53" s="5">
        <f>IFERROR(SUMIFS('Eurostat comsumption'!Z$2:Z$185,'Eurostat comsumption'!$C$2:$C$185,'Eurostat market shares'!$C53,'Eurostat comsumption'!$D$2:$D$185,'Eurostat market shares'!$D53)/SUMIFS('Eurostat comsumption'!Z$2:Z$185,'Eurostat comsumption'!$C$2:$C$185,'Eurostat market shares'!$C53,'Eurostat comsumption'!$D$2:$D$185,"total"),0)</f>
        <v>0</v>
      </c>
    </row>
    <row r="54" spans="1:26" x14ac:dyDescent="0.3">
      <c r="A54" t="s">
        <v>9</v>
      </c>
      <c r="B54" t="s">
        <v>10</v>
      </c>
      <c r="C54" t="s">
        <v>29</v>
      </c>
      <c r="D54" t="s">
        <v>19</v>
      </c>
      <c r="E54" t="s">
        <v>13</v>
      </c>
      <c r="F54" t="s">
        <v>14</v>
      </c>
      <c r="G54" t="s">
        <v>14</v>
      </c>
      <c r="H54" t="s">
        <v>73</v>
      </c>
      <c r="I54" t="s">
        <v>16</v>
      </c>
      <c r="J54" s="5">
        <f>IFERROR(SUMIFS('Eurostat comsumption'!J$2:J$185,'Eurostat comsumption'!$C$2:$C$185,'Eurostat market shares'!$C54,'Eurostat comsumption'!$D$2:$D$185,'Eurostat market shares'!$D54)/SUMIFS('Eurostat comsumption'!J$2:J$185,'Eurostat comsumption'!$C$2:$C$185,'Eurostat market shares'!$C54,'Eurostat comsumption'!$D$2:$D$185,"total"),0)</f>
        <v>2.0488335277828118E-2</v>
      </c>
      <c r="K54" s="5">
        <f>IFERROR(SUMIFS('Eurostat comsumption'!K$2:K$185,'Eurostat comsumption'!$C$2:$C$185,'Eurostat market shares'!$C54,'Eurostat comsumption'!$D$2:$D$185,'Eurostat market shares'!$D54)/SUMIFS('Eurostat comsumption'!K$2:K$185,'Eurostat comsumption'!$C$2:$C$185,'Eurostat market shares'!$C54,'Eurostat comsumption'!$D$2:$D$185,"total"),0)</f>
        <v>2.1603113078914712E-2</v>
      </c>
      <c r="L54" s="5">
        <f>IFERROR(SUMIFS('Eurostat comsumption'!L$2:L$185,'Eurostat comsumption'!$C$2:$C$185,'Eurostat market shares'!$C54,'Eurostat comsumption'!$D$2:$D$185,'Eurostat market shares'!$D54)/SUMIFS('Eurostat comsumption'!L$2:L$185,'Eurostat comsumption'!$C$2:$C$185,'Eurostat market shares'!$C54,'Eurostat comsumption'!$D$2:$D$185,"total"),0)</f>
        <v>2.1554941022361641E-2</v>
      </c>
      <c r="M54" s="5">
        <f>IFERROR(SUMIFS('Eurostat comsumption'!M$2:M$185,'Eurostat comsumption'!$C$2:$C$185,'Eurostat market shares'!$C54,'Eurostat comsumption'!$D$2:$D$185,'Eurostat market shares'!$D54)/SUMIFS('Eurostat comsumption'!M$2:M$185,'Eurostat comsumption'!$C$2:$C$185,'Eurostat market shares'!$C54,'Eurostat comsumption'!$D$2:$D$185,"total"),0)</f>
        <v>1.789358253075236E-2</v>
      </c>
      <c r="N54" s="5">
        <f>IFERROR(SUMIFS('Eurostat comsumption'!N$2:N$185,'Eurostat comsumption'!$C$2:$C$185,'Eurostat market shares'!$C54,'Eurostat comsumption'!$D$2:$D$185,'Eurostat market shares'!$D54)/SUMIFS('Eurostat comsumption'!N$2:N$185,'Eurostat comsumption'!$C$2:$C$185,'Eurostat market shares'!$C54,'Eurostat comsumption'!$D$2:$D$185,"total"),0)</f>
        <v>1.7461795940293446E-2</v>
      </c>
      <c r="O54" s="5">
        <f>IFERROR(SUMIFS('Eurostat comsumption'!O$2:O$185,'Eurostat comsumption'!$C$2:$C$185,'Eurostat market shares'!$C54,'Eurostat comsumption'!$D$2:$D$185,'Eurostat market shares'!$D54)/SUMIFS('Eurostat comsumption'!O$2:O$185,'Eurostat comsumption'!$C$2:$C$185,'Eurostat market shares'!$C54,'Eurostat comsumption'!$D$2:$D$185,"total"),0)</f>
        <v>1.8167114345955002E-2</v>
      </c>
      <c r="P54" s="5">
        <f>IFERROR(SUMIFS('Eurostat comsumption'!P$2:P$185,'Eurostat comsumption'!$C$2:$C$185,'Eurostat market shares'!$C54,'Eurostat comsumption'!$D$2:$D$185,'Eurostat market shares'!$D54)/SUMIFS('Eurostat comsumption'!P$2:P$185,'Eurostat comsumption'!$C$2:$C$185,'Eurostat market shares'!$C54,'Eurostat comsumption'!$D$2:$D$185,"total"),0)</f>
        <v>1.7244479211680951E-2</v>
      </c>
      <c r="Q54" s="5">
        <f>IFERROR(SUMIFS('Eurostat comsumption'!Q$2:Q$185,'Eurostat comsumption'!$C$2:$C$185,'Eurostat market shares'!$C54,'Eurostat comsumption'!$D$2:$D$185,'Eurostat market shares'!$D54)/SUMIFS('Eurostat comsumption'!Q$2:Q$185,'Eurostat comsumption'!$C$2:$C$185,'Eurostat market shares'!$C54,'Eurostat comsumption'!$D$2:$D$185,"total"),0)</f>
        <v>1.6920514460587465E-2</v>
      </c>
      <c r="R54" s="5">
        <f>IFERROR(SUMIFS('Eurostat comsumption'!R$2:R$185,'Eurostat comsumption'!$C$2:$C$185,'Eurostat market shares'!$C54,'Eurostat comsumption'!$D$2:$D$185,'Eurostat market shares'!$D54)/SUMIFS('Eurostat comsumption'!R$2:R$185,'Eurostat comsumption'!$C$2:$C$185,'Eurostat market shares'!$C54,'Eurostat comsumption'!$D$2:$D$185,"total"),0)</f>
        <v>1.5515783129016265E-2</v>
      </c>
      <c r="S54" s="5">
        <f>IFERROR(SUMIFS('Eurostat comsumption'!S$2:S$185,'Eurostat comsumption'!$C$2:$C$185,'Eurostat market shares'!$C54,'Eurostat comsumption'!$D$2:$D$185,'Eurostat market shares'!$D54)/SUMIFS('Eurostat comsumption'!S$2:S$185,'Eurostat comsumption'!$C$2:$C$185,'Eurostat market shares'!$C54,'Eurostat comsumption'!$D$2:$D$185,"total"),0)</f>
        <v>1.6507608550357034E-2</v>
      </c>
      <c r="T54" s="5">
        <f>IFERROR(SUMIFS('Eurostat comsumption'!T$2:T$185,'Eurostat comsumption'!$C$2:$C$185,'Eurostat market shares'!$C54,'Eurostat comsumption'!$D$2:$D$185,'Eurostat market shares'!$D54)/SUMIFS('Eurostat comsumption'!T$2:T$185,'Eurostat comsumption'!$C$2:$C$185,'Eurostat market shares'!$C54,'Eurostat comsumption'!$D$2:$D$185,"total"),0)</f>
        <v>1.7053758618940148E-2</v>
      </c>
      <c r="U54" s="5">
        <f>IFERROR(SUMIFS('Eurostat comsumption'!U$2:U$185,'Eurostat comsumption'!$C$2:$C$185,'Eurostat market shares'!$C54,'Eurostat comsumption'!$D$2:$D$185,'Eurostat market shares'!$D54)/SUMIFS('Eurostat comsumption'!U$2:U$185,'Eurostat comsumption'!$C$2:$C$185,'Eurostat market shares'!$C54,'Eurostat comsumption'!$D$2:$D$185,"total"),0)</f>
        <v>1.7042127395121918E-2</v>
      </c>
      <c r="V54" s="5">
        <f>IFERROR(SUMIFS('Eurostat comsumption'!V$2:V$185,'Eurostat comsumption'!$C$2:$C$185,'Eurostat market shares'!$C54,'Eurostat comsumption'!$D$2:$D$185,'Eurostat market shares'!$D54)/SUMIFS('Eurostat comsumption'!V$2:V$185,'Eurostat comsumption'!$C$2:$C$185,'Eurostat market shares'!$C54,'Eurostat comsumption'!$D$2:$D$185,"total"),0)</f>
        <v>1.6913037037760512E-2</v>
      </c>
      <c r="W54" s="5">
        <f>IFERROR(SUMIFS('Eurostat comsumption'!W$2:W$185,'Eurostat comsumption'!$C$2:$C$185,'Eurostat market shares'!$C54,'Eurostat comsumption'!$D$2:$D$185,'Eurostat market shares'!$D54)/SUMIFS('Eurostat comsumption'!W$2:W$185,'Eurostat comsumption'!$C$2:$C$185,'Eurostat market shares'!$C54,'Eurostat comsumption'!$D$2:$D$185,"total"),0)</f>
        <v>1.6465817250999455E-2</v>
      </c>
      <c r="X54" s="5">
        <f>IFERROR(SUMIFS('Eurostat comsumption'!X$2:X$185,'Eurostat comsumption'!$C$2:$C$185,'Eurostat market shares'!$C54,'Eurostat comsumption'!$D$2:$D$185,'Eurostat market shares'!$D54)/SUMIFS('Eurostat comsumption'!X$2:X$185,'Eurostat comsumption'!$C$2:$C$185,'Eurostat market shares'!$C54,'Eurostat comsumption'!$D$2:$D$185,"total"),0)</f>
        <v>1.5707474482641263E-2</v>
      </c>
      <c r="Y54" s="5">
        <f>IFERROR(SUMIFS('Eurostat comsumption'!Y$2:Y$185,'Eurostat comsumption'!$C$2:$C$185,'Eurostat market shares'!$C54,'Eurostat comsumption'!$D$2:$D$185,'Eurostat market shares'!$D54)/SUMIFS('Eurostat comsumption'!Y$2:Y$185,'Eurostat comsumption'!$C$2:$C$185,'Eurostat market shares'!$C54,'Eurostat comsumption'!$D$2:$D$185,"total"),0)</f>
        <v>1.535266162404501E-2</v>
      </c>
      <c r="Z54" s="5">
        <f>IFERROR(SUMIFS('Eurostat comsumption'!Z$2:Z$185,'Eurostat comsumption'!$C$2:$C$185,'Eurostat market shares'!$C54,'Eurostat comsumption'!$D$2:$D$185,'Eurostat market shares'!$D54)/SUMIFS('Eurostat comsumption'!Z$2:Z$185,'Eurostat comsumption'!$C$2:$C$185,'Eurostat market shares'!$C54,'Eurostat comsumption'!$D$2:$D$185,"total"),0)</f>
        <v>1.5488032602508098E-2</v>
      </c>
    </row>
    <row r="55" spans="1:26" x14ac:dyDescent="0.3">
      <c r="A55" t="s">
        <v>9</v>
      </c>
      <c r="B55" t="s">
        <v>10</v>
      </c>
      <c r="C55" t="s">
        <v>29</v>
      </c>
      <c r="D55" t="s">
        <v>20</v>
      </c>
      <c r="E55" t="s">
        <v>13</v>
      </c>
      <c r="F55" t="s">
        <v>14</v>
      </c>
      <c r="G55" t="s">
        <v>14</v>
      </c>
      <c r="H55" t="s">
        <v>73</v>
      </c>
      <c r="I55" t="s">
        <v>16</v>
      </c>
      <c r="J55" s="5">
        <f>IFERROR(SUMIFS('Eurostat comsumption'!J$2:J$185,'Eurostat comsumption'!$C$2:$C$185,'Eurostat market shares'!$C55,'Eurostat comsumption'!$D$2:$D$185,'Eurostat market shares'!$D55)/SUMIFS('Eurostat comsumption'!J$2:J$185,'Eurostat comsumption'!$C$2:$C$185,'Eurostat market shares'!$C55,'Eurostat comsumption'!$D$2:$D$185,"total"),0)</f>
        <v>3.5420257991274485E-3</v>
      </c>
      <c r="K55" s="5">
        <f>IFERROR(SUMIFS('Eurostat comsumption'!K$2:K$185,'Eurostat comsumption'!$C$2:$C$185,'Eurostat market shares'!$C55,'Eurostat comsumption'!$D$2:$D$185,'Eurostat market shares'!$D55)/SUMIFS('Eurostat comsumption'!K$2:K$185,'Eurostat comsumption'!$C$2:$C$185,'Eurostat market shares'!$C55,'Eurostat comsumption'!$D$2:$D$185,"total"),0)</f>
        <v>5.0388368850826527E-3</v>
      </c>
      <c r="L55" s="5">
        <f>IFERROR(SUMIFS('Eurostat comsumption'!L$2:L$185,'Eurostat comsumption'!$C$2:$C$185,'Eurostat market shares'!$C55,'Eurostat comsumption'!$D$2:$D$185,'Eurostat market shares'!$D55)/SUMIFS('Eurostat comsumption'!L$2:L$185,'Eurostat comsumption'!$C$2:$C$185,'Eurostat market shares'!$C55,'Eurostat comsumption'!$D$2:$D$185,"total"),0)</f>
        <v>7.8998138852157968E-3</v>
      </c>
      <c r="M55" s="5">
        <f>IFERROR(SUMIFS('Eurostat comsumption'!M$2:M$185,'Eurostat comsumption'!$C$2:$C$185,'Eurostat market shares'!$C55,'Eurostat comsumption'!$D$2:$D$185,'Eurostat market shares'!$D55)/SUMIFS('Eurostat comsumption'!M$2:M$185,'Eurostat comsumption'!$C$2:$C$185,'Eurostat market shares'!$C55,'Eurostat comsumption'!$D$2:$D$185,"total"),0)</f>
        <v>1.1455452782810464E-2</v>
      </c>
      <c r="N55" s="5">
        <f>IFERROR(SUMIFS('Eurostat comsumption'!N$2:N$185,'Eurostat comsumption'!$C$2:$C$185,'Eurostat market shares'!$C55,'Eurostat comsumption'!$D$2:$D$185,'Eurostat market shares'!$D55)/SUMIFS('Eurostat comsumption'!N$2:N$185,'Eurostat comsumption'!$C$2:$C$185,'Eurostat market shares'!$C55,'Eurostat comsumption'!$D$2:$D$185,"total"),0)</f>
        <v>1.4843390450280925E-2</v>
      </c>
      <c r="O55" s="5">
        <f>IFERROR(SUMIFS('Eurostat comsumption'!O$2:O$185,'Eurostat comsumption'!$C$2:$C$185,'Eurostat market shares'!$C55,'Eurostat comsumption'!$D$2:$D$185,'Eurostat market shares'!$D55)/SUMIFS('Eurostat comsumption'!O$2:O$185,'Eurostat comsumption'!$C$2:$C$185,'Eurostat market shares'!$C55,'Eurostat comsumption'!$D$2:$D$185,"total"),0)</f>
        <v>2.9827635451064965E-2</v>
      </c>
      <c r="P55" s="5">
        <f>IFERROR(SUMIFS('Eurostat comsumption'!P$2:P$185,'Eurostat comsumption'!$C$2:$C$185,'Eurostat market shares'!$C55,'Eurostat comsumption'!$D$2:$D$185,'Eurostat market shares'!$D55)/SUMIFS('Eurostat comsumption'!P$2:P$185,'Eurostat comsumption'!$C$2:$C$185,'Eurostat market shares'!$C55,'Eurostat comsumption'!$D$2:$D$185,"total"),0)</f>
        <v>5.286109472634995E-2</v>
      </c>
      <c r="Q55" s="5">
        <f>IFERROR(SUMIFS('Eurostat comsumption'!Q$2:Q$185,'Eurostat comsumption'!$C$2:$C$185,'Eurostat market shares'!$C55,'Eurostat comsumption'!$D$2:$D$185,'Eurostat market shares'!$D55)/SUMIFS('Eurostat comsumption'!Q$2:Q$185,'Eurostat comsumption'!$C$2:$C$185,'Eurostat market shares'!$C55,'Eurostat comsumption'!$D$2:$D$185,"total"),0)</f>
        <v>6.0367201614622654E-2</v>
      </c>
      <c r="R55" s="5">
        <f>IFERROR(SUMIFS('Eurostat comsumption'!R$2:R$185,'Eurostat comsumption'!$C$2:$C$185,'Eurostat market shares'!$C55,'Eurostat comsumption'!$D$2:$D$185,'Eurostat market shares'!$D55)/SUMIFS('Eurostat comsumption'!R$2:R$185,'Eurostat comsumption'!$C$2:$C$185,'Eurostat market shares'!$C55,'Eurostat comsumption'!$D$2:$D$185,"total"),0)</f>
        <v>4.7702607675581432E-2</v>
      </c>
      <c r="S55" s="5">
        <f>IFERROR(SUMIFS('Eurostat comsumption'!S$2:S$185,'Eurostat comsumption'!$C$2:$C$185,'Eurostat market shares'!$C55,'Eurostat comsumption'!$D$2:$D$185,'Eurostat market shares'!$D55)/SUMIFS('Eurostat comsumption'!S$2:S$185,'Eurostat comsumption'!$C$2:$C$185,'Eurostat market shares'!$C55,'Eurostat comsumption'!$D$2:$D$185,"total"),0)</f>
        <v>4.3529060355170193E-2</v>
      </c>
      <c r="T55" s="5">
        <f>IFERROR(SUMIFS('Eurostat comsumption'!T$2:T$185,'Eurostat comsumption'!$C$2:$C$185,'Eurostat market shares'!$C55,'Eurostat comsumption'!$D$2:$D$185,'Eurostat market shares'!$D55)/SUMIFS('Eurostat comsumption'!T$2:T$185,'Eurostat comsumption'!$C$2:$C$185,'Eurostat market shares'!$C55,'Eurostat comsumption'!$D$2:$D$185,"total"),0)</f>
        <v>4.7202250703344793E-2</v>
      </c>
      <c r="U55" s="5">
        <f>IFERROR(SUMIFS('Eurostat comsumption'!U$2:U$185,'Eurostat comsumption'!$C$2:$C$185,'Eurostat market shares'!$C55,'Eurostat comsumption'!$D$2:$D$185,'Eurostat market shares'!$D55)/SUMIFS('Eurostat comsumption'!U$2:U$185,'Eurostat comsumption'!$C$2:$C$185,'Eurostat market shares'!$C55,'Eurostat comsumption'!$D$2:$D$185,"total"),0)</f>
        <v>4.5482645509722391E-2</v>
      </c>
      <c r="V55" s="5">
        <f>IFERROR(SUMIFS('Eurostat comsumption'!V$2:V$185,'Eurostat comsumption'!$C$2:$C$185,'Eurostat market shares'!$C55,'Eurostat comsumption'!$D$2:$D$185,'Eurostat market shares'!$D55)/SUMIFS('Eurostat comsumption'!V$2:V$185,'Eurostat comsumption'!$C$2:$C$185,'Eurostat market shares'!$C55,'Eurostat comsumption'!$D$2:$D$185,"total"),0)</f>
        <v>4.7416733000281611E-2</v>
      </c>
      <c r="W55" s="5">
        <f>IFERROR(SUMIFS('Eurostat comsumption'!W$2:W$185,'Eurostat comsumption'!$C$2:$C$185,'Eurostat market shares'!$C55,'Eurostat comsumption'!$D$2:$D$185,'Eurostat market shares'!$D55)/SUMIFS('Eurostat comsumption'!W$2:W$185,'Eurostat comsumption'!$C$2:$C$185,'Eurostat market shares'!$C55,'Eurostat comsumption'!$D$2:$D$185,"total"),0)</f>
        <v>4.2477174750176559E-2</v>
      </c>
      <c r="X55" s="5">
        <f>IFERROR(SUMIFS('Eurostat comsumption'!X$2:X$185,'Eurostat comsumption'!$C$2:$C$185,'Eurostat market shares'!$C55,'Eurostat comsumption'!$D$2:$D$185,'Eurostat market shares'!$D55)/SUMIFS('Eurostat comsumption'!X$2:X$185,'Eurostat comsumption'!$C$2:$C$185,'Eurostat market shares'!$C55,'Eurostat comsumption'!$D$2:$D$185,"total"),0)</f>
        <v>4.3166011729003917E-2</v>
      </c>
      <c r="Y55" s="5">
        <f>IFERROR(SUMIFS('Eurostat comsumption'!Y$2:Y$185,'Eurostat comsumption'!$C$2:$C$185,'Eurostat market shares'!$C55,'Eurostat comsumption'!$D$2:$D$185,'Eurostat market shares'!$D55)/SUMIFS('Eurostat comsumption'!Y$2:Y$185,'Eurostat comsumption'!$C$2:$C$185,'Eurostat market shares'!$C55,'Eurostat comsumption'!$D$2:$D$185,"total"),0)</f>
        <v>4.0167362691987424E-2</v>
      </c>
      <c r="Z55" s="5">
        <f>IFERROR(SUMIFS('Eurostat comsumption'!Z$2:Z$185,'Eurostat comsumption'!$C$2:$C$185,'Eurostat market shares'!$C55,'Eurostat comsumption'!$D$2:$D$185,'Eurostat market shares'!$D55)/SUMIFS('Eurostat comsumption'!Z$2:Z$185,'Eurostat comsumption'!$C$2:$C$185,'Eurostat market shares'!$C55,'Eurostat comsumption'!$D$2:$D$185,"total"),0)</f>
        <v>3.897018546052116E-2</v>
      </c>
    </row>
    <row r="56" spans="1:26" x14ac:dyDescent="0.3">
      <c r="A56" t="s">
        <v>9</v>
      </c>
      <c r="B56" t="s">
        <v>10</v>
      </c>
      <c r="C56" t="s">
        <v>29</v>
      </c>
      <c r="D56" t="s">
        <v>21</v>
      </c>
      <c r="E56" t="s">
        <v>13</v>
      </c>
      <c r="F56" t="s">
        <v>14</v>
      </c>
      <c r="G56" t="s">
        <v>14</v>
      </c>
      <c r="H56" t="s">
        <v>73</v>
      </c>
      <c r="I56" t="s">
        <v>16</v>
      </c>
      <c r="J56" s="5">
        <f>IFERROR(SUMIFS('Eurostat comsumption'!J$2:J$185,'Eurostat comsumption'!$C$2:$C$185,'Eurostat market shares'!$C56,'Eurostat comsumption'!$D$2:$D$185,'Eurostat market shares'!$D56)/SUMIFS('Eurostat comsumption'!J$2:J$185,'Eurostat comsumption'!$C$2:$C$185,'Eurostat market shares'!$C56,'Eurostat comsumption'!$D$2:$D$185,"total"),0)</f>
        <v>1.0933102889484302E-4</v>
      </c>
      <c r="K56" s="5">
        <f>IFERROR(SUMIFS('Eurostat comsumption'!K$2:K$185,'Eurostat comsumption'!$C$2:$C$185,'Eurostat market shares'!$C56,'Eurostat comsumption'!$D$2:$D$185,'Eurostat market shares'!$D56)/SUMIFS('Eurostat comsumption'!K$2:K$185,'Eurostat comsumption'!$C$2:$C$185,'Eurostat market shares'!$C56,'Eurostat comsumption'!$D$2:$D$185,"total"),0)</f>
        <v>3.6921851301456961E-4</v>
      </c>
      <c r="L56" s="5">
        <f>IFERROR(SUMIFS('Eurostat comsumption'!L$2:L$185,'Eurostat comsumption'!$C$2:$C$185,'Eurostat market shares'!$C56,'Eurostat comsumption'!$D$2:$D$185,'Eurostat market shares'!$D56)/SUMIFS('Eurostat comsumption'!L$2:L$185,'Eurostat comsumption'!$C$2:$C$185,'Eurostat market shares'!$C56,'Eurostat comsumption'!$D$2:$D$185,"total"),0)</f>
        <v>3.4219107578061371E-4</v>
      </c>
      <c r="M56" s="5">
        <f>IFERROR(SUMIFS('Eurostat comsumption'!M$2:M$185,'Eurostat comsumption'!$C$2:$C$185,'Eurostat market shares'!$C56,'Eurostat comsumption'!$D$2:$D$185,'Eurostat market shares'!$D56)/SUMIFS('Eurostat comsumption'!M$2:M$185,'Eurostat comsumption'!$C$2:$C$185,'Eurostat market shares'!$C56,'Eurostat comsumption'!$D$2:$D$185,"total"),0)</f>
        <v>0</v>
      </c>
      <c r="N56" s="5">
        <f>IFERROR(SUMIFS('Eurostat comsumption'!N$2:N$185,'Eurostat comsumption'!$C$2:$C$185,'Eurostat market shares'!$C56,'Eurostat comsumption'!$D$2:$D$185,'Eurostat market shares'!$D56)/SUMIFS('Eurostat comsumption'!N$2:N$185,'Eurostat comsumption'!$C$2:$C$185,'Eurostat market shares'!$C56,'Eurostat comsumption'!$D$2:$D$185,"total"),0)</f>
        <v>0</v>
      </c>
      <c r="O56" s="5">
        <f>IFERROR(SUMIFS('Eurostat comsumption'!O$2:O$185,'Eurostat comsumption'!$C$2:$C$185,'Eurostat market shares'!$C56,'Eurostat comsumption'!$D$2:$D$185,'Eurostat market shares'!$D56)/SUMIFS('Eurostat comsumption'!O$2:O$185,'Eurostat comsumption'!$C$2:$C$185,'Eurostat market shares'!$C56,'Eurostat comsumption'!$D$2:$D$185,"total"),0)</f>
        <v>0</v>
      </c>
      <c r="P56" s="5">
        <f>IFERROR(SUMIFS('Eurostat comsumption'!P$2:P$185,'Eurostat comsumption'!$C$2:$C$185,'Eurostat market shares'!$C56,'Eurostat comsumption'!$D$2:$D$185,'Eurostat market shares'!$D56)/SUMIFS('Eurostat comsumption'!P$2:P$185,'Eurostat comsumption'!$C$2:$C$185,'Eurostat market shares'!$C56,'Eurostat comsumption'!$D$2:$D$185,"total"),0)</f>
        <v>0</v>
      </c>
      <c r="Q56" s="5">
        <f>IFERROR(SUMIFS('Eurostat comsumption'!Q$2:Q$185,'Eurostat comsumption'!$C$2:$C$185,'Eurostat market shares'!$C56,'Eurostat comsumption'!$D$2:$D$185,'Eurostat market shares'!$D56)/SUMIFS('Eurostat comsumption'!Q$2:Q$185,'Eurostat comsumption'!$C$2:$C$185,'Eurostat market shares'!$C56,'Eurostat comsumption'!$D$2:$D$185,"total"),0)</f>
        <v>0</v>
      </c>
      <c r="R56" s="5">
        <f>IFERROR(SUMIFS('Eurostat comsumption'!R$2:R$185,'Eurostat comsumption'!$C$2:$C$185,'Eurostat market shares'!$C56,'Eurostat comsumption'!$D$2:$D$185,'Eurostat market shares'!$D56)/SUMIFS('Eurostat comsumption'!R$2:R$185,'Eurostat comsumption'!$C$2:$C$185,'Eurostat market shares'!$C56,'Eurostat comsumption'!$D$2:$D$185,"total"),0)</f>
        <v>0</v>
      </c>
      <c r="S56" s="5">
        <f>IFERROR(SUMIFS('Eurostat comsumption'!S$2:S$185,'Eurostat comsumption'!$C$2:$C$185,'Eurostat market shares'!$C56,'Eurostat comsumption'!$D$2:$D$185,'Eurostat market shares'!$D56)/SUMIFS('Eurostat comsumption'!S$2:S$185,'Eurostat comsumption'!$C$2:$C$185,'Eurostat market shares'!$C56,'Eurostat comsumption'!$D$2:$D$185,"total"),0)</f>
        <v>0</v>
      </c>
      <c r="T56" s="5">
        <f>IFERROR(SUMIFS('Eurostat comsumption'!T$2:T$185,'Eurostat comsumption'!$C$2:$C$185,'Eurostat market shares'!$C56,'Eurostat comsumption'!$D$2:$D$185,'Eurostat market shares'!$D56)/SUMIFS('Eurostat comsumption'!T$2:T$185,'Eurostat comsumption'!$C$2:$C$185,'Eurostat market shares'!$C56,'Eurostat comsumption'!$D$2:$D$185,"total"),0)</f>
        <v>0</v>
      </c>
      <c r="U56" s="5">
        <f>IFERROR(SUMIFS('Eurostat comsumption'!U$2:U$185,'Eurostat comsumption'!$C$2:$C$185,'Eurostat market shares'!$C56,'Eurostat comsumption'!$D$2:$D$185,'Eurostat market shares'!$D56)/SUMIFS('Eurostat comsumption'!U$2:U$185,'Eurostat comsumption'!$C$2:$C$185,'Eurostat market shares'!$C56,'Eurostat comsumption'!$D$2:$D$185,"total"),0)</f>
        <v>0</v>
      </c>
      <c r="V56" s="5">
        <f>IFERROR(SUMIFS('Eurostat comsumption'!V$2:V$185,'Eurostat comsumption'!$C$2:$C$185,'Eurostat market shares'!$C56,'Eurostat comsumption'!$D$2:$D$185,'Eurostat market shares'!$D56)/SUMIFS('Eurostat comsumption'!V$2:V$185,'Eurostat comsumption'!$C$2:$C$185,'Eurostat market shares'!$C56,'Eurostat comsumption'!$D$2:$D$185,"total"),0)</f>
        <v>0</v>
      </c>
      <c r="W56" s="5">
        <f>IFERROR(SUMIFS('Eurostat comsumption'!W$2:W$185,'Eurostat comsumption'!$C$2:$C$185,'Eurostat market shares'!$C56,'Eurostat comsumption'!$D$2:$D$185,'Eurostat market shares'!$D56)/SUMIFS('Eurostat comsumption'!W$2:W$185,'Eurostat comsumption'!$C$2:$C$185,'Eurostat market shares'!$C56,'Eurostat comsumption'!$D$2:$D$185,"total"),0)</f>
        <v>0</v>
      </c>
      <c r="X56" s="5">
        <f>IFERROR(SUMIFS('Eurostat comsumption'!X$2:X$185,'Eurostat comsumption'!$C$2:$C$185,'Eurostat market shares'!$C56,'Eurostat comsumption'!$D$2:$D$185,'Eurostat market shares'!$D56)/SUMIFS('Eurostat comsumption'!X$2:X$185,'Eurostat comsumption'!$C$2:$C$185,'Eurostat market shares'!$C56,'Eurostat comsumption'!$D$2:$D$185,"total"),0)</f>
        <v>0</v>
      </c>
      <c r="Y56" s="5">
        <f>IFERROR(SUMIFS('Eurostat comsumption'!Y$2:Y$185,'Eurostat comsumption'!$C$2:$C$185,'Eurostat market shares'!$C56,'Eurostat comsumption'!$D$2:$D$185,'Eurostat market shares'!$D56)/SUMIFS('Eurostat comsumption'!Y$2:Y$185,'Eurostat comsumption'!$C$2:$C$185,'Eurostat market shares'!$C56,'Eurostat comsumption'!$D$2:$D$185,"total"),0)</f>
        <v>0</v>
      </c>
      <c r="Z56" s="5">
        <f>IFERROR(SUMIFS('Eurostat comsumption'!Z$2:Z$185,'Eurostat comsumption'!$C$2:$C$185,'Eurostat market shares'!$C56,'Eurostat comsumption'!$D$2:$D$185,'Eurostat market shares'!$D56)/SUMIFS('Eurostat comsumption'!Z$2:Z$185,'Eurostat comsumption'!$C$2:$C$185,'Eurostat market shares'!$C56,'Eurostat comsumption'!$D$2:$D$185,"total"),0)</f>
        <v>0</v>
      </c>
    </row>
    <row r="57" spans="1:26" x14ac:dyDescent="0.3">
      <c r="A57" t="s">
        <v>9</v>
      </c>
      <c r="B57" t="s">
        <v>10</v>
      </c>
      <c r="C57" t="s">
        <v>29</v>
      </c>
      <c r="D57" t="s">
        <v>22</v>
      </c>
      <c r="E57" t="s">
        <v>13</v>
      </c>
      <c r="F57" t="s">
        <v>14</v>
      </c>
      <c r="G57" t="s">
        <v>14</v>
      </c>
      <c r="H57" t="s">
        <v>73</v>
      </c>
      <c r="I57" t="s">
        <v>16</v>
      </c>
      <c r="J57" s="5">
        <f>IFERROR(SUMIFS('Eurostat comsumption'!J$2:J$185,'Eurostat comsumption'!$C$2:$C$185,'Eurostat market shares'!$C57,'Eurostat comsumption'!$D$2:$D$185,'Eurostat market shares'!$D57)/SUMIFS('Eurostat comsumption'!J$2:J$185,'Eurostat comsumption'!$C$2:$C$185,'Eurostat market shares'!$C57,'Eurostat comsumption'!$D$2:$D$185,"total"),0)</f>
        <v>0.9755817384232669</v>
      </c>
      <c r="K57" s="5">
        <f>IFERROR(SUMIFS('Eurostat comsumption'!K$2:K$185,'Eurostat comsumption'!$C$2:$C$185,'Eurostat market shares'!$C57,'Eurostat comsumption'!$D$2:$D$185,'Eurostat market shares'!$D57)/SUMIFS('Eurostat comsumption'!K$2:K$185,'Eurostat comsumption'!$C$2:$C$185,'Eurostat market shares'!$C57,'Eurostat comsumption'!$D$2:$D$185,"total"),0)</f>
        <v>0.97260276071269891</v>
      </c>
      <c r="L57" s="5">
        <f>IFERROR(SUMIFS('Eurostat comsumption'!L$2:L$185,'Eurostat comsumption'!$C$2:$C$185,'Eurostat market shares'!$C57,'Eurostat comsumption'!$D$2:$D$185,'Eurostat market shares'!$D57)/SUMIFS('Eurostat comsumption'!L$2:L$185,'Eurostat comsumption'!$C$2:$C$185,'Eurostat market shares'!$C57,'Eurostat comsumption'!$D$2:$D$185,"total"),0)</f>
        <v>0.96969363834274225</v>
      </c>
      <c r="M57" s="5">
        <f>IFERROR(SUMIFS('Eurostat comsumption'!M$2:M$185,'Eurostat comsumption'!$C$2:$C$185,'Eurostat market shares'!$C57,'Eurostat comsumption'!$D$2:$D$185,'Eurostat market shares'!$D57)/SUMIFS('Eurostat comsumption'!M$2:M$185,'Eurostat comsumption'!$C$2:$C$185,'Eurostat market shares'!$C57,'Eurostat comsumption'!$D$2:$D$185,"total"),0)</f>
        <v>0.95567369123676937</v>
      </c>
      <c r="N57" s="5">
        <f>IFERROR(SUMIFS('Eurostat comsumption'!N$2:N$185,'Eurostat comsumption'!$C$2:$C$185,'Eurostat market shares'!$C57,'Eurostat comsumption'!$D$2:$D$185,'Eurostat market shares'!$D57)/SUMIFS('Eurostat comsumption'!N$2:N$185,'Eurostat comsumption'!$C$2:$C$185,'Eurostat market shares'!$C57,'Eurostat comsumption'!$D$2:$D$185,"total"),0)</f>
        <v>0.95233622399854234</v>
      </c>
      <c r="O57" s="5">
        <f>IFERROR(SUMIFS('Eurostat comsumption'!O$2:O$185,'Eurostat comsumption'!$C$2:$C$185,'Eurostat market shares'!$C57,'Eurostat comsumption'!$D$2:$D$185,'Eurostat market shares'!$D57)/SUMIFS('Eurostat comsumption'!O$2:O$185,'Eurostat comsumption'!$C$2:$C$185,'Eurostat market shares'!$C57,'Eurostat comsumption'!$D$2:$D$185,"total"),0)</f>
        <v>0.93851389731296153</v>
      </c>
      <c r="P57" s="5">
        <f>IFERROR(SUMIFS('Eurostat comsumption'!P$2:P$185,'Eurostat comsumption'!$C$2:$C$185,'Eurostat market shares'!$C57,'Eurostat comsumption'!$D$2:$D$185,'Eurostat market shares'!$D57)/SUMIFS('Eurostat comsumption'!P$2:P$185,'Eurostat comsumption'!$C$2:$C$185,'Eurostat market shares'!$C57,'Eurostat comsumption'!$D$2:$D$185,"total"),0)</f>
        <v>0.9182519580227676</v>
      </c>
      <c r="Q57" s="5">
        <f>IFERROR(SUMIFS('Eurostat comsumption'!Q$2:Q$185,'Eurostat comsumption'!$C$2:$C$185,'Eurostat market shares'!$C57,'Eurostat comsumption'!$D$2:$D$185,'Eurostat market shares'!$D57)/SUMIFS('Eurostat comsumption'!Q$2:Q$185,'Eurostat comsumption'!$C$2:$C$185,'Eurostat market shares'!$C57,'Eurostat comsumption'!$D$2:$D$185,"total"),0)</f>
        <v>0.91171675491624704</v>
      </c>
      <c r="R57" s="5">
        <f>IFERROR(SUMIFS('Eurostat comsumption'!R$2:R$185,'Eurostat comsumption'!$C$2:$C$185,'Eurostat market shares'!$C57,'Eurostat comsumption'!$D$2:$D$185,'Eurostat market shares'!$D57)/SUMIFS('Eurostat comsumption'!R$2:R$185,'Eurostat comsumption'!$C$2:$C$185,'Eurostat market shares'!$C57,'Eurostat comsumption'!$D$2:$D$185,"total"),0)</f>
        <v>0.92714419502963485</v>
      </c>
      <c r="S57" s="5">
        <f>IFERROR(SUMIFS('Eurostat comsumption'!S$2:S$185,'Eurostat comsumption'!$C$2:$C$185,'Eurostat market shares'!$C57,'Eurostat comsumption'!$D$2:$D$185,'Eurostat market shares'!$D57)/SUMIFS('Eurostat comsumption'!S$2:S$185,'Eurostat comsumption'!$C$2:$C$185,'Eurostat market shares'!$C57,'Eurostat comsumption'!$D$2:$D$185,"total"),0)</f>
        <v>0.93219387982434565</v>
      </c>
      <c r="T57" s="5">
        <f>IFERROR(SUMIFS('Eurostat comsumption'!T$2:T$185,'Eurostat comsumption'!$C$2:$C$185,'Eurostat market shares'!$C57,'Eurostat comsumption'!$D$2:$D$185,'Eurostat market shares'!$D57)/SUMIFS('Eurostat comsumption'!T$2:T$185,'Eurostat comsumption'!$C$2:$C$185,'Eurostat market shares'!$C57,'Eurostat comsumption'!$D$2:$D$185,"total"),0)</f>
        <v>0.92731858286866475</v>
      </c>
      <c r="U57" s="5">
        <f>IFERROR(SUMIFS('Eurostat comsumption'!U$2:U$185,'Eurostat comsumption'!$C$2:$C$185,'Eurostat market shares'!$C57,'Eurostat comsumption'!$D$2:$D$185,'Eurostat market shares'!$D57)/SUMIFS('Eurostat comsumption'!U$2:U$185,'Eurostat comsumption'!$C$2:$C$185,'Eurostat market shares'!$C57,'Eurostat comsumption'!$D$2:$D$185,"total"),0)</f>
        <v>0.92932280053305583</v>
      </c>
      <c r="V57" s="5">
        <f>IFERROR(SUMIFS('Eurostat comsumption'!V$2:V$185,'Eurostat comsumption'!$C$2:$C$185,'Eurostat market shares'!$C57,'Eurostat comsumption'!$D$2:$D$185,'Eurostat market shares'!$D57)/SUMIFS('Eurostat comsumption'!V$2:V$185,'Eurostat comsumption'!$C$2:$C$185,'Eurostat market shares'!$C57,'Eurostat comsumption'!$D$2:$D$185,"total"),0)</f>
        <v>0.92739765496427751</v>
      </c>
      <c r="W57" s="5">
        <f>IFERROR(SUMIFS('Eurostat comsumption'!W$2:W$185,'Eurostat comsumption'!$C$2:$C$185,'Eurostat market shares'!$C57,'Eurostat comsumption'!$D$2:$D$185,'Eurostat market shares'!$D57)/SUMIFS('Eurostat comsumption'!W$2:W$185,'Eurostat comsumption'!$C$2:$C$185,'Eurostat market shares'!$C57,'Eurostat comsumption'!$D$2:$D$185,"total"),0)</f>
        <v>0.93308215172519582</v>
      </c>
      <c r="X57" s="5">
        <f>IFERROR(SUMIFS('Eurostat comsumption'!X$2:X$185,'Eurostat comsumption'!$C$2:$C$185,'Eurostat market shares'!$C57,'Eurostat comsumption'!$D$2:$D$185,'Eurostat market shares'!$D57)/SUMIFS('Eurostat comsumption'!X$2:X$185,'Eurostat comsumption'!$C$2:$C$185,'Eurostat market shares'!$C57,'Eurostat comsumption'!$D$2:$D$185,"total"),0)</f>
        <v>0.93327041309917347</v>
      </c>
      <c r="Y57" s="5">
        <f>IFERROR(SUMIFS('Eurostat comsumption'!Y$2:Y$185,'Eurostat comsumption'!$C$2:$C$185,'Eurostat market shares'!$C57,'Eurostat comsumption'!$D$2:$D$185,'Eurostat market shares'!$D57)/SUMIFS('Eurostat comsumption'!Y$2:Y$185,'Eurostat comsumption'!$C$2:$C$185,'Eurostat market shares'!$C57,'Eurostat comsumption'!$D$2:$D$185,"total"),0)</f>
        <v>0.9372532381799703</v>
      </c>
      <c r="Z57" s="5">
        <f>IFERROR(SUMIFS('Eurostat comsumption'!Z$2:Z$185,'Eurostat comsumption'!$C$2:$C$185,'Eurostat market shares'!$C57,'Eurostat comsumption'!$D$2:$D$185,'Eurostat market shares'!$D57)/SUMIFS('Eurostat comsumption'!Z$2:Z$185,'Eurostat comsumption'!$C$2:$C$185,'Eurostat market shares'!$C57,'Eurostat comsumption'!$D$2:$D$185,"total"),0)</f>
        <v>0.9382135826394099</v>
      </c>
    </row>
    <row r="58" spans="1:26" x14ac:dyDescent="0.3">
      <c r="A58" t="s">
        <v>9</v>
      </c>
      <c r="B58" t="s">
        <v>10</v>
      </c>
      <c r="C58" t="s">
        <v>30</v>
      </c>
      <c r="D58" t="s">
        <v>12</v>
      </c>
      <c r="E58" t="s">
        <v>13</v>
      </c>
      <c r="F58" t="s">
        <v>14</v>
      </c>
      <c r="G58" t="s">
        <v>14</v>
      </c>
      <c r="H58" t="s">
        <v>73</v>
      </c>
      <c r="I58" t="s">
        <v>16</v>
      </c>
      <c r="J58" s="5">
        <f>IFERROR(SUMIFS('Eurostat comsumption'!J$2:J$185,'Eurostat comsumption'!$C$2:$C$185,'Eurostat market shares'!$C58,'Eurostat comsumption'!$D$2:$D$185,'Eurostat market shares'!$D58)/SUMIFS('Eurostat comsumption'!J$2:J$185,'Eurostat comsumption'!$C$2:$C$185,'Eurostat market shares'!$C58,'Eurostat comsumption'!$D$2:$D$185,"total"),0)</f>
        <v>1</v>
      </c>
      <c r="K58" s="5">
        <f>IFERROR(SUMIFS('Eurostat comsumption'!K$2:K$185,'Eurostat comsumption'!$C$2:$C$185,'Eurostat market shares'!$C58,'Eurostat comsumption'!$D$2:$D$185,'Eurostat market shares'!$D58)/SUMIFS('Eurostat comsumption'!K$2:K$185,'Eurostat comsumption'!$C$2:$C$185,'Eurostat market shares'!$C58,'Eurostat comsumption'!$D$2:$D$185,"total"),0)</f>
        <v>1</v>
      </c>
      <c r="L58" s="5">
        <f>IFERROR(SUMIFS('Eurostat comsumption'!L$2:L$185,'Eurostat comsumption'!$C$2:$C$185,'Eurostat market shares'!$C58,'Eurostat comsumption'!$D$2:$D$185,'Eurostat market shares'!$D58)/SUMIFS('Eurostat comsumption'!L$2:L$185,'Eurostat comsumption'!$C$2:$C$185,'Eurostat market shares'!$C58,'Eurostat comsumption'!$D$2:$D$185,"total"),0)</f>
        <v>1</v>
      </c>
      <c r="M58" s="5">
        <f>IFERROR(SUMIFS('Eurostat comsumption'!M$2:M$185,'Eurostat comsumption'!$C$2:$C$185,'Eurostat market shares'!$C58,'Eurostat comsumption'!$D$2:$D$185,'Eurostat market shares'!$D58)/SUMIFS('Eurostat comsumption'!M$2:M$185,'Eurostat comsumption'!$C$2:$C$185,'Eurostat market shares'!$C58,'Eurostat comsumption'!$D$2:$D$185,"total"),0)</f>
        <v>1</v>
      </c>
      <c r="N58" s="5">
        <f>IFERROR(SUMIFS('Eurostat comsumption'!N$2:N$185,'Eurostat comsumption'!$C$2:$C$185,'Eurostat market shares'!$C58,'Eurostat comsumption'!$D$2:$D$185,'Eurostat market shares'!$D58)/SUMIFS('Eurostat comsumption'!N$2:N$185,'Eurostat comsumption'!$C$2:$C$185,'Eurostat market shares'!$C58,'Eurostat comsumption'!$D$2:$D$185,"total"),0)</f>
        <v>1</v>
      </c>
      <c r="O58" s="5">
        <f>IFERROR(SUMIFS('Eurostat comsumption'!O$2:O$185,'Eurostat comsumption'!$C$2:$C$185,'Eurostat market shares'!$C58,'Eurostat comsumption'!$D$2:$D$185,'Eurostat market shares'!$D58)/SUMIFS('Eurostat comsumption'!O$2:O$185,'Eurostat comsumption'!$C$2:$C$185,'Eurostat market shares'!$C58,'Eurostat comsumption'!$D$2:$D$185,"total"),0)</f>
        <v>1</v>
      </c>
      <c r="P58" s="5">
        <f>IFERROR(SUMIFS('Eurostat comsumption'!P$2:P$185,'Eurostat comsumption'!$C$2:$C$185,'Eurostat market shares'!$C58,'Eurostat comsumption'!$D$2:$D$185,'Eurostat market shares'!$D58)/SUMIFS('Eurostat comsumption'!P$2:P$185,'Eurostat comsumption'!$C$2:$C$185,'Eurostat market shares'!$C58,'Eurostat comsumption'!$D$2:$D$185,"total"),0)</f>
        <v>1</v>
      </c>
      <c r="Q58" s="5">
        <f>IFERROR(SUMIFS('Eurostat comsumption'!Q$2:Q$185,'Eurostat comsumption'!$C$2:$C$185,'Eurostat market shares'!$C58,'Eurostat comsumption'!$D$2:$D$185,'Eurostat market shares'!$D58)/SUMIFS('Eurostat comsumption'!Q$2:Q$185,'Eurostat comsumption'!$C$2:$C$185,'Eurostat market shares'!$C58,'Eurostat comsumption'!$D$2:$D$185,"total"),0)</f>
        <v>1</v>
      </c>
      <c r="R58" s="5">
        <f>IFERROR(SUMIFS('Eurostat comsumption'!R$2:R$185,'Eurostat comsumption'!$C$2:$C$185,'Eurostat market shares'!$C58,'Eurostat comsumption'!$D$2:$D$185,'Eurostat market shares'!$D58)/SUMIFS('Eurostat comsumption'!R$2:R$185,'Eurostat comsumption'!$C$2:$C$185,'Eurostat market shares'!$C58,'Eurostat comsumption'!$D$2:$D$185,"total"),0)</f>
        <v>1</v>
      </c>
      <c r="S58" s="5">
        <f>IFERROR(SUMIFS('Eurostat comsumption'!S$2:S$185,'Eurostat comsumption'!$C$2:$C$185,'Eurostat market shares'!$C58,'Eurostat comsumption'!$D$2:$D$185,'Eurostat market shares'!$D58)/SUMIFS('Eurostat comsumption'!S$2:S$185,'Eurostat comsumption'!$C$2:$C$185,'Eurostat market shares'!$C58,'Eurostat comsumption'!$D$2:$D$185,"total"),0)</f>
        <v>1</v>
      </c>
      <c r="T58" s="5">
        <f>IFERROR(SUMIFS('Eurostat comsumption'!T$2:T$185,'Eurostat comsumption'!$C$2:$C$185,'Eurostat market shares'!$C58,'Eurostat comsumption'!$D$2:$D$185,'Eurostat market shares'!$D58)/SUMIFS('Eurostat comsumption'!T$2:T$185,'Eurostat comsumption'!$C$2:$C$185,'Eurostat market shares'!$C58,'Eurostat comsumption'!$D$2:$D$185,"total"),0)</f>
        <v>1</v>
      </c>
      <c r="U58" s="5">
        <f>IFERROR(SUMIFS('Eurostat comsumption'!U$2:U$185,'Eurostat comsumption'!$C$2:$C$185,'Eurostat market shares'!$C58,'Eurostat comsumption'!$D$2:$D$185,'Eurostat market shares'!$D58)/SUMIFS('Eurostat comsumption'!U$2:U$185,'Eurostat comsumption'!$C$2:$C$185,'Eurostat market shares'!$C58,'Eurostat comsumption'!$D$2:$D$185,"total"),0)</f>
        <v>1</v>
      </c>
      <c r="V58" s="5">
        <f>IFERROR(SUMIFS('Eurostat comsumption'!V$2:V$185,'Eurostat comsumption'!$C$2:$C$185,'Eurostat market shares'!$C58,'Eurostat comsumption'!$D$2:$D$185,'Eurostat market shares'!$D58)/SUMIFS('Eurostat comsumption'!V$2:V$185,'Eurostat comsumption'!$C$2:$C$185,'Eurostat market shares'!$C58,'Eurostat comsumption'!$D$2:$D$185,"total"),0)</f>
        <v>1</v>
      </c>
      <c r="W58" s="5">
        <f>IFERROR(SUMIFS('Eurostat comsumption'!W$2:W$185,'Eurostat comsumption'!$C$2:$C$185,'Eurostat market shares'!$C58,'Eurostat comsumption'!$D$2:$D$185,'Eurostat market shares'!$D58)/SUMIFS('Eurostat comsumption'!W$2:W$185,'Eurostat comsumption'!$C$2:$C$185,'Eurostat market shares'!$C58,'Eurostat comsumption'!$D$2:$D$185,"total"),0)</f>
        <v>1</v>
      </c>
      <c r="X58" s="5">
        <f>IFERROR(SUMIFS('Eurostat comsumption'!X$2:X$185,'Eurostat comsumption'!$C$2:$C$185,'Eurostat market shares'!$C58,'Eurostat comsumption'!$D$2:$D$185,'Eurostat market shares'!$D58)/SUMIFS('Eurostat comsumption'!X$2:X$185,'Eurostat comsumption'!$C$2:$C$185,'Eurostat market shares'!$C58,'Eurostat comsumption'!$D$2:$D$185,"total"),0)</f>
        <v>1</v>
      </c>
      <c r="Y58" s="5">
        <f>IFERROR(SUMIFS('Eurostat comsumption'!Y$2:Y$185,'Eurostat comsumption'!$C$2:$C$185,'Eurostat market shares'!$C58,'Eurostat comsumption'!$D$2:$D$185,'Eurostat market shares'!$D58)/SUMIFS('Eurostat comsumption'!Y$2:Y$185,'Eurostat comsumption'!$C$2:$C$185,'Eurostat market shares'!$C58,'Eurostat comsumption'!$D$2:$D$185,"total"),0)</f>
        <v>1</v>
      </c>
      <c r="Z58" s="5">
        <f>IFERROR(SUMIFS('Eurostat comsumption'!Z$2:Z$185,'Eurostat comsumption'!$C$2:$C$185,'Eurostat market shares'!$C58,'Eurostat comsumption'!$D$2:$D$185,'Eurostat market shares'!$D58)/SUMIFS('Eurostat comsumption'!Z$2:Z$185,'Eurostat comsumption'!$C$2:$C$185,'Eurostat market shares'!$C58,'Eurostat comsumption'!$D$2:$D$185,"total"),0)</f>
        <v>1</v>
      </c>
    </row>
    <row r="59" spans="1:26" x14ac:dyDescent="0.3">
      <c r="A59" t="s">
        <v>9</v>
      </c>
      <c r="B59" t="s">
        <v>10</v>
      </c>
      <c r="C59" t="s">
        <v>30</v>
      </c>
      <c r="D59" t="s">
        <v>17</v>
      </c>
      <c r="E59" t="s">
        <v>13</v>
      </c>
      <c r="F59" t="s">
        <v>14</v>
      </c>
      <c r="G59" t="s">
        <v>14</v>
      </c>
      <c r="H59" t="s">
        <v>73</v>
      </c>
      <c r="I59" t="s">
        <v>16</v>
      </c>
      <c r="J59" s="5">
        <f>IFERROR(SUMIFS('Eurostat comsumption'!J$2:J$185,'Eurostat comsumption'!$C$2:$C$185,'Eurostat market shares'!$C59,'Eurostat comsumption'!$D$2:$D$185,'Eurostat market shares'!$D59)/SUMIFS('Eurostat comsumption'!J$2:J$185,'Eurostat comsumption'!$C$2:$C$185,'Eurostat market shares'!$C59,'Eurostat comsumption'!$D$2:$D$185,"total"),0)</f>
        <v>0</v>
      </c>
      <c r="K59" s="5">
        <f>IFERROR(SUMIFS('Eurostat comsumption'!K$2:K$185,'Eurostat comsumption'!$C$2:$C$185,'Eurostat market shares'!$C59,'Eurostat comsumption'!$D$2:$D$185,'Eurostat market shares'!$D59)/SUMIFS('Eurostat comsumption'!K$2:K$185,'Eurostat comsumption'!$C$2:$C$185,'Eurostat market shares'!$C59,'Eurostat comsumption'!$D$2:$D$185,"total"),0)</f>
        <v>9.3730751720628807E-4</v>
      </c>
      <c r="L59" s="5">
        <f>IFERROR(SUMIFS('Eurostat comsumption'!L$2:L$185,'Eurostat comsumption'!$C$2:$C$185,'Eurostat market shares'!$C59,'Eurostat comsumption'!$D$2:$D$185,'Eurostat market shares'!$D59)/SUMIFS('Eurostat comsumption'!L$2:L$185,'Eurostat comsumption'!$C$2:$C$185,'Eurostat market shares'!$C59,'Eurostat comsumption'!$D$2:$D$185,"total"),0)</f>
        <v>1.5852466379560886E-3</v>
      </c>
      <c r="M59" s="5">
        <f>IFERROR(SUMIFS('Eurostat comsumption'!M$2:M$185,'Eurostat comsumption'!$C$2:$C$185,'Eurostat market shares'!$C59,'Eurostat comsumption'!$D$2:$D$185,'Eurostat market shares'!$D59)/SUMIFS('Eurostat comsumption'!M$2:M$185,'Eurostat comsumption'!$C$2:$C$185,'Eurostat market shares'!$C59,'Eurostat comsumption'!$D$2:$D$185,"total"),0)</f>
        <v>1.5413381847584394E-3</v>
      </c>
      <c r="N59" s="5">
        <f>IFERROR(SUMIFS('Eurostat comsumption'!N$2:N$185,'Eurostat comsumption'!$C$2:$C$185,'Eurostat market shares'!$C59,'Eurostat comsumption'!$D$2:$D$185,'Eurostat market shares'!$D59)/SUMIFS('Eurostat comsumption'!N$2:N$185,'Eurostat comsumption'!$C$2:$C$185,'Eurostat market shares'!$C59,'Eurostat comsumption'!$D$2:$D$185,"total"),0)</f>
        <v>1.4240427955817523E-3</v>
      </c>
      <c r="O59" s="5">
        <f>IFERROR(SUMIFS('Eurostat comsumption'!O$2:O$185,'Eurostat comsumption'!$C$2:$C$185,'Eurostat market shares'!$C59,'Eurostat comsumption'!$D$2:$D$185,'Eurostat market shares'!$D59)/SUMIFS('Eurostat comsumption'!O$2:O$185,'Eurostat comsumption'!$C$2:$C$185,'Eurostat market shares'!$C59,'Eurostat comsumption'!$D$2:$D$185,"total"),0)</f>
        <v>1.6488348233914699E-3</v>
      </c>
      <c r="P59" s="5">
        <f>IFERROR(SUMIFS('Eurostat comsumption'!P$2:P$185,'Eurostat comsumption'!$C$2:$C$185,'Eurostat market shares'!$C59,'Eurostat comsumption'!$D$2:$D$185,'Eurostat market shares'!$D59)/SUMIFS('Eurostat comsumption'!P$2:P$185,'Eurostat comsumption'!$C$2:$C$185,'Eurostat market shares'!$C59,'Eurostat comsumption'!$D$2:$D$185,"total"),0)</f>
        <v>1.6835213655228855E-3</v>
      </c>
      <c r="Q59" s="5">
        <f>IFERROR(SUMIFS('Eurostat comsumption'!Q$2:Q$185,'Eurostat comsumption'!$C$2:$C$185,'Eurostat market shares'!$C59,'Eurostat comsumption'!$D$2:$D$185,'Eurostat market shares'!$D59)/SUMIFS('Eurostat comsumption'!Q$2:Q$185,'Eurostat comsumption'!$C$2:$C$185,'Eurostat market shares'!$C59,'Eurostat comsumption'!$D$2:$D$185,"total"),0)</f>
        <v>1.9837446297198951E-3</v>
      </c>
      <c r="R59" s="5">
        <f>IFERROR(SUMIFS('Eurostat comsumption'!R$2:R$185,'Eurostat comsumption'!$C$2:$C$185,'Eurostat market shares'!$C59,'Eurostat comsumption'!$D$2:$D$185,'Eurostat market shares'!$D59)/SUMIFS('Eurostat comsumption'!R$2:R$185,'Eurostat comsumption'!$C$2:$C$185,'Eurostat market shares'!$C59,'Eurostat comsumption'!$D$2:$D$185,"total"),0)</f>
        <v>2.4364210135511414E-3</v>
      </c>
      <c r="S59" s="5">
        <f>IFERROR(SUMIFS('Eurostat comsumption'!S$2:S$185,'Eurostat comsumption'!$C$2:$C$185,'Eurostat market shares'!$C59,'Eurostat comsumption'!$D$2:$D$185,'Eurostat market shares'!$D59)/SUMIFS('Eurostat comsumption'!S$2:S$185,'Eurostat comsumption'!$C$2:$C$185,'Eurostat market shares'!$C59,'Eurostat comsumption'!$D$2:$D$185,"total"),0)</f>
        <v>1.6402168127654488E-3</v>
      </c>
      <c r="T59" s="5">
        <f>IFERROR(SUMIFS('Eurostat comsumption'!T$2:T$185,'Eurostat comsumption'!$C$2:$C$185,'Eurostat market shares'!$C59,'Eurostat comsumption'!$D$2:$D$185,'Eurostat market shares'!$D59)/SUMIFS('Eurostat comsumption'!T$2:T$185,'Eurostat comsumption'!$C$2:$C$185,'Eurostat market shares'!$C59,'Eurostat comsumption'!$D$2:$D$185,"total"),0)</f>
        <v>1.7773528474418377E-3</v>
      </c>
      <c r="U59" s="5">
        <f>IFERROR(SUMIFS('Eurostat comsumption'!U$2:U$185,'Eurostat comsumption'!$C$2:$C$185,'Eurostat market shares'!$C59,'Eurostat comsumption'!$D$2:$D$185,'Eurostat market shares'!$D59)/SUMIFS('Eurostat comsumption'!U$2:U$185,'Eurostat comsumption'!$C$2:$C$185,'Eurostat market shares'!$C59,'Eurostat comsumption'!$D$2:$D$185,"total"),0)</f>
        <v>2.0015044865939499E-3</v>
      </c>
      <c r="V59" s="5">
        <f>IFERROR(SUMIFS('Eurostat comsumption'!V$2:V$185,'Eurostat comsumption'!$C$2:$C$185,'Eurostat market shares'!$C59,'Eurostat comsumption'!$D$2:$D$185,'Eurostat market shares'!$D59)/SUMIFS('Eurostat comsumption'!V$2:V$185,'Eurostat comsumption'!$C$2:$C$185,'Eurostat market shares'!$C59,'Eurostat comsumption'!$D$2:$D$185,"total"),0)</f>
        <v>2.3432643106498971E-3</v>
      </c>
      <c r="W59" s="5">
        <f>IFERROR(SUMIFS('Eurostat comsumption'!W$2:W$185,'Eurostat comsumption'!$C$2:$C$185,'Eurostat market shares'!$C59,'Eurostat comsumption'!$D$2:$D$185,'Eurostat market shares'!$D59)/SUMIFS('Eurostat comsumption'!W$2:W$185,'Eurostat comsumption'!$C$2:$C$185,'Eurostat market shares'!$C59,'Eurostat comsumption'!$D$2:$D$185,"total"),0)</f>
        <v>2.1329088738559492E-3</v>
      </c>
      <c r="X59" s="5">
        <f>IFERROR(SUMIFS('Eurostat comsumption'!X$2:X$185,'Eurostat comsumption'!$C$2:$C$185,'Eurostat market shares'!$C59,'Eurostat comsumption'!$D$2:$D$185,'Eurostat market shares'!$D59)/SUMIFS('Eurostat comsumption'!X$2:X$185,'Eurostat comsumption'!$C$2:$C$185,'Eurostat market shares'!$C59,'Eurostat comsumption'!$D$2:$D$185,"total"),0)</f>
        <v>2.151878995789802E-3</v>
      </c>
      <c r="Y59" s="5">
        <f>IFERROR(SUMIFS('Eurostat comsumption'!Y$2:Y$185,'Eurostat comsumption'!$C$2:$C$185,'Eurostat market shares'!$C59,'Eurostat comsumption'!$D$2:$D$185,'Eurostat market shares'!$D59)/SUMIFS('Eurostat comsumption'!Y$2:Y$185,'Eurostat comsumption'!$C$2:$C$185,'Eurostat market shares'!$C59,'Eurostat comsumption'!$D$2:$D$185,"total"),0)</f>
        <v>2.2958446731842302E-3</v>
      </c>
      <c r="Z59" s="5">
        <f>IFERROR(SUMIFS('Eurostat comsumption'!Z$2:Z$185,'Eurostat comsumption'!$C$2:$C$185,'Eurostat market shares'!$C59,'Eurostat comsumption'!$D$2:$D$185,'Eurostat market shares'!$D59)/SUMIFS('Eurostat comsumption'!Z$2:Z$185,'Eurostat comsumption'!$C$2:$C$185,'Eurostat market shares'!$C59,'Eurostat comsumption'!$D$2:$D$185,"total"),0)</f>
        <v>2.7988509980113427E-3</v>
      </c>
    </row>
    <row r="60" spans="1:26" x14ac:dyDescent="0.3">
      <c r="A60" t="s">
        <v>9</v>
      </c>
      <c r="B60" t="s">
        <v>10</v>
      </c>
      <c r="C60" t="s">
        <v>30</v>
      </c>
      <c r="D60" t="s">
        <v>18</v>
      </c>
      <c r="E60" t="s">
        <v>13</v>
      </c>
      <c r="F60" t="s">
        <v>14</v>
      </c>
      <c r="G60" t="s">
        <v>14</v>
      </c>
      <c r="H60" t="s">
        <v>73</v>
      </c>
      <c r="I60" t="s">
        <v>16</v>
      </c>
      <c r="J60" s="5">
        <f>IFERROR(SUMIFS('Eurostat comsumption'!J$2:J$185,'Eurostat comsumption'!$C$2:$C$185,'Eurostat market shares'!$C60,'Eurostat comsumption'!$D$2:$D$185,'Eurostat market shares'!$D60)/SUMIFS('Eurostat comsumption'!J$2:J$185,'Eurostat comsumption'!$C$2:$C$185,'Eurostat market shares'!$C60,'Eurostat comsumption'!$D$2:$D$185,"total"),0)</f>
        <v>0</v>
      </c>
      <c r="K60" s="5">
        <f>IFERROR(SUMIFS('Eurostat comsumption'!K$2:K$185,'Eurostat comsumption'!$C$2:$C$185,'Eurostat market shares'!$C60,'Eurostat comsumption'!$D$2:$D$185,'Eurostat market shares'!$D60)/SUMIFS('Eurostat comsumption'!K$2:K$185,'Eurostat comsumption'!$C$2:$C$185,'Eurostat market shares'!$C60,'Eurostat comsumption'!$D$2:$D$185,"total"),0)</f>
        <v>0</v>
      </c>
      <c r="L60" s="5">
        <f>IFERROR(SUMIFS('Eurostat comsumption'!L$2:L$185,'Eurostat comsumption'!$C$2:$C$185,'Eurostat market shares'!$C60,'Eurostat comsumption'!$D$2:$D$185,'Eurostat market shares'!$D60)/SUMIFS('Eurostat comsumption'!L$2:L$185,'Eurostat comsumption'!$C$2:$C$185,'Eurostat market shares'!$C60,'Eurostat comsumption'!$D$2:$D$185,"total"),0)</f>
        <v>0</v>
      </c>
      <c r="M60" s="5">
        <f>IFERROR(SUMIFS('Eurostat comsumption'!M$2:M$185,'Eurostat comsumption'!$C$2:$C$185,'Eurostat market shares'!$C60,'Eurostat comsumption'!$D$2:$D$185,'Eurostat market shares'!$D60)/SUMIFS('Eurostat comsumption'!M$2:M$185,'Eurostat comsumption'!$C$2:$C$185,'Eurostat market shares'!$C60,'Eurostat comsumption'!$D$2:$D$185,"total"),0)</f>
        <v>0</v>
      </c>
      <c r="N60" s="5">
        <f>IFERROR(SUMIFS('Eurostat comsumption'!N$2:N$185,'Eurostat comsumption'!$C$2:$C$185,'Eurostat market shares'!$C60,'Eurostat comsumption'!$D$2:$D$185,'Eurostat market shares'!$D60)/SUMIFS('Eurostat comsumption'!N$2:N$185,'Eurostat comsumption'!$C$2:$C$185,'Eurostat market shares'!$C60,'Eurostat comsumption'!$D$2:$D$185,"total"),0)</f>
        <v>0</v>
      </c>
      <c r="O60" s="5">
        <f>IFERROR(SUMIFS('Eurostat comsumption'!O$2:O$185,'Eurostat comsumption'!$C$2:$C$185,'Eurostat market shares'!$C60,'Eurostat comsumption'!$D$2:$D$185,'Eurostat market shares'!$D60)/SUMIFS('Eurostat comsumption'!O$2:O$185,'Eurostat comsumption'!$C$2:$C$185,'Eurostat market shares'!$C60,'Eurostat comsumption'!$D$2:$D$185,"total"),0)</f>
        <v>0</v>
      </c>
      <c r="P60" s="5">
        <f>IFERROR(SUMIFS('Eurostat comsumption'!P$2:P$185,'Eurostat comsumption'!$C$2:$C$185,'Eurostat market shares'!$C60,'Eurostat comsumption'!$D$2:$D$185,'Eurostat market shares'!$D60)/SUMIFS('Eurostat comsumption'!P$2:P$185,'Eurostat comsumption'!$C$2:$C$185,'Eurostat market shares'!$C60,'Eurostat comsumption'!$D$2:$D$185,"total"),0)</f>
        <v>0</v>
      </c>
      <c r="Q60" s="5">
        <f>IFERROR(SUMIFS('Eurostat comsumption'!Q$2:Q$185,'Eurostat comsumption'!$C$2:$C$185,'Eurostat market shares'!$C60,'Eurostat comsumption'!$D$2:$D$185,'Eurostat market shares'!$D60)/SUMIFS('Eurostat comsumption'!Q$2:Q$185,'Eurostat comsumption'!$C$2:$C$185,'Eurostat market shares'!$C60,'Eurostat comsumption'!$D$2:$D$185,"total"),0)</f>
        <v>0</v>
      </c>
      <c r="R60" s="5">
        <f>IFERROR(SUMIFS('Eurostat comsumption'!R$2:R$185,'Eurostat comsumption'!$C$2:$C$185,'Eurostat market shares'!$C60,'Eurostat comsumption'!$D$2:$D$185,'Eurostat market shares'!$D60)/SUMIFS('Eurostat comsumption'!R$2:R$185,'Eurostat comsumption'!$C$2:$C$185,'Eurostat market shares'!$C60,'Eurostat comsumption'!$D$2:$D$185,"total"),0)</f>
        <v>0</v>
      </c>
      <c r="S60" s="5">
        <f>IFERROR(SUMIFS('Eurostat comsumption'!S$2:S$185,'Eurostat comsumption'!$C$2:$C$185,'Eurostat market shares'!$C60,'Eurostat comsumption'!$D$2:$D$185,'Eurostat market shares'!$D60)/SUMIFS('Eurostat comsumption'!S$2:S$185,'Eurostat comsumption'!$C$2:$C$185,'Eurostat market shares'!$C60,'Eurostat comsumption'!$D$2:$D$185,"total"),0)</f>
        <v>0</v>
      </c>
      <c r="T60" s="5">
        <f>IFERROR(SUMIFS('Eurostat comsumption'!T$2:T$185,'Eurostat comsumption'!$C$2:$C$185,'Eurostat market shares'!$C60,'Eurostat comsumption'!$D$2:$D$185,'Eurostat market shares'!$D60)/SUMIFS('Eurostat comsumption'!T$2:T$185,'Eurostat comsumption'!$C$2:$C$185,'Eurostat market shares'!$C60,'Eurostat comsumption'!$D$2:$D$185,"total"),0)</f>
        <v>0</v>
      </c>
      <c r="U60" s="5">
        <f>IFERROR(SUMIFS('Eurostat comsumption'!U$2:U$185,'Eurostat comsumption'!$C$2:$C$185,'Eurostat market shares'!$C60,'Eurostat comsumption'!$D$2:$D$185,'Eurostat market shares'!$D60)/SUMIFS('Eurostat comsumption'!U$2:U$185,'Eurostat comsumption'!$C$2:$C$185,'Eurostat market shares'!$C60,'Eurostat comsumption'!$D$2:$D$185,"total"),0)</f>
        <v>0</v>
      </c>
      <c r="V60" s="5">
        <f>IFERROR(SUMIFS('Eurostat comsumption'!V$2:V$185,'Eurostat comsumption'!$C$2:$C$185,'Eurostat market shares'!$C60,'Eurostat comsumption'!$D$2:$D$185,'Eurostat market shares'!$D60)/SUMIFS('Eurostat comsumption'!V$2:V$185,'Eurostat comsumption'!$C$2:$C$185,'Eurostat market shares'!$C60,'Eurostat comsumption'!$D$2:$D$185,"total"),0)</f>
        <v>0</v>
      </c>
      <c r="W60" s="5">
        <f>IFERROR(SUMIFS('Eurostat comsumption'!W$2:W$185,'Eurostat comsumption'!$C$2:$C$185,'Eurostat market shares'!$C60,'Eurostat comsumption'!$D$2:$D$185,'Eurostat market shares'!$D60)/SUMIFS('Eurostat comsumption'!W$2:W$185,'Eurostat comsumption'!$C$2:$C$185,'Eurostat market shares'!$C60,'Eurostat comsumption'!$D$2:$D$185,"total"),0)</f>
        <v>0</v>
      </c>
      <c r="X60" s="5">
        <f>IFERROR(SUMIFS('Eurostat comsumption'!X$2:X$185,'Eurostat comsumption'!$C$2:$C$185,'Eurostat market shares'!$C60,'Eurostat comsumption'!$D$2:$D$185,'Eurostat market shares'!$D60)/SUMIFS('Eurostat comsumption'!X$2:X$185,'Eurostat comsumption'!$C$2:$C$185,'Eurostat market shares'!$C60,'Eurostat comsumption'!$D$2:$D$185,"total"),0)</f>
        <v>0</v>
      </c>
      <c r="Y60" s="5">
        <f>IFERROR(SUMIFS('Eurostat comsumption'!Y$2:Y$185,'Eurostat comsumption'!$C$2:$C$185,'Eurostat market shares'!$C60,'Eurostat comsumption'!$D$2:$D$185,'Eurostat market shares'!$D60)/SUMIFS('Eurostat comsumption'!Y$2:Y$185,'Eurostat comsumption'!$C$2:$C$185,'Eurostat market shares'!$C60,'Eurostat comsumption'!$D$2:$D$185,"total"),0)</f>
        <v>0</v>
      </c>
      <c r="Z60" s="5">
        <f>IFERROR(SUMIFS('Eurostat comsumption'!Z$2:Z$185,'Eurostat comsumption'!$C$2:$C$185,'Eurostat market shares'!$C60,'Eurostat comsumption'!$D$2:$D$185,'Eurostat market shares'!$D60)/SUMIFS('Eurostat comsumption'!Z$2:Z$185,'Eurostat comsumption'!$C$2:$C$185,'Eurostat market shares'!$C60,'Eurostat comsumption'!$D$2:$D$185,"total"),0)</f>
        <v>0</v>
      </c>
    </row>
    <row r="61" spans="1:26" x14ac:dyDescent="0.3">
      <c r="A61" t="s">
        <v>9</v>
      </c>
      <c r="B61" t="s">
        <v>10</v>
      </c>
      <c r="C61" t="s">
        <v>30</v>
      </c>
      <c r="D61" t="s">
        <v>19</v>
      </c>
      <c r="E61" t="s">
        <v>13</v>
      </c>
      <c r="F61" t="s">
        <v>14</v>
      </c>
      <c r="G61" t="s">
        <v>14</v>
      </c>
      <c r="H61" t="s">
        <v>73</v>
      </c>
      <c r="I61" t="s">
        <v>16</v>
      </c>
      <c r="J61" s="5">
        <f>IFERROR(SUMIFS('Eurostat comsumption'!J$2:J$185,'Eurostat comsumption'!$C$2:$C$185,'Eurostat market shares'!$C61,'Eurostat comsumption'!$D$2:$D$185,'Eurostat market shares'!$D61)/SUMIFS('Eurostat comsumption'!J$2:J$185,'Eurostat comsumption'!$C$2:$C$185,'Eurostat market shares'!$C61,'Eurostat comsumption'!$D$2:$D$185,"total"),0)</f>
        <v>2.6722212325106546E-3</v>
      </c>
      <c r="K61" s="5">
        <f>IFERROR(SUMIFS('Eurostat comsumption'!K$2:K$185,'Eurostat comsumption'!$C$2:$C$185,'Eurostat market shares'!$C61,'Eurostat comsumption'!$D$2:$D$185,'Eurostat market shares'!$D61)/SUMIFS('Eurostat comsumption'!K$2:K$185,'Eurostat comsumption'!$C$2:$C$185,'Eurostat market shares'!$C61,'Eurostat comsumption'!$D$2:$D$185,"total"),0)</f>
        <v>2.4637797595136713E-3</v>
      </c>
      <c r="L61" s="5">
        <f>IFERROR(SUMIFS('Eurostat comsumption'!L$2:L$185,'Eurostat comsumption'!$C$2:$C$185,'Eurostat market shares'!$C61,'Eurostat comsumption'!$D$2:$D$185,'Eurostat market shares'!$D61)/SUMIFS('Eurostat comsumption'!L$2:L$185,'Eurostat comsumption'!$C$2:$C$185,'Eurostat market shares'!$C61,'Eurostat comsumption'!$D$2:$D$185,"total"),0)</f>
        <v>2.5231842320801081E-3</v>
      </c>
      <c r="M61" s="5">
        <f>IFERROR(SUMIFS('Eurostat comsumption'!M$2:M$185,'Eurostat comsumption'!$C$2:$C$185,'Eurostat market shares'!$C61,'Eurostat comsumption'!$D$2:$D$185,'Eurostat market shares'!$D61)/SUMIFS('Eurostat comsumption'!M$2:M$185,'Eurostat comsumption'!$C$2:$C$185,'Eurostat market shares'!$C61,'Eurostat comsumption'!$D$2:$D$185,"total"),0)</f>
        <v>2.5773195876288659E-3</v>
      </c>
      <c r="N61" s="5">
        <f>IFERROR(SUMIFS('Eurostat comsumption'!N$2:N$185,'Eurostat comsumption'!$C$2:$C$185,'Eurostat market shares'!$C61,'Eurostat comsumption'!$D$2:$D$185,'Eurostat market shares'!$D61)/SUMIFS('Eurostat comsumption'!N$2:N$185,'Eurostat comsumption'!$C$2:$C$185,'Eurostat market shares'!$C61,'Eurostat comsumption'!$D$2:$D$185,"total"),0)</f>
        <v>2.5385110703848631E-3</v>
      </c>
      <c r="O61" s="5">
        <f>IFERROR(SUMIFS('Eurostat comsumption'!O$2:O$185,'Eurostat comsumption'!$C$2:$C$185,'Eurostat market shares'!$C61,'Eurostat comsumption'!$D$2:$D$185,'Eurostat market shares'!$D61)/SUMIFS('Eurostat comsumption'!O$2:O$185,'Eurostat comsumption'!$C$2:$C$185,'Eurostat market shares'!$C61,'Eurostat comsumption'!$D$2:$D$185,"total"),0)</f>
        <v>2.0885241096291955E-3</v>
      </c>
      <c r="P61" s="5">
        <f>IFERROR(SUMIFS('Eurostat comsumption'!P$2:P$185,'Eurostat comsumption'!$C$2:$C$185,'Eurostat market shares'!$C61,'Eurostat comsumption'!$D$2:$D$185,'Eurostat market shares'!$D61)/SUMIFS('Eurostat comsumption'!P$2:P$185,'Eurostat comsumption'!$C$2:$C$185,'Eurostat market shares'!$C61,'Eurostat comsumption'!$D$2:$D$185,"total"),0)</f>
        <v>2.186239551060969E-3</v>
      </c>
      <c r="Q61" s="5">
        <f>IFERROR(SUMIFS('Eurostat comsumption'!Q$2:Q$185,'Eurostat comsumption'!$C$2:$C$185,'Eurostat market shares'!$C61,'Eurostat comsumption'!$D$2:$D$185,'Eurostat market shares'!$D61)/SUMIFS('Eurostat comsumption'!Q$2:Q$185,'Eurostat comsumption'!$C$2:$C$185,'Eurostat market shares'!$C61,'Eurostat comsumption'!$D$2:$D$185,"total"),0)</f>
        <v>2.4485076572542705E-3</v>
      </c>
      <c r="R61" s="5">
        <f>IFERROR(SUMIFS('Eurostat comsumption'!R$2:R$185,'Eurostat comsumption'!$C$2:$C$185,'Eurostat market shares'!$C61,'Eurostat comsumption'!$D$2:$D$185,'Eurostat market shares'!$D61)/SUMIFS('Eurostat comsumption'!R$2:R$185,'Eurostat comsumption'!$C$2:$C$185,'Eurostat market shares'!$C61,'Eurostat comsumption'!$D$2:$D$185,"total"),0)</f>
        <v>2.3900129942454056E-3</v>
      </c>
      <c r="S61" s="5">
        <f>IFERROR(SUMIFS('Eurostat comsumption'!S$2:S$185,'Eurostat comsumption'!$C$2:$C$185,'Eurostat market shares'!$C61,'Eurostat comsumption'!$D$2:$D$185,'Eurostat market shares'!$D61)/SUMIFS('Eurostat comsumption'!S$2:S$185,'Eurostat comsumption'!$C$2:$C$185,'Eurostat market shares'!$C61,'Eurostat comsumption'!$D$2:$D$185,"total"),0)</f>
        <v>2.1616102366908896E-3</v>
      </c>
      <c r="T61" s="5">
        <f>IFERROR(SUMIFS('Eurostat comsumption'!T$2:T$185,'Eurostat comsumption'!$C$2:$C$185,'Eurostat market shares'!$C61,'Eurostat comsumption'!$D$2:$D$185,'Eurostat market shares'!$D61)/SUMIFS('Eurostat comsumption'!T$2:T$185,'Eurostat comsumption'!$C$2:$C$185,'Eurostat market shares'!$C61,'Eurostat comsumption'!$D$2:$D$185,"total"),0)</f>
        <v>1.9244441175749552E-3</v>
      </c>
      <c r="U61" s="5">
        <f>IFERROR(SUMIFS('Eurostat comsumption'!U$2:U$185,'Eurostat comsumption'!$C$2:$C$185,'Eurostat market shares'!$C61,'Eurostat comsumption'!$D$2:$D$185,'Eurostat market shares'!$D61)/SUMIFS('Eurostat comsumption'!U$2:U$185,'Eurostat comsumption'!$C$2:$C$185,'Eurostat market shares'!$C61,'Eurostat comsumption'!$D$2:$D$185,"total"),0)</f>
        <v>2.1224007307506314E-3</v>
      </c>
      <c r="V61" s="5">
        <f>IFERROR(SUMIFS('Eurostat comsumption'!V$2:V$185,'Eurostat comsumption'!$C$2:$C$185,'Eurostat market shares'!$C61,'Eurostat comsumption'!$D$2:$D$185,'Eurostat market shares'!$D61)/SUMIFS('Eurostat comsumption'!V$2:V$185,'Eurostat comsumption'!$C$2:$C$185,'Eurostat market shares'!$C61,'Eurostat comsumption'!$D$2:$D$185,"total"),0)</f>
        <v>2.5983134873192736E-3</v>
      </c>
      <c r="W61" s="5">
        <f>IFERROR(SUMIFS('Eurostat comsumption'!W$2:W$185,'Eurostat comsumption'!$C$2:$C$185,'Eurostat market shares'!$C61,'Eurostat comsumption'!$D$2:$D$185,'Eurostat market shares'!$D61)/SUMIFS('Eurostat comsumption'!W$2:W$185,'Eurostat comsumption'!$C$2:$C$185,'Eurostat market shares'!$C61,'Eurostat comsumption'!$D$2:$D$185,"total"),0)</f>
        <v>3.6609629924393154E-3</v>
      </c>
      <c r="X61" s="5">
        <f>IFERROR(SUMIFS('Eurostat comsumption'!X$2:X$185,'Eurostat comsumption'!$C$2:$C$185,'Eurostat market shares'!$C61,'Eurostat comsumption'!$D$2:$D$185,'Eurostat market shares'!$D61)/SUMIFS('Eurostat comsumption'!X$2:X$185,'Eurostat comsumption'!$C$2:$C$185,'Eurostat market shares'!$C61,'Eurostat comsumption'!$D$2:$D$185,"total"),0)</f>
        <v>4.6000311866521131E-3</v>
      </c>
      <c r="Y61" s="5">
        <f>IFERROR(SUMIFS('Eurostat comsumption'!Y$2:Y$185,'Eurostat comsumption'!$C$2:$C$185,'Eurostat market shares'!$C61,'Eurostat comsumption'!$D$2:$D$185,'Eurostat market shares'!$D61)/SUMIFS('Eurostat comsumption'!Y$2:Y$185,'Eurostat comsumption'!$C$2:$C$185,'Eurostat market shares'!$C61,'Eurostat comsumption'!$D$2:$D$185,"total"),0)</f>
        <v>5.0782259658512102E-3</v>
      </c>
      <c r="Z61" s="5">
        <f>IFERROR(SUMIFS('Eurostat comsumption'!Z$2:Z$185,'Eurostat comsumption'!$C$2:$C$185,'Eurostat market shares'!$C61,'Eurostat comsumption'!$D$2:$D$185,'Eurostat market shares'!$D61)/SUMIFS('Eurostat comsumption'!Z$2:Z$185,'Eurostat comsumption'!$C$2:$C$185,'Eurostat market shares'!$C61,'Eurostat comsumption'!$D$2:$D$185,"total"),0)</f>
        <v>4.1688149075642632E-3</v>
      </c>
    </row>
    <row r="62" spans="1:26" x14ac:dyDescent="0.3">
      <c r="A62" t="s">
        <v>9</v>
      </c>
      <c r="B62" t="s">
        <v>10</v>
      </c>
      <c r="C62" t="s">
        <v>30</v>
      </c>
      <c r="D62" t="s">
        <v>20</v>
      </c>
      <c r="E62" t="s">
        <v>13</v>
      </c>
      <c r="F62" t="s">
        <v>14</v>
      </c>
      <c r="G62" t="s">
        <v>14</v>
      </c>
      <c r="H62" t="s">
        <v>73</v>
      </c>
      <c r="I62" t="s">
        <v>16</v>
      </c>
      <c r="J62" s="5">
        <f>IFERROR(SUMIFS('Eurostat comsumption'!J$2:J$185,'Eurostat comsumption'!$C$2:$C$185,'Eurostat market shares'!$C62,'Eurostat comsumption'!$D$2:$D$185,'Eurostat market shares'!$D62)/SUMIFS('Eurostat comsumption'!J$2:J$185,'Eurostat comsumption'!$C$2:$C$185,'Eurostat market shares'!$C62,'Eurostat comsumption'!$D$2:$D$185,"total"),0)</f>
        <v>0</v>
      </c>
      <c r="K62" s="5">
        <f>IFERROR(SUMIFS('Eurostat comsumption'!K$2:K$185,'Eurostat comsumption'!$C$2:$C$185,'Eurostat market shares'!$C62,'Eurostat comsumption'!$D$2:$D$185,'Eurostat market shares'!$D62)/SUMIFS('Eurostat comsumption'!K$2:K$185,'Eurostat comsumption'!$C$2:$C$185,'Eurostat market shares'!$C62,'Eurostat comsumption'!$D$2:$D$185,"total"),0)</f>
        <v>0</v>
      </c>
      <c r="L62" s="5">
        <f>IFERROR(SUMIFS('Eurostat comsumption'!L$2:L$185,'Eurostat comsumption'!$C$2:$C$185,'Eurostat market shares'!$C62,'Eurostat comsumption'!$D$2:$D$185,'Eurostat market shares'!$D62)/SUMIFS('Eurostat comsumption'!L$2:L$185,'Eurostat comsumption'!$C$2:$C$185,'Eurostat market shares'!$C62,'Eurostat comsumption'!$D$2:$D$185,"total"),0)</f>
        <v>0</v>
      </c>
      <c r="M62" s="5">
        <f>IFERROR(SUMIFS('Eurostat comsumption'!M$2:M$185,'Eurostat comsumption'!$C$2:$C$185,'Eurostat market shares'!$C62,'Eurostat comsumption'!$D$2:$D$185,'Eurostat market shares'!$D62)/SUMIFS('Eurostat comsumption'!M$2:M$185,'Eurostat comsumption'!$C$2:$C$185,'Eurostat market shares'!$C62,'Eurostat comsumption'!$D$2:$D$185,"total"),0)</f>
        <v>0</v>
      </c>
      <c r="N62" s="5">
        <f>IFERROR(SUMIFS('Eurostat comsumption'!N$2:N$185,'Eurostat comsumption'!$C$2:$C$185,'Eurostat market shares'!$C62,'Eurostat comsumption'!$D$2:$D$185,'Eurostat market shares'!$D62)/SUMIFS('Eurostat comsumption'!N$2:N$185,'Eurostat comsumption'!$C$2:$C$185,'Eurostat market shares'!$C62,'Eurostat comsumption'!$D$2:$D$185,"total"),0)</f>
        <v>0</v>
      </c>
      <c r="O62" s="5">
        <f>IFERROR(SUMIFS('Eurostat comsumption'!O$2:O$185,'Eurostat comsumption'!$C$2:$C$185,'Eurostat market shares'!$C62,'Eurostat comsumption'!$D$2:$D$185,'Eurostat market shares'!$D62)/SUMIFS('Eurostat comsumption'!O$2:O$185,'Eurostat comsumption'!$C$2:$C$185,'Eurostat market shares'!$C62,'Eurostat comsumption'!$D$2:$D$185,"total"),0)</f>
        <v>0</v>
      </c>
      <c r="P62" s="5">
        <f>IFERROR(SUMIFS('Eurostat comsumption'!P$2:P$185,'Eurostat comsumption'!$C$2:$C$185,'Eurostat market shares'!$C62,'Eurostat comsumption'!$D$2:$D$185,'Eurostat market shares'!$D62)/SUMIFS('Eurostat comsumption'!P$2:P$185,'Eurostat comsumption'!$C$2:$C$185,'Eurostat market shares'!$C62,'Eurostat comsumption'!$D$2:$D$185,"total"),0)</f>
        <v>5.237622026071199E-3</v>
      </c>
      <c r="Q62" s="5">
        <f>IFERROR(SUMIFS('Eurostat comsumption'!Q$2:Q$185,'Eurostat comsumption'!$C$2:$C$185,'Eurostat market shares'!$C62,'Eurostat comsumption'!$D$2:$D$185,'Eurostat market shares'!$D62)/SUMIFS('Eurostat comsumption'!Q$2:Q$185,'Eurostat comsumption'!$C$2:$C$185,'Eurostat market shares'!$C62,'Eurostat comsumption'!$D$2:$D$185,"total"),0)</f>
        <v>9.3632746522779049E-3</v>
      </c>
      <c r="R62" s="5">
        <f>IFERROR(SUMIFS('Eurostat comsumption'!R$2:R$185,'Eurostat comsumption'!$C$2:$C$185,'Eurostat market shares'!$C62,'Eurostat comsumption'!$D$2:$D$185,'Eurostat market shares'!$D62)/SUMIFS('Eurostat comsumption'!R$2:R$185,'Eurostat comsumption'!$C$2:$C$185,'Eurostat market shares'!$C62,'Eurostat comsumption'!$D$2:$D$185,"total"),0)</f>
        <v>7.750139224057916E-3</v>
      </c>
      <c r="S62" s="5">
        <f>IFERROR(SUMIFS('Eurostat comsumption'!S$2:S$185,'Eurostat comsumption'!$C$2:$C$185,'Eurostat market shares'!$C62,'Eurostat comsumption'!$D$2:$D$185,'Eurostat market shares'!$D62)/SUMIFS('Eurostat comsumption'!S$2:S$185,'Eurostat comsumption'!$C$2:$C$185,'Eurostat market shares'!$C62,'Eurostat comsumption'!$D$2:$D$185,"total"),0)</f>
        <v>8.2119464268256906E-3</v>
      </c>
      <c r="T62" s="5">
        <f>IFERROR(SUMIFS('Eurostat comsumption'!T$2:T$185,'Eurostat comsumption'!$C$2:$C$185,'Eurostat market shares'!$C62,'Eurostat comsumption'!$D$2:$D$185,'Eurostat market shares'!$D62)/SUMIFS('Eurostat comsumption'!T$2:T$185,'Eurostat comsumption'!$C$2:$C$185,'Eurostat market shares'!$C62,'Eurostat comsumption'!$D$2:$D$185,"total"),0)</f>
        <v>1.5187173641244393E-2</v>
      </c>
      <c r="U62" s="5">
        <f>IFERROR(SUMIFS('Eurostat comsumption'!U$2:U$185,'Eurostat comsumption'!$C$2:$C$185,'Eurostat market shares'!$C62,'Eurostat comsumption'!$D$2:$D$185,'Eurostat market shares'!$D62)/SUMIFS('Eurostat comsumption'!U$2:U$185,'Eurostat comsumption'!$C$2:$C$185,'Eurostat market shares'!$C62,'Eurostat comsumption'!$D$2:$D$185,"total"),0)</f>
        <v>1.3809037665896513E-2</v>
      </c>
      <c r="V62" s="5">
        <f>IFERROR(SUMIFS('Eurostat comsumption'!V$2:V$185,'Eurostat comsumption'!$C$2:$C$185,'Eurostat market shares'!$C62,'Eurostat comsumption'!$D$2:$D$185,'Eurostat market shares'!$D62)/SUMIFS('Eurostat comsumption'!V$2:V$185,'Eurostat comsumption'!$C$2:$C$185,'Eurostat market shares'!$C62,'Eurostat comsumption'!$D$2:$D$185,"total"),0)</f>
        <v>1.6386909601007443E-2</v>
      </c>
      <c r="W62" s="5">
        <f>IFERROR(SUMIFS('Eurostat comsumption'!W$2:W$185,'Eurostat comsumption'!$C$2:$C$185,'Eurostat market shares'!$C62,'Eurostat comsumption'!$D$2:$D$185,'Eurostat market shares'!$D62)/SUMIFS('Eurostat comsumption'!W$2:W$185,'Eurostat comsumption'!$C$2:$C$185,'Eurostat market shares'!$C62,'Eurostat comsumption'!$D$2:$D$185,"total"),0)</f>
        <v>1.9307600477516913E-2</v>
      </c>
      <c r="X62" s="5">
        <f>IFERROR(SUMIFS('Eurostat comsumption'!X$2:X$185,'Eurostat comsumption'!$C$2:$C$185,'Eurostat market shares'!$C62,'Eurostat comsumption'!$D$2:$D$185,'Eurostat market shares'!$D62)/SUMIFS('Eurostat comsumption'!X$2:X$185,'Eurostat comsumption'!$C$2:$C$185,'Eurostat market shares'!$C62,'Eurostat comsumption'!$D$2:$D$185,"total"),0)</f>
        <v>2.0973023545922346E-2</v>
      </c>
      <c r="Y62" s="5">
        <f>IFERROR(SUMIFS('Eurostat comsumption'!Y$2:Y$185,'Eurostat comsumption'!$C$2:$C$185,'Eurostat market shares'!$C62,'Eurostat comsumption'!$D$2:$D$185,'Eurostat market shares'!$D62)/SUMIFS('Eurostat comsumption'!Y$2:Y$185,'Eurostat comsumption'!$C$2:$C$185,'Eurostat market shares'!$C62,'Eurostat comsumption'!$D$2:$D$185,"total"),0)</f>
        <v>2.1514041142752884E-2</v>
      </c>
      <c r="Z62" s="5">
        <f>IFERROR(SUMIFS('Eurostat comsumption'!Z$2:Z$185,'Eurostat comsumption'!$C$2:$C$185,'Eurostat market shares'!$C62,'Eurostat comsumption'!$D$2:$D$185,'Eurostat market shares'!$D62)/SUMIFS('Eurostat comsumption'!Z$2:Z$185,'Eurostat comsumption'!$C$2:$C$185,'Eurostat market shares'!$C62,'Eurostat comsumption'!$D$2:$D$185,"total"),0)</f>
        <v>2.200780732120498E-2</v>
      </c>
    </row>
    <row r="63" spans="1:26" x14ac:dyDescent="0.3">
      <c r="A63" t="s">
        <v>9</v>
      </c>
      <c r="B63" t="s">
        <v>10</v>
      </c>
      <c r="C63" t="s">
        <v>30</v>
      </c>
      <c r="D63" t="s">
        <v>21</v>
      </c>
      <c r="E63" t="s">
        <v>13</v>
      </c>
      <c r="F63" t="s">
        <v>14</v>
      </c>
      <c r="G63" t="s">
        <v>14</v>
      </c>
      <c r="H63" t="s">
        <v>73</v>
      </c>
      <c r="I63" t="s">
        <v>16</v>
      </c>
      <c r="J63" s="5">
        <f>IFERROR(SUMIFS('Eurostat comsumption'!J$2:J$185,'Eurostat comsumption'!$C$2:$C$185,'Eurostat market shares'!$C63,'Eurostat comsumption'!$D$2:$D$185,'Eurostat market shares'!$D63)/SUMIFS('Eurostat comsumption'!J$2:J$185,'Eurostat comsumption'!$C$2:$C$185,'Eurostat market shares'!$C63,'Eurostat comsumption'!$D$2:$D$185,"total"),0)</f>
        <v>0</v>
      </c>
      <c r="K63" s="5">
        <f>IFERROR(SUMIFS('Eurostat comsumption'!K$2:K$185,'Eurostat comsumption'!$C$2:$C$185,'Eurostat market shares'!$C63,'Eurostat comsumption'!$D$2:$D$185,'Eurostat market shares'!$D63)/SUMIFS('Eurostat comsumption'!K$2:K$185,'Eurostat comsumption'!$C$2:$C$185,'Eurostat market shares'!$C63,'Eurostat comsumption'!$D$2:$D$185,"total"),0)</f>
        <v>0</v>
      </c>
      <c r="L63" s="5">
        <f>IFERROR(SUMIFS('Eurostat comsumption'!L$2:L$185,'Eurostat comsumption'!$C$2:$C$185,'Eurostat market shares'!$C63,'Eurostat comsumption'!$D$2:$D$185,'Eurostat market shares'!$D63)/SUMIFS('Eurostat comsumption'!L$2:L$185,'Eurostat comsumption'!$C$2:$C$185,'Eurostat market shares'!$C63,'Eurostat comsumption'!$D$2:$D$185,"total"),0)</f>
        <v>0</v>
      </c>
      <c r="M63" s="5">
        <f>IFERROR(SUMIFS('Eurostat comsumption'!M$2:M$185,'Eurostat comsumption'!$C$2:$C$185,'Eurostat market shares'!$C63,'Eurostat comsumption'!$D$2:$D$185,'Eurostat market shares'!$D63)/SUMIFS('Eurostat comsumption'!M$2:M$185,'Eurostat comsumption'!$C$2:$C$185,'Eurostat market shares'!$C63,'Eurostat comsumption'!$D$2:$D$185,"total"),0)</f>
        <v>0</v>
      </c>
      <c r="N63" s="5">
        <f>IFERROR(SUMIFS('Eurostat comsumption'!N$2:N$185,'Eurostat comsumption'!$C$2:$C$185,'Eurostat market shares'!$C63,'Eurostat comsumption'!$D$2:$D$185,'Eurostat market shares'!$D63)/SUMIFS('Eurostat comsumption'!N$2:N$185,'Eurostat comsumption'!$C$2:$C$185,'Eurostat market shares'!$C63,'Eurostat comsumption'!$D$2:$D$185,"total"),0)</f>
        <v>0</v>
      </c>
      <c r="O63" s="5">
        <f>IFERROR(SUMIFS('Eurostat comsumption'!O$2:O$185,'Eurostat comsumption'!$C$2:$C$185,'Eurostat market shares'!$C63,'Eurostat comsumption'!$D$2:$D$185,'Eurostat market shares'!$D63)/SUMIFS('Eurostat comsumption'!O$2:O$185,'Eurostat comsumption'!$C$2:$C$185,'Eurostat market shares'!$C63,'Eurostat comsumption'!$D$2:$D$185,"total"),0)</f>
        <v>0</v>
      </c>
      <c r="P63" s="5">
        <f>IFERROR(SUMIFS('Eurostat comsumption'!P$2:P$185,'Eurostat comsumption'!$C$2:$C$185,'Eurostat market shares'!$C63,'Eurostat comsumption'!$D$2:$D$185,'Eurostat market shares'!$D63)/SUMIFS('Eurostat comsumption'!P$2:P$185,'Eurostat comsumption'!$C$2:$C$185,'Eurostat market shares'!$C63,'Eurostat comsumption'!$D$2:$D$185,"total"),0)</f>
        <v>0</v>
      </c>
      <c r="Q63" s="5">
        <f>IFERROR(SUMIFS('Eurostat comsumption'!Q$2:Q$185,'Eurostat comsumption'!$C$2:$C$185,'Eurostat market shares'!$C63,'Eurostat comsumption'!$D$2:$D$185,'Eurostat market shares'!$D63)/SUMIFS('Eurostat comsumption'!Q$2:Q$185,'Eurostat comsumption'!$C$2:$C$185,'Eurostat market shares'!$C63,'Eurostat comsumption'!$D$2:$D$185,"total"),0)</f>
        <v>0</v>
      </c>
      <c r="R63" s="5">
        <f>IFERROR(SUMIFS('Eurostat comsumption'!R$2:R$185,'Eurostat comsumption'!$C$2:$C$185,'Eurostat market shares'!$C63,'Eurostat comsumption'!$D$2:$D$185,'Eurostat market shares'!$D63)/SUMIFS('Eurostat comsumption'!R$2:R$185,'Eurostat comsumption'!$C$2:$C$185,'Eurostat market shares'!$C63,'Eurostat comsumption'!$D$2:$D$185,"total"),0)</f>
        <v>0</v>
      </c>
      <c r="S63" s="5">
        <f>IFERROR(SUMIFS('Eurostat comsumption'!S$2:S$185,'Eurostat comsumption'!$C$2:$C$185,'Eurostat market shares'!$C63,'Eurostat comsumption'!$D$2:$D$185,'Eurostat market shares'!$D63)/SUMIFS('Eurostat comsumption'!S$2:S$185,'Eurostat comsumption'!$C$2:$C$185,'Eurostat market shares'!$C63,'Eurostat comsumption'!$D$2:$D$185,"total"),0)</f>
        <v>0</v>
      </c>
      <c r="T63" s="5">
        <f>IFERROR(SUMIFS('Eurostat comsumption'!T$2:T$185,'Eurostat comsumption'!$C$2:$C$185,'Eurostat market shares'!$C63,'Eurostat comsumption'!$D$2:$D$185,'Eurostat market shares'!$D63)/SUMIFS('Eurostat comsumption'!T$2:T$185,'Eurostat comsumption'!$C$2:$C$185,'Eurostat market shares'!$C63,'Eurostat comsumption'!$D$2:$D$185,"total"),0)</f>
        <v>0</v>
      </c>
      <c r="U63" s="5">
        <f>IFERROR(SUMIFS('Eurostat comsumption'!U$2:U$185,'Eurostat comsumption'!$C$2:$C$185,'Eurostat market shares'!$C63,'Eurostat comsumption'!$D$2:$D$185,'Eurostat market shares'!$D63)/SUMIFS('Eurostat comsumption'!U$2:U$185,'Eurostat comsumption'!$C$2:$C$185,'Eurostat market shares'!$C63,'Eurostat comsumption'!$D$2:$D$185,"total"),0)</f>
        <v>0</v>
      </c>
      <c r="V63" s="5">
        <f>IFERROR(SUMIFS('Eurostat comsumption'!V$2:V$185,'Eurostat comsumption'!$C$2:$C$185,'Eurostat market shares'!$C63,'Eurostat comsumption'!$D$2:$D$185,'Eurostat market shares'!$D63)/SUMIFS('Eurostat comsumption'!V$2:V$185,'Eurostat comsumption'!$C$2:$C$185,'Eurostat market shares'!$C63,'Eurostat comsumption'!$D$2:$D$185,"total"),0)</f>
        <v>0</v>
      </c>
      <c r="W63" s="5">
        <f>IFERROR(SUMIFS('Eurostat comsumption'!W$2:W$185,'Eurostat comsumption'!$C$2:$C$185,'Eurostat market shares'!$C63,'Eurostat comsumption'!$D$2:$D$185,'Eurostat market shares'!$D63)/SUMIFS('Eurostat comsumption'!W$2:W$185,'Eurostat comsumption'!$C$2:$C$185,'Eurostat market shares'!$C63,'Eurostat comsumption'!$D$2:$D$185,"total"),0)</f>
        <v>0</v>
      </c>
      <c r="X63" s="5">
        <f>IFERROR(SUMIFS('Eurostat comsumption'!X$2:X$185,'Eurostat comsumption'!$C$2:$C$185,'Eurostat market shares'!$C63,'Eurostat comsumption'!$D$2:$D$185,'Eurostat market shares'!$D63)/SUMIFS('Eurostat comsumption'!X$2:X$185,'Eurostat comsumption'!$C$2:$C$185,'Eurostat market shares'!$C63,'Eurostat comsumption'!$D$2:$D$185,"total"),0)</f>
        <v>0</v>
      </c>
      <c r="Y63" s="5">
        <f>IFERROR(SUMIFS('Eurostat comsumption'!Y$2:Y$185,'Eurostat comsumption'!$C$2:$C$185,'Eurostat market shares'!$C63,'Eurostat comsumption'!$D$2:$D$185,'Eurostat market shares'!$D63)/SUMIFS('Eurostat comsumption'!Y$2:Y$185,'Eurostat comsumption'!$C$2:$C$185,'Eurostat market shares'!$C63,'Eurostat comsumption'!$D$2:$D$185,"total"),0)</f>
        <v>0</v>
      </c>
      <c r="Z63" s="5">
        <f>IFERROR(SUMIFS('Eurostat comsumption'!Z$2:Z$185,'Eurostat comsumption'!$C$2:$C$185,'Eurostat market shares'!$C63,'Eurostat comsumption'!$D$2:$D$185,'Eurostat market shares'!$D63)/SUMIFS('Eurostat comsumption'!Z$2:Z$185,'Eurostat comsumption'!$C$2:$C$185,'Eurostat market shares'!$C63,'Eurostat comsumption'!$D$2:$D$185,"total"),0)</f>
        <v>0</v>
      </c>
    </row>
    <row r="64" spans="1:26" x14ac:dyDescent="0.3">
      <c r="A64" t="s">
        <v>9</v>
      </c>
      <c r="B64" t="s">
        <v>10</v>
      </c>
      <c r="C64" t="s">
        <v>30</v>
      </c>
      <c r="D64" t="s">
        <v>22</v>
      </c>
      <c r="E64" t="s">
        <v>13</v>
      </c>
      <c r="F64" t="s">
        <v>14</v>
      </c>
      <c r="G64" t="s">
        <v>14</v>
      </c>
      <c r="H64" t="s">
        <v>73</v>
      </c>
      <c r="I64" t="s">
        <v>16</v>
      </c>
      <c r="J64" s="5">
        <f>IFERROR(SUMIFS('Eurostat comsumption'!J$2:J$185,'Eurostat comsumption'!$C$2:$C$185,'Eurostat market shares'!$C64,'Eurostat comsumption'!$D$2:$D$185,'Eurostat market shares'!$D64)/SUMIFS('Eurostat comsumption'!J$2:J$185,'Eurostat comsumption'!$C$2:$C$185,'Eurostat market shares'!$C64,'Eurostat comsumption'!$D$2:$D$185,"total"),0)</f>
        <v>0.99732777876748935</v>
      </c>
      <c r="K64" s="5">
        <f>IFERROR(SUMIFS('Eurostat comsumption'!K$2:K$185,'Eurostat comsumption'!$C$2:$C$185,'Eurostat market shares'!$C64,'Eurostat comsumption'!$D$2:$D$185,'Eurostat market shares'!$D64)/SUMIFS('Eurostat comsumption'!K$2:K$185,'Eurostat comsumption'!$C$2:$C$185,'Eurostat market shares'!$C64,'Eurostat comsumption'!$D$2:$D$185,"total"),0)</f>
        <v>0.99659891272328005</v>
      </c>
      <c r="L64" s="5">
        <f>IFERROR(SUMIFS('Eurostat comsumption'!L$2:L$185,'Eurostat comsumption'!$C$2:$C$185,'Eurostat market shares'!$C64,'Eurostat comsumption'!$D$2:$D$185,'Eurostat market shares'!$D64)/SUMIFS('Eurostat comsumption'!L$2:L$185,'Eurostat comsumption'!$C$2:$C$185,'Eurostat market shares'!$C64,'Eurostat comsumption'!$D$2:$D$185,"total"),0)</f>
        <v>0.99590477951861345</v>
      </c>
      <c r="M64" s="5">
        <f>IFERROR(SUMIFS('Eurostat comsumption'!M$2:M$185,'Eurostat comsumption'!$C$2:$C$185,'Eurostat market shares'!$C64,'Eurostat comsumption'!$D$2:$D$185,'Eurostat market shares'!$D64)/SUMIFS('Eurostat comsumption'!M$2:M$185,'Eurostat comsumption'!$C$2:$C$185,'Eurostat market shares'!$C64,'Eurostat comsumption'!$D$2:$D$185,"total"),0)</f>
        <v>0.99588134222761271</v>
      </c>
      <c r="N64" s="5">
        <f>IFERROR(SUMIFS('Eurostat comsumption'!N$2:N$185,'Eurostat comsumption'!$C$2:$C$185,'Eurostat market shares'!$C64,'Eurostat comsumption'!$D$2:$D$185,'Eurostat market shares'!$D64)/SUMIFS('Eurostat comsumption'!N$2:N$185,'Eurostat comsumption'!$C$2:$C$185,'Eurostat market shares'!$C64,'Eurostat comsumption'!$D$2:$D$185,"total"),0)</f>
        <v>0.99603744613403333</v>
      </c>
      <c r="O64" s="5">
        <f>IFERROR(SUMIFS('Eurostat comsumption'!O$2:O$185,'Eurostat comsumption'!$C$2:$C$185,'Eurostat market shares'!$C64,'Eurostat comsumption'!$D$2:$D$185,'Eurostat market shares'!$D64)/SUMIFS('Eurostat comsumption'!O$2:O$185,'Eurostat comsumption'!$C$2:$C$185,'Eurostat market shares'!$C64,'Eurostat comsumption'!$D$2:$D$185,"total"),0)</f>
        <v>0.99625042747569481</v>
      </c>
      <c r="P64" s="5">
        <f>IFERROR(SUMIFS('Eurostat comsumption'!P$2:P$185,'Eurostat comsumption'!$C$2:$C$185,'Eurostat market shares'!$C64,'Eurostat comsumption'!$D$2:$D$185,'Eurostat market shares'!$D64)/SUMIFS('Eurostat comsumption'!P$2:P$185,'Eurostat comsumption'!$C$2:$C$185,'Eurostat market shares'!$C64,'Eurostat comsumption'!$D$2:$D$185,"total"),0)</f>
        <v>0.99089261705734499</v>
      </c>
      <c r="Q64" s="5">
        <f>IFERROR(SUMIFS('Eurostat comsumption'!Q$2:Q$185,'Eurostat comsumption'!$C$2:$C$185,'Eurostat market shares'!$C64,'Eurostat comsumption'!$D$2:$D$185,'Eurostat market shares'!$D64)/SUMIFS('Eurostat comsumption'!Q$2:Q$185,'Eurostat comsumption'!$C$2:$C$185,'Eurostat market shares'!$C64,'Eurostat comsumption'!$D$2:$D$185,"total"),0)</f>
        <v>0.98620447306074788</v>
      </c>
      <c r="R64" s="5">
        <f>IFERROR(SUMIFS('Eurostat comsumption'!R$2:R$185,'Eurostat comsumption'!$C$2:$C$185,'Eurostat market shares'!$C64,'Eurostat comsumption'!$D$2:$D$185,'Eurostat market shares'!$D64)/SUMIFS('Eurostat comsumption'!R$2:R$185,'Eurostat comsumption'!$C$2:$C$185,'Eurostat market shares'!$C64,'Eurostat comsumption'!$D$2:$D$185,"total"),0)</f>
        <v>0.98742342676814532</v>
      </c>
      <c r="S64" s="5">
        <f>IFERROR(SUMIFS('Eurostat comsumption'!S$2:S$185,'Eurostat comsumption'!$C$2:$C$185,'Eurostat market shares'!$C64,'Eurostat comsumption'!$D$2:$D$185,'Eurostat market shares'!$D64)/SUMIFS('Eurostat comsumption'!S$2:S$185,'Eurostat comsumption'!$C$2:$C$185,'Eurostat market shares'!$C64,'Eurostat comsumption'!$D$2:$D$185,"total"),0)</f>
        <v>0.98798622652371793</v>
      </c>
      <c r="T64" s="5">
        <f>IFERROR(SUMIFS('Eurostat comsumption'!T$2:T$185,'Eurostat comsumption'!$C$2:$C$185,'Eurostat market shares'!$C64,'Eurostat comsumption'!$D$2:$D$185,'Eurostat market shares'!$D64)/SUMIFS('Eurostat comsumption'!T$2:T$185,'Eurostat comsumption'!$C$2:$C$185,'Eurostat market shares'!$C64,'Eurostat comsumption'!$D$2:$D$185,"total"),0)</f>
        <v>0.9810987717878944</v>
      </c>
      <c r="U64" s="5">
        <f>IFERROR(SUMIFS('Eurostat comsumption'!U$2:U$185,'Eurostat comsumption'!$C$2:$C$185,'Eurostat market shares'!$C64,'Eurostat comsumption'!$D$2:$D$185,'Eurostat market shares'!$D64)/SUMIFS('Eurostat comsumption'!U$2:U$185,'Eurostat comsumption'!$C$2:$C$185,'Eurostat market shares'!$C64,'Eurostat comsumption'!$D$2:$D$185,"total"),0)</f>
        <v>0.9820536242007416</v>
      </c>
      <c r="V64" s="5">
        <f>IFERROR(SUMIFS('Eurostat comsumption'!V$2:V$185,'Eurostat comsumption'!$C$2:$C$185,'Eurostat market shares'!$C64,'Eurostat comsumption'!$D$2:$D$185,'Eurostat market shares'!$D64)/SUMIFS('Eurostat comsumption'!V$2:V$185,'Eurostat comsumption'!$C$2:$C$185,'Eurostat market shares'!$C64,'Eurostat comsumption'!$D$2:$D$185,"total"),0)</f>
        <v>0.97867151260102336</v>
      </c>
      <c r="W64" s="5">
        <f>IFERROR(SUMIFS('Eurostat comsumption'!W$2:W$185,'Eurostat comsumption'!$C$2:$C$185,'Eurostat market shares'!$C64,'Eurostat comsumption'!$D$2:$D$185,'Eurostat market shares'!$D64)/SUMIFS('Eurostat comsumption'!W$2:W$185,'Eurostat comsumption'!$C$2:$C$185,'Eurostat market shares'!$C64,'Eurostat comsumption'!$D$2:$D$185,"total"),0)</f>
        <v>0.9748985276561879</v>
      </c>
      <c r="X64" s="5">
        <f>IFERROR(SUMIFS('Eurostat comsumption'!X$2:X$185,'Eurostat comsumption'!$C$2:$C$185,'Eurostat market shares'!$C64,'Eurostat comsumption'!$D$2:$D$185,'Eurostat market shares'!$D64)/SUMIFS('Eurostat comsumption'!X$2:X$185,'Eurostat comsumption'!$C$2:$C$185,'Eurostat market shares'!$C64,'Eurostat comsumption'!$D$2:$D$185,"total"),0)</f>
        <v>0.97227506627163574</v>
      </c>
      <c r="Y64" s="5">
        <f>IFERROR(SUMIFS('Eurostat comsumption'!Y$2:Y$185,'Eurostat comsumption'!$C$2:$C$185,'Eurostat market shares'!$C64,'Eurostat comsumption'!$D$2:$D$185,'Eurostat market shares'!$D64)/SUMIFS('Eurostat comsumption'!Y$2:Y$185,'Eurostat comsumption'!$C$2:$C$185,'Eurostat market shares'!$C64,'Eurostat comsumption'!$D$2:$D$185,"total"),0)</f>
        <v>0.97111188821821171</v>
      </c>
      <c r="Z64" s="5">
        <f>IFERROR(SUMIFS('Eurostat comsumption'!Z$2:Z$185,'Eurostat comsumption'!$C$2:$C$185,'Eurostat market shares'!$C64,'Eurostat comsumption'!$D$2:$D$185,'Eurostat market shares'!$D64)/SUMIFS('Eurostat comsumption'!Z$2:Z$185,'Eurostat comsumption'!$C$2:$C$185,'Eurostat market shares'!$C64,'Eurostat comsumption'!$D$2:$D$185,"total"),0)</f>
        <v>0.97102452677321949</v>
      </c>
    </row>
    <row r="65" spans="1:26" x14ac:dyDescent="0.3">
      <c r="A65" t="s">
        <v>9</v>
      </c>
      <c r="B65" t="s">
        <v>10</v>
      </c>
      <c r="C65" t="s">
        <v>31</v>
      </c>
      <c r="D65" t="s">
        <v>12</v>
      </c>
      <c r="E65" t="s">
        <v>13</v>
      </c>
      <c r="F65" t="s">
        <v>14</v>
      </c>
      <c r="G65" t="s">
        <v>14</v>
      </c>
      <c r="H65" t="s">
        <v>73</v>
      </c>
      <c r="I65" t="s">
        <v>16</v>
      </c>
      <c r="J65" s="5">
        <f>IFERROR(SUMIFS('Eurostat comsumption'!J$2:J$185,'Eurostat comsumption'!$C$2:$C$185,'Eurostat market shares'!$C65,'Eurostat comsumption'!$D$2:$D$185,'Eurostat market shares'!$D65)/SUMIFS('Eurostat comsumption'!J$2:J$185,'Eurostat comsumption'!$C$2:$C$185,'Eurostat market shares'!$C65,'Eurostat comsumption'!$D$2:$D$185,"total"),0)</f>
        <v>1</v>
      </c>
      <c r="K65" s="5">
        <f>IFERROR(SUMIFS('Eurostat comsumption'!K$2:K$185,'Eurostat comsumption'!$C$2:$C$185,'Eurostat market shares'!$C65,'Eurostat comsumption'!$D$2:$D$185,'Eurostat market shares'!$D65)/SUMIFS('Eurostat comsumption'!K$2:K$185,'Eurostat comsumption'!$C$2:$C$185,'Eurostat market shares'!$C65,'Eurostat comsumption'!$D$2:$D$185,"total"),0)</f>
        <v>1</v>
      </c>
      <c r="L65" s="5">
        <f>IFERROR(SUMIFS('Eurostat comsumption'!L$2:L$185,'Eurostat comsumption'!$C$2:$C$185,'Eurostat market shares'!$C65,'Eurostat comsumption'!$D$2:$D$185,'Eurostat market shares'!$D65)/SUMIFS('Eurostat comsumption'!L$2:L$185,'Eurostat comsumption'!$C$2:$C$185,'Eurostat market shares'!$C65,'Eurostat comsumption'!$D$2:$D$185,"total"),0)</f>
        <v>1</v>
      </c>
      <c r="M65" s="5">
        <f>IFERROR(SUMIFS('Eurostat comsumption'!M$2:M$185,'Eurostat comsumption'!$C$2:$C$185,'Eurostat market shares'!$C65,'Eurostat comsumption'!$D$2:$D$185,'Eurostat market shares'!$D65)/SUMIFS('Eurostat comsumption'!M$2:M$185,'Eurostat comsumption'!$C$2:$C$185,'Eurostat market shares'!$C65,'Eurostat comsumption'!$D$2:$D$185,"total"),0)</f>
        <v>1</v>
      </c>
      <c r="N65" s="5">
        <f>IFERROR(SUMIFS('Eurostat comsumption'!N$2:N$185,'Eurostat comsumption'!$C$2:$C$185,'Eurostat market shares'!$C65,'Eurostat comsumption'!$D$2:$D$185,'Eurostat market shares'!$D65)/SUMIFS('Eurostat comsumption'!N$2:N$185,'Eurostat comsumption'!$C$2:$C$185,'Eurostat market shares'!$C65,'Eurostat comsumption'!$D$2:$D$185,"total"),0)</f>
        <v>1</v>
      </c>
      <c r="O65" s="5">
        <f>IFERROR(SUMIFS('Eurostat comsumption'!O$2:O$185,'Eurostat comsumption'!$C$2:$C$185,'Eurostat market shares'!$C65,'Eurostat comsumption'!$D$2:$D$185,'Eurostat market shares'!$D65)/SUMIFS('Eurostat comsumption'!O$2:O$185,'Eurostat comsumption'!$C$2:$C$185,'Eurostat market shares'!$C65,'Eurostat comsumption'!$D$2:$D$185,"total"),0)</f>
        <v>1</v>
      </c>
      <c r="P65" s="5">
        <f>IFERROR(SUMIFS('Eurostat comsumption'!P$2:P$185,'Eurostat comsumption'!$C$2:$C$185,'Eurostat market shares'!$C65,'Eurostat comsumption'!$D$2:$D$185,'Eurostat market shares'!$D65)/SUMIFS('Eurostat comsumption'!P$2:P$185,'Eurostat comsumption'!$C$2:$C$185,'Eurostat market shares'!$C65,'Eurostat comsumption'!$D$2:$D$185,"total"),0)</f>
        <v>1</v>
      </c>
      <c r="Q65" s="5">
        <f>IFERROR(SUMIFS('Eurostat comsumption'!Q$2:Q$185,'Eurostat comsumption'!$C$2:$C$185,'Eurostat market shares'!$C65,'Eurostat comsumption'!$D$2:$D$185,'Eurostat market shares'!$D65)/SUMIFS('Eurostat comsumption'!Q$2:Q$185,'Eurostat comsumption'!$C$2:$C$185,'Eurostat market shares'!$C65,'Eurostat comsumption'!$D$2:$D$185,"total"),0)</f>
        <v>1</v>
      </c>
      <c r="R65" s="5">
        <f>IFERROR(SUMIFS('Eurostat comsumption'!R$2:R$185,'Eurostat comsumption'!$C$2:$C$185,'Eurostat market shares'!$C65,'Eurostat comsumption'!$D$2:$D$185,'Eurostat market shares'!$D65)/SUMIFS('Eurostat comsumption'!R$2:R$185,'Eurostat comsumption'!$C$2:$C$185,'Eurostat market shares'!$C65,'Eurostat comsumption'!$D$2:$D$185,"total"),0)</f>
        <v>1</v>
      </c>
      <c r="S65" s="5">
        <f>IFERROR(SUMIFS('Eurostat comsumption'!S$2:S$185,'Eurostat comsumption'!$C$2:$C$185,'Eurostat market shares'!$C65,'Eurostat comsumption'!$D$2:$D$185,'Eurostat market shares'!$D65)/SUMIFS('Eurostat comsumption'!S$2:S$185,'Eurostat comsumption'!$C$2:$C$185,'Eurostat market shares'!$C65,'Eurostat comsumption'!$D$2:$D$185,"total"),0)</f>
        <v>1</v>
      </c>
      <c r="T65" s="5">
        <f>IFERROR(SUMIFS('Eurostat comsumption'!T$2:T$185,'Eurostat comsumption'!$C$2:$C$185,'Eurostat market shares'!$C65,'Eurostat comsumption'!$D$2:$D$185,'Eurostat market shares'!$D65)/SUMIFS('Eurostat comsumption'!T$2:T$185,'Eurostat comsumption'!$C$2:$C$185,'Eurostat market shares'!$C65,'Eurostat comsumption'!$D$2:$D$185,"total"),0)</f>
        <v>1</v>
      </c>
      <c r="U65" s="5">
        <f>IFERROR(SUMIFS('Eurostat comsumption'!U$2:U$185,'Eurostat comsumption'!$C$2:$C$185,'Eurostat market shares'!$C65,'Eurostat comsumption'!$D$2:$D$185,'Eurostat market shares'!$D65)/SUMIFS('Eurostat comsumption'!U$2:U$185,'Eurostat comsumption'!$C$2:$C$185,'Eurostat market shares'!$C65,'Eurostat comsumption'!$D$2:$D$185,"total"),0)</f>
        <v>1</v>
      </c>
      <c r="V65" s="5">
        <f>IFERROR(SUMIFS('Eurostat comsumption'!V$2:V$185,'Eurostat comsumption'!$C$2:$C$185,'Eurostat market shares'!$C65,'Eurostat comsumption'!$D$2:$D$185,'Eurostat market shares'!$D65)/SUMIFS('Eurostat comsumption'!V$2:V$185,'Eurostat comsumption'!$C$2:$C$185,'Eurostat market shares'!$C65,'Eurostat comsumption'!$D$2:$D$185,"total"),0)</f>
        <v>1</v>
      </c>
      <c r="W65" s="5">
        <f>IFERROR(SUMIFS('Eurostat comsumption'!W$2:W$185,'Eurostat comsumption'!$C$2:$C$185,'Eurostat market shares'!$C65,'Eurostat comsumption'!$D$2:$D$185,'Eurostat market shares'!$D65)/SUMIFS('Eurostat comsumption'!W$2:W$185,'Eurostat comsumption'!$C$2:$C$185,'Eurostat market shares'!$C65,'Eurostat comsumption'!$D$2:$D$185,"total"),0)</f>
        <v>1</v>
      </c>
      <c r="X65" s="5">
        <f>IFERROR(SUMIFS('Eurostat comsumption'!X$2:X$185,'Eurostat comsumption'!$C$2:$C$185,'Eurostat market shares'!$C65,'Eurostat comsumption'!$D$2:$D$185,'Eurostat market shares'!$D65)/SUMIFS('Eurostat comsumption'!X$2:X$185,'Eurostat comsumption'!$C$2:$C$185,'Eurostat market shares'!$C65,'Eurostat comsumption'!$D$2:$D$185,"total"),0)</f>
        <v>1</v>
      </c>
      <c r="Y65" s="5">
        <f>IFERROR(SUMIFS('Eurostat comsumption'!Y$2:Y$185,'Eurostat comsumption'!$C$2:$C$185,'Eurostat market shares'!$C65,'Eurostat comsumption'!$D$2:$D$185,'Eurostat market shares'!$D65)/SUMIFS('Eurostat comsumption'!Y$2:Y$185,'Eurostat comsumption'!$C$2:$C$185,'Eurostat market shares'!$C65,'Eurostat comsumption'!$D$2:$D$185,"total"),0)</f>
        <v>1</v>
      </c>
      <c r="Z65" s="5">
        <f>IFERROR(SUMIFS('Eurostat comsumption'!Z$2:Z$185,'Eurostat comsumption'!$C$2:$C$185,'Eurostat market shares'!$C65,'Eurostat comsumption'!$D$2:$D$185,'Eurostat market shares'!$D65)/SUMIFS('Eurostat comsumption'!Z$2:Z$185,'Eurostat comsumption'!$C$2:$C$185,'Eurostat market shares'!$C65,'Eurostat comsumption'!$D$2:$D$185,"total"),0)</f>
        <v>1</v>
      </c>
    </row>
    <row r="66" spans="1:26" x14ac:dyDescent="0.3">
      <c r="A66" t="s">
        <v>9</v>
      </c>
      <c r="B66" t="s">
        <v>10</v>
      </c>
      <c r="C66" t="s">
        <v>31</v>
      </c>
      <c r="D66" t="s">
        <v>17</v>
      </c>
      <c r="E66" t="s">
        <v>13</v>
      </c>
      <c r="F66" t="s">
        <v>14</v>
      </c>
      <c r="G66" t="s">
        <v>14</v>
      </c>
      <c r="H66" t="s">
        <v>73</v>
      </c>
      <c r="I66" t="s">
        <v>16</v>
      </c>
      <c r="J66" s="5">
        <f>IFERROR(SUMIFS('Eurostat comsumption'!J$2:J$185,'Eurostat comsumption'!$C$2:$C$185,'Eurostat market shares'!$C66,'Eurostat comsumption'!$D$2:$D$185,'Eurostat market shares'!$D66)/SUMIFS('Eurostat comsumption'!J$2:J$185,'Eurostat comsumption'!$C$2:$C$185,'Eurostat market shares'!$C66,'Eurostat comsumption'!$D$2:$D$185,"total"),0)</f>
        <v>5.1340903599903355E-4</v>
      </c>
      <c r="K66" s="5">
        <f>IFERROR(SUMIFS('Eurostat comsumption'!K$2:K$185,'Eurostat comsumption'!$C$2:$C$185,'Eurostat market shares'!$C66,'Eurostat comsumption'!$D$2:$D$185,'Eurostat market shares'!$D66)/SUMIFS('Eurostat comsumption'!K$2:K$185,'Eurostat comsumption'!$C$2:$C$185,'Eurostat market shares'!$C66,'Eurostat comsumption'!$D$2:$D$185,"total"),0)</f>
        <v>5.211349160393747E-4</v>
      </c>
      <c r="L66" s="5">
        <f>IFERROR(SUMIFS('Eurostat comsumption'!L$2:L$185,'Eurostat comsumption'!$C$2:$C$185,'Eurostat market shares'!$C66,'Eurostat comsumption'!$D$2:$D$185,'Eurostat market shares'!$D66)/SUMIFS('Eurostat comsumption'!L$2:L$185,'Eurostat comsumption'!$C$2:$C$185,'Eurostat market shares'!$C66,'Eurostat comsumption'!$D$2:$D$185,"total"),0)</f>
        <v>5.218203290214495E-4</v>
      </c>
      <c r="M66" s="5">
        <f>IFERROR(SUMIFS('Eurostat comsumption'!M$2:M$185,'Eurostat comsumption'!$C$2:$C$185,'Eurostat market shares'!$C66,'Eurostat comsumption'!$D$2:$D$185,'Eurostat market shares'!$D66)/SUMIFS('Eurostat comsumption'!M$2:M$185,'Eurostat comsumption'!$C$2:$C$185,'Eurostat market shares'!$C66,'Eurostat comsumption'!$D$2:$D$185,"total"),0)</f>
        <v>5.272871078302136E-4</v>
      </c>
      <c r="N66" s="5">
        <f>IFERROR(SUMIFS('Eurostat comsumption'!N$2:N$185,'Eurostat comsumption'!$C$2:$C$185,'Eurostat market shares'!$C66,'Eurostat comsumption'!$D$2:$D$185,'Eurostat market shares'!$D66)/SUMIFS('Eurostat comsumption'!N$2:N$185,'Eurostat comsumption'!$C$2:$C$185,'Eurostat market shares'!$C66,'Eurostat comsumption'!$D$2:$D$185,"total"),0)</f>
        <v>5.0284105194348062E-4</v>
      </c>
      <c r="O66" s="5">
        <f>IFERROR(SUMIFS('Eurostat comsumption'!O$2:O$185,'Eurostat comsumption'!$C$2:$C$185,'Eurostat market shares'!$C66,'Eurostat comsumption'!$D$2:$D$185,'Eurostat market shares'!$D66)/SUMIFS('Eurostat comsumption'!O$2:O$185,'Eurostat comsumption'!$C$2:$C$185,'Eurostat market shares'!$C66,'Eurostat comsumption'!$D$2:$D$185,"total"),0)</f>
        <v>6.2605792195144581E-4</v>
      </c>
      <c r="P66" s="5">
        <f>IFERROR(SUMIFS('Eurostat comsumption'!P$2:P$185,'Eurostat comsumption'!$C$2:$C$185,'Eurostat market shares'!$C66,'Eurostat comsumption'!$D$2:$D$185,'Eurostat market shares'!$D66)/SUMIFS('Eurostat comsumption'!P$2:P$185,'Eurostat comsumption'!$C$2:$C$185,'Eurostat market shares'!$C66,'Eurostat comsumption'!$D$2:$D$185,"total"),0)</f>
        <v>6.0878829387080635E-4</v>
      </c>
      <c r="Q66" s="5">
        <f>IFERROR(SUMIFS('Eurostat comsumption'!Q$2:Q$185,'Eurostat comsumption'!$C$2:$C$185,'Eurostat market shares'!$C66,'Eurostat comsumption'!$D$2:$D$185,'Eurostat market shares'!$D66)/SUMIFS('Eurostat comsumption'!Q$2:Q$185,'Eurostat comsumption'!$C$2:$C$185,'Eurostat market shares'!$C66,'Eurostat comsumption'!$D$2:$D$185,"total"),0)</f>
        <v>4.5031522065445815E-4</v>
      </c>
      <c r="R66" s="5">
        <f>IFERROR(SUMIFS('Eurostat comsumption'!R$2:R$185,'Eurostat comsumption'!$C$2:$C$185,'Eurostat market shares'!$C66,'Eurostat comsumption'!$D$2:$D$185,'Eurostat market shares'!$D66)/SUMIFS('Eurostat comsumption'!R$2:R$185,'Eurostat comsumption'!$C$2:$C$185,'Eurostat market shares'!$C66,'Eurostat comsumption'!$D$2:$D$185,"total"),0)</f>
        <v>3.3386891471735912E-4</v>
      </c>
      <c r="S66" s="5">
        <f>IFERROR(SUMIFS('Eurostat comsumption'!S$2:S$185,'Eurostat comsumption'!$C$2:$C$185,'Eurostat market shares'!$C66,'Eurostat comsumption'!$D$2:$D$185,'Eurostat market shares'!$D66)/SUMIFS('Eurostat comsumption'!S$2:S$185,'Eurostat comsumption'!$C$2:$C$185,'Eurostat market shares'!$C66,'Eurostat comsumption'!$D$2:$D$185,"total"),0)</f>
        <v>2.9582047922917633E-4</v>
      </c>
      <c r="T66" s="5">
        <f>IFERROR(SUMIFS('Eurostat comsumption'!T$2:T$185,'Eurostat comsumption'!$C$2:$C$185,'Eurostat market shares'!$C66,'Eurostat comsumption'!$D$2:$D$185,'Eurostat market shares'!$D66)/SUMIFS('Eurostat comsumption'!T$2:T$185,'Eurostat comsumption'!$C$2:$C$185,'Eurostat market shares'!$C66,'Eurostat comsumption'!$D$2:$D$185,"total"),0)</f>
        <v>6.5754439582320382E-3</v>
      </c>
      <c r="U66" s="5">
        <f>IFERROR(SUMIFS('Eurostat comsumption'!U$2:U$185,'Eurostat comsumption'!$C$2:$C$185,'Eurostat market shares'!$C66,'Eurostat comsumption'!$D$2:$D$185,'Eurostat market shares'!$D66)/SUMIFS('Eurostat comsumption'!U$2:U$185,'Eurostat comsumption'!$C$2:$C$185,'Eurostat market shares'!$C66,'Eurostat comsumption'!$D$2:$D$185,"total"),0)</f>
        <v>1.2531823911807599E-2</v>
      </c>
      <c r="V66" s="5">
        <f>IFERROR(SUMIFS('Eurostat comsumption'!V$2:V$185,'Eurostat comsumption'!$C$2:$C$185,'Eurostat market shares'!$C66,'Eurostat comsumption'!$D$2:$D$185,'Eurostat market shares'!$D66)/SUMIFS('Eurostat comsumption'!V$2:V$185,'Eurostat comsumption'!$C$2:$C$185,'Eurostat market shares'!$C66,'Eurostat comsumption'!$D$2:$D$185,"total"),0)</f>
        <v>1.4978749870426038E-2</v>
      </c>
      <c r="W66" s="5">
        <f>IFERROR(SUMIFS('Eurostat comsumption'!W$2:W$185,'Eurostat comsumption'!$C$2:$C$185,'Eurostat market shares'!$C66,'Eurostat comsumption'!$D$2:$D$185,'Eurostat market shares'!$D66)/SUMIFS('Eurostat comsumption'!W$2:W$185,'Eurostat comsumption'!$C$2:$C$185,'Eurostat market shares'!$C66,'Eurostat comsumption'!$D$2:$D$185,"total"),0)</f>
        <v>9.1925465838509305E-3</v>
      </c>
      <c r="X66" s="5">
        <f>IFERROR(SUMIFS('Eurostat comsumption'!X$2:X$185,'Eurostat comsumption'!$C$2:$C$185,'Eurostat market shares'!$C66,'Eurostat comsumption'!$D$2:$D$185,'Eurostat market shares'!$D66)/SUMIFS('Eurostat comsumption'!X$2:X$185,'Eurostat comsumption'!$C$2:$C$185,'Eurostat market shares'!$C66,'Eurostat comsumption'!$D$2:$D$185,"total"),0)</f>
        <v>9.8417408506429275E-3</v>
      </c>
      <c r="Y66" s="5">
        <f>IFERROR(SUMIFS('Eurostat comsumption'!Y$2:Y$185,'Eurostat comsumption'!$C$2:$C$185,'Eurostat market shares'!$C66,'Eurostat comsumption'!$D$2:$D$185,'Eurostat market shares'!$D66)/SUMIFS('Eurostat comsumption'!Y$2:Y$185,'Eurostat comsumption'!$C$2:$C$185,'Eurostat market shares'!$C66,'Eurostat comsumption'!$D$2:$D$185,"total"),0)</f>
        <v>7.5528007346189162E-3</v>
      </c>
      <c r="Z66" s="5">
        <f>IFERROR(SUMIFS('Eurostat comsumption'!Z$2:Z$185,'Eurostat comsumption'!$C$2:$C$185,'Eurostat market shares'!$C66,'Eurostat comsumption'!$D$2:$D$185,'Eurostat market shares'!$D66)/SUMIFS('Eurostat comsumption'!Z$2:Z$185,'Eurostat comsumption'!$C$2:$C$185,'Eurostat market shares'!$C66,'Eurostat comsumption'!$D$2:$D$185,"total"),0)</f>
        <v>1.0582477181533576E-2</v>
      </c>
    </row>
    <row r="67" spans="1:26" x14ac:dyDescent="0.3">
      <c r="A67" t="s">
        <v>9</v>
      </c>
      <c r="B67" t="s">
        <v>10</v>
      </c>
      <c r="C67" t="s">
        <v>31</v>
      </c>
      <c r="D67" t="s">
        <v>18</v>
      </c>
      <c r="E67" t="s">
        <v>13</v>
      </c>
      <c r="F67" t="s">
        <v>14</v>
      </c>
      <c r="G67" t="s">
        <v>14</v>
      </c>
      <c r="H67" t="s">
        <v>73</v>
      </c>
      <c r="I67" t="s">
        <v>16</v>
      </c>
      <c r="J67" s="5">
        <f>IFERROR(SUMIFS('Eurostat comsumption'!J$2:J$185,'Eurostat comsumption'!$C$2:$C$185,'Eurostat market shares'!$C67,'Eurostat comsumption'!$D$2:$D$185,'Eurostat market shares'!$D67)/SUMIFS('Eurostat comsumption'!J$2:J$185,'Eurostat comsumption'!$C$2:$C$185,'Eurostat market shares'!$C67,'Eurostat comsumption'!$D$2:$D$185,"total"),0)</f>
        <v>0</v>
      </c>
      <c r="K67" s="5">
        <f>IFERROR(SUMIFS('Eurostat comsumption'!K$2:K$185,'Eurostat comsumption'!$C$2:$C$185,'Eurostat market shares'!$C67,'Eurostat comsumption'!$D$2:$D$185,'Eurostat market shares'!$D67)/SUMIFS('Eurostat comsumption'!K$2:K$185,'Eurostat comsumption'!$C$2:$C$185,'Eurostat market shares'!$C67,'Eurostat comsumption'!$D$2:$D$185,"total"),0)</f>
        <v>0</v>
      </c>
      <c r="L67" s="5">
        <f>IFERROR(SUMIFS('Eurostat comsumption'!L$2:L$185,'Eurostat comsumption'!$C$2:$C$185,'Eurostat market shares'!$C67,'Eurostat comsumption'!$D$2:$D$185,'Eurostat market shares'!$D67)/SUMIFS('Eurostat comsumption'!L$2:L$185,'Eurostat comsumption'!$C$2:$C$185,'Eurostat market shares'!$C67,'Eurostat comsumption'!$D$2:$D$185,"total"),0)</f>
        <v>0</v>
      </c>
      <c r="M67" s="5">
        <f>IFERROR(SUMIFS('Eurostat comsumption'!M$2:M$185,'Eurostat comsumption'!$C$2:$C$185,'Eurostat market shares'!$C67,'Eurostat comsumption'!$D$2:$D$185,'Eurostat market shares'!$D67)/SUMIFS('Eurostat comsumption'!M$2:M$185,'Eurostat comsumption'!$C$2:$C$185,'Eurostat market shares'!$C67,'Eurostat comsumption'!$D$2:$D$185,"total"),0)</f>
        <v>0</v>
      </c>
      <c r="N67" s="5">
        <f>IFERROR(SUMIFS('Eurostat comsumption'!N$2:N$185,'Eurostat comsumption'!$C$2:$C$185,'Eurostat market shares'!$C67,'Eurostat comsumption'!$D$2:$D$185,'Eurostat market shares'!$D67)/SUMIFS('Eurostat comsumption'!N$2:N$185,'Eurostat comsumption'!$C$2:$C$185,'Eurostat market shares'!$C67,'Eurostat comsumption'!$D$2:$D$185,"total"),0)</f>
        <v>0</v>
      </c>
      <c r="O67" s="5">
        <f>IFERROR(SUMIFS('Eurostat comsumption'!O$2:O$185,'Eurostat comsumption'!$C$2:$C$185,'Eurostat market shares'!$C67,'Eurostat comsumption'!$D$2:$D$185,'Eurostat market shares'!$D67)/SUMIFS('Eurostat comsumption'!O$2:O$185,'Eurostat comsumption'!$C$2:$C$185,'Eurostat market shares'!$C67,'Eurostat comsumption'!$D$2:$D$185,"total"),0)</f>
        <v>0</v>
      </c>
      <c r="P67" s="5">
        <f>IFERROR(SUMIFS('Eurostat comsumption'!P$2:P$185,'Eurostat comsumption'!$C$2:$C$185,'Eurostat market shares'!$C67,'Eurostat comsumption'!$D$2:$D$185,'Eurostat market shares'!$D67)/SUMIFS('Eurostat comsumption'!P$2:P$185,'Eurostat comsumption'!$C$2:$C$185,'Eurostat market shares'!$C67,'Eurostat comsumption'!$D$2:$D$185,"total"),0)</f>
        <v>0</v>
      </c>
      <c r="Q67" s="5">
        <f>IFERROR(SUMIFS('Eurostat comsumption'!Q$2:Q$185,'Eurostat comsumption'!$C$2:$C$185,'Eurostat market shares'!$C67,'Eurostat comsumption'!$D$2:$D$185,'Eurostat market shares'!$D67)/SUMIFS('Eurostat comsumption'!Q$2:Q$185,'Eurostat comsumption'!$C$2:$C$185,'Eurostat market shares'!$C67,'Eurostat comsumption'!$D$2:$D$185,"total"),0)</f>
        <v>0</v>
      </c>
      <c r="R67" s="5">
        <f>IFERROR(SUMIFS('Eurostat comsumption'!R$2:R$185,'Eurostat comsumption'!$C$2:$C$185,'Eurostat market shares'!$C67,'Eurostat comsumption'!$D$2:$D$185,'Eurostat market shares'!$D67)/SUMIFS('Eurostat comsumption'!R$2:R$185,'Eurostat comsumption'!$C$2:$C$185,'Eurostat market shares'!$C67,'Eurostat comsumption'!$D$2:$D$185,"total"),0)</f>
        <v>0</v>
      </c>
      <c r="S67" s="5">
        <f>IFERROR(SUMIFS('Eurostat comsumption'!S$2:S$185,'Eurostat comsumption'!$C$2:$C$185,'Eurostat market shares'!$C67,'Eurostat comsumption'!$D$2:$D$185,'Eurostat market shares'!$D67)/SUMIFS('Eurostat comsumption'!S$2:S$185,'Eurostat comsumption'!$C$2:$C$185,'Eurostat market shares'!$C67,'Eurostat comsumption'!$D$2:$D$185,"total"),0)</f>
        <v>0</v>
      </c>
      <c r="T67" s="5">
        <f>IFERROR(SUMIFS('Eurostat comsumption'!T$2:T$185,'Eurostat comsumption'!$C$2:$C$185,'Eurostat market shares'!$C67,'Eurostat comsumption'!$D$2:$D$185,'Eurostat market shares'!$D67)/SUMIFS('Eurostat comsumption'!T$2:T$185,'Eurostat comsumption'!$C$2:$C$185,'Eurostat market shares'!$C67,'Eurostat comsumption'!$D$2:$D$185,"total"),0)</f>
        <v>0</v>
      </c>
      <c r="U67" s="5">
        <f>IFERROR(SUMIFS('Eurostat comsumption'!U$2:U$185,'Eurostat comsumption'!$C$2:$C$185,'Eurostat market shares'!$C67,'Eurostat comsumption'!$D$2:$D$185,'Eurostat market shares'!$D67)/SUMIFS('Eurostat comsumption'!U$2:U$185,'Eurostat comsumption'!$C$2:$C$185,'Eurostat market shares'!$C67,'Eurostat comsumption'!$D$2:$D$185,"total"),0)</f>
        <v>0</v>
      </c>
      <c r="V67" s="5">
        <f>IFERROR(SUMIFS('Eurostat comsumption'!V$2:V$185,'Eurostat comsumption'!$C$2:$C$185,'Eurostat market shares'!$C67,'Eurostat comsumption'!$D$2:$D$185,'Eurostat market shares'!$D67)/SUMIFS('Eurostat comsumption'!V$2:V$185,'Eurostat comsumption'!$C$2:$C$185,'Eurostat market shares'!$C67,'Eurostat comsumption'!$D$2:$D$185,"total"),0)</f>
        <v>0</v>
      </c>
      <c r="W67" s="5">
        <f>IFERROR(SUMIFS('Eurostat comsumption'!W$2:W$185,'Eurostat comsumption'!$C$2:$C$185,'Eurostat market shares'!$C67,'Eurostat comsumption'!$D$2:$D$185,'Eurostat market shares'!$D67)/SUMIFS('Eurostat comsumption'!W$2:W$185,'Eurostat comsumption'!$C$2:$C$185,'Eurostat market shares'!$C67,'Eurostat comsumption'!$D$2:$D$185,"total"),0)</f>
        <v>0</v>
      </c>
      <c r="X67" s="5">
        <f>IFERROR(SUMIFS('Eurostat comsumption'!X$2:X$185,'Eurostat comsumption'!$C$2:$C$185,'Eurostat market shares'!$C67,'Eurostat comsumption'!$D$2:$D$185,'Eurostat market shares'!$D67)/SUMIFS('Eurostat comsumption'!X$2:X$185,'Eurostat comsumption'!$C$2:$C$185,'Eurostat market shares'!$C67,'Eurostat comsumption'!$D$2:$D$185,"total"),0)</f>
        <v>0</v>
      </c>
      <c r="Y67" s="5">
        <f>IFERROR(SUMIFS('Eurostat comsumption'!Y$2:Y$185,'Eurostat comsumption'!$C$2:$C$185,'Eurostat market shares'!$C67,'Eurostat comsumption'!$D$2:$D$185,'Eurostat market shares'!$D67)/SUMIFS('Eurostat comsumption'!Y$2:Y$185,'Eurostat comsumption'!$C$2:$C$185,'Eurostat market shares'!$C67,'Eurostat comsumption'!$D$2:$D$185,"total"),0)</f>
        <v>0</v>
      </c>
      <c r="Z67" s="5">
        <f>IFERROR(SUMIFS('Eurostat comsumption'!Z$2:Z$185,'Eurostat comsumption'!$C$2:$C$185,'Eurostat market shares'!$C67,'Eurostat comsumption'!$D$2:$D$185,'Eurostat market shares'!$D67)/SUMIFS('Eurostat comsumption'!Z$2:Z$185,'Eurostat comsumption'!$C$2:$C$185,'Eurostat market shares'!$C67,'Eurostat comsumption'!$D$2:$D$185,"total"),0)</f>
        <v>0</v>
      </c>
    </row>
    <row r="68" spans="1:26" x14ac:dyDescent="0.3">
      <c r="A68" t="s">
        <v>9</v>
      </c>
      <c r="B68" t="s">
        <v>10</v>
      </c>
      <c r="C68" t="s">
        <v>31</v>
      </c>
      <c r="D68" t="s">
        <v>19</v>
      </c>
      <c r="E68" t="s">
        <v>13</v>
      </c>
      <c r="F68" t="s">
        <v>14</v>
      </c>
      <c r="G68" t="s">
        <v>14</v>
      </c>
      <c r="H68" t="s">
        <v>73</v>
      </c>
      <c r="I68" t="s">
        <v>16</v>
      </c>
      <c r="J68" s="5">
        <f>IFERROR(SUMIFS('Eurostat comsumption'!J$2:J$185,'Eurostat comsumption'!$C$2:$C$185,'Eurostat market shares'!$C68,'Eurostat comsumption'!$D$2:$D$185,'Eurostat market shares'!$D68)/SUMIFS('Eurostat comsumption'!J$2:J$185,'Eurostat comsumption'!$C$2:$C$185,'Eurostat market shares'!$C68,'Eurostat comsumption'!$D$2:$D$185,"total"),0)</f>
        <v>2.6365064025126842E-2</v>
      </c>
      <c r="K68" s="5">
        <f>IFERROR(SUMIFS('Eurostat comsumption'!K$2:K$185,'Eurostat comsumption'!$C$2:$C$185,'Eurostat market shares'!$C68,'Eurostat comsumption'!$D$2:$D$185,'Eurostat market shares'!$D68)/SUMIFS('Eurostat comsumption'!K$2:K$185,'Eurostat comsumption'!$C$2:$C$185,'Eurostat market shares'!$C68,'Eurostat comsumption'!$D$2:$D$185,"total"),0)</f>
        <v>2.5680370584829186E-2</v>
      </c>
      <c r="L68" s="5">
        <f>IFERROR(SUMIFS('Eurostat comsumption'!L$2:L$185,'Eurostat comsumption'!$C$2:$C$185,'Eurostat market shares'!$C68,'Eurostat comsumption'!$D$2:$D$185,'Eurostat market shares'!$D68)/SUMIFS('Eurostat comsumption'!L$2:L$185,'Eurostat comsumption'!$C$2:$C$185,'Eurostat market shares'!$C68,'Eurostat comsumption'!$D$2:$D$185,"total"),0)</f>
        <v>2.3976270907143445E-2</v>
      </c>
      <c r="M68" s="5">
        <f>IFERROR(SUMIFS('Eurostat comsumption'!M$2:M$185,'Eurostat comsumption'!$C$2:$C$185,'Eurostat market shares'!$C68,'Eurostat comsumption'!$D$2:$D$185,'Eurostat market shares'!$D68)/SUMIFS('Eurostat comsumption'!M$2:M$185,'Eurostat comsumption'!$C$2:$C$185,'Eurostat market shares'!$C68,'Eurostat comsumption'!$D$2:$D$185,"total"),0)</f>
        <v>2.3701555496968101E-2</v>
      </c>
      <c r="N68" s="5">
        <f>IFERROR(SUMIFS('Eurostat comsumption'!N$2:N$185,'Eurostat comsumption'!$C$2:$C$185,'Eurostat market shares'!$C68,'Eurostat comsumption'!$D$2:$D$185,'Eurostat market shares'!$D68)/SUMIFS('Eurostat comsumption'!N$2:N$185,'Eurostat comsumption'!$C$2:$C$185,'Eurostat market shares'!$C68,'Eurostat comsumption'!$D$2:$D$185,"total"),0)</f>
        <v>2.363352944134359E-2</v>
      </c>
      <c r="O68" s="5">
        <f>IFERROR(SUMIFS('Eurostat comsumption'!O$2:O$185,'Eurostat comsumption'!$C$2:$C$185,'Eurostat market shares'!$C68,'Eurostat comsumption'!$D$2:$D$185,'Eurostat market shares'!$D68)/SUMIFS('Eurostat comsumption'!O$2:O$185,'Eurostat comsumption'!$C$2:$C$185,'Eurostat market shares'!$C68,'Eurostat comsumption'!$D$2:$D$185,"total"),0)</f>
        <v>2.1842465276972665E-2</v>
      </c>
      <c r="P68" s="5">
        <f>IFERROR(SUMIFS('Eurostat comsumption'!P$2:P$185,'Eurostat comsumption'!$C$2:$C$185,'Eurostat market shares'!$C68,'Eurostat comsumption'!$D$2:$D$185,'Eurostat market shares'!$D68)/SUMIFS('Eurostat comsumption'!P$2:P$185,'Eurostat comsumption'!$C$2:$C$185,'Eurostat market shares'!$C68,'Eurostat comsumption'!$D$2:$D$185,"total"),0)</f>
        <v>2.2416454677885764E-2</v>
      </c>
      <c r="Q68" s="5">
        <f>IFERROR(SUMIFS('Eurostat comsumption'!Q$2:Q$185,'Eurostat comsumption'!$C$2:$C$185,'Eurostat market shares'!$C68,'Eurostat comsumption'!$D$2:$D$185,'Eurostat market shares'!$D68)/SUMIFS('Eurostat comsumption'!Q$2:Q$185,'Eurostat comsumption'!$C$2:$C$185,'Eurostat market shares'!$C68,'Eurostat comsumption'!$D$2:$D$185,"total"),0)</f>
        <v>2.2537204614658832E-2</v>
      </c>
      <c r="R68" s="5">
        <f>IFERROR(SUMIFS('Eurostat comsumption'!R$2:R$185,'Eurostat comsumption'!$C$2:$C$185,'Eurostat market shares'!$C68,'Eurostat comsumption'!$D$2:$D$185,'Eurostat market shares'!$D68)/SUMIFS('Eurostat comsumption'!R$2:R$185,'Eurostat comsumption'!$C$2:$C$185,'Eurostat market shares'!$C68,'Eurostat comsumption'!$D$2:$D$185,"total"),0)</f>
        <v>2.1430210963420487E-2</v>
      </c>
      <c r="S68" s="5">
        <f>IFERROR(SUMIFS('Eurostat comsumption'!S$2:S$185,'Eurostat comsumption'!$C$2:$C$185,'Eurostat market shares'!$C68,'Eurostat comsumption'!$D$2:$D$185,'Eurostat market shares'!$D68)/SUMIFS('Eurostat comsumption'!S$2:S$185,'Eurostat comsumption'!$C$2:$C$185,'Eurostat market shares'!$C68,'Eurostat comsumption'!$D$2:$D$185,"total"),0)</f>
        <v>2.1827325360267082E-2</v>
      </c>
      <c r="T68" s="5">
        <f>IFERROR(SUMIFS('Eurostat comsumption'!T$2:T$185,'Eurostat comsumption'!$C$2:$C$185,'Eurostat market shares'!$C68,'Eurostat comsumption'!$D$2:$D$185,'Eurostat market shares'!$D68)/SUMIFS('Eurostat comsumption'!T$2:T$185,'Eurostat comsumption'!$C$2:$C$185,'Eurostat market shares'!$C68,'Eurostat comsumption'!$D$2:$D$185,"total"),0)</f>
        <v>2.201847607140376E-2</v>
      </c>
      <c r="U68" s="5">
        <f>IFERROR(SUMIFS('Eurostat comsumption'!U$2:U$185,'Eurostat comsumption'!$C$2:$C$185,'Eurostat market shares'!$C68,'Eurostat comsumption'!$D$2:$D$185,'Eurostat market shares'!$D68)/SUMIFS('Eurostat comsumption'!U$2:U$185,'Eurostat comsumption'!$C$2:$C$185,'Eurostat market shares'!$C68,'Eurostat comsumption'!$D$2:$D$185,"total"),0)</f>
        <v>2.372889734780137E-2</v>
      </c>
      <c r="V68" s="5">
        <f>IFERROR(SUMIFS('Eurostat comsumption'!V$2:V$185,'Eurostat comsumption'!$C$2:$C$185,'Eurostat market shares'!$C68,'Eurostat comsumption'!$D$2:$D$185,'Eurostat market shares'!$D68)/SUMIFS('Eurostat comsumption'!V$2:V$185,'Eurostat comsumption'!$C$2:$C$185,'Eurostat market shares'!$C68,'Eurostat comsumption'!$D$2:$D$185,"total"),0)</f>
        <v>2.1897999378044986E-2</v>
      </c>
      <c r="W68" s="5">
        <f>IFERROR(SUMIFS('Eurostat comsumption'!W$2:W$185,'Eurostat comsumption'!$C$2:$C$185,'Eurostat market shares'!$C68,'Eurostat comsumption'!$D$2:$D$185,'Eurostat market shares'!$D68)/SUMIFS('Eurostat comsumption'!W$2:W$185,'Eurostat comsumption'!$C$2:$C$185,'Eurostat market shares'!$C68,'Eurostat comsumption'!$D$2:$D$185,"total"),0)</f>
        <v>2.9123533471359559E-2</v>
      </c>
      <c r="X68" s="5">
        <f>IFERROR(SUMIFS('Eurostat comsumption'!X$2:X$185,'Eurostat comsumption'!$C$2:$C$185,'Eurostat market shares'!$C68,'Eurostat comsumption'!$D$2:$D$185,'Eurostat market shares'!$D68)/SUMIFS('Eurostat comsumption'!X$2:X$185,'Eurostat comsumption'!$C$2:$C$185,'Eurostat market shares'!$C68,'Eurostat comsumption'!$D$2:$D$185,"total"),0)</f>
        <v>2.4579624134520278E-2</v>
      </c>
      <c r="Y68" s="5">
        <f>IFERROR(SUMIFS('Eurostat comsumption'!Y$2:Y$185,'Eurostat comsumption'!$C$2:$C$185,'Eurostat market shares'!$C68,'Eurostat comsumption'!$D$2:$D$185,'Eurostat market shares'!$D68)/SUMIFS('Eurostat comsumption'!Y$2:Y$185,'Eurostat comsumption'!$C$2:$C$185,'Eurostat market shares'!$C68,'Eurostat comsumption'!$D$2:$D$185,"total"),0)</f>
        <v>2.3117539026629937E-2</v>
      </c>
      <c r="Z68" s="5">
        <f>IFERROR(SUMIFS('Eurostat comsumption'!Z$2:Z$185,'Eurostat comsumption'!$C$2:$C$185,'Eurostat market shares'!$C68,'Eurostat comsumption'!$D$2:$D$185,'Eurostat market shares'!$D68)/SUMIFS('Eurostat comsumption'!Z$2:Z$185,'Eurostat comsumption'!$C$2:$C$185,'Eurostat market shares'!$C68,'Eurostat comsumption'!$D$2:$D$185,"total"),0)</f>
        <v>2.2311389391066624E-2</v>
      </c>
    </row>
    <row r="69" spans="1:26" x14ac:dyDescent="0.3">
      <c r="A69" t="s">
        <v>9</v>
      </c>
      <c r="B69" t="s">
        <v>10</v>
      </c>
      <c r="C69" t="s">
        <v>31</v>
      </c>
      <c r="D69" t="s">
        <v>20</v>
      </c>
      <c r="E69" t="s">
        <v>13</v>
      </c>
      <c r="F69" t="s">
        <v>14</v>
      </c>
      <c r="G69" t="s">
        <v>14</v>
      </c>
      <c r="H69" t="s">
        <v>73</v>
      </c>
      <c r="I69" t="s">
        <v>16</v>
      </c>
      <c r="J69" s="5">
        <f>IFERROR(SUMIFS('Eurostat comsumption'!J$2:J$185,'Eurostat comsumption'!$C$2:$C$185,'Eurostat market shares'!$C69,'Eurostat comsumption'!$D$2:$D$185,'Eurostat market shares'!$D69)/SUMIFS('Eurostat comsumption'!J$2:J$185,'Eurostat comsumption'!$C$2:$C$185,'Eurostat market shares'!$C69,'Eurostat comsumption'!$D$2:$D$185,"total"),0)</f>
        <v>0</v>
      </c>
      <c r="K69" s="5">
        <f>IFERROR(SUMIFS('Eurostat comsumption'!K$2:K$185,'Eurostat comsumption'!$C$2:$C$185,'Eurostat market shares'!$C69,'Eurostat comsumption'!$D$2:$D$185,'Eurostat market shares'!$D69)/SUMIFS('Eurostat comsumption'!K$2:K$185,'Eurostat comsumption'!$C$2:$C$185,'Eurostat market shares'!$C69,'Eurostat comsumption'!$D$2:$D$185,"total"),0)</f>
        <v>0</v>
      </c>
      <c r="L69" s="5">
        <f>IFERROR(SUMIFS('Eurostat comsumption'!L$2:L$185,'Eurostat comsumption'!$C$2:$C$185,'Eurostat market shares'!$C69,'Eurostat comsumption'!$D$2:$D$185,'Eurostat market shares'!$D69)/SUMIFS('Eurostat comsumption'!L$2:L$185,'Eurostat comsumption'!$C$2:$C$185,'Eurostat market shares'!$C69,'Eurostat comsumption'!$D$2:$D$185,"total"),0)</f>
        <v>0</v>
      </c>
      <c r="M69" s="5">
        <f>IFERROR(SUMIFS('Eurostat comsumption'!M$2:M$185,'Eurostat comsumption'!$C$2:$C$185,'Eurostat market shares'!$C69,'Eurostat comsumption'!$D$2:$D$185,'Eurostat market shares'!$D69)/SUMIFS('Eurostat comsumption'!M$2:M$185,'Eurostat comsumption'!$C$2:$C$185,'Eurostat market shares'!$C69,'Eurostat comsumption'!$D$2:$D$185,"total"),0)</f>
        <v>0</v>
      </c>
      <c r="N69" s="5">
        <f>IFERROR(SUMIFS('Eurostat comsumption'!N$2:N$185,'Eurostat comsumption'!$C$2:$C$185,'Eurostat market shares'!$C69,'Eurostat comsumption'!$D$2:$D$185,'Eurostat market shares'!$D69)/SUMIFS('Eurostat comsumption'!N$2:N$185,'Eurostat comsumption'!$C$2:$C$185,'Eurostat market shares'!$C69,'Eurostat comsumption'!$D$2:$D$185,"total"),0)</f>
        <v>0</v>
      </c>
      <c r="O69" s="5">
        <f>IFERROR(SUMIFS('Eurostat comsumption'!O$2:O$185,'Eurostat comsumption'!$C$2:$C$185,'Eurostat market shares'!$C69,'Eurostat comsumption'!$D$2:$D$185,'Eurostat market shares'!$D69)/SUMIFS('Eurostat comsumption'!O$2:O$185,'Eurostat comsumption'!$C$2:$C$185,'Eurostat market shares'!$C69,'Eurostat comsumption'!$D$2:$D$185,"total"),0)</f>
        <v>6.0287059150879966E-4</v>
      </c>
      <c r="P69" s="5">
        <f>IFERROR(SUMIFS('Eurostat comsumption'!P$2:P$185,'Eurostat comsumption'!$C$2:$C$185,'Eurostat market shares'!$C69,'Eurostat comsumption'!$D$2:$D$185,'Eurostat market shares'!$D69)/SUMIFS('Eurostat comsumption'!P$2:P$185,'Eurostat comsumption'!$C$2:$C$185,'Eurostat market shares'!$C69,'Eurostat comsumption'!$D$2:$D$185,"total"),0)</f>
        <v>2.3699258582827822E-3</v>
      </c>
      <c r="Q69" s="5">
        <f>IFERROR(SUMIFS('Eurostat comsumption'!Q$2:Q$185,'Eurostat comsumption'!$C$2:$C$185,'Eurostat market shares'!$C69,'Eurostat comsumption'!$D$2:$D$185,'Eurostat market shares'!$D69)/SUMIFS('Eurostat comsumption'!Q$2:Q$185,'Eurostat comsumption'!$C$2:$C$185,'Eurostat market shares'!$C69,'Eurostat comsumption'!$D$2:$D$185,"total"),0)</f>
        <v>6.1328644336750022E-3</v>
      </c>
      <c r="R69" s="5">
        <f>IFERROR(SUMIFS('Eurostat comsumption'!R$2:R$185,'Eurostat comsumption'!$C$2:$C$185,'Eurostat market shares'!$C69,'Eurostat comsumption'!$D$2:$D$185,'Eurostat market shares'!$D69)/SUMIFS('Eurostat comsumption'!R$2:R$185,'Eurostat comsumption'!$C$2:$C$185,'Eurostat market shares'!$C69,'Eurostat comsumption'!$D$2:$D$185,"total"),0)</f>
        <v>3.4346764601548313E-2</v>
      </c>
      <c r="S69" s="5">
        <f>IFERROR(SUMIFS('Eurostat comsumption'!S$2:S$185,'Eurostat comsumption'!$C$2:$C$185,'Eurostat market shares'!$C69,'Eurostat comsumption'!$D$2:$D$185,'Eurostat market shares'!$D69)/SUMIFS('Eurostat comsumption'!S$2:S$185,'Eurostat comsumption'!$C$2:$C$185,'Eurostat market shares'!$C69,'Eurostat comsumption'!$D$2:$D$185,"total"),0)</f>
        <v>3.5730887884038366E-2</v>
      </c>
      <c r="T69" s="5">
        <f>IFERROR(SUMIFS('Eurostat comsumption'!T$2:T$185,'Eurostat comsumption'!$C$2:$C$185,'Eurostat market shares'!$C69,'Eurostat comsumption'!$D$2:$D$185,'Eurostat market shares'!$D69)/SUMIFS('Eurostat comsumption'!T$2:T$185,'Eurostat comsumption'!$C$2:$C$185,'Eurostat market shares'!$C69,'Eurostat comsumption'!$D$2:$D$185,"total"),0)</f>
        <v>4.0471394503484519E-2</v>
      </c>
      <c r="U69" s="5">
        <f>IFERROR(SUMIFS('Eurostat comsumption'!U$2:U$185,'Eurostat comsumption'!$C$2:$C$185,'Eurostat market shares'!$C69,'Eurostat comsumption'!$D$2:$D$185,'Eurostat market shares'!$D69)/SUMIFS('Eurostat comsumption'!U$2:U$185,'Eurostat comsumption'!$C$2:$C$185,'Eurostat market shares'!$C69,'Eurostat comsumption'!$D$2:$D$185,"total"),0)</f>
        <v>3.9399856637911859E-2</v>
      </c>
      <c r="V69" s="5">
        <f>IFERROR(SUMIFS('Eurostat comsumption'!V$2:V$185,'Eurostat comsumption'!$C$2:$C$185,'Eurostat market shares'!$C69,'Eurostat comsumption'!$D$2:$D$185,'Eurostat market shares'!$D69)/SUMIFS('Eurostat comsumption'!V$2:V$185,'Eurostat comsumption'!$C$2:$C$185,'Eurostat market shares'!$C69,'Eurostat comsumption'!$D$2:$D$185,"total"),0)</f>
        <v>3.9856950347258217E-2</v>
      </c>
      <c r="W69" s="5">
        <f>IFERROR(SUMIFS('Eurostat comsumption'!W$2:W$185,'Eurostat comsumption'!$C$2:$C$185,'Eurostat market shares'!$C69,'Eurostat comsumption'!$D$2:$D$185,'Eurostat market shares'!$D69)/SUMIFS('Eurostat comsumption'!W$2:W$185,'Eurostat comsumption'!$C$2:$C$185,'Eurostat market shares'!$C69,'Eurostat comsumption'!$D$2:$D$185,"total"),0)</f>
        <v>3.776397515527951E-2</v>
      </c>
      <c r="X69" s="5">
        <f>IFERROR(SUMIFS('Eurostat comsumption'!X$2:X$185,'Eurostat comsumption'!$C$2:$C$185,'Eurostat market shares'!$C69,'Eurostat comsumption'!$D$2:$D$185,'Eurostat market shares'!$D69)/SUMIFS('Eurostat comsumption'!X$2:X$185,'Eurostat comsumption'!$C$2:$C$185,'Eurostat market shares'!$C69,'Eurostat comsumption'!$D$2:$D$185,"total"),0)</f>
        <v>4.6587537091988131E-2</v>
      </c>
      <c r="Y69" s="5">
        <f>IFERROR(SUMIFS('Eurostat comsumption'!Y$2:Y$185,'Eurostat comsumption'!$C$2:$C$185,'Eurostat market shares'!$C69,'Eurostat comsumption'!$D$2:$D$185,'Eurostat market shares'!$D69)/SUMIFS('Eurostat comsumption'!Y$2:Y$185,'Eurostat comsumption'!$C$2:$C$185,'Eurostat market shares'!$C69,'Eurostat comsumption'!$D$2:$D$185,"total"),0)</f>
        <v>4.0197428833792466E-2</v>
      </c>
      <c r="Z69" s="5">
        <f>IFERROR(SUMIFS('Eurostat comsumption'!Z$2:Z$185,'Eurostat comsumption'!$C$2:$C$185,'Eurostat market shares'!$C69,'Eurostat comsumption'!$D$2:$D$185,'Eurostat market shares'!$D69)/SUMIFS('Eurostat comsumption'!Z$2:Z$185,'Eurostat comsumption'!$C$2:$C$185,'Eurostat market shares'!$C69,'Eurostat comsumption'!$D$2:$D$185,"total"),0)</f>
        <v>4.1249614180519423E-2</v>
      </c>
    </row>
    <row r="70" spans="1:26" x14ac:dyDescent="0.3">
      <c r="A70" t="s">
        <v>9</v>
      </c>
      <c r="B70" t="s">
        <v>10</v>
      </c>
      <c r="C70" t="s">
        <v>31</v>
      </c>
      <c r="D70" t="s">
        <v>21</v>
      </c>
      <c r="E70" t="s">
        <v>13</v>
      </c>
      <c r="F70" t="s">
        <v>14</v>
      </c>
      <c r="G70" t="s">
        <v>14</v>
      </c>
      <c r="H70" t="s">
        <v>73</v>
      </c>
      <c r="I70" t="s">
        <v>16</v>
      </c>
      <c r="J70" s="5">
        <f>IFERROR(SUMIFS('Eurostat comsumption'!J$2:J$185,'Eurostat comsumption'!$C$2:$C$185,'Eurostat market shares'!$C70,'Eurostat comsumption'!$D$2:$D$185,'Eurostat market shares'!$D70)/SUMIFS('Eurostat comsumption'!J$2:J$185,'Eurostat comsumption'!$C$2:$C$185,'Eurostat market shares'!$C70,'Eurostat comsumption'!$D$2:$D$185,"total"),0)</f>
        <v>5.4360956752838856E-4</v>
      </c>
      <c r="K70" s="5">
        <f>IFERROR(SUMIFS('Eurostat comsumption'!K$2:K$185,'Eurostat comsumption'!$C$2:$C$185,'Eurostat market shares'!$C70,'Eurostat comsumption'!$D$2:$D$185,'Eurostat market shares'!$D70)/SUMIFS('Eurostat comsumption'!K$2:K$185,'Eurostat comsumption'!$C$2:$C$185,'Eurostat market shares'!$C70,'Eurostat comsumption'!$D$2:$D$185,"total"),0)</f>
        <v>1.795020266357846E-3</v>
      </c>
      <c r="L70" s="5">
        <f>IFERROR(SUMIFS('Eurostat comsumption'!L$2:L$185,'Eurostat comsumption'!$C$2:$C$185,'Eurostat market shares'!$C70,'Eurostat comsumption'!$D$2:$D$185,'Eurostat market shares'!$D70)/SUMIFS('Eurostat comsumption'!L$2:L$185,'Eurostat comsumption'!$C$2:$C$185,'Eurostat market shares'!$C70,'Eurostat comsumption'!$D$2:$D$185,"total"),0)</f>
        <v>1.8126390376534563E-3</v>
      </c>
      <c r="M70" s="5">
        <f>IFERROR(SUMIFS('Eurostat comsumption'!M$2:M$185,'Eurostat comsumption'!$C$2:$C$185,'Eurostat market shares'!$C70,'Eurostat comsumption'!$D$2:$D$185,'Eurostat market shares'!$D70)/SUMIFS('Eurostat comsumption'!M$2:M$185,'Eurostat comsumption'!$C$2:$C$185,'Eurostat market shares'!$C70,'Eurostat comsumption'!$D$2:$D$185,"total"),0)</f>
        <v>1.1863959926179805E-3</v>
      </c>
      <c r="N70" s="5">
        <f>IFERROR(SUMIFS('Eurostat comsumption'!N$2:N$185,'Eurostat comsumption'!$C$2:$C$185,'Eurostat market shares'!$C70,'Eurostat comsumption'!$D$2:$D$185,'Eurostat market shares'!$D70)/SUMIFS('Eurostat comsumption'!N$2:N$185,'Eurostat comsumption'!$C$2:$C$185,'Eurostat market shares'!$C70,'Eurostat comsumption'!$D$2:$D$185,"total"),0)</f>
        <v>1.1313923668728315E-3</v>
      </c>
      <c r="O70" s="5">
        <f>IFERROR(SUMIFS('Eurostat comsumption'!O$2:O$185,'Eurostat comsumption'!$C$2:$C$185,'Eurostat market shares'!$C70,'Eurostat comsumption'!$D$2:$D$185,'Eurostat market shares'!$D70)/SUMIFS('Eurostat comsumption'!O$2:O$185,'Eurostat comsumption'!$C$2:$C$185,'Eurostat market shares'!$C70,'Eurostat comsumption'!$D$2:$D$185,"total"),0)</f>
        <v>1.1361791916896609E-3</v>
      </c>
      <c r="P70" s="5">
        <f>IFERROR(SUMIFS('Eurostat comsumption'!P$2:P$185,'Eurostat comsumption'!$C$2:$C$185,'Eurostat market shares'!$C70,'Eurostat comsumption'!$D$2:$D$185,'Eurostat market shares'!$D70)/SUMIFS('Eurostat comsumption'!P$2:P$185,'Eurostat comsumption'!$C$2:$C$185,'Eurostat market shares'!$C70,'Eurostat comsumption'!$D$2:$D$185,"total"),0)</f>
        <v>0</v>
      </c>
      <c r="Q70" s="5">
        <f>IFERROR(SUMIFS('Eurostat comsumption'!Q$2:Q$185,'Eurostat comsumption'!$C$2:$C$185,'Eurostat market shares'!$C70,'Eurostat comsumption'!$D$2:$D$185,'Eurostat market shares'!$D70)/SUMIFS('Eurostat comsumption'!Q$2:Q$185,'Eurostat comsumption'!$C$2:$C$185,'Eurostat market shares'!$C70,'Eurostat comsumption'!$D$2:$D$185,"total"),0)</f>
        <v>0</v>
      </c>
      <c r="R70" s="5">
        <f>IFERROR(SUMIFS('Eurostat comsumption'!R$2:R$185,'Eurostat comsumption'!$C$2:$C$185,'Eurostat market shares'!$C70,'Eurostat comsumption'!$D$2:$D$185,'Eurostat market shares'!$D70)/SUMIFS('Eurostat comsumption'!R$2:R$185,'Eurostat comsumption'!$C$2:$C$185,'Eurostat market shares'!$C70,'Eurostat comsumption'!$D$2:$D$185,"total"),0)</f>
        <v>0</v>
      </c>
      <c r="S70" s="5">
        <f>IFERROR(SUMIFS('Eurostat comsumption'!S$2:S$185,'Eurostat comsumption'!$C$2:$C$185,'Eurostat market shares'!$C70,'Eurostat comsumption'!$D$2:$D$185,'Eurostat market shares'!$D70)/SUMIFS('Eurostat comsumption'!S$2:S$185,'Eurostat comsumption'!$C$2:$C$185,'Eurostat market shares'!$C70,'Eurostat comsumption'!$D$2:$D$185,"total"),0)</f>
        <v>0</v>
      </c>
      <c r="T70" s="5">
        <f>IFERROR(SUMIFS('Eurostat comsumption'!T$2:T$185,'Eurostat comsumption'!$C$2:$C$185,'Eurostat market shares'!$C70,'Eurostat comsumption'!$D$2:$D$185,'Eurostat market shares'!$D70)/SUMIFS('Eurostat comsumption'!T$2:T$185,'Eurostat comsumption'!$C$2:$C$185,'Eurostat market shares'!$C70,'Eurostat comsumption'!$D$2:$D$185,"total"),0)</f>
        <v>0</v>
      </c>
      <c r="U70" s="5">
        <f>IFERROR(SUMIFS('Eurostat comsumption'!U$2:U$185,'Eurostat comsumption'!$C$2:$C$185,'Eurostat market shares'!$C70,'Eurostat comsumption'!$D$2:$D$185,'Eurostat market shares'!$D70)/SUMIFS('Eurostat comsumption'!U$2:U$185,'Eurostat comsumption'!$C$2:$C$185,'Eurostat market shares'!$C70,'Eurostat comsumption'!$D$2:$D$185,"total"),0)</f>
        <v>0</v>
      </c>
      <c r="V70" s="5">
        <f>IFERROR(SUMIFS('Eurostat comsumption'!V$2:V$185,'Eurostat comsumption'!$C$2:$C$185,'Eurostat market shares'!$C70,'Eurostat comsumption'!$D$2:$D$185,'Eurostat market shares'!$D70)/SUMIFS('Eurostat comsumption'!V$2:V$185,'Eurostat comsumption'!$C$2:$C$185,'Eurostat market shares'!$C70,'Eurostat comsumption'!$D$2:$D$185,"total"),0)</f>
        <v>0</v>
      </c>
      <c r="W70" s="5">
        <f>IFERROR(SUMIFS('Eurostat comsumption'!W$2:W$185,'Eurostat comsumption'!$C$2:$C$185,'Eurostat market shares'!$C70,'Eurostat comsumption'!$D$2:$D$185,'Eurostat market shares'!$D70)/SUMIFS('Eurostat comsumption'!W$2:W$185,'Eurostat comsumption'!$C$2:$C$185,'Eurostat market shares'!$C70,'Eurostat comsumption'!$D$2:$D$185,"total"),0)</f>
        <v>0</v>
      </c>
      <c r="X70" s="5">
        <f>IFERROR(SUMIFS('Eurostat comsumption'!X$2:X$185,'Eurostat comsumption'!$C$2:$C$185,'Eurostat market shares'!$C70,'Eurostat comsumption'!$D$2:$D$185,'Eurostat market shares'!$D70)/SUMIFS('Eurostat comsumption'!X$2:X$185,'Eurostat comsumption'!$C$2:$C$185,'Eurostat market shares'!$C70,'Eurostat comsumption'!$D$2:$D$185,"total"),0)</f>
        <v>0</v>
      </c>
      <c r="Y70" s="5">
        <f>IFERROR(SUMIFS('Eurostat comsumption'!Y$2:Y$185,'Eurostat comsumption'!$C$2:$C$185,'Eurostat market shares'!$C70,'Eurostat comsumption'!$D$2:$D$185,'Eurostat market shares'!$D70)/SUMIFS('Eurostat comsumption'!Y$2:Y$185,'Eurostat comsumption'!$C$2:$C$185,'Eurostat market shares'!$C70,'Eurostat comsumption'!$D$2:$D$185,"total"),0)</f>
        <v>0</v>
      </c>
      <c r="Z70" s="5">
        <f>IFERROR(SUMIFS('Eurostat comsumption'!Z$2:Z$185,'Eurostat comsumption'!$C$2:$C$185,'Eurostat market shares'!$C70,'Eurostat comsumption'!$D$2:$D$185,'Eurostat market shares'!$D70)/SUMIFS('Eurostat comsumption'!Z$2:Z$185,'Eurostat comsumption'!$C$2:$C$185,'Eurostat market shares'!$C70,'Eurostat comsumption'!$D$2:$D$185,"total"),0)</f>
        <v>0</v>
      </c>
    </row>
    <row r="71" spans="1:26" x14ac:dyDescent="0.3">
      <c r="A71" t="s">
        <v>9</v>
      </c>
      <c r="B71" t="s">
        <v>10</v>
      </c>
      <c r="C71" t="s">
        <v>31</v>
      </c>
      <c r="D71" t="s">
        <v>22</v>
      </c>
      <c r="E71" t="s">
        <v>13</v>
      </c>
      <c r="F71" t="s">
        <v>14</v>
      </c>
      <c r="G71" t="s">
        <v>14</v>
      </c>
      <c r="H71" t="s">
        <v>73</v>
      </c>
      <c r="I71" t="s">
        <v>16</v>
      </c>
      <c r="J71" s="5">
        <f>IFERROR(SUMIFS('Eurostat comsumption'!J$2:J$185,'Eurostat comsumption'!$C$2:$C$185,'Eurostat market shares'!$C71,'Eurostat comsumption'!$D$2:$D$185,'Eurostat market shares'!$D71)/SUMIFS('Eurostat comsumption'!J$2:J$185,'Eurostat comsumption'!$C$2:$C$185,'Eurostat market shares'!$C71,'Eurostat comsumption'!$D$2:$D$185,"total"),0)</f>
        <v>0.9725779173713458</v>
      </c>
      <c r="K71" s="5">
        <f>IFERROR(SUMIFS('Eurostat comsumption'!K$2:K$185,'Eurostat comsumption'!$C$2:$C$185,'Eurostat market shares'!$C71,'Eurostat comsumption'!$D$2:$D$185,'Eurostat market shares'!$D71)/SUMIFS('Eurostat comsumption'!K$2:K$185,'Eurostat comsumption'!$C$2:$C$185,'Eurostat market shares'!$C71,'Eurostat comsumption'!$D$2:$D$185,"total"),0)</f>
        <v>0.97200347423277367</v>
      </c>
      <c r="L71" s="5">
        <f>IFERROR(SUMIFS('Eurostat comsumption'!L$2:L$185,'Eurostat comsumption'!$C$2:$C$185,'Eurostat market shares'!$C71,'Eurostat comsumption'!$D$2:$D$185,'Eurostat market shares'!$D71)/SUMIFS('Eurostat comsumption'!L$2:L$185,'Eurostat comsumption'!$C$2:$C$185,'Eurostat market shares'!$C71,'Eurostat comsumption'!$D$2:$D$185,"total"),0)</f>
        <v>0.97371673395402492</v>
      </c>
      <c r="M71" s="5">
        <f>IFERROR(SUMIFS('Eurostat comsumption'!M$2:M$185,'Eurostat comsumption'!$C$2:$C$185,'Eurostat market shares'!$C71,'Eurostat comsumption'!$D$2:$D$185,'Eurostat market shares'!$D71)/SUMIFS('Eurostat comsumption'!M$2:M$185,'Eurostat comsumption'!$C$2:$C$185,'Eurostat market shares'!$C71,'Eurostat comsumption'!$D$2:$D$185,"total"),0)</f>
        <v>0.97458476140258365</v>
      </c>
      <c r="N71" s="5">
        <f>IFERROR(SUMIFS('Eurostat comsumption'!N$2:N$185,'Eurostat comsumption'!$C$2:$C$185,'Eurostat market shares'!$C71,'Eurostat comsumption'!$D$2:$D$185,'Eurostat market shares'!$D71)/SUMIFS('Eurostat comsumption'!N$2:N$185,'Eurostat comsumption'!$C$2:$C$185,'Eurostat market shares'!$C71,'Eurostat comsumption'!$D$2:$D$185,"total"),0)</f>
        <v>0.97475737919243721</v>
      </c>
      <c r="O71" s="5">
        <f>IFERROR(SUMIFS('Eurostat comsumption'!O$2:O$185,'Eurostat comsumption'!$C$2:$C$185,'Eurostat market shares'!$C71,'Eurostat comsumption'!$D$2:$D$185,'Eurostat market shares'!$D71)/SUMIFS('Eurostat comsumption'!O$2:O$185,'Eurostat comsumption'!$C$2:$C$185,'Eurostat market shares'!$C71,'Eurostat comsumption'!$D$2:$D$185,"total"),0)</f>
        <v>0.9757924270178775</v>
      </c>
      <c r="P71" s="5">
        <f>IFERROR(SUMIFS('Eurostat comsumption'!P$2:P$185,'Eurostat comsumption'!$C$2:$C$185,'Eurostat market shares'!$C71,'Eurostat comsumption'!$D$2:$D$185,'Eurostat market shares'!$D71)/SUMIFS('Eurostat comsumption'!P$2:P$185,'Eurostat comsumption'!$C$2:$C$185,'Eurostat market shares'!$C71,'Eurostat comsumption'!$D$2:$D$185,"total"),0)</f>
        <v>0.97460483116996066</v>
      </c>
      <c r="Q71" s="5">
        <f>IFERROR(SUMIFS('Eurostat comsumption'!Q$2:Q$185,'Eurostat comsumption'!$C$2:$C$185,'Eurostat market shares'!$C71,'Eurostat comsumption'!$D$2:$D$185,'Eurostat market shares'!$D71)/SUMIFS('Eurostat comsumption'!Q$2:Q$185,'Eurostat comsumption'!$C$2:$C$185,'Eurostat market shares'!$C71,'Eurostat comsumption'!$D$2:$D$185,"total"),0)</f>
        <v>0.97085817214907588</v>
      </c>
      <c r="R71" s="5">
        <f>IFERROR(SUMIFS('Eurostat comsumption'!R$2:R$185,'Eurostat comsumption'!$C$2:$C$185,'Eurostat market shares'!$C71,'Eurostat comsumption'!$D$2:$D$185,'Eurostat market shares'!$D71)/SUMIFS('Eurostat comsumption'!R$2:R$185,'Eurostat comsumption'!$C$2:$C$185,'Eurostat market shares'!$C71,'Eurostat comsumption'!$D$2:$D$185,"total"),0)</f>
        <v>0.94388915552031372</v>
      </c>
      <c r="S71" s="5">
        <f>IFERROR(SUMIFS('Eurostat comsumption'!S$2:S$185,'Eurostat comsumption'!$C$2:$C$185,'Eurostat market shares'!$C71,'Eurostat comsumption'!$D$2:$D$185,'Eurostat market shares'!$D71)/SUMIFS('Eurostat comsumption'!S$2:S$185,'Eurostat comsumption'!$C$2:$C$185,'Eurostat market shares'!$C71,'Eurostat comsumption'!$D$2:$D$185,"total"),0)</f>
        <v>0.94216709631069584</v>
      </c>
      <c r="T71" s="5">
        <f>IFERROR(SUMIFS('Eurostat comsumption'!T$2:T$185,'Eurostat comsumption'!$C$2:$C$185,'Eurostat market shares'!$C71,'Eurostat comsumption'!$D$2:$D$185,'Eurostat market shares'!$D71)/SUMIFS('Eurostat comsumption'!T$2:T$185,'Eurostat comsumption'!$C$2:$C$185,'Eurostat market shares'!$C71,'Eurostat comsumption'!$D$2:$D$185,"total"),0)</f>
        <v>0.93093468546687963</v>
      </c>
      <c r="U71" s="5">
        <f>IFERROR(SUMIFS('Eurostat comsumption'!U$2:U$185,'Eurostat comsumption'!$C$2:$C$185,'Eurostat market shares'!$C71,'Eurostat comsumption'!$D$2:$D$185,'Eurostat market shares'!$D71)/SUMIFS('Eurostat comsumption'!U$2:U$185,'Eurostat comsumption'!$C$2:$C$185,'Eurostat market shares'!$C71,'Eurostat comsumption'!$D$2:$D$185,"total"),0)</f>
        <v>0.92431470450107522</v>
      </c>
      <c r="V71" s="5">
        <f>IFERROR(SUMIFS('Eurostat comsumption'!V$2:V$185,'Eurostat comsumption'!$C$2:$C$185,'Eurostat market shares'!$C71,'Eurostat comsumption'!$D$2:$D$185,'Eurostat market shares'!$D71)/SUMIFS('Eurostat comsumption'!V$2:V$185,'Eurostat comsumption'!$C$2:$C$185,'Eurostat market shares'!$C71,'Eurostat comsumption'!$D$2:$D$185,"total"),0)</f>
        <v>0.92324038561210731</v>
      </c>
      <c r="W71" s="5">
        <f>IFERROR(SUMIFS('Eurostat comsumption'!W$2:W$185,'Eurostat comsumption'!$C$2:$C$185,'Eurostat market shares'!$C71,'Eurostat comsumption'!$D$2:$D$185,'Eurostat market shares'!$D71)/SUMIFS('Eurostat comsumption'!W$2:W$185,'Eurostat comsumption'!$C$2:$C$185,'Eurostat market shares'!$C71,'Eurostat comsumption'!$D$2:$D$185,"total"),0)</f>
        <v>0.92391994478951001</v>
      </c>
      <c r="X71" s="5">
        <f>IFERROR(SUMIFS('Eurostat comsumption'!X$2:X$185,'Eurostat comsumption'!$C$2:$C$185,'Eurostat market shares'!$C71,'Eurostat comsumption'!$D$2:$D$185,'Eurostat market shares'!$D71)/SUMIFS('Eurostat comsumption'!X$2:X$185,'Eurostat comsumption'!$C$2:$C$185,'Eurostat market shares'!$C71,'Eurostat comsumption'!$D$2:$D$185,"total"),0)</f>
        <v>0.91899109792284872</v>
      </c>
      <c r="Y71" s="5">
        <f>IFERROR(SUMIFS('Eurostat comsumption'!Y$2:Y$185,'Eurostat comsumption'!$C$2:$C$185,'Eurostat market shares'!$C71,'Eurostat comsumption'!$D$2:$D$185,'Eurostat market shares'!$D71)/SUMIFS('Eurostat comsumption'!Y$2:Y$185,'Eurostat comsumption'!$C$2:$C$185,'Eurostat market shares'!$C71,'Eurostat comsumption'!$D$2:$D$185,"total"),0)</f>
        <v>0.92910927456381998</v>
      </c>
      <c r="Z71" s="5">
        <f>IFERROR(SUMIFS('Eurostat comsumption'!Z$2:Z$185,'Eurostat comsumption'!$C$2:$C$185,'Eurostat market shares'!$C71,'Eurostat comsumption'!$D$2:$D$185,'Eurostat market shares'!$D71)/SUMIFS('Eurostat comsumption'!Z$2:Z$185,'Eurostat comsumption'!$C$2:$C$185,'Eurostat market shares'!$C71,'Eurostat comsumption'!$D$2:$D$185,"total"),0)</f>
        <v>0.92583447241941874</v>
      </c>
    </row>
    <row r="72" spans="1:26" x14ac:dyDescent="0.3">
      <c r="A72" t="s">
        <v>9</v>
      </c>
      <c r="B72" t="s">
        <v>10</v>
      </c>
      <c r="C72" t="s">
        <v>32</v>
      </c>
      <c r="D72" t="s">
        <v>12</v>
      </c>
      <c r="E72" t="s">
        <v>13</v>
      </c>
      <c r="F72" t="s">
        <v>14</v>
      </c>
      <c r="G72" t="s">
        <v>14</v>
      </c>
      <c r="H72" t="s">
        <v>73</v>
      </c>
      <c r="I72" t="s">
        <v>16</v>
      </c>
      <c r="J72" s="5">
        <f>IFERROR(SUMIFS('Eurostat comsumption'!J$2:J$185,'Eurostat comsumption'!$C$2:$C$185,'Eurostat market shares'!$C72,'Eurostat comsumption'!$D$2:$D$185,'Eurostat market shares'!$D72)/SUMIFS('Eurostat comsumption'!J$2:J$185,'Eurostat comsumption'!$C$2:$C$185,'Eurostat market shares'!$C72,'Eurostat comsumption'!$D$2:$D$185,"total"),0)</f>
        <v>1</v>
      </c>
      <c r="K72" s="5">
        <f>IFERROR(SUMIFS('Eurostat comsumption'!K$2:K$185,'Eurostat comsumption'!$C$2:$C$185,'Eurostat market shares'!$C72,'Eurostat comsumption'!$D$2:$D$185,'Eurostat market shares'!$D72)/SUMIFS('Eurostat comsumption'!K$2:K$185,'Eurostat comsumption'!$C$2:$C$185,'Eurostat market shares'!$C72,'Eurostat comsumption'!$D$2:$D$185,"total"),0)</f>
        <v>1</v>
      </c>
      <c r="L72" s="5">
        <f>IFERROR(SUMIFS('Eurostat comsumption'!L$2:L$185,'Eurostat comsumption'!$C$2:$C$185,'Eurostat market shares'!$C72,'Eurostat comsumption'!$D$2:$D$185,'Eurostat market shares'!$D72)/SUMIFS('Eurostat comsumption'!L$2:L$185,'Eurostat comsumption'!$C$2:$C$185,'Eurostat market shares'!$C72,'Eurostat comsumption'!$D$2:$D$185,"total"),0)</f>
        <v>1</v>
      </c>
      <c r="M72" s="5">
        <f>IFERROR(SUMIFS('Eurostat comsumption'!M$2:M$185,'Eurostat comsumption'!$C$2:$C$185,'Eurostat market shares'!$C72,'Eurostat comsumption'!$D$2:$D$185,'Eurostat market shares'!$D72)/SUMIFS('Eurostat comsumption'!M$2:M$185,'Eurostat comsumption'!$C$2:$C$185,'Eurostat market shares'!$C72,'Eurostat comsumption'!$D$2:$D$185,"total"),0)</f>
        <v>1</v>
      </c>
      <c r="N72" s="5">
        <f>IFERROR(SUMIFS('Eurostat comsumption'!N$2:N$185,'Eurostat comsumption'!$C$2:$C$185,'Eurostat market shares'!$C72,'Eurostat comsumption'!$D$2:$D$185,'Eurostat market shares'!$D72)/SUMIFS('Eurostat comsumption'!N$2:N$185,'Eurostat comsumption'!$C$2:$C$185,'Eurostat market shares'!$C72,'Eurostat comsumption'!$D$2:$D$185,"total"),0)</f>
        <v>1</v>
      </c>
      <c r="O72" s="5">
        <f>IFERROR(SUMIFS('Eurostat comsumption'!O$2:O$185,'Eurostat comsumption'!$C$2:$C$185,'Eurostat market shares'!$C72,'Eurostat comsumption'!$D$2:$D$185,'Eurostat market shares'!$D72)/SUMIFS('Eurostat comsumption'!O$2:O$185,'Eurostat comsumption'!$C$2:$C$185,'Eurostat market shares'!$C72,'Eurostat comsumption'!$D$2:$D$185,"total"),0)</f>
        <v>1</v>
      </c>
      <c r="P72" s="5">
        <f>IFERROR(SUMIFS('Eurostat comsumption'!P$2:P$185,'Eurostat comsumption'!$C$2:$C$185,'Eurostat market shares'!$C72,'Eurostat comsumption'!$D$2:$D$185,'Eurostat market shares'!$D72)/SUMIFS('Eurostat comsumption'!P$2:P$185,'Eurostat comsumption'!$C$2:$C$185,'Eurostat market shares'!$C72,'Eurostat comsumption'!$D$2:$D$185,"total"),0)</f>
        <v>1</v>
      </c>
      <c r="Q72" s="5">
        <f>IFERROR(SUMIFS('Eurostat comsumption'!Q$2:Q$185,'Eurostat comsumption'!$C$2:$C$185,'Eurostat market shares'!$C72,'Eurostat comsumption'!$D$2:$D$185,'Eurostat market shares'!$D72)/SUMIFS('Eurostat comsumption'!Q$2:Q$185,'Eurostat comsumption'!$C$2:$C$185,'Eurostat market shares'!$C72,'Eurostat comsumption'!$D$2:$D$185,"total"),0)</f>
        <v>1</v>
      </c>
      <c r="R72" s="5">
        <f>IFERROR(SUMIFS('Eurostat comsumption'!R$2:R$185,'Eurostat comsumption'!$C$2:$C$185,'Eurostat market shares'!$C72,'Eurostat comsumption'!$D$2:$D$185,'Eurostat market shares'!$D72)/SUMIFS('Eurostat comsumption'!R$2:R$185,'Eurostat comsumption'!$C$2:$C$185,'Eurostat market shares'!$C72,'Eurostat comsumption'!$D$2:$D$185,"total"),0)</f>
        <v>1</v>
      </c>
      <c r="S72" s="5">
        <f>IFERROR(SUMIFS('Eurostat comsumption'!S$2:S$185,'Eurostat comsumption'!$C$2:$C$185,'Eurostat market shares'!$C72,'Eurostat comsumption'!$D$2:$D$185,'Eurostat market shares'!$D72)/SUMIFS('Eurostat comsumption'!S$2:S$185,'Eurostat comsumption'!$C$2:$C$185,'Eurostat market shares'!$C72,'Eurostat comsumption'!$D$2:$D$185,"total"),0)</f>
        <v>1</v>
      </c>
      <c r="T72" s="5">
        <f>IFERROR(SUMIFS('Eurostat comsumption'!T$2:T$185,'Eurostat comsumption'!$C$2:$C$185,'Eurostat market shares'!$C72,'Eurostat comsumption'!$D$2:$D$185,'Eurostat market shares'!$D72)/SUMIFS('Eurostat comsumption'!T$2:T$185,'Eurostat comsumption'!$C$2:$C$185,'Eurostat market shares'!$C72,'Eurostat comsumption'!$D$2:$D$185,"total"),0)</f>
        <v>1</v>
      </c>
      <c r="U72" s="5">
        <f>IFERROR(SUMIFS('Eurostat comsumption'!U$2:U$185,'Eurostat comsumption'!$C$2:$C$185,'Eurostat market shares'!$C72,'Eurostat comsumption'!$D$2:$D$185,'Eurostat market shares'!$D72)/SUMIFS('Eurostat comsumption'!U$2:U$185,'Eurostat comsumption'!$C$2:$C$185,'Eurostat market shares'!$C72,'Eurostat comsumption'!$D$2:$D$185,"total"),0)</f>
        <v>1</v>
      </c>
      <c r="V72" s="5">
        <f>IFERROR(SUMIFS('Eurostat comsumption'!V$2:V$185,'Eurostat comsumption'!$C$2:$C$185,'Eurostat market shares'!$C72,'Eurostat comsumption'!$D$2:$D$185,'Eurostat market shares'!$D72)/SUMIFS('Eurostat comsumption'!V$2:V$185,'Eurostat comsumption'!$C$2:$C$185,'Eurostat market shares'!$C72,'Eurostat comsumption'!$D$2:$D$185,"total"),0)</f>
        <v>1</v>
      </c>
      <c r="W72" s="5">
        <f>IFERROR(SUMIFS('Eurostat comsumption'!W$2:W$185,'Eurostat comsumption'!$C$2:$C$185,'Eurostat market shares'!$C72,'Eurostat comsumption'!$D$2:$D$185,'Eurostat market shares'!$D72)/SUMIFS('Eurostat comsumption'!W$2:W$185,'Eurostat comsumption'!$C$2:$C$185,'Eurostat market shares'!$C72,'Eurostat comsumption'!$D$2:$D$185,"total"),0)</f>
        <v>1</v>
      </c>
      <c r="X72" s="5">
        <f>IFERROR(SUMIFS('Eurostat comsumption'!X$2:X$185,'Eurostat comsumption'!$C$2:$C$185,'Eurostat market shares'!$C72,'Eurostat comsumption'!$D$2:$D$185,'Eurostat market shares'!$D72)/SUMIFS('Eurostat comsumption'!X$2:X$185,'Eurostat comsumption'!$C$2:$C$185,'Eurostat market shares'!$C72,'Eurostat comsumption'!$D$2:$D$185,"total"),0)</f>
        <v>1</v>
      </c>
      <c r="Y72" s="5">
        <f>IFERROR(SUMIFS('Eurostat comsumption'!Y$2:Y$185,'Eurostat comsumption'!$C$2:$C$185,'Eurostat market shares'!$C72,'Eurostat comsumption'!$D$2:$D$185,'Eurostat market shares'!$D72)/SUMIFS('Eurostat comsumption'!Y$2:Y$185,'Eurostat comsumption'!$C$2:$C$185,'Eurostat market shares'!$C72,'Eurostat comsumption'!$D$2:$D$185,"total"),0)</f>
        <v>1</v>
      </c>
      <c r="Z72" s="5">
        <f>IFERROR(SUMIFS('Eurostat comsumption'!Z$2:Z$185,'Eurostat comsumption'!$C$2:$C$185,'Eurostat market shares'!$C72,'Eurostat comsumption'!$D$2:$D$185,'Eurostat market shares'!$D72)/SUMIFS('Eurostat comsumption'!Z$2:Z$185,'Eurostat comsumption'!$C$2:$C$185,'Eurostat market shares'!$C72,'Eurostat comsumption'!$D$2:$D$185,"total"),0)</f>
        <v>1</v>
      </c>
    </row>
    <row r="73" spans="1:26" x14ac:dyDescent="0.3">
      <c r="A73" t="s">
        <v>9</v>
      </c>
      <c r="B73" t="s">
        <v>10</v>
      </c>
      <c r="C73" t="s">
        <v>32</v>
      </c>
      <c r="D73" t="s">
        <v>17</v>
      </c>
      <c r="E73" t="s">
        <v>13</v>
      </c>
      <c r="F73" t="s">
        <v>14</v>
      </c>
      <c r="G73" t="s">
        <v>14</v>
      </c>
      <c r="H73" t="s">
        <v>73</v>
      </c>
      <c r="I73" t="s">
        <v>16</v>
      </c>
      <c r="J73" s="5">
        <f>IFERROR(SUMIFS('Eurostat comsumption'!J$2:J$185,'Eurostat comsumption'!$C$2:$C$185,'Eurostat market shares'!$C73,'Eurostat comsumption'!$D$2:$D$185,'Eurostat market shares'!$D73)/SUMIFS('Eurostat comsumption'!J$2:J$185,'Eurostat comsumption'!$C$2:$C$185,'Eurostat market shares'!$C73,'Eurostat comsumption'!$D$2:$D$185,"total"),0)</f>
        <v>7.685903375870779E-3</v>
      </c>
      <c r="K73" s="5">
        <f>IFERROR(SUMIFS('Eurostat comsumption'!K$2:K$185,'Eurostat comsumption'!$C$2:$C$185,'Eurostat market shares'!$C73,'Eurostat comsumption'!$D$2:$D$185,'Eurostat market shares'!$D73)/SUMIFS('Eurostat comsumption'!K$2:K$185,'Eurostat comsumption'!$C$2:$C$185,'Eurostat market shares'!$C73,'Eurostat comsumption'!$D$2:$D$185,"total"),0)</f>
        <v>8.563131260203213E-3</v>
      </c>
      <c r="L73" s="5">
        <f>IFERROR(SUMIFS('Eurostat comsumption'!L$2:L$185,'Eurostat comsumption'!$C$2:$C$185,'Eurostat market shares'!$C73,'Eurostat comsumption'!$D$2:$D$185,'Eurostat market shares'!$D73)/SUMIFS('Eurostat comsumption'!L$2:L$185,'Eurostat comsumption'!$C$2:$C$185,'Eurostat market shares'!$C73,'Eurostat comsumption'!$D$2:$D$185,"total"),0)</f>
        <v>8.2933666808668524E-3</v>
      </c>
      <c r="M73" s="5">
        <f>IFERROR(SUMIFS('Eurostat comsumption'!M$2:M$185,'Eurostat comsumption'!$C$2:$C$185,'Eurostat market shares'!$C73,'Eurostat comsumption'!$D$2:$D$185,'Eurostat market shares'!$D73)/SUMIFS('Eurostat comsumption'!M$2:M$185,'Eurostat comsumption'!$C$2:$C$185,'Eurostat market shares'!$C73,'Eurostat comsumption'!$D$2:$D$185,"total"),0)</f>
        <v>8.2235431645746714E-3</v>
      </c>
      <c r="N73" s="5">
        <f>IFERROR(SUMIFS('Eurostat comsumption'!N$2:N$185,'Eurostat comsumption'!$C$2:$C$185,'Eurostat market shares'!$C73,'Eurostat comsumption'!$D$2:$D$185,'Eurostat market shares'!$D73)/SUMIFS('Eurostat comsumption'!N$2:N$185,'Eurostat comsumption'!$C$2:$C$185,'Eurostat market shares'!$C73,'Eurostat comsumption'!$D$2:$D$185,"total"),0)</f>
        <v>7.8695722413896132E-3</v>
      </c>
      <c r="O73" s="5">
        <f>IFERROR(SUMIFS('Eurostat comsumption'!O$2:O$185,'Eurostat comsumption'!$C$2:$C$185,'Eurostat market shares'!$C73,'Eurostat comsumption'!$D$2:$D$185,'Eurostat market shares'!$D73)/SUMIFS('Eurostat comsumption'!O$2:O$185,'Eurostat comsumption'!$C$2:$C$185,'Eurostat market shares'!$C73,'Eurostat comsumption'!$D$2:$D$185,"total"),0)</f>
        <v>8.4642183255345046E-3</v>
      </c>
      <c r="P73" s="5">
        <f>IFERROR(SUMIFS('Eurostat comsumption'!P$2:P$185,'Eurostat comsumption'!$C$2:$C$185,'Eurostat market shares'!$C73,'Eurostat comsumption'!$D$2:$D$185,'Eurostat market shares'!$D73)/SUMIFS('Eurostat comsumption'!P$2:P$185,'Eurostat comsumption'!$C$2:$C$185,'Eurostat market shares'!$C73,'Eurostat comsumption'!$D$2:$D$185,"total"),0)</f>
        <v>9.590958919789911E-3</v>
      </c>
      <c r="Q73" s="5">
        <f>IFERROR(SUMIFS('Eurostat comsumption'!Q$2:Q$185,'Eurostat comsumption'!$C$2:$C$185,'Eurostat market shares'!$C73,'Eurostat comsumption'!$D$2:$D$185,'Eurostat market shares'!$D73)/SUMIFS('Eurostat comsumption'!Q$2:Q$185,'Eurostat comsumption'!$C$2:$C$185,'Eurostat market shares'!$C73,'Eurostat comsumption'!$D$2:$D$185,"total"),0)</f>
        <v>1.0584648760240211E-2</v>
      </c>
      <c r="R73" s="5">
        <f>IFERROR(SUMIFS('Eurostat comsumption'!R$2:R$185,'Eurostat comsumption'!$C$2:$C$185,'Eurostat market shares'!$C73,'Eurostat comsumption'!$D$2:$D$185,'Eurostat market shares'!$D73)/SUMIFS('Eurostat comsumption'!R$2:R$185,'Eurostat comsumption'!$C$2:$C$185,'Eurostat market shares'!$C73,'Eurostat comsumption'!$D$2:$D$185,"total"),0)</f>
        <v>1.2490880702543859E-2</v>
      </c>
      <c r="S73" s="5">
        <f>IFERROR(SUMIFS('Eurostat comsumption'!S$2:S$185,'Eurostat comsumption'!$C$2:$C$185,'Eurostat market shares'!$C73,'Eurostat comsumption'!$D$2:$D$185,'Eurostat market shares'!$D73)/SUMIFS('Eurostat comsumption'!S$2:S$185,'Eurostat comsumption'!$C$2:$C$185,'Eurostat market shares'!$C73,'Eurostat comsumption'!$D$2:$D$185,"total"),0)</f>
        <v>1.4268318446270084E-2</v>
      </c>
      <c r="T73" s="5">
        <f>IFERROR(SUMIFS('Eurostat comsumption'!T$2:T$185,'Eurostat comsumption'!$C$2:$C$185,'Eurostat market shares'!$C73,'Eurostat comsumption'!$D$2:$D$185,'Eurostat market shares'!$D73)/SUMIFS('Eurostat comsumption'!T$2:T$185,'Eurostat comsumption'!$C$2:$C$185,'Eurostat market shares'!$C73,'Eurostat comsumption'!$D$2:$D$185,"total"),0)</f>
        <v>1.6660396753702643E-2</v>
      </c>
      <c r="U73" s="5">
        <f>IFERROR(SUMIFS('Eurostat comsumption'!U$2:U$185,'Eurostat comsumption'!$C$2:$C$185,'Eurostat market shares'!$C73,'Eurostat comsumption'!$D$2:$D$185,'Eurostat market shares'!$D73)/SUMIFS('Eurostat comsumption'!U$2:U$185,'Eurostat comsumption'!$C$2:$C$185,'Eurostat market shares'!$C73,'Eurostat comsumption'!$D$2:$D$185,"total"),0)</f>
        <v>2.038181226925799E-2</v>
      </c>
      <c r="V73" s="5">
        <f>IFERROR(SUMIFS('Eurostat comsumption'!V$2:V$185,'Eurostat comsumption'!$C$2:$C$185,'Eurostat market shares'!$C73,'Eurostat comsumption'!$D$2:$D$185,'Eurostat market shares'!$D73)/SUMIFS('Eurostat comsumption'!V$2:V$185,'Eurostat comsumption'!$C$2:$C$185,'Eurostat market shares'!$C73,'Eurostat comsumption'!$D$2:$D$185,"total"),0)</f>
        <v>2.2454080416939165E-2</v>
      </c>
      <c r="W73" s="5">
        <f>IFERROR(SUMIFS('Eurostat comsumption'!W$2:W$185,'Eurostat comsumption'!$C$2:$C$185,'Eurostat market shares'!$C73,'Eurostat comsumption'!$D$2:$D$185,'Eurostat market shares'!$D73)/SUMIFS('Eurostat comsumption'!W$2:W$185,'Eurostat comsumption'!$C$2:$C$185,'Eurostat market shares'!$C73,'Eurostat comsumption'!$D$2:$D$185,"total"),0)</f>
        <v>2.6636659836753888E-2</v>
      </c>
      <c r="X73" s="5">
        <f>IFERROR(SUMIFS('Eurostat comsumption'!X$2:X$185,'Eurostat comsumption'!$C$2:$C$185,'Eurostat market shares'!$C73,'Eurostat comsumption'!$D$2:$D$185,'Eurostat market shares'!$D73)/SUMIFS('Eurostat comsumption'!X$2:X$185,'Eurostat comsumption'!$C$2:$C$185,'Eurostat market shares'!$C73,'Eurostat comsumption'!$D$2:$D$185,"total"),0)</f>
        <v>2.6745465295257859E-2</v>
      </c>
      <c r="Y73" s="5">
        <f>IFERROR(SUMIFS('Eurostat comsumption'!Y$2:Y$185,'Eurostat comsumption'!$C$2:$C$185,'Eurostat market shares'!$C73,'Eurostat comsumption'!$D$2:$D$185,'Eurostat market shares'!$D73)/SUMIFS('Eurostat comsumption'!Y$2:Y$185,'Eurostat comsumption'!$C$2:$C$185,'Eurostat market shares'!$C73,'Eurostat comsumption'!$D$2:$D$185,"total"),0)</f>
        <v>2.7500777679707242E-2</v>
      </c>
      <c r="Z73" s="5">
        <f>IFERROR(SUMIFS('Eurostat comsumption'!Z$2:Z$185,'Eurostat comsumption'!$C$2:$C$185,'Eurostat market shares'!$C73,'Eurostat comsumption'!$D$2:$D$185,'Eurostat market shares'!$D73)/SUMIFS('Eurostat comsumption'!Z$2:Z$185,'Eurostat comsumption'!$C$2:$C$185,'Eurostat market shares'!$C73,'Eurostat comsumption'!$D$2:$D$185,"total"),0)</f>
        <v>2.827132494509119E-2</v>
      </c>
    </row>
    <row r="74" spans="1:26" x14ac:dyDescent="0.3">
      <c r="A74" t="s">
        <v>9</v>
      </c>
      <c r="B74" t="s">
        <v>10</v>
      </c>
      <c r="C74" t="s">
        <v>32</v>
      </c>
      <c r="D74" t="s">
        <v>18</v>
      </c>
      <c r="E74" t="s">
        <v>13</v>
      </c>
      <c r="F74" t="s">
        <v>14</v>
      </c>
      <c r="G74" t="s">
        <v>14</v>
      </c>
      <c r="H74" t="s">
        <v>73</v>
      </c>
      <c r="I74" t="s">
        <v>16</v>
      </c>
      <c r="J74" s="5">
        <f>IFERROR(SUMIFS('Eurostat comsumption'!J$2:J$185,'Eurostat comsumption'!$C$2:$C$185,'Eurostat market shares'!$C74,'Eurostat comsumption'!$D$2:$D$185,'Eurostat market shares'!$D74)/SUMIFS('Eurostat comsumption'!J$2:J$185,'Eurostat comsumption'!$C$2:$C$185,'Eurostat market shares'!$C74,'Eurostat comsumption'!$D$2:$D$185,"total"),0)</f>
        <v>0</v>
      </c>
      <c r="K74" s="5">
        <f>IFERROR(SUMIFS('Eurostat comsumption'!K$2:K$185,'Eurostat comsumption'!$C$2:$C$185,'Eurostat market shares'!$C74,'Eurostat comsumption'!$D$2:$D$185,'Eurostat market shares'!$D74)/SUMIFS('Eurostat comsumption'!K$2:K$185,'Eurostat comsumption'!$C$2:$C$185,'Eurostat market shares'!$C74,'Eurostat comsumption'!$D$2:$D$185,"total"),0)</f>
        <v>0</v>
      </c>
      <c r="L74" s="5">
        <f>IFERROR(SUMIFS('Eurostat comsumption'!L$2:L$185,'Eurostat comsumption'!$C$2:$C$185,'Eurostat market shares'!$C74,'Eurostat comsumption'!$D$2:$D$185,'Eurostat market shares'!$D74)/SUMIFS('Eurostat comsumption'!L$2:L$185,'Eurostat comsumption'!$C$2:$C$185,'Eurostat market shares'!$C74,'Eurostat comsumption'!$D$2:$D$185,"total"),0)</f>
        <v>0</v>
      </c>
      <c r="M74" s="5">
        <f>IFERROR(SUMIFS('Eurostat comsumption'!M$2:M$185,'Eurostat comsumption'!$C$2:$C$185,'Eurostat market shares'!$C74,'Eurostat comsumption'!$D$2:$D$185,'Eurostat market shares'!$D74)/SUMIFS('Eurostat comsumption'!M$2:M$185,'Eurostat comsumption'!$C$2:$C$185,'Eurostat market shares'!$C74,'Eurostat comsumption'!$D$2:$D$185,"total"),0)</f>
        <v>0</v>
      </c>
      <c r="N74" s="5">
        <f>IFERROR(SUMIFS('Eurostat comsumption'!N$2:N$185,'Eurostat comsumption'!$C$2:$C$185,'Eurostat market shares'!$C74,'Eurostat comsumption'!$D$2:$D$185,'Eurostat market shares'!$D74)/SUMIFS('Eurostat comsumption'!N$2:N$185,'Eurostat comsumption'!$C$2:$C$185,'Eurostat market shares'!$C74,'Eurostat comsumption'!$D$2:$D$185,"total"),0)</f>
        <v>0</v>
      </c>
      <c r="O74" s="5">
        <f>IFERROR(SUMIFS('Eurostat comsumption'!O$2:O$185,'Eurostat comsumption'!$C$2:$C$185,'Eurostat market shares'!$C74,'Eurostat comsumption'!$D$2:$D$185,'Eurostat market shares'!$D74)/SUMIFS('Eurostat comsumption'!O$2:O$185,'Eurostat comsumption'!$C$2:$C$185,'Eurostat market shares'!$C74,'Eurostat comsumption'!$D$2:$D$185,"total"),0)</f>
        <v>0</v>
      </c>
      <c r="P74" s="5">
        <f>IFERROR(SUMIFS('Eurostat comsumption'!P$2:P$185,'Eurostat comsumption'!$C$2:$C$185,'Eurostat market shares'!$C74,'Eurostat comsumption'!$D$2:$D$185,'Eurostat market shares'!$D74)/SUMIFS('Eurostat comsumption'!P$2:P$185,'Eurostat comsumption'!$C$2:$C$185,'Eurostat market shares'!$C74,'Eurostat comsumption'!$D$2:$D$185,"total"),0)</f>
        <v>0</v>
      </c>
      <c r="Q74" s="5">
        <f>IFERROR(SUMIFS('Eurostat comsumption'!Q$2:Q$185,'Eurostat comsumption'!$C$2:$C$185,'Eurostat market shares'!$C74,'Eurostat comsumption'!$D$2:$D$185,'Eurostat market shares'!$D74)/SUMIFS('Eurostat comsumption'!Q$2:Q$185,'Eurostat comsumption'!$C$2:$C$185,'Eurostat market shares'!$C74,'Eurostat comsumption'!$D$2:$D$185,"total"),0)</f>
        <v>0</v>
      </c>
      <c r="R74" s="5">
        <f>IFERROR(SUMIFS('Eurostat comsumption'!R$2:R$185,'Eurostat comsumption'!$C$2:$C$185,'Eurostat market shares'!$C74,'Eurostat comsumption'!$D$2:$D$185,'Eurostat market shares'!$D74)/SUMIFS('Eurostat comsumption'!R$2:R$185,'Eurostat comsumption'!$C$2:$C$185,'Eurostat market shares'!$C74,'Eurostat comsumption'!$D$2:$D$185,"total"),0)</f>
        <v>0</v>
      </c>
      <c r="S74" s="5">
        <f>IFERROR(SUMIFS('Eurostat comsumption'!S$2:S$185,'Eurostat comsumption'!$C$2:$C$185,'Eurostat market shares'!$C74,'Eurostat comsumption'!$D$2:$D$185,'Eurostat market shares'!$D74)/SUMIFS('Eurostat comsumption'!S$2:S$185,'Eurostat comsumption'!$C$2:$C$185,'Eurostat market shares'!$C74,'Eurostat comsumption'!$D$2:$D$185,"total"),0)</f>
        <v>0</v>
      </c>
      <c r="T74" s="5">
        <f>IFERROR(SUMIFS('Eurostat comsumption'!T$2:T$185,'Eurostat comsumption'!$C$2:$C$185,'Eurostat market shares'!$C74,'Eurostat comsumption'!$D$2:$D$185,'Eurostat market shares'!$D74)/SUMIFS('Eurostat comsumption'!T$2:T$185,'Eurostat comsumption'!$C$2:$C$185,'Eurostat market shares'!$C74,'Eurostat comsumption'!$D$2:$D$185,"total"),0)</f>
        <v>0</v>
      </c>
      <c r="U74" s="5">
        <f>IFERROR(SUMIFS('Eurostat comsumption'!U$2:U$185,'Eurostat comsumption'!$C$2:$C$185,'Eurostat market shares'!$C74,'Eurostat comsumption'!$D$2:$D$185,'Eurostat market shares'!$D74)/SUMIFS('Eurostat comsumption'!U$2:U$185,'Eurostat comsumption'!$C$2:$C$185,'Eurostat market shares'!$C74,'Eurostat comsumption'!$D$2:$D$185,"total"),0)</f>
        <v>0</v>
      </c>
      <c r="V74" s="5">
        <f>IFERROR(SUMIFS('Eurostat comsumption'!V$2:V$185,'Eurostat comsumption'!$C$2:$C$185,'Eurostat market shares'!$C74,'Eurostat comsumption'!$D$2:$D$185,'Eurostat market shares'!$D74)/SUMIFS('Eurostat comsumption'!V$2:V$185,'Eurostat comsumption'!$C$2:$C$185,'Eurostat market shares'!$C74,'Eurostat comsumption'!$D$2:$D$185,"total"),0)</f>
        <v>0</v>
      </c>
      <c r="W74" s="5">
        <f>IFERROR(SUMIFS('Eurostat comsumption'!W$2:W$185,'Eurostat comsumption'!$C$2:$C$185,'Eurostat market shares'!$C74,'Eurostat comsumption'!$D$2:$D$185,'Eurostat market shares'!$D74)/SUMIFS('Eurostat comsumption'!W$2:W$185,'Eurostat comsumption'!$C$2:$C$185,'Eurostat market shares'!$C74,'Eurostat comsumption'!$D$2:$D$185,"total"),0)</f>
        <v>0</v>
      </c>
      <c r="X74" s="5">
        <f>IFERROR(SUMIFS('Eurostat comsumption'!X$2:X$185,'Eurostat comsumption'!$C$2:$C$185,'Eurostat market shares'!$C74,'Eurostat comsumption'!$D$2:$D$185,'Eurostat market shares'!$D74)/SUMIFS('Eurostat comsumption'!X$2:X$185,'Eurostat comsumption'!$C$2:$C$185,'Eurostat market shares'!$C74,'Eurostat comsumption'!$D$2:$D$185,"total"),0)</f>
        <v>0</v>
      </c>
      <c r="Y74" s="5">
        <f>IFERROR(SUMIFS('Eurostat comsumption'!Y$2:Y$185,'Eurostat comsumption'!$C$2:$C$185,'Eurostat market shares'!$C74,'Eurostat comsumption'!$D$2:$D$185,'Eurostat market shares'!$D74)/SUMIFS('Eurostat comsumption'!Y$2:Y$185,'Eurostat comsumption'!$C$2:$C$185,'Eurostat market shares'!$C74,'Eurostat comsumption'!$D$2:$D$185,"total"),0)</f>
        <v>0</v>
      </c>
      <c r="Z74" s="5">
        <f>IFERROR(SUMIFS('Eurostat comsumption'!Z$2:Z$185,'Eurostat comsumption'!$C$2:$C$185,'Eurostat market shares'!$C74,'Eurostat comsumption'!$D$2:$D$185,'Eurostat market shares'!$D74)/SUMIFS('Eurostat comsumption'!Z$2:Z$185,'Eurostat comsumption'!$C$2:$C$185,'Eurostat market shares'!$C74,'Eurostat comsumption'!$D$2:$D$185,"total"),0)</f>
        <v>0</v>
      </c>
    </row>
    <row r="75" spans="1:26" x14ac:dyDescent="0.3">
      <c r="A75" t="s">
        <v>9</v>
      </c>
      <c r="B75" t="s">
        <v>10</v>
      </c>
      <c r="C75" t="s">
        <v>32</v>
      </c>
      <c r="D75" t="s">
        <v>19</v>
      </c>
      <c r="E75" t="s">
        <v>13</v>
      </c>
      <c r="F75" t="s">
        <v>14</v>
      </c>
      <c r="G75" t="s">
        <v>14</v>
      </c>
      <c r="H75" t="s">
        <v>73</v>
      </c>
      <c r="I75" t="s">
        <v>16</v>
      </c>
      <c r="J75" s="5">
        <f>IFERROR(SUMIFS('Eurostat comsumption'!J$2:J$185,'Eurostat comsumption'!$C$2:$C$185,'Eurostat market shares'!$C75,'Eurostat comsumption'!$D$2:$D$185,'Eurostat market shares'!$D75)/SUMIFS('Eurostat comsumption'!J$2:J$185,'Eurostat comsumption'!$C$2:$C$185,'Eurostat market shares'!$C75,'Eurostat comsumption'!$D$2:$D$185,"total"),0)</f>
        <v>1.7218022831930836E-2</v>
      </c>
      <c r="K75" s="5">
        <f>IFERROR(SUMIFS('Eurostat comsumption'!K$2:K$185,'Eurostat comsumption'!$C$2:$C$185,'Eurostat market shares'!$C75,'Eurostat comsumption'!$D$2:$D$185,'Eurostat market shares'!$D75)/SUMIFS('Eurostat comsumption'!K$2:K$185,'Eurostat comsumption'!$C$2:$C$185,'Eurostat market shares'!$C75,'Eurostat comsumption'!$D$2:$D$185,"total"),0)</f>
        <v>1.7154208556610519E-2</v>
      </c>
      <c r="L75" s="5">
        <f>IFERROR(SUMIFS('Eurostat comsumption'!L$2:L$185,'Eurostat comsumption'!$C$2:$C$185,'Eurostat market shares'!$C75,'Eurostat comsumption'!$D$2:$D$185,'Eurostat market shares'!$D75)/SUMIFS('Eurostat comsumption'!L$2:L$185,'Eurostat comsumption'!$C$2:$C$185,'Eurostat market shares'!$C75,'Eurostat comsumption'!$D$2:$D$185,"total"),0)</f>
        <v>1.7658618367711525E-2</v>
      </c>
      <c r="M75" s="5">
        <f>IFERROR(SUMIFS('Eurostat comsumption'!M$2:M$185,'Eurostat comsumption'!$C$2:$C$185,'Eurostat market shares'!$C75,'Eurostat comsumption'!$D$2:$D$185,'Eurostat market shares'!$D75)/SUMIFS('Eurostat comsumption'!M$2:M$185,'Eurostat comsumption'!$C$2:$C$185,'Eurostat market shares'!$C75,'Eurostat comsumption'!$D$2:$D$185,"total"),0)</f>
        <v>1.836531127148976E-2</v>
      </c>
      <c r="N75" s="5">
        <f>IFERROR(SUMIFS('Eurostat comsumption'!N$2:N$185,'Eurostat comsumption'!$C$2:$C$185,'Eurostat market shares'!$C75,'Eurostat comsumption'!$D$2:$D$185,'Eurostat market shares'!$D75)/SUMIFS('Eurostat comsumption'!N$2:N$185,'Eurostat comsumption'!$C$2:$C$185,'Eurostat market shares'!$C75,'Eurostat comsumption'!$D$2:$D$185,"total"),0)</f>
        <v>1.8270862886645849E-2</v>
      </c>
      <c r="O75" s="5">
        <f>IFERROR(SUMIFS('Eurostat comsumption'!O$2:O$185,'Eurostat comsumption'!$C$2:$C$185,'Eurostat market shares'!$C75,'Eurostat comsumption'!$D$2:$D$185,'Eurostat market shares'!$D75)/SUMIFS('Eurostat comsumption'!O$2:O$185,'Eurostat comsumption'!$C$2:$C$185,'Eurostat market shares'!$C75,'Eurostat comsumption'!$D$2:$D$185,"total"),0)</f>
        <v>1.9020514856431688E-2</v>
      </c>
      <c r="P75" s="5">
        <f>IFERROR(SUMIFS('Eurostat comsumption'!P$2:P$185,'Eurostat comsumption'!$C$2:$C$185,'Eurostat market shares'!$C75,'Eurostat comsumption'!$D$2:$D$185,'Eurostat market shares'!$D75)/SUMIFS('Eurostat comsumption'!P$2:P$185,'Eurostat comsumption'!$C$2:$C$185,'Eurostat market shares'!$C75,'Eurostat comsumption'!$D$2:$D$185,"total"),0)</f>
        <v>1.9342610977322459E-2</v>
      </c>
      <c r="Q75" s="5">
        <f>IFERROR(SUMIFS('Eurostat comsumption'!Q$2:Q$185,'Eurostat comsumption'!$C$2:$C$185,'Eurostat market shares'!$C75,'Eurostat comsumption'!$D$2:$D$185,'Eurostat market shares'!$D75)/SUMIFS('Eurostat comsumption'!Q$2:Q$185,'Eurostat comsumption'!$C$2:$C$185,'Eurostat market shares'!$C75,'Eurostat comsumption'!$D$2:$D$185,"total"),0)</f>
        <v>1.9564104919237383E-2</v>
      </c>
      <c r="R75" s="5">
        <f>IFERROR(SUMIFS('Eurostat comsumption'!R$2:R$185,'Eurostat comsumption'!$C$2:$C$185,'Eurostat market shares'!$C75,'Eurostat comsumption'!$D$2:$D$185,'Eurostat market shares'!$D75)/SUMIFS('Eurostat comsumption'!R$2:R$185,'Eurostat comsumption'!$C$2:$C$185,'Eurostat market shares'!$C75,'Eurostat comsumption'!$D$2:$D$185,"total"),0)</f>
        <v>2.1181770041431725E-2</v>
      </c>
      <c r="S75" s="5">
        <f>IFERROR(SUMIFS('Eurostat comsumption'!S$2:S$185,'Eurostat comsumption'!$C$2:$C$185,'Eurostat market shares'!$C75,'Eurostat comsumption'!$D$2:$D$185,'Eurostat market shares'!$D75)/SUMIFS('Eurostat comsumption'!S$2:S$185,'Eurostat comsumption'!$C$2:$C$185,'Eurostat market shares'!$C75,'Eurostat comsumption'!$D$2:$D$185,"total"),0)</f>
        <v>2.1500986272885447E-2</v>
      </c>
      <c r="T75" s="5">
        <f>IFERROR(SUMIFS('Eurostat comsumption'!T$2:T$185,'Eurostat comsumption'!$C$2:$C$185,'Eurostat market shares'!$C75,'Eurostat comsumption'!$D$2:$D$185,'Eurostat market shares'!$D75)/SUMIFS('Eurostat comsumption'!T$2:T$185,'Eurostat comsumption'!$C$2:$C$185,'Eurostat market shares'!$C75,'Eurostat comsumption'!$D$2:$D$185,"total"),0)</f>
        <v>2.1975046545118216E-2</v>
      </c>
      <c r="U75" s="5">
        <f>IFERROR(SUMIFS('Eurostat comsumption'!U$2:U$185,'Eurostat comsumption'!$C$2:$C$185,'Eurostat market shares'!$C75,'Eurostat comsumption'!$D$2:$D$185,'Eurostat market shares'!$D75)/SUMIFS('Eurostat comsumption'!U$2:U$185,'Eurostat comsumption'!$C$2:$C$185,'Eurostat market shares'!$C75,'Eurostat comsumption'!$D$2:$D$185,"total"),0)</f>
        <v>2.2189490598159802E-2</v>
      </c>
      <c r="V75" s="5">
        <f>IFERROR(SUMIFS('Eurostat comsumption'!V$2:V$185,'Eurostat comsumption'!$C$2:$C$185,'Eurostat market shares'!$C75,'Eurostat comsumption'!$D$2:$D$185,'Eurostat market shares'!$D75)/SUMIFS('Eurostat comsumption'!V$2:V$185,'Eurostat comsumption'!$C$2:$C$185,'Eurostat market shares'!$C75,'Eurostat comsumption'!$D$2:$D$185,"total"),0)</f>
        <v>2.3450293287096888E-2</v>
      </c>
      <c r="W75" s="5">
        <f>IFERROR(SUMIFS('Eurostat comsumption'!W$2:W$185,'Eurostat comsumption'!$C$2:$C$185,'Eurostat market shares'!$C75,'Eurostat comsumption'!$D$2:$D$185,'Eurostat market shares'!$D75)/SUMIFS('Eurostat comsumption'!W$2:W$185,'Eurostat comsumption'!$C$2:$C$185,'Eurostat market shares'!$C75,'Eurostat comsumption'!$D$2:$D$185,"total"),0)</f>
        <v>2.3939145735524761E-2</v>
      </c>
      <c r="X75" s="5">
        <f>IFERROR(SUMIFS('Eurostat comsumption'!X$2:X$185,'Eurostat comsumption'!$C$2:$C$185,'Eurostat market shares'!$C75,'Eurostat comsumption'!$D$2:$D$185,'Eurostat market shares'!$D75)/SUMIFS('Eurostat comsumption'!X$2:X$185,'Eurostat comsumption'!$C$2:$C$185,'Eurostat market shares'!$C75,'Eurostat comsumption'!$D$2:$D$185,"total"),0)</f>
        <v>2.2444636811998413E-2</v>
      </c>
      <c r="Y75" s="5">
        <f>IFERROR(SUMIFS('Eurostat comsumption'!Y$2:Y$185,'Eurostat comsumption'!$C$2:$C$185,'Eurostat market shares'!$C75,'Eurostat comsumption'!$D$2:$D$185,'Eurostat market shares'!$D75)/SUMIFS('Eurostat comsumption'!Y$2:Y$185,'Eurostat comsumption'!$C$2:$C$185,'Eurostat market shares'!$C75,'Eurostat comsumption'!$D$2:$D$185,"total"),0)</f>
        <v>2.3606056544269578E-2</v>
      </c>
      <c r="Z75" s="5">
        <f>IFERROR(SUMIFS('Eurostat comsumption'!Z$2:Z$185,'Eurostat comsumption'!$C$2:$C$185,'Eurostat market shares'!$C75,'Eurostat comsumption'!$D$2:$D$185,'Eurostat market shares'!$D75)/SUMIFS('Eurostat comsumption'!Z$2:Z$185,'Eurostat comsumption'!$C$2:$C$185,'Eurostat market shares'!$C75,'Eurostat comsumption'!$D$2:$D$185,"total"),0)</f>
        <v>2.454084985285206E-2</v>
      </c>
    </row>
    <row r="76" spans="1:26" x14ac:dyDescent="0.3">
      <c r="A76" t="s">
        <v>9</v>
      </c>
      <c r="B76" t="s">
        <v>10</v>
      </c>
      <c r="C76" t="s">
        <v>32</v>
      </c>
      <c r="D76" t="s">
        <v>20</v>
      </c>
      <c r="E76" t="s">
        <v>13</v>
      </c>
      <c r="F76" t="s">
        <v>14</v>
      </c>
      <c r="G76" t="s">
        <v>14</v>
      </c>
      <c r="H76" t="s">
        <v>73</v>
      </c>
      <c r="I76" t="s">
        <v>16</v>
      </c>
      <c r="J76" s="5">
        <f>IFERROR(SUMIFS('Eurostat comsumption'!J$2:J$185,'Eurostat comsumption'!$C$2:$C$185,'Eurostat market shares'!$C76,'Eurostat comsumption'!$D$2:$D$185,'Eurostat market shares'!$D76)/SUMIFS('Eurostat comsumption'!J$2:J$185,'Eurostat comsumption'!$C$2:$C$185,'Eurostat market shares'!$C76,'Eurostat comsumption'!$D$2:$D$185,"total"),0)</f>
        <v>0</v>
      </c>
      <c r="K76" s="5">
        <f>IFERROR(SUMIFS('Eurostat comsumption'!K$2:K$185,'Eurostat comsumption'!$C$2:$C$185,'Eurostat market shares'!$C76,'Eurostat comsumption'!$D$2:$D$185,'Eurostat market shares'!$D76)/SUMIFS('Eurostat comsumption'!K$2:K$185,'Eurostat comsumption'!$C$2:$C$185,'Eurostat market shares'!$C76,'Eurostat comsumption'!$D$2:$D$185,"total"),0)</f>
        <v>0</v>
      </c>
      <c r="L76" s="5">
        <f>IFERROR(SUMIFS('Eurostat comsumption'!L$2:L$185,'Eurostat comsumption'!$C$2:$C$185,'Eurostat market shares'!$C76,'Eurostat comsumption'!$D$2:$D$185,'Eurostat market shares'!$D76)/SUMIFS('Eurostat comsumption'!L$2:L$185,'Eurostat comsumption'!$C$2:$C$185,'Eurostat market shares'!$C76,'Eurostat comsumption'!$D$2:$D$185,"total"),0)</f>
        <v>0</v>
      </c>
      <c r="M76" s="5">
        <f>IFERROR(SUMIFS('Eurostat comsumption'!M$2:M$185,'Eurostat comsumption'!$C$2:$C$185,'Eurostat market shares'!$C76,'Eurostat comsumption'!$D$2:$D$185,'Eurostat market shares'!$D76)/SUMIFS('Eurostat comsumption'!M$2:M$185,'Eurostat comsumption'!$C$2:$C$185,'Eurostat market shares'!$C76,'Eurostat comsumption'!$D$2:$D$185,"total"),0)</f>
        <v>0</v>
      </c>
      <c r="N76" s="5">
        <f>IFERROR(SUMIFS('Eurostat comsumption'!N$2:N$185,'Eurostat comsumption'!$C$2:$C$185,'Eurostat market shares'!$C76,'Eurostat comsumption'!$D$2:$D$185,'Eurostat market shares'!$D76)/SUMIFS('Eurostat comsumption'!N$2:N$185,'Eurostat comsumption'!$C$2:$C$185,'Eurostat market shares'!$C76,'Eurostat comsumption'!$D$2:$D$185,"total"),0)</f>
        <v>5.5923535022473431E-3</v>
      </c>
      <c r="O76" s="5">
        <f>IFERROR(SUMIFS('Eurostat comsumption'!O$2:O$185,'Eurostat comsumption'!$C$2:$C$185,'Eurostat market shares'!$C76,'Eurostat comsumption'!$D$2:$D$185,'Eurostat market shares'!$D76)/SUMIFS('Eurostat comsumption'!O$2:O$185,'Eurostat comsumption'!$C$2:$C$185,'Eurostat market shares'!$C76,'Eurostat comsumption'!$D$2:$D$185,"total"),0)</f>
        <v>3.9410471096757499E-3</v>
      </c>
      <c r="P76" s="5">
        <f>IFERROR(SUMIFS('Eurostat comsumption'!P$2:P$185,'Eurostat comsumption'!$C$2:$C$185,'Eurostat market shares'!$C76,'Eurostat comsumption'!$D$2:$D$185,'Eurostat market shares'!$D76)/SUMIFS('Eurostat comsumption'!P$2:P$185,'Eurostat comsumption'!$C$2:$C$185,'Eurostat market shares'!$C76,'Eurostat comsumption'!$D$2:$D$185,"total"),0)</f>
        <v>3.5022298924456616E-3</v>
      </c>
      <c r="Q76" s="5">
        <f>IFERROR(SUMIFS('Eurostat comsumption'!Q$2:Q$185,'Eurostat comsumption'!$C$2:$C$185,'Eurostat market shares'!$C76,'Eurostat comsumption'!$D$2:$D$185,'Eurostat market shares'!$D76)/SUMIFS('Eurostat comsumption'!Q$2:Q$185,'Eurostat comsumption'!$C$2:$C$185,'Eurostat market shares'!$C76,'Eurostat comsumption'!$D$2:$D$185,"total"),0)</f>
        <v>3.0529276176230026E-3</v>
      </c>
      <c r="R76" s="5">
        <f>IFERROR(SUMIFS('Eurostat comsumption'!R$2:R$185,'Eurostat comsumption'!$C$2:$C$185,'Eurostat market shares'!$C76,'Eurostat comsumption'!$D$2:$D$185,'Eurostat market shares'!$D76)/SUMIFS('Eurostat comsumption'!R$2:R$185,'Eurostat comsumption'!$C$2:$C$185,'Eurostat market shares'!$C76,'Eurostat comsumption'!$D$2:$D$185,"total"),0)</f>
        <v>1.6565871441201269E-2</v>
      </c>
      <c r="S76" s="5">
        <f>IFERROR(SUMIFS('Eurostat comsumption'!S$2:S$185,'Eurostat comsumption'!$C$2:$C$185,'Eurostat market shares'!$C76,'Eurostat comsumption'!$D$2:$D$185,'Eurostat market shares'!$D76)/SUMIFS('Eurostat comsumption'!S$2:S$185,'Eurostat comsumption'!$C$2:$C$185,'Eurostat market shares'!$C76,'Eurostat comsumption'!$D$2:$D$185,"total"),0)</f>
        <v>2.7167011248970405E-2</v>
      </c>
      <c r="T76" s="5">
        <f>IFERROR(SUMIFS('Eurostat comsumption'!T$2:T$185,'Eurostat comsumption'!$C$2:$C$185,'Eurostat market shares'!$C76,'Eurostat comsumption'!$D$2:$D$185,'Eurostat market shares'!$D76)/SUMIFS('Eurostat comsumption'!T$2:T$185,'Eurostat comsumption'!$C$2:$C$185,'Eurostat market shares'!$C76,'Eurostat comsumption'!$D$2:$D$185,"total"),0)</f>
        <v>3.4010883290961504E-2</v>
      </c>
      <c r="U76" s="5">
        <f>IFERROR(SUMIFS('Eurostat comsumption'!U$2:U$185,'Eurostat comsumption'!$C$2:$C$185,'Eurostat market shares'!$C76,'Eurostat comsumption'!$D$2:$D$185,'Eurostat market shares'!$D76)/SUMIFS('Eurostat comsumption'!U$2:U$185,'Eurostat comsumption'!$C$2:$C$185,'Eurostat market shares'!$C76,'Eurostat comsumption'!$D$2:$D$185,"total"),0)</f>
        <v>3.3499435698299447E-2</v>
      </c>
      <c r="V76" s="5">
        <f>IFERROR(SUMIFS('Eurostat comsumption'!V$2:V$185,'Eurostat comsumption'!$C$2:$C$185,'Eurostat market shares'!$C76,'Eurostat comsumption'!$D$2:$D$185,'Eurostat market shares'!$D76)/SUMIFS('Eurostat comsumption'!V$2:V$185,'Eurostat comsumption'!$C$2:$C$185,'Eurostat market shares'!$C76,'Eurostat comsumption'!$D$2:$D$185,"total"),0)</f>
        <v>3.4677333495566474E-2</v>
      </c>
      <c r="W76" s="5">
        <f>IFERROR(SUMIFS('Eurostat comsumption'!W$2:W$185,'Eurostat comsumption'!$C$2:$C$185,'Eurostat market shares'!$C76,'Eurostat comsumption'!$D$2:$D$185,'Eurostat market shares'!$D76)/SUMIFS('Eurostat comsumption'!W$2:W$185,'Eurostat comsumption'!$C$2:$C$185,'Eurostat market shares'!$C76,'Eurostat comsumption'!$D$2:$D$185,"total"),0)</f>
        <v>3.2359833911679667E-2</v>
      </c>
      <c r="X76" s="5">
        <f>IFERROR(SUMIFS('Eurostat comsumption'!X$2:X$185,'Eurostat comsumption'!$C$2:$C$185,'Eurostat market shares'!$C76,'Eurostat comsumption'!$D$2:$D$185,'Eurostat market shares'!$D76)/SUMIFS('Eurostat comsumption'!X$2:X$185,'Eurostat comsumption'!$C$2:$C$185,'Eurostat market shares'!$C76,'Eurostat comsumption'!$D$2:$D$185,"total"),0)</f>
        <v>2.6573332368723696E-2</v>
      </c>
      <c r="Y76" s="5">
        <f>IFERROR(SUMIFS('Eurostat comsumption'!Y$2:Y$185,'Eurostat comsumption'!$C$2:$C$185,'Eurostat market shares'!$C76,'Eurostat comsumption'!$D$2:$D$185,'Eurostat market shares'!$D76)/SUMIFS('Eurostat comsumption'!Y$2:Y$185,'Eurostat comsumption'!$C$2:$C$185,'Eurostat market shares'!$C76,'Eurostat comsumption'!$D$2:$D$185,"total"),0)</f>
        <v>2.9503777120789464E-2</v>
      </c>
      <c r="Z76" s="5">
        <f>IFERROR(SUMIFS('Eurostat comsumption'!Z$2:Z$185,'Eurostat comsumption'!$C$2:$C$185,'Eurostat market shares'!$C76,'Eurostat comsumption'!$D$2:$D$185,'Eurostat market shares'!$D76)/SUMIFS('Eurostat comsumption'!Z$2:Z$185,'Eurostat comsumption'!$C$2:$C$185,'Eurostat market shares'!$C76,'Eurostat comsumption'!$D$2:$D$185,"total"),0)</f>
        <v>2.6614472402410619E-2</v>
      </c>
    </row>
    <row r="77" spans="1:26" x14ac:dyDescent="0.3">
      <c r="A77" t="s">
        <v>9</v>
      </c>
      <c r="B77" t="s">
        <v>10</v>
      </c>
      <c r="C77" t="s">
        <v>32</v>
      </c>
      <c r="D77" t="s">
        <v>21</v>
      </c>
      <c r="E77" t="s">
        <v>13</v>
      </c>
      <c r="F77" t="s">
        <v>14</v>
      </c>
      <c r="G77" t="s">
        <v>14</v>
      </c>
      <c r="H77" t="s">
        <v>73</v>
      </c>
      <c r="I77" t="s">
        <v>16</v>
      </c>
      <c r="J77" s="5">
        <f>IFERROR(SUMIFS('Eurostat comsumption'!J$2:J$185,'Eurostat comsumption'!$C$2:$C$185,'Eurostat market shares'!$C77,'Eurostat comsumption'!$D$2:$D$185,'Eurostat market shares'!$D77)/SUMIFS('Eurostat comsumption'!J$2:J$185,'Eurostat comsumption'!$C$2:$C$185,'Eurostat market shares'!$C77,'Eurostat comsumption'!$D$2:$D$185,"total"),0)</f>
        <v>0</v>
      </c>
      <c r="K77" s="5">
        <f>IFERROR(SUMIFS('Eurostat comsumption'!K$2:K$185,'Eurostat comsumption'!$C$2:$C$185,'Eurostat market shares'!$C77,'Eurostat comsumption'!$D$2:$D$185,'Eurostat market shares'!$D77)/SUMIFS('Eurostat comsumption'!K$2:K$185,'Eurostat comsumption'!$C$2:$C$185,'Eurostat market shares'!$C77,'Eurostat comsumption'!$D$2:$D$185,"total"),0)</f>
        <v>0</v>
      </c>
      <c r="L77" s="5">
        <f>IFERROR(SUMIFS('Eurostat comsumption'!L$2:L$185,'Eurostat comsumption'!$C$2:$C$185,'Eurostat market shares'!$C77,'Eurostat comsumption'!$D$2:$D$185,'Eurostat market shares'!$D77)/SUMIFS('Eurostat comsumption'!L$2:L$185,'Eurostat comsumption'!$C$2:$C$185,'Eurostat market shares'!$C77,'Eurostat comsumption'!$D$2:$D$185,"total"),0)</f>
        <v>0</v>
      </c>
      <c r="M77" s="5">
        <f>IFERROR(SUMIFS('Eurostat comsumption'!M$2:M$185,'Eurostat comsumption'!$C$2:$C$185,'Eurostat market shares'!$C77,'Eurostat comsumption'!$D$2:$D$185,'Eurostat market shares'!$D77)/SUMIFS('Eurostat comsumption'!M$2:M$185,'Eurostat comsumption'!$C$2:$C$185,'Eurostat market shares'!$C77,'Eurostat comsumption'!$D$2:$D$185,"total"),0)</f>
        <v>0</v>
      </c>
      <c r="N77" s="5">
        <f>IFERROR(SUMIFS('Eurostat comsumption'!N$2:N$185,'Eurostat comsumption'!$C$2:$C$185,'Eurostat market shares'!$C77,'Eurostat comsumption'!$D$2:$D$185,'Eurostat market shares'!$D77)/SUMIFS('Eurostat comsumption'!N$2:N$185,'Eurostat comsumption'!$C$2:$C$185,'Eurostat market shares'!$C77,'Eurostat comsumption'!$D$2:$D$185,"total"),0)</f>
        <v>0</v>
      </c>
      <c r="O77" s="5">
        <f>IFERROR(SUMIFS('Eurostat comsumption'!O$2:O$185,'Eurostat comsumption'!$C$2:$C$185,'Eurostat market shares'!$C77,'Eurostat comsumption'!$D$2:$D$185,'Eurostat market shares'!$D77)/SUMIFS('Eurostat comsumption'!O$2:O$185,'Eurostat comsumption'!$C$2:$C$185,'Eurostat market shares'!$C77,'Eurostat comsumption'!$D$2:$D$185,"total"),0)</f>
        <v>0</v>
      </c>
      <c r="P77" s="5">
        <f>IFERROR(SUMIFS('Eurostat comsumption'!P$2:P$185,'Eurostat comsumption'!$C$2:$C$185,'Eurostat market shares'!$C77,'Eurostat comsumption'!$D$2:$D$185,'Eurostat market shares'!$D77)/SUMIFS('Eurostat comsumption'!P$2:P$185,'Eurostat comsumption'!$C$2:$C$185,'Eurostat market shares'!$C77,'Eurostat comsumption'!$D$2:$D$185,"total"),0)</f>
        <v>0</v>
      </c>
      <c r="Q77" s="5">
        <f>IFERROR(SUMIFS('Eurostat comsumption'!Q$2:Q$185,'Eurostat comsumption'!$C$2:$C$185,'Eurostat market shares'!$C77,'Eurostat comsumption'!$D$2:$D$185,'Eurostat market shares'!$D77)/SUMIFS('Eurostat comsumption'!Q$2:Q$185,'Eurostat comsumption'!$C$2:$C$185,'Eurostat market shares'!$C77,'Eurostat comsumption'!$D$2:$D$185,"total"),0)</f>
        <v>0</v>
      </c>
      <c r="R77" s="5">
        <f>IFERROR(SUMIFS('Eurostat comsumption'!R$2:R$185,'Eurostat comsumption'!$C$2:$C$185,'Eurostat market shares'!$C77,'Eurostat comsumption'!$D$2:$D$185,'Eurostat market shares'!$D77)/SUMIFS('Eurostat comsumption'!R$2:R$185,'Eurostat comsumption'!$C$2:$C$185,'Eurostat market shares'!$C77,'Eurostat comsumption'!$D$2:$D$185,"total"),0)</f>
        <v>0</v>
      </c>
      <c r="S77" s="5">
        <f>IFERROR(SUMIFS('Eurostat comsumption'!S$2:S$185,'Eurostat comsumption'!$C$2:$C$185,'Eurostat market shares'!$C77,'Eurostat comsumption'!$D$2:$D$185,'Eurostat market shares'!$D77)/SUMIFS('Eurostat comsumption'!S$2:S$185,'Eurostat comsumption'!$C$2:$C$185,'Eurostat market shares'!$C77,'Eurostat comsumption'!$D$2:$D$185,"total"),0)</f>
        <v>0</v>
      </c>
      <c r="T77" s="5">
        <f>IFERROR(SUMIFS('Eurostat comsumption'!T$2:T$185,'Eurostat comsumption'!$C$2:$C$185,'Eurostat market shares'!$C77,'Eurostat comsumption'!$D$2:$D$185,'Eurostat market shares'!$D77)/SUMIFS('Eurostat comsumption'!T$2:T$185,'Eurostat comsumption'!$C$2:$C$185,'Eurostat market shares'!$C77,'Eurostat comsumption'!$D$2:$D$185,"total"),0)</f>
        <v>0</v>
      </c>
      <c r="U77" s="5">
        <f>IFERROR(SUMIFS('Eurostat comsumption'!U$2:U$185,'Eurostat comsumption'!$C$2:$C$185,'Eurostat market shares'!$C77,'Eurostat comsumption'!$D$2:$D$185,'Eurostat market shares'!$D77)/SUMIFS('Eurostat comsumption'!U$2:U$185,'Eurostat comsumption'!$C$2:$C$185,'Eurostat market shares'!$C77,'Eurostat comsumption'!$D$2:$D$185,"total"),0)</f>
        <v>0</v>
      </c>
      <c r="V77" s="5">
        <f>IFERROR(SUMIFS('Eurostat comsumption'!V$2:V$185,'Eurostat comsumption'!$C$2:$C$185,'Eurostat market shares'!$C77,'Eurostat comsumption'!$D$2:$D$185,'Eurostat market shares'!$D77)/SUMIFS('Eurostat comsumption'!V$2:V$185,'Eurostat comsumption'!$C$2:$C$185,'Eurostat market shares'!$C77,'Eurostat comsumption'!$D$2:$D$185,"total"),0)</f>
        <v>0</v>
      </c>
      <c r="W77" s="5">
        <f>IFERROR(SUMIFS('Eurostat comsumption'!W$2:W$185,'Eurostat comsumption'!$C$2:$C$185,'Eurostat market shares'!$C77,'Eurostat comsumption'!$D$2:$D$185,'Eurostat market shares'!$D77)/SUMIFS('Eurostat comsumption'!W$2:W$185,'Eurostat comsumption'!$C$2:$C$185,'Eurostat market shares'!$C77,'Eurostat comsumption'!$D$2:$D$185,"total"),0)</f>
        <v>0</v>
      </c>
      <c r="X77" s="5">
        <f>IFERROR(SUMIFS('Eurostat comsumption'!X$2:X$185,'Eurostat comsumption'!$C$2:$C$185,'Eurostat market shares'!$C77,'Eurostat comsumption'!$D$2:$D$185,'Eurostat market shares'!$D77)/SUMIFS('Eurostat comsumption'!X$2:X$185,'Eurostat comsumption'!$C$2:$C$185,'Eurostat market shares'!$C77,'Eurostat comsumption'!$D$2:$D$185,"total"),0)</f>
        <v>0</v>
      </c>
      <c r="Y77" s="5">
        <f>IFERROR(SUMIFS('Eurostat comsumption'!Y$2:Y$185,'Eurostat comsumption'!$C$2:$C$185,'Eurostat market shares'!$C77,'Eurostat comsumption'!$D$2:$D$185,'Eurostat market shares'!$D77)/SUMIFS('Eurostat comsumption'!Y$2:Y$185,'Eurostat comsumption'!$C$2:$C$185,'Eurostat market shares'!$C77,'Eurostat comsumption'!$D$2:$D$185,"total"),0)</f>
        <v>0</v>
      </c>
      <c r="Z77" s="5">
        <f>IFERROR(SUMIFS('Eurostat comsumption'!Z$2:Z$185,'Eurostat comsumption'!$C$2:$C$185,'Eurostat market shares'!$C77,'Eurostat comsumption'!$D$2:$D$185,'Eurostat market shares'!$D77)/SUMIFS('Eurostat comsumption'!Z$2:Z$185,'Eurostat comsumption'!$C$2:$C$185,'Eurostat market shares'!$C77,'Eurostat comsumption'!$D$2:$D$185,"total"),0)</f>
        <v>0</v>
      </c>
    </row>
    <row r="78" spans="1:26" x14ac:dyDescent="0.3">
      <c r="A78" t="s">
        <v>9</v>
      </c>
      <c r="B78" t="s">
        <v>10</v>
      </c>
      <c r="C78" t="s">
        <v>32</v>
      </c>
      <c r="D78" t="s">
        <v>22</v>
      </c>
      <c r="E78" t="s">
        <v>13</v>
      </c>
      <c r="F78" t="s">
        <v>14</v>
      </c>
      <c r="G78" t="s">
        <v>14</v>
      </c>
      <c r="H78" t="s">
        <v>73</v>
      </c>
      <c r="I78" t="s">
        <v>16</v>
      </c>
      <c r="J78" s="5">
        <f>IFERROR(SUMIFS('Eurostat comsumption'!J$2:J$185,'Eurostat comsumption'!$C$2:$C$185,'Eurostat market shares'!$C78,'Eurostat comsumption'!$D$2:$D$185,'Eurostat market shares'!$D78)/SUMIFS('Eurostat comsumption'!J$2:J$185,'Eurostat comsumption'!$C$2:$C$185,'Eurostat market shares'!$C78,'Eurostat comsumption'!$D$2:$D$185,"total"),0)</f>
        <v>0.97509842565981641</v>
      </c>
      <c r="K78" s="5">
        <f>IFERROR(SUMIFS('Eurostat comsumption'!K$2:K$185,'Eurostat comsumption'!$C$2:$C$185,'Eurostat market shares'!$C78,'Eurostat comsumption'!$D$2:$D$185,'Eurostat market shares'!$D78)/SUMIFS('Eurostat comsumption'!K$2:K$185,'Eurostat comsumption'!$C$2:$C$185,'Eurostat market shares'!$C78,'Eurostat comsumption'!$D$2:$D$185,"total"),0)</f>
        <v>0.97428266018318621</v>
      </c>
      <c r="L78" s="5">
        <f>IFERROR(SUMIFS('Eurostat comsumption'!L$2:L$185,'Eurostat comsumption'!$C$2:$C$185,'Eurostat market shares'!$C78,'Eurostat comsumption'!$D$2:$D$185,'Eurostat market shares'!$D78)/SUMIFS('Eurostat comsumption'!L$2:L$185,'Eurostat comsumption'!$C$2:$C$185,'Eurostat market shares'!$C78,'Eurostat comsumption'!$D$2:$D$185,"total"),0)</f>
        <v>0.97404801495142168</v>
      </c>
      <c r="M78" s="5">
        <f>IFERROR(SUMIFS('Eurostat comsumption'!M$2:M$185,'Eurostat comsumption'!$C$2:$C$185,'Eurostat market shares'!$C78,'Eurostat comsumption'!$D$2:$D$185,'Eurostat market shares'!$D78)/SUMIFS('Eurostat comsumption'!M$2:M$185,'Eurostat comsumption'!$C$2:$C$185,'Eurostat market shares'!$C78,'Eurostat comsumption'!$D$2:$D$185,"total"),0)</f>
        <v>0.97341114556393549</v>
      </c>
      <c r="N78" s="5">
        <f>IFERROR(SUMIFS('Eurostat comsumption'!N$2:N$185,'Eurostat comsumption'!$C$2:$C$185,'Eurostat market shares'!$C78,'Eurostat comsumption'!$D$2:$D$185,'Eurostat market shares'!$D78)/SUMIFS('Eurostat comsumption'!N$2:N$185,'Eurostat comsumption'!$C$2:$C$185,'Eurostat market shares'!$C78,'Eurostat comsumption'!$D$2:$D$185,"total"),0)</f>
        <v>0.96826499832915436</v>
      </c>
      <c r="O78" s="5">
        <f>IFERROR(SUMIFS('Eurostat comsumption'!O$2:O$185,'Eurostat comsumption'!$C$2:$C$185,'Eurostat market shares'!$C78,'Eurostat comsumption'!$D$2:$D$185,'Eurostat market shares'!$D78)/SUMIFS('Eurostat comsumption'!O$2:O$185,'Eurostat comsumption'!$C$2:$C$185,'Eurostat market shares'!$C78,'Eurostat comsumption'!$D$2:$D$185,"total"),0)</f>
        <v>0.96857198934779787</v>
      </c>
      <c r="P78" s="5">
        <f>IFERROR(SUMIFS('Eurostat comsumption'!P$2:P$185,'Eurostat comsumption'!$C$2:$C$185,'Eurostat market shares'!$C78,'Eurostat comsumption'!$D$2:$D$185,'Eurostat market shares'!$D78)/SUMIFS('Eurostat comsumption'!P$2:P$185,'Eurostat comsumption'!$C$2:$C$185,'Eurostat market shares'!$C78,'Eurostat comsumption'!$D$2:$D$185,"total"),0)</f>
        <v>0.96756640148630157</v>
      </c>
      <c r="Q78" s="5">
        <f>IFERROR(SUMIFS('Eurostat comsumption'!Q$2:Q$185,'Eurostat comsumption'!$C$2:$C$185,'Eurostat market shares'!$C78,'Eurostat comsumption'!$D$2:$D$185,'Eurostat market shares'!$D78)/SUMIFS('Eurostat comsumption'!Q$2:Q$185,'Eurostat comsumption'!$C$2:$C$185,'Eurostat market shares'!$C78,'Eurostat comsumption'!$D$2:$D$185,"total"),0)</f>
        <v>0.96679831870289945</v>
      </c>
      <c r="R78" s="5">
        <f>IFERROR(SUMIFS('Eurostat comsumption'!R$2:R$185,'Eurostat comsumption'!$C$2:$C$185,'Eurostat market shares'!$C78,'Eurostat comsumption'!$D$2:$D$185,'Eurostat market shares'!$D78)/SUMIFS('Eurostat comsumption'!R$2:R$185,'Eurostat comsumption'!$C$2:$C$185,'Eurostat market shares'!$C78,'Eurostat comsumption'!$D$2:$D$185,"total"),0)</f>
        <v>0.94976147781482312</v>
      </c>
      <c r="S78" s="5">
        <f>IFERROR(SUMIFS('Eurostat comsumption'!S$2:S$185,'Eurostat comsumption'!$C$2:$C$185,'Eurostat market shares'!$C78,'Eurostat comsumption'!$D$2:$D$185,'Eurostat market shares'!$D78)/SUMIFS('Eurostat comsumption'!S$2:S$185,'Eurostat comsumption'!$C$2:$C$185,'Eurostat market shares'!$C78,'Eurostat comsumption'!$D$2:$D$185,"total"),0)</f>
        <v>0.93706131033058537</v>
      </c>
      <c r="T78" s="5">
        <f>IFERROR(SUMIFS('Eurostat comsumption'!T$2:T$185,'Eurostat comsumption'!$C$2:$C$185,'Eurostat market shares'!$C78,'Eurostat comsumption'!$D$2:$D$185,'Eurostat market shares'!$D78)/SUMIFS('Eurostat comsumption'!T$2:T$185,'Eurostat comsumption'!$C$2:$C$185,'Eurostat market shares'!$C78,'Eurostat comsumption'!$D$2:$D$185,"total"),0)</f>
        <v>0.927351277265136</v>
      </c>
      <c r="U78" s="5">
        <f>IFERROR(SUMIFS('Eurostat comsumption'!U$2:U$185,'Eurostat comsumption'!$C$2:$C$185,'Eurostat market shares'!$C78,'Eurostat comsumption'!$D$2:$D$185,'Eurostat market shares'!$D78)/SUMIFS('Eurostat comsumption'!U$2:U$185,'Eurostat comsumption'!$C$2:$C$185,'Eurostat market shares'!$C78,'Eurostat comsumption'!$D$2:$D$185,"total"),0)</f>
        <v>0.92392926143428278</v>
      </c>
      <c r="V78" s="5">
        <f>IFERROR(SUMIFS('Eurostat comsumption'!V$2:V$185,'Eurostat comsumption'!$C$2:$C$185,'Eurostat market shares'!$C78,'Eurostat comsumption'!$D$2:$D$185,'Eurostat market shares'!$D78)/SUMIFS('Eurostat comsumption'!V$2:V$185,'Eurostat comsumption'!$C$2:$C$185,'Eurostat market shares'!$C78,'Eurostat comsumption'!$D$2:$D$185,"total"),0)</f>
        <v>0.91941829280039744</v>
      </c>
      <c r="W78" s="5">
        <f>IFERROR(SUMIFS('Eurostat comsumption'!W$2:W$185,'Eurostat comsumption'!$C$2:$C$185,'Eurostat market shares'!$C78,'Eurostat comsumption'!$D$2:$D$185,'Eurostat market shares'!$D78)/SUMIFS('Eurostat comsumption'!W$2:W$185,'Eurostat comsumption'!$C$2:$C$185,'Eurostat market shares'!$C78,'Eurostat comsumption'!$D$2:$D$185,"total"),0)</f>
        <v>0.91706436051604157</v>
      </c>
      <c r="X78" s="5">
        <f>IFERROR(SUMIFS('Eurostat comsumption'!X$2:X$185,'Eurostat comsumption'!$C$2:$C$185,'Eurostat market shares'!$C78,'Eurostat comsumption'!$D$2:$D$185,'Eurostat market shares'!$D78)/SUMIFS('Eurostat comsumption'!X$2:X$185,'Eurostat comsumption'!$C$2:$C$185,'Eurostat market shares'!$C78,'Eurostat comsumption'!$D$2:$D$185,"total"),0)</f>
        <v>0.92423906020411473</v>
      </c>
      <c r="Y78" s="5">
        <f>IFERROR(SUMIFS('Eurostat comsumption'!Y$2:Y$185,'Eurostat comsumption'!$C$2:$C$185,'Eurostat market shares'!$C78,'Eurostat comsumption'!$D$2:$D$185,'Eurostat market shares'!$D78)/SUMIFS('Eurostat comsumption'!Y$2:Y$185,'Eurostat comsumption'!$C$2:$C$185,'Eurostat market shares'!$C78,'Eurostat comsumption'!$D$2:$D$185,"total"),0)</f>
        <v>0.9193893886552339</v>
      </c>
      <c r="Z78" s="5">
        <f>IFERROR(SUMIFS('Eurostat comsumption'!Z$2:Z$185,'Eurostat comsumption'!$C$2:$C$185,'Eurostat market shares'!$C78,'Eurostat comsumption'!$D$2:$D$185,'Eurostat market shares'!$D78)/SUMIFS('Eurostat comsumption'!Z$2:Z$185,'Eurostat comsumption'!$C$2:$C$185,'Eurostat market shares'!$C78,'Eurostat comsumption'!$D$2:$D$185,"total"),0)</f>
        <v>0.92057335279964614</v>
      </c>
    </row>
    <row r="79" spans="1:26" x14ac:dyDescent="0.3">
      <c r="A79" t="s">
        <v>9</v>
      </c>
      <c r="B79" t="s">
        <v>10</v>
      </c>
      <c r="C79" t="s">
        <v>33</v>
      </c>
      <c r="D79" t="s">
        <v>12</v>
      </c>
      <c r="E79" t="s">
        <v>13</v>
      </c>
      <c r="F79" t="s">
        <v>14</v>
      </c>
      <c r="G79" t="s">
        <v>14</v>
      </c>
      <c r="H79" t="s">
        <v>73</v>
      </c>
      <c r="I79" t="s">
        <v>16</v>
      </c>
      <c r="J79" s="5">
        <f>IFERROR(SUMIFS('Eurostat comsumption'!J$2:J$185,'Eurostat comsumption'!$C$2:$C$185,'Eurostat market shares'!$C79,'Eurostat comsumption'!$D$2:$D$185,'Eurostat market shares'!$D79)/SUMIFS('Eurostat comsumption'!J$2:J$185,'Eurostat comsumption'!$C$2:$C$185,'Eurostat market shares'!$C79,'Eurostat comsumption'!$D$2:$D$185,"total"),0)</f>
        <v>1</v>
      </c>
      <c r="K79" s="5">
        <f>IFERROR(SUMIFS('Eurostat comsumption'!K$2:K$185,'Eurostat comsumption'!$C$2:$C$185,'Eurostat market shares'!$C79,'Eurostat comsumption'!$D$2:$D$185,'Eurostat market shares'!$D79)/SUMIFS('Eurostat comsumption'!K$2:K$185,'Eurostat comsumption'!$C$2:$C$185,'Eurostat market shares'!$C79,'Eurostat comsumption'!$D$2:$D$185,"total"),0)</f>
        <v>1</v>
      </c>
      <c r="L79" s="5">
        <f>IFERROR(SUMIFS('Eurostat comsumption'!L$2:L$185,'Eurostat comsumption'!$C$2:$C$185,'Eurostat market shares'!$C79,'Eurostat comsumption'!$D$2:$D$185,'Eurostat market shares'!$D79)/SUMIFS('Eurostat comsumption'!L$2:L$185,'Eurostat comsumption'!$C$2:$C$185,'Eurostat market shares'!$C79,'Eurostat comsumption'!$D$2:$D$185,"total"),0)</f>
        <v>1</v>
      </c>
      <c r="M79" s="5">
        <f>IFERROR(SUMIFS('Eurostat comsumption'!M$2:M$185,'Eurostat comsumption'!$C$2:$C$185,'Eurostat market shares'!$C79,'Eurostat comsumption'!$D$2:$D$185,'Eurostat market shares'!$D79)/SUMIFS('Eurostat comsumption'!M$2:M$185,'Eurostat comsumption'!$C$2:$C$185,'Eurostat market shares'!$C79,'Eurostat comsumption'!$D$2:$D$185,"total"),0)</f>
        <v>1</v>
      </c>
      <c r="N79" s="5">
        <f>IFERROR(SUMIFS('Eurostat comsumption'!N$2:N$185,'Eurostat comsumption'!$C$2:$C$185,'Eurostat market shares'!$C79,'Eurostat comsumption'!$D$2:$D$185,'Eurostat market shares'!$D79)/SUMIFS('Eurostat comsumption'!N$2:N$185,'Eurostat comsumption'!$C$2:$C$185,'Eurostat market shares'!$C79,'Eurostat comsumption'!$D$2:$D$185,"total"),0)</f>
        <v>1</v>
      </c>
      <c r="O79" s="5">
        <f>IFERROR(SUMIFS('Eurostat comsumption'!O$2:O$185,'Eurostat comsumption'!$C$2:$C$185,'Eurostat market shares'!$C79,'Eurostat comsumption'!$D$2:$D$185,'Eurostat market shares'!$D79)/SUMIFS('Eurostat comsumption'!O$2:O$185,'Eurostat comsumption'!$C$2:$C$185,'Eurostat market shares'!$C79,'Eurostat comsumption'!$D$2:$D$185,"total"),0)</f>
        <v>1</v>
      </c>
      <c r="P79" s="5">
        <f>IFERROR(SUMIFS('Eurostat comsumption'!P$2:P$185,'Eurostat comsumption'!$C$2:$C$185,'Eurostat market shares'!$C79,'Eurostat comsumption'!$D$2:$D$185,'Eurostat market shares'!$D79)/SUMIFS('Eurostat comsumption'!P$2:P$185,'Eurostat comsumption'!$C$2:$C$185,'Eurostat market shares'!$C79,'Eurostat comsumption'!$D$2:$D$185,"total"),0)</f>
        <v>1</v>
      </c>
      <c r="Q79" s="5">
        <f>IFERROR(SUMIFS('Eurostat comsumption'!Q$2:Q$185,'Eurostat comsumption'!$C$2:$C$185,'Eurostat market shares'!$C79,'Eurostat comsumption'!$D$2:$D$185,'Eurostat market shares'!$D79)/SUMIFS('Eurostat comsumption'!Q$2:Q$185,'Eurostat comsumption'!$C$2:$C$185,'Eurostat market shares'!$C79,'Eurostat comsumption'!$D$2:$D$185,"total"),0)</f>
        <v>1</v>
      </c>
      <c r="R79" s="5">
        <f>IFERROR(SUMIFS('Eurostat comsumption'!R$2:R$185,'Eurostat comsumption'!$C$2:$C$185,'Eurostat market shares'!$C79,'Eurostat comsumption'!$D$2:$D$185,'Eurostat market shares'!$D79)/SUMIFS('Eurostat comsumption'!R$2:R$185,'Eurostat comsumption'!$C$2:$C$185,'Eurostat market shares'!$C79,'Eurostat comsumption'!$D$2:$D$185,"total"),0)</f>
        <v>1</v>
      </c>
      <c r="S79" s="5">
        <f>IFERROR(SUMIFS('Eurostat comsumption'!S$2:S$185,'Eurostat comsumption'!$C$2:$C$185,'Eurostat market shares'!$C79,'Eurostat comsumption'!$D$2:$D$185,'Eurostat market shares'!$D79)/SUMIFS('Eurostat comsumption'!S$2:S$185,'Eurostat comsumption'!$C$2:$C$185,'Eurostat market shares'!$C79,'Eurostat comsumption'!$D$2:$D$185,"total"),0)</f>
        <v>1</v>
      </c>
      <c r="T79" s="5">
        <f>IFERROR(SUMIFS('Eurostat comsumption'!T$2:T$185,'Eurostat comsumption'!$C$2:$C$185,'Eurostat market shares'!$C79,'Eurostat comsumption'!$D$2:$D$185,'Eurostat market shares'!$D79)/SUMIFS('Eurostat comsumption'!T$2:T$185,'Eurostat comsumption'!$C$2:$C$185,'Eurostat market shares'!$C79,'Eurostat comsumption'!$D$2:$D$185,"total"),0)</f>
        <v>1</v>
      </c>
      <c r="U79" s="5">
        <f>IFERROR(SUMIFS('Eurostat comsumption'!U$2:U$185,'Eurostat comsumption'!$C$2:$C$185,'Eurostat market shares'!$C79,'Eurostat comsumption'!$D$2:$D$185,'Eurostat market shares'!$D79)/SUMIFS('Eurostat comsumption'!U$2:U$185,'Eurostat comsumption'!$C$2:$C$185,'Eurostat market shares'!$C79,'Eurostat comsumption'!$D$2:$D$185,"total"),0)</f>
        <v>1</v>
      </c>
      <c r="V79" s="5">
        <f>IFERROR(SUMIFS('Eurostat comsumption'!V$2:V$185,'Eurostat comsumption'!$C$2:$C$185,'Eurostat market shares'!$C79,'Eurostat comsumption'!$D$2:$D$185,'Eurostat market shares'!$D79)/SUMIFS('Eurostat comsumption'!V$2:V$185,'Eurostat comsumption'!$C$2:$C$185,'Eurostat market shares'!$C79,'Eurostat comsumption'!$D$2:$D$185,"total"),0)</f>
        <v>1</v>
      </c>
      <c r="W79" s="5">
        <f>IFERROR(SUMIFS('Eurostat comsumption'!W$2:W$185,'Eurostat comsumption'!$C$2:$C$185,'Eurostat market shares'!$C79,'Eurostat comsumption'!$D$2:$D$185,'Eurostat market shares'!$D79)/SUMIFS('Eurostat comsumption'!W$2:W$185,'Eurostat comsumption'!$C$2:$C$185,'Eurostat market shares'!$C79,'Eurostat comsumption'!$D$2:$D$185,"total"),0)</f>
        <v>1</v>
      </c>
      <c r="X79" s="5">
        <f>IFERROR(SUMIFS('Eurostat comsumption'!X$2:X$185,'Eurostat comsumption'!$C$2:$C$185,'Eurostat market shares'!$C79,'Eurostat comsumption'!$D$2:$D$185,'Eurostat market shares'!$D79)/SUMIFS('Eurostat comsumption'!X$2:X$185,'Eurostat comsumption'!$C$2:$C$185,'Eurostat market shares'!$C79,'Eurostat comsumption'!$D$2:$D$185,"total"),0)</f>
        <v>1</v>
      </c>
      <c r="Y79" s="5">
        <f>IFERROR(SUMIFS('Eurostat comsumption'!Y$2:Y$185,'Eurostat comsumption'!$C$2:$C$185,'Eurostat market shares'!$C79,'Eurostat comsumption'!$D$2:$D$185,'Eurostat market shares'!$D79)/SUMIFS('Eurostat comsumption'!Y$2:Y$185,'Eurostat comsumption'!$C$2:$C$185,'Eurostat market shares'!$C79,'Eurostat comsumption'!$D$2:$D$185,"total"),0)</f>
        <v>1</v>
      </c>
      <c r="Z79" s="5">
        <f>IFERROR(SUMIFS('Eurostat comsumption'!Z$2:Z$185,'Eurostat comsumption'!$C$2:$C$185,'Eurostat market shares'!$C79,'Eurostat comsumption'!$D$2:$D$185,'Eurostat market shares'!$D79)/SUMIFS('Eurostat comsumption'!Z$2:Z$185,'Eurostat comsumption'!$C$2:$C$185,'Eurostat market shares'!$C79,'Eurostat comsumption'!$D$2:$D$185,"total"),0)</f>
        <v>1</v>
      </c>
    </row>
    <row r="80" spans="1:26" x14ac:dyDescent="0.3">
      <c r="A80" t="s">
        <v>9</v>
      </c>
      <c r="B80" t="s">
        <v>10</v>
      </c>
      <c r="C80" t="s">
        <v>33</v>
      </c>
      <c r="D80" t="s">
        <v>17</v>
      </c>
      <c r="E80" t="s">
        <v>13</v>
      </c>
      <c r="F80" t="s">
        <v>14</v>
      </c>
      <c r="G80" t="s">
        <v>14</v>
      </c>
      <c r="H80" t="s">
        <v>73</v>
      </c>
      <c r="I80" t="s">
        <v>16</v>
      </c>
      <c r="J80" s="5">
        <f>IFERROR(SUMIFS('Eurostat comsumption'!J$2:J$185,'Eurostat comsumption'!$C$2:$C$185,'Eurostat market shares'!$C80,'Eurostat comsumption'!$D$2:$D$185,'Eurostat market shares'!$D80)/SUMIFS('Eurostat comsumption'!J$2:J$185,'Eurostat comsumption'!$C$2:$C$185,'Eurostat market shares'!$C80,'Eurostat comsumption'!$D$2:$D$185,"total"),0)</f>
        <v>0</v>
      </c>
      <c r="K80" s="5">
        <f>IFERROR(SUMIFS('Eurostat comsumption'!K$2:K$185,'Eurostat comsumption'!$C$2:$C$185,'Eurostat market shares'!$C80,'Eurostat comsumption'!$D$2:$D$185,'Eurostat market shares'!$D80)/SUMIFS('Eurostat comsumption'!K$2:K$185,'Eurostat comsumption'!$C$2:$C$185,'Eurostat market shares'!$C80,'Eurostat comsumption'!$D$2:$D$185,"total"),0)</f>
        <v>0</v>
      </c>
      <c r="L80" s="5">
        <f>IFERROR(SUMIFS('Eurostat comsumption'!L$2:L$185,'Eurostat comsumption'!$C$2:$C$185,'Eurostat market shares'!$C80,'Eurostat comsumption'!$D$2:$D$185,'Eurostat market shares'!$D80)/SUMIFS('Eurostat comsumption'!L$2:L$185,'Eurostat comsumption'!$C$2:$C$185,'Eurostat market shares'!$C80,'Eurostat comsumption'!$D$2:$D$185,"total"),0)</f>
        <v>0</v>
      </c>
      <c r="M80" s="5">
        <f>IFERROR(SUMIFS('Eurostat comsumption'!M$2:M$185,'Eurostat comsumption'!$C$2:$C$185,'Eurostat market shares'!$C80,'Eurostat comsumption'!$D$2:$D$185,'Eurostat market shares'!$D80)/SUMIFS('Eurostat comsumption'!M$2:M$185,'Eurostat comsumption'!$C$2:$C$185,'Eurostat market shares'!$C80,'Eurostat comsumption'!$D$2:$D$185,"total"),0)</f>
        <v>0</v>
      </c>
      <c r="N80" s="5">
        <f>IFERROR(SUMIFS('Eurostat comsumption'!N$2:N$185,'Eurostat comsumption'!$C$2:$C$185,'Eurostat market shares'!$C80,'Eurostat comsumption'!$D$2:$D$185,'Eurostat market shares'!$D80)/SUMIFS('Eurostat comsumption'!N$2:N$185,'Eurostat comsumption'!$C$2:$C$185,'Eurostat market shares'!$C80,'Eurostat comsumption'!$D$2:$D$185,"total"),0)</f>
        <v>0</v>
      </c>
      <c r="O80" s="5">
        <f>IFERROR(SUMIFS('Eurostat comsumption'!O$2:O$185,'Eurostat comsumption'!$C$2:$C$185,'Eurostat market shares'!$C80,'Eurostat comsumption'!$D$2:$D$185,'Eurostat market shares'!$D80)/SUMIFS('Eurostat comsumption'!O$2:O$185,'Eurostat comsumption'!$C$2:$C$185,'Eurostat market shares'!$C80,'Eurostat comsumption'!$D$2:$D$185,"total"),0)</f>
        <v>0</v>
      </c>
      <c r="P80" s="5">
        <f>IFERROR(SUMIFS('Eurostat comsumption'!P$2:P$185,'Eurostat comsumption'!$C$2:$C$185,'Eurostat market shares'!$C80,'Eurostat comsumption'!$D$2:$D$185,'Eurostat market shares'!$D80)/SUMIFS('Eurostat comsumption'!P$2:P$185,'Eurostat comsumption'!$C$2:$C$185,'Eurostat market shares'!$C80,'Eurostat comsumption'!$D$2:$D$185,"total"),0)</f>
        <v>0</v>
      </c>
      <c r="Q80" s="5">
        <f>IFERROR(SUMIFS('Eurostat comsumption'!Q$2:Q$185,'Eurostat comsumption'!$C$2:$C$185,'Eurostat market shares'!$C80,'Eurostat comsumption'!$D$2:$D$185,'Eurostat market shares'!$D80)/SUMIFS('Eurostat comsumption'!Q$2:Q$185,'Eurostat comsumption'!$C$2:$C$185,'Eurostat market shares'!$C80,'Eurostat comsumption'!$D$2:$D$185,"total"),0)</f>
        <v>0</v>
      </c>
      <c r="R80" s="5">
        <f>IFERROR(SUMIFS('Eurostat comsumption'!R$2:R$185,'Eurostat comsumption'!$C$2:$C$185,'Eurostat market shares'!$C80,'Eurostat comsumption'!$D$2:$D$185,'Eurostat market shares'!$D80)/SUMIFS('Eurostat comsumption'!R$2:R$185,'Eurostat comsumption'!$C$2:$C$185,'Eurostat market shares'!$C80,'Eurostat comsumption'!$D$2:$D$185,"total"),0)</f>
        <v>0</v>
      </c>
      <c r="S80" s="5">
        <f>IFERROR(SUMIFS('Eurostat comsumption'!S$2:S$185,'Eurostat comsumption'!$C$2:$C$185,'Eurostat market shares'!$C80,'Eurostat comsumption'!$D$2:$D$185,'Eurostat market shares'!$D80)/SUMIFS('Eurostat comsumption'!S$2:S$185,'Eurostat comsumption'!$C$2:$C$185,'Eurostat market shares'!$C80,'Eurostat comsumption'!$D$2:$D$185,"total"),0)</f>
        <v>0</v>
      </c>
      <c r="T80" s="5">
        <f>IFERROR(SUMIFS('Eurostat comsumption'!T$2:T$185,'Eurostat comsumption'!$C$2:$C$185,'Eurostat market shares'!$C80,'Eurostat comsumption'!$D$2:$D$185,'Eurostat market shares'!$D80)/SUMIFS('Eurostat comsumption'!T$2:T$185,'Eurostat comsumption'!$C$2:$C$185,'Eurostat market shares'!$C80,'Eurostat comsumption'!$D$2:$D$185,"total"),0)</f>
        <v>0</v>
      </c>
      <c r="U80" s="5">
        <f>IFERROR(SUMIFS('Eurostat comsumption'!U$2:U$185,'Eurostat comsumption'!$C$2:$C$185,'Eurostat market shares'!$C80,'Eurostat comsumption'!$D$2:$D$185,'Eurostat market shares'!$D80)/SUMIFS('Eurostat comsumption'!U$2:U$185,'Eurostat comsumption'!$C$2:$C$185,'Eurostat market shares'!$C80,'Eurostat comsumption'!$D$2:$D$185,"total"),0)</f>
        <v>0</v>
      </c>
      <c r="V80" s="5">
        <f>IFERROR(SUMIFS('Eurostat comsumption'!V$2:V$185,'Eurostat comsumption'!$C$2:$C$185,'Eurostat market shares'!$C80,'Eurostat comsumption'!$D$2:$D$185,'Eurostat market shares'!$D80)/SUMIFS('Eurostat comsumption'!V$2:V$185,'Eurostat comsumption'!$C$2:$C$185,'Eurostat market shares'!$C80,'Eurostat comsumption'!$D$2:$D$185,"total"),0)</f>
        <v>0</v>
      </c>
      <c r="W80" s="5">
        <f>IFERROR(SUMIFS('Eurostat comsumption'!W$2:W$185,'Eurostat comsumption'!$C$2:$C$185,'Eurostat market shares'!$C80,'Eurostat comsumption'!$D$2:$D$185,'Eurostat market shares'!$D80)/SUMIFS('Eurostat comsumption'!W$2:W$185,'Eurostat comsumption'!$C$2:$C$185,'Eurostat market shares'!$C80,'Eurostat comsumption'!$D$2:$D$185,"total"),0)</f>
        <v>0</v>
      </c>
      <c r="X80" s="5">
        <f>IFERROR(SUMIFS('Eurostat comsumption'!X$2:X$185,'Eurostat comsumption'!$C$2:$C$185,'Eurostat market shares'!$C80,'Eurostat comsumption'!$D$2:$D$185,'Eurostat market shares'!$D80)/SUMIFS('Eurostat comsumption'!X$2:X$185,'Eurostat comsumption'!$C$2:$C$185,'Eurostat market shares'!$C80,'Eurostat comsumption'!$D$2:$D$185,"total"),0)</f>
        <v>0</v>
      </c>
      <c r="Y80" s="5">
        <f>IFERROR(SUMIFS('Eurostat comsumption'!Y$2:Y$185,'Eurostat comsumption'!$C$2:$C$185,'Eurostat market shares'!$C80,'Eurostat comsumption'!$D$2:$D$185,'Eurostat market shares'!$D80)/SUMIFS('Eurostat comsumption'!Y$2:Y$185,'Eurostat comsumption'!$C$2:$C$185,'Eurostat market shares'!$C80,'Eurostat comsumption'!$D$2:$D$185,"total"),0)</f>
        <v>0</v>
      </c>
      <c r="Z80" s="5">
        <f>IFERROR(SUMIFS('Eurostat comsumption'!Z$2:Z$185,'Eurostat comsumption'!$C$2:$C$185,'Eurostat market shares'!$C80,'Eurostat comsumption'!$D$2:$D$185,'Eurostat market shares'!$D80)/SUMIFS('Eurostat comsumption'!Z$2:Z$185,'Eurostat comsumption'!$C$2:$C$185,'Eurostat market shares'!$C80,'Eurostat comsumption'!$D$2:$D$185,"total"),0)</f>
        <v>0</v>
      </c>
    </row>
    <row r="81" spans="1:26" x14ac:dyDescent="0.3">
      <c r="A81" t="s">
        <v>9</v>
      </c>
      <c r="B81" t="s">
        <v>10</v>
      </c>
      <c r="C81" t="s">
        <v>33</v>
      </c>
      <c r="D81" t="s">
        <v>18</v>
      </c>
      <c r="E81" t="s">
        <v>13</v>
      </c>
      <c r="F81" t="s">
        <v>14</v>
      </c>
      <c r="G81" t="s">
        <v>14</v>
      </c>
      <c r="H81" t="s">
        <v>73</v>
      </c>
      <c r="I81" t="s">
        <v>16</v>
      </c>
      <c r="J81" s="5">
        <f>IFERROR(SUMIFS('Eurostat comsumption'!J$2:J$185,'Eurostat comsumption'!$C$2:$C$185,'Eurostat market shares'!$C81,'Eurostat comsumption'!$D$2:$D$185,'Eurostat market shares'!$D81)/SUMIFS('Eurostat comsumption'!J$2:J$185,'Eurostat comsumption'!$C$2:$C$185,'Eurostat market shares'!$C81,'Eurostat comsumption'!$D$2:$D$185,"total"),0)</f>
        <v>0</v>
      </c>
      <c r="K81" s="5">
        <f>IFERROR(SUMIFS('Eurostat comsumption'!K$2:K$185,'Eurostat comsumption'!$C$2:$C$185,'Eurostat market shares'!$C81,'Eurostat comsumption'!$D$2:$D$185,'Eurostat market shares'!$D81)/SUMIFS('Eurostat comsumption'!K$2:K$185,'Eurostat comsumption'!$C$2:$C$185,'Eurostat market shares'!$C81,'Eurostat comsumption'!$D$2:$D$185,"total"),0)</f>
        <v>0</v>
      </c>
      <c r="L81" s="5">
        <f>IFERROR(SUMIFS('Eurostat comsumption'!L$2:L$185,'Eurostat comsumption'!$C$2:$C$185,'Eurostat market shares'!$C81,'Eurostat comsumption'!$D$2:$D$185,'Eurostat market shares'!$D81)/SUMIFS('Eurostat comsumption'!L$2:L$185,'Eurostat comsumption'!$C$2:$C$185,'Eurostat market shares'!$C81,'Eurostat comsumption'!$D$2:$D$185,"total"),0)</f>
        <v>0</v>
      </c>
      <c r="M81" s="5">
        <f>IFERROR(SUMIFS('Eurostat comsumption'!M$2:M$185,'Eurostat comsumption'!$C$2:$C$185,'Eurostat market shares'!$C81,'Eurostat comsumption'!$D$2:$D$185,'Eurostat market shares'!$D81)/SUMIFS('Eurostat comsumption'!M$2:M$185,'Eurostat comsumption'!$C$2:$C$185,'Eurostat market shares'!$C81,'Eurostat comsumption'!$D$2:$D$185,"total"),0)</f>
        <v>0</v>
      </c>
      <c r="N81" s="5">
        <f>IFERROR(SUMIFS('Eurostat comsumption'!N$2:N$185,'Eurostat comsumption'!$C$2:$C$185,'Eurostat market shares'!$C81,'Eurostat comsumption'!$D$2:$D$185,'Eurostat market shares'!$D81)/SUMIFS('Eurostat comsumption'!N$2:N$185,'Eurostat comsumption'!$C$2:$C$185,'Eurostat market shares'!$C81,'Eurostat comsumption'!$D$2:$D$185,"total"),0)</f>
        <v>0</v>
      </c>
      <c r="O81" s="5">
        <f>IFERROR(SUMIFS('Eurostat comsumption'!O$2:O$185,'Eurostat comsumption'!$C$2:$C$185,'Eurostat market shares'!$C81,'Eurostat comsumption'!$D$2:$D$185,'Eurostat market shares'!$D81)/SUMIFS('Eurostat comsumption'!O$2:O$185,'Eurostat comsumption'!$C$2:$C$185,'Eurostat market shares'!$C81,'Eurostat comsumption'!$D$2:$D$185,"total"),0)</f>
        <v>0</v>
      </c>
      <c r="P81" s="5">
        <f>IFERROR(SUMIFS('Eurostat comsumption'!P$2:P$185,'Eurostat comsumption'!$C$2:$C$185,'Eurostat market shares'!$C81,'Eurostat comsumption'!$D$2:$D$185,'Eurostat market shares'!$D81)/SUMIFS('Eurostat comsumption'!P$2:P$185,'Eurostat comsumption'!$C$2:$C$185,'Eurostat market shares'!$C81,'Eurostat comsumption'!$D$2:$D$185,"total"),0)</f>
        <v>0</v>
      </c>
      <c r="Q81" s="5">
        <f>IFERROR(SUMIFS('Eurostat comsumption'!Q$2:Q$185,'Eurostat comsumption'!$C$2:$C$185,'Eurostat market shares'!$C81,'Eurostat comsumption'!$D$2:$D$185,'Eurostat market shares'!$D81)/SUMIFS('Eurostat comsumption'!Q$2:Q$185,'Eurostat comsumption'!$C$2:$C$185,'Eurostat market shares'!$C81,'Eurostat comsumption'!$D$2:$D$185,"total"),0)</f>
        <v>0</v>
      </c>
      <c r="R81" s="5">
        <f>IFERROR(SUMIFS('Eurostat comsumption'!R$2:R$185,'Eurostat comsumption'!$C$2:$C$185,'Eurostat market shares'!$C81,'Eurostat comsumption'!$D$2:$D$185,'Eurostat market shares'!$D81)/SUMIFS('Eurostat comsumption'!R$2:R$185,'Eurostat comsumption'!$C$2:$C$185,'Eurostat market shares'!$C81,'Eurostat comsumption'!$D$2:$D$185,"total"),0)</f>
        <v>0</v>
      </c>
      <c r="S81" s="5">
        <f>IFERROR(SUMIFS('Eurostat comsumption'!S$2:S$185,'Eurostat comsumption'!$C$2:$C$185,'Eurostat market shares'!$C81,'Eurostat comsumption'!$D$2:$D$185,'Eurostat market shares'!$D81)/SUMIFS('Eurostat comsumption'!S$2:S$185,'Eurostat comsumption'!$C$2:$C$185,'Eurostat market shares'!$C81,'Eurostat comsumption'!$D$2:$D$185,"total"),0)</f>
        <v>0</v>
      </c>
      <c r="T81" s="5">
        <f>IFERROR(SUMIFS('Eurostat comsumption'!T$2:T$185,'Eurostat comsumption'!$C$2:$C$185,'Eurostat market shares'!$C81,'Eurostat comsumption'!$D$2:$D$185,'Eurostat market shares'!$D81)/SUMIFS('Eurostat comsumption'!T$2:T$185,'Eurostat comsumption'!$C$2:$C$185,'Eurostat market shares'!$C81,'Eurostat comsumption'!$D$2:$D$185,"total"),0)</f>
        <v>0</v>
      </c>
      <c r="U81" s="5">
        <f>IFERROR(SUMIFS('Eurostat comsumption'!U$2:U$185,'Eurostat comsumption'!$C$2:$C$185,'Eurostat market shares'!$C81,'Eurostat comsumption'!$D$2:$D$185,'Eurostat market shares'!$D81)/SUMIFS('Eurostat comsumption'!U$2:U$185,'Eurostat comsumption'!$C$2:$C$185,'Eurostat market shares'!$C81,'Eurostat comsumption'!$D$2:$D$185,"total"),0)</f>
        <v>0</v>
      </c>
      <c r="V81" s="5">
        <f>IFERROR(SUMIFS('Eurostat comsumption'!V$2:V$185,'Eurostat comsumption'!$C$2:$C$185,'Eurostat market shares'!$C81,'Eurostat comsumption'!$D$2:$D$185,'Eurostat market shares'!$D81)/SUMIFS('Eurostat comsumption'!V$2:V$185,'Eurostat comsumption'!$C$2:$C$185,'Eurostat market shares'!$C81,'Eurostat comsumption'!$D$2:$D$185,"total"),0)</f>
        <v>0</v>
      </c>
      <c r="W81" s="5">
        <f>IFERROR(SUMIFS('Eurostat comsumption'!W$2:W$185,'Eurostat comsumption'!$C$2:$C$185,'Eurostat market shares'!$C81,'Eurostat comsumption'!$D$2:$D$185,'Eurostat market shares'!$D81)/SUMIFS('Eurostat comsumption'!W$2:W$185,'Eurostat comsumption'!$C$2:$C$185,'Eurostat market shares'!$C81,'Eurostat comsumption'!$D$2:$D$185,"total"),0)</f>
        <v>0</v>
      </c>
      <c r="X81" s="5">
        <f>IFERROR(SUMIFS('Eurostat comsumption'!X$2:X$185,'Eurostat comsumption'!$C$2:$C$185,'Eurostat market shares'!$C81,'Eurostat comsumption'!$D$2:$D$185,'Eurostat market shares'!$D81)/SUMIFS('Eurostat comsumption'!X$2:X$185,'Eurostat comsumption'!$C$2:$C$185,'Eurostat market shares'!$C81,'Eurostat comsumption'!$D$2:$D$185,"total"),0)</f>
        <v>0</v>
      </c>
      <c r="Y81" s="5">
        <f>IFERROR(SUMIFS('Eurostat comsumption'!Y$2:Y$185,'Eurostat comsumption'!$C$2:$C$185,'Eurostat market shares'!$C81,'Eurostat comsumption'!$D$2:$D$185,'Eurostat market shares'!$D81)/SUMIFS('Eurostat comsumption'!Y$2:Y$185,'Eurostat comsumption'!$C$2:$C$185,'Eurostat market shares'!$C81,'Eurostat comsumption'!$D$2:$D$185,"total"),0)</f>
        <v>0</v>
      </c>
      <c r="Z81" s="5">
        <f>IFERROR(SUMIFS('Eurostat comsumption'!Z$2:Z$185,'Eurostat comsumption'!$C$2:$C$185,'Eurostat market shares'!$C81,'Eurostat comsumption'!$D$2:$D$185,'Eurostat market shares'!$D81)/SUMIFS('Eurostat comsumption'!Z$2:Z$185,'Eurostat comsumption'!$C$2:$C$185,'Eurostat market shares'!$C81,'Eurostat comsumption'!$D$2:$D$185,"total"),0)</f>
        <v>0</v>
      </c>
    </row>
    <row r="82" spans="1:26" x14ac:dyDescent="0.3">
      <c r="A82" t="s">
        <v>9</v>
      </c>
      <c r="B82" t="s">
        <v>10</v>
      </c>
      <c r="C82" t="s">
        <v>33</v>
      </c>
      <c r="D82" t="s">
        <v>19</v>
      </c>
      <c r="E82" t="s">
        <v>13</v>
      </c>
      <c r="F82" t="s">
        <v>14</v>
      </c>
      <c r="G82" t="s">
        <v>14</v>
      </c>
      <c r="H82" t="s">
        <v>73</v>
      </c>
      <c r="I82" t="s">
        <v>16</v>
      </c>
      <c r="J82" s="5">
        <f>IFERROR(SUMIFS('Eurostat comsumption'!J$2:J$185,'Eurostat comsumption'!$C$2:$C$185,'Eurostat market shares'!$C82,'Eurostat comsumption'!$D$2:$D$185,'Eurostat market shares'!$D82)/SUMIFS('Eurostat comsumption'!J$2:J$185,'Eurostat comsumption'!$C$2:$C$185,'Eurostat market shares'!$C82,'Eurostat comsumption'!$D$2:$D$185,"total"),0)</f>
        <v>2.7165395465468603E-3</v>
      </c>
      <c r="K82" s="5">
        <f>IFERROR(SUMIFS('Eurostat comsumption'!K$2:K$185,'Eurostat comsumption'!$C$2:$C$185,'Eurostat market shares'!$C82,'Eurostat comsumption'!$D$2:$D$185,'Eurostat market shares'!$D82)/SUMIFS('Eurostat comsumption'!K$2:K$185,'Eurostat comsumption'!$C$2:$C$185,'Eurostat market shares'!$C82,'Eurostat comsumption'!$D$2:$D$185,"total"),0)</f>
        <v>2.9239766081871348E-3</v>
      </c>
      <c r="L82" s="5">
        <f>IFERROR(SUMIFS('Eurostat comsumption'!L$2:L$185,'Eurostat comsumption'!$C$2:$C$185,'Eurostat market shares'!$C82,'Eurostat comsumption'!$D$2:$D$185,'Eurostat market shares'!$D82)/SUMIFS('Eurostat comsumption'!L$2:L$185,'Eurostat comsumption'!$C$2:$C$185,'Eurostat market shares'!$C82,'Eurostat comsumption'!$D$2:$D$185,"total"),0)</f>
        <v>2.8859346170222832E-3</v>
      </c>
      <c r="M82" s="5">
        <f>IFERROR(SUMIFS('Eurostat comsumption'!M$2:M$185,'Eurostat comsumption'!$C$2:$C$185,'Eurostat market shares'!$C82,'Eurostat comsumption'!$D$2:$D$185,'Eurostat market shares'!$D82)/SUMIFS('Eurostat comsumption'!M$2:M$185,'Eurostat comsumption'!$C$2:$C$185,'Eurostat market shares'!$C82,'Eurostat comsumption'!$D$2:$D$185,"total"),0)</f>
        <v>2.6011184809468075E-3</v>
      </c>
      <c r="N82" s="5">
        <f>IFERROR(SUMIFS('Eurostat comsumption'!N$2:N$185,'Eurostat comsumption'!$C$2:$C$185,'Eurostat market shares'!$C82,'Eurostat comsumption'!$D$2:$D$185,'Eurostat market shares'!$D82)/SUMIFS('Eurostat comsumption'!N$2:N$185,'Eurostat comsumption'!$C$2:$C$185,'Eurostat market shares'!$C82,'Eurostat comsumption'!$D$2:$D$185,"total"),0)</f>
        <v>2.4105461393596987E-3</v>
      </c>
      <c r="O82" s="5">
        <f>IFERROR(SUMIFS('Eurostat comsumption'!O$2:O$185,'Eurostat comsumption'!$C$2:$C$185,'Eurostat market shares'!$C82,'Eurostat comsumption'!$D$2:$D$185,'Eurostat market shares'!$D82)/SUMIFS('Eurostat comsumption'!O$2:O$185,'Eurostat comsumption'!$C$2:$C$185,'Eurostat market shares'!$C82,'Eurostat comsumption'!$D$2:$D$185,"total"),0)</f>
        <v>2.9128308400460296E-3</v>
      </c>
      <c r="P82" s="5">
        <f>IFERROR(SUMIFS('Eurostat comsumption'!P$2:P$185,'Eurostat comsumption'!$C$2:$C$185,'Eurostat market shares'!$C82,'Eurostat comsumption'!$D$2:$D$185,'Eurostat market shares'!$D82)/SUMIFS('Eurostat comsumption'!P$2:P$185,'Eurostat comsumption'!$C$2:$C$185,'Eurostat market shares'!$C82,'Eurostat comsumption'!$D$2:$D$185,"total"),0)</f>
        <v>3.5819319809969083E-3</v>
      </c>
      <c r="Q82" s="5">
        <f>IFERROR(SUMIFS('Eurostat comsumption'!Q$2:Q$185,'Eurostat comsumption'!$C$2:$C$185,'Eurostat market shares'!$C82,'Eurostat comsumption'!$D$2:$D$185,'Eurostat market shares'!$D82)/SUMIFS('Eurostat comsumption'!Q$2:Q$185,'Eurostat comsumption'!$C$2:$C$185,'Eurostat market shares'!$C82,'Eurostat comsumption'!$D$2:$D$185,"total"),0)</f>
        <v>3.8248882829659925E-3</v>
      </c>
      <c r="R82" s="5">
        <f>IFERROR(SUMIFS('Eurostat comsumption'!R$2:R$185,'Eurostat comsumption'!$C$2:$C$185,'Eurostat market shares'!$C82,'Eurostat comsumption'!$D$2:$D$185,'Eurostat market shares'!$D82)/SUMIFS('Eurostat comsumption'!R$2:R$185,'Eurostat comsumption'!$C$2:$C$185,'Eurostat market shares'!$C82,'Eurostat comsumption'!$D$2:$D$185,"total"),0)</f>
        <v>3.6296961532704679E-3</v>
      </c>
      <c r="S82" s="5">
        <f>IFERROR(SUMIFS('Eurostat comsumption'!S$2:S$185,'Eurostat comsumption'!$C$2:$C$185,'Eurostat market shares'!$C82,'Eurostat comsumption'!$D$2:$D$185,'Eurostat market shares'!$D82)/SUMIFS('Eurostat comsumption'!S$2:S$185,'Eurostat comsumption'!$C$2:$C$185,'Eurostat market shares'!$C82,'Eurostat comsumption'!$D$2:$D$185,"total"),0)</f>
        <v>3.8739356765263712E-3</v>
      </c>
      <c r="T82" s="5">
        <f>IFERROR(SUMIFS('Eurostat comsumption'!T$2:T$185,'Eurostat comsumption'!$C$2:$C$185,'Eurostat market shares'!$C82,'Eurostat comsumption'!$D$2:$D$185,'Eurostat market shares'!$D82)/SUMIFS('Eurostat comsumption'!T$2:T$185,'Eurostat comsumption'!$C$2:$C$185,'Eurostat market shares'!$C82,'Eurostat comsumption'!$D$2:$D$185,"total"),0)</f>
        <v>3.9551493740880121E-3</v>
      </c>
      <c r="U82" s="5">
        <f>IFERROR(SUMIFS('Eurostat comsumption'!U$2:U$185,'Eurostat comsumption'!$C$2:$C$185,'Eurostat market shares'!$C82,'Eurostat comsumption'!$D$2:$D$185,'Eurostat market shares'!$D82)/SUMIFS('Eurostat comsumption'!U$2:U$185,'Eurostat comsumption'!$C$2:$C$185,'Eurostat market shares'!$C82,'Eurostat comsumption'!$D$2:$D$185,"total"),0)</f>
        <v>4.0945811354162823E-3</v>
      </c>
      <c r="V82" s="5">
        <f>IFERROR(SUMIFS('Eurostat comsumption'!V$2:V$185,'Eurostat comsumption'!$C$2:$C$185,'Eurostat market shares'!$C82,'Eurostat comsumption'!$D$2:$D$185,'Eurostat market shares'!$D82)/SUMIFS('Eurostat comsumption'!V$2:V$185,'Eurostat comsumption'!$C$2:$C$185,'Eurostat market shares'!$C82,'Eurostat comsumption'!$D$2:$D$185,"total"),0)</f>
        <v>4.3046614441945245E-3</v>
      </c>
      <c r="W82" s="5">
        <f>IFERROR(SUMIFS('Eurostat comsumption'!W$2:W$185,'Eurostat comsumption'!$C$2:$C$185,'Eurostat market shares'!$C82,'Eurostat comsumption'!$D$2:$D$185,'Eurostat market shares'!$D82)/SUMIFS('Eurostat comsumption'!W$2:W$185,'Eurostat comsumption'!$C$2:$C$185,'Eurostat market shares'!$C82,'Eurostat comsumption'!$D$2:$D$185,"total"),0)</f>
        <v>4.3699066965867481E-3</v>
      </c>
      <c r="X82" s="5">
        <f>IFERROR(SUMIFS('Eurostat comsumption'!X$2:X$185,'Eurostat comsumption'!$C$2:$C$185,'Eurostat market shares'!$C82,'Eurostat comsumption'!$D$2:$D$185,'Eurostat market shares'!$D82)/SUMIFS('Eurostat comsumption'!X$2:X$185,'Eurostat comsumption'!$C$2:$C$185,'Eurostat market shares'!$C82,'Eurostat comsumption'!$D$2:$D$185,"total"),0)</f>
        <v>4.2865155035654197E-3</v>
      </c>
      <c r="Y82" s="5">
        <f>IFERROR(SUMIFS('Eurostat comsumption'!Y$2:Y$185,'Eurostat comsumption'!$C$2:$C$185,'Eurostat market shares'!$C82,'Eurostat comsumption'!$D$2:$D$185,'Eurostat market shares'!$D82)/SUMIFS('Eurostat comsumption'!Y$2:Y$185,'Eurostat comsumption'!$C$2:$C$185,'Eurostat market shares'!$C82,'Eurostat comsumption'!$D$2:$D$185,"total"),0)</f>
        <v>4.4224013225873113E-3</v>
      </c>
      <c r="Z82" s="5">
        <f>IFERROR(SUMIFS('Eurostat comsumption'!Z$2:Z$185,'Eurostat comsumption'!$C$2:$C$185,'Eurostat market shares'!$C82,'Eurostat comsumption'!$D$2:$D$185,'Eurostat market shares'!$D82)/SUMIFS('Eurostat comsumption'!Z$2:Z$185,'Eurostat comsumption'!$C$2:$C$185,'Eurostat market shares'!$C82,'Eurostat comsumption'!$D$2:$D$185,"total"),0)</f>
        <v>5.3679081674787342E-3</v>
      </c>
    </row>
    <row r="83" spans="1:26" x14ac:dyDescent="0.3">
      <c r="A83" t="s">
        <v>9</v>
      </c>
      <c r="B83" t="s">
        <v>10</v>
      </c>
      <c r="C83" t="s">
        <v>33</v>
      </c>
      <c r="D83" t="s">
        <v>20</v>
      </c>
      <c r="E83" t="s">
        <v>13</v>
      </c>
      <c r="F83" t="s">
        <v>14</v>
      </c>
      <c r="G83" t="s">
        <v>14</v>
      </c>
      <c r="H83" t="s">
        <v>73</v>
      </c>
      <c r="I83" t="s">
        <v>16</v>
      </c>
      <c r="J83" s="5">
        <f>IFERROR(SUMIFS('Eurostat comsumption'!J$2:J$185,'Eurostat comsumption'!$C$2:$C$185,'Eurostat market shares'!$C83,'Eurostat comsumption'!$D$2:$D$185,'Eurostat market shares'!$D83)/SUMIFS('Eurostat comsumption'!J$2:J$185,'Eurostat comsumption'!$C$2:$C$185,'Eurostat market shares'!$C83,'Eurostat comsumption'!$D$2:$D$185,"total"),0)</f>
        <v>0</v>
      </c>
      <c r="K83" s="5">
        <f>IFERROR(SUMIFS('Eurostat comsumption'!K$2:K$185,'Eurostat comsumption'!$C$2:$C$185,'Eurostat market shares'!$C83,'Eurostat comsumption'!$D$2:$D$185,'Eurostat market shares'!$D83)/SUMIFS('Eurostat comsumption'!K$2:K$185,'Eurostat comsumption'!$C$2:$C$185,'Eurostat market shares'!$C83,'Eurostat comsumption'!$D$2:$D$185,"total"),0)</f>
        <v>0</v>
      </c>
      <c r="L83" s="5">
        <f>IFERROR(SUMIFS('Eurostat comsumption'!L$2:L$185,'Eurostat comsumption'!$C$2:$C$185,'Eurostat market shares'!$C83,'Eurostat comsumption'!$D$2:$D$185,'Eurostat market shares'!$D83)/SUMIFS('Eurostat comsumption'!L$2:L$185,'Eurostat comsumption'!$C$2:$C$185,'Eurostat market shares'!$C83,'Eurostat comsumption'!$D$2:$D$185,"total"),0)</f>
        <v>0</v>
      </c>
      <c r="M83" s="5">
        <f>IFERROR(SUMIFS('Eurostat comsumption'!M$2:M$185,'Eurostat comsumption'!$C$2:$C$185,'Eurostat market shares'!$C83,'Eurostat comsumption'!$D$2:$D$185,'Eurostat market shares'!$D83)/SUMIFS('Eurostat comsumption'!M$2:M$185,'Eurostat comsumption'!$C$2:$C$185,'Eurostat market shares'!$C83,'Eurostat comsumption'!$D$2:$D$185,"total"),0)</f>
        <v>0</v>
      </c>
      <c r="N83" s="5">
        <f>IFERROR(SUMIFS('Eurostat comsumption'!N$2:N$185,'Eurostat comsumption'!$C$2:$C$185,'Eurostat market shares'!$C83,'Eurostat comsumption'!$D$2:$D$185,'Eurostat market shares'!$D83)/SUMIFS('Eurostat comsumption'!N$2:N$185,'Eurostat comsumption'!$C$2:$C$185,'Eurostat market shares'!$C83,'Eurostat comsumption'!$D$2:$D$185,"total"),0)</f>
        <v>1.8832391713747646E-4</v>
      </c>
      <c r="O83" s="5">
        <f>IFERROR(SUMIFS('Eurostat comsumption'!O$2:O$185,'Eurostat comsumption'!$C$2:$C$185,'Eurostat market shares'!$C83,'Eurostat comsumption'!$D$2:$D$185,'Eurostat market shares'!$D83)/SUMIFS('Eurostat comsumption'!O$2:O$185,'Eurostat comsumption'!$C$2:$C$185,'Eurostat market shares'!$C83,'Eurostat comsumption'!$D$2:$D$185,"total"),0)</f>
        <v>1.7980437284234751E-4</v>
      </c>
      <c r="P83" s="5">
        <f>IFERROR(SUMIFS('Eurostat comsumption'!P$2:P$185,'Eurostat comsumption'!$C$2:$C$185,'Eurostat market shares'!$C83,'Eurostat comsumption'!$D$2:$D$185,'Eurostat market shares'!$D83)/SUMIFS('Eurostat comsumption'!P$2:P$185,'Eurostat comsumption'!$C$2:$C$185,'Eurostat market shares'!$C83,'Eurostat comsumption'!$D$2:$D$185,"total"),0)</f>
        <v>1.8852273584194255E-4</v>
      </c>
      <c r="Q83" s="5">
        <f>IFERROR(SUMIFS('Eurostat comsumption'!Q$2:Q$185,'Eurostat comsumption'!$C$2:$C$185,'Eurostat market shares'!$C83,'Eurostat comsumption'!$D$2:$D$185,'Eurostat market shares'!$D83)/SUMIFS('Eurostat comsumption'!Q$2:Q$185,'Eurostat comsumption'!$C$2:$C$185,'Eurostat market shares'!$C83,'Eurostat comsumption'!$D$2:$D$185,"total"),0)</f>
        <v>1.7003711277739909E-2</v>
      </c>
      <c r="R83" s="5">
        <f>IFERROR(SUMIFS('Eurostat comsumption'!R$2:R$185,'Eurostat comsumption'!$C$2:$C$185,'Eurostat market shares'!$C83,'Eurostat comsumption'!$D$2:$D$185,'Eurostat market shares'!$D83)/SUMIFS('Eurostat comsumption'!R$2:R$185,'Eurostat comsumption'!$C$2:$C$185,'Eurostat market shares'!$C83,'Eurostat comsumption'!$D$2:$D$185,"total"),0)</f>
        <v>1.6801377039365364E-2</v>
      </c>
      <c r="S83" s="5">
        <f>IFERROR(SUMIFS('Eurostat comsumption'!S$2:S$185,'Eurostat comsumption'!$C$2:$C$185,'Eurostat market shares'!$C83,'Eurostat comsumption'!$D$2:$D$185,'Eurostat market shares'!$D83)/SUMIFS('Eurostat comsumption'!S$2:S$185,'Eurostat comsumption'!$C$2:$C$185,'Eurostat market shares'!$C83,'Eurostat comsumption'!$D$2:$D$185,"total"),0)</f>
        <v>1.702917557806384E-2</v>
      </c>
      <c r="T83" s="5">
        <f>IFERROR(SUMIFS('Eurostat comsumption'!T$2:T$185,'Eurostat comsumption'!$C$2:$C$185,'Eurostat market shares'!$C83,'Eurostat comsumption'!$D$2:$D$185,'Eurostat market shares'!$D83)/SUMIFS('Eurostat comsumption'!T$2:T$185,'Eurostat comsumption'!$C$2:$C$185,'Eurostat market shares'!$C83,'Eurostat comsumption'!$D$2:$D$185,"total"),0)</f>
        <v>1.612779356424238E-2</v>
      </c>
      <c r="U83" s="5">
        <f>IFERROR(SUMIFS('Eurostat comsumption'!U$2:U$185,'Eurostat comsumption'!$C$2:$C$185,'Eurostat market shares'!$C83,'Eurostat comsumption'!$D$2:$D$185,'Eurostat market shares'!$D83)/SUMIFS('Eurostat comsumption'!U$2:U$185,'Eurostat comsumption'!$C$2:$C$185,'Eurostat market shares'!$C83,'Eurostat comsumption'!$D$2:$D$185,"total"),0)</f>
        <v>1.6857870080047216E-2</v>
      </c>
      <c r="V83" s="5">
        <f>IFERROR(SUMIFS('Eurostat comsumption'!V$2:V$185,'Eurostat comsumption'!$C$2:$C$185,'Eurostat market shares'!$C83,'Eurostat comsumption'!$D$2:$D$185,'Eurostat market shares'!$D83)/SUMIFS('Eurostat comsumption'!V$2:V$185,'Eurostat comsumption'!$C$2:$C$185,'Eurostat market shares'!$C83,'Eurostat comsumption'!$D$2:$D$185,"total"),0)</f>
        <v>1.8963778794694797E-2</v>
      </c>
      <c r="W83" s="5">
        <f>IFERROR(SUMIFS('Eurostat comsumption'!W$2:W$185,'Eurostat comsumption'!$C$2:$C$185,'Eurostat market shares'!$C83,'Eurostat comsumption'!$D$2:$D$185,'Eurostat market shares'!$D83)/SUMIFS('Eurostat comsumption'!W$2:W$185,'Eurostat comsumption'!$C$2:$C$185,'Eurostat market shares'!$C83,'Eurostat comsumption'!$D$2:$D$185,"total"),0)</f>
        <v>2.1849533482933742E-2</v>
      </c>
      <c r="X83" s="5">
        <f>IFERROR(SUMIFS('Eurostat comsumption'!X$2:X$185,'Eurostat comsumption'!$C$2:$C$185,'Eurostat market shares'!$C83,'Eurostat comsumption'!$D$2:$D$185,'Eurostat market shares'!$D83)/SUMIFS('Eurostat comsumption'!X$2:X$185,'Eurostat comsumption'!$C$2:$C$185,'Eurostat market shares'!$C83,'Eurostat comsumption'!$D$2:$D$185,"total"),0)</f>
        <v>2.8683599070587294E-2</v>
      </c>
      <c r="Y83" s="5">
        <f>IFERROR(SUMIFS('Eurostat comsumption'!Y$2:Y$185,'Eurostat comsumption'!$C$2:$C$185,'Eurostat market shares'!$C83,'Eurostat comsumption'!$D$2:$D$185,'Eurostat market shares'!$D83)/SUMIFS('Eurostat comsumption'!Y$2:Y$185,'Eurostat comsumption'!$C$2:$C$185,'Eurostat market shares'!$C83,'Eurostat comsumption'!$D$2:$D$185,"total"),0)</f>
        <v>3.4180615829716883E-2</v>
      </c>
      <c r="Z83" s="5">
        <f>IFERROR(SUMIFS('Eurostat comsumption'!Z$2:Z$185,'Eurostat comsumption'!$C$2:$C$185,'Eurostat market shares'!$C83,'Eurostat comsumption'!$D$2:$D$185,'Eurostat market shares'!$D83)/SUMIFS('Eurostat comsumption'!Z$2:Z$185,'Eurostat comsumption'!$C$2:$C$185,'Eurostat market shares'!$C83,'Eurostat comsumption'!$D$2:$D$185,"total"),0)</f>
        <v>3.7203732760756454E-2</v>
      </c>
    </row>
    <row r="84" spans="1:26" x14ac:dyDescent="0.3">
      <c r="A84" t="s">
        <v>9</v>
      </c>
      <c r="B84" t="s">
        <v>10</v>
      </c>
      <c r="C84" t="s">
        <v>33</v>
      </c>
      <c r="D84" t="s">
        <v>21</v>
      </c>
      <c r="E84" t="s">
        <v>13</v>
      </c>
      <c r="F84" t="s">
        <v>14</v>
      </c>
      <c r="G84" t="s">
        <v>14</v>
      </c>
      <c r="H84" t="s">
        <v>73</v>
      </c>
      <c r="I84" t="s">
        <v>16</v>
      </c>
      <c r="J84" s="5">
        <f>IFERROR(SUMIFS('Eurostat comsumption'!J$2:J$185,'Eurostat comsumption'!$C$2:$C$185,'Eurostat market shares'!$C84,'Eurostat comsumption'!$D$2:$D$185,'Eurostat market shares'!$D84)/SUMIFS('Eurostat comsumption'!J$2:J$185,'Eurostat comsumption'!$C$2:$C$185,'Eurostat market shares'!$C84,'Eurostat comsumption'!$D$2:$D$185,"total"),0)</f>
        <v>0</v>
      </c>
      <c r="K84" s="5">
        <f>IFERROR(SUMIFS('Eurostat comsumption'!K$2:K$185,'Eurostat comsumption'!$C$2:$C$185,'Eurostat market shares'!$C84,'Eurostat comsumption'!$D$2:$D$185,'Eurostat market shares'!$D84)/SUMIFS('Eurostat comsumption'!K$2:K$185,'Eurostat comsumption'!$C$2:$C$185,'Eurostat market shares'!$C84,'Eurostat comsumption'!$D$2:$D$185,"total"),0)</f>
        <v>0</v>
      </c>
      <c r="L84" s="5">
        <f>IFERROR(SUMIFS('Eurostat comsumption'!L$2:L$185,'Eurostat comsumption'!$C$2:$C$185,'Eurostat market shares'!$C84,'Eurostat comsumption'!$D$2:$D$185,'Eurostat market shares'!$D84)/SUMIFS('Eurostat comsumption'!L$2:L$185,'Eurostat comsumption'!$C$2:$C$185,'Eurostat market shares'!$C84,'Eurostat comsumption'!$D$2:$D$185,"total"),0)</f>
        <v>0</v>
      </c>
      <c r="M84" s="5">
        <f>IFERROR(SUMIFS('Eurostat comsumption'!M$2:M$185,'Eurostat comsumption'!$C$2:$C$185,'Eurostat market shares'!$C84,'Eurostat comsumption'!$D$2:$D$185,'Eurostat market shares'!$D84)/SUMIFS('Eurostat comsumption'!M$2:M$185,'Eurostat comsumption'!$C$2:$C$185,'Eurostat market shares'!$C84,'Eurostat comsumption'!$D$2:$D$185,"total"),0)</f>
        <v>0</v>
      </c>
      <c r="N84" s="5">
        <f>IFERROR(SUMIFS('Eurostat comsumption'!N$2:N$185,'Eurostat comsumption'!$C$2:$C$185,'Eurostat market shares'!$C84,'Eurostat comsumption'!$D$2:$D$185,'Eurostat market shares'!$D84)/SUMIFS('Eurostat comsumption'!N$2:N$185,'Eurostat comsumption'!$C$2:$C$185,'Eurostat market shares'!$C84,'Eurostat comsumption'!$D$2:$D$185,"total"),0)</f>
        <v>0</v>
      </c>
      <c r="O84" s="5">
        <f>IFERROR(SUMIFS('Eurostat comsumption'!O$2:O$185,'Eurostat comsumption'!$C$2:$C$185,'Eurostat market shares'!$C84,'Eurostat comsumption'!$D$2:$D$185,'Eurostat market shares'!$D84)/SUMIFS('Eurostat comsumption'!O$2:O$185,'Eurostat comsumption'!$C$2:$C$185,'Eurostat market shares'!$C84,'Eurostat comsumption'!$D$2:$D$185,"total"),0)</f>
        <v>0</v>
      </c>
      <c r="P84" s="5">
        <f>IFERROR(SUMIFS('Eurostat comsumption'!P$2:P$185,'Eurostat comsumption'!$C$2:$C$185,'Eurostat market shares'!$C84,'Eurostat comsumption'!$D$2:$D$185,'Eurostat market shares'!$D84)/SUMIFS('Eurostat comsumption'!P$2:P$185,'Eurostat comsumption'!$C$2:$C$185,'Eurostat market shares'!$C84,'Eurostat comsumption'!$D$2:$D$185,"total"),0)</f>
        <v>0</v>
      </c>
      <c r="Q84" s="5">
        <f>IFERROR(SUMIFS('Eurostat comsumption'!Q$2:Q$185,'Eurostat comsumption'!$C$2:$C$185,'Eurostat market shares'!$C84,'Eurostat comsumption'!$D$2:$D$185,'Eurostat market shares'!$D84)/SUMIFS('Eurostat comsumption'!Q$2:Q$185,'Eurostat comsumption'!$C$2:$C$185,'Eurostat market shares'!$C84,'Eurostat comsumption'!$D$2:$D$185,"total"),0)</f>
        <v>0</v>
      </c>
      <c r="R84" s="5">
        <f>IFERROR(SUMIFS('Eurostat comsumption'!R$2:R$185,'Eurostat comsumption'!$C$2:$C$185,'Eurostat market shares'!$C84,'Eurostat comsumption'!$D$2:$D$185,'Eurostat market shares'!$D84)/SUMIFS('Eurostat comsumption'!R$2:R$185,'Eurostat comsumption'!$C$2:$C$185,'Eurostat market shares'!$C84,'Eurostat comsumption'!$D$2:$D$185,"total"),0)</f>
        <v>0</v>
      </c>
      <c r="S84" s="5">
        <f>IFERROR(SUMIFS('Eurostat comsumption'!S$2:S$185,'Eurostat comsumption'!$C$2:$C$185,'Eurostat market shares'!$C84,'Eurostat comsumption'!$D$2:$D$185,'Eurostat market shares'!$D84)/SUMIFS('Eurostat comsumption'!S$2:S$185,'Eurostat comsumption'!$C$2:$C$185,'Eurostat market shares'!$C84,'Eurostat comsumption'!$D$2:$D$185,"total"),0)</f>
        <v>0</v>
      </c>
      <c r="T84" s="5">
        <f>IFERROR(SUMIFS('Eurostat comsumption'!T$2:T$185,'Eurostat comsumption'!$C$2:$C$185,'Eurostat market shares'!$C84,'Eurostat comsumption'!$D$2:$D$185,'Eurostat market shares'!$D84)/SUMIFS('Eurostat comsumption'!T$2:T$185,'Eurostat comsumption'!$C$2:$C$185,'Eurostat market shares'!$C84,'Eurostat comsumption'!$D$2:$D$185,"total"),0)</f>
        <v>0</v>
      </c>
      <c r="U84" s="5">
        <f>IFERROR(SUMIFS('Eurostat comsumption'!U$2:U$185,'Eurostat comsumption'!$C$2:$C$185,'Eurostat market shares'!$C84,'Eurostat comsumption'!$D$2:$D$185,'Eurostat market shares'!$D84)/SUMIFS('Eurostat comsumption'!U$2:U$185,'Eurostat comsumption'!$C$2:$C$185,'Eurostat market shares'!$C84,'Eurostat comsumption'!$D$2:$D$185,"total"),0)</f>
        <v>0</v>
      </c>
      <c r="V84" s="5">
        <f>IFERROR(SUMIFS('Eurostat comsumption'!V$2:V$185,'Eurostat comsumption'!$C$2:$C$185,'Eurostat market shares'!$C84,'Eurostat comsumption'!$D$2:$D$185,'Eurostat market shares'!$D84)/SUMIFS('Eurostat comsumption'!V$2:V$185,'Eurostat comsumption'!$C$2:$C$185,'Eurostat market shares'!$C84,'Eurostat comsumption'!$D$2:$D$185,"total"),0)</f>
        <v>0</v>
      </c>
      <c r="W84" s="5">
        <f>IFERROR(SUMIFS('Eurostat comsumption'!W$2:W$185,'Eurostat comsumption'!$C$2:$C$185,'Eurostat market shares'!$C84,'Eurostat comsumption'!$D$2:$D$185,'Eurostat market shares'!$D84)/SUMIFS('Eurostat comsumption'!W$2:W$185,'Eurostat comsumption'!$C$2:$C$185,'Eurostat market shares'!$C84,'Eurostat comsumption'!$D$2:$D$185,"total"),0)</f>
        <v>0</v>
      </c>
      <c r="X84" s="5">
        <f>IFERROR(SUMIFS('Eurostat comsumption'!X$2:X$185,'Eurostat comsumption'!$C$2:$C$185,'Eurostat market shares'!$C84,'Eurostat comsumption'!$D$2:$D$185,'Eurostat market shares'!$D84)/SUMIFS('Eurostat comsumption'!X$2:X$185,'Eurostat comsumption'!$C$2:$C$185,'Eurostat market shares'!$C84,'Eurostat comsumption'!$D$2:$D$185,"total"),0)</f>
        <v>0</v>
      </c>
      <c r="Y84" s="5">
        <f>IFERROR(SUMIFS('Eurostat comsumption'!Y$2:Y$185,'Eurostat comsumption'!$C$2:$C$185,'Eurostat market shares'!$C84,'Eurostat comsumption'!$D$2:$D$185,'Eurostat market shares'!$D84)/SUMIFS('Eurostat comsumption'!Y$2:Y$185,'Eurostat comsumption'!$C$2:$C$185,'Eurostat market shares'!$C84,'Eurostat comsumption'!$D$2:$D$185,"total"),0)</f>
        <v>0</v>
      </c>
      <c r="Z84" s="5">
        <f>IFERROR(SUMIFS('Eurostat comsumption'!Z$2:Z$185,'Eurostat comsumption'!$C$2:$C$185,'Eurostat market shares'!$C84,'Eurostat comsumption'!$D$2:$D$185,'Eurostat market shares'!$D84)/SUMIFS('Eurostat comsumption'!Z$2:Z$185,'Eurostat comsumption'!$C$2:$C$185,'Eurostat market shares'!$C84,'Eurostat comsumption'!$D$2:$D$185,"total"),0)</f>
        <v>0</v>
      </c>
    </row>
    <row r="85" spans="1:26" x14ac:dyDescent="0.3">
      <c r="A85" t="s">
        <v>9</v>
      </c>
      <c r="B85" t="s">
        <v>10</v>
      </c>
      <c r="C85" t="s">
        <v>33</v>
      </c>
      <c r="D85" t="s">
        <v>22</v>
      </c>
      <c r="E85" t="s">
        <v>13</v>
      </c>
      <c r="F85" t="s">
        <v>14</v>
      </c>
      <c r="G85" t="s">
        <v>14</v>
      </c>
      <c r="H85" t="s">
        <v>73</v>
      </c>
      <c r="I85" t="s">
        <v>16</v>
      </c>
      <c r="J85" s="5">
        <f>IFERROR(SUMIFS('Eurostat comsumption'!J$2:J$185,'Eurostat comsumption'!$C$2:$C$185,'Eurostat market shares'!$C85,'Eurostat comsumption'!$D$2:$D$185,'Eurostat market shares'!$D85)/SUMIFS('Eurostat comsumption'!J$2:J$185,'Eurostat comsumption'!$C$2:$C$185,'Eurostat market shares'!$C85,'Eurostat comsumption'!$D$2:$D$185,"total"),0)</f>
        <v>0.99733570159857898</v>
      </c>
      <c r="K85" s="5">
        <f>IFERROR(SUMIFS('Eurostat comsumption'!K$2:K$185,'Eurostat comsumption'!$C$2:$C$185,'Eurostat market shares'!$C85,'Eurostat comsumption'!$D$2:$D$185,'Eurostat market shares'!$D85)/SUMIFS('Eurostat comsumption'!K$2:K$185,'Eurostat comsumption'!$C$2:$C$185,'Eurostat market shares'!$C85,'Eurostat comsumption'!$D$2:$D$185,"total"),0)</f>
        <v>0.99707602339181289</v>
      </c>
      <c r="L85" s="5">
        <f>IFERROR(SUMIFS('Eurostat comsumption'!L$2:L$185,'Eurostat comsumption'!$C$2:$C$185,'Eurostat market shares'!$C85,'Eurostat comsumption'!$D$2:$D$185,'Eurostat market shares'!$D85)/SUMIFS('Eurostat comsumption'!L$2:L$185,'Eurostat comsumption'!$C$2:$C$185,'Eurostat market shares'!$C85,'Eurostat comsumption'!$D$2:$D$185,"total"),0)</f>
        <v>0.99711406538297775</v>
      </c>
      <c r="M85" s="5">
        <f>IFERROR(SUMIFS('Eurostat comsumption'!M$2:M$185,'Eurostat comsumption'!$C$2:$C$185,'Eurostat market shares'!$C85,'Eurostat comsumption'!$D$2:$D$185,'Eurostat market shares'!$D85)/SUMIFS('Eurostat comsumption'!M$2:M$185,'Eurostat comsumption'!$C$2:$C$185,'Eurostat market shares'!$C85,'Eurostat comsumption'!$D$2:$D$185,"total"),0)</f>
        <v>0.9973988815190532</v>
      </c>
      <c r="N85" s="5">
        <f>IFERROR(SUMIFS('Eurostat comsumption'!N$2:N$185,'Eurostat comsumption'!$C$2:$C$185,'Eurostat market shares'!$C85,'Eurostat comsumption'!$D$2:$D$185,'Eurostat market shares'!$D85)/SUMIFS('Eurostat comsumption'!N$2:N$185,'Eurostat comsumption'!$C$2:$C$185,'Eurostat market shares'!$C85,'Eurostat comsumption'!$D$2:$D$185,"total"),0)</f>
        <v>0.99736346516007535</v>
      </c>
      <c r="O85" s="5">
        <f>IFERROR(SUMIFS('Eurostat comsumption'!O$2:O$185,'Eurostat comsumption'!$C$2:$C$185,'Eurostat market shares'!$C85,'Eurostat comsumption'!$D$2:$D$185,'Eurostat market shares'!$D85)/SUMIFS('Eurostat comsumption'!O$2:O$185,'Eurostat comsumption'!$C$2:$C$185,'Eurostat market shares'!$C85,'Eurostat comsumption'!$D$2:$D$185,"total"),0)</f>
        <v>0.99690736478711151</v>
      </c>
      <c r="P85" s="5">
        <f>IFERROR(SUMIFS('Eurostat comsumption'!P$2:P$185,'Eurostat comsumption'!$C$2:$C$185,'Eurostat market shares'!$C85,'Eurostat comsumption'!$D$2:$D$185,'Eurostat market shares'!$D85)/SUMIFS('Eurostat comsumption'!P$2:P$185,'Eurostat comsumption'!$C$2:$C$185,'Eurostat market shares'!$C85,'Eurostat comsumption'!$D$2:$D$185,"total"),0)</f>
        <v>0.99619184073599276</v>
      </c>
      <c r="Q85" s="5">
        <f>IFERROR(SUMIFS('Eurostat comsumption'!Q$2:Q$185,'Eurostat comsumption'!$C$2:$C$185,'Eurostat market shares'!$C85,'Eurostat comsumption'!$D$2:$D$185,'Eurostat market shares'!$D85)/SUMIFS('Eurostat comsumption'!Q$2:Q$185,'Eurostat comsumption'!$C$2:$C$185,'Eurostat market shares'!$C85,'Eurostat comsumption'!$D$2:$D$185,"total"),0)</f>
        <v>0.97917140043929407</v>
      </c>
      <c r="R85" s="5">
        <f>IFERROR(SUMIFS('Eurostat comsumption'!R$2:R$185,'Eurostat comsumption'!$C$2:$C$185,'Eurostat market shares'!$C85,'Eurostat comsumption'!$D$2:$D$185,'Eurostat market shares'!$D85)/SUMIFS('Eurostat comsumption'!R$2:R$185,'Eurostat comsumption'!$C$2:$C$185,'Eurostat market shares'!$C85,'Eurostat comsumption'!$D$2:$D$185,"total"),0)</f>
        <v>0.97956892680736418</v>
      </c>
      <c r="S85" s="5">
        <f>IFERROR(SUMIFS('Eurostat comsumption'!S$2:S$185,'Eurostat comsumption'!$C$2:$C$185,'Eurostat market shares'!$C85,'Eurostat comsumption'!$D$2:$D$185,'Eurostat market shares'!$D85)/SUMIFS('Eurostat comsumption'!S$2:S$185,'Eurostat comsumption'!$C$2:$C$185,'Eurostat market shares'!$C85,'Eurostat comsumption'!$D$2:$D$185,"total"),0)</f>
        <v>0.9790968887454099</v>
      </c>
      <c r="T85" s="5">
        <f>IFERROR(SUMIFS('Eurostat comsumption'!T$2:T$185,'Eurostat comsumption'!$C$2:$C$185,'Eurostat market shares'!$C85,'Eurostat comsumption'!$D$2:$D$185,'Eurostat market shares'!$D85)/SUMIFS('Eurostat comsumption'!T$2:T$185,'Eurostat comsumption'!$C$2:$C$185,'Eurostat market shares'!$C85,'Eurostat comsumption'!$D$2:$D$185,"total"),0)</f>
        <v>0.97991705706166976</v>
      </c>
      <c r="U85" s="5">
        <f>IFERROR(SUMIFS('Eurostat comsumption'!U$2:U$185,'Eurostat comsumption'!$C$2:$C$185,'Eurostat market shares'!$C85,'Eurostat comsumption'!$D$2:$D$185,'Eurostat market shares'!$D85)/SUMIFS('Eurostat comsumption'!U$2:U$185,'Eurostat comsumption'!$C$2:$C$185,'Eurostat market shares'!$C85,'Eurostat comsumption'!$D$2:$D$185,"total"),0)</f>
        <v>0.97904754878453648</v>
      </c>
      <c r="V85" s="5">
        <f>IFERROR(SUMIFS('Eurostat comsumption'!V$2:V$185,'Eurostat comsumption'!$C$2:$C$185,'Eurostat market shares'!$C85,'Eurostat comsumption'!$D$2:$D$185,'Eurostat market shares'!$D85)/SUMIFS('Eurostat comsumption'!V$2:V$185,'Eurostat comsumption'!$C$2:$C$185,'Eurostat market shares'!$C85,'Eurostat comsumption'!$D$2:$D$185,"total"),0)</f>
        <v>0.9767315597611107</v>
      </c>
      <c r="W85" s="5">
        <f>IFERROR(SUMIFS('Eurostat comsumption'!W$2:W$185,'Eurostat comsumption'!$C$2:$C$185,'Eurostat market shares'!$C85,'Eurostat comsumption'!$D$2:$D$185,'Eurostat market shares'!$D85)/SUMIFS('Eurostat comsumption'!W$2:W$185,'Eurostat comsumption'!$C$2:$C$185,'Eurostat market shares'!$C85,'Eurostat comsumption'!$D$2:$D$185,"total"),0)</f>
        <v>0.97378055982047951</v>
      </c>
      <c r="X85" s="5">
        <f>IFERROR(SUMIFS('Eurostat comsumption'!X$2:X$185,'Eurostat comsumption'!$C$2:$C$185,'Eurostat market shares'!$C85,'Eurostat comsumption'!$D$2:$D$185,'Eurostat market shares'!$D85)/SUMIFS('Eurostat comsumption'!X$2:X$185,'Eurostat comsumption'!$C$2:$C$185,'Eurostat market shares'!$C85,'Eurostat comsumption'!$D$2:$D$185,"total"),0)</f>
        <v>0.96702988542584745</v>
      </c>
      <c r="Y85" s="5">
        <f>IFERROR(SUMIFS('Eurostat comsumption'!Y$2:Y$185,'Eurostat comsumption'!$C$2:$C$185,'Eurostat market shares'!$C85,'Eurostat comsumption'!$D$2:$D$185,'Eurostat market shares'!$D85)/SUMIFS('Eurostat comsumption'!Y$2:Y$185,'Eurostat comsumption'!$C$2:$C$185,'Eurostat market shares'!$C85,'Eurostat comsumption'!$D$2:$D$185,"total"),0)</f>
        <v>0.96139698284769581</v>
      </c>
      <c r="Z85" s="5">
        <f>IFERROR(SUMIFS('Eurostat comsumption'!Z$2:Z$185,'Eurostat comsumption'!$C$2:$C$185,'Eurostat market shares'!$C85,'Eurostat comsumption'!$D$2:$D$185,'Eurostat market shares'!$D85)/SUMIFS('Eurostat comsumption'!Z$2:Z$185,'Eurostat comsumption'!$C$2:$C$185,'Eurostat market shares'!$C85,'Eurostat comsumption'!$D$2:$D$185,"total"),0)</f>
        <v>0.9574283590717646</v>
      </c>
    </row>
    <row r="86" spans="1:26" x14ac:dyDescent="0.3">
      <c r="A86" t="s">
        <v>9</v>
      </c>
      <c r="B86" t="s">
        <v>10</v>
      </c>
      <c r="C86" t="s">
        <v>34</v>
      </c>
      <c r="D86" t="s">
        <v>12</v>
      </c>
      <c r="E86" t="s">
        <v>13</v>
      </c>
      <c r="F86" t="s">
        <v>14</v>
      </c>
      <c r="G86" t="s">
        <v>14</v>
      </c>
      <c r="H86" t="s">
        <v>73</v>
      </c>
      <c r="I86" t="s">
        <v>16</v>
      </c>
      <c r="J86" s="5">
        <f>IFERROR(SUMIFS('Eurostat comsumption'!J$2:J$185,'Eurostat comsumption'!$C$2:$C$185,'Eurostat market shares'!$C86,'Eurostat comsumption'!$D$2:$D$185,'Eurostat market shares'!$D86)/SUMIFS('Eurostat comsumption'!J$2:J$185,'Eurostat comsumption'!$C$2:$C$185,'Eurostat market shares'!$C86,'Eurostat comsumption'!$D$2:$D$185,"total"),0)</f>
        <v>1</v>
      </c>
      <c r="K86" s="5">
        <f>IFERROR(SUMIFS('Eurostat comsumption'!K$2:K$185,'Eurostat comsumption'!$C$2:$C$185,'Eurostat market shares'!$C86,'Eurostat comsumption'!$D$2:$D$185,'Eurostat market shares'!$D86)/SUMIFS('Eurostat comsumption'!K$2:K$185,'Eurostat comsumption'!$C$2:$C$185,'Eurostat market shares'!$C86,'Eurostat comsumption'!$D$2:$D$185,"total"),0)</f>
        <v>1</v>
      </c>
      <c r="L86" s="5">
        <f>IFERROR(SUMIFS('Eurostat comsumption'!L$2:L$185,'Eurostat comsumption'!$C$2:$C$185,'Eurostat market shares'!$C86,'Eurostat comsumption'!$D$2:$D$185,'Eurostat market shares'!$D86)/SUMIFS('Eurostat comsumption'!L$2:L$185,'Eurostat comsumption'!$C$2:$C$185,'Eurostat market shares'!$C86,'Eurostat comsumption'!$D$2:$D$185,"total"),0)</f>
        <v>1</v>
      </c>
      <c r="M86" s="5">
        <f>IFERROR(SUMIFS('Eurostat comsumption'!M$2:M$185,'Eurostat comsumption'!$C$2:$C$185,'Eurostat market shares'!$C86,'Eurostat comsumption'!$D$2:$D$185,'Eurostat market shares'!$D86)/SUMIFS('Eurostat comsumption'!M$2:M$185,'Eurostat comsumption'!$C$2:$C$185,'Eurostat market shares'!$C86,'Eurostat comsumption'!$D$2:$D$185,"total"),0)</f>
        <v>1</v>
      </c>
      <c r="N86" s="5">
        <f>IFERROR(SUMIFS('Eurostat comsumption'!N$2:N$185,'Eurostat comsumption'!$C$2:$C$185,'Eurostat market shares'!$C86,'Eurostat comsumption'!$D$2:$D$185,'Eurostat market shares'!$D86)/SUMIFS('Eurostat comsumption'!N$2:N$185,'Eurostat comsumption'!$C$2:$C$185,'Eurostat market shares'!$C86,'Eurostat comsumption'!$D$2:$D$185,"total"),0)</f>
        <v>1</v>
      </c>
      <c r="O86" s="5">
        <f>IFERROR(SUMIFS('Eurostat comsumption'!O$2:O$185,'Eurostat comsumption'!$C$2:$C$185,'Eurostat market shares'!$C86,'Eurostat comsumption'!$D$2:$D$185,'Eurostat market shares'!$D86)/SUMIFS('Eurostat comsumption'!O$2:O$185,'Eurostat comsumption'!$C$2:$C$185,'Eurostat market shares'!$C86,'Eurostat comsumption'!$D$2:$D$185,"total"),0)</f>
        <v>1</v>
      </c>
      <c r="P86" s="5">
        <f>IFERROR(SUMIFS('Eurostat comsumption'!P$2:P$185,'Eurostat comsumption'!$C$2:$C$185,'Eurostat market shares'!$C86,'Eurostat comsumption'!$D$2:$D$185,'Eurostat market shares'!$D86)/SUMIFS('Eurostat comsumption'!P$2:P$185,'Eurostat comsumption'!$C$2:$C$185,'Eurostat market shares'!$C86,'Eurostat comsumption'!$D$2:$D$185,"total"),0)</f>
        <v>1</v>
      </c>
      <c r="Q86" s="5">
        <f>IFERROR(SUMIFS('Eurostat comsumption'!Q$2:Q$185,'Eurostat comsumption'!$C$2:$C$185,'Eurostat market shares'!$C86,'Eurostat comsumption'!$D$2:$D$185,'Eurostat market shares'!$D86)/SUMIFS('Eurostat comsumption'!Q$2:Q$185,'Eurostat comsumption'!$C$2:$C$185,'Eurostat market shares'!$C86,'Eurostat comsumption'!$D$2:$D$185,"total"),0)</f>
        <v>1</v>
      </c>
      <c r="R86" s="5">
        <f>IFERROR(SUMIFS('Eurostat comsumption'!R$2:R$185,'Eurostat comsumption'!$C$2:$C$185,'Eurostat market shares'!$C86,'Eurostat comsumption'!$D$2:$D$185,'Eurostat market shares'!$D86)/SUMIFS('Eurostat comsumption'!R$2:R$185,'Eurostat comsumption'!$C$2:$C$185,'Eurostat market shares'!$C86,'Eurostat comsumption'!$D$2:$D$185,"total"),0)</f>
        <v>1</v>
      </c>
      <c r="S86" s="5">
        <f>IFERROR(SUMIFS('Eurostat comsumption'!S$2:S$185,'Eurostat comsumption'!$C$2:$C$185,'Eurostat market shares'!$C86,'Eurostat comsumption'!$D$2:$D$185,'Eurostat market shares'!$D86)/SUMIFS('Eurostat comsumption'!S$2:S$185,'Eurostat comsumption'!$C$2:$C$185,'Eurostat market shares'!$C86,'Eurostat comsumption'!$D$2:$D$185,"total"),0)</f>
        <v>1</v>
      </c>
      <c r="T86" s="5">
        <f>IFERROR(SUMIFS('Eurostat comsumption'!T$2:T$185,'Eurostat comsumption'!$C$2:$C$185,'Eurostat market shares'!$C86,'Eurostat comsumption'!$D$2:$D$185,'Eurostat market shares'!$D86)/SUMIFS('Eurostat comsumption'!T$2:T$185,'Eurostat comsumption'!$C$2:$C$185,'Eurostat market shares'!$C86,'Eurostat comsumption'!$D$2:$D$185,"total"),0)</f>
        <v>1</v>
      </c>
      <c r="U86" s="5">
        <f>IFERROR(SUMIFS('Eurostat comsumption'!U$2:U$185,'Eurostat comsumption'!$C$2:$C$185,'Eurostat market shares'!$C86,'Eurostat comsumption'!$D$2:$D$185,'Eurostat market shares'!$D86)/SUMIFS('Eurostat comsumption'!U$2:U$185,'Eurostat comsumption'!$C$2:$C$185,'Eurostat market shares'!$C86,'Eurostat comsumption'!$D$2:$D$185,"total"),0)</f>
        <v>1</v>
      </c>
      <c r="V86" s="5">
        <f>IFERROR(SUMIFS('Eurostat comsumption'!V$2:V$185,'Eurostat comsumption'!$C$2:$C$185,'Eurostat market shares'!$C86,'Eurostat comsumption'!$D$2:$D$185,'Eurostat market shares'!$D86)/SUMIFS('Eurostat comsumption'!V$2:V$185,'Eurostat comsumption'!$C$2:$C$185,'Eurostat market shares'!$C86,'Eurostat comsumption'!$D$2:$D$185,"total"),0)</f>
        <v>1</v>
      </c>
      <c r="W86" s="5">
        <f>IFERROR(SUMIFS('Eurostat comsumption'!W$2:W$185,'Eurostat comsumption'!$C$2:$C$185,'Eurostat market shares'!$C86,'Eurostat comsumption'!$D$2:$D$185,'Eurostat market shares'!$D86)/SUMIFS('Eurostat comsumption'!W$2:W$185,'Eurostat comsumption'!$C$2:$C$185,'Eurostat market shares'!$C86,'Eurostat comsumption'!$D$2:$D$185,"total"),0)</f>
        <v>1</v>
      </c>
      <c r="X86" s="5">
        <f>IFERROR(SUMIFS('Eurostat comsumption'!X$2:X$185,'Eurostat comsumption'!$C$2:$C$185,'Eurostat market shares'!$C86,'Eurostat comsumption'!$D$2:$D$185,'Eurostat market shares'!$D86)/SUMIFS('Eurostat comsumption'!X$2:X$185,'Eurostat comsumption'!$C$2:$C$185,'Eurostat market shares'!$C86,'Eurostat comsumption'!$D$2:$D$185,"total"),0)</f>
        <v>1</v>
      </c>
      <c r="Y86" s="5">
        <f>IFERROR(SUMIFS('Eurostat comsumption'!Y$2:Y$185,'Eurostat comsumption'!$C$2:$C$185,'Eurostat market shares'!$C86,'Eurostat comsumption'!$D$2:$D$185,'Eurostat market shares'!$D86)/SUMIFS('Eurostat comsumption'!Y$2:Y$185,'Eurostat comsumption'!$C$2:$C$185,'Eurostat market shares'!$C86,'Eurostat comsumption'!$D$2:$D$185,"total"),0)</f>
        <v>1</v>
      </c>
      <c r="Z86" s="5">
        <f>IFERROR(SUMIFS('Eurostat comsumption'!Z$2:Z$185,'Eurostat comsumption'!$C$2:$C$185,'Eurostat market shares'!$C86,'Eurostat comsumption'!$D$2:$D$185,'Eurostat market shares'!$D86)/SUMIFS('Eurostat comsumption'!Z$2:Z$185,'Eurostat comsumption'!$C$2:$C$185,'Eurostat market shares'!$C86,'Eurostat comsumption'!$D$2:$D$185,"total"),0)</f>
        <v>1</v>
      </c>
    </row>
    <row r="87" spans="1:26" x14ac:dyDescent="0.3">
      <c r="A87" t="s">
        <v>9</v>
      </c>
      <c r="B87" t="s">
        <v>10</v>
      </c>
      <c r="C87" t="s">
        <v>34</v>
      </c>
      <c r="D87" t="s">
        <v>17</v>
      </c>
      <c r="E87" t="s">
        <v>13</v>
      </c>
      <c r="F87" t="s">
        <v>14</v>
      </c>
      <c r="G87" t="s">
        <v>14</v>
      </c>
      <c r="H87" t="s">
        <v>73</v>
      </c>
      <c r="I87" t="s">
        <v>16</v>
      </c>
      <c r="J87" s="5">
        <f>IFERROR(SUMIFS('Eurostat comsumption'!J$2:J$185,'Eurostat comsumption'!$C$2:$C$185,'Eurostat market shares'!$C87,'Eurostat comsumption'!$D$2:$D$185,'Eurostat market shares'!$D87)/SUMIFS('Eurostat comsumption'!J$2:J$185,'Eurostat comsumption'!$C$2:$C$185,'Eurostat market shares'!$C87,'Eurostat comsumption'!$D$2:$D$185,"total"),0)</f>
        <v>1.4343189495048015E-5</v>
      </c>
      <c r="K87" s="5">
        <f>IFERROR(SUMIFS('Eurostat comsumption'!K$2:K$185,'Eurostat comsumption'!$C$2:$C$185,'Eurostat market shares'!$C87,'Eurostat comsumption'!$D$2:$D$185,'Eurostat market shares'!$D87)/SUMIFS('Eurostat comsumption'!K$2:K$185,'Eurostat comsumption'!$C$2:$C$185,'Eurostat market shares'!$C87,'Eurostat comsumption'!$D$2:$D$185,"total"),0)</f>
        <v>1.4351835240931435E-5</v>
      </c>
      <c r="L87" s="5">
        <f>IFERROR(SUMIFS('Eurostat comsumption'!L$2:L$185,'Eurostat comsumption'!$C$2:$C$185,'Eurostat market shares'!$C87,'Eurostat comsumption'!$D$2:$D$185,'Eurostat market shares'!$D87)/SUMIFS('Eurostat comsumption'!L$2:L$185,'Eurostat comsumption'!$C$2:$C$185,'Eurostat market shares'!$C87,'Eurostat comsumption'!$D$2:$D$185,"total"),0)</f>
        <v>2.7934131318351328E-5</v>
      </c>
      <c r="M87" s="5">
        <f>IFERROR(SUMIFS('Eurostat comsumption'!M$2:M$185,'Eurostat comsumption'!$C$2:$C$185,'Eurostat market shares'!$C87,'Eurostat comsumption'!$D$2:$D$185,'Eurostat market shares'!$D87)/SUMIFS('Eurostat comsumption'!M$2:M$185,'Eurostat comsumption'!$C$2:$C$185,'Eurostat market shares'!$C87,'Eurostat comsumption'!$D$2:$D$185,"total"),0)</f>
        <v>3.4638272520072876E-5</v>
      </c>
      <c r="N87" s="5">
        <f>IFERROR(SUMIFS('Eurostat comsumption'!N$2:N$185,'Eurostat comsumption'!$C$2:$C$185,'Eurostat market shares'!$C87,'Eurostat comsumption'!$D$2:$D$185,'Eurostat market shares'!$D87)/SUMIFS('Eurostat comsumption'!N$2:N$185,'Eurostat comsumption'!$C$2:$C$185,'Eurostat market shares'!$C87,'Eurostat comsumption'!$D$2:$D$185,"total"),0)</f>
        <v>4.7138364568111568E-5</v>
      </c>
      <c r="O87" s="5">
        <f>IFERROR(SUMIFS('Eurostat comsumption'!O$2:O$185,'Eurostat comsumption'!$C$2:$C$185,'Eurostat market shares'!$C87,'Eurostat comsumption'!$D$2:$D$185,'Eurostat market shares'!$D87)/SUMIFS('Eurostat comsumption'!O$2:O$185,'Eurostat comsumption'!$C$2:$C$185,'Eurostat market shares'!$C87,'Eurostat comsumption'!$D$2:$D$185,"total"),0)</f>
        <v>4.6588088091419137E-5</v>
      </c>
      <c r="P87" s="5">
        <f>IFERROR(SUMIFS('Eurostat comsumption'!P$2:P$185,'Eurostat comsumption'!$C$2:$C$185,'Eurostat market shares'!$C87,'Eurostat comsumption'!$D$2:$D$185,'Eurostat market shares'!$D87)/SUMIFS('Eurostat comsumption'!P$2:P$185,'Eurostat comsumption'!$C$2:$C$185,'Eurostat market shares'!$C87,'Eurostat comsumption'!$D$2:$D$185,"total"),0)</f>
        <v>8.4296802557435298E-5</v>
      </c>
      <c r="Q87" s="5">
        <f>IFERROR(SUMIFS('Eurostat comsumption'!Q$2:Q$185,'Eurostat comsumption'!$C$2:$C$185,'Eurostat market shares'!$C87,'Eurostat comsumption'!$D$2:$D$185,'Eurostat market shares'!$D87)/SUMIFS('Eurostat comsumption'!Q$2:Q$185,'Eurostat comsumption'!$C$2:$C$185,'Eurostat market shares'!$C87,'Eurostat comsumption'!$D$2:$D$185,"total"),0)</f>
        <v>1.3489295280673695E-4</v>
      </c>
      <c r="R87" s="5">
        <f>IFERROR(SUMIFS('Eurostat comsumption'!R$2:R$185,'Eurostat comsumption'!$C$2:$C$185,'Eurostat market shares'!$C87,'Eurostat comsumption'!$D$2:$D$185,'Eurostat market shares'!$D87)/SUMIFS('Eurostat comsumption'!R$2:R$185,'Eurostat comsumption'!$C$2:$C$185,'Eurostat market shares'!$C87,'Eurostat comsumption'!$D$2:$D$185,"total"),0)</f>
        <v>1.9705560782120064E-4</v>
      </c>
      <c r="S87" s="5">
        <f>IFERROR(SUMIFS('Eurostat comsumption'!S$2:S$185,'Eurostat comsumption'!$C$2:$C$185,'Eurostat market shares'!$C87,'Eurostat comsumption'!$D$2:$D$185,'Eurostat market shares'!$D87)/SUMIFS('Eurostat comsumption'!S$2:S$185,'Eurostat comsumption'!$C$2:$C$185,'Eurostat market shares'!$C87,'Eurostat comsumption'!$D$2:$D$185,"total"),0)</f>
        <v>4.1747566381943843E-4</v>
      </c>
      <c r="T87" s="5">
        <f>IFERROR(SUMIFS('Eurostat comsumption'!T$2:T$185,'Eurostat comsumption'!$C$2:$C$185,'Eurostat market shares'!$C87,'Eurostat comsumption'!$D$2:$D$185,'Eurostat market shares'!$D87)/SUMIFS('Eurostat comsumption'!T$2:T$185,'Eurostat comsumption'!$C$2:$C$185,'Eurostat market shares'!$C87,'Eurostat comsumption'!$D$2:$D$185,"total"),0)</f>
        <v>6.1726756225773918E-4</v>
      </c>
      <c r="U87" s="5">
        <f>IFERROR(SUMIFS('Eurostat comsumption'!U$2:U$185,'Eurostat comsumption'!$C$2:$C$185,'Eurostat market shares'!$C87,'Eurostat comsumption'!$D$2:$D$185,'Eurostat market shares'!$D87)/SUMIFS('Eurostat comsumption'!U$2:U$185,'Eurostat comsumption'!$C$2:$C$185,'Eurostat market shares'!$C87,'Eurostat comsumption'!$D$2:$D$185,"total"),0)</f>
        <v>1.1281088201155498E-3</v>
      </c>
      <c r="V87" s="5">
        <f>IFERROR(SUMIFS('Eurostat comsumption'!V$2:V$185,'Eurostat comsumption'!$C$2:$C$185,'Eurostat market shares'!$C87,'Eurostat comsumption'!$D$2:$D$185,'Eurostat market shares'!$D87)/SUMIFS('Eurostat comsumption'!V$2:V$185,'Eurostat comsumption'!$C$2:$C$185,'Eurostat market shares'!$C87,'Eurostat comsumption'!$D$2:$D$185,"total"),0)</f>
        <v>1.6134192915932006E-3</v>
      </c>
      <c r="W87" s="5">
        <f>IFERROR(SUMIFS('Eurostat comsumption'!W$2:W$185,'Eurostat comsumption'!$C$2:$C$185,'Eurostat market shares'!$C87,'Eurostat comsumption'!$D$2:$D$185,'Eurostat market shares'!$D87)/SUMIFS('Eurostat comsumption'!W$2:W$185,'Eurostat comsumption'!$C$2:$C$185,'Eurostat market shares'!$C87,'Eurostat comsumption'!$D$2:$D$185,"total"),0)</f>
        <v>1.8107303048523426E-3</v>
      </c>
      <c r="X87" s="5">
        <f>IFERROR(SUMIFS('Eurostat comsumption'!X$2:X$185,'Eurostat comsumption'!$C$2:$C$185,'Eurostat market shares'!$C87,'Eurostat comsumption'!$D$2:$D$185,'Eurostat market shares'!$D87)/SUMIFS('Eurostat comsumption'!X$2:X$185,'Eurostat comsumption'!$C$2:$C$185,'Eurostat market shares'!$C87,'Eurostat comsumption'!$D$2:$D$185,"total"),0)</f>
        <v>2.1976438375905178E-3</v>
      </c>
      <c r="Y87" s="5">
        <f>IFERROR(SUMIFS('Eurostat comsumption'!Y$2:Y$185,'Eurostat comsumption'!$C$2:$C$185,'Eurostat market shares'!$C87,'Eurostat comsumption'!$D$2:$D$185,'Eurostat market shares'!$D87)/SUMIFS('Eurostat comsumption'!Y$2:Y$185,'Eurostat comsumption'!$C$2:$C$185,'Eurostat market shares'!$C87,'Eurostat comsumption'!$D$2:$D$185,"total"),0)</f>
        <v>2.5536512301723713E-3</v>
      </c>
      <c r="Z87" s="5">
        <f>IFERROR(SUMIFS('Eurostat comsumption'!Z$2:Z$185,'Eurostat comsumption'!$C$2:$C$185,'Eurostat market shares'!$C87,'Eurostat comsumption'!$D$2:$D$185,'Eurostat market shares'!$D87)/SUMIFS('Eurostat comsumption'!Z$2:Z$185,'Eurostat comsumption'!$C$2:$C$185,'Eurostat market shares'!$C87,'Eurostat comsumption'!$D$2:$D$185,"total"),0)</f>
        <v>2.9799795738489304E-3</v>
      </c>
    </row>
    <row r="88" spans="1:26" x14ac:dyDescent="0.3">
      <c r="A88" t="s">
        <v>9</v>
      </c>
      <c r="B88" t="s">
        <v>10</v>
      </c>
      <c r="C88" t="s">
        <v>34</v>
      </c>
      <c r="D88" t="s">
        <v>18</v>
      </c>
      <c r="E88" t="s">
        <v>13</v>
      </c>
      <c r="F88" t="s">
        <v>14</v>
      </c>
      <c r="G88" t="s">
        <v>14</v>
      </c>
      <c r="H88" t="s">
        <v>73</v>
      </c>
      <c r="I88" t="s">
        <v>16</v>
      </c>
      <c r="J88" s="5">
        <f>IFERROR(SUMIFS('Eurostat comsumption'!J$2:J$185,'Eurostat comsumption'!$C$2:$C$185,'Eurostat market shares'!$C88,'Eurostat comsumption'!$D$2:$D$185,'Eurostat market shares'!$D88)/SUMIFS('Eurostat comsumption'!J$2:J$185,'Eurostat comsumption'!$C$2:$C$185,'Eurostat market shares'!$C88,'Eurostat comsumption'!$D$2:$D$185,"total"),0)</f>
        <v>0</v>
      </c>
      <c r="K88" s="5">
        <f>IFERROR(SUMIFS('Eurostat comsumption'!K$2:K$185,'Eurostat comsumption'!$C$2:$C$185,'Eurostat market shares'!$C88,'Eurostat comsumption'!$D$2:$D$185,'Eurostat market shares'!$D88)/SUMIFS('Eurostat comsumption'!K$2:K$185,'Eurostat comsumption'!$C$2:$C$185,'Eurostat market shares'!$C88,'Eurostat comsumption'!$D$2:$D$185,"total"),0)</f>
        <v>0</v>
      </c>
      <c r="L88" s="5">
        <f>IFERROR(SUMIFS('Eurostat comsumption'!L$2:L$185,'Eurostat comsumption'!$C$2:$C$185,'Eurostat market shares'!$C88,'Eurostat comsumption'!$D$2:$D$185,'Eurostat market shares'!$D88)/SUMIFS('Eurostat comsumption'!L$2:L$185,'Eurostat comsumption'!$C$2:$C$185,'Eurostat market shares'!$C88,'Eurostat comsumption'!$D$2:$D$185,"total"),0)</f>
        <v>0</v>
      </c>
      <c r="M88" s="5">
        <f>IFERROR(SUMIFS('Eurostat comsumption'!M$2:M$185,'Eurostat comsumption'!$C$2:$C$185,'Eurostat market shares'!$C88,'Eurostat comsumption'!$D$2:$D$185,'Eurostat market shares'!$D88)/SUMIFS('Eurostat comsumption'!M$2:M$185,'Eurostat comsumption'!$C$2:$C$185,'Eurostat market shares'!$C88,'Eurostat comsumption'!$D$2:$D$185,"total"),0)</f>
        <v>0</v>
      </c>
      <c r="N88" s="5">
        <f>IFERROR(SUMIFS('Eurostat comsumption'!N$2:N$185,'Eurostat comsumption'!$C$2:$C$185,'Eurostat market shares'!$C88,'Eurostat comsumption'!$D$2:$D$185,'Eurostat market shares'!$D88)/SUMIFS('Eurostat comsumption'!N$2:N$185,'Eurostat comsumption'!$C$2:$C$185,'Eurostat market shares'!$C88,'Eurostat comsumption'!$D$2:$D$185,"total"),0)</f>
        <v>0</v>
      </c>
      <c r="O88" s="5">
        <f>IFERROR(SUMIFS('Eurostat comsumption'!O$2:O$185,'Eurostat comsumption'!$C$2:$C$185,'Eurostat market shares'!$C88,'Eurostat comsumption'!$D$2:$D$185,'Eurostat market shares'!$D88)/SUMIFS('Eurostat comsumption'!O$2:O$185,'Eurostat comsumption'!$C$2:$C$185,'Eurostat market shares'!$C88,'Eurostat comsumption'!$D$2:$D$185,"total"),0)</f>
        <v>0</v>
      </c>
      <c r="P88" s="5">
        <f>IFERROR(SUMIFS('Eurostat comsumption'!P$2:P$185,'Eurostat comsumption'!$C$2:$C$185,'Eurostat market shares'!$C88,'Eurostat comsumption'!$D$2:$D$185,'Eurostat market shares'!$D88)/SUMIFS('Eurostat comsumption'!P$2:P$185,'Eurostat comsumption'!$C$2:$C$185,'Eurostat market shares'!$C88,'Eurostat comsumption'!$D$2:$D$185,"total"),0)</f>
        <v>0</v>
      </c>
      <c r="Q88" s="5">
        <f>IFERROR(SUMIFS('Eurostat comsumption'!Q$2:Q$185,'Eurostat comsumption'!$C$2:$C$185,'Eurostat market shares'!$C88,'Eurostat comsumption'!$D$2:$D$185,'Eurostat market shares'!$D88)/SUMIFS('Eurostat comsumption'!Q$2:Q$185,'Eurostat comsumption'!$C$2:$C$185,'Eurostat market shares'!$C88,'Eurostat comsumption'!$D$2:$D$185,"total"),0)</f>
        <v>0</v>
      </c>
      <c r="R88" s="5">
        <f>IFERROR(SUMIFS('Eurostat comsumption'!R$2:R$185,'Eurostat comsumption'!$C$2:$C$185,'Eurostat market shares'!$C88,'Eurostat comsumption'!$D$2:$D$185,'Eurostat market shares'!$D88)/SUMIFS('Eurostat comsumption'!R$2:R$185,'Eurostat comsumption'!$C$2:$C$185,'Eurostat market shares'!$C88,'Eurostat comsumption'!$D$2:$D$185,"total"),0)</f>
        <v>0</v>
      </c>
      <c r="S88" s="5">
        <f>IFERROR(SUMIFS('Eurostat comsumption'!S$2:S$185,'Eurostat comsumption'!$C$2:$C$185,'Eurostat market shares'!$C88,'Eurostat comsumption'!$D$2:$D$185,'Eurostat market shares'!$D88)/SUMIFS('Eurostat comsumption'!S$2:S$185,'Eurostat comsumption'!$C$2:$C$185,'Eurostat market shares'!$C88,'Eurostat comsumption'!$D$2:$D$185,"total"),0)</f>
        <v>0</v>
      </c>
      <c r="T88" s="5">
        <f>IFERROR(SUMIFS('Eurostat comsumption'!T$2:T$185,'Eurostat comsumption'!$C$2:$C$185,'Eurostat market shares'!$C88,'Eurostat comsumption'!$D$2:$D$185,'Eurostat market shares'!$D88)/SUMIFS('Eurostat comsumption'!T$2:T$185,'Eurostat comsumption'!$C$2:$C$185,'Eurostat market shares'!$C88,'Eurostat comsumption'!$D$2:$D$185,"total"),0)</f>
        <v>0</v>
      </c>
      <c r="U88" s="5">
        <f>IFERROR(SUMIFS('Eurostat comsumption'!U$2:U$185,'Eurostat comsumption'!$C$2:$C$185,'Eurostat market shares'!$C88,'Eurostat comsumption'!$D$2:$D$185,'Eurostat market shares'!$D88)/SUMIFS('Eurostat comsumption'!U$2:U$185,'Eurostat comsumption'!$C$2:$C$185,'Eurostat market shares'!$C88,'Eurostat comsumption'!$D$2:$D$185,"total"),0)</f>
        <v>0</v>
      </c>
      <c r="V88" s="5">
        <f>IFERROR(SUMIFS('Eurostat comsumption'!V$2:V$185,'Eurostat comsumption'!$C$2:$C$185,'Eurostat market shares'!$C88,'Eurostat comsumption'!$D$2:$D$185,'Eurostat market shares'!$D88)/SUMIFS('Eurostat comsumption'!V$2:V$185,'Eurostat comsumption'!$C$2:$C$185,'Eurostat market shares'!$C88,'Eurostat comsumption'!$D$2:$D$185,"total"),0)</f>
        <v>0</v>
      </c>
      <c r="W88" s="5">
        <f>IFERROR(SUMIFS('Eurostat comsumption'!W$2:W$185,'Eurostat comsumption'!$C$2:$C$185,'Eurostat market shares'!$C88,'Eurostat comsumption'!$D$2:$D$185,'Eurostat market shares'!$D88)/SUMIFS('Eurostat comsumption'!W$2:W$185,'Eurostat comsumption'!$C$2:$C$185,'Eurostat market shares'!$C88,'Eurostat comsumption'!$D$2:$D$185,"total"),0)</f>
        <v>0</v>
      </c>
      <c r="X88" s="5">
        <f>IFERROR(SUMIFS('Eurostat comsumption'!X$2:X$185,'Eurostat comsumption'!$C$2:$C$185,'Eurostat market shares'!$C88,'Eurostat comsumption'!$D$2:$D$185,'Eurostat market shares'!$D88)/SUMIFS('Eurostat comsumption'!X$2:X$185,'Eurostat comsumption'!$C$2:$C$185,'Eurostat market shares'!$C88,'Eurostat comsumption'!$D$2:$D$185,"total"),0)</f>
        <v>0</v>
      </c>
      <c r="Y88" s="5">
        <f>IFERROR(SUMIFS('Eurostat comsumption'!Y$2:Y$185,'Eurostat comsumption'!$C$2:$C$185,'Eurostat market shares'!$C88,'Eurostat comsumption'!$D$2:$D$185,'Eurostat market shares'!$D88)/SUMIFS('Eurostat comsumption'!Y$2:Y$185,'Eurostat comsumption'!$C$2:$C$185,'Eurostat market shares'!$C88,'Eurostat comsumption'!$D$2:$D$185,"total"),0)</f>
        <v>0</v>
      </c>
      <c r="Z88" s="5">
        <f>IFERROR(SUMIFS('Eurostat comsumption'!Z$2:Z$185,'Eurostat comsumption'!$C$2:$C$185,'Eurostat market shares'!$C88,'Eurostat comsumption'!$D$2:$D$185,'Eurostat market shares'!$D88)/SUMIFS('Eurostat comsumption'!Z$2:Z$185,'Eurostat comsumption'!$C$2:$C$185,'Eurostat market shares'!$C88,'Eurostat comsumption'!$D$2:$D$185,"total"),0)</f>
        <v>0</v>
      </c>
    </row>
    <row r="89" spans="1:26" x14ac:dyDescent="0.3">
      <c r="A89" t="s">
        <v>9</v>
      </c>
      <c r="B89" t="s">
        <v>10</v>
      </c>
      <c r="C89" t="s">
        <v>34</v>
      </c>
      <c r="D89" t="s">
        <v>19</v>
      </c>
      <c r="E89" t="s">
        <v>13</v>
      </c>
      <c r="F89" t="s">
        <v>14</v>
      </c>
      <c r="G89" t="s">
        <v>14</v>
      </c>
      <c r="H89" t="s">
        <v>73</v>
      </c>
      <c r="I89" t="s">
        <v>16</v>
      </c>
      <c r="J89" s="5">
        <f>IFERROR(SUMIFS('Eurostat comsumption'!J$2:J$185,'Eurostat comsumption'!$C$2:$C$185,'Eurostat market shares'!$C89,'Eurostat comsumption'!$D$2:$D$185,'Eurostat market shares'!$D89)/SUMIFS('Eurostat comsumption'!J$2:J$185,'Eurostat comsumption'!$C$2:$C$185,'Eurostat market shares'!$C89,'Eurostat comsumption'!$D$2:$D$185,"total"),0)</f>
        <v>1.0104776999261326E-2</v>
      </c>
      <c r="K89" s="5">
        <f>IFERROR(SUMIFS('Eurostat comsumption'!K$2:K$185,'Eurostat comsumption'!$C$2:$C$185,'Eurostat market shares'!$C89,'Eurostat comsumption'!$D$2:$D$185,'Eurostat market shares'!$D89)/SUMIFS('Eurostat comsumption'!K$2:K$185,'Eurostat comsumption'!$C$2:$C$185,'Eurostat market shares'!$C89,'Eurostat comsumption'!$D$2:$D$185,"total"),0)</f>
        <v>9.7879516343152388E-3</v>
      </c>
      <c r="L89" s="5">
        <f>IFERROR(SUMIFS('Eurostat comsumption'!L$2:L$185,'Eurostat comsumption'!$C$2:$C$185,'Eurostat market shares'!$C89,'Eurostat comsumption'!$D$2:$D$185,'Eurostat market shares'!$D89)/SUMIFS('Eurostat comsumption'!L$2:L$185,'Eurostat comsumption'!$C$2:$C$185,'Eurostat market shares'!$C89,'Eurostat comsumption'!$D$2:$D$185,"total"),0)</f>
        <v>9.4068187214548082E-3</v>
      </c>
      <c r="M89" s="5">
        <f>IFERROR(SUMIFS('Eurostat comsumption'!M$2:M$185,'Eurostat comsumption'!$C$2:$C$185,'Eurostat market shares'!$C89,'Eurostat comsumption'!$D$2:$D$185,'Eurostat market shares'!$D89)/SUMIFS('Eurostat comsumption'!M$2:M$185,'Eurostat comsumption'!$C$2:$C$185,'Eurostat market shares'!$C89,'Eurostat comsumption'!$D$2:$D$185,"total"),0)</f>
        <v>9.4978143250039841E-3</v>
      </c>
      <c r="N89" s="5">
        <f>IFERROR(SUMIFS('Eurostat comsumption'!N$2:N$185,'Eurostat comsumption'!$C$2:$C$185,'Eurostat market shares'!$C89,'Eurostat comsumption'!$D$2:$D$185,'Eurostat market shares'!$D89)/SUMIFS('Eurostat comsumption'!N$2:N$185,'Eurostat comsumption'!$C$2:$C$185,'Eurostat market shares'!$C89,'Eurostat comsumption'!$D$2:$D$185,"total"),0)</f>
        <v>9.5960242156512849E-3</v>
      </c>
      <c r="O89" s="5">
        <f>IFERROR(SUMIFS('Eurostat comsumption'!O$2:O$185,'Eurostat comsumption'!$C$2:$C$185,'Eurostat market shares'!$C89,'Eurostat comsumption'!$D$2:$D$185,'Eurostat market shares'!$D89)/SUMIFS('Eurostat comsumption'!O$2:O$185,'Eurostat comsumption'!$C$2:$C$185,'Eurostat market shares'!$C89,'Eurostat comsumption'!$D$2:$D$185,"total"),0)</f>
        <v>9.2577186478805754E-3</v>
      </c>
      <c r="P89" s="5">
        <f>IFERROR(SUMIFS('Eurostat comsumption'!P$2:P$185,'Eurostat comsumption'!$C$2:$C$185,'Eurostat market shares'!$C89,'Eurostat comsumption'!$D$2:$D$185,'Eurostat market shares'!$D89)/SUMIFS('Eurostat comsumption'!P$2:P$185,'Eurostat comsumption'!$C$2:$C$185,'Eurostat market shares'!$C89,'Eurostat comsumption'!$D$2:$D$185,"total"),0)</f>
        <v>9.000304765363093E-3</v>
      </c>
      <c r="Q89" s="5">
        <f>IFERROR(SUMIFS('Eurostat comsumption'!Q$2:Q$185,'Eurostat comsumption'!$C$2:$C$185,'Eurostat market shares'!$C89,'Eurostat comsumption'!$D$2:$D$185,'Eurostat market shares'!$D89)/SUMIFS('Eurostat comsumption'!Q$2:Q$185,'Eurostat comsumption'!$C$2:$C$185,'Eurostat market shares'!$C89,'Eurostat comsumption'!$D$2:$D$185,"total"),0)</f>
        <v>8.7808888803242568E-3</v>
      </c>
      <c r="R89" s="5">
        <f>IFERROR(SUMIFS('Eurostat comsumption'!R$2:R$185,'Eurostat comsumption'!$C$2:$C$185,'Eurostat market shares'!$C89,'Eurostat comsumption'!$D$2:$D$185,'Eurostat market shares'!$D89)/SUMIFS('Eurostat comsumption'!R$2:R$185,'Eurostat comsumption'!$C$2:$C$185,'Eurostat market shares'!$C89,'Eurostat comsumption'!$D$2:$D$185,"total"),0)</f>
        <v>8.8738589844643903E-3</v>
      </c>
      <c r="S89" s="5">
        <f>IFERROR(SUMIFS('Eurostat comsumption'!S$2:S$185,'Eurostat comsumption'!$C$2:$C$185,'Eurostat market shares'!$C89,'Eurostat comsumption'!$D$2:$D$185,'Eurostat market shares'!$D89)/SUMIFS('Eurostat comsumption'!S$2:S$185,'Eurostat comsumption'!$C$2:$C$185,'Eurostat market shares'!$C89,'Eurostat comsumption'!$D$2:$D$185,"total"),0)</f>
        <v>9.5621806808166617E-3</v>
      </c>
      <c r="T89" s="5">
        <f>IFERROR(SUMIFS('Eurostat comsumption'!T$2:T$185,'Eurostat comsumption'!$C$2:$C$185,'Eurostat market shares'!$C89,'Eurostat comsumption'!$D$2:$D$185,'Eurostat market shares'!$D89)/SUMIFS('Eurostat comsumption'!T$2:T$185,'Eurostat comsumption'!$C$2:$C$185,'Eurostat market shares'!$C89,'Eurostat comsumption'!$D$2:$D$185,"total"),0)</f>
        <v>1.0022301279668668E-2</v>
      </c>
      <c r="U89" s="5">
        <f>IFERROR(SUMIFS('Eurostat comsumption'!U$2:U$185,'Eurostat comsumption'!$C$2:$C$185,'Eurostat market shares'!$C89,'Eurostat comsumption'!$D$2:$D$185,'Eurostat market shares'!$D89)/SUMIFS('Eurostat comsumption'!U$2:U$185,'Eurostat comsumption'!$C$2:$C$185,'Eurostat market shares'!$C89,'Eurostat comsumption'!$D$2:$D$185,"total"),0)</f>
        <v>9.7617277671270385E-3</v>
      </c>
      <c r="V89" s="5">
        <f>IFERROR(SUMIFS('Eurostat comsumption'!V$2:V$185,'Eurostat comsumption'!$C$2:$C$185,'Eurostat market shares'!$C89,'Eurostat comsumption'!$D$2:$D$185,'Eurostat market shares'!$D89)/SUMIFS('Eurostat comsumption'!V$2:V$185,'Eurostat comsumption'!$C$2:$C$185,'Eurostat market shares'!$C89,'Eurostat comsumption'!$D$2:$D$185,"total"),0)</f>
        <v>1.0320437325127814E-2</v>
      </c>
      <c r="W89" s="5">
        <f>IFERROR(SUMIFS('Eurostat comsumption'!W$2:W$185,'Eurostat comsumption'!$C$2:$C$185,'Eurostat market shares'!$C89,'Eurostat comsumption'!$D$2:$D$185,'Eurostat market shares'!$D89)/SUMIFS('Eurostat comsumption'!W$2:W$185,'Eurostat comsumption'!$C$2:$C$185,'Eurostat market shares'!$C89,'Eurostat comsumption'!$D$2:$D$185,"total"),0)</f>
        <v>1.0401332476346472E-2</v>
      </c>
      <c r="X89" s="5">
        <f>IFERROR(SUMIFS('Eurostat comsumption'!X$2:X$185,'Eurostat comsumption'!$C$2:$C$185,'Eurostat market shares'!$C89,'Eurostat comsumption'!$D$2:$D$185,'Eurostat market shares'!$D89)/SUMIFS('Eurostat comsumption'!X$2:X$185,'Eurostat comsumption'!$C$2:$C$185,'Eurostat market shares'!$C89,'Eurostat comsumption'!$D$2:$D$185,"total"),0)</f>
        <v>1.0627949706380372E-2</v>
      </c>
      <c r="Y89" s="5">
        <f>IFERROR(SUMIFS('Eurostat comsumption'!Y$2:Y$185,'Eurostat comsumption'!$C$2:$C$185,'Eurostat market shares'!$C89,'Eurostat comsumption'!$D$2:$D$185,'Eurostat market shares'!$D89)/SUMIFS('Eurostat comsumption'!Y$2:Y$185,'Eurostat comsumption'!$C$2:$C$185,'Eurostat market shares'!$C89,'Eurostat comsumption'!$D$2:$D$185,"total"),0)</f>
        <v>1.0565381188570306E-2</v>
      </c>
      <c r="Z89" s="5">
        <f>IFERROR(SUMIFS('Eurostat comsumption'!Z$2:Z$185,'Eurostat comsumption'!$C$2:$C$185,'Eurostat market shares'!$C89,'Eurostat comsumption'!$D$2:$D$185,'Eurostat market shares'!$D89)/SUMIFS('Eurostat comsumption'!Z$2:Z$185,'Eurostat comsumption'!$C$2:$C$185,'Eurostat market shares'!$C89,'Eurostat comsumption'!$D$2:$D$185,"total"),0)</f>
        <v>1.1255368859912979E-2</v>
      </c>
    </row>
    <row r="90" spans="1:26" x14ac:dyDescent="0.3">
      <c r="A90" t="s">
        <v>9</v>
      </c>
      <c r="B90" t="s">
        <v>10</v>
      </c>
      <c r="C90" t="s">
        <v>34</v>
      </c>
      <c r="D90" t="s">
        <v>20</v>
      </c>
      <c r="E90" t="s">
        <v>13</v>
      </c>
      <c r="F90" t="s">
        <v>14</v>
      </c>
      <c r="G90" t="s">
        <v>14</v>
      </c>
      <c r="H90" t="s">
        <v>73</v>
      </c>
      <c r="I90" t="s">
        <v>16</v>
      </c>
      <c r="J90" s="5">
        <f>IFERROR(SUMIFS('Eurostat comsumption'!J$2:J$185,'Eurostat comsumption'!$C$2:$C$185,'Eurostat market shares'!$C90,'Eurostat comsumption'!$D$2:$D$185,'Eurostat market shares'!$D90)/SUMIFS('Eurostat comsumption'!J$2:J$185,'Eurostat comsumption'!$C$2:$C$185,'Eurostat market shares'!$C90,'Eurostat comsumption'!$D$2:$D$185,"total"),0)</f>
        <v>0</v>
      </c>
      <c r="K90" s="5">
        <f>IFERROR(SUMIFS('Eurostat comsumption'!K$2:K$185,'Eurostat comsumption'!$C$2:$C$185,'Eurostat market shares'!$C90,'Eurostat comsumption'!$D$2:$D$185,'Eurostat market shares'!$D90)/SUMIFS('Eurostat comsumption'!K$2:K$185,'Eurostat comsumption'!$C$2:$C$185,'Eurostat market shares'!$C90,'Eurostat comsumption'!$D$2:$D$185,"total"),0)</f>
        <v>0</v>
      </c>
      <c r="L90" s="5">
        <f>IFERROR(SUMIFS('Eurostat comsumption'!L$2:L$185,'Eurostat comsumption'!$C$2:$C$185,'Eurostat market shares'!$C90,'Eurostat comsumption'!$D$2:$D$185,'Eurostat market shares'!$D90)/SUMIFS('Eurostat comsumption'!L$2:L$185,'Eurostat comsumption'!$C$2:$C$185,'Eurostat market shares'!$C90,'Eurostat comsumption'!$D$2:$D$185,"total"),0)</f>
        <v>0</v>
      </c>
      <c r="M90" s="5">
        <f>IFERROR(SUMIFS('Eurostat comsumption'!M$2:M$185,'Eurostat comsumption'!$C$2:$C$185,'Eurostat market shares'!$C90,'Eurostat comsumption'!$D$2:$D$185,'Eurostat market shares'!$D90)/SUMIFS('Eurostat comsumption'!M$2:M$185,'Eurostat comsumption'!$C$2:$C$185,'Eurostat market shares'!$C90,'Eurostat comsumption'!$D$2:$D$185,"total"),0)</f>
        <v>0</v>
      </c>
      <c r="N90" s="5">
        <f>IFERROR(SUMIFS('Eurostat comsumption'!N$2:N$185,'Eurostat comsumption'!$C$2:$C$185,'Eurostat market shares'!$C90,'Eurostat comsumption'!$D$2:$D$185,'Eurostat market shares'!$D90)/SUMIFS('Eurostat comsumption'!N$2:N$185,'Eurostat comsumption'!$C$2:$C$185,'Eurostat market shares'!$C90,'Eurostat comsumption'!$D$2:$D$185,"total"),0)</f>
        <v>0</v>
      </c>
      <c r="O90" s="5">
        <f>IFERROR(SUMIFS('Eurostat comsumption'!O$2:O$185,'Eurostat comsumption'!$C$2:$C$185,'Eurostat market shares'!$C90,'Eurostat comsumption'!$D$2:$D$185,'Eurostat market shares'!$D90)/SUMIFS('Eurostat comsumption'!O$2:O$185,'Eurostat comsumption'!$C$2:$C$185,'Eurostat market shares'!$C90,'Eurostat comsumption'!$D$2:$D$185,"total"),0)</f>
        <v>0</v>
      </c>
      <c r="P90" s="5">
        <f>IFERROR(SUMIFS('Eurostat comsumption'!P$2:P$185,'Eurostat comsumption'!$C$2:$C$185,'Eurostat market shares'!$C90,'Eurostat comsumption'!$D$2:$D$185,'Eurostat market shares'!$D90)/SUMIFS('Eurostat comsumption'!P$2:P$185,'Eurostat comsumption'!$C$2:$C$185,'Eurostat market shares'!$C90,'Eurostat comsumption'!$D$2:$D$185,"total"),0)</f>
        <v>2.645622726417969E-3</v>
      </c>
      <c r="Q90" s="5">
        <f>IFERROR(SUMIFS('Eurostat comsumption'!Q$2:Q$185,'Eurostat comsumption'!$C$2:$C$185,'Eurostat market shares'!$C90,'Eurostat comsumption'!$D$2:$D$185,'Eurostat market shares'!$D90)/SUMIFS('Eurostat comsumption'!Q$2:Q$185,'Eurostat comsumption'!$C$2:$C$185,'Eurostat market shares'!$C90,'Eurostat comsumption'!$D$2:$D$185,"total"),0)</f>
        <v>2.1223157908259946E-2</v>
      </c>
      <c r="R90" s="5">
        <f>IFERROR(SUMIFS('Eurostat comsumption'!R$2:R$185,'Eurostat comsumption'!$C$2:$C$185,'Eurostat market shares'!$C90,'Eurostat comsumption'!$D$2:$D$185,'Eurostat market shares'!$D90)/SUMIFS('Eurostat comsumption'!R$2:R$185,'Eurostat comsumption'!$C$2:$C$185,'Eurostat market shares'!$C90,'Eurostat comsumption'!$D$2:$D$185,"total"),0)</f>
        <v>1.8256248569757685E-2</v>
      </c>
      <c r="S90" s="5">
        <f>IFERROR(SUMIFS('Eurostat comsumption'!S$2:S$185,'Eurostat comsumption'!$C$2:$C$185,'Eurostat market shares'!$C90,'Eurostat comsumption'!$D$2:$D$185,'Eurostat market shares'!$D90)/SUMIFS('Eurostat comsumption'!S$2:S$185,'Eurostat comsumption'!$C$2:$C$185,'Eurostat market shares'!$C90,'Eurostat comsumption'!$D$2:$D$185,"total"),0)</f>
        <v>2.474371632859973E-2</v>
      </c>
      <c r="T90" s="5">
        <f>IFERROR(SUMIFS('Eurostat comsumption'!T$2:T$185,'Eurostat comsumption'!$C$2:$C$185,'Eurostat market shares'!$C90,'Eurostat comsumption'!$D$2:$D$185,'Eurostat market shares'!$D90)/SUMIFS('Eurostat comsumption'!T$2:T$185,'Eurostat comsumption'!$C$2:$C$185,'Eurostat market shares'!$C90,'Eurostat comsumption'!$D$2:$D$185,"total"),0)</f>
        <v>1.5179472203047842E-2</v>
      </c>
      <c r="U90" s="5">
        <f>IFERROR(SUMIFS('Eurostat comsumption'!U$2:U$185,'Eurostat comsumption'!$C$2:$C$185,'Eurostat market shares'!$C90,'Eurostat comsumption'!$D$2:$D$185,'Eurostat market shares'!$D90)/SUMIFS('Eurostat comsumption'!U$2:U$185,'Eurostat comsumption'!$C$2:$C$185,'Eurostat market shares'!$C90,'Eurostat comsumption'!$D$2:$D$185,"total"),0)</f>
        <v>2.0951523925036193E-2</v>
      </c>
      <c r="V90" s="5">
        <f>IFERROR(SUMIFS('Eurostat comsumption'!V$2:V$185,'Eurostat comsumption'!$C$2:$C$185,'Eurostat market shares'!$C90,'Eurostat comsumption'!$D$2:$D$185,'Eurostat market shares'!$D90)/SUMIFS('Eurostat comsumption'!V$2:V$185,'Eurostat comsumption'!$C$2:$C$185,'Eurostat market shares'!$C90,'Eurostat comsumption'!$D$2:$D$185,"total"),0)</f>
        <v>2.1287603902160075E-2</v>
      </c>
      <c r="W90" s="5">
        <f>IFERROR(SUMIFS('Eurostat comsumption'!W$2:W$185,'Eurostat comsumption'!$C$2:$C$185,'Eurostat market shares'!$C90,'Eurostat comsumption'!$D$2:$D$185,'Eurostat market shares'!$D90)/SUMIFS('Eurostat comsumption'!W$2:W$185,'Eurostat comsumption'!$C$2:$C$185,'Eurostat market shares'!$C90,'Eurostat comsumption'!$D$2:$D$185,"total"),0)</f>
        <v>2.0678263634038966E-2</v>
      </c>
      <c r="X90" s="5">
        <f>IFERROR(SUMIFS('Eurostat comsumption'!X$2:X$185,'Eurostat comsumption'!$C$2:$C$185,'Eurostat market shares'!$C90,'Eurostat comsumption'!$D$2:$D$185,'Eurostat market shares'!$D90)/SUMIFS('Eurostat comsumption'!X$2:X$185,'Eurostat comsumption'!$C$2:$C$185,'Eurostat market shares'!$C90,'Eurostat comsumption'!$D$2:$D$185,"total"),0)</f>
        <v>2.5168425982635013E-2</v>
      </c>
      <c r="Y90" s="5">
        <f>IFERROR(SUMIFS('Eurostat comsumption'!Y$2:Y$185,'Eurostat comsumption'!$C$2:$C$185,'Eurostat market shares'!$C90,'Eurostat comsumption'!$D$2:$D$185,'Eurostat market shares'!$D90)/SUMIFS('Eurostat comsumption'!Y$2:Y$185,'Eurostat comsumption'!$C$2:$C$185,'Eurostat market shares'!$C90,'Eurostat comsumption'!$D$2:$D$185,"total"),0)</f>
        <v>2.0864172413551187E-2</v>
      </c>
      <c r="Z90" s="5">
        <f>IFERROR(SUMIFS('Eurostat comsumption'!Z$2:Z$185,'Eurostat comsumption'!$C$2:$C$185,'Eurostat market shares'!$C90,'Eurostat comsumption'!$D$2:$D$185,'Eurostat market shares'!$D90)/SUMIFS('Eurostat comsumption'!Z$2:Z$185,'Eurostat comsumption'!$C$2:$C$185,'Eurostat market shares'!$C90,'Eurostat comsumption'!$D$2:$D$185,"total"),0)</f>
        <v>1.6907536690124094E-2</v>
      </c>
    </row>
    <row r="91" spans="1:26" x14ac:dyDescent="0.3">
      <c r="A91" t="s">
        <v>9</v>
      </c>
      <c r="B91" t="s">
        <v>10</v>
      </c>
      <c r="C91" t="s">
        <v>34</v>
      </c>
      <c r="D91" t="s">
        <v>21</v>
      </c>
      <c r="E91" t="s">
        <v>13</v>
      </c>
      <c r="F91" t="s">
        <v>14</v>
      </c>
      <c r="G91" t="s">
        <v>14</v>
      </c>
      <c r="H91" t="s">
        <v>73</v>
      </c>
      <c r="I91" t="s">
        <v>16</v>
      </c>
      <c r="J91" s="5">
        <f>IFERROR(SUMIFS('Eurostat comsumption'!J$2:J$185,'Eurostat comsumption'!$C$2:$C$185,'Eurostat market shares'!$C91,'Eurostat comsumption'!$D$2:$D$185,'Eurostat market shares'!$D91)/SUMIFS('Eurostat comsumption'!J$2:J$185,'Eurostat comsumption'!$C$2:$C$185,'Eurostat market shares'!$C91,'Eurostat comsumption'!$D$2:$D$185,"total"),0)</f>
        <v>0</v>
      </c>
      <c r="K91" s="5">
        <f>IFERROR(SUMIFS('Eurostat comsumption'!K$2:K$185,'Eurostat comsumption'!$C$2:$C$185,'Eurostat market shares'!$C91,'Eurostat comsumption'!$D$2:$D$185,'Eurostat market shares'!$D91)/SUMIFS('Eurostat comsumption'!K$2:K$185,'Eurostat comsumption'!$C$2:$C$185,'Eurostat market shares'!$C91,'Eurostat comsumption'!$D$2:$D$185,"total"),0)</f>
        <v>0</v>
      </c>
      <c r="L91" s="5">
        <f>IFERROR(SUMIFS('Eurostat comsumption'!L$2:L$185,'Eurostat comsumption'!$C$2:$C$185,'Eurostat market shares'!$C91,'Eurostat comsumption'!$D$2:$D$185,'Eurostat market shares'!$D91)/SUMIFS('Eurostat comsumption'!L$2:L$185,'Eurostat comsumption'!$C$2:$C$185,'Eurostat market shares'!$C91,'Eurostat comsumption'!$D$2:$D$185,"total"),0)</f>
        <v>0</v>
      </c>
      <c r="M91" s="5">
        <f>IFERROR(SUMIFS('Eurostat comsumption'!M$2:M$185,'Eurostat comsumption'!$C$2:$C$185,'Eurostat market shares'!$C91,'Eurostat comsumption'!$D$2:$D$185,'Eurostat market shares'!$D91)/SUMIFS('Eurostat comsumption'!M$2:M$185,'Eurostat comsumption'!$C$2:$C$185,'Eurostat market shares'!$C91,'Eurostat comsumption'!$D$2:$D$185,"total"),0)</f>
        <v>0</v>
      </c>
      <c r="N91" s="5">
        <f>IFERROR(SUMIFS('Eurostat comsumption'!N$2:N$185,'Eurostat comsumption'!$C$2:$C$185,'Eurostat market shares'!$C91,'Eurostat comsumption'!$D$2:$D$185,'Eurostat market shares'!$D91)/SUMIFS('Eurostat comsumption'!N$2:N$185,'Eurostat comsumption'!$C$2:$C$185,'Eurostat market shares'!$C91,'Eurostat comsumption'!$D$2:$D$185,"total"),0)</f>
        <v>0</v>
      </c>
      <c r="O91" s="5">
        <f>IFERROR(SUMIFS('Eurostat comsumption'!O$2:O$185,'Eurostat comsumption'!$C$2:$C$185,'Eurostat market shares'!$C91,'Eurostat comsumption'!$D$2:$D$185,'Eurostat market shares'!$D91)/SUMIFS('Eurostat comsumption'!O$2:O$185,'Eurostat comsumption'!$C$2:$C$185,'Eurostat market shares'!$C91,'Eurostat comsumption'!$D$2:$D$185,"total"),0)</f>
        <v>0</v>
      </c>
      <c r="P91" s="5">
        <f>IFERROR(SUMIFS('Eurostat comsumption'!P$2:P$185,'Eurostat comsumption'!$C$2:$C$185,'Eurostat market shares'!$C91,'Eurostat comsumption'!$D$2:$D$185,'Eurostat market shares'!$D91)/SUMIFS('Eurostat comsumption'!P$2:P$185,'Eurostat comsumption'!$C$2:$C$185,'Eurostat market shares'!$C91,'Eurostat comsumption'!$D$2:$D$185,"total"),0)</f>
        <v>0</v>
      </c>
      <c r="Q91" s="5">
        <f>IFERROR(SUMIFS('Eurostat comsumption'!Q$2:Q$185,'Eurostat comsumption'!$C$2:$C$185,'Eurostat market shares'!$C91,'Eurostat comsumption'!$D$2:$D$185,'Eurostat market shares'!$D91)/SUMIFS('Eurostat comsumption'!Q$2:Q$185,'Eurostat comsumption'!$C$2:$C$185,'Eurostat market shares'!$C91,'Eurostat comsumption'!$D$2:$D$185,"total"),0)</f>
        <v>0</v>
      </c>
      <c r="R91" s="5">
        <f>IFERROR(SUMIFS('Eurostat comsumption'!R$2:R$185,'Eurostat comsumption'!$C$2:$C$185,'Eurostat market shares'!$C91,'Eurostat comsumption'!$D$2:$D$185,'Eurostat market shares'!$D91)/SUMIFS('Eurostat comsumption'!R$2:R$185,'Eurostat comsumption'!$C$2:$C$185,'Eurostat market shares'!$C91,'Eurostat comsumption'!$D$2:$D$185,"total"),0)</f>
        <v>0</v>
      </c>
      <c r="S91" s="5">
        <f>IFERROR(SUMIFS('Eurostat comsumption'!S$2:S$185,'Eurostat comsumption'!$C$2:$C$185,'Eurostat market shares'!$C91,'Eurostat comsumption'!$D$2:$D$185,'Eurostat market shares'!$D91)/SUMIFS('Eurostat comsumption'!S$2:S$185,'Eurostat comsumption'!$C$2:$C$185,'Eurostat market shares'!$C91,'Eurostat comsumption'!$D$2:$D$185,"total"),0)</f>
        <v>0</v>
      </c>
      <c r="T91" s="5">
        <f>IFERROR(SUMIFS('Eurostat comsumption'!T$2:T$185,'Eurostat comsumption'!$C$2:$C$185,'Eurostat market shares'!$C91,'Eurostat comsumption'!$D$2:$D$185,'Eurostat market shares'!$D91)/SUMIFS('Eurostat comsumption'!T$2:T$185,'Eurostat comsumption'!$C$2:$C$185,'Eurostat market shares'!$C91,'Eurostat comsumption'!$D$2:$D$185,"total"),0)</f>
        <v>0</v>
      </c>
      <c r="U91" s="5">
        <f>IFERROR(SUMIFS('Eurostat comsumption'!U$2:U$185,'Eurostat comsumption'!$C$2:$C$185,'Eurostat market shares'!$C91,'Eurostat comsumption'!$D$2:$D$185,'Eurostat market shares'!$D91)/SUMIFS('Eurostat comsumption'!U$2:U$185,'Eurostat comsumption'!$C$2:$C$185,'Eurostat market shares'!$C91,'Eurostat comsumption'!$D$2:$D$185,"total"),0)</f>
        <v>0</v>
      </c>
      <c r="V91" s="5">
        <f>IFERROR(SUMIFS('Eurostat comsumption'!V$2:V$185,'Eurostat comsumption'!$C$2:$C$185,'Eurostat market shares'!$C91,'Eurostat comsumption'!$D$2:$D$185,'Eurostat market shares'!$D91)/SUMIFS('Eurostat comsumption'!V$2:V$185,'Eurostat comsumption'!$C$2:$C$185,'Eurostat market shares'!$C91,'Eurostat comsumption'!$D$2:$D$185,"total"),0)</f>
        <v>0</v>
      </c>
      <c r="W91" s="5">
        <f>IFERROR(SUMIFS('Eurostat comsumption'!W$2:W$185,'Eurostat comsumption'!$C$2:$C$185,'Eurostat market shares'!$C91,'Eurostat comsumption'!$D$2:$D$185,'Eurostat market shares'!$D91)/SUMIFS('Eurostat comsumption'!W$2:W$185,'Eurostat comsumption'!$C$2:$C$185,'Eurostat market shares'!$C91,'Eurostat comsumption'!$D$2:$D$185,"total"),0)</f>
        <v>0</v>
      </c>
      <c r="X91" s="5">
        <f>IFERROR(SUMIFS('Eurostat comsumption'!X$2:X$185,'Eurostat comsumption'!$C$2:$C$185,'Eurostat market shares'!$C91,'Eurostat comsumption'!$D$2:$D$185,'Eurostat market shares'!$D91)/SUMIFS('Eurostat comsumption'!X$2:X$185,'Eurostat comsumption'!$C$2:$C$185,'Eurostat market shares'!$C91,'Eurostat comsumption'!$D$2:$D$185,"total"),0)</f>
        <v>0</v>
      </c>
      <c r="Y91" s="5">
        <f>IFERROR(SUMIFS('Eurostat comsumption'!Y$2:Y$185,'Eurostat comsumption'!$C$2:$C$185,'Eurostat market shares'!$C91,'Eurostat comsumption'!$D$2:$D$185,'Eurostat market shares'!$D91)/SUMIFS('Eurostat comsumption'!Y$2:Y$185,'Eurostat comsumption'!$C$2:$C$185,'Eurostat market shares'!$C91,'Eurostat comsumption'!$D$2:$D$185,"total"),0)</f>
        <v>0</v>
      </c>
      <c r="Z91" s="5">
        <f>IFERROR(SUMIFS('Eurostat comsumption'!Z$2:Z$185,'Eurostat comsumption'!$C$2:$C$185,'Eurostat market shares'!$C91,'Eurostat comsumption'!$D$2:$D$185,'Eurostat market shares'!$D91)/SUMIFS('Eurostat comsumption'!Z$2:Z$185,'Eurostat comsumption'!$C$2:$C$185,'Eurostat market shares'!$C91,'Eurostat comsumption'!$D$2:$D$185,"total"),0)</f>
        <v>0</v>
      </c>
    </row>
    <row r="92" spans="1:26" x14ac:dyDescent="0.3">
      <c r="A92" t="s">
        <v>9</v>
      </c>
      <c r="B92" t="s">
        <v>10</v>
      </c>
      <c r="C92" t="s">
        <v>34</v>
      </c>
      <c r="D92" t="s">
        <v>22</v>
      </c>
      <c r="E92" t="s">
        <v>13</v>
      </c>
      <c r="F92" t="s">
        <v>14</v>
      </c>
      <c r="G92" t="s">
        <v>14</v>
      </c>
      <c r="H92" t="s">
        <v>73</v>
      </c>
      <c r="I92" t="s">
        <v>16</v>
      </c>
      <c r="J92" s="5">
        <f>IFERROR(SUMIFS('Eurostat comsumption'!J$2:J$185,'Eurostat comsumption'!$C$2:$C$185,'Eurostat market shares'!$C92,'Eurostat comsumption'!$D$2:$D$185,'Eurostat market shares'!$D92)/SUMIFS('Eurostat comsumption'!J$2:J$185,'Eurostat comsumption'!$C$2:$C$185,'Eurostat market shares'!$C92,'Eurostat comsumption'!$D$2:$D$185,"total"),0)</f>
        <v>0.98988087981124362</v>
      </c>
      <c r="K92" s="5">
        <f>IFERROR(SUMIFS('Eurostat comsumption'!K$2:K$185,'Eurostat comsumption'!$C$2:$C$185,'Eurostat market shares'!$C92,'Eurostat comsumption'!$D$2:$D$185,'Eurostat market shares'!$D92)/SUMIFS('Eurostat comsumption'!K$2:K$185,'Eurostat comsumption'!$C$2:$C$185,'Eurostat market shares'!$C92,'Eurostat comsumption'!$D$2:$D$185,"total"),0)</f>
        <v>0.99019769653044376</v>
      </c>
      <c r="L92" s="5">
        <f>IFERROR(SUMIFS('Eurostat comsumption'!L$2:L$185,'Eurostat comsumption'!$C$2:$C$185,'Eurostat market shares'!$C92,'Eurostat comsumption'!$D$2:$D$185,'Eurostat market shares'!$D92)/SUMIFS('Eurostat comsumption'!L$2:L$185,'Eurostat comsumption'!$C$2:$C$185,'Eurostat market shares'!$C92,'Eurostat comsumption'!$D$2:$D$185,"total"),0)</f>
        <v>0.99056524714722682</v>
      </c>
      <c r="M92" s="5">
        <f>IFERROR(SUMIFS('Eurostat comsumption'!M$2:M$185,'Eurostat comsumption'!$C$2:$C$185,'Eurostat market shares'!$C92,'Eurostat comsumption'!$D$2:$D$185,'Eurostat market shares'!$D92)/SUMIFS('Eurostat comsumption'!M$2:M$185,'Eurostat comsumption'!$C$2:$C$185,'Eurostat market shares'!$C92,'Eurostat comsumption'!$D$2:$D$185,"total"),0)</f>
        <v>0.99046061974797206</v>
      </c>
      <c r="N92" s="5">
        <f>IFERROR(SUMIFS('Eurostat comsumption'!N$2:N$185,'Eurostat comsumption'!$C$2:$C$185,'Eurostat market shares'!$C92,'Eurostat comsumption'!$D$2:$D$185,'Eurostat market shares'!$D92)/SUMIFS('Eurostat comsumption'!N$2:N$185,'Eurostat comsumption'!$C$2:$C$185,'Eurostat market shares'!$C92,'Eurostat comsumption'!$D$2:$D$185,"total"),0)</f>
        <v>0.99036357147186171</v>
      </c>
      <c r="O92" s="5">
        <f>IFERROR(SUMIFS('Eurostat comsumption'!O$2:O$185,'Eurostat comsumption'!$C$2:$C$185,'Eurostat market shares'!$C92,'Eurostat comsumption'!$D$2:$D$185,'Eurostat market shares'!$D92)/SUMIFS('Eurostat comsumption'!O$2:O$185,'Eurostat comsumption'!$C$2:$C$185,'Eurostat market shares'!$C92,'Eurostat comsumption'!$D$2:$D$185,"total"),0)</f>
        <v>0.99069569326402807</v>
      </c>
      <c r="P92" s="5">
        <f>IFERROR(SUMIFS('Eurostat comsumption'!P$2:P$185,'Eurostat comsumption'!$C$2:$C$185,'Eurostat market shares'!$C92,'Eurostat comsumption'!$D$2:$D$185,'Eurostat market shares'!$D92)/SUMIFS('Eurostat comsumption'!P$2:P$185,'Eurostat comsumption'!$C$2:$C$185,'Eurostat market shares'!$C92,'Eurostat comsumption'!$D$2:$D$185,"total"),0)</f>
        <v>0.98826977570566144</v>
      </c>
      <c r="Q92" s="5">
        <f>IFERROR(SUMIFS('Eurostat comsumption'!Q$2:Q$185,'Eurostat comsumption'!$C$2:$C$185,'Eurostat market shares'!$C92,'Eurostat comsumption'!$D$2:$D$185,'Eurostat market shares'!$D92)/SUMIFS('Eurostat comsumption'!Q$2:Q$185,'Eurostat comsumption'!$C$2:$C$185,'Eurostat market shares'!$C92,'Eurostat comsumption'!$D$2:$D$185,"total"),0)</f>
        <v>0.96986106025860908</v>
      </c>
      <c r="R92" s="5">
        <f>IFERROR(SUMIFS('Eurostat comsumption'!R$2:R$185,'Eurostat comsumption'!$C$2:$C$185,'Eurostat market shares'!$C92,'Eurostat comsumption'!$D$2:$D$185,'Eurostat market shares'!$D92)/SUMIFS('Eurostat comsumption'!R$2:R$185,'Eurostat comsumption'!$C$2:$C$185,'Eurostat market shares'!$C92,'Eurostat comsumption'!$D$2:$D$185,"total"),0)</f>
        <v>0.97266648020544633</v>
      </c>
      <c r="S92" s="5">
        <f>IFERROR(SUMIFS('Eurostat comsumption'!S$2:S$185,'Eurostat comsumption'!$C$2:$C$185,'Eurostat market shares'!$C92,'Eurostat comsumption'!$D$2:$D$185,'Eurostat market shares'!$D92)/SUMIFS('Eurostat comsumption'!S$2:S$185,'Eurostat comsumption'!$C$2:$C$185,'Eurostat market shares'!$C92,'Eurostat comsumption'!$D$2:$D$185,"total"),0)</f>
        <v>0.96527662732676411</v>
      </c>
      <c r="T92" s="5">
        <f>IFERROR(SUMIFS('Eurostat comsumption'!T$2:T$185,'Eurostat comsumption'!$C$2:$C$185,'Eurostat market shares'!$C92,'Eurostat comsumption'!$D$2:$D$185,'Eurostat market shares'!$D92)/SUMIFS('Eurostat comsumption'!T$2:T$185,'Eurostat comsumption'!$C$2:$C$185,'Eurostat market shares'!$C92,'Eurostat comsumption'!$D$2:$D$185,"total"),0)</f>
        <v>0.97418759624064144</v>
      </c>
      <c r="U92" s="5">
        <f>IFERROR(SUMIFS('Eurostat comsumption'!U$2:U$185,'Eurostat comsumption'!$C$2:$C$185,'Eurostat market shares'!$C92,'Eurostat comsumption'!$D$2:$D$185,'Eurostat market shares'!$D92)/SUMIFS('Eurostat comsumption'!U$2:U$185,'Eurostat comsumption'!$C$2:$C$185,'Eurostat market shares'!$C92,'Eurostat comsumption'!$D$2:$D$185,"total"),0)</f>
        <v>0.9681586394877213</v>
      </c>
      <c r="V92" s="5">
        <f>IFERROR(SUMIFS('Eurostat comsumption'!V$2:V$185,'Eurostat comsumption'!$C$2:$C$185,'Eurostat market shares'!$C92,'Eurostat comsumption'!$D$2:$D$185,'Eurostat market shares'!$D92)/SUMIFS('Eurostat comsumption'!V$2:V$185,'Eurostat comsumption'!$C$2:$C$185,'Eurostat market shares'!$C92,'Eurostat comsumption'!$D$2:$D$185,"total"),0)</f>
        <v>0.96677853948111891</v>
      </c>
      <c r="W92" s="5">
        <f>IFERROR(SUMIFS('Eurostat comsumption'!W$2:W$185,'Eurostat comsumption'!$C$2:$C$185,'Eurostat market shares'!$C92,'Eurostat comsumption'!$D$2:$D$185,'Eurostat market shares'!$D92)/SUMIFS('Eurostat comsumption'!W$2:W$185,'Eurostat comsumption'!$C$2:$C$185,'Eurostat market shares'!$C92,'Eurostat comsumption'!$D$2:$D$185,"total"),0)</f>
        <v>0.96711658476913198</v>
      </c>
      <c r="X92" s="5">
        <f>IFERROR(SUMIFS('Eurostat comsumption'!X$2:X$185,'Eurostat comsumption'!$C$2:$C$185,'Eurostat market shares'!$C92,'Eurostat comsumption'!$D$2:$D$185,'Eurostat market shares'!$D92)/SUMIFS('Eurostat comsumption'!X$2:X$185,'Eurostat comsumption'!$C$2:$C$185,'Eurostat market shares'!$C92,'Eurostat comsumption'!$D$2:$D$185,"total"),0)</f>
        <v>0.96200598047339414</v>
      </c>
      <c r="Y92" s="5">
        <f>IFERROR(SUMIFS('Eurostat comsumption'!Y$2:Y$185,'Eurostat comsumption'!$C$2:$C$185,'Eurostat market shares'!$C92,'Eurostat comsumption'!$D$2:$D$185,'Eurostat market shares'!$D92)/SUMIFS('Eurostat comsumption'!Y$2:Y$185,'Eurostat comsumption'!$C$2:$C$185,'Eurostat market shares'!$C92,'Eurostat comsumption'!$D$2:$D$185,"total"),0)</f>
        <v>0.96600977964234847</v>
      </c>
      <c r="Z92" s="5">
        <f>IFERROR(SUMIFS('Eurostat comsumption'!Z$2:Z$185,'Eurostat comsumption'!$C$2:$C$185,'Eurostat market shares'!$C92,'Eurostat comsumption'!$D$2:$D$185,'Eurostat market shares'!$D92)/SUMIFS('Eurostat comsumption'!Z$2:Z$185,'Eurostat comsumption'!$C$2:$C$185,'Eurostat market shares'!$C92,'Eurostat comsumption'!$D$2:$D$185,"total"),0)</f>
        <v>0.96886411013332963</v>
      </c>
    </row>
    <row r="93" spans="1:26" x14ac:dyDescent="0.3">
      <c r="A93" t="s">
        <v>9</v>
      </c>
      <c r="B93" t="s">
        <v>10</v>
      </c>
      <c r="C93" t="s">
        <v>35</v>
      </c>
      <c r="D93" t="s">
        <v>12</v>
      </c>
      <c r="E93" t="s">
        <v>13</v>
      </c>
      <c r="F93" t="s">
        <v>14</v>
      </c>
      <c r="G93" t="s">
        <v>14</v>
      </c>
      <c r="H93" t="s">
        <v>73</v>
      </c>
      <c r="I93" t="s">
        <v>16</v>
      </c>
      <c r="J93" s="5">
        <f>IFERROR(SUMIFS('Eurostat comsumption'!J$2:J$185,'Eurostat comsumption'!$C$2:$C$185,'Eurostat market shares'!$C93,'Eurostat comsumption'!$D$2:$D$185,'Eurostat market shares'!$D93)/SUMIFS('Eurostat comsumption'!J$2:J$185,'Eurostat comsumption'!$C$2:$C$185,'Eurostat market shares'!$C93,'Eurostat comsumption'!$D$2:$D$185,"total"),0)</f>
        <v>1</v>
      </c>
      <c r="K93" s="5">
        <f>IFERROR(SUMIFS('Eurostat comsumption'!K$2:K$185,'Eurostat comsumption'!$C$2:$C$185,'Eurostat market shares'!$C93,'Eurostat comsumption'!$D$2:$D$185,'Eurostat market shares'!$D93)/SUMIFS('Eurostat comsumption'!K$2:K$185,'Eurostat comsumption'!$C$2:$C$185,'Eurostat market shares'!$C93,'Eurostat comsumption'!$D$2:$D$185,"total"),0)</f>
        <v>1</v>
      </c>
      <c r="L93" s="5">
        <f>IFERROR(SUMIFS('Eurostat comsumption'!L$2:L$185,'Eurostat comsumption'!$C$2:$C$185,'Eurostat market shares'!$C93,'Eurostat comsumption'!$D$2:$D$185,'Eurostat market shares'!$D93)/SUMIFS('Eurostat comsumption'!L$2:L$185,'Eurostat comsumption'!$C$2:$C$185,'Eurostat market shares'!$C93,'Eurostat comsumption'!$D$2:$D$185,"total"),0)</f>
        <v>1</v>
      </c>
      <c r="M93" s="5">
        <f>IFERROR(SUMIFS('Eurostat comsumption'!M$2:M$185,'Eurostat comsumption'!$C$2:$C$185,'Eurostat market shares'!$C93,'Eurostat comsumption'!$D$2:$D$185,'Eurostat market shares'!$D93)/SUMIFS('Eurostat comsumption'!M$2:M$185,'Eurostat comsumption'!$C$2:$C$185,'Eurostat market shares'!$C93,'Eurostat comsumption'!$D$2:$D$185,"total"),0)</f>
        <v>1</v>
      </c>
      <c r="N93" s="5">
        <f>IFERROR(SUMIFS('Eurostat comsumption'!N$2:N$185,'Eurostat comsumption'!$C$2:$C$185,'Eurostat market shares'!$C93,'Eurostat comsumption'!$D$2:$D$185,'Eurostat market shares'!$D93)/SUMIFS('Eurostat comsumption'!N$2:N$185,'Eurostat comsumption'!$C$2:$C$185,'Eurostat market shares'!$C93,'Eurostat comsumption'!$D$2:$D$185,"total"),0)</f>
        <v>1</v>
      </c>
      <c r="O93" s="5">
        <f>IFERROR(SUMIFS('Eurostat comsumption'!O$2:O$185,'Eurostat comsumption'!$C$2:$C$185,'Eurostat market shares'!$C93,'Eurostat comsumption'!$D$2:$D$185,'Eurostat market shares'!$D93)/SUMIFS('Eurostat comsumption'!O$2:O$185,'Eurostat comsumption'!$C$2:$C$185,'Eurostat market shares'!$C93,'Eurostat comsumption'!$D$2:$D$185,"total"),0)</f>
        <v>1</v>
      </c>
      <c r="P93" s="5">
        <f>IFERROR(SUMIFS('Eurostat comsumption'!P$2:P$185,'Eurostat comsumption'!$C$2:$C$185,'Eurostat market shares'!$C93,'Eurostat comsumption'!$D$2:$D$185,'Eurostat market shares'!$D93)/SUMIFS('Eurostat comsumption'!P$2:P$185,'Eurostat comsumption'!$C$2:$C$185,'Eurostat market shares'!$C93,'Eurostat comsumption'!$D$2:$D$185,"total"),0)</f>
        <v>1</v>
      </c>
      <c r="Q93" s="5">
        <f>IFERROR(SUMIFS('Eurostat comsumption'!Q$2:Q$185,'Eurostat comsumption'!$C$2:$C$185,'Eurostat market shares'!$C93,'Eurostat comsumption'!$D$2:$D$185,'Eurostat market shares'!$D93)/SUMIFS('Eurostat comsumption'!Q$2:Q$185,'Eurostat comsumption'!$C$2:$C$185,'Eurostat market shares'!$C93,'Eurostat comsumption'!$D$2:$D$185,"total"),0)</f>
        <v>1</v>
      </c>
      <c r="R93" s="5">
        <f>IFERROR(SUMIFS('Eurostat comsumption'!R$2:R$185,'Eurostat comsumption'!$C$2:$C$185,'Eurostat market shares'!$C93,'Eurostat comsumption'!$D$2:$D$185,'Eurostat market shares'!$D93)/SUMIFS('Eurostat comsumption'!R$2:R$185,'Eurostat comsumption'!$C$2:$C$185,'Eurostat market shares'!$C93,'Eurostat comsumption'!$D$2:$D$185,"total"),0)</f>
        <v>1</v>
      </c>
      <c r="S93" s="5">
        <f>IFERROR(SUMIFS('Eurostat comsumption'!S$2:S$185,'Eurostat comsumption'!$C$2:$C$185,'Eurostat market shares'!$C93,'Eurostat comsumption'!$D$2:$D$185,'Eurostat market shares'!$D93)/SUMIFS('Eurostat comsumption'!S$2:S$185,'Eurostat comsumption'!$C$2:$C$185,'Eurostat market shares'!$C93,'Eurostat comsumption'!$D$2:$D$185,"total"),0)</f>
        <v>1</v>
      </c>
      <c r="T93" s="5">
        <f>IFERROR(SUMIFS('Eurostat comsumption'!T$2:T$185,'Eurostat comsumption'!$C$2:$C$185,'Eurostat market shares'!$C93,'Eurostat comsumption'!$D$2:$D$185,'Eurostat market shares'!$D93)/SUMIFS('Eurostat comsumption'!T$2:T$185,'Eurostat comsumption'!$C$2:$C$185,'Eurostat market shares'!$C93,'Eurostat comsumption'!$D$2:$D$185,"total"),0)</f>
        <v>1</v>
      </c>
      <c r="U93" s="5">
        <f>IFERROR(SUMIFS('Eurostat comsumption'!U$2:U$185,'Eurostat comsumption'!$C$2:$C$185,'Eurostat market shares'!$C93,'Eurostat comsumption'!$D$2:$D$185,'Eurostat market shares'!$D93)/SUMIFS('Eurostat comsumption'!U$2:U$185,'Eurostat comsumption'!$C$2:$C$185,'Eurostat market shares'!$C93,'Eurostat comsumption'!$D$2:$D$185,"total"),0)</f>
        <v>1</v>
      </c>
      <c r="V93" s="5">
        <f>IFERROR(SUMIFS('Eurostat comsumption'!V$2:V$185,'Eurostat comsumption'!$C$2:$C$185,'Eurostat market shares'!$C93,'Eurostat comsumption'!$D$2:$D$185,'Eurostat market shares'!$D93)/SUMIFS('Eurostat comsumption'!V$2:V$185,'Eurostat comsumption'!$C$2:$C$185,'Eurostat market shares'!$C93,'Eurostat comsumption'!$D$2:$D$185,"total"),0)</f>
        <v>1</v>
      </c>
      <c r="W93" s="5">
        <f>IFERROR(SUMIFS('Eurostat comsumption'!W$2:W$185,'Eurostat comsumption'!$C$2:$C$185,'Eurostat market shares'!$C93,'Eurostat comsumption'!$D$2:$D$185,'Eurostat market shares'!$D93)/SUMIFS('Eurostat comsumption'!W$2:W$185,'Eurostat comsumption'!$C$2:$C$185,'Eurostat market shares'!$C93,'Eurostat comsumption'!$D$2:$D$185,"total"),0)</f>
        <v>1</v>
      </c>
      <c r="X93" s="5">
        <f>IFERROR(SUMIFS('Eurostat comsumption'!X$2:X$185,'Eurostat comsumption'!$C$2:$C$185,'Eurostat market shares'!$C93,'Eurostat comsumption'!$D$2:$D$185,'Eurostat market shares'!$D93)/SUMIFS('Eurostat comsumption'!X$2:X$185,'Eurostat comsumption'!$C$2:$C$185,'Eurostat market shares'!$C93,'Eurostat comsumption'!$D$2:$D$185,"total"),0)</f>
        <v>1</v>
      </c>
      <c r="Y93" s="5">
        <f>IFERROR(SUMIFS('Eurostat comsumption'!Y$2:Y$185,'Eurostat comsumption'!$C$2:$C$185,'Eurostat market shares'!$C93,'Eurostat comsumption'!$D$2:$D$185,'Eurostat market shares'!$D93)/SUMIFS('Eurostat comsumption'!Y$2:Y$185,'Eurostat comsumption'!$C$2:$C$185,'Eurostat market shares'!$C93,'Eurostat comsumption'!$D$2:$D$185,"total"),0)</f>
        <v>1</v>
      </c>
      <c r="Z93" s="5">
        <f>IFERROR(SUMIFS('Eurostat comsumption'!Z$2:Z$185,'Eurostat comsumption'!$C$2:$C$185,'Eurostat market shares'!$C93,'Eurostat comsumption'!$D$2:$D$185,'Eurostat market shares'!$D93)/SUMIFS('Eurostat comsumption'!Z$2:Z$185,'Eurostat comsumption'!$C$2:$C$185,'Eurostat market shares'!$C93,'Eurostat comsumption'!$D$2:$D$185,"total"),0)</f>
        <v>1</v>
      </c>
    </row>
    <row r="94" spans="1:26" x14ac:dyDescent="0.3">
      <c r="A94" t="s">
        <v>9</v>
      </c>
      <c r="B94" t="s">
        <v>10</v>
      </c>
      <c r="C94" t="s">
        <v>35</v>
      </c>
      <c r="D94" t="s">
        <v>17</v>
      </c>
      <c r="E94" t="s">
        <v>13</v>
      </c>
      <c r="F94" t="s">
        <v>14</v>
      </c>
      <c r="G94" t="s">
        <v>14</v>
      </c>
      <c r="H94" t="s">
        <v>73</v>
      </c>
      <c r="I94" t="s">
        <v>16</v>
      </c>
      <c r="J94" s="5">
        <f>IFERROR(SUMIFS('Eurostat comsumption'!J$2:J$185,'Eurostat comsumption'!$C$2:$C$185,'Eurostat market shares'!$C94,'Eurostat comsumption'!$D$2:$D$185,'Eurostat market shares'!$D94)/SUMIFS('Eurostat comsumption'!J$2:J$185,'Eurostat comsumption'!$C$2:$C$185,'Eurostat market shares'!$C94,'Eurostat comsumption'!$D$2:$D$185,"total"),0)</f>
        <v>3.8412002621054296E-4</v>
      </c>
      <c r="K94" s="5">
        <f>IFERROR(SUMIFS('Eurostat comsumption'!K$2:K$185,'Eurostat comsumption'!$C$2:$C$185,'Eurostat market shares'!$C94,'Eurostat comsumption'!$D$2:$D$185,'Eurostat market shares'!$D94)/SUMIFS('Eurostat comsumption'!K$2:K$185,'Eurostat comsumption'!$C$2:$C$185,'Eurostat market shares'!$C94,'Eurostat comsumption'!$D$2:$D$185,"total"),0)</f>
        <v>5.3319114902692613E-4</v>
      </c>
      <c r="L94" s="5">
        <f>IFERROR(SUMIFS('Eurostat comsumption'!L$2:L$185,'Eurostat comsumption'!$C$2:$C$185,'Eurostat market shares'!$C94,'Eurostat comsumption'!$D$2:$D$185,'Eurostat market shares'!$D94)/SUMIFS('Eurostat comsumption'!L$2:L$185,'Eurostat comsumption'!$C$2:$C$185,'Eurostat market shares'!$C94,'Eurostat comsumption'!$D$2:$D$185,"total"),0)</f>
        <v>6.8327088384394978E-4</v>
      </c>
      <c r="M94" s="5">
        <f>IFERROR(SUMIFS('Eurostat comsumption'!M$2:M$185,'Eurostat comsumption'!$C$2:$C$185,'Eurostat market shares'!$C94,'Eurostat comsumption'!$D$2:$D$185,'Eurostat market shares'!$D94)/SUMIFS('Eurostat comsumption'!M$2:M$185,'Eurostat comsumption'!$C$2:$C$185,'Eurostat market shares'!$C94,'Eurostat comsumption'!$D$2:$D$185,"total"),0)</f>
        <v>1.4882605122281704E-3</v>
      </c>
      <c r="N94" s="5">
        <f>IFERROR(SUMIFS('Eurostat comsumption'!N$2:N$185,'Eurostat comsumption'!$C$2:$C$185,'Eurostat market shares'!$C94,'Eurostat comsumption'!$D$2:$D$185,'Eurostat market shares'!$D94)/SUMIFS('Eurostat comsumption'!N$2:N$185,'Eurostat comsumption'!$C$2:$C$185,'Eurostat market shares'!$C94,'Eurostat comsumption'!$D$2:$D$185,"total"),0)</f>
        <v>1.9553072625698325E-3</v>
      </c>
      <c r="O94" s="5">
        <f>IFERROR(SUMIFS('Eurostat comsumption'!O$2:O$185,'Eurostat comsumption'!$C$2:$C$185,'Eurostat market shares'!$C94,'Eurostat comsumption'!$D$2:$D$185,'Eurostat market shares'!$D94)/SUMIFS('Eurostat comsumption'!O$2:O$185,'Eurostat comsumption'!$C$2:$C$185,'Eurostat market shares'!$C94,'Eurostat comsumption'!$D$2:$D$185,"total"),0)</f>
        <v>2.0436110818497838E-3</v>
      </c>
      <c r="P94" s="5">
        <f>IFERROR(SUMIFS('Eurostat comsumption'!P$2:P$185,'Eurostat comsumption'!$C$2:$C$185,'Eurostat market shares'!$C94,'Eurostat comsumption'!$D$2:$D$185,'Eurostat market shares'!$D94)/SUMIFS('Eurostat comsumption'!P$2:P$185,'Eurostat comsumption'!$C$2:$C$185,'Eurostat market shares'!$C94,'Eurostat comsumption'!$D$2:$D$185,"total"),0)</f>
        <v>2.083994919021912E-3</v>
      </c>
      <c r="Q94" s="5">
        <f>IFERROR(SUMIFS('Eurostat comsumption'!Q$2:Q$185,'Eurostat comsumption'!$C$2:$C$185,'Eurostat market shares'!$C94,'Eurostat comsumption'!$D$2:$D$185,'Eurostat market shares'!$D94)/SUMIFS('Eurostat comsumption'!Q$2:Q$185,'Eurostat comsumption'!$C$2:$C$185,'Eurostat market shares'!$C94,'Eurostat comsumption'!$D$2:$D$185,"total"),0)</f>
        <v>7.7479338842975209E-3</v>
      </c>
      <c r="R94" s="5">
        <f>IFERROR(SUMIFS('Eurostat comsumption'!R$2:R$185,'Eurostat comsumption'!$C$2:$C$185,'Eurostat market shares'!$C94,'Eurostat comsumption'!$D$2:$D$185,'Eurostat market shares'!$D94)/SUMIFS('Eurostat comsumption'!R$2:R$185,'Eurostat comsumption'!$C$2:$C$185,'Eurostat market shares'!$C94,'Eurostat comsumption'!$D$2:$D$185,"total"),0)</f>
        <v>9.2671413093948305E-3</v>
      </c>
      <c r="S94" s="5">
        <f>IFERROR(SUMIFS('Eurostat comsumption'!S$2:S$185,'Eurostat comsumption'!$C$2:$C$185,'Eurostat market shares'!$C94,'Eurostat comsumption'!$D$2:$D$185,'Eurostat market shares'!$D94)/SUMIFS('Eurostat comsumption'!S$2:S$185,'Eurostat comsumption'!$C$2:$C$185,'Eurostat market shares'!$C94,'Eurostat comsumption'!$D$2:$D$185,"total"),0)</f>
        <v>1.0093413552881569E-2</v>
      </c>
      <c r="T94" s="5">
        <f>IFERROR(SUMIFS('Eurostat comsumption'!T$2:T$185,'Eurostat comsumption'!$C$2:$C$185,'Eurostat market shares'!$C94,'Eurostat comsumption'!$D$2:$D$185,'Eurostat market shares'!$D94)/SUMIFS('Eurostat comsumption'!T$2:T$185,'Eurostat comsumption'!$C$2:$C$185,'Eurostat market shares'!$C94,'Eurostat comsumption'!$D$2:$D$185,"total"),0)</f>
        <v>1.0165754115822323E-2</v>
      </c>
      <c r="U94" s="5">
        <f>IFERROR(SUMIFS('Eurostat comsumption'!U$2:U$185,'Eurostat comsumption'!$C$2:$C$185,'Eurostat market shares'!$C94,'Eurostat comsumption'!$D$2:$D$185,'Eurostat market shares'!$D94)/SUMIFS('Eurostat comsumption'!U$2:U$185,'Eurostat comsumption'!$C$2:$C$185,'Eurostat market shares'!$C94,'Eurostat comsumption'!$D$2:$D$185,"total"),0)</f>
        <v>1.1936510272020012E-2</v>
      </c>
      <c r="V94" s="5">
        <f>IFERROR(SUMIFS('Eurostat comsumption'!V$2:V$185,'Eurostat comsumption'!$C$2:$C$185,'Eurostat market shares'!$C94,'Eurostat comsumption'!$D$2:$D$185,'Eurostat market shares'!$D94)/SUMIFS('Eurostat comsumption'!V$2:V$185,'Eurostat comsumption'!$C$2:$C$185,'Eurostat market shares'!$C94,'Eurostat comsumption'!$D$2:$D$185,"total"),0)</f>
        <v>1.602686269171431E-2</v>
      </c>
      <c r="W94" s="5">
        <f>IFERROR(SUMIFS('Eurostat comsumption'!W$2:W$185,'Eurostat comsumption'!$C$2:$C$185,'Eurostat market shares'!$C94,'Eurostat comsumption'!$D$2:$D$185,'Eurostat market shares'!$D94)/SUMIFS('Eurostat comsumption'!W$2:W$185,'Eurostat comsumption'!$C$2:$C$185,'Eurostat market shares'!$C94,'Eurostat comsumption'!$D$2:$D$185,"total"),0)</f>
        <v>1.9059836891780445E-2</v>
      </c>
      <c r="X94" s="5">
        <f>IFERROR(SUMIFS('Eurostat comsumption'!X$2:X$185,'Eurostat comsumption'!$C$2:$C$185,'Eurostat market shares'!$C94,'Eurostat comsumption'!$D$2:$D$185,'Eurostat market shares'!$D94)/SUMIFS('Eurostat comsumption'!X$2:X$185,'Eurostat comsumption'!$C$2:$C$185,'Eurostat market shares'!$C94,'Eurostat comsumption'!$D$2:$D$185,"total"),0)</f>
        <v>2.2028216745865106E-2</v>
      </c>
      <c r="Y94" s="5">
        <f>IFERROR(SUMIFS('Eurostat comsumption'!Y$2:Y$185,'Eurostat comsumption'!$C$2:$C$185,'Eurostat market shares'!$C94,'Eurostat comsumption'!$D$2:$D$185,'Eurostat market shares'!$D94)/SUMIFS('Eurostat comsumption'!Y$2:Y$185,'Eurostat comsumption'!$C$2:$C$185,'Eurostat market shares'!$C94,'Eurostat comsumption'!$D$2:$D$185,"total"),0)</f>
        <v>2.5612906823293244E-2</v>
      </c>
      <c r="Z94" s="5">
        <f>IFERROR(SUMIFS('Eurostat comsumption'!Z$2:Z$185,'Eurostat comsumption'!$C$2:$C$185,'Eurostat market shares'!$C94,'Eurostat comsumption'!$D$2:$D$185,'Eurostat market shares'!$D94)/SUMIFS('Eurostat comsumption'!Z$2:Z$185,'Eurostat comsumption'!$C$2:$C$185,'Eurostat market shares'!$C94,'Eurostat comsumption'!$D$2:$D$185,"total"),0)</f>
        <v>2.3860604816894573E-2</v>
      </c>
    </row>
    <row r="95" spans="1:26" x14ac:dyDescent="0.3">
      <c r="A95" t="s">
        <v>9</v>
      </c>
      <c r="B95" t="s">
        <v>10</v>
      </c>
      <c r="C95" t="s">
        <v>35</v>
      </c>
      <c r="D95" t="s">
        <v>18</v>
      </c>
      <c r="E95" t="s">
        <v>13</v>
      </c>
      <c r="F95" t="s">
        <v>14</v>
      </c>
      <c r="G95" t="s">
        <v>14</v>
      </c>
      <c r="H95" t="s">
        <v>73</v>
      </c>
      <c r="I95" t="s">
        <v>16</v>
      </c>
      <c r="J95" s="5">
        <f>IFERROR(SUMIFS('Eurostat comsumption'!J$2:J$185,'Eurostat comsumption'!$C$2:$C$185,'Eurostat market shares'!$C95,'Eurostat comsumption'!$D$2:$D$185,'Eurostat market shares'!$D95)/SUMIFS('Eurostat comsumption'!J$2:J$185,'Eurostat comsumption'!$C$2:$C$185,'Eurostat market shares'!$C95,'Eurostat comsumption'!$D$2:$D$185,"total"),0)</f>
        <v>0</v>
      </c>
      <c r="K95" s="5">
        <f>IFERROR(SUMIFS('Eurostat comsumption'!K$2:K$185,'Eurostat comsumption'!$C$2:$C$185,'Eurostat market shares'!$C95,'Eurostat comsumption'!$D$2:$D$185,'Eurostat market shares'!$D95)/SUMIFS('Eurostat comsumption'!K$2:K$185,'Eurostat comsumption'!$C$2:$C$185,'Eurostat market shares'!$C95,'Eurostat comsumption'!$D$2:$D$185,"total"),0)</f>
        <v>0</v>
      </c>
      <c r="L95" s="5">
        <f>IFERROR(SUMIFS('Eurostat comsumption'!L$2:L$185,'Eurostat comsumption'!$C$2:$C$185,'Eurostat market shares'!$C95,'Eurostat comsumption'!$D$2:$D$185,'Eurostat market shares'!$D95)/SUMIFS('Eurostat comsumption'!L$2:L$185,'Eurostat comsumption'!$C$2:$C$185,'Eurostat market shares'!$C95,'Eurostat comsumption'!$D$2:$D$185,"total"),0)</f>
        <v>0</v>
      </c>
      <c r="M95" s="5">
        <f>IFERROR(SUMIFS('Eurostat comsumption'!M$2:M$185,'Eurostat comsumption'!$C$2:$C$185,'Eurostat market shares'!$C95,'Eurostat comsumption'!$D$2:$D$185,'Eurostat market shares'!$D95)/SUMIFS('Eurostat comsumption'!M$2:M$185,'Eurostat comsumption'!$C$2:$C$185,'Eurostat market shares'!$C95,'Eurostat comsumption'!$D$2:$D$185,"total"),0)</f>
        <v>0</v>
      </c>
      <c r="N95" s="5">
        <f>IFERROR(SUMIFS('Eurostat comsumption'!N$2:N$185,'Eurostat comsumption'!$C$2:$C$185,'Eurostat market shares'!$C95,'Eurostat comsumption'!$D$2:$D$185,'Eurostat market shares'!$D95)/SUMIFS('Eurostat comsumption'!N$2:N$185,'Eurostat comsumption'!$C$2:$C$185,'Eurostat market shares'!$C95,'Eurostat comsumption'!$D$2:$D$185,"total"),0)</f>
        <v>0</v>
      </c>
      <c r="O95" s="5">
        <f>IFERROR(SUMIFS('Eurostat comsumption'!O$2:O$185,'Eurostat comsumption'!$C$2:$C$185,'Eurostat market shares'!$C95,'Eurostat comsumption'!$D$2:$D$185,'Eurostat market shares'!$D95)/SUMIFS('Eurostat comsumption'!O$2:O$185,'Eurostat comsumption'!$C$2:$C$185,'Eurostat market shares'!$C95,'Eurostat comsumption'!$D$2:$D$185,"total"),0)</f>
        <v>0</v>
      </c>
      <c r="P95" s="5">
        <f>IFERROR(SUMIFS('Eurostat comsumption'!P$2:P$185,'Eurostat comsumption'!$C$2:$C$185,'Eurostat market shares'!$C95,'Eurostat comsumption'!$D$2:$D$185,'Eurostat market shares'!$D95)/SUMIFS('Eurostat comsumption'!P$2:P$185,'Eurostat comsumption'!$C$2:$C$185,'Eurostat market shares'!$C95,'Eurostat comsumption'!$D$2:$D$185,"total"),0)</f>
        <v>0</v>
      </c>
      <c r="Q95" s="5">
        <f>IFERROR(SUMIFS('Eurostat comsumption'!Q$2:Q$185,'Eurostat comsumption'!$C$2:$C$185,'Eurostat market shares'!$C95,'Eurostat comsumption'!$D$2:$D$185,'Eurostat market shares'!$D95)/SUMIFS('Eurostat comsumption'!Q$2:Q$185,'Eurostat comsumption'!$C$2:$C$185,'Eurostat market shares'!$C95,'Eurostat comsumption'!$D$2:$D$185,"total"),0)</f>
        <v>0</v>
      </c>
      <c r="R95" s="5">
        <f>IFERROR(SUMIFS('Eurostat comsumption'!R$2:R$185,'Eurostat comsumption'!$C$2:$C$185,'Eurostat market shares'!$C95,'Eurostat comsumption'!$D$2:$D$185,'Eurostat market shares'!$D95)/SUMIFS('Eurostat comsumption'!R$2:R$185,'Eurostat comsumption'!$C$2:$C$185,'Eurostat market shares'!$C95,'Eurostat comsumption'!$D$2:$D$185,"total"),0)</f>
        <v>0</v>
      </c>
      <c r="S95" s="5">
        <f>IFERROR(SUMIFS('Eurostat comsumption'!S$2:S$185,'Eurostat comsumption'!$C$2:$C$185,'Eurostat market shares'!$C95,'Eurostat comsumption'!$D$2:$D$185,'Eurostat market shares'!$D95)/SUMIFS('Eurostat comsumption'!S$2:S$185,'Eurostat comsumption'!$C$2:$C$185,'Eurostat market shares'!$C95,'Eurostat comsumption'!$D$2:$D$185,"total"),0)</f>
        <v>0</v>
      </c>
      <c r="T95" s="5">
        <f>IFERROR(SUMIFS('Eurostat comsumption'!T$2:T$185,'Eurostat comsumption'!$C$2:$C$185,'Eurostat market shares'!$C95,'Eurostat comsumption'!$D$2:$D$185,'Eurostat market shares'!$D95)/SUMIFS('Eurostat comsumption'!T$2:T$185,'Eurostat comsumption'!$C$2:$C$185,'Eurostat market shares'!$C95,'Eurostat comsumption'!$D$2:$D$185,"total"),0)</f>
        <v>0</v>
      </c>
      <c r="U95" s="5">
        <f>IFERROR(SUMIFS('Eurostat comsumption'!U$2:U$185,'Eurostat comsumption'!$C$2:$C$185,'Eurostat market shares'!$C95,'Eurostat comsumption'!$D$2:$D$185,'Eurostat market shares'!$D95)/SUMIFS('Eurostat comsumption'!U$2:U$185,'Eurostat comsumption'!$C$2:$C$185,'Eurostat market shares'!$C95,'Eurostat comsumption'!$D$2:$D$185,"total"),0)</f>
        <v>0</v>
      </c>
      <c r="V95" s="5">
        <f>IFERROR(SUMIFS('Eurostat comsumption'!V$2:V$185,'Eurostat comsumption'!$C$2:$C$185,'Eurostat market shares'!$C95,'Eurostat comsumption'!$D$2:$D$185,'Eurostat market shares'!$D95)/SUMIFS('Eurostat comsumption'!V$2:V$185,'Eurostat comsumption'!$C$2:$C$185,'Eurostat market shares'!$C95,'Eurostat comsumption'!$D$2:$D$185,"total"),0)</f>
        <v>0</v>
      </c>
      <c r="W95" s="5">
        <f>IFERROR(SUMIFS('Eurostat comsumption'!W$2:W$185,'Eurostat comsumption'!$C$2:$C$185,'Eurostat market shares'!$C95,'Eurostat comsumption'!$D$2:$D$185,'Eurostat market shares'!$D95)/SUMIFS('Eurostat comsumption'!W$2:W$185,'Eurostat comsumption'!$C$2:$C$185,'Eurostat market shares'!$C95,'Eurostat comsumption'!$D$2:$D$185,"total"),0)</f>
        <v>0</v>
      </c>
      <c r="X95" s="5">
        <f>IFERROR(SUMIFS('Eurostat comsumption'!X$2:X$185,'Eurostat comsumption'!$C$2:$C$185,'Eurostat market shares'!$C95,'Eurostat comsumption'!$D$2:$D$185,'Eurostat market shares'!$D95)/SUMIFS('Eurostat comsumption'!X$2:X$185,'Eurostat comsumption'!$C$2:$C$185,'Eurostat market shares'!$C95,'Eurostat comsumption'!$D$2:$D$185,"total"),0)</f>
        <v>0</v>
      </c>
      <c r="Y95" s="5">
        <f>IFERROR(SUMIFS('Eurostat comsumption'!Y$2:Y$185,'Eurostat comsumption'!$C$2:$C$185,'Eurostat market shares'!$C95,'Eurostat comsumption'!$D$2:$D$185,'Eurostat market shares'!$D95)/SUMIFS('Eurostat comsumption'!Y$2:Y$185,'Eurostat comsumption'!$C$2:$C$185,'Eurostat market shares'!$C95,'Eurostat comsumption'!$D$2:$D$185,"total"),0)</f>
        <v>0</v>
      </c>
      <c r="Z95" s="5">
        <f>IFERROR(SUMIFS('Eurostat comsumption'!Z$2:Z$185,'Eurostat comsumption'!$C$2:$C$185,'Eurostat market shares'!$C95,'Eurostat comsumption'!$D$2:$D$185,'Eurostat market shares'!$D95)/SUMIFS('Eurostat comsumption'!Z$2:Z$185,'Eurostat comsumption'!$C$2:$C$185,'Eurostat market shares'!$C95,'Eurostat comsumption'!$D$2:$D$185,"total"),0)</f>
        <v>0</v>
      </c>
    </row>
    <row r="96" spans="1:26" x14ac:dyDescent="0.3">
      <c r="A96" t="s">
        <v>9</v>
      </c>
      <c r="B96" t="s">
        <v>10</v>
      </c>
      <c r="C96" t="s">
        <v>35</v>
      </c>
      <c r="D96" t="s">
        <v>19</v>
      </c>
      <c r="E96" t="s">
        <v>13</v>
      </c>
      <c r="F96" t="s">
        <v>14</v>
      </c>
      <c r="G96" t="s">
        <v>14</v>
      </c>
      <c r="H96" t="s">
        <v>73</v>
      </c>
      <c r="I96" t="s">
        <v>16</v>
      </c>
      <c r="J96" s="5">
        <f>IFERROR(SUMIFS('Eurostat comsumption'!J$2:J$185,'Eurostat comsumption'!$C$2:$C$185,'Eurostat market shares'!$C96,'Eurostat comsumption'!$D$2:$D$185,'Eurostat market shares'!$D96)/SUMIFS('Eurostat comsumption'!J$2:J$185,'Eurostat comsumption'!$C$2:$C$185,'Eurostat market shares'!$C96,'Eurostat comsumption'!$D$2:$D$185,"total"),0)</f>
        <v>1.2133673769121269E-2</v>
      </c>
      <c r="K96" s="5">
        <f>IFERROR(SUMIFS('Eurostat comsumption'!K$2:K$185,'Eurostat comsumption'!$C$2:$C$185,'Eurostat market shares'!$C96,'Eurostat comsumption'!$D$2:$D$185,'Eurostat market shares'!$D96)/SUMIFS('Eurostat comsumption'!K$2:K$185,'Eurostat comsumption'!$C$2:$C$185,'Eurostat market shares'!$C96,'Eurostat comsumption'!$D$2:$D$185,"total"),0)</f>
        <v>1.2152314938238692E-2</v>
      </c>
      <c r="L96" s="5">
        <f>IFERROR(SUMIFS('Eurostat comsumption'!L$2:L$185,'Eurostat comsumption'!$C$2:$C$185,'Eurostat market shares'!$C96,'Eurostat comsumption'!$D$2:$D$185,'Eurostat market shares'!$D96)/SUMIFS('Eurostat comsumption'!L$2:L$185,'Eurostat comsumption'!$C$2:$C$185,'Eurostat market shares'!$C96,'Eurostat comsumption'!$D$2:$D$185,"total"),0)</f>
        <v>1.1946219969142606E-2</v>
      </c>
      <c r="M96" s="5">
        <f>IFERROR(SUMIFS('Eurostat comsumption'!M$2:M$185,'Eurostat comsumption'!$C$2:$C$185,'Eurostat market shares'!$C96,'Eurostat comsumption'!$D$2:$D$185,'Eurostat market shares'!$D96)/SUMIFS('Eurostat comsumption'!M$2:M$185,'Eurostat comsumption'!$C$2:$C$185,'Eurostat market shares'!$C96,'Eurostat comsumption'!$D$2:$D$185,"total"),0)</f>
        <v>1.1839445567427087E-2</v>
      </c>
      <c r="N96" s="5">
        <f>IFERROR(SUMIFS('Eurostat comsumption'!N$2:N$185,'Eurostat comsumption'!$C$2:$C$185,'Eurostat market shares'!$C96,'Eurostat comsumption'!$D$2:$D$185,'Eurostat market shares'!$D96)/SUMIFS('Eurostat comsumption'!N$2:N$185,'Eurostat comsumption'!$C$2:$C$185,'Eurostat market shares'!$C96,'Eurostat comsumption'!$D$2:$D$185,"total"),0)</f>
        <v>1.0915341641598623E-2</v>
      </c>
      <c r="O96" s="5">
        <f>IFERROR(SUMIFS('Eurostat comsumption'!O$2:O$185,'Eurostat comsumption'!$C$2:$C$185,'Eurostat market shares'!$C96,'Eurostat comsumption'!$D$2:$D$185,'Eurostat market shares'!$D96)/SUMIFS('Eurostat comsumption'!O$2:O$185,'Eurostat comsumption'!$C$2:$C$185,'Eurostat market shares'!$C96,'Eurostat comsumption'!$D$2:$D$185,"total"),0)</f>
        <v>1.089223638470452E-2</v>
      </c>
      <c r="P96" s="5">
        <f>IFERROR(SUMIFS('Eurostat comsumption'!P$2:P$185,'Eurostat comsumption'!$C$2:$C$185,'Eurostat market shares'!$C96,'Eurostat comsumption'!$D$2:$D$185,'Eurostat market shares'!$D96)/SUMIFS('Eurostat comsumption'!P$2:P$185,'Eurostat comsumption'!$C$2:$C$185,'Eurostat market shares'!$C96,'Eurostat comsumption'!$D$2:$D$185,"total"),0)</f>
        <v>1.105509685614481E-2</v>
      </c>
      <c r="Q96" s="5">
        <f>IFERROR(SUMIFS('Eurostat comsumption'!Q$2:Q$185,'Eurostat comsumption'!$C$2:$C$185,'Eurostat market shares'!$C96,'Eurostat comsumption'!$D$2:$D$185,'Eurostat market shares'!$D96)/SUMIFS('Eurostat comsumption'!Q$2:Q$185,'Eurostat comsumption'!$C$2:$C$185,'Eurostat market shares'!$C96,'Eurostat comsumption'!$D$2:$D$185,"total"),0)</f>
        <v>1.0502754820936639E-2</v>
      </c>
      <c r="R96" s="5">
        <f>IFERROR(SUMIFS('Eurostat comsumption'!R$2:R$185,'Eurostat comsumption'!$C$2:$C$185,'Eurostat market shares'!$C96,'Eurostat comsumption'!$D$2:$D$185,'Eurostat market shares'!$D96)/SUMIFS('Eurostat comsumption'!R$2:R$185,'Eurostat comsumption'!$C$2:$C$185,'Eurostat market shares'!$C96,'Eurostat comsumption'!$D$2:$D$185,"total"),0)</f>
        <v>1.1375947995666304E-2</v>
      </c>
      <c r="S96" s="5">
        <f>IFERROR(SUMIFS('Eurostat comsumption'!S$2:S$185,'Eurostat comsumption'!$C$2:$C$185,'Eurostat market shares'!$C96,'Eurostat comsumption'!$D$2:$D$185,'Eurostat market shares'!$D96)/SUMIFS('Eurostat comsumption'!S$2:S$185,'Eurostat comsumption'!$C$2:$C$185,'Eurostat market shares'!$C96,'Eurostat comsumption'!$D$2:$D$185,"total"),0)</f>
        <v>1.1221500949968334E-2</v>
      </c>
      <c r="T96" s="5">
        <f>IFERROR(SUMIFS('Eurostat comsumption'!T$2:T$185,'Eurostat comsumption'!$C$2:$C$185,'Eurostat market shares'!$C96,'Eurostat comsumption'!$D$2:$D$185,'Eurostat market shares'!$D96)/SUMIFS('Eurostat comsumption'!T$2:T$185,'Eurostat comsumption'!$C$2:$C$185,'Eurostat market shares'!$C96,'Eurostat comsumption'!$D$2:$D$185,"total"),0)</f>
        <v>9.1566535234429008E-3</v>
      </c>
      <c r="U96" s="5">
        <f>IFERROR(SUMIFS('Eurostat comsumption'!U$2:U$185,'Eurostat comsumption'!$C$2:$C$185,'Eurostat market shares'!$C96,'Eurostat comsumption'!$D$2:$D$185,'Eurostat market shares'!$D96)/SUMIFS('Eurostat comsumption'!U$2:U$185,'Eurostat comsumption'!$C$2:$C$185,'Eurostat market shares'!$C96,'Eurostat comsumption'!$D$2:$D$185,"total"),0)</f>
        <v>8.6259219068988979E-3</v>
      </c>
      <c r="V96" s="5">
        <f>IFERROR(SUMIFS('Eurostat comsumption'!V$2:V$185,'Eurostat comsumption'!$C$2:$C$185,'Eurostat market shares'!$C96,'Eurostat comsumption'!$D$2:$D$185,'Eurostat market shares'!$D96)/SUMIFS('Eurostat comsumption'!V$2:V$185,'Eurostat comsumption'!$C$2:$C$185,'Eurostat market shares'!$C96,'Eurostat comsumption'!$D$2:$D$185,"total"),0)</f>
        <v>9.7105000453761685E-3</v>
      </c>
      <c r="W96" s="5">
        <f>IFERROR(SUMIFS('Eurostat comsumption'!W$2:W$185,'Eurostat comsumption'!$C$2:$C$185,'Eurostat market shares'!$C96,'Eurostat comsumption'!$D$2:$D$185,'Eurostat market shares'!$D96)/SUMIFS('Eurostat comsumption'!W$2:W$185,'Eurostat comsumption'!$C$2:$C$185,'Eurostat market shares'!$C96,'Eurostat comsumption'!$D$2:$D$185,"total"),0)</f>
        <v>9.9514340694584428E-3</v>
      </c>
      <c r="X96" s="5">
        <f>IFERROR(SUMIFS('Eurostat comsumption'!X$2:X$185,'Eurostat comsumption'!$C$2:$C$185,'Eurostat market shares'!$C96,'Eurostat comsumption'!$D$2:$D$185,'Eurostat market shares'!$D96)/SUMIFS('Eurostat comsumption'!X$2:X$185,'Eurostat comsumption'!$C$2:$C$185,'Eurostat market shares'!$C96,'Eurostat comsumption'!$D$2:$D$185,"total"),0)</f>
        <v>1.0351051681585443E-2</v>
      </c>
      <c r="Y96" s="5">
        <f>IFERROR(SUMIFS('Eurostat comsumption'!Y$2:Y$185,'Eurostat comsumption'!$C$2:$C$185,'Eurostat market shares'!$C96,'Eurostat comsumption'!$D$2:$D$185,'Eurostat market shares'!$D96)/SUMIFS('Eurostat comsumption'!Y$2:Y$185,'Eurostat comsumption'!$C$2:$C$185,'Eurostat market shares'!$C96,'Eurostat comsumption'!$D$2:$D$185,"total"),0)</f>
        <v>1.3122432668537758E-2</v>
      </c>
      <c r="Z96" s="5">
        <f>IFERROR(SUMIFS('Eurostat comsumption'!Z$2:Z$185,'Eurostat comsumption'!$C$2:$C$185,'Eurostat market shares'!$C96,'Eurostat comsumption'!$D$2:$D$185,'Eurostat market shares'!$D96)/SUMIFS('Eurostat comsumption'!Z$2:Z$185,'Eurostat comsumption'!$C$2:$C$185,'Eurostat market shares'!$C96,'Eurostat comsumption'!$D$2:$D$185,"total"),0)</f>
        <v>1.5558830662462922E-2</v>
      </c>
    </row>
    <row r="97" spans="1:26" x14ac:dyDescent="0.3">
      <c r="A97" t="s">
        <v>9</v>
      </c>
      <c r="B97" t="s">
        <v>10</v>
      </c>
      <c r="C97" t="s">
        <v>35</v>
      </c>
      <c r="D97" t="s">
        <v>20</v>
      </c>
      <c r="E97" t="s">
        <v>13</v>
      </c>
      <c r="F97" t="s">
        <v>14</v>
      </c>
      <c r="G97" t="s">
        <v>14</v>
      </c>
      <c r="H97" t="s">
        <v>73</v>
      </c>
      <c r="I97" t="s">
        <v>16</v>
      </c>
      <c r="J97" s="5">
        <f>IFERROR(SUMIFS('Eurostat comsumption'!J$2:J$185,'Eurostat comsumption'!$C$2:$C$185,'Eurostat market shares'!$C97,'Eurostat comsumption'!$D$2:$D$185,'Eurostat market shares'!$D97)/SUMIFS('Eurostat comsumption'!J$2:J$185,'Eurostat comsumption'!$C$2:$C$185,'Eurostat market shares'!$C97,'Eurostat comsumption'!$D$2:$D$185,"total"),0)</f>
        <v>0</v>
      </c>
      <c r="K97" s="5">
        <f>IFERROR(SUMIFS('Eurostat comsumption'!K$2:K$185,'Eurostat comsumption'!$C$2:$C$185,'Eurostat market shares'!$C97,'Eurostat comsumption'!$D$2:$D$185,'Eurostat market shares'!$D97)/SUMIFS('Eurostat comsumption'!K$2:K$185,'Eurostat comsumption'!$C$2:$C$185,'Eurostat market shares'!$C97,'Eurostat comsumption'!$D$2:$D$185,"total"),0)</f>
        <v>0</v>
      </c>
      <c r="L97" s="5">
        <f>IFERROR(SUMIFS('Eurostat comsumption'!L$2:L$185,'Eurostat comsumption'!$C$2:$C$185,'Eurostat market shares'!$C97,'Eurostat comsumption'!$D$2:$D$185,'Eurostat market shares'!$D97)/SUMIFS('Eurostat comsumption'!L$2:L$185,'Eurostat comsumption'!$C$2:$C$185,'Eurostat market shares'!$C97,'Eurostat comsumption'!$D$2:$D$185,"total"),0)</f>
        <v>0</v>
      </c>
      <c r="M97" s="5">
        <f>IFERROR(SUMIFS('Eurostat comsumption'!M$2:M$185,'Eurostat comsumption'!$C$2:$C$185,'Eurostat market shares'!$C97,'Eurostat comsumption'!$D$2:$D$185,'Eurostat market shares'!$D97)/SUMIFS('Eurostat comsumption'!M$2:M$185,'Eurostat comsumption'!$C$2:$C$185,'Eurostat market shares'!$C97,'Eurostat comsumption'!$D$2:$D$185,"total"),0)</f>
        <v>0</v>
      </c>
      <c r="N97" s="5">
        <f>IFERROR(SUMIFS('Eurostat comsumption'!N$2:N$185,'Eurostat comsumption'!$C$2:$C$185,'Eurostat market shares'!$C97,'Eurostat comsumption'!$D$2:$D$185,'Eurostat market shares'!$D97)/SUMIFS('Eurostat comsumption'!N$2:N$185,'Eurostat comsumption'!$C$2:$C$185,'Eurostat market shares'!$C97,'Eurostat comsumption'!$D$2:$D$185,"total"),0)</f>
        <v>0</v>
      </c>
      <c r="O97" s="5">
        <f>IFERROR(SUMIFS('Eurostat comsumption'!O$2:O$185,'Eurostat comsumption'!$C$2:$C$185,'Eurostat market shares'!$C97,'Eurostat comsumption'!$D$2:$D$185,'Eurostat market shares'!$D97)/SUMIFS('Eurostat comsumption'!O$2:O$185,'Eurostat comsumption'!$C$2:$C$185,'Eurostat market shares'!$C97,'Eurostat comsumption'!$D$2:$D$185,"total"),0)</f>
        <v>0</v>
      </c>
      <c r="P97" s="5">
        <f>IFERROR(SUMIFS('Eurostat comsumption'!P$2:P$185,'Eurostat comsumption'!$C$2:$C$185,'Eurostat market shares'!$C97,'Eurostat comsumption'!$D$2:$D$185,'Eurostat market shares'!$D97)/SUMIFS('Eurostat comsumption'!P$2:P$185,'Eurostat comsumption'!$C$2:$C$185,'Eurostat market shares'!$C97,'Eurostat comsumption'!$D$2:$D$185,"total"),0)</f>
        <v>1.0320736741822802E-3</v>
      </c>
      <c r="Q97" s="5">
        <f>IFERROR(SUMIFS('Eurostat comsumption'!Q$2:Q$185,'Eurostat comsumption'!$C$2:$C$185,'Eurostat market shares'!$C97,'Eurostat comsumption'!$D$2:$D$185,'Eurostat market shares'!$D97)/SUMIFS('Eurostat comsumption'!Q$2:Q$185,'Eurostat comsumption'!$C$2:$C$185,'Eurostat market shares'!$C97,'Eurostat comsumption'!$D$2:$D$185,"total"),0)</f>
        <v>5.7583409856137137E-3</v>
      </c>
      <c r="R97" s="5">
        <f>IFERROR(SUMIFS('Eurostat comsumption'!R$2:R$185,'Eurostat comsumption'!$C$2:$C$185,'Eurostat market shares'!$C97,'Eurostat comsumption'!$D$2:$D$185,'Eurostat market shares'!$D97)/SUMIFS('Eurostat comsumption'!R$2:R$185,'Eurostat comsumption'!$C$2:$C$185,'Eurostat market shares'!$C97,'Eurostat comsumption'!$D$2:$D$185,"total"),0)</f>
        <v>1.5690295619873083E-2</v>
      </c>
      <c r="S97" s="5">
        <f>IFERROR(SUMIFS('Eurostat comsumption'!S$2:S$185,'Eurostat comsumption'!$C$2:$C$185,'Eurostat market shares'!$C97,'Eurostat comsumption'!$D$2:$D$185,'Eurostat market shares'!$D97)/SUMIFS('Eurostat comsumption'!S$2:S$185,'Eurostat comsumption'!$C$2:$C$185,'Eurostat market shares'!$C97,'Eurostat comsumption'!$D$2:$D$185,"total"),0)</f>
        <v>1.8781665611146296E-2</v>
      </c>
      <c r="T97" s="5">
        <f>IFERROR(SUMIFS('Eurostat comsumption'!T$2:T$185,'Eurostat comsumption'!$C$2:$C$185,'Eurostat market shares'!$C97,'Eurostat comsumption'!$D$2:$D$185,'Eurostat market shares'!$D97)/SUMIFS('Eurostat comsumption'!T$2:T$185,'Eurostat comsumption'!$C$2:$C$185,'Eurostat market shares'!$C97,'Eurostat comsumption'!$D$2:$D$185,"total"),0)</f>
        <v>2.1695662736157566E-2</v>
      </c>
      <c r="U97" s="5">
        <f>IFERROR(SUMIFS('Eurostat comsumption'!U$2:U$185,'Eurostat comsumption'!$C$2:$C$185,'Eurostat market shares'!$C97,'Eurostat comsumption'!$D$2:$D$185,'Eurostat market shares'!$D97)/SUMIFS('Eurostat comsumption'!U$2:U$185,'Eurostat comsumption'!$C$2:$C$185,'Eurostat market shares'!$C97,'Eurostat comsumption'!$D$2:$D$185,"total"),0)</f>
        <v>2.1022236118519062E-2</v>
      </c>
      <c r="V97" s="5">
        <f>IFERROR(SUMIFS('Eurostat comsumption'!V$2:V$185,'Eurostat comsumption'!$C$2:$C$185,'Eurostat market shares'!$C97,'Eurostat comsumption'!$D$2:$D$185,'Eurostat market shares'!$D97)/SUMIFS('Eurostat comsumption'!V$2:V$185,'Eurostat comsumption'!$C$2:$C$185,'Eurostat market shares'!$C97,'Eurostat comsumption'!$D$2:$D$185,"total"),0)</f>
        <v>2.3722660858517104E-2</v>
      </c>
      <c r="W97" s="5">
        <f>IFERROR(SUMIFS('Eurostat comsumption'!W$2:W$185,'Eurostat comsumption'!$C$2:$C$185,'Eurostat market shares'!$C97,'Eurostat comsumption'!$D$2:$D$185,'Eurostat market shares'!$D97)/SUMIFS('Eurostat comsumption'!W$2:W$185,'Eurostat comsumption'!$C$2:$C$185,'Eurostat market shares'!$C97,'Eurostat comsumption'!$D$2:$D$185,"total"),0)</f>
        <v>2.3073398698799596E-2</v>
      </c>
      <c r="X97" s="5">
        <f>IFERROR(SUMIFS('Eurostat comsumption'!X$2:X$185,'Eurostat comsumption'!$C$2:$C$185,'Eurostat market shares'!$C97,'Eurostat comsumption'!$D$2:$D$185,'Eurostat market shares'!$D97)/SUMIFS('Eurostat comsumption'!X$2:X$185,'Eurostat comsumption'!$C$2:$C$185,'Eurostat market shares'!$C97,'Eurostat comsumption'!$D$2:$D$185,"total"),0)</f>
        <v>2.3225402438575165E-2</v>
      </c>
      <c r="Y97" s="5">
        <f>IFERROR(SUMIFS('Eurostat comsumption'!Y$2:Y$185,'Eurostat comsumption'!$C$2:$C$185,'Eurostat market shares'!$C97,'Eurostat comsumption'!$D$2:$D$185,'Eurostat market shares'!$D97)/SUMIFS('Eurostat comsumption'!Y$2:Y$185,'Eurostat comsumption'!$C$2:$C$185,'Eurostat market shares'!$C97,'Eurostat comsumption'!$D$2:$D$185,"total"),0)</f>
        <v>2.5873125034850654E-2</v>
      </c>
      <c r="Z97" s="5">
        <f>IFERROR(SUMIFS('Eurostat comsumption'!Z$2:Z$185,'Eurostat comsumption'!$C$2:$C$185,'Eurostat market shares'!$C97,'Eurostat comsumption'!$D$2:$D$185,'Eurostat market shares'!$D97)/SUMIFS('Eurostat comsumption'!Z$2:Z$185,'Eurostat comsumption'!$C$2:$C$185,'Eurostat market shares'!$C97,'Eurostat comsumption'!$D$2:$D$185,"total"),0)</f>
        <v>6.2608436094994668E-2</v>
      </c>
    </row>
    <row r="98" spans="1:26" x14ac:dyDescent="0.3">
      <c r="A98" t="s">
        <v>9</v>
      </c>
      <c r="B98" t="s">
        <v>10</v>
      </c>
      <c r="C98" t="s">
        <v>35</v>
      </c>
      <c r="D98" t="s">
        <v>21</v>
      </c>
      <c r="E98" t="s">
        <v>13</v>
      </c>
      <c r="F98" t="s">
        <v>14</v>
      </c>
      <c r="G98" t="s">
        <v>14</v>
      </c>
      <c r="H98" t="s">
        <v>73</v>
      </c>
      <c r="I98" t="s">
        <v>16</v>
      </c>
      <c r="J98" s="5">
        <f>IFERROR(SUMIFS('Eurostat comsumption'!J$2:J$185,'Eurostat comsumption'!$C$2:$C$185,'Eurostat market shares'!$C98,'Eurostat comsumption'!$D$2:$D$185,'Eurostat market shares'!$D98)/SUMIFS('Eurostat comsumption'!J$2:J$185,'Eurostat comsumption'!$C$2:$C$185,'Eurostat market shares'!$C98,'Eurostat comsumption'!$D$2:$D$185,"total"),0)</f>
        <v>0</v>
      </c>
      <c r="K98" s="5">
        <f>IFERROR(SUMIFS('Eurostat comsumption'!K$2:K$185,'Eurostat comsumption'!$C$2:$C$185,'Eurostat market shares'!$C98,'Eurostat comsumption'!$D$2:$D$185,'Eurostat market shares'!$D98)/SUMIFS('Eurostat comsumption'!K$2:K$185,'Eurostat comsumption'!$C$2:$C$185,'Eurostat market shares'!$C98,'Eurostat comsumption'!$D$2:$D$185,"total"),0)</f>
        <v>0</v>
      </c>
      <c r="L98" s="5">
        <f>IFERROR(SUMIFS('Eurostat comsumption'!L$2:L$185,'Eurostat comsumption'!$C$2:$C$185,'Eurostat market shares'!$C98,'Eurostat comsumption'!$D$2:$D$185,'Eurostat market shares'!$D98)/SUMIFS('Eurostat comsumption'!L$2:L$185,'Eurostat comsumption'!$C$2:$C$185,'Eurostat market shares'!$C98,'Eurostat comsumption'!$D$2:$D$185,"total"),0)</f>
        <v>0</v>
      </c>
      <c r="M98" s="5">
        <f>IFERROR(SUMIFS('Eurostat comsumption'!M$2:M$185,'Eurostat comsumption'!$C$2:$C$185,'Eurostat market shares'!$C98,'Eurostat comsumption'!$D$2:$D$185,'Eurostat market shares'!$D98)/SUMIFS('Eurostat comsumption'!M$2:M$185,'Eurostat comsumption'!$C$2:$C$185,'Eurostat market shares'!$C98,'Eurostat comsumption'!$D$2:$D$185,"total"),0)</f>
        <v>0</v>
      </c>
      <c r="N98" s="5">
        <f>IFERROR(SUMIFS('Eurostat comsumption'!N$2:N$185,'Eurostat comsumption'!$C$2:$C$185,'Eurostat market shares'!$C98,'Eurostat comsumption'!$D$2:$D$185,'Eurostat market shares'!$D98)/SUMIFS('Eurostat comsumption'!N$2:N$185,'Eurostat comsumption'!$C$2:$C$185,'Eurostat market shares'!$C98,'Eurostat comsumption'!$D$2:$D$185,"total"),0)</f>
        <v>0</v>
      </c>
      <c r="O98" s="5">
        <f>IFERROR(SUMIFS('Eurostat comsumption'!O$2:O$185,'Eurostat comsumption'!$C$2:$C$185,'Eurostat market shares'!$C98,'Eurostat comsumption'!$D$2:$D$185,'Eurostat market shares'!$D98)/SUMIFS('Eurostat comsumption'!O$2:O$185,'Eurostat comsumption'!$C$2:$C$185,'Eurostat market shares'!$C98,'Eurostat comsumption'!$D$2:$D$185,"total"),0)</f>
        <v>0</v>
      </c>
      <c r="P98" s="5">
        <f>IFERROR(SUMIFS('Eurostat comsumption'!P$2:P$185,'Eurostat comsumption'!$C$2:$C$185,'Eurostat market shares'!$C98,'Eurostat comsumption'!$D$2:$D$185,'Eurostat market shares'!$D98)/SUMIFS('Eurostat comsumption'!P$2:P$185,'Eurostat comsumption'!$C$2:$C$185,'Eurostat market shares'!$C98,'Eurostat comsumption'!$D$2:$D$185,"total"),0)</f>
        <v>0</v>
      </c>
      <c r="Q98" s="5">
        <f>IFERROR(SUMIFS('Eurostat comsumption'!Q$2:Q$185,'Eurostat comsumption'!$C$2:$C$185,'Eurostat market shares'!$C98,'Eurostat comsumption'!$D$2:$D$185,'Eurostat market shares'!$D98)/SUMIFS('Eurostat comsumption'!Q$2:Q$185,'Eurostat comsumption'!$C$2:$C$185,'Eurostat market shares'!$C98,'Eurostat comsumption'!$D$2:$D$185,"total"),0)</f>
        <v>0</v>
      </c>
      <c r="R98" s="5">
        <f>IFERROR(SUMIFS('Eurostat comsumption'!R$2:R$185,'Eurostat comsumption'!$C$2:$C$185,'Eurostat market shares'!$C98,'Eurostat comsumption'!$D$2:$D$185,'Eurostat market shares'!$D98)/SUMIFS('Eurostat comsumption'!R$2:R$185,'Eurostat comsumption'!$C$2:$C$185,'Eurostat market shares'!$C98,'Eurostat comsumption'!$D$2:$D$185,"total"),0)</f>
        <v>0</v>
      </c>
      <c r="S98" s="5">
        <f>IFERROR(SUMIFS('Eurostat comsumption'!S$2:S$185,'Eurostat comsumption'!$C$2:$C$185,'Eurostat market shares'!$C98,'Eurostat comsumption'!$D$2:$D$185,'Eurostat market shares'!$D98)/SUMIFS('Eurostat comsumption'!S$2:S$185,'Eurostat comsumption'!$C$2:$C$185,'Eurostat market shares'!$C98,'Eurostat comsumption'!$D$2:$D$185,"total"),0)</f>
        <v>0</v>
      </c>
      <c r="T98" s="5">
        <f>IFERROR(SUMIFS('Eurostat comsumption'!T$2:T$185,'Eurostat comsumption'!$C$2:$C$185,'Eurostat market shares'!$C98,'Eurostat comsumption'!$D$2:$D$185,'Eurostat market shares'!$D98)/SUMIFS('Eurostat comsumption'!T$2:T$185,'Eurostat comsumption'!$C$2:$C$185,'Eurostat market shares'!$C98,'Eurostat comsumption'!$D$2:$D$185,"total"),0)</f>
        <v>0</v>
      </c>
      <c r="U98" s="5">
        <f>IFERROR(SUMIFS('Eurostat comsumption'!U$2:U$185,'Eurostat comsumption'!$C$2:$C$185,'Eurostat market shares'!$C98,'Eurostat comsumption'!$D$2:$D$185,'Eurostat market shares'!$D98)/SUMIFS('Eurostat comsumption'!U$2:U$185,'Eurostat comsumption'!$C$2:$C$185,'Eurostat market shares'!$C98,'Eurostat comsumption'!$D$2:$D$185,"total"),0)</f>
        <v>0</v>
      </c>
      <c r="V98" s="5">
        <f>IFERROR(SUMIFS('Eurostat comsumption'!V$2:V$185,'Eurostat comsumption'!$C$2:$C$185,'Eurostat market shares'!$C98,'Eurostat comsumption'!$D$2:$D$185,'Eurostat market shares'!$D98)/SUMIFS('Eurostat comsumption'!V$2:V$185,'Eurostat comsumption'!$C$2:$C$185,'Eurostat market shares'!$C98,'Eurostat comsumption'!$D$2:$D$185,"total"),0)</f>
        <v>0</v>
      </c>
      <c r="W98" s="5">
        <f>IFERROR(SUMIFS('Eurostat comsumption'!W$2:W$185,'Eurostat comsumption'!$C$2:$C$185,'Eurostat market shares'!$C98,'Eurostat comsumption'!$D$2:$D$185,'Eurostat market shares'!$D98)/SUMIFS('Eurostat comsumption'!W$2:W$185,'Eurostat comsumption'!$C$2:$C$185,'Eurostat market shares'!$C98,'Eurostat comsumption'!$D$2:$D$185,"total"),0)</f>
        <v>0</v>
      </c>
      <c r="X98" s="5">
        <f>IFERROR(SUMIFS('Eurostat comsumption'!X$2:X$185,'Eurostat comsumption'!$C$2:$C$185,'Eurostat market shares'!$C98,'Eurostat comsumption'!$D$2:$D$185,'Eurostat market shares'!$D98)/SUMIFS('Eurostat comsumption'!X$2:X$185,'Eurostat comsumption'!$C$2:$C$185,'Eurostat market shares'!$C98,'Eurostat comsumption'!$D$2:$D$185,"total"),0)</f>
        <v>0</v>
      </c>
      <c r="Y98" s="5">
        <f>IFERROR(SUMIFS('Eurostat comsumption'!Y$2:Y$185,'Eurostat comsumption'!$C$2:$C$185,'Eurostat market shares'!$C98,'Eurostat comsumption'!$D$2:$D$185,'Eurostat market shares'!$D98)/SUMIFS('Eurostat comsumption'!Y$2:Y$185,'Eurostat comsumption'!$C$2:$C$185,'Eurostat market shares'!$C98,'Eurostat comsumption'!$D$2:$D$185,"total"),0)</f>
        <v>0</v>
      </c>
      <c r="Z98" s="5">
        <f>IFERROR(SUMIFS('Eurostat comsumption'!Z$2:Z$185,'Eurostat comsumption'!$C$2:$C$185,'Eurostat market shares'!$C98,'Eurostat comsumption'!$D$2:$D$185,'Eurostat market shares'!$D98)/SUMIFS('Eurostat comsumption'!Z$2:Z$185,'Eurostat comsumption'!$C$2:$C$185,'Eurostat market shares'!$C98,'Eurostat comsumption'!$D$2:$D$185,"total"),0)</f>
        <v>0</v>
      </c>
    </row>
    <row r="99" spans="1:26" x14ac:dyDescent="0.3">
      <c r="A99" t="s">
        <v>9</v>
      </c>
      <c r="B99" t="s">
        <v>10</v>
      </c>
      <c r="C99" t="s">
        <v>35</v>
      </c>
      <c r="D99" t="s">
        <v>22</v>
      </c>
      <c r="E99" t="s">
        <v>13</v>
      </c>
      <c r="F99" t="s">
        <v>14</v>
      </c>
      <c r="G99" t="s">
        <v>14</v>
      </c>
      <c r="H99" t="s">
        <v>73</v>
      </c>
      <c r="I99" t="s">
        <v>16</v>
      </c>
      <c r="J99" s="5">
        <f>IFERROR(SUMIFS('Eurostat comsumption'!J$2:J$185,'Eurostat comsumption'!$C$2:$C$185,'Eurostat market shares'!$C99,'Eurostat comsumption'!$D$2:$D$185,'Eurostat market shares'!$D99)/SUMIFS('Eurostat comsumption'!J$2:J$185,'Eurostat comsumption'!$C$2:$C$185,'Eurostat market shares'!$C99,'Eurostat comsumption'!$D$2:$D$185,"total"),0)</f>
        <v>0.9875048015003276</v>
      </c>
      <c r="K99" s="5">
        <f>IFERROR(SUMIFS('Eurostat comsumption'!K$2:K$185,'Eurostat comsumption'!$C$2:$C$185,'Eurostat market shares'!$C99,'Eurostat comsumption'!$D$2:$D$185,'Eurostat market shares'!$D99)/SUMIFS('Eurostat comsumption'!K$2:K$185,'Eurostat comsumption'!$C$2:$C$185,'Eurostat market shares'!$C99,'Eurostat comsumption'!$D$2:$D$185,"total"),0)</f>
        <v>0.98731449391273451</v>
      </c>
      <c r="L99" s="5">
        <f>IFERROR(SUMIFS('Eurostat comsumption'!L$2:L$185,'Eurostat comsumption'!$C$2:$C$185,'Eurostat market shares'!$C99,'Eurostat comsumption'!$D$2:$D$185,'Eurostat market shares'!$D99)/SUMIFS('Eurostat comsumption'!L$2:L$185,'Eurostat comsumption'!$C$2:$C$185,'Eurostat market shares'!$C99,'Eurostat comsumption'!$D$2:$D$185,"total"),0)</f>
        <v>0.98739255014326655</v>
      </c>
      <c r="M99" s="5">
        <f>IFERROR(SUMIFS('Eurostat comsumption'!M$2:M$185,'Eurostat comsumption'!$C$2:$C$185,'Eurostat market shares'!$C99,'Eurostat comsumption'!$D$2:$D$185,'Eurostat market shares'!$D99)/SUMIFS('Eurostat comsumption'!M$2:M$185,'Eurostat comsumption'!$C$2:$C$185,'Eurostat market shares'!$C99,'Eurostat comsumption'!$D$2:$D$185,"total"),0)</f>
        <v>0.98669450676381087</v>
      </c>
      <c r="N99" s="5">
        <f>IFERROR(SUMIFS('Eurostat comsumption'!N$2:N$185,'Eurostat comsumption'!$C$2:$C$185,'Eurostat market shares'!$C99,'Eurostat comsumption'!$D$2:$D$185,'Eurostat market shares'!$D99)/SUMIFS('Eurostat comsumption'!N$2:N$185,'Eurostat comsumption'!$C$2:$C$185,'Eurostat market shares'!$C99,'Eurostat comsumption'!$D$2:$D$185,"total"),0)</f>
        <v>0.98712935109583166</v>
      </c>
      <c r="O99" s="5">
        <f>IFERROR(SUMIFS('Eurostat comsumption'!O$2:O$185,'Eurostat comsumption'!$C$2:$C$185,'Eurostat market shares'!$C99,'Eurostat comsumption'!$D$2:$D$185,'Eurostat market shares'!$D99)/SUMIFS('Eurostat comsumption'!O$2:O$185,'Eurostat comsumption'!$C$2:$C$185,'Eurostat market shares'!$C99,'Eurostat comsumption'!$D$2:$D$185,"total"),0)</f>
        <v>0.98708522068892868</v>
      </c>
      <c r="P99" s="5">
        <f>IFERROR(SUMIFS('Eurostat comsumption'!P$2:P$185,'Eurostat comsumption'!$C$2:$C$185,'Eurostat market shares'!$C99,'Eurostat comsumption'!$D$2:$D$185,'Eurostat market shares'!$D99)/SUMIFS('Eurostat comsumption'!P$2:P$185,'Eurostat comsumption'!$C$2:$C$185,'Eurostat market shares'!$C99,'Eurostat comsumption'!$D$2:$D$185,"total"),0)</f>
        <v>0.98582883455065107</v>
      </c>
      <c r="Q99" s="5">
        <f>IFERROR(SUMIFS('Eurostat comsumption'!Q$2:Q$185,'Eurostat comsumption'!$C$2:$C$185,'Eurostat market shares'!$C99,'Eurostat comsumption'!$D$2:$D$185,'Eurostat market shares'!$D99)/SUMIFS('Eurostat comsumption'!Q$2:Q$185,'Eurostat comsumption'!$C$2:$C$185,'Eurostat market shares'!$C99,'Eurostat comsumption'!$D$2:$D$185,"total"),0)</f>
        <v>0.97599097030915216</v>
      </c>
      <c r="R99" s="5">
        <f>IFERROR(SUMIFS('Eurostat comsumption'!R$2:R$185,'Eurostat comsumption'!$C$2:$C$185,'Eurostat market shares'!$C99,'Eurostat comsumption'!$D$2:$D$185,'Eurostat market shares'!$D99)/SUMIFS('Eurostat comsumption'!R$2:R$185,'Eurostat comsumption'!$C$2:$C$185,'Eurostat market shares'!$C99,'Eurostat comsumption'!$D$2:$D$185,"total"),0)</f>
        <v>0.9636472682247329</v>
      </c>
      <c r="S99" s="5">
        <f>IFERROR(SUMIFS('Eurostat comsumption'!S$2:S$185,'Eurostat comsumption'!$C$2:$C$185,'Eurostat market shares'!$C99,'Eurostat comsumption'!$D$2:$D$185,'Eurostat market shares'!$D99)/SUMIFS('Eurostat comsumption'!S$2:S$185,'Eurostat comsumption'!$C$2:$C$185,'Eurostat market shares'!$C99,'Eurostat comsumption'!$D$2:$D$185,"total"),0)</f>
        <v>0.95988362887903744</v>
      </c>
      <c r="T99" s="5">
        <f>IFERROR(SUMIFS('Eurostat comsumption'!T$2:T$185,'Eurostat comsumption'!$C$2:$C$185,'Eurostat market shares'!$C99,'Eurostat comsumption'!$D$2:$D$185,'Eurostat market shares'!$D99)/SUMIFS('Eurostat comsumption'!T$2:T$185,'Eurostat comsumption'!$C$2:$C$185,'Eurostat market shares'!$C99,'Eurostat comsumption'!$D$2:$D$185,"total"),0)</f>
        <v>0.95896324257657006</v>
      </c>
      <c r="U99" s="5">
        <f>IFERROR(SUMIFS('Eurostat comsumption'!U$2:U$185,'Eurostat comsumption'!$C$2:$C$185,'Eurostat market shares'!$C99,'Eurostat comsumption'!$D$2:$D$185,'Eurostat market shares'!$D99)/SUMIFS('Eurostat comsumption'!U$2:U$185,'Eurostat comsumption'!$C$2:$C$185,'Eurostat market shares'!$C99,'Eurostat comsumption'!$D$2:$D$185,"total"),0)</f>
        <v>0.95843372386014603</v>
      </c>
      <c r="V99" s="5">
        <f>IFERROR(SUMIFS('Eurostat comsumption'!V$2:V$185,'Eurostat comsumption'!$C$2:$C$185,'Eurostat market shares'!$C99,'Eurostat comsumption'!$D$2:$D$185,'Eurostat market shares'!$D99)/SUMIFS('Eurostat comsumption'!V$2:V$185,'Eurostat comsumption'!$C$2:$C$185,'Eurostat market shares'!$C99,'Eurostat comsumption'!$D$2:$D$185,"total"),0)</f>
        <v>0.95053997640439236</v>
      </c>
      <c r="W99" s="5">
        <f>IFERROR(SUMIFS('Eurostat comsumption'!W$2:W$185,'Eurostat comsumption'!$C$2:$C$185,'Eurostat market shares'!$C99,'Eurostat comsumption'!$D$2:$D$185,'Eurostat market shares'!$D99)/SUMIFS('Eurostat comsumption'!W$2:W$185,'Eurostat comsumption'!$C$2:$C$185,'Eurostat market shares'!$C99,'Eurostat comsumption'!$D$2:$D$185,"total"),0)</f>
        <v>0.94791533033996156</v>
      </c>
      <c r="X99" s="5">
        <f>IFERROR(SUMIFS('Eurostat comsumption'!X$2:X$185,'Eurostat comsumption'!$C$2:$C$185,'Eurostat market shares'!$C99,'Eurostat comsumption'!$D$2:$D$185,'Eurostat market shares'!$D99)/SUMIFS('Eurostat comsumption'!X$2:X$185,'Eurostat comsumption'!$C$2:$C$185,'Eurostat market shares'!$C99,'Eurostat comsumption'!$D$2:$D$185,"total"),0)</f>
        <v>0.94437691089254794</v>
      </c>
      <c r="Y99" s="5">
        <f>IFERROR(SUMIFS('Eurostat comsumption'!Y$2:Y$185,'Eurostat comsumption'!$C$2:$C$185,'Eurostat market shares'!$C99,'Eurostat comsumption'!$D$2:$D$185,'Eurostat market shares'!$D99)/SUMIFS('Eurostat comsumption'!Y$2:Y$185,'Eurostat comsumption'!$C$2:$C$185,'Eurostat market shares'!$C99,'Eurostat comsumption'!$D$2:$D$185,"total"),0)</f>
        <v>0.93539153547331833</v>
      </c>
      <c r="Z99" s="5">
        <f>IFERROR(SUMIFS('Eurostat comsumption'!Z$2:Z$185,'Eurostat comsumption'!$C$2:$C$185,'Eurostat market shares'!$C99,'Eurostat comsumption'!$D$2:$D$185,'Eurostat market shares'!$D99)/SUMIFS('Eurostat comsumption'!Z$2:Z$185,'Eurostat comsumption'!$C$2:$C$185,'Eurostat market shares'!$C99,'Eurostat comsumption'!$D$2:$D$185,"total"),0)</f>
        <v>0.89799078409790489</v>
      </c>
    </row>
    <row r="100" spans="1:26" x14ac:dyDescent="0.3">
      <c r="A100" t="s">
        <v>9</v>
      </c>
      <c r="B100" t="s">
        <v>10</v>
      </c>
      <c r="C100" t="s">
        <v>36</v>
      </c>
      <c r="D100" t="s">
        <v>12</v>
      </c>
      <c r="E100" t="s">
        <v>13</v>
      </c>
      <c r="F100" t="s">
        <v>14</v>
      </c>
      <c r="G100" t="s">
        <v>14</v>
      </c>
      <c r="H100" t="s">
        <v>73</v>
      </c>
      <c r="I100" t="s">
        <v>16</v>
      </c>
      <c r="J100" s="5">
        <f>IFERROR(SUMIFS('Eurostat comsumption'!J$2:J$185,'Eurostat comsumption'!$C$2:$C$185,'Eurostat market shares'!$C100,'Eurostat comsumption'!$D$2:$D$185,'Eurostat market shares'!$D100)/SUMIFS('Eurostat comsumption'!J$2:J$185,'Eurostat comsumption'!$C$2:$C$185,'Eurostat market shares'!$C100,'Eurostat comsumption'!$D$2:$D$185,"total"),0)</f>
        <v>1</v>
      </c>
      <c r="K100" s="5">
        <f>IFERROR(SUMIFS('Eurostat comsumption'!K$2:K$185,'Eurostat comsumption'!$C$2:$C$185,'Eurostat market shares'!$C100,'Eurostat comsumption'!$D$2:$D$185,'Eurostat market shares'!$D100)/SUMIFS('Eurostat comsumption'!K$2:K$185,'Eurostat comsumption'!$C$2:$C$185,'Eurostat market shares'!$C100,'Eurostat comsumption'!$D$2:$D$185,"total"),0)</f>
        <v>1</v>
      </c>
      <c r="L100" s="5">
        <f>IFERROR(SUMIFS('Eurostat comsumption'!L$2:L$185,'Eurostat comsumption'!$C$2:$C$185,'Eurostat market shares'!$C100,'Eurostat comsumption'!$D$2:$D$185,'Eurostat market shares'!$D100)/SUMIFS('Eurostat comsumption'!L$2:L$185,'Eurostat comsumption'!$C$2:$C$185,'Eurostat market shares'!$C100,'Eurostat comsumption'!$D$2:$D$185,"total"),0)</f>
        <v>1</v>
      </c>
      <c r="M100" s="5">
        <f>IFERROR(SUMIFS('Eurostat comsumption'!M$2:M$185,'Eurostat comsumption'!$C$2:$C$185,'Eurostat market shares'!$C100,'Eurostat comsumption'!$D$2:$D$185,'Eurostat market shares'!$D100)/SUMIFS('Eurostat comsumption'!M$2:M$185,'Eurostat comsumption'!$C$2:$C$185,'Eurostat market shares'!$C100,'Eurostat comsumption'!$D$2:$D$185,"total"),0)</f>
        <v>1</v>
      </c>
      <c r="N100" s="5">
        <f>IFERROR(SUMIFS('Eurostat comsumption'!N$2:N$185,'Eurostat comsumption'!$C$2:$C$185,'Eurostat market shares'!$C100,'Eurostat comsumption'!$D$2:$D$185,'Eurostat market shares'!$D100)/SUMIFS('Eurostat comsumption'!N$2:N$185,'Eurostat comsumption'!$C$2:$C$185,'Eurostat market shares'!$C100,'Eurostat comsumption'!$D$2:$D$185,"total"),0)</f>
        <v>1</v>
      </c>
      <c r="O100" s="5">
        <f>IFERROR(SUMIFS('Eurostat comsumption'!O$2:O$185,'Eurostat comsumption'!$C$2:$C$185,'Eurostat market shares'!$C100,'Eurostat comsumption'!$D$2:$D$185,'Eurostat market shares'!$D100)/SUMIFS('Eurostat comsumption'!O$2:O$185,'Eurostat comsumption'!$C$2:$C$185,'Eurostat market shares'!$C100,'Eurostat comsumption'!$D$2:$D$185,"total"),0)</f>
        <v>1</v>
      </c>
      <c r="P100" s="5">
        <f>IFERROR(SUMIFS('Eurostat comsumption'!P$2:P$185,'Eurostat comsumption'!$C$2:$C$185,'Eurostat market shares'!$C100,'Eurostat comsumption'!$D$2:$D$185,'Eurostat market shares'!$D100)/SUMIFS('Eurostat comsumption'!P$2:P$185,'Eurostat comsumption'!$C$2:$C$185,'Eurostat market shares'!$C100,'Eurostat comsumption'!$D$2:$D$185,"total"),0)</f>
        <v>1</v>
      </c>
      <c r="Q100" s="5">
        <f>IFERROR(SUMIFS('Eurostat comsumption'!Q$2:Q$185,'Eurostat comsumption'!$C$2:$C$185,'Eurostat market shares'!$C100,'Eurostat comsumption'!$D$2:$D$185,'Eurostat market shares'!$D100)/SUMIFS('Eurostat comsumption'!Q$2:Q$185,'Eurostat comsumption'!$C$2:$C$185,'Eurostat market shares'!$C100,'Eurostat comsumption'!$D$2:$D$185,"total"),0)</f>
        <v>1</v>
      </c>
      <c r="R100" s="5">
        <f>IFERROR(SUMIFS('Eurostat comsumption'!R$2:R$185,'Eurostat comsumption'!$C$2:$C$185,'Eurostat market shares'!$C100,'Eurostat comsumption'!$D$2:$D$185,'Eurostat market shares'!$D100)/SUMIFS('Eurostat comsumption'!R$2:R$185,'Eurostat comsumption'!$C$2:$C$185,'Eurostat market shares'!$C100,'Eurostat comsumption'!$D$2:$D$185,"total"),0)</f>
        <v>1</v>
      </c>
      <c r="S100" s="5">
        <f>IFERROR(SUMIFS('Eurostat comsumption'!S$2:S$185,'Eurostat comsumption'!$C$2:$C$185,'Eurostat market shares'!$C100,'Eurostat comsumption'!$D$2:$D$185,'Eurostat market shares'!$D100)/SUMIFS('Eurostat comsumption'!S$2:S$185,'Eurostat comsumption'!$C$2:$C$185,'Eurostat market shares'!$C100,'Eurostat comsumption'!$D$2:$D$185,"total"),0)</f>
        <v>1</v>
      </c>
      <c r="T100" s="5">
        <f>IFERROR(SUMIFS('Eurostat comsumption'!T$2:T$185,'Eurostat comsumption'!$C$2:$C$185,'Eurostat market shares'!$C100,'Eurostat comsumption'!$D$2:$D$185,'Eurostat market shares'!$D100)/SUMIFS('Eurostat comsumption'!T$2:T$185,'Eurostat comsumption'!$C$2:$C$185,'Eurostat market shares'!$C100,'Eurostat comsumption'!$D$2:$D$185,"total"),0)</f>
        <v>1</v>
      </c>
      <c r="U100" s="5">
        <f>IFERROR(SUMIFS('Eurostat comsumption'!U$2:U$185,'Eurostat comsumption'!$C$2:$C$185,'Eurostat market shares'!$C100,'Eurostat comsumption'!$D$2:$D$185,'Eurostat market shares'!$D100)/SUMIFS('Eurostat comsumption'!U$2:U$185,'Eurostat comsumption'!$C$2:$C$185,'Eurostat market shares'!$C100,'Eurostat comsumption'!$D$2:$D$185,"total"),0)</f>
        <v>1</v>
      </c>
      <c r="V100" s="5">
        <f>IFERROR(SUMIFS('Eurostat comsumption'!V$2:V$185,'Eurostat comsumption'!$C$2:$C$185,'Eurostat market shares'!$C100,'Eurostat comsumption'!$D$2:$D$185,'Eurostat market shares'!$D100)/SUMIFS('Eurostat comsumption'!V$2:V$185,'Eurostat comsumption'!$C$2:$C$185,'Eurostat market shares'!$C100,'Eurostat comsumption'!$D$2:$D$185,"total"),0)</f>
        <v>1</v>
      </c>
      <c r="W100" s="5">
        <f>IFERROR(SUMIFS('Eurostat comsumption'!W$2:W$185,'Eurostat comsumption'!$C$2:$C$185,'Eurostat market shares'!$C100,'Eurostat comsumption'!$D$2:$D$185,'Eurostat market shares'!$D100)/SUMIFS('Eurostat comsumption'!W$2:W$185,'Eurostat comsumption'!$C$2:$C$185,'Eurostat market shares'!$C100,'Eurostat comsumption'!$D$2:$D$185,"total"),0)</f>
        <v>1</v>
      </c>
      <c r="X100" s="5">
        <f>IFERROR(SUMIFS('Eurostat comsumption'!X$2:X$185,'Eurostat comsumption'!$C$2:$C$185,'Eurostat market shares'!$C100,'Eurostat comsumption'!$D$2:$D$185,'Eurostat market shares'!$D100)/SUMIFS('Eurostat comsumption'!X$2:X$185,'Eurostat comsumption'!$C$2:$C$185,'Eurostat market shares'!$C100,'Eurostat comsumption'!$D$2:$D$185,"total"),0)</f>
        <v>1</v>
      </c>
      <c r="Y100" s="5">
        <f>IFERROR(SUMIFS('Eurostat comsumption'!Y$2:Y$185,'Eurostat comsumption'!$C$2:$C$185,'Eurostat market shares'!$C100,'Eurostat comsumption'!$D$2:$D$185,'Eurostat market shares'!$D100)/SUMIFS('Eurostat comsumption'!Y$2:Y$185,'Eurostat comsumption'!$C$2:$C$185,'Eurostat market shares'!$C100,'Eurostat comsumption'!$D$2:$D$185,"total"),0)</f>
        <v>1</v>
      </c>
      <c r="Z100" s="5">
        <f>IFERROR(SUMIFS('Eurostat comsumption'!Z$2:Z$185,'Eurostat comsumption'!$C$2:$C$185,'Eurostat market shares'!$C100,'Eurostat comsumption'!$D$2:$D$185,'Eurostat market shares'!$D100)/SUMIFS('Eurostat comsumption'!Z$2:Z$185,'Eurostat comsumption'!$C$2:$C$185,'Eurostat market shares'!$C100,'Eurostat comsumption'!$D$2:$D$185,"total"),0)</f>
        <v>1</v>
      </c>
    </row>
    <row r="101" spans="1:26" x14ac:dyDescent="0.3">
      <c r="A101" t="s">
        <v>9</v>
      </c>
      <c r="B101" t="s">
        <v>10</v>
      </c>
      <c r="C101" t="s">
        <v>36</v>
      </c>
      <c r="D101" t="s">
        <v>17</v>
      </c>
      <c r="E101" t="s">
        <v>13</v>
      </c>
      <c r="F101" t="s">
        <v>14</v>
      </c>
      <c r="G101" t="s">
        <v>14</v>
      </c>
      <c r="H101" t="s">
        <v>73</v>
      </c>
      <c r="I101" t="s">
        <v>16</v>
      </c>
      <c r="J101" s="5">
        <f>IFERROR(SUMIFS('Eurostat comsumption'!J$2:J$185,'Eurostat comsumption'!$C$2:$C$185,'Eurostat market shares'!$C101,'Eurostat comsumption'!$D$2:$D$185,'Eurostat market shares'!$D101)/SUMIFS('Eurostat comsumption'!J$2:J$185,'Eurostat comsumption'!$C$2:$C$185,'Eurostat market shares'!$C101,'Eurostat comsumption'!$D$2:$D$185,"total"),0)</f>
        <v>6.0188125699422324E-3</v>
      </c>
      <c r="K101" s="5">
        <f>IFERROR(SUMIFS('Eurostat comsumption'!K$2:K$185,'Eurostat comsumption'!$C$2:$C$185,'Eurostat market shares'!$C101,'Eurostat comsumption'!$D$2:$D$185,'Eurostat market shares'!$D101)/SUMIFS('Eurostat comsumption'!K$2:K$185,'Eurostat comsumption'!$C$2:$C$185,'Eurostat market shares'!$C101,'Eurostat comsumption'!$D$2:$D$185,"total"),0)</f>
        <v>7.9014098792981047E-3</v>
      </c>
      <c r="L101" s="5">
        <f>IFERROR(SUMIFS('Eurostat comsumption'!L$2:L$185,'Eurostat comsumption'!$C$2:$C$185,'Eurostat market shares'!$C101,'Eurostat comsumption'!$D$2:$D$185,'Eurostat market shares'!$D101)/SUMIFS('Eurostat comsumption'!L$2:L$185,'Eurostat comsumption'!$C$2:$C$185,'Eurostat market shares'!$C101,'Eurostat comsumption'!$D$2:$D$185,"total"),0)</f>
        <v>8.7401072649527962E-3</v>
      </c>
      <c r="M101" s="5">
        <f>IFERROR(SUMIFS('Eurostat comsumption'!M$2:M$185,'Eurostat comsumption'!$C$2:$C$185,'Eurostat market shares'!$C101,'Eurostat comsumption'!$D$2:$D$185,'Eurostat market shares'!$D101)/SUMIFS('Eurostat comsumption'!M$2:M$185,'Eurostat comsumption'!$C$2:$C$185,'Eurostat market shares'!$C101,'Eurostat comsumption'!$D$2:$D$185,"total"),0)</f>
        <v>1.202984474221077E-2</v>
      </c>
      <c r="N101" s="5">
        <f>IFERROR(SUMIFS('Eurostat comsumption'!N$2:N$185,'Eurostat comsumption'!$C$2:$C$185,'Eurostat market shares'!$C101,'Eurostat comsumption'!$D$2:$D$185,'Eurostat market shares'!$D101)/SUMIFS('Eurostat comsumption'!N$2:N$185,'Eurostat comsumption'!$C$2:$C$185,'Eurostat market shares'!$C101,'Eurostat comsumption'!$D$2:$D$185,"total"),0)</f>
        <v>1.5106076704253351E-2</v>
      </c>
      <c r="O101" s="5">
        <f>IFERROR(SUMIFS('Eurostat comsumption'!O$2:O$185,'Eurostat comsumption'!$C$2:$C$185,'Eurostat market shares'!$C101,'Eurostat comsumption'!$D$2:$D$185,'Eurostat market shares'!$D101)/SUMIFS('Eurostat comsumption'!O$2:O$185,'Eurostat comsumption'!$C$2:$C$185,'Eurostat market shares'!$C101,'Eurostat comsumption'!$D$2:$D$185,"total"),0)</f>
        <v>1.8789227297014936E-2</v>
      </c>
      <c r="P101" s="5">
        <f>IFERROR(SUMIFS('Eurostat comsumption'!P$2:P$185,'Eurostat comsumption'!$C$2:$C$185,'Eurostat market shares'!$C101,'Eurostat comsumption'!$D$2:$D$185,'Eurostat market shares'!$D101)/SUMIFS('Eurostat comsumption'!P$2:P$185,'Eurostat comsumption'!$C$2:$C$185,'Eurostat market shares'!$C101,'Eurostat comsumption'!$D$2:$D$185,"total"),0)</f>
        <v>2.21652040794325E-2</v>
      </c>
      <c r="Q101" s="5">
        <f>IFERROR(SUMIFS('Eurostat comsumption'!Q$2:Q$185,'Eurostat comsumption'!$C$2:$C$185,'Eurostat market shares'!$C101,'Eurostat comsumption'!$D$2:$D$185,'Eurostat market shares'!$D101)/SUMIFS('Eurostat comsumption'!Q$2:Q$185,'Eurostat comsumption'!$C$2:$C$185,'Eurostat market shares'!$C101,'Eurostat comsumption'!$D$2:$D$185,"total"),0)</f>
        <v>1.8499842833193631E-2</v>
      </c>
      <c r="R101" s="5">
        <f>IFERROR(SUMIFS('Eurostat comsumption'!R$2:R$185,'Eurostat comsumption'!$C$2:$C$185,'Eurostat market shares'!$C101,'Eurostat comsumption'!$D$2:$D$185,'Eurostat market shares'!$D101)/SUMIFS('Eurostat comsumption'!R$2:R$185,'Eurostat comsumption'!$C$2:$C$185,'Eurostat market shares'!$C101,'Eurostat comsumption'!$D$2:$D$185,"total"),0)</f>
        <v>1.9669238169351528E-2</v>
      </c>
      <c r="S101" s="5">
        <f>IFERROR(SUMIFS('Eurostat comsumption'!S$2:S$185,'Eurostat comsumption'!$C$2:$C$185,'Eurostat market shares'!$C101,'Eurostat comsumption'!$D$2:$D$185,'Eurostat market shares'!$D101)/SUMIFS('Eurostat comsumption'!S$2:S$185,'Eurostat comsumption'!$C$2:$C$185,'Eurostat market shares'!$C101,'Eurostat comsumption'!$D$2:$D$185,"total"),0)</f>
        <v>1.5902864558300492E-2</v>
      </c>
      <c r="T101" s="5">
        <f>IFERROR(SUMIFS('Eurostat comsumption'!T$2:T$185,'Eurostat comsumption'!$C$2:$C$185,'Eurostat market shares'!$C101,'Eurostat comsumption'!$D$2:$D$185,'Eurostat market shares'!$D101)/SUMIFS('Eurostat comsumption'!T$2:T$185,'Eurostat comsumption'!$C$2:$C$185,'Eurostat market shares'!$C101,'Eurostat comsumption'!$D$2:$D$185,"total"),0)</f>
        <v>1.2511514096644947E-2</v>
      </c>
      <c r="U101" s="5">
        <f>IFERROR(SUMIFS('Eurostat comsumption'!U$2:U$185,'Eurostat comsumption'!$C$2:$C$185,'Eurostat market shares'!$C101,'Eurostat comsumption'!$D$2:$D$185,'Eurostat market shares'!$D101)/SUMIFS('Eurostat comsumption'!U$2:U$185,'Eurostat comsumption'!$C$2:$C$185,'Eurostat market shares'!$C101,'Eurostat comsumption'!$D$2:$D$185,"total"),0)</f>
        <v>1.2403247964437694E-2</v>
      </c>
      <c r="V101" s="5">
        <f>IFERROR(SUMIFS('Eurostat comsumption'!V$2:V$185,'Eurostat comsumption'!$C$2:$C$185,'Eurostat market shares'!$C101,'Eurostat comsumption'!$D$2:$D$185,'Eurostat market shares'!$D101)/SUMIFS('Eurostat comsumption'!V$2:V$185,'Eurostat comsumption'!$C$2:$C$185,'Eurostat market shares'!$C101,'Eurostat comsumption'!$D$2:$D$185,"total"),0)</f>
        <v>1.4989691320382149E-2</v>
      </c>
      <c r="W101" s="5">
        <f>IFERROR(SUMIFS('Eurostat comsumption'!W$2:W$185,'Eurostat comsumption'!$C$2:$C$185,'Eurostat market shares'!$C101,'Eurostat comsumption'!$D$2:$D$185,'Eurostat market shares'!$D101)/SUMIFS('Eurostat comsumption'!W$2:W$185,'Eurostat comsumption'!$C$2:$C$185,'Eurostat market shares'!$C101,'Eurostat comsumption'!$D$2:$D$185,"total"),0)</f>
        <v>2.2636893896090329E-2</v>
      </c>
      <c r="X101" s="5">
        <f>IFERROR(SUMIFS('Eurostat comsumption'!X$2:X$185,'Eurostat comsumption'!$C$2:$C$185,'Eurostat market shares'!$C101,'Eurostat comsumption'!$D$2:$D$185,'Eurostat market shares'!$D101)/SUMIFS('Eurostat comsumption'!X$2:X$185,'Eurostat comsumption'!$C$2:$C$185,'Eurostat market shares'!$C101,'Eurostat comsumption'!$D$2:$D$185,"total"),0)</f>
        <v>2.2069276906274214E-2</v>
      </c>
      <c r="Y101" s="5">
        <f>IFERROR(SUMIFS('Eurostat comsumption'!Y$2:Y$185,'Eurostat comsumption'!$C$2:$C$185,'Eurostat market shares'!$C101,'Eurostat comsumption'!$D$2:$D$185,'Eurostat market shares'!$D101)/SUMIFS('Eurostat comsumption'!Y$2:Y$185,'Eurostat comsumption'!$C$2:$C$185,'Eurostat market shares'!$C101,'Eurostat comsumption'!$D$2:$D$185,"total"),0)</f>
        <v>2.0882964753460156E-2</v>
      </c>
      <c r="Z101" s="5">
        <f>IFERROR(SUMIFS('Eurostat comsumption'!Z$2:Z$185,'Eurostat comsumption'!$C$2:$C$185,'Eurostat market shares'!$C101,'Eurostat comsumption'!$D$2:$D$185,'Eurostat market shares'!$D101)/SUMIFS('Eurostat comsumption'!Z$2:Z$185,'Eurostat comsumption'!$C$2:$C$185,'Eurostat market shares'!$C101,'Eurostat comsumption'!$D$2:$D$185,"total"),0)</f>
        <v>1.989064562738433E-2</v>
      </c>
    </row>
    <row r="102" spans="1:26" x14ac:dyDescent="0.3">
      <c r="A102" t="s">
        <v>9</v>
      </c>
      <c r="B102" t="s">
        <v>10</v>
      </c>
      <c r="C102" t="s">
        <v>36</v>
      </c>
      <c r="D102" t="s">
        <v>18</v>
      </c>
      <c r="E102" t="s">
        <v>13</v>
      </c>
      <c r="F102" t="s">
        <v>14</v>
      </c>
      <c r="G102" t="s">
        <v>14</v>
      </c>
      <c r="H102" t="s">
        <v>73</v>
      </c>
      <c r="I102" t="s">
        <v>16</v>
      </c>
      <c r="J102" s="5">
        <f>IFERROR(SUMIFS('Eurostat comsumption'!J$2:J$185,'Eurostat comsumption'!$C$2:$C$185,'Eurostat market shares'!$C102,'Eurostat comsumption'!$D$2:$D$185,'Eurostat market shares'!$D102)/SUMIFS('Eurostat comsumption'!J$2:J$185,'Eurostat comsumption'!$C$2:$C$185,'Eurostat market shares'!$C102,'Eurostat comsumption'!$D$2:$D$185,"total"),0)</f>
        <v>0</v>
      </c>
      <c r="K102" s="5">
        <f>IFERROR(SUMIFS('Eurostat comsumption'!K$2:K$185,'Eurostat comsumption'!$C$2:$C$185,'Eurostat market shares'!$C102,'Eurostat comsumption'!$D$2:$D$185,'Eurostat market shares'!$D102)/SUMIFS('Eurostat comsumption'!K$2:K$185,'Eurostat comsumption'!$C$2:$C$185,'Eurostat market shares'!$C102,'Eurostat comsumption'!$D$2:$D$185,"total"),0)</f>
        <v>0</v>
      </c>
      <c r="L102" s="5">
        <f>IFERROR(SUMIFS('Eurostat comsumption'!L$2:L$185,'Eurostat comsumption'!$C$2:$C$185,'Eurostat market shares'!$C102,'Eurostat comsumption'!$D$2:$D$185,'Eurostat market shares'!$D102)/SUMIFS('Eurostat comsumption'!L$2:L$185,'Eurostat comsumption'!$C$2:$C$185,'Eurostat market shares'!$C102,'Eurostat comsumption'!$D$2:$D$185,"total"),0)</f>
        <v>0</v>
      </c>
      <c r="M102" s="5">
        <f>IFERROR(SUMIFS('Eurostat comsumption'!M$2:M$185,'Eurostat comsumption'!$C$2:$C$185,'Eurostat market shares'!$C102,'Eurostat comsumption'!$D$2:$D$185,'Eurostat market shares'!$D102)/SUMIFS('Eurostat comsumption'!M$2:M$185,'Eurostat comsumption'!$C$2:$C$185,'Eurostat market shares'!$C102,'Eurostat comsumption'!$D$2:$D$185,"total"),0)</f>
        <v>0</v>
      </c>
      <c r="N102" s="5">
        <f>IFERROR(SUMIFS('Eurostat comsumption'!N$2:N$185,'Eurostat comsumption'!$C$2:$C$185,'Eurostat market shares'!$C102,'Eurostat comsumption'!$D$2:$D$185,'Eurostat market shares'!$D102)/SUMIFS('Eurostat comsumption'!N$2:N$185,'Eurostat comsumption'!$C$2:$C$185,'Eurostat market shares'!$C102,'Eurostat comsumption'!$D$2:$D$185,"total"),0)</f>
        <v>0</v>
      </c>
      <c r="O102" s="5">
        <f>IFERROR(SUMIFS('Eurostat comsumption'!O$2:O$185,'Eurostat comsumption'!$C$2:$C$185,'Eurostat market shares'!$C102,'Eurostat comsumption'!$D$2:$D$185,'Eurostat market shares'!$D102)/SUMIFS('Eurostat comsumption'!O$2:O$185,'Eurostat comsumption'!$C$2:$C$185,'Eurostat market shares'!$C102,'Eurostat comsumption'!$D$2:$D$185,"total"),0)</f>
        <v>0</v>
      </c>
      <c r="P102" s="5">
        <f>IFERROR(SUMIFS('Eurostat comsumption'!P$2:P$185,'Eurostat comsumption'!$C$2:$C$185,'Eurostat market shares'!$C102,'Eurostat comsumption'!$D$2:$D$185,'Eurostat market shares'!$D102)/SUMIFS('Eurostat comsumption'!P$2:P$185,'Eurostat comsumption'!$C$2:$C$185,'Eurostat market shares'!$C102,'Eurostat comsumption'!$D$2:$D$185,"total"),0)</f>
        <v>0</v>
      </c>
      <c r="Q102" s="5">
        <f>IFERROR(SUMIFS('Eurostat comsumption'!Q$2:Q$185,'Eurostat comsumption'!$C$2:$C$185,'Eurostat market shares'!$C102,'Eurostat comsumption'!$D$2:$D$185,'Eurostat market shares'!$D102)/SUMIFS('Eurostat comsumption'!Q$2:Q$185,'Eurostat comsumption'!$C$2:$C$185,'Eurostat market shares'!$C102,'Eurostat comsumption'!$D$2:$D$185,"total"),0)</f>
        <v>0</v>
      </c>
      <c r="R102" s="5">
        <f>IFERROR(SUMIFS('Eurostat comsumption'!R$2:R$185,'Eurostat comsumption'!$C$2:$C$185,'Eurostat market shares'!$C102,'Eurostat comsumption'!$D$2:$D$185,'Eurostat market shares'!$D102)/SUMIFS('Eurostat comsumption'!R$2:R$185,'Eurostat comsumption'!$C$2:$C$185,'Eurostat market shares'!$C102,'Eurostat comsumption'!$D$2:$D$185,"total"),0)</f>
        <v>0</v>
      </c>
      <c r="S102" s="5">
        <f>IFERROR(SUMIFS('Eurostat comsumption'!S$2:S$185,'Eurostat comsumption'!$C$2:$C$185,'Eurostat market shares'!$C102,'Eurostat comsumption'!$D$2:$D$185,'Eurostat market shares'!$D102)/SUMIFS('Eurostat comsumption'!S$2:S$185,'Eurostat comsumption'!$C$2:$C$185,'Eurostat market shares'!$C102,'Eurostat comsumption'!$D$2:$D$185,"total"),0)</f>
        <v>0</v>
      </c>
      <c r="T102" s="5">
        <f>IFERROR(SUMIFS('Eurostat comsumption'!T$2:T$185,'Eurostat comsumption'!$C$2:$C$185,'Eurostat market shares'!$C102,'Eurostat comsumption'!$D$2:$D$185,'Eurostat market shares'!$D102)/SUMIFS('Eurostat comsumption'!T$2:T$185,'Eurostat comsumption'!$C$2:$C$185,'Eurostat market shares'!$C102,'Eurostat comsumption'!$D$2:$D$185,"total"),0)</f>
        <v>0</v>
      </c>
      <c r="U102" s="5">
        <f>IFERROR(SUMIFS('Eurostat comsumption'!U$2:U$185,'Eurostat comsumption'!$C$2:$C$185,'Eurostat market shares'!$C102,'Eurostat comsumption'!$D$2:$D$185,'Eurostat market shares'!$D102)/SUMIFS('Eurostat comsumption'!U$2:U$185,'Eurostat comsumption'!$C$2:$C$185,'Eurostat market shares'!$C102,'Eurostat comsumption'!$D$2:$D$185,"total"),0)</f>
        <v>0</v>
      </c>
      <c r="V102" s="5">
        <f>IFERROR(SUMIFS('Eurostat comsumption'!V$2:V$185,'Eurostat comsumption'!$C$2:$C$185,'Eurostat market shares'!$C102,'Eurostat comsumption'!$D$2:$D$185,'Eurostat market shares'!$D102)/SUMIFS('Eurostat comsumption'!V$2:V$185,'Eurostat comsumption'!$C$2:$C$185,'Eurostat market shares'!$C102,'Eurostat comsumption'!$D$2:$D$185,"total"),0)</f>
        <v>0</v>
      </c>
      <c r="W102" s="5">
        <f>IFERROR(SUMIFS('Eurostat comsumption'!W$2:W$185,'Eurostat comsumption'!$C$2:$C$185,'Eurostat market shares'!$C102,'Eurostat comsumption'!$D$2:$D$185,'Eurostat market shares'!$D102)/SUMIFS('Eurostat comsumption'!W$2:W$185,'Eurostat comsumption'!$C$2:$C$185,'Eurostat market shares'!$C102,'Eurostat comsumption'!$D$2:$D$185,"total"),0)</f>
        <v>0</v>
      </c>
      <c r="X102" s="5">
        <f>IFERROR(SUMIFS('Eurostat comsumption'!X$2:X$185,'Eurostat comsumption'!$C$2:$C$185,'Eurostat market shares'!$C102,'Eurostat comsumption'!$D$2:$D$185,'Eurostat market shares'!$D102)/SUMIFS('Eurostat comsumption'!X$2:X$185,'Eurostat comsumption'!$C$2:$C$185,'Eurostat market shares'!$C102,'Eurostat comsumption'!$D$2:$D$185,"total"),0)</f>
        <v>0</v>
      </c>
      <c r="Y102" s="5">
        <f>IFERROR(SUMIFS('Eurostat comsumption'!Y$2:Y$185,'Eurostat comsumption'!$C$2:$C$185,'Eurostat market shares'!$C102,'Eurostat comsumption'!$D$2:$D$185,'Eurostat market shares'!$D102)/SUMIFS('Eurostat comsumption'!Y$2:Y$185,'Eurostat comsumption'!$C$2:$C$185,'Eurostat market shares'!$C102,'Eurostat comsumption'!$D$2:$D$185,"total"),0)</f>
        <v>0</v>
      </c>
      <c r="Z102" s="5">
        <f>IFERROR(SUMIFS('Eurostat comsumption'!Z$2:Z$185,'Eurostat comsumption'!$C$2:$C$185,'Eurostat market shares'!$C102,'Eurostat comsumption'!$D$2:$D$185,'Eurostat market shares'!$D102)/SUMIFS('Eurostat comsumption'!Z$2:Z$185,'Eurostat comsumption'!$C$2:$C$185,'Eurostat market shares'!$C102,'Eurostat comsumption'!$D$2:$D$185,"total"),0)</f>
        <v>0</v>
      </c>
    </row>
    <row r="103" spans="1:26" x14ac:dyDescent="0.3">
      <c r="A103" t="s">
        <v>9</v>
      </c>
      <c r="B103" t="s">
        <v>10</v>
      </c>
      <c r="C103" t="s">
        <v>36</v>
      </c>
      <c r="D103" t="s">
        <v>19</v>
      </c>
      <c r="E103" t="s">
        <v>13</v>
      </c>
      <c r="F103" t="s">
        <v>14</v>
      </c>
      <c r="G103" t="s">
        <v>14</v>
      </c>
      <c r="H103" t="s">
        <v>73</v>
      </c>
      <c r="I103" t="s">
        <v>16</v>
      </c>
      <c r="J103" s="5">
        <f>IFERROR(SUMIFS('Eurostat comsumption'!J$2:J$185,'Eurostat comsumption'!$C$2:$C$185,'Eurostat market shares'!$C103,'Eurostat comsumption'!$D$2:$D$185,'Eurostat market shares'!$D103)/SUMIFS('Eurostat comsumption'!J$2:J$185,'Eurostat comsumption'!$C$2:$C$185,'Eurostat market shares'!$C103,'Eurostat comsumption'!$D$2:$D$185,"total"),0)</f>
        <v>4.0337134158021558E-2</v>
      </c>
      <c r="K103" s="5">
        <f>IFERROR(SUMIFS('Eurostat comsumption'!K$2:K$185,'Eurostat comsumption'!$C$2:$C$185,'Eurostat market shares'!$C103,'Eurostat comsumption'!$D$2:$D$185,'Eurostat market shares'!$D103)/SUMIFS('Eurostat comsumption'!K$2:K$185,'Eurostat comsumption'!$C$2:$C$185,'Eurostat market shares'!$C103,'Eurostat comsumption'!$D$2:$D$185,"total"),0)</f>
        <v>4.0450349934070394E-2</v>
      </c>
      <c r="L103" s="5">
        <f>IFERROR(SUMIFS('Eurostat comsumption'!L$2:L$185,'Eurostat comsumption'!$C$2:$C$185,'Eurostat market shares'!$C103,'Eurostat comsumption'!$D$2:$D$185,'Eurostat market shares'!$D103)/SUMIFS('Eurostat comsumption'!L$2:L$185,'Eurostat comsumption'!$C$2:$C$185,'Eurostat market shares'!$C103,'Eurostat comsumption'!$D$2:$D$185,"total"),0)</f>
        <v>4.1808240373859128E-2</v>
      </c>
      <c r="M103" s="5">
        <f>IFERROR(SUMIFS('Eurostat comsumption'!M$2:M$185,'Eurostat comsumption'!$C$2:$C$185,'Eurostat market shares'!$C103,'Eurostat comsumption'!$D$2:$D$185,'Eurostat market shares'!$D103)/SUMIFS('Eurostat comsumption'!M$2:M$185,'Eurostat comsumption'!$C$2:$C$185,'Eurostat market shares'!$C103,'Eurostat comsumption'!$D$2:$D$185,"total"),0)</f>
        <v>3.9231086038292451E-2</v>
      </c>
      <c r="N103" s="5">
        <f>IFERROR(SUMIFS('Eurostat comsumption'!N$2:N$185,'Eurostat comsumption'!$C$2:$C$185,'Eurostat market shares'!$C103,'Eurostat comsumption'!$D$2:$D$185,'Eurostat market shares'!$D103)/SUMIFS('Eurostat comsumption'!N$2:N$185,'Eurostat comsumption'!$C$2:$C$185,'Eurostat market shares'!$C103,'Eurostat comsumption'!$D$2:$D$185,"total"),0)</f>
        <v>3.1583096274462763E-2</v>
      </c>
      <c r="O103" s="5">
        <f>IFERROR(SUMIFS('Eurostat comsumption'!O$2:O$185,'Eurostat comsumption'!$C$2:$C$185,'Eurostat market shares'!$C103,'Eurostat comsumption'!$D$2:$D$185,'Eurostat market shares'!$D103)/SUMIFS('Eurostat comsumption'!O$2:O$185,'Eurostat comsumption'!$C$2:$C$185,'Eurostat market shares'!$C103,'Eurostat comsumption'!$D$2:$D$185,"total"),0)</f>
        <v>2.7354435326299335E-2</v>
      </c>
      <c r="P103" s="5">
        <f>IFERROR(SUMIFS('Eurostat comsumption'!P$2:P$185,'Eurostat comsumption'!$C$2:$C$185,'Eurostat market shares'!$C103,'Eurostat comsumption'!$D$2:$D$185,'Eurostat market shares'!$D103)/SUMIFS('Eurostat comsumption'!P$2:P$185,'Eurostat comsumption'!$C$2:$C$185,'Eurostat market shares'!$C103,'Eurostat comsumption'!$D$2:$D$185,"total"),0)</f>
        <v>2.1920840610333697E-2</v>
      </c>
      <c r="Q103" s="5">
        <f>IFERROR(SUMIFS('Eurostat comsumption'!Q$2:Q$185,'Eurostat comsumption'!$C$2:$C$185,'Eurostat market shares'!$C103,'Eurostat comsumption'!$D$2:$D$185,'Eurostat market shares'!$D103)/SUMIFS('Eurostat comsumption'!Q$2:Q$185,'Eurostat comsumption'!$C$2:$C$185,'Eurostat market shares'!$C103,'Eurostat comsumption'!$D$2:$D$185,"total"),0)</f>
        <v>2.0713275356244763E-2</v>
      </c>
      <c r="R103" s="5">
        <f>IFERROR(SUMIFS('Eurostat comsumption'!R$2:R$185,'Eurostat comsumption'!$C$2:$C$185,'Eurostat market shares'!$C103,'Eurostat comsumption'!$D$2:$D$185,'Eurostat market shares'!$D103)/SUMIFS('Eurostat comsumption'!R$2:R$185,'Eurostat comsumption'!$C$2:$C$185,'Eurostat market shares'!$C103,'Eurostat comsumption'!$D$2:$D$185,"total"),0)</f>
        <v>1.8670457539568256E-2</v>
      </c>
      <c r="S103" s="5">
        <f>IFERROR(SUMIFS('Eurostat comsumption'!S$2:S$185,'Eurostat comsumption'!$C$2:$C$185,'Eurostat market shares'!$C103,'Eurostat comsumption'!$D$2:$D$185,'Eurostat market shares'!$D103)/SUMIFS('Eurostat comsumption'!S$2:S$185,'Eurostat comsumption'!$C$2:$C$185,'Eurostat market shares'!$C103,'Eurostat comsumption'!$D$2:$D$185,"total"),0)</f>
        <v>1.6635826203979621E-2</v>
      </c>
      <c r="T103" s="5">
        <f>IFERROR(SUMIFS('Eurostat comsumption'!T$2:T$185,'Eurostat comsumption'!$C$2:$C$185,'Eurostat market shares'!$C103,'Eurostat comsumption'!$D$2:$D$185,'Eurostat market shares'!$D103)/SUMIFS('Eurostat comsumption'!T$2:T$185,'Eurostat comsumption'!$C$2:$C$185,'Eurostat market shares'!$C103,'Eurostat comsumption'!$D$2:$D$185,"total"),0)</f>
        <v>1.6218629384539746E-2</v>
      </c>
      <c r="U103" s="5">
        <f>IFERROR(SUMIFS('Eurostat comsumption'!U$2:U$185,'Eurostat comsumption'!$C$2:$C$185,'Eurostat market shares'!$C103,'Eurostat comsumption'!$D$2:$D$185,'Eurostat market shares'!$D103)/SUMIFS('Eurostat comsumption'!U$2:U$185,'Eurostat comsumption'!$C$2:$C$185,'Eurostat market shares'!$C103,'Eurostat comsumption'!$D$2:$D$185,"total"),0)</f>
        <v>1.5927088336144216E-2</v>
      </c>
      <c r="V103" s="5">
        <f>IFERROR(SUMIFS('Eurostat comsumption'!V$2:V$185,'Eurostat comsumption'!$C$2:$C$185,'Eurostat market shares'!$C103,'Eurostat comsumption'!$D$2:$D$185,'Eurostat market shares'!$D103)/SUMIFS('Eurostat comsumption'!V$2:V$185,'Eurostat comsumption'!$C$2:$C$185,'Eurostat market shares'!$C103,'Eurostat comsumption'!$D$2:$D$185,"total"),0)</f>
        <v>1.5982809187792199E-2</v>
      </c>
      <c r="W103" s="5">
        <f>IFERROR(SUMIFS('Eurostat comsumption'!W$2:W$185,'Eurostat comsumption'!$C$2:$C$185,'Eurostat market shares'!$C103,'Eurostat comsumption'!$D$2:$D$185,'Eurostat market shares'!$D103)/SUMIFS('Eurostat comsumption'!W$2:W$185,'Eurostat comsumption'!$C$2:$C$185,'Eurostat market shares'!$C103,'Eurostat comsumption'!$D$2:$D$185,"total"),0)</f>
        <v>1.6681110516966913E-2</v>
      </c>
      <c r="X103" s="5">
        <f>IFERROR(SUMIFS('Eurostat comsumption'!X$2:X$185,'Eurostat comsumption'!$C$2:$C$185,'Eurostat market shares'!$C103,'Eurostat comsumption'!$D$2:$D$185,'Eurostat market shares'!$D103)/SUMIFS('Eurostat comsumption'!X$2:X$185,'Eurostat comsumption'!$C$2:$C$185,'Eurostat market shares'!$C103,'Eurostat comsumption'!$D$2:$D$185,"total"),0)</f>
        <v>1.5778587248997823E-2</v>
      </c>
      <c r="Y103" s="5">
        <f>IFERROR(SUMIFS('Eurostat comsumption'!Y$2:Y$185,'Eurostat comsumption'!$C$2:$C$185,'Eurostat market shares'!$C103,'Eurostat comsumption'!$D$2:$D$185,'Eurostat market shares'!$D103)/SUMIFS('Eurostat comsumption'!Y$2:Y$185,'Eurostat comsumption'!$C$2:$C$185,'Eurostat market shares'!$C103,'Eurostat comsumption'!$D$2:$D$185,"total"),0)</f>
        <v>1.5525676633624245E-2</v>
      </c>
      <c r="Z103" s="5">
        <f>IFERROR(SUMIFS('Eurostat comsumption'!Z$2:Z$185,'Eurostat comsumption'!$C$2:$C$185,'Eurostat market shares'!$C103,'Eurostat comsumption'!$D$2:$D$185,'Eurostat market shares'!$D103)/SUMIFS('Eurostat comsumption'!Z$2:Z$185,'Eurostat comsumption'!$C$2:$C$185,'Eurostat market shares'!$C103,'Eurostat comsumption'!$D$2:$D$185,"total"),0)</f>
        <v>1.4687997006268126E-2</v>
      </c>
    </row>
    <row r="104" spans="1:26" x14ac:dyDescent="0.3">
      <c r="A104" t="s">
        <v>9</v>
      </c>
      <c r="B104" t="s">
        <v>10</v>
      </c>
      <c r="C104" t="s">
        <v>36</v>
      </c>
      <c r="D104" t="s">
        <v>20</v>
      </c>
      <c r="E104" t="s">
        <v>13</v>
      </c>
      <c r="F104" t="s">
        <v>14</v>
      </c>
      <c r="G104" t="s">
        <v>14</v>
      </c>
      <c r="H104" t="s">
        <v>73</v>
      </c>
      <c r="I104" t="s">
        <v>16</v>
      </c>
      <c r="J104" s="5">
        <f>IFERROR(SUMIFS('Eurostat comsumption'!J$2:J$185,'Eurostat comsumption'!$C$2:$C$185,'Eurostat market shares'!$C104,'Eurostat comsumption'!$D$2:$D$185,'Eurostat market shares'!$D104)/SUMIFS('Eurostat comsumption'!J$2:J$185,'Eurostat comsumption'!$C$2:$C$185,'Eurostat market shares'!$C104,'Eurostat comsumption'!$D$2:$D$185,"total"),0)</f>
        <v>0</v>
      </c>
      <c r="K104" s="5">
        <f>IFERROR(SUMIFS('Eurostat comsumption'!K$2:K$185,'Eurostat comsumption'!$C$2:$C$185,'Eurostat market shares'!$C104,'Eurostat comsumption'!$D$2:$D$185,'Eurostat market shares'!$D104)/SUMIFS('Eurostat comsumption'!K$2:K$185,'Eurostat comsumption'!$C$2:$C$185,'Eurostat market shares'!$C104,'Eurostat comsumption'!$D$2:$D$185,"total"),0)</f>
        <v>0</v>
      </c>
      <c r="L104" s="5">
        <f>IFERROR(SUMIFS('Eurostat comsumption'!L$2:L$185,'Eurostat comsumption'!$C$2:$C$185,'Eurostat market shares'!$C104,'Eurostat comsumption'!$D$2:$D$185,'Eurostat market shares'!$D104)/SUMIFS('Eurostat comsumption'!L$2:L$185,'Eurostat comsumption'!$C$2:$C$185,'Eurostat market shares'!$C104,'Eurostat comsumption'!$D$2:$D$185,"total"),0)</f>
        <v>0</v>
      </c>
      <c r="M104" s="5">
        <f>IFERROR(SUMIFS('Eurostat comsumption'!M$2:M$185,'Eurostat comsumption'!$C$2:$C$185,'Eurostat market shares'!$C104,'Eurostat comsumption'!$D$2:$D$185,'Eurostat market shares'!$D104)/SUMIFS('Eurostat comsumption'!M$2:M$185,'Eurostat comsumption'!$C$2:$C$185,'Eurostat market shares'!$C104,'Eurostat comsumption'!$D$2:$D$185,"total"),0)</f>
        <v>2.7009683258785327E-3</v>
      </c>
      <c r="N104" s="5">
        <f>IFERROR(SUMIFS('Eurostat comsumption'!N$2:N$185,'Eurostat comsumption'!$C$2:$C$185,'Eurostat market shares'!$C104,'Eurostat comsumption'!$D$2:$D$185,'Eurostat market shares'!$D104)/SUMIFS('Eurostat comsumption'!N$2:N$185,'Eurostat comsumption'!$C$2:$C$185,'Eurostat market shares'!$C104,'Eurostat comsumption'!$D$2:$D$185,"total"),0)</f>
        <v>1.1481646502382015E-3</v>
      </c>
      <c r="O104" s="5">
        <f>IFERROR(SUMIFS('Eurostat comsumption'!O$2:O$185,'Eurostat comsumption'!$C$2:$C$185,'Eurostat market shares'!$C104,'Eurostat comsumption'!$D$2:$D$185,'Eurostat market shares'!$D104)/SUMIFS('Eurostat comsumption'!O$2:O$185,'Eurostat comsumption'!$C$2:$C$185,'Eurostat market shares'!$C104,'Eurostat comsumption'!$D$2:$D$185,"total"),0)</f>
        <v>3.931701637278592E-3</v>
      </c>
      <c r="P104" s="5">
        <f>IFERROR(SUMIFS('Eurostat comsumption'!P$2:P$185,'Eurostat comsumption'!$C$2:$C$185,'Eurostat market shares'!$C104,'Eurostat comsumption'!$D$2:$D$185,'Eurostat market shares'!$D104)/SUMIFS('Eurostat comsumption'!P$2:P$185,'Eurostat comsumption'!$C$2:$C$185,'Eurostat market shares'!$C104,'Eurostat comsumption'!$D$2:$D$185,"total"),0)</f>
        <v>6.4684447702624027E-3</v>
      </c>
      <c r="Q104" s="5">
        <f>IFERROR(SUMIFS('Eurostat comsumption'!Q$2:Q$185,'Eurostat comsumption'!$C$2:$C$185,'Eurostat market shares'!$C104,'Eurostat comsumption'!$D$2:$D$185,'Eurostat market shares'!$D104)/SUMIFS('Eurostat comsumption'!Q$2:Q$185,'Eurostat comsumption'!$C$2:$C$185,'Eurostat market shares'!$C104,'Eurostat comsumption'!$D$2:$D$185,"total"),0)</f>
        <v>6.2866722548197826E-3</v>
      </c>
      <c r="R104" s="5">
        <f>IFERROR(SUMIFS('Eurostat comsumption'!R$2:R$185,'Eurostat comsumption'!$C$2:$C$185,'Eurostat market shares'!$C104,'Eurostat comsumption'!$D$2:$D$185,'Eurostat market shares'!$D104)/SUMIFS('Eurostat comsumption'!R$2:R$185,'Eurostat comsumption'!$C$2:$C$185,'Eurostat market shares'!$C104,'Eurostat comsumption'!$D$2:$D$185,"total"),0)</f>
        <v>2.6623937646676758E-2</v>
      </c>
      <c r="S104" s="5">
        <f>IFERROR(SUMIFS('Eurostat comsumption'!S$2:S$185,'Eurostat comsumption'!$C$2:$C$185,'Eurostat market shares'!$C104,'Eurostat comsumption'!$D$2:$D$185,'Eurostat market shares'!$D104)/SUMIFS('Eurostat comsumption'!S$2:S$185,'Eurostat comsumption'!$C$2:$C$185,'Eurostat market shares'!$C104,'Eurostat comsumption'!$D$2:$D$185,"total"),0)</f>
        <v>3.8204123810439299E-2</v>
      </c>
      <c r="T104" s="5">
        <f>IFERROR(SUMIFS('Eurostat comsumption'!T$2:T$185,'Eurostat comsumption'!$C$2:$C$185,'Eurostat market shares'!$C104,'Eurostat comsumption'!$D$2:$D$185,'Eurostat market shares'!$D104)/SUMIFS('Eurostat comsumption'!T$2:T$185,'Eurostat comsumption'!$C$2:$C$185,'Eurostat market shares'!$C104,'Eurostat comsumption'!$D$2:$D$185,"total"),0)</f>
        <v>4.9017557937804095E-2</v>
      </c>
      <c r="U104" s="5">
        <f>IFERROR(SUMIFS('Eurostat comsumption'!U$2:U$185,'Eurostat comsumption'!$C$2:$C$185,'Eurostat market shares'!$C104,'Eurostat comsumption'!$D$2:$D$185,'Eurostat market shares'!$D104)/SUMIFS('Eurostat comsumption'!U$2:U$185,'Eurostat comsumption'!$C$2:$C$185,'Eurostat market shares'!$C104,'Eurostat comsumption'!$D$2:$D$185,"total"),0)</f>
        <v>5.112640032166911E-2</v>
      </c>
      <c r="V104" s="5">
        <f>IFERROR(SUMIFS('Eurostat comsumption'!V$2:V$185,'Eurostat comsumption'!$C$2:$C$185,'Eurostat market shares'!$C104,'Eurostat comsumption'!$D$2:$D$185,'Eurostat market shares'!$D104)/SUMIFS('Eurostat comsumption'!V$2:V$185,'Eurostat comsumption'!$C$2:$C$185,'Eurostat market shares'!$C104,'Eurostat comsumption'!$D$2:$D$185,"total"),0)</f>
        <v>4.6885617214043031E-2</v>
      </c>
      <c r="W104" s="5">
        <f>IFERROR(SUMIFS('Eurostat comsumption'!W$2:W$185,'Eurostat comsumption'!$C$2:$C$185,'Eurostat market shares'!$C104,'Eurostat comsumption'!$D$2:$D$185,'Eurostat market shares'!$D104)/SUMIFS('Eurostat comsumption'!W$2:W$185,'Eurostat comsumption'!$C$2:$C$185,'Eurostat market shares'!$C104,'Eurostat comsumption'!$D$2:$D$185,"total"),0)</f>
        <v>4.5943736593341077E-2</v>
      </c>
      <c r="X104" s="5">
        <f>IFERROR(SUMIFS('Eurostat comsumption'!X$2:X$185,'Eurostat comsumption'!$C$2:$C$185,'Eurostat market shares'!$C104,'Eurostat comsumption'!$D$2:$D$185,'Eurostat market shares'!$D104)/SUMIFS('Eurostat comsumption'!X$2:X$185,'Eurostat comsumption'!$C$2:$C$185,'Eurostat market shares'!$C104,'Eurostat comsumption'!$D$2:$D$185,"total"),0)</f>
        <v>4.3040276277815405E-2</v>
      </c>
      <c r="Y104" s="5">
        <f>IFERROR(SUMIFS('Eurostat comsumption'!Y$2:Y$185,'Eurostat comsumption'!$C$2:$C$185,'Eurostat market shares'!$C104,'Eurostat comsumption'!$D$2:$D$185,'Eurostat market shares'!$D104)/SUMIFS('Eurostat comsumption'!Y$2:Y$185,'Eurostat comsumption'!$C$2:$C$185,'Eurostat market shares'!$C104,'Eurostat comsumption'!$D$2:$D$185,"total"),0)</f>
        <v>3.7965857456624556E-2</v>
      </c>
      <c r="Z104" s="5">
        <f>IFERROR(SUMIFS('Eurostat comsumption'!Z$2:Z$185,'Eurostat comsumption'!$C$2:$C$185,'Eurostat market shares'!$C104,'Eurostat comsumption'!$D$2:$D$185,'Eurostat market shares'!$D104)/SUMIFS('Eurostat comsumption'!Z$2:Z$185,'Eurostat comsumption'!$C$2:$C$185,'Eurostat market shares'!$C104,'Eurostat comsumption'!$D$2:$D$185,"total"),0)</f>
        <v>2.3773141651334182E-2</v>
      </c>
    </row>
    <row r="105" spans="1:26" x14ac:dyDescent="0.3">
      <c r="A105" t="s">
        <v>9</v>
      </c>
      <c r="B105" t="s">
        <v>10</v>
      </c>
      <c r="C105" t="s">
        <v>36</v>
      </c>
      <c r="D105" t="s">
        <v>21</v>
      </c>
      <c r="E105" t="s">
        <v>13</v>
      </c>
      <c r="F105" t="s">
        <v>14</v>
      </c>
      <c r="G105" t="s">
        <v>14</v>
      </c>
      <c r="H105" t="s">
        <v>73</v>
      </c>
      <c r="I105" t="s">
        <v>16</v>
      </c>
      <c r="J105" s="5">
        <f>IFERROR(SUMIFS('Eurostat comsumption'!J$2:J$185,'Eurostat comsumption'!$C$2:$C$185,'Eurostat market shares'!$C105,'Eurostat comsumption'!$D$2:$D$185,'Eurostat market shares'!$D105)/SUMIFS('Eurostat comsumption'!J$2:J$185,'Eurostat comsumption'!$C$2:$C$185,'Eurostat market shares'!$C105,'Eurostat comsumption'!$D$2:$D$185,"total"),0)</f>
        <v>0</v>
      </c>
      <c r="K105" s="5">
        <f>IFERROR(SUMIFS('Eurostat comsumption'!K$2:K$185,'Eurostat comsumption'!$C$2:$C$185,'Eurostat market shares'!$C105,'Eurostat comsumption'!$D$2:$D$185,'Eurostat market shares'!$D105)/SUMIFS('Eurostat comsumption'!K$2:K$185,'Eurostat comsumption'!$C$2:$C$185,'Eurostat market shares'!$C105,'Eurostat comsumption'!$D$2:$D$185,"total"),0)</f>
        <v>0</v>
      </c>
      <c r="L105" s="5">
        <f>IFERROR(SUMIFS('Eurostat comsumption'!L$2:L$185,'Eurostat comsumption'!$C$2:$C$185,'Eurostat market shares'!$C105,'Eurostat comsumption'!$D$2:$D$185,'Eurostat market shares'!$D105)/SUMIFS('Eurostat comsumption'!L$2:L$185,'Eurostat comsumption'!$C$2:$C$185,'Eurostat market shares'!$C105,'Eurostat comsumption'!$D$2:$D$185,"total"),0)</f>
        <v>0</v>
      </c>
      <c r="M105" s="5">
        <f>IFERROR(SUMIFS('Eurostat comsumption'!M$2:M$185,'Eurostat comsumption'!$C$2:$C$185,'Eurostat market shares'!$C105,'Eurostat comsumption'!$D$2:$D$185,'Eurostat market shares'!$D105)/SUMIFS('Eurostat comsumption'!M$2:M$185,'Eurostat comsumption'!$C$2:$C$185,'Eurostat market shares'!$C105,'Eurostat comsumption'!$D$2:$D$185,"total"),0)</f>
        <v>0</v>
      </c>
      <c r="N105" s="5">
        <f>IFERROR(SUMIFS('Eurostat comsumption'!N$2:N$185,'Eurostat comsumption'!$C$2:$C$185,'Eurostat market shares'!$C105,'Eurostat comsumption'!$D$2:$D$185,'Eurostat market shares'!$D105)/SUMIFS('Eurostat comsumption'!N$2:N$185,'Eurostat comsumption'!$C$2:$C$185,'Eurostat market shares'!$C105,'Eurostat comsumption'!$D$2:$D$185,"total"),0)</f>
        <v>0</v>
      </c>
      <c r="O105" s="5">
        <f>IFERROR(SUMIFS('Eurostat comsumption'!O$2:O$185,'Eurostat comsumption'!$C$2:$C$185,'Eurostat market shares'!$C105,'Eurostat comsumption'!$D$2:$D$185,'Eurostat market shares'!$D105)/SUMIFS('Eurostat comsumption'!O$2:O$185,'Eurostat comsumption'!$C$2:$C$185,'Eurostat market shares'!$C105,'Eurostat comsumption'!$D$2:$D$185,"total"),0)</f>
        <v>0</v>
      </c>
      <c r="P105" s="5">
        <f>IFERROR(SUMIFS('Eurostat comsumption'!P$2:P$185,'Eurostat comsumption'!$C$2:$C$185,'Eurostat market shares'!$C105,'Eurostat comsumption'!$D$2:$D$185,'Eurostat market shares'!$D105)/SUMIFS('Eurostat comsumption'!P$2:P$185,'Eurostat comsumption'!$C$2:$C$185,'Eurostat market shares'!$C105,'Eurostat comsumption'!$D$2:$D$185,"total"),0)</f>
        <v>0</v>
      </c>
      <c r="Q105" s="5">
        <f>IFERROR(SUMIFS('Eurostat comsumption'!Q$2:Q$185,'Eurostat comsumption'!$C$2:$C$185,'Eurostat market shares'!$C105,'Eurostat comsumption'!$D$2:$D$185,'Eurostat market shares'!$D105)/SUMIFS('Eurostat comsumption'!Q$2:Q$185,'Eurostat comsumption'!$C$2:$C$185,'Eurostat market shares'!$C105,'Eurostat comsumption'!$D$2:$D$185,"total"),0)</f>
        <v>0</v>
      </c>
      <c r="R105" s="5">
        <f>IFERROR(SUMIFS('Eurostat comsumption'!R$2:R$185,'Eurostat comsumption'!$C$2:$C$185,'Eurostat market shares'!$C105,'Eurostat comsumption'!$D$2:$D$185,'Eurostat market shares'!$D105)/SUMIFS('Eurostat comsumption'!R$2:R$185,'Eurostat comsumption'!$C$2:$C$185,'Eurostat market shares'!$C105,'Eurostat comsumption'!$D$2:$D$185,"total"),0)</f>
        <v>0</v>
      </c>
      <c r="S105" s="5">
        <f>IFERROR(SUMIFS('Eurostat comsumption'!S$2:S$185,'Eurostat comsumption'!$C$2:$C$185,'Eurostat market shares'!$C105,'Eurostat comsumption'!$D$2:$D$185,'Eurostat market shares'!$D105)/SUMIFS('Eurostat comsumption'!S$2:S$185,'Eurostat comsumption'!$C$2:$C$185,'Eurostat market shares'!$C105,'Eurostat comsumption'!$D$2:$D$185,"total"),0)</f>
        <v>0</v>
      </c>
      <c r="T105" s="5">
        <f>IFERROR(SUMIFS('Eurostat comsumption'!T$2:T$185,'Eurostat comsumption'!$C$2:$C$185,'Eurostat market shares'!$C105,'Eurostat comsumption'!$D$2:$D$185,'Eurostat market shares'!$D105)/SUMIFS('Eurostat comsumption'!T$2:T$185,'Eurostat comsumption'!$C$2:$C$185,'Eurostat market shares'!$C105,'Eurostat comsumption'!$D$2:$D$185,"total"),0)</f>
        <v>0</v>
      </c>
      <c r="U105" s="5">
        <f>IFERROR(SUMIFS('Eurostat comsumption'!U$2:U$185,'Eurostat comsumption'!$C$2:$C$185,'Eurostat market shares'!$C105,'Eurostat comsumption'!$D$2:$D$185,'Eurostat market shares'!$D105)/SUMIFS('Eurostat comsumption'!U$2:U$185,'Eurostat comsumption'!$C$2:$C$185,'Eurostat market shares'!$C105,'Eurostat comsumption'!$D$2:$D$185,"total"),0)</f>
        <v>0</v>
      </c>
      <c r="V105" s="5">
        <f>IFERROR(SUMIFS('Eurostat comsumption'!V$2:V$185,'Eurostat comsumption'!$C$2:$C$185,'Eurostat market shares'!$C105,'Eurostat comsumption'!$D$2:$D$185,'Eurostat market shares'!$D105)/SUMIFS('Eurostat comsumption'!V$2:V$185,'Eurostat comsumption'!$C$2:$C$185,'Eurostat market shares'!$C105,'Eurostat comsumption'!$D$2:$D$185,"total"),0)</f>
        <v>0</v>
      </c>
      <c r="W105" s="5">
        <f>IFERROR(SUMIFS('Eurostat comsumption'!W$2:W$185,'Eurostat comsumption'!$C$2:$C$185,'Eurostat market shares'!$C105,'Eurostat comsumption'!$D$2:$D$185,'Eurostat market shares'!$D105)/SUMIFS('Eurostat comsumption'!W$2:W$185,'Eurostat comsumption'!$C$2:$C$185,'Eurostat market shares'!$C105,'Eurostat comsumption'!$D$2:$D$185,"total"),0)</f>
        <v>0</v>
      </c>
      <c r="X105" s="5">
        <f>IFERROR(SUMIFS('Eurostat comsumption'!X$2:X$185,'Eurostat comsumption'!$C$2:$C$185,'Eurostat market shares'!$C105,'Eurostat comsumption'!$D$2:$D$185,'Eurostat market shares'!$D105)/SUMIFS('Eurostat comsumption'!X$2:X$185,'Eurostat comsumption'!$C$2:$C$185,'Eurostat market shares'!$C105,'Eurostat comsumption'!$D$2:$D$185,"total"),0)</f>
        <v>0</v>
      </c>
      <c r="Y105" s="5">
        <f>IFERROR(SUMIFS('Eurostat comsumption'!Y$2:Y$185,'Eurostat comsumption'!$C$2:$C$185,'Eurostat market shares'!$C105,'Eurostat comsumption'!$D$2:$D$185,'Eurostat market shares'!$D105)/SUMIFS('Eurostat comsumption'!Y$2:Y$185,'Eurostat comsumption'!$C$2:$C$185,'Eurostat market shares'!$C105,'Eurostat comsumption'!$D$2:$D$185,"total"),0)</f>
        <v>0</v>
      </c>
      <c r="Z105" s="5">
        <f>IFERROR(SUMIFS('Eurostat comsumption'!Z$2:Z$185,'Eurostat comsumption'!$C$2:$C$185,'Eurostat market shares'!$C105,'Eurostat comsumption'!$D$2:$D$185,'Eurostat market shares'!$D105)/SUMIFS('Eurostat comsumption'!Z$2:Z$185,'Eurostat comsumption'!$C$2:$C$185,'Eurostat market shares'!$C105,'Eurostat comsumption'!$D$2:$D$185,"total"),0)</f>
        <v>0</v>
      </c>
    </row>
    <row r="106" spans="1:26" x14ac:dyDescent="0.3">
      <c r="A106" t="s">
        <v>9</v>
      </c>
      <c r="B106" t="s">
        <v>10</v>
      </c>
      <c r="C106" t="s">
        <v>36</v>
      </c>
      <c r="D106" t="s">
        <v>22</v>
      </c>
      <c r="E106" t="s">
        <v>13</v>
      </c>
      <c r="F106" t="s">
        <v>14</v>
      </c>
      <c r="G106" t="s">
        <v>14</v>
      </c>
      <c r="H106" t="s">
        <v>73</v>
      </c>
      <c r="I106" t="s">
        <v>16</v>
      </c>
      <c r="J106" s="5">
        <f>IFERROR(SUMIFS('Eurostat comsumption'!J$2:J$185,'Eurostat comsumption'!$C$2:$C$185,'Eurostat market shares'!$C106,'Eurostat comsumption'!$D$2:$D$185,'Eurostat market shares'!$D106)/SUMIFS('Eurostat comsumption'!J$2:J$185,'Eurostat comsumption'!$C$2:$C$185,'Eurostat market shares'!$C106,'Eurostat comsumption'!$D$2:$D$185,"total"),0)</f>
        <v>0.95365413503513508</v>
      </c>
      <c r="K106" s="5">
        <f>IFERROR(SUMIFS('Eurostat comsumption'!K$2:K$185,'Eurostat comsumption'!$C$2:$C$185,'Eurostat market shares'!$C106,'Eurostat comsumption'!$D$2:$D$185,'Eurostat market shares'!$D106)/SUMIFS('Eurostat comsumption'!K$2:K$185,'Eurostat comsumption'!$C$2:$C$185,'Eurostat market shares'!$C106,'Eurostat comsumption'!$D$2:$D$185,"total"),0)</f>
        <v>0.95164824018663141</v>
      </c>
      <c r="L106" s="5">
        <f>IFERROR(SUMIFS('Eurostat comsumption'!L$2:L$185,'Eurostat comsumption'!$C$2:$C$185,'Eurostat market shares'!$C106,'Eurostat comsumption'!$D$2:$D$185,'Eurostat market shares'!$D106)/SUMIFS('Eurostat comsumption'!L$2:L$185,'Eurostat comsumption'!$C$2:$C$185,'Eurostat market shares'!$C106,'Eurostat comsumption'!$D$2:$D$185,"total"),0)</f>
        <v>0.94944119768742608</v>
      </c>
      <c r="M106" s="5">
        <f>IFERROR(SUMIFS('Eurostat comsumption'!M$2:M$185,'Eurostat comsumption'!$C$2:$C$185,'Eurostat market shares'!$C106,'Eurostat comsumption'!$D$2:$D$185,'Eurostat market shares'!$D106)/SUMIFS('Eurostat comsumption'!M$2:M$185,'Eurostat comsumption'!$C$2:$C$185,'Eurostat market shares'!$C106,'Eurostat comsumption'!$D$2:$D$185,"total"),0)</f>
        <v>0.94603810089361806</v>
      </c>
      <c r="N106" s="5">
        <f>IFERROR(SUMIFS('Eurostat comsumption'!N$2:N$185,'Eurostat comsumption'!$C$2:$C$185,'Eurostat market shares'!$C106,'Eurostat comsumption'!$D$2:$D$185,'Eurostat market shares'!$D106)/SUMIFS('Eurostat comsumption'!N$2:N$185,'Eurostat comsumption'!$C$2:$C$185,'Eurostat market shares'!$C106,'Eurostat comsumption'!$D$2:$D$185,"total"),0)</f>
        <v>0.95215409397813344</v>
      </c>
      <c r="O106" s="5">
        <f>IFERROR(SUMIFS('Eurostat comsumption'!O$2:O$185,'Eurostat comsumption'!$C$2:$C$185,'Eurostat market shares'!$C106,'Eurostat comsumption'!$D$2:$D$185,'Eurostat market shares'!$D106)/SUMIFS('Eurostat comsumption'!O$2:O$185,'Eurostat comsumption'!$C$2:$C$185,'Eurostat market shares'!$C106,'Eurostat comsumption'!$D$2:$D$185,"total"),0)</f>
        <v>0.94991666068537617</v>
      </c>
      <c r="P106" s="5">
        <f>IFERROR(SUMIFS('Eurostat comsumption'!P$2:P$185,'Eurostat comsumption'!$C$2:$C$185,'Eurostat market shares'!$C106,'Eurostat comsumption'!$D$2:$D$185,'Eurostat market shares'!$D106)/SUMIFS('Eurostat comsumption'!P$2:P$185,'Eurostat comsumption'!$C$2:$C$185,'Eurostat market shares'!$C106,'Eurostat comsumption'!$D$2:$D$185,"total"),0)</f>
        <v>0.94944551053997128</v>
      </c>
      <c r="Q106" s="5">
        <f>IFERROR(SUMIFS('Eurostat comsumption'!Q$2:Q$185,'Eurostat comsumption'!$C$2:$C$185,'Eurostat market shares'!$C106,'Eurostat comsumption'!$D$2:$D$185,'Eurostat market shares'!$D106)/SUMIFS('Eurostat comsumption'!Q$2:Q$185,'Eurostat comsumption'!$C$2:$C$185,'Eurostat market shares'!$C106,'Eurostat comsumption'!$D$2:$D$185,"total"),0)</f>
        <v>0.95449366093880972</v>
      </c>
      <c r="R106" s="5">
        <f>IFERROR(SUMIFS('Eurostat comsumption'!R$2:R$185,'Eurostat comsumption'!$C$2:$C$185,'Eurostat market shares'!$C106,'Eurostat comsumption'!$D$2:$D$185,'Eurostat market shares'!$D106)/SUMIFS('Eurostat comsumption'!R$2:R$185,'Eurostat comsumption'!$C$2:$C$185,'Eurostat market shares'!$C106,'Eurostat comsumption'!$D$2:$D$185,"total"),0)</f>
        <v>0.93503023915587724</v>
      </c>
      <c r="S106" s="5">
        <f>IFERROR(SUMIFS('Eurostat comsumption'!S$2:S$185,'Eurostat comsumption'!$C$2:$C$185,'Eurostat market shares'!$C106,'Eurostat comsumption'!$D$2:$D$185,'Eurostat market shares'!$D106)/SUMIFS('Eurostat comsumption'!S$2:S$185,'Eurostat comsumption'!$C$2:$C$185,'Eurostat market shares'!$C106,'Eurostat comsumption'!$D$2:$D$185,"total"),0)</f>
        <v>0.92925718542728064</v>
      </c>
      <c r="T106" s="5">
        <f>IFERROR(SUMIFS('Eurostat comsumption'!T$2:T$185,'Eurostat comsumption'!$C$2:$C$185,'Eurostat market shares'!$C106,'Eurostat comsumption'!$D$2:$D$185,'Eurostat market shares'!$D106)/SUMIFS('Eurostat comsumption'!T$2:T$185,'Eurostat comsumption'!$C$2:$C$185,'Eurostat market shares'!$C106,'Eurostat comsumption'!$D$2:$D$185,"total"),0)</f>
        <v>0.9222522985810111</v>
      </c>
      <c r="U106" s="5">
        <f>IFERROR(SUMIFS('Eurostat comsumption'!U$2:U$185,'Eurostat comsumption'!$C$2:$C$185,'Eurostat market shares'!$C106,'Eurostat comsumption'!$D$2:$D$185,'Eurostat market shares'!$D106)/SUMIFS('Eurostat comsumption'!U$2:U$185,'Eurostat comsumption'!$C$2:$C$185,'Eurostat market shares'!$C106,'Eurostat comsumption'!$D$2:$D$185,"total"),0)</f>
        <v>0.92053767884467186</v>
      </c>
      <c r="V106" s="5">
        <f>IFERROR(SUMIFS('Eurostat comsumption'!V$2:V$185,'Eurostat comsumption'!$C$2:$C$185,'Eurostat market shares'!$C106,'Eurostat comsumption'!$D$2:$D$185,'Eurostat market shares'!$D106)/SUMIFS('Eurostat comsumption'!V$2:V$185,'Eurostat comsumption'!$C$2:$C$185,'Eurostat market shares'!$C106,'Eurostat comsumption'!$D$2:$D$185,"total"),0)</f>
        <v>0.9221418822777826</v>
      </c>
      <c r="W106" s="5">
        <f>IFERROR(SUMIFS('Eurostat comsumption'!W$2:W$185,'Eurostat comsumption'!$C$2:$C$185,'Eurostat market shares'!$C106,'Eurostat comsumption'!$D$2:$D$185,'Eurostat market shares'!$D106)/SUMIFS('Eurostat comsumption'!W$2:W$185,'Eurostat comsumption'!$C$2:$C$185,'Eurostat market shares'!$C106,'Eurostat comsumption'!$D$2:$D$185,"total"),0)</f>
        <v>0.91473211267432497</v>
      </c>
      <c r="X106" s="5">
        <f>IFERROR(SUMIFS('Eurostat comsumption'!X$2:X$185,'Eurostat comsumption'!$C$2:$C$185,'Eurostat market shares'!$C106,'Eurostat comsumption'!$D$2:$D$185,'Eurostat market shares'!$D106)/SUMIFS('Eurostat comsumption'!X$2:X$185,'Eurostat comsumption'!$C$2:$C$185,'Eurostat market shares'!$C106,'Eurostat comsumption'!$D$2:$D$185,"total"),0)</f>
        <v>0.91911796110877231</v>
      </c>
      <c r="Y106" s="5">
        <f>IFERROR(SUMIFS('Eurostat comsumption'!Y$2:Y$185,'Eurostat comsumption'!$C$2:$C$185,'Eurostat market shares'!$C106,'Eurostat comsumption'!$D$2:$D$185,'Eurostat market shares'!$D106)/SUMIFS('Eurostat comsumption'!Y$2:Y$185,'Eurostat comsumption'!$C$2:$C$185,'Eurostat market shares'!$C106,'Eurostat comsumption'!$D$2:$D$185,"total"),0)</f>
        <v>0.92562550115629105</v>
      </c>
      <c r="Z106" s="5">
        <f>IFERROR(SUMIFS('Eurostat comsumption'!Z$2:Z$185,'Eurostat comsumption'!$C$2:$C$185,'Eurostat market shares'!$C106,'Eurostat comsumption'!$D$2:$D$185,'Eurostat market shares'!$D106)/SUMIFS('Eurostat comsumption'!Z$2:Z$185,'Eurostat comsumption'!$C$2:$C$185,'Eurostat market shares'!$C106,'Eurostat comsumption'!$D$2:$D$185,"total"),0)</f>
        <v>0.94164821571501334</v>
      </c>
    </row>
    <row r="107" spans="1:26" x14ac:dyDescent="0.3">
      <c r="A107" t="s">
        <v>9</v>
      </c>
      <c r="B107" t="s">
        <v>10</v>
      </c>
      <c r="C107" t="s">
        <v>37</v>
      </c>
      <c r="D107" t="s">
        <v>12</v>
      </c>
      <c r="E107" t="s">
        <v>13</v>
      </c>
      <c r="F107" t="s">
        <v>14</v>
      </c>
      <c r="G107" t="s">
        <v>14</v>
      </c>
      <c r="H107" t="s">
        <v>73</v>
      </c>
      <c r="I107" t="s">
        <v>16</v>
      </c>
      <c r="J107" s="5">
        <f>IFERROR(SUMIFS('Eurostat comsumption'!J$2:J$185,'Eurostat comsumption'!$C$2:$C$185,'Eurostat market shares'!$C107,'Eurostat comsumption'!$D$2:$D$185,'Eurostat market shares'!$D107)/SUMIFS('Eurostat comsumption'!J$2:J$185,'Eurostat comsumption'!$C$2:$C$185,'Eurostat market shares'!$C107,'Eurostat comsumption'!$D$2:$D$185,"total"),0)</f>
        <v>1</v>
      </c>
      <c r="K107" s="5">
        <f>IFERROR(SUMIFS('Eurostat comsumption'!K$2:K$185,'Eurostat comsumption'!$C$2:$C$185,'Eurostat market shares'!$C107,'Eurostat comsumption'!$D$2:$D$185,'Eurostat market shares'!$D107)/SUMIFS('Eurostat comsumption'!K$2:K$185,'Eurostat comsumption'!$C$2:$C$185,'Eurostat market shares'!$C107,'Eurostat comsumption'!$D$2:$D$185,"total"),0)</f>
        <v>1</v>
      </c>
      <c r="L107" s="5">
        <f>IFERROR(SUMIFS('Eurostat comsumption'!L$2:L$185,'Eurostat comsumption'!$C$2:$C$185,'Eurostat market shares'!$C107,'Eurostat comsumption'!$D$2:$D$185,'Eurostat market shares'!$D107)/SUMIFS('Eurostat comsumption'!L$2:L$185,'Eurostat comsumption'!$C$2:$C$185,'Eurostat market shares'!$C107,'Eurostat comsumption'!$D$2:$D$185,"total"),0)</f>
        <v>1</v>
      </c>
      <c r="M107" s="5">
        <f>IFERROR(SUMIFS('Eurostat comsumption'!M$2:M$185,'Eurostat comsumption'!$C$2:$C$185,'Eurostat market shares'!$C107,'Eurostat comsumption'!$D$2:$D$185,'Eurostat market shares'!$D107)/SUMIFS('Eurostat comsumption'!M$2:M$185,'Eurostat comsumption'!$C$2:$C$185,'Eurostat market shares'!$C107,'Eurostat comsumption'!$D$2:$D$185,"total"),0)</f>
        <v>1</v>
      </c>
      <c r="N107" s="5">
        <f>IFERROR(SUMIFS('Eurostat comsumption'!N$2:N$185,'Eurostat comsumption'!$C$2:$C$185,'Eurostat market shares'!$C107,'Eurostat comsumption'!$D$2:$D$185,'Eurostat market shares'!$D107)/SUMIFS('Eurostat comsumption'!N$2:N$185,'Eurostat comsumption'!$C$2:$C$185,'Eurostat market shares'!$C107,'Eurostat comsumption'!$D$2:$D$185,"total"),0)</f>
        <v>1</v>
      </c>
      <c r="O107" s="5">
        <f>IFERROR(SUMIFS('Eurostat comsumption'!O$2:O$185,'Eurostat comsumption'!$C$2:$C$185,'Eurostat market shares'!$C107,'Eurostat comsumption'!$D$2:$D$185,'Eurostat market shares'!$D107)/SUMIFS('Eurostat comsumption'!O$2:O$185,'Eurostat comsumption'!$C$2:$C$185,'Eurostat market shares'!$C107,'Eurostat comsumption'!$D$2:$D$185,"total"),0)</f>
        <v>1</v>
      </c>
      <c r="P107" s="5">
        <f>IFERROR(SUMIFS('Eurostat comsumption'!P$2:P$185,'Eurostat comsumption'!$C$2:$C$185,'Eurostat market shares'!$C107,'Eurostat comsumption'!$D$2:$D$185,'Eurostat market shares'!$D107)/SUMIFS('Eurostat comsumption'!P$2:P$185,'Eurostat comsumption'!$C$2:$C$185,'Eurostat market shares'!$C107,'Eurostat comsumption'!$D$2:$D$185,"total"),0)</f>
        <v>1</v>
      </c>
      <c r="Q107" s="5">
        <f>IFERROR(SUMIFS('Eurostat comsumption'!Q$2:Q$185,'Eurostat comsumption'!$C$2:$C$185,'Eurostat market shares'!$C107,'Eurostat comsumption'!$D$2:$D$185,'Eurostat market shares'!$D107)/SUMIFS('Eurostat comsumption'!Q$2:Q$185,'Eurostat comsumption'!$C$2:$C$185,'Eurostat market shares'!$C107,'Eurostat comsumption'!$D$2:$D$185,"total"),0)</f>
        <v>1</v>
      </c>
      <c r="R107" s="5">
        <f>IFERROR(SUMIFS('Eurostat comsumption'!R$2:R$185,'Eurostat comsumption'!$C$2:$C$185,'Eurostat market shares'!$C107,'Eurostat comsumption'!$D$2:$D$185,'Eurostat market shares'!$D107)/SUMIFS('Eurostat comsumption'!R$2:R$185,'Eurostat comsumption'!$C$2:$C$185,'Eurostat market shares'!$C107,'Eurostat comsumption'!$D$2:$D$185,"total"),0)</f>
        <v>1</v>
      </c>
      <c r="S107" s="5">
        <f>IFERROR(SUMIFS('Eurostat comsumption'!S$2:S$185,'Eurostat comsumption'!$C$2:$C$185,'Eurostat market shares'!$C107,'Eurostat comsumption'!$D$2:$D$185,'Eurostat market shares'!$D107)/SUMIFS('Eurostat comsumption'!S$2:S$185,'Eurostat comsumption'!$C$2:$C$185,'Eurostat market shares'!$C107,'Eurostat comsumption'!$D$2:$D$185,"total"),0)</f>
        <v>1</v>
      </c>
      <c r="T107" s="5">
        <f>IFERROR(SUMIFS('Eurostat comsumption'!T$2:T$185,'Eurostat comsumption'!$C$2:$C$185,'Eurostat market shares'!$C107,'Eurostat comsumption'!$D$2:$D$185,'Eurostat market shares'!$D107)/SUMIFS('Eurostat comsumption'!T$2:T$185,'Eurostat comsumption'!$C$2:$C$185,'Eurostat market shares'!$C107,'Eurostat comsumption'!$D$2:$D$185,"total"),0)</f>
        <v>1</v>
      </c>
      <c r="U107" s="5">
        <f>IFERROR(SUMIFS('Eurostat comsumption'!U$2:U$185,'Eurostat comsumption'!$C$2:$C$185,'Eurostat market shares'!$C107,'Eurostat comsumption'!$D$2:$D$185,'Eurostat market shares'!$D107)/SUMIFS('Eurostat comsumption'!U$2:U$185,'Eurostat comsumption'!$C$2:$C$185,'Eurostat market shares'!$C107,'Eurostat comsumption'!$D$2:$D$185,"total"),0)</f>
        <v>1</v>
      </c>
      <c r="V107" s="5">
        <f>IFERROR(SUMIFS('Eurostat comsumption'!V$2:V$185,'Eurostat comsumption'!$C$2:$C$185,'Eurostat market shares'!$C107,'Eurostat comsumption'!$D$2:$D$185,'Eurostat market shares'!$D107)/SUMIFS('Eurostat comsumption'!V$2:V$185,'Eurostat comsumption'!$C$2:$C$185,'Eurostat market shares'!$C107,'Eurostat comsumption'!$D$2:$D$185,"total"),0)</f>
        <v>1</v>
      </c>
      <c r="W107" s="5">
        <f>IFERROR(SUMIFS('Eurostat comsumption'!W$2:W$185,'Eurostat comsumption'!$C$2:$C$185,'Eurostat market shares'!$C107,'Eurostat comsumption'!$D$2:$D$185,'Eurostat market shares'!$D107)/SUMIFS('Eurostat comsumption'!W$2:W$185,'Eurostat comsumption'!$C$2:$C$185,'Eurostat market shares'!$C107,'Eurostat comsumption'!$D$2:$D$185,"total"),0)</f>
        <v>1</v>
      </c>
      <c r="X107" s="5">
        <f>IFERROR(SUMIFS('Eurostat comsumption'!X$2:X$185,'Eurostat comsumption'!$C$2:$C$185,'Eurostat market shares'!$C107,'Eurostat comsumption'!$D$2:$D$185,'Eurostat market shares'!$D107)/SUMIFS('Eurostat comsumption'!X$2:X$185,'Eurostat comsumption'!$C$2:$C$185,'Eurostat market shares'!$C107,'Eurostat comsumption'!$D$2:$D$185,"total"),0)</f>
        <v>1</v>
      </c>
      <c r="Y107" s="5">
        <f>IFERROR(SUMIFS('Eurostat comsumption'!Y$2:Y$185,'Eurostat comsumption'!$C$2:$C$185,'Eurostat market shares'!$C107,'Eurostat comsumption'!$D$2:$D$185,'Eurostat market shares'!$D107)/SUMIFS('Eurostat comsumption'!Y$2:Y$185,'Eurostat comsumption'!$C$2:$C$185,'Eurostat market shares'!$C107,'Eurostat comsumption'!$D$2:$D$185,"total"),0)</f>
        <v>1</v>
      </c>
      <c r="Z107" s="5">
        <f>IFERROR(SUMIFS('Eurostat comsumption'!Z$2:Z$185,'Eurostat comsumption'!$C$2:$C$185,'Eurostat market shares'!$C107,'Eurostat comsumption'!$D$2:$D$185,'Eurostat market shares'!$D107)/SUMIFS('Eurostat comsumption'!Z$2:Z$185,'Eurostat comsumption'!$C$2:$C$185,'Eurostat market shares'!$C107,'Eurostat comsumption'!$D$2:$D$185,"total"),0)</f>
        <v>1</v>
      </c>
    </row>
    <row r="108" spans="1:26" x14ac:dyDescent="0.3">
      <c r="A108" t="s">
        <v>9</v>
      </c>
      <c r="B108" t="s">
        <v>10</v>
      </c>
      <c r="C108" t="s">
        <v>37</v>
      </c>
      <c r="D108" t="s">
        <v>17</v>
      </c>
      <c r="E108" t="s">
        <v>13</v>
      </c>
      <c r="F108" t="s">
        <v>14</v>
      </c>
      <c r="G108" t="s">
        <v>14</v>
      </c>
      <c r="H108" t="s">
        <v>73</v>
      </c>
      <c r="I108" t="s">
        <v>16</v>
      </c>
      <c r="J108" s="5">
        <f>IFERROR(SUMIFS('Eurostat comsumption'!J$2:J$185,'Eurostat comsumption'!$C$2:$C$185,'Eurostat market shares'!$C108,'Eurostat comsumption'!$D$2:$D$185,'Eurostat market shares'!$D108)/SUMIFS('Eurostat comsumption'!J$2:J$185,'Eurostat comsumption'!$C$2:$C$185,'Eurostat market shares'!$C108,'Eurostat comsumption'!$D$2:$D$185,"total"),0)</f>
        <v>1.6577249984929773E-4</v>
      </c>
      <c r="K108" s="5">
        <f>IFERROR(SUMIFS('Eurostat comsumption'!K$2:K$185,'Eurostat comsumption'!$C$2:$C$185,'Eurostat market shares'!$C108,'Eurostat comsumption'!$D$2:$D$185,'Eurostat market shares'!$D108)/SUMIFS('Eurostat comsumption'!K$2:K$185,'Eurostat comsumption'!$C$2:$C$185,'Eurostat market shares'!$C108,'Eurostat comsumption'!$D$2:$D$185,"total"),0)</f>
        <v>6.735216200440034E-4</v>
      </c>
      <c r="L108" s="5">
        <f>IFERROR(SUMIFS('Eurostat comsumption'!L$2:L$185,'Eurostat comsumption'!$C$2:$C$185,'Eurostat market shares'!$C108,'Eurostat comsumption'!$D$2:$D$185,'Eurostat market shares'!$D108)/SUMIFS('Eurostat comsumption'!L$2:L$185,'Eurostat comsumption'!$C$2:$C$185,'Eurostat market shares'!$C108,'Eurostat comsumption'!$D$2:$D$185,"total"),0)</f>
        <v>1.0027903732124173E-3</v>
      </c>
      <c r="M108" s="5">
        <f>IFERROR(SUMIFS('Eurostat comsumption'!M$2:M$185,'Eurostat comsumption'!$C$2:$C$185,'Eurostat market shares'!$C108,'Eurostat comsumption'!$D$2:$D$185,'Eurostat market shares'!$D108)/SUMIFS('Eurostat comsumption'!M$2:M$185,'Eurostat comsumption'!$C$2:$C$185,'Eurostat market shares'!$C108,'Eurostat comsumption'!$D$2:$D$185,"total"),0)</f>
        <v>1.2436435993809418E-3</v>
      </c>
      <c r="N108" s="5">
        <f>IFERROR(SUMIFS('Eurostat comsumption'!N$2:N$185,'Eurostat comsumption'!$C$2:$C$185,'Eurostat market shares'!$C108,'Eurostat comsumption'!$D$2:$D$185,'Eurostat market shares'!$D108)/SUMIFS('Eurostat comsumption'!N$2:N$185,'Eurostat comsumption'!$C$2:$C$185,'Eurostat market shares'!$C108,'Eurostat comsumption'!$D$2:$D$185,"total"),0)</f>
        <v>1.2637296156379819E-3</v>
      </c>
      <c r="O108" s="5">
        <f>IFERROR(SUMIFS('Eurostat comsumption'!O$2:O$185,'Eurostat comsumption'!$C$2:$C$185,'Eurostat market shares'!$C108,'Eurostat comsumption'!$D$2:$D$185,'Eurostat market shares'!$D108)/SUMIFS('Eurostat comsumption'!O$2:O$185,'Eurostat comsumption'!$C$2:$C$185,'Eurostat market shares'!$C108,'Eurostat comsumption'!$D$2:$D$185,"total"),0)</f>
        <v>1.544197434684622E-3</v>
      </c>
      <c r="P108" s="5">
        <f>IFERROR(SUMIFS('Eurostat comsumption'!P$2:P$185,'Eurostat comsumption'!$C$2:$C$185,'Eurostat market shares'!$C108,'Eurostat comsumption'!$D$2:$D$185,'Eurostat market shares'!$D108)/SUMIFS('Eurostat comsumption'!P$2:P$185,'Eurostat comsumption'!$C$2:$C$185,'Eurostat market shares'!$C108,'Eurostat comsumption'!$D$2:$D$185,"total"),0)</f>
        <v>1.4289051014660017E-3</v>
      </c>
      <c r="Q108" s="5">
        <f>IFERROR(SUMIFS('Eurostat comsumption'!Q$2:Q$185,'Eurostat comsumption'!$C$2:$C$185,'Eurostat market shares'!$C108,'Eurostat comsumption'!$D$2:$D$185,'Eurostat market shares'!$D108)/SUMIFS('Eurostat comsumption'!Q$2:Q$185,'Eurostat comsumption'!$C$2:$C$185,'Eurostat market shares'!$C108,'Eurostat comsumption'!$D$2:$D$185,"total"),0)</f>
        <v>1.5742642026009583E-3</v>
      </c>
      <c r="R108" s="5">
        <f>IFERROR(SUMIFS('Eurostat comsumption'!R$2:R$185,'Eurostat comsumption'!$C$2:$C$185,'Eurostat market shares'!$C108,'Eurostat comsumption'!$D$2:$D$185,'Eurostat market shares'!$D108)/SUMIFS('Eurostat comsumption'!R$2:R$185,'Eurostat comsumption'!$C$2:$C$185,'Eurostat market shares'!$C108,'Eurostat comsumption'!$D$2:$D$185,"total"),0)</f>
        <v>1.632208922742111E-3</v>
      </c>
      <c r="S108" s="5">
        <f>IFERROR(SUMIFS('Eurostat comsumption'!S$2:S$185,'Eurostat comsumption'!$C$2:$C$185,'Eurostat market shares'!$C108,'Eurostat comsumption'!$D$2:$D$185,'Eurostat market shares'!$D108)/SUMIFS('Eurostat comsumption'!S$2:S$185,'Eurostat comsumption'!$C$2:$C$185,'Eurostat market shares'!$C108,'Eurostat comsumption'!$D$2:$D$185,"total"),0)</f>
        <v>1.6472881518799676E-3</v>
      </c>
      <c r="T108" s="5">
        <f>IFERROR(SUMIFS('Eurostat comsumption'!T$2:T$185,'Eurostat comsumption'!$C$2:$C$185,'Eurostat market shares'!$C108,'Eurostat comsumption'!$D$2:$D$185,'Eurostat market shares'!$D108)/SUMIFS('Eurostat comsumption'!T$2:T$185,'Eurostat comsumption'!$C$2:$C$185,'Eurostat market shares'!$C108,'Eurostat comsumption'!$D$2:$D$185,"total"),0)</f>
        <v>1.7116722353070055E-3</v>
      </c>
      <c r="U108" s="5">
        <f>IFERROR(SUMIFS('Eurostat comsumption'!U$2:U$185,'Eurostat comsumption'!$C$2:$C$185,'Eurostat market shares'!$C108,'Eurostat comsumption'!$D$2:$D$185,'Eurostat market shares'!$D108)/SUMIFS('Eurostat comsumption'!U$2:U$185,'Eurostat comsumption'!$C$2:$C$185,'Eurostat market shares'!$C108,'Eurostat comsumption'!$D$2:$D$185,"total"),0)</f>
        <v>1.8316615787178369E-3</v>
      </c>
      <c r="V108" s="5">
        <f>IFERROR(SUMIFS('Eurostat comsumption'!V$2:V$185,'Eurostat comsumption'!$C$2:$C$185,'Eurostat market shares'!$C108,'Eurostat comsumption'!$D$2:$D$185,'Eurostat market shares'!$D108)/SUMIFS('Eurostat comsumption'!V$2:V$185,'Eurostat comsumption'!$C$2:$C$185,'Eurostat market shares'!$C108,'Eurostat comsumption'!$D$2:$D$185,"total"),0)</f>
        <v>1.860061382025607E-3</v>
      </c>
      <c r="W108" s="5">
        <f>IFERROR(SUMIFS('Eurostat comsumption'!W$2:W$185,'Eurostat comsumption'!$C$2:$C$185,'Eurostat market shares'!$C108,'Eurostat comsumption'!$D$2:$D$185,'Eurostat market shares'!$D108)/SUMIFS('Eurostat comsumption'!W$2:W$185,'Eurostat comsumption'!$C$2:$C$185,'Eurostat market shares'!$C108,'Eurostat comsumption'!$D$2:$D$185,"total"),0)</f>
        <v>1.9436650626204995E-3</v>
      </c>
      <c r="X108" s="5">
        <f>IFERROR(SUMIFS('Eurostat comsumption'!X$2:X$185,'Eurostat comsumption'!$C$2:$C$185,'Eurostat market shares'!$C108,'Eurostat comsumption'!$D$2:$D$185,'Eurostat market shares'!$D108)/SUMIFS('Eurostat comsumption'!X$2:X$185,'Eurostat comsumption'!$C$2:$C$185,'Eurostat market shares'!$C108,'Eurostat comsumption'!$D$2:$D$185,"total"),0)</f>
        <v>1.8784444616937049E-3</v>
      </c>
      <c r="Y108" s="5">
        <f>IFERROR(SUMIFS('Eurostat comsumption'!Y$2:Y$185,'Eurostat comsumption'!$C$2:$C$185,'Eurostat market shares'!$C108,'Eurostat comsumption'!$D$2:$D$185,'Eurostat market shares'!$D108)/SUMIFS('Eurostat comsumption'!Y$2:Y$185,'Eurostat comsumption'!$C$2:$C$185,'Eurostat market shares'!$C108,'Eurostat comsumption'!$D$2:$D$185,"total"),0)</f>
        <v>1.9659438042524875E-3</v>
      </c>
      <c r="Z108" s="5">
        <f>IFERROR(SUMIFS('Eurostat comsumption'!Z$2:Z$185,'Eurostat comsumption'!$C$2:$C$185,'Eurostat market shares'!$C108,'Eurostat comsumption'!$D$2:$D$185,'Eurostat market shares'!$D108)/SUMIFS('Eurostat comsumption'!Z$2:Z$185,'Eurostat comsumption'!$C$2:$C$185,'Eurostat market shares'!$C108,'Eurostat comsumption'!$D$2:$D$185,"total"),0)</f>
        <v>2.8193546482449148E-3</v>
      </c>
    </row>
    <row r="109" spans="1:26" x14ac:dyDescent="0.3">
      <c r="A109" t="s">
        <v>9</v>
      </c>
      <c r="B109" t="s">
        <v>10</v>
      </c>
      <c r="C109" t="s">
        <v>37</v>
      </c>
      <c r="D109" t="s">
        <v>18</v>
      </c>
      <c r="E109" t="s">
        <v>13</v>
      </c>
      <c r="F109" t="s">
        <v>14</v>
      </c>
      <c r="G109" t="s">
        <v>14</v>
      </c>
      <c r="H109" t="s">
        <v>73</v>
      </c>
      <c r="I109" t="s">
        <v>16</v>
      </c>
      <c r="J109" s="5">
        <f>IFERROR(SUMIFS('Eurostat comsumption'!J$2:J$185,'Eurostat comsumption'!$C$2:$C$185,'Eurostat market shares'!$C109,'Eurostat comsumption'!$D$2:$D$185,'Eurostat market shares'!$D109)/SUMIFS('Eurostat comsumption'!J$2:J$185,'Eurostat comsumption'!$C$2:$C$185,'Eurostat market shares'!$C109,'Eurostat comsumption'!$D$2:$D$185,"total"),0)</f>
        <v>0</v>
      </c>
      <c r="K109" s="5">
        <f>IFERROR(SUMIFS('Eurostat comsumption'!K$2:K$185,'Eurostat comsumption'!$C$2:$C$185,'Eurostat market shares'!$C109,'Eurostat comsumption'!$D$2:$D$185,'Eurostat market shares'!$D109)/SUMIFS('Eurostat comsumption'!K$2:K$185,'Eurostat comsumption'!$C$2:$C$185,'Eurostat market shares'!$C109,'Eurostat comsumption'!$D$2:$D$185,"total"),0)</f>
        <v>0</v>
      </c>
      <c r="L109" s="5">
        <f>IFERROR(SUMIFS('Eurostat comsumption'!L$2:L$185,'Eurostat comsumption'!$C$2:$C$185,'Eurostat market shares'!$C109,'Eurostat comsumption'!$D$2:$D$185,'Eurostat market shares'!$D109)/SUMIFS('Eurostat comsumption'!L$2:L$185,'Eurostat comsumption'!$C$2:$C$185,'Eurostat market shares'!$C109,'Eurostat comsumption'!$D$2:$D$185,"total"),0)</f>
        <v>0</v>
      </c>
      <c r="M109" s="5">
        <f>IFERROR(SUMIFS('Eurostat comsumption'!M$2:M$185,'Eurostat comsumption'!$C$2:$C$185,'Eurostat market shares'!$C109,'Eurostat comsumption'!$D$2:$D$185,'Eurostat market shares'!$D109)/SUMIFS('Eurostat comsumption'!M$2:M$185,'Eurostat comsumption'!$C$2:$C$185,'Eurostat market shares'!$C109,'Eurostat comsumption'!$D$2:$D$185,"total"),0)</f>
        <v>0</v>
      </c>
      <c r="N109" s="5">
        <f>IFERROR(SUMIFS('Eurostat comsumption'!N$2:N$185,'Eurostat comsumption'!$C$2:$C$185,'Eurostat market shares'!$C109,'Eurostat comsumption'!$D$2:$D$185,'Eurostat market shares'!$D109)/SUMIFS('Eurostat comsumption'!N$2:N$185,'Eurostat comsumption'!$C$2:$C$185,'Eurostat market shares'!$C109,'Eurostat comsumption'!$D$2:$D$185,"total"),0)</f>
        <v>0</v>
      </c>
      <c r="O109" s="5">
        <f>IFERROR(SUMIFS('Eurostat comsumption'!O$2:O$185,'Eurostat comsumption'!$C$2:$C$185,'Eurostat market shares'!$C109,'Eurostat comsumption'!$D$2:$D$185,'Eurostat market shares'!$D109)/SUMIFS('Eurostat comsumption'!O$2:O$185,'Eurostat comsumption'!$C$2:$C$185,'Eurostat market shares'!$C109,'Eurostat comsumption'!$D$2:$D$185,"total"),0)</f>
        <v>0</v>
      </c>
      <c r="P109" s="5">
        <f>IFERROR(SUMIFS('Eurostat comsumption'!P$2:P$185,'Eurostat comsumption'!$C$2:$C$185,'Eurostat market shares'!$C109,'Eurostat comsumption'!$D$2:$D$185,'Eurostat market shares'!$D109)/SUMIFS('Eurostat comsumption'!P$2:P$185,'Eurostat comsumption'!$C$2:$C$185,'Eurostat market shares'!$C109,'Eurostat comsumption'!$D$2:$D$185,"total"),0)</f>
        <v>0</v>
      </c>
      <c r="Q109" s="5">
        <f>IFERROR(SUMIFS('Eurostat comsumption'!Q$2:Q$185,'Eurostat comsumption'!$C$2:$C$185,'Eurostat market shares'!$C109,'Eurostat comsumption'!$D$2:$D$185,'Eurostat market shares'!$D109)/SUMIFS('Eurostat comsumption'!Q$2:Q$185,'Eurostat comsumption'!$C$2:$C$185,'Eurostat market shares'!$C109,'Eurostat comsumption'!$D$2:$D$185,"total"),0)</f>
        <v>0</v>
      </c>
      <c r="R109" s="5">
        <f>IFERROR(SUMIFS('Eurostat comsumption'!R$2:R$185,'Eurostat comsumption'!$C$2:$C$185,'Eurostat market shares'!$C109,'Eurostat comsumption'!$D$2:$D$185,'Eurostat market shares'!$D109)/SUMIFS('Eurostat comsumption'!R$2:R$185,'Eurostat comsumption'!$C$2:$C$185,'Eurostat market shares'!$C109,'Eurostat comsumption'!$D$2:$D$185,"total"),0)</f>
        <v>0</v>
      </c>
      <c r="S109" s="5">
        <f>IFERROR(SUMIFS('Eurostat comsumption'!S$2:S$185,'Eurostat comsumption'!$C$2:$C$185,'Eurostat market shares'!$C109,'Eurostat comsumption'!$D$2:$D$185,'Eurostat market shares'!$D109)/SUMIFS('Eurostat comsumption'!S$2:S$185,'Eurostat comsumption'!$C$2:$C$185,'Eurostat market shares'!$C109,'Eurostat comsumption'!$D$2:$D$185,"total"),0)</f>
        <v>0</v>
      </c>
      <c r="T109" s="5">
        <f>IFERROR(SUMIFS('Eurostat comsumption'!T$2:T$185,'Eurostat comsumption'!$C$2:$C$185,'Eurostat market shares'!$C109,'Eurostat comsumption'!$D$2:$D$185,'Eurostat market shares'!$D109)/SUMIFS('Eurostat comsumption'!T$2:T$185,'Eurostat comsumption'!$C$2:$C$185,'Eurostat market shares'!$C109,'Eurostat comsumption'!$D$2:$D$185,"total"),0)</f>
        <v>0</v>
      </c>
      <c r="U109" s="5">
        <f>IFERROR(SUMIFS('Eurostat comsumption'!U$2:U$185,'Eurostat comsumption'!$C$2:$C$185,'Eurostat market shares'!$C109,'Eurostat comsumption'!$D$2:$D$185,'Eurostat market shares'!$D109)/SUMIFS('Eurostat comsumption'!U$2:U$185,'Eurostat comsumption'!$C$2:$C$185,'Eurostat market shares'!$C109,'Eurostat comsumption'!$D$2:$D$185,"total"),0)</f>
        <v>0</v>
      </c>
      <c r="V109" s="5">
        <f>IFERROR(SUMIFS('Eurostat comsumption'!V$2:V$185,'Eurostat comsumption'!$C$2:$C$185,'Eurostat market shares'!$C109,'Eurostat comsumption'!$D$2:$D$185,'Eurostat market shares'!$D109)/SUMIFS('Eurostat comsumption'!V$2:V$185,'Eurostat comsumption'!$C$2:$C$185,'Eurostat market shares'!$C109,'Eurostat comsumption'!$D$2:$D$185,"total"),0)</f>
        <v>0</v>
      </c>
      <c r="W109" s="5">
        <f>IFERROR(SUMIFS('Eurostat comsumption'!W$2:W$185,'Eurostat comsumption'!$C$2:$C$185,'Eurostat market shares'!$C109,'Eurostat comsumption'!$D$2:$D$185,'Eurostat market shares'!$D109)/SUMIFS('Eurostat comsumption'!W$2:W$185,'Eurostat comsumption'!$C$2:$C$185,'Eurostat market shares'!$C109,'Eurostat comsumption'!$D$2:$D$185,"total"),0)</f>
        <v>0</v>
      </c>
      <c r="X109" s="5">
        <f>IFERROR(SUMIFS('Eurostat comsumption'!X$2:X$185,'Eurostat comsumption'!$C$2:$C$185,'Eurostat market shares'!$C109,'Eurostat comsumption'!$D$2:$D$185,'Eurostat market shares'!$D109)/SUMIFS('Eurostat comsumption'!X$2:X$185,'Eurostat comsumption'!$C$2:$C$185,'Eurostat market shares'!$C109,'Eurostat comsumption'!$D$2:$D$185,"total"),0)</f>
        <v>0</v>
      </c>
      <c r="Y109" s="5">
        <f>IFERROR(SUMIFS('Eurostat comsumption'!Y$2:Y$185,'Eurostat comsumption'!$C$2:$C$185,'Eurostat market shares'!$C109,'Eurostat comsumption'!$D$2:$D$185,'Eurostat market shares'!$D109)/SUMIFS('Eurostat comsumption'!Y$2:Y$185,'Eurostat comsumption'!$C$2:$C$185,'Eurostat market shares'!$C109,'Eurostat comsumption'!$D$2:$D$185,"total"),0)</f>
        <v>0</v>
      </c>
      <c r="Z109" s="5">
        <f>IFERROR(SUMIFS('Eurostat comsumption'!Z$2:Z$185,'Eurostat comsumption'!$C$2:$C$185,'Eurostat market shares'!$C109,'Eurostat comsumption'!$D$2:$D$185,'Eurostat market shares'!$D109)/SUMIFS('Eurostat comsumption'!Z$2:Z$185,'Eurostat comsumption'!$C$2:$C$185,'Eurostat market shares'!$C109,'Eurostat comsumption'!$D$2:$D$185,"total"),0)</f>
        <v>0</v>
      </c>
    </row>
    <row r="110" spans="1:26" x14ac:dyDescent="0.3">
      <c r="A110" t="s">
        <v>9</v>
      </c>
      <c r="B110" t="s">
        <v>10</v>
      </c>
      <c r="C110" t="s">
        <v>37</v>
      </c>
      <c r="D110" t="s">
        <v>19</v>
      </c>
      <c r="E110" t="s">
        <v>13</v>
      </c>
      <c r="F110" t="s">
        <v>14</v>
      </c>
      <c r="G110" t="s">
        <v>14</v>
      </c>
      <c r="H110" t="s">
        <v>73</v>
      </c>
      <c r="I110" t="s">
        <v>16</v>
      </c>
      <c r="J110" s="5">
        <f>IFERROR(SUMIFS('Eurostat comsumption'!J$2:J$185,'Eurostat comsumption'!$C$2:$C$185,'Eurostat market shares'!$C110,'Eurostat comsumption'!$D$2:$D$185,'Eurostat market shares'!$D110)/SUMIFS('Eurostat comsumption'!J$2:J$185,'Eurostat comsumption'!$C$2:$C$185,'Eurostat market shares'!$C110,'Eurostat comsumption'!$D$2:$D$185,"total"),0)</f>
        <v>4.6717704502983902E-3</v>
      </c>
      <c r="K110" s="5">
        <f>IFERROR(SUMIFS('Eurostat comsumption'!K$2:K$185,'Eurostat comsumption'!$C$2:$C$185,'Eurostat market shares'!$C110,'Eurostat comsumption'!$D$2:$D$185,'Eurostat market shares'!$D110)/SUMIFS('Eurostat comsumption'!K$2:K$185,'Eurostat comsumption'!$C$2:$C$185,'Eurostat market shares'!$C110,'Eurostat comsumption'!$D$2:$D$185,"total"),0)</f>
        <v>4.609881310523401E-3</v>
      </c>
      <c r="L110" s="5">
        <f>IFERROR(SUMIFS('Eurostat comsumption'!L$2:L$185,'Eurostat comsumption'!$C$2:$C$185,'Eurostat market shares'!$C110,'Eurostat comsumption'!$D$2:$D$185,'Eurostat market shares'!$D110)/SUMIFS('Eurostat comsumption'!L$2:L$185,'Eurostat comsumption'!$C$2:$C$185,'Eurostat market shares'!$C110,'Eurostat comsumption'!$D$2:$D$185,"total"),0)</f>
        <v>5.1302174165794674E-3</v>
      </c>
      <c r="M110" s="5">
        <f>IFERROR(SUMIFS('Eurostat comsumption'!M$2:M$185,'Eurostat comsumption'!$C$2:$C$185,'Eurostat market shares'!$C110,'Eurostat comsumption'!$D$2:$D$185,'Eurostat market shares'!$D110)/SUMIFS('Eurostat comsumption'!M$2:M$185,'Eurostat comsumption'!$C$2:$C$185,'Eurostat market shares'!$C110,'Eurostat comsumption'!$D$2:$D$185,"total"),0)</f>
        <v>5.1680300685385799E-3</v>
      </c>
      <c r="N110" s="5">
        <f>IFERROR(SUMIFS('Eurostat comsumption'!N$2:N$185,'Eurostat comsumption'!$C$2:$C$185,'Eurostat market shares'!$C110,'Eurostat comsumption'!$D$2:$D$185,'Eurostat market shares'!$D110)/SUMIFS('Eurostat comsumption'!N$2:N$185,'Eurostat comsumption'!$C$2:$C$185,'Eurostat market shares'!$C110,'Eurostat comsumption'!$D$2:$D$185,"total"),0)</f>
        <v>5.3641289004207945E-3</v>
      </c>
      <c r="O110" s="5">
        <f>IFERROR(SUMIFS('Eurostat comsumption'!O$2:O$185,'Eurostat comsumption'!$C$2:$C$185,'Eurostat market shares'!$C110,'Eurostat comsumption'!$D$2:$D$185,'Eurostat market shares'!$D110)/SUMIFS('Eurostat comsumption'!O$2:O$185,'Eurostat comsumption'!$C$2:$C$185,'Eurostat market shares'!$C110,'Eurostat comsumption'!$D$2:$D$185,"total"),0)</f>
        <v>5.6481455719095191E-3</v>
      </c>
      <c r="P110" s="5">
        <f>IFERROR(SUMIFS('Eurostat comsumption'!P$2:P$185,'Eurostat comsumption'!$C$2:$C$185,'Eurostat market shares'!$C110,'Eurostat comsumption'!$D$2:$D$185,'Eurostat market shares'!$D110)/SUMIFS('Eurostat comsumption'!P$2:P$185,'Eurostat comsumption'!$C$2:$C$185,'Eurostat market shares'!$C110,'Eurostat comsumption'!$D$2:$D$185,"total"),0)</f>
        <v>6.0041493205831038E-3</v>
      </c>
      <c r="Q110" s="5">
        <f>IFERROR(SUMIFS('Eurostat comsumption'!Q$2:Q$185,'Eurostat comsumption'!$C$2:$C$185,'Eurostat market shares'!$C110,'Eurostat comsumption'!$D$2:$D$185,'Eurostat market shares'!$D110)/SUMIFS('Eurostat comsumption'!Q$2:Q$185,'Eurostat comsumption'!$C$2:$C$185,'Eurostat market shares'!$C110,'Eurostat comsumption'!$D$2:$D$185,"total"),0)</f>
        <v>5.8590006844626962E-3</v>
      </c>
      <c r="R110" s="5">
        <f>IFERROR(SUMIFS('Eurostat comsumption'!R$2:R$185,'Eurostat comsumption'!$C$2:$C$185,'Eurostat market shares'!$C110,'Eurostat comsumption'!$D$2:$D$185,'Eurostat market shares'!$D110)/SUMIFS('Eurostat comsumption'!R$2:R$185,'Eurostat comsumption'!$C$2:$C$185,'Eurostat market shares'!$C110,'Eurostat comsumption'!$D$2:$D$185,"total"),0)</f>
        <v>5.8759521218715999E-3</v>
      </c>
      <c r="S110" s="5">
        <f>IFERROR(SUMIFS('Eurostat comsumption'!S$2:S$185,'Eurostat comsumption'!$C$2:$C$185,'Eurostat market shares'!$C110,'Eurostat comsumption'!$D$2:$D$185,'Eurostat market shares'!$D110)/SUMIFS('Eurostat comsumption'!S$2:S$185,'Eurostat comsumption'!$C$2:$C$185,'Eurostat market shares'!$C110,'Eurostat comsumption'!$D$2:$D$185,"total"),0)</f>
        <v>5.696871525251555E-3</v>
      </c>
      <c r="T110" s="5">
        <f>IFERROR(SUMIFS('Eurostat comsumption'!T$2:T$185,'Eurostat comsumption'!$C$2:$C$185,'Eurostat market shares'!$C110,'Eurostat comsumption'!$D$2:$D$185,'Eurostat market shares'!$D110)/SUMIFS('Eurostat comsumption'!T$2:T$185,'Eurostat comsumption'!$C$2:$C$185,'Eurostat market shares'!$C110,'Eurostat comsumption'!$D$2:$D$185,"total"),0)</f>
        <v>5.5868981760420653E-3</v>
      </c>
      <c r="U110" s="5">
        <f>IFERROR(SUMIFS('Eurostat comsumption'!U$2:U$185,'Eurostat comsumption'!$C$2:$C$185,'Eurostat market shares'!$C110,'Eurostat comsumption'!$D$2:$D$185,'Eurostat market shares'!$D110)/SUMIFS('Eurostat comsumption'!U$2:U$185,'Eurostat comsumption'!$C$2:$C$185,'Eurostat market shares'!$C110,'Eurostat comsumption'!$D$2:$D$185,"total"),0)</f>
        <v>5.0443378398022974E-3</v>
      </c>
      <c r="V110" s="5">
        <f>IFERROR(SUMIFS('Eurostat comsumption'!V$2:V$185,'Eurostat comsumption'!$C$2:$C$185,'Eurostat market shares'!$C110,'Eurostat comsumption'!$D$2:$D$185,'Eurostat market shares'!$D110)/SUMIFS('Eurostat comsumption'!V$2:V$185,'Eurostat comsumption'!$C$2:$C$185,'Eurostat market shares'!$C110,'Eurostat comsumption'!$D$2:$D$185,"total"),0)</f>
        <v>5.3476764733236199E-3</v>
      </c>
      <c r="W110" s="5">
        <f>IFERROR(SUMIFS('Eurostat comsumption'!W$2:W$185,'Eurostat comsumption'!$C$2:$C$185,'Eurostat market shares'!$C110,'Eurostat comsumption'!$D$2:$D$185,'Eurostat market shares'!$D110)/SUMIFS('Eurostat comsumption'!W$2:W$185,'Eurostat comsumption'!$C$2:$C$185,'Eurostat market shares'!$C110,'Eurostat comsumption'!$D$2:$D$185,"total"),0)</f>
        <v>4.0597520259573333E-3</v>
      </c>
      <c r="X110" s="5">
        <f>IFERROR(SUMIFS('Eurostat comsumption'!X$2:X$185,'Eurostat comsumption'!$C$2:$C$185,'Eurostat market shares'!$C110,'Eurostat comsumption'!$D$2:$D$185,'Eurostat market shares'!$D110)/SUMIFS('Eurostat comsumption'!X$2:X$185,'Eurostat comsumption'!$C$2:$C$185,'Eurostat market shares'!$C110,'Eurostat comsumption'!$D$2:$D$185,"total"),0)</f>
        <v>4.0363269424823411E-3</v>
      </c>
      <c r="Y110" s="5">
        <f>IFERROR(SUMIFS('Eurostat comsumption'!Y$2:Y$185,'Eurostat comsumption'!$C$2:$C$185,'Eurostat market shares'!$C110,'Eurostat comsumption'!$D$2:$D$185,'Eurostat market shares'!$D110)/SUMIFS('Eurostat comsumption'!Y$2:Y$185,'Eurostat comsumption'!$C$2:$C$185,'Eurostat market shares'!$C110,'Eurostat comsumption'!$D$2:$D$185,"total"),0)</f>
        <v>4.0075008317454553E-3</v>
      </c>
      <c r="Z110" s="5">
        <f>IFERROR(SUMIFS('Eurostat comsumption'!Z$2:Z$185,'Eurostat comsumption'!$C$2:$C$185,'Eurostat market shares'!$C110,'Eurostat comsumption'!$D$2:$D$185,'Eurostat market shares'!$D110)/SUMIFS('Eurostat comsumption'!Z$2:Z$185,'Eurostat comsumption'!$C$2:$C$185,'Eurostat market shares'!$C110,'Eurostat comsumption'!$D$2:$D$185,"total"),0)</f>
        <v>4.8858973223511347E-3</v>
      </c>
    </row>
    <row r="111" spans="1:26" x14ac:dyDescent="0.3">
      <c r="A111" t="s">
        <v>9</v>
      </c>
      <c r="B111" t="s">
        <v>10</v>
      </c>
      <c r="C111" t="s">
        <v>37</v>
      </c>
      <c r="D111" t="s">
        <v>20</v>
      </c>
      <c r="E111" t="s">
        <v>13</v>
      </c>
      <c r="F111" t="s">
        <v>14</v>
      </c>
      <c r="G111" t="s">
        <v>14</v>
      </c>
      <c r="H111" t="s">
        <v>73</v>
      </c>
      <c r="I111" t="s">
        <v>16</v>
      </c>
      <c r="J111" s="5">
        <f>IFERROR(SUMIFS('Eurostat comsumption'!J$2:J$185,'Eurostat comsumption'!$C$2:$C$185,'Eurostat market shares'!$C111,'Eurostat comsumption'!$D$2:$D$185,'Eurostat market shares'!$D111)/SUMIFS('Eurostat comsumption'!J$2:J$185,'Eurostat comsumption'!$C$2:$C$185,'Eurostat market shares'!$C111,'Eurostat comsumption'!$D$2:$D$185,"total"),0)</f>
        <v>0</v>
      </c>
      <c r="K111" s="5">
        <f>IFERROR(SUMIFS('Eurostat comsumption'!K$2:K$185,'Eurostat comsumption'!$C$2:$C$185,'Eurostat market shares'!$C111,'Eurostat comsumption'!$D$2:$D$185,'Eurostat market shares'!$D111)/SUMIFS('Eurostat comsumption'!K$2:K$185,'Eurostat comsumption'!$C$2:$C$185,'Eurostat market shares'!$C111,'Eurostat comsumption'!$D$2:$D$185,"total"),0)</f>
        <v>0</v>
      </c>
      <c r="L111" s="5">
        <f>IFERROR(SUMIFS('Eurostat comsumption'!L$2:L$185,'Eurostat comsumption'!$C$2:$C$185,'Eurostat market shares'!$C111,'Eurostat comsumption'!$D$2:$D$185,'Eurostat market shares'!$D111)/SUMIFS('Eurostat comsumption'!L$2:L$185,'Eurostat comsumption'!$C$2:$C$185,'Eurostat market shares'!$C111,'Eurostat comsumption'!$D$2:$D$185,"total"),0)</f>
        <v>0</v>
      </c>
      <c r="M111" s="5">
        <f>IFERROR(SUMIFS('Eurostat comsumption'!M$2:M$185,'Eurostat comsumption'!$C$2:$C$185,'Eurostat market shares'!$C111,'Eurostat comsumption'!$D$2:$D$185,'Eurostat market shares'!$D111)/SUMIFS('Eurostat comsumption'!M$2:M$185,'Eurostat comsumption'!$C$2:$C$185,'Eurostat market shares'!$C111,'Eurostat comsumption'!$D$2:$D$185,"total"),0)</f>
        <v>0</v>
      </c>
      <c r="N111" s="5">
        <f>IFERROR(SUMIFS('Eurostat comsumption'!N$2:N$185,'Eurostat comsumption'!$C$2:$C$185,'Eurostat market shares'!$C111,'Eurostat comsumption'!$D$2:$D$185,'Eurostat market shares'!$D111)/SUMIFS('Eurostat comsumption'!N$2:N$185,'Eurostat comsumption'!$C$2:$C$185,'Eurostat market shares'!$C111,'Eurostat comsumption'!$D$2:$D$185,"total"),0)</f>
        <v>0</v>
      </c>
      <c r="O111" s="5">
        <f>IFERROR(SUMIFS('Eurostat comsumption'!O$2:O$185,'Eurostat comsumption'!$C$2:$C$185,'Eurostat market shares'!$C111,'Eurostat comsumption'!$D$2:$D$185,'Eurostat market shares'!$D111)/SUMIFS('Eurostat comsumption'!O$2:O$185,'Eurostat comsumption'!$C$2:$C$185,'Eurostat market shares'!$C111,'Eurostat comsumption'!$D$2:$D$185,"total"),0)</f>
        <v>0</v>
      </c>
      <c r="P111" s="5">
        <f>IFERROR(SUMIFS('Eurostat comsumption'!P$2:P$185,'Eurostat comsumption'!$C$2:$C$185,'Eurostat market shares'!$C111,'Eurostat comsumption'!$D$2:$D$185,'Eurostat market shares'!$D111)/SUMIFS('Eurostat comsumption'!P$2:P$185,'Eurostat comsumption'!$C$2:$C$185,'Eurostat market shares'!$C111,'Eurostat comsumption'!$D$2:$D$185,"total"),0)</f>
        <v>9.7138067955429147E-3</v>
      </c>
      <c r="Q111" s="5">
        <f>IFERROR(SUMIFS('Eurostat comsumption'!Q$2:Q$185,'Eurostat comsumption'!$C$2:$C$185,'Eurostat market shares'!$C111,'Eurostat comsumption'!$D$2:$D$185,'Eurostat market shares'!$D111)/SUMIFS('Eurostat comsumption'!Q$2:Q$185,'Eurostat comsumption'!$C$2:$C$185,'Eurostat market shares'!$C111,'Eurostat comsumption'!$D$2:$D$185,"total"),0)</f>
        <v>1.6687200547570159E-2</v>
      </c>
      <c r="R111" s="5">
        <f>IFERROR(SUMIFS('Eurostat comsumption'!R$2:R$185,'Eurostat comsumption'!$C$2:$C$185,'Eurostat market shares'!$C111,'Eurostat comsumption'!$D$2:$D$185,'Eurostat market shares'!$D111)/SUMIFS('Eurostat comsumption'!R$2:R$185,'Eurostat comsumption'!$C$2:$C$185,'Eurostat market shares'!$C111,'Eurostat comsumption'!$D$2:$D$185,"total"),0)</f>
        <v>1.7083786724700761E-2</v>
      </c>
      <c r="S111" s="5">
        <f>IFERROR(SUMIFS('Eurostat comsumption'!S$2:S$185,'Eurostat comsumption'!$C$2:$C$185,'Eurostat market shares'!$C111,'Eurostat comsumption'!$D$2:$D$185,'Eurostat market shares'!$D111)/SUMIFS('Eurostat comsumption'!S$2:S$185,'Eurostat comsumption'!$C$2:$C$185,'Eurostat market shares'!$C111,'Eurostat comsumption'!$D$2:$D$185,"total"),0)</f>
        <v>2.8566722033851771E-2</v>
      </c>
      <c r="T111" s="5">
        <f>IFERROR(SUMIFS('Eurostat comsumption'!T$2:T$185,'Eurostat comsumption'!$C$2:$C$185,'Eurostat market shares'!$C111,'Eurostat comsumption'!$D$2:$D$185,'Eurostat market shares'!$D111)/SUMIFS('Eurostat comsumption'!T$2:T$185,'Eurostat comsumption'!$C$2:$C$185,'Eurostat market shares'!$C111,'Eurostat comsumption'!$D$2:$D$185,"total"),0)</f>
        <v>4.2326231034671633E-2</v>
      </c>
      <c r="U111" s="5">
        <f>IFERROR(SUMIFS('Eurostat comsumption'!U$2:U$185,'Eurostat comsumption'!$C$2:$C$185,'Eurostat market shares'!$C111,'Eurostat comsumption'!$D$2:$D$185,'Eurostat market shares'!$D111)/SUMIFS('Eurostat comsumption'!U$2:U$185,'Eurostat comsumption'!$C$2:$C$185,'Eurostat market shares'!$C111,'Eurostat comsumption'!$D$2:$D$185,"total"),0)</f>
        <v>4.2607937200174445E-2</v>
      </c>
      <c r="V111" s="5">
        <f>IFERROR(SUMIFS('Eurostat comsumption'!V$2:V$185,'Eurostat comsumption'!$C$2:$C$185,'Eurostat market shares'!$C111,'Eurostat comsumption'!$D$2:$D$185,'Eurostat market shares'!$D111)/SUMIFS('Eurostat comsumption'!V$2:V$185,'Eurostat comsumption'!$C$2:$C$185,'Eurostat market shares'!$C111,'Eurostat comsumption'!$D$2:$D$185,"total"),0)</f>
        <v>4.2362897975633203E-2</v>
      </c>
      <c r="W111" s="5">
        <f>IFERROR(SUMIFS('Eurostat comsumption'!W$2:W$185,'Eurostat comsumption'!$C$2:$C$185,'Eurostat market shares'!$C111,'Eurostat comsumption'!$D$2:$D$185,'Eurostat market shares'!$D111)/SUMIFS('Eurostat comsumption'!W$2:W$185,'Eurostat comsumption'!$C$2:$C$185,'Eurostat market shares'!$C111,'Eurostat comsumption'!$D$2:$D$185,"total"),0)</f>
        <v>4.0973713497499883E-2</v>
      </c>
      <c r="X111" s="5">
        <f>IFERROR(SUMIFS('Eurostat comsumption'!X$2:X$185,'Eurostat comsumption'!$C$2:$C$185,'Eurostat market shares'!$C111,'Eurostat comsumption'!$D$2:$D$185,'Eurostat market shares'!$D111)/SUMIFS('Eurostat comsumption'!X$2:X$185,'Eurostat comsumption'!$C$2:$C$185,'Eurostat market shares'!$C111,'Eurostat comsumption'!$D$2:$D$185,"total"),0)</f>
        <v>4.0549561437553366E-2</v>
      </c>
      <c r="Y111" s="5">
        <f>IFERROR(SUMIFS('Eurostat comsumption'!Y$2:Y$185,'Eurostat comsumption'!$C$2:$C$185,'Eurostat market shares'!$C111,'Eurostat comsumption'!$D$2:$D$185,'Eurostat market shares'!$D111)/SUMIFS('Eurostat comsumption'!Y$2:Y$185,'Eurostat comsumption'!$C$2:$C$185,'Eurostat market shares'!$C111,'Eurostat comsumption'!$D$2:$D$185,"total"),0)</f>
        <v>4.9556906511810779E-2</v>
      </c>
      <c r="Z111" s="5">
        <f>IFERROR(SUMIFS('Eurostat comsumption'!Z$2:Z$185,'Eurostat comsumption'!$C$2:$C$185,'Eurostat market shares'!$C111,'Eurostat comsumption'!$D$2:$D$185,'Eurostat market shares'!$D111)/SUMIFS('Eurostat comsumption'!Z$2:Z$185,'Eurostat comsumption'!$C$2:$C$185,'Eurostat market shares'!$C111,'Eurostat comsumption'!$D$2:$D$185,"total"),0)</f>
        <v>3.9042895521506804E-2</v>
      </c>
    </row>
    <row r="112" spans="1:26" x14ac:dyDescent="0.3">
      <c r="A112" t="s">
        <v>9</v>
      </c>
      <c r="B112" t="s">
        <v>10</v>
      </c>
      <c r="C112" t="s">
        <v>37</v>
      </c>
      <c r="D112" t="s">
        <v>21</v>
      </c>
      <c r="E112" t="s">
        <v>13</v>
      </c>
      <c r="F112" t="s">
        <v>14</v>
      </c>
      <c r="G112" t="s">
        <v>14</v>
      </c>
      <c r="H112" t="s">
        <v>73</v>
      </c>
      <c r="I112" t="s">
        <v>16</v>
      </c>
      <c r="J112" s="5">
        <f>IFERROR(SUMIFS('Eurostat comsumption'!J$2:J$185,'Eurostat comsumption'!$C$2:$C$185,'Eurostat market shares'!$C112,'Eurostat comsumption'!$D$2:$D$185,'Eurostat market shares'!$D112)/SUMIFS('Eurostat comsumption'!J$2:J$185,'Eurostat comsumption'!$C$2:$C$185,'Eurostat market shares'!$C112,'Eurostat comsumption'!$D$2:$D$185,"total"),0)</f>
        <v>0</v>
      </c>
      <c r="K112" s="5">
        <f>IFERROR(SUMIFS('Eurostat comsumption'!K$2:K$185,'Eurostat comsumption'!$C$2:$C$185,'Eurostat market shares'!$C112,'Eurostat comsumption'!$D$2:$D$185,'Eurostat market shares'!$D112)/SUMIFS('Eurostat comsumption'!K$2:K$185,'Eurostat comsumption'!$C$2:$C$185,'Eurostat market shares'!$C112,'Eurostat comsumption'!$D$2:$D$185,"total"),0)</f>
        <v>0</v>
      </c>
      <c r="L112" s="5">
        <f>IFERROR(SUMIFS('Eurostat comsumption'!L$2:L$185,'Eurostat comsumption'!$C$2:$C$185,'Eurostat market shares'!$C112,'Eurostat comsumption'!$D$2:$D$185,'Eurostat market shares'!$D112)/SUMIFS('Eurostat comsumption'!L$2:L$185,'Eurostat comsumption'!$C$2:$C$185,'Eurostat market shares'!$C112,'Eurostat comsumption'!$D$2:$D$185,"total"),0)</f>
        <v>0</v>
      </c>
      <c r="M112" s="5">
        <f>IFERROR(SUMIFS('Eurostat comsumption'!M$2:M$185,'Eurostat comsumption'!$C$2:$C$185,'Eurostat market shares'!$C112,'Eurostat comsumption'!$D$2:$D$185,'Eurostat market shares'!$D112)/SUMIFS('Eurostat comsumption'!M$2:M$185,'Eurostat comsumption'!$C$2:$C$185,'Eurostat market shares'!$C112,'Eurostat comsumption'!$D$2:$D$185,"total"),0)</f>
        <v>0</v>
      </c>
      <c r="N112" s="5">
        <f>IFERROR(SUMIFS('Eurostat comsumption'!N$2:N$185,'Eurostat comsumption'!$C$2:$C$185,'Eurostat market shares'!$C112,'Eurostat comsumption'!$D$2:$D$185,'Eurostat market shares'!$D112)/SUMIFS('Eurostat comsumption'!N$2:N$185,'Eurostat comsumption'!$C$2:$C$185,'Eurostat market shares'!$C112,'Eurostat comsumption'!$D$2:$D$185,"total"),0)</f>
        <v>0</v>
      </c>
      <c r="O112" s="5">
        <f>IFERROR(SUMIFS('Eurostat comsumption'!O$2:O$185,'Eurostat comsumption'!$C$2:$C$185,'Eurostat market shares'!$C112,'Eurostat comsumption'!$D$2:$D$185,'Eurostat market shares'!$D112)/SUMIFS('Eurostat comsumption'!O$2:O$185,'Eurostat comsumption'!$C$2:$C$185,'Eurostat market shares'!$C112,'Eurostat comsumption'!$D$2:$D$185,"total"),0)</f>
        <v>0</v>
      </c>
      <c r="P112" s="5">
        <f>IFERROR(SUMIFS('Eurostat comsumption'!P$2:P$185,'Eurostat comsumption'!$C$2:$C$185,'Eurostat market shares'!$C112,'Eurostat comsumption'!$D$2:$D$185,'Eurostat market shares'!$D112)/SUMIFS('Eurostat comsumption'!P$2:P$185,'Eurostat comsumption'!$C$2:$C$185,'Eurostat market shares'!$C112,'Eurostat comsumption'!$D$2:$D$185,"total"),0)</f>
        <v>0</v>
      </c>
      <c r="Q112" s="5">
        <f>IFERROR(SUMIFS('Eurostat comsumption'!Q$2:Q$185,'Eurostat comsumption'!$C$2:$C$185,'Eurostat market shares'!$C112,'Eurostat comsumption'!$D$2:$D$185,'Eurostat market shares'!$D112)/SUMIFS('Eurostat comsumption'!Q$2:Q$185,'Eurostat comsumption'!$C$2:$C$185,'Eurostat market shares'!$C112,'Eurostat comsumption'!$D$2:$D$185,"total"),0)</f>
        <v>0</v>
      </c>
      <c r="R112" s="5">
        <f>IFERROR(SUMIFS('Eurostat comsumption'!R$2:R$185,'Eurostat comsumption'!$C$2:$C$185,'Eurostat market shares'!$C112,'Eurostat comsumption'!$D$2:$D$185,'Eurostat market shares'!$D112)/SUMIFS('Eurostat comsumption'!R$2:R$185,'Eurostat comsumption'!$C$2:$C$185,'Eurostat market shares'!$C112,'Eurostat comsumption'!$D$2:$D$185,"total"),0)</f>
        <v>0</v>
      </c>
      <c r="S112" s="5">
        <f>IFERROR(SUMIFS('Eurostat comsumption'!S$2:S$185,'Eurostat comsumption'!$C$2:$C$185,'Eurostat market shares'!$C112,'Eurostat comsumption'!$D$2:$D$185,'Eurostat market shares'!$D112)/SUMIFS('Eurostat comsumption'!S$2:S$185,'Eurostat comsumption'!$C$2:$C$185,'Eurostat market shares'!$C112,'Eurostat comsumption'!$D$2:$D$185,"total"),0)</f>
        <v>0</v>
      </c>
      <c r="T112" s="5">
        <f>IFERROR(SUMIFS('Eurostat comsumption'!T$2:T$185,'Eurostat comsumption'!$C$2:$C$185,'Eurostat market shares'!$C112,'Eurostat comsumption'!$D$2:$D$185,'Eurostat market shares'!$D112)/SUMIFS('Eurostat comsumption'!T$2:T$185,'Eurostat comsumption'!$C$2:$C$185,'Eurostat market shares'!$C112,'Eurostat comsumption'!$D$2:$D$185,"total"),0)</f>
        <v>0</v>
      </c>
      <c r="U112" s="5">
        <f>IFERROR(SUMIFS('Eurostat comsumption'!U$2:U$185,'Eurostat comsumption'!$C$2:$C$185,'Eurostat market shares'!$C112,'Eurostat comsumption'!$D$2:$D$185,'Eurostat market shares'!$D112)/SUMIFS('Eurostat comsumption'!U$2:U$185,'Eurostat comsumption'!$C$2:$C$185,'Eurostat market shares'!$C112,'Eurostat comsumption'!$D$2:$D$185,"total"),0)</f>
        <v>0</v>
      </c>
      <c r="V112" s="5">
        <f>IFERROR(SUMIFS('Eurostat comsumption'!V$2:V$185,'Eurostat comsumption'!$C$2:$C$185,'Eurostat market shares'!$C112,'Eurostat comsumption'!$D$2:$D$185,'Eurostat market shares'!$D112)/SUMIFS('Eurostat comsumption'!V$2:V$185,'Eurostat comsumption'!$C$2:$C$185,'Eurostat market shares'!$C112,'Eurostat comsumption'!$D$2:$D$185,"total"),0)</f>
        <v>0</v>
      </c>
      <c r="W112" s="5">
        <f>IFERROR(SUMIFS('Eurostat comsumption'!W$2:W$185,'Eurostat comsumption'!$C$2:$C$185,'Eurostat market shares'!$C112,'Eurostat comsumption'!$D$2:$D$185,'Eurostat market shares'!$D112)/SUMIFS('Eurostat comsumption'!W$2:W$185,'Eurostat comsumption'!$C$2:$C$185,'Eurostat market shares'!$C112,'Eurostat comsumption'!$D$2:$D$185,"total"),0)</f>
        <v>0</v>
      </c>
      <c r="X112" s="5">
        <f>IFERROR(SUMIFS('Eurostat comsumption'!X$2:X$185,'Eurostat comsumption'!$C$2:$C$185,'Eurostat market shares'!$C112,'Eurostat comsumption'!$D$2:$D$185,'Eurostat market shares'!$D112)/SUMIFS('Eurostat comsumption'!X$2:X$185,'Eurostat comsumption'!$C$2:$C$185,'Eurostat market shares'!$C112,'Eurostat comsumption'!$D$2:$D$185,"total"),0)</f>
        <v>0</v>
      </c>
      <c r="Y112" s="5">
        <f>IFERROR(SUMIFS('Eurostat comsumption'!Y$2:Y$185,'Eurostat comsumption'!$C$2:$C$185,'Eurostat market shares'!$C112,'Eurostat comsumption'!$D$2:$D$185,'Eurostat market shares'!$D112)/SUMIFS('Eurostat comsumption'!Y$2:Y$185,'Eurostat comsumption'!$C$2:$C$185,'Eurostat market shares'!$C112,'Eurostat comsumption'!$D$2:$D$185,"total"),0)</f>
        <v>0</v>
      </c>
      <c r="Z112" s="5">
        <f>IFERROR(SUMIFS('Eurostat comsumption'!Z$2:Z$185,'Eurostat comsumption'!$C$2:$C$185,'Eurostat market shares'!$C112,'Eurostat comsumption'!$D$2:$D$185,'Eurostat market shares'!$D112)/SUMIFS('Eurostat comsumption'!Z$2:Z$185,'Eurostat comsumption'!$C$2:$C$185,'Eurostat market shares'!$C112,'Eurostat comsumption'!$D$2:$D$185,"total"),0)</f>
        <v>0</v>
      </c>
    </row>
    <row r="113" spans="1:26" x14ac:dyDescent="0.3">
      <c r="A113" t="s">
        <v>9</v>
      </c>
      <c r="B113" t="s">
        <v>10</v>
      </c>
      <c r="C113" t="s">
        <v>37</v>
      </c>
      <c r="D113" t="s">
        <v>22</v>
      </c>
      <c r="E113" t="s">
        <v>13</v>
      </c>
      <c r="F113" t="s">
        <v>14</v>
      </c>
      <c r="G113" t="s">
        <v>14</v>
      </c>
      <c r="H113" t="s">
        <v>73</v>
      </c>
      <c r="I113" t="s">
        <v>16</v>
      </c>
      <c r="J113" s="5">
        <f>IFERROR(SUMIFS('Eurostat comsumption'!J$2:J$185,'Eurostat comsumption'!$C$2:$C$185,'Eurostat market shares'!$C113,'Eurostat comsumption'!$D$2:$D$185,'Eurostat market shares'!$D113)/SUMIFS('Eurostat comsumption'!J$2:J$185,'Eurostat comsumption'!$C$2:$C$185,'Eurostat market shares'!$C113,'Eurostat comsumption'!$D$2:$D$185,"total"),0)</f>
        <v>0.99516245704985229</v>
      </c>
      <c r="K113" s="5">
        <f>IFERROR(SUMIFS('Eurostat comsumption'!K$2:K$185,'Eurostat comsumption'!$C$2:$C$185,'Eurostat market shares'!$C113,'Eurostat comsumption'!$D$2:$D$185,'Eurostat market shares'!$D113)/SUMIFS('Eurostat comsumption'!K$2:K$185,'Eurostat comsumption'!$C$2:$C$185,'Eurostat market shares'!$C113,'Eurostat comsumption'!$D$2:$D$185,"total"),0)</f>
        <v>0.99471659706943261</v>
      </c>
      <c r="L113" s="5">
        <f>IFERROR(SUMIFS('Eurostat comsumption'!L$2:L$185,'Eurostat comsumption'!$C$2:$C$185,'Eurostat market shares'!$C113,'Eurostat comsumption'!$D$2:$D$185,'Eurostat market shares'!$D113)/SUMIFS('Eurostat comsumption'!L$2:L$185,'Eurostat comsumption'!$C$2:$C$185,'Eurostat market shares'!$C113,'Eurostat comsumption'!$D$2:$D$185,"total"),0)</f>
        <v>0.99386699221020813</v>
      </c>
      <c r="M113" s="5">
        <f>IFERROR(SUMIFS('Eurostat comsumption'!M$2:M$185,'Eurostat comsumption'!$C$2:$C$185,'Eurostat market shares'!$C113,'Eurostat comsumption'!$D$2:$D$185,'Eurostat market shares'!$D113)/SUMIFS('Eurostat comsumption'!M$2:M$185,'Eurostat comsumption'!$C$2:$C$185,'Eurostat market shares'!$C113,'Eurostat comsumption'!$D$2:$D$185,"total"),0)</f>
        <v>0.99358832633208038</v>
      </c>
      <c r="N113" s="5">
        <f>IFERROR(SUMIFS('Eurostat comsumption'!N$2:N$185,'Eurostat comsumption'!$C$2:$C$185,'Eurostat market shares'!$C113,'Eurostat comsumption'!$D$2:$D$185,'Eurostat market shares'!$D113)/SUMIFS('Eurostat comsumption'!N$2:N$185,'Eurostat comsumption'!$C$2:$C$185,'Eurostat market shares'!$C113,'Eurostat comsumption'!$D$2:$D$185,"total"),0)</f>
        <v>0.99337214148394115</v>
      </c>
      <c r="O113" s="5">
        <f>IFERROR(SUMIFS('Eurostat comsumption'!O$2:O$185,'Eurostat comsumption'!$C$2:$C$185,'Eurostat market shares'!$C113,'Eurostat comsumption'!$D$2:$D$185,'Eurostat market shares'!$D113)/SUMIFS('Eurostat comsumption'!O$2:O$185,'Eurostat comsumption'!$C$2:$C$185,'Eurostat market shares'!$C113,'Eurostat comsumption'!$D$2:$D$185,"total"),0)</f>
        <v>0.9928076569934059</v>
      </c>
      <c r="P113" s="5">
        <f>IFERROR(SUMIFS('Eurostat comsumption'!P$2:P$185,'Eurostat comsumption'!$C$2:$C$185,'Eurostat market shares'!$C113,'Eurostat comsumption'!$D$2:$D$185,'Eurostat market shares'!$D113)/SUMIFS('Eurostat comsumption'!P$2:P$185,'Eurostat comsumption'!$C$2:$C$185,'Eurostat market shares'!$C113,'Eurostat comsumption'!$D$2:$D$185,"total"),0)</f>
        <v>0.98285313878240799</v>
      </c>
      <c r="Q113" s="5">
        <f>IFERROR(SUMIFS('Eurostat comsumption'!Q$2:Q$185,'Eurostat comsumption'!$C$2:$C$185,'Eurostat market shares'!$C113,'Eurostat comsumption'!$D$2:$D$185,'Eurostat market shares'!$D113)/SUMIFS('Eurostat comsumption'!Q$2:Q$185,'Eurostat comsumption'!$C$2:$C$185,'Eurostat market shares'!$C113,'Eurostat comsumption'!$D$2:$D$185,"total"),0)</f>
        <v>0.97587953456536625</v>
      </c>
      <c r="R113" s="5">
        <f>IFERROR(SUMIFS('Eurostat comsumption'!R$2:R$185,'Eurostat comsumption'!$C$2:$C$185,'Eurostat market shares'!$C113,'Eurostat comsumption'!$D$2:$D$185,'Eurostat market shares'!$D113)/SUMIFS('Eurostat comsumption'!R$2:R$185,'Eurostat comsumption'!$C$2:$C$185,'Eurostat market shares'!$C113,'Eurostat comsumption'!$D$2:$D$185,"total"),0)</f>
        <v>0.9754080522306855</v>
      </c>
      <c r="S113" s="5">
        <f>IFERROR(SUMIFS('Eurostat comsumption'!S$2:S$185,'Eurostat comsumption'!$C$2:$C$185,'Eurostat market shares'!$C113,'Eurostat comsumption'!$D$2:$D$185,'Eurostat market shares'!$D113)/SUMIFS('Eurostat comsumption'!S$2:S$185,'Eurostat comsumption'!$C$2:$C$185,'Eurostat market shares'!$C113,'Eurostat comsumption'!$D$2:$D$185,"total"),0)</f>
        <v>0.96408911828901678</v>
      </c>
      <c r="T113" s="5">
        <f>IFERROR(SUMIFS('Eurostat comsumption'!T$2:T$185,'Eurostat comsumption'!$C$2:$C$185,'Eurostat market shares'!$C113,'Eurostat comsumption'!$D$2:$D$185,'Eurostat market shares'!$D113)/SUMIFS('Eurostat comsumption'!T$2:T$185,'Eurostat comsumption'!$C$2:$C$185,'Eurostat market shares'!$C113,'Eurostat comsumption'!$D$2:$D$185,"total"),0)</f>
        <v>0.95036150517609685</v>
      </c>
      <c r="U113" s="5">
        <f>IFERROR(SUMIFS('Eurostat comsumption'!U$2:U$185,'Eurostat comsumption'!$C$2:$C$185,'Eurostat market shares'!$C113,'Eurostat comsumption'!$D$2:$D$185,'Eurostat market shares'!$D113)/SUMIFS('Eurostat comsumption'!U$2:U$185,'Eurostat comsumption'!$C$2:$C$185,'Eurostat market shares'!$C113,'Eurostat comsumption'!$D$2:$D$185,"total"),0)</f>
        <v>0.95051606338130545</v>
      </c>
      <c r="V113" s="5">
        <f>IFERROR(SUMIFS('Eurostat comsumption'!V$2:V$185,'Eurostat comsumption'!$C$2:$C$185,'Eurostat market shares'!$C113,'Eurostat comsumption'!$D$2:$D$185,'Eurostat market shares'!$D113)/SUMIFS('Eurostat comsumption'!V$2:V$185,'Eurostat comsumption'!$C$2:$C$185,'Eurostat market shares'!$C113,'Eurostat comsumption'!$D$2:$D$185,"total"),0)</f>
        <v>0.95044486468053446</v>
      </c>
      <c r="W113" s="5">
        <f>IFERROR(SUMIFS('Eurostat comsumption'!W$2:W$185,'Eurostat comsumption'!$C$2:$C$185,'Eurostat market shares'!$C113,'Eurostat comsumption'!$D$2:$D$185,'Eurostat market shares'!$D113)/SUMIFS('Eurostat comsumption'!W$2:W$185,'Eurostat comsumption'!$C$2:$C$185,'Eurostat market shares'!$C113,'Eurostat comsumption'!$D$2:$D$185,"total"),0)</f>
        <v>0.95302286941392234</v>
      </c>
      <c r="X113" s="5">
        <f>IFERROR(SUMIFS('Eurostat comsumption'!X$2:X$185,'Eurostat comsumption'!$C$2:$C$185,'Eurostat market shares'!$C113,'Eurostat comsumption'!$D$2:$D$185,'Eurostat market shares'!$D113)/SUMIFS('Eurostat comsumption'!X$2:X$185,'Eurostat comsumption'!$C$2:$C$185,'Eurostat market shares'!$C113,'Eurostat comsumption'!$D$2:$D$185,"total"),0)</f>
        <v>0.95353566715827054</v>
      </c>
      <c r="Y113" s="5">
        <f>IFERROR(SUMIFS('Eurostat comsumption'!Y$2:Y$185,'Eurostat comsumption'!$C$2:$C$185,'Eurostat market shares'!$C113,'Eurostat comsumption'!$D$2:$D$185,'Eurostat market shares'!$D113)/SUMIFS('Eurostat comsumption'!Y$2:Y$185,'Eurostat comsumption'!$C$2:$C$185,'Eurostat market shares'!$C113,'Eurostat comsumption'!$D$2:$D$185,"total"),0)</f>
        <v>0.94445452620754311</v>
      </c>
      <c r="Z113" s="5">
        <f>IFERROR(SUMIFS('Eurostat comsumption'!Z$2:Z$185,'Eurostat comsumption'!$C$2:$C$185,'Eurostat market shares'!$C113,'Eurostat comsumption'!$D$2:$D$185,'Eurostat market shares'!$D113)/SUMIFS('Eurostat comsumption'!Z$2:Z$185,'Eurostat comsumption'!$C$2:$C$185,'Eurostat market shares'!$C113,'Eurostat comsumption'!$D$2:$D$185,"total"),0)</f>
        <v>0.95325185250789701</v>
      </c>
    </row>
    <row r="114" spans="1:26" x14ac:dyDescent="0.3">
      <c r="A114" t="s">
        <v>9</v>
      </c>
      <c r="B114" t="s">
        <v>10</v>
      </c>
      <c r="C114" t="s">
        <v>38</v>
      </c>
      <c r="D114" t="s">
        <v>12</v>
      </c>
      <c r="E114" t="s">
        <v>13</v>
      </c>
      <c r="F114" t="s">
        <v>14</v>
      </c>
      <c r="G114" t="s">
        <v>14</v>
      </c>
      <c r="H114" t="s">
        <v>73</v>
      </c>
      <c r="I114" t="s">
        <v>16</v>
      </c>
      <c r="J114" s="5">
        <f>IFERROR(SUMIFS('Eurostat comsumption'!J$2:J$185,'Eurostat comsumption'!$C$2:$C$185,'Eurostat market shares'!$C114,'Eurostat comsumption'!$D$2:$D$185,'Eurostat market shares'!$D114)/SUMIFS('Eurostat comsumption'!J$2:J$185,'Eurostat comsumption'!$C$2:$C$185,'Eurostat market shares'!$C114,'Eurostat comsumption'!$D$2:$D$185,"total"),0)</f>
        <v>1</v>
      </c>
      <c r="K114" s="5">
        <f>IFERROR(SUMIFS('Eurostat comsumption'!K$2:K$185,'Eurostat comsumption'!$C$2:$C$185,'Eurostat market shares'!$C114,'Eurostat comsumption'!$D$2:$D$185,'Eurostat market shares'!$D114)/SUMIFS('Eurostat comsumption'!K$2:K$185,'Eurostat comsumption'!$C$2:$C$185,'Eurostat market shares'!$C114,'Eurostat comsumption'!$D$2:$D$185,"total"),0)</f>
        <v>1</v>
      </c>
      <c r="L114" s="5">
        <f>IFERROR(SUMIFS('Eurostat comsumption'!L$2:L$185,'Eurostat comsumption'!$C$2:$C$185,'Eurostat market shares'!$C114,'Eurostat comsumption'!$D$2:$D$185,'Eurostat market shares'!$D114)/SUMIFS('Eurostat comsumption'!L$2:L$185,'Eurostat comsumption'!$C$2:$C$185,'Eurostat market shares'!$C114,'Eurostat comsumption'!$D$2:$D$185,"total"),0)</f>
        <v>1</v>
      </c>
      <c r="M114" s="5">
        <f>IFERROR(SUMIFS('Eurostat comsumption'!M$2:M$185,'Eurostat comsumption'!$C$2:$C$185,'Eurostat market shares'!$C114,'Eurostat comsumption'!$D$2:$D$185,'Eurostat market shares'!$D114)/SUMIFS('Eurostat comsumption'!M$2:M$185,'Eurostat comsumption'!$C$2:$C$185,'Eurostat market shares'!$C114,'Eurostat comsumption'!$D$2:$D$185,"total"),0)</f>
        <v>1</v>
      </c>
      <c r="N114" s="5">
        <f>IFERROR(SUMIFS('Eurostat comsumption'!N$2:N$185,'Eurostat comsumption'!$C$2:$C$185,'Eurostat market shares'!$C114,'Eurostat comsumption'!$D$2:$D$185,'Eurostat market shares'!$D114)/SUMIFS('Eurostat comsumption'!N$2:N$185,'Eurostat comsumption'!$C$2:$C$185,'Eurostat market shares'!$C114,'Eurostat comsumption'!$D$2:$D$185,"total"),0)</f>
        <v>1</v>
      </c>
      <c r="O114" s="5">
        <f>IFERROR(SUMIFS('Eurostat comsumption'!O$2:O$185,'Eurostat comsumption'!$C$2:$C$185,'Eurostat market shares'!$C114,'Eurostat comsumption'!$D$2:$D$185,'Eurostat market shares'!$D114)/SUMIFS('Eurostat comsumption'!O$2:O$185,'Eurostat comsumption'!$C$2:$C$185,'Eurostat market shares'!$C114,'Eurostat comsumption'!$D$2:$D$185,"total"),0)</f>
        <v>1</v>
      </c>
      <c r="P114" s="5">
        <f>IFERROR(SUMIFS('Eurostat comsumption'!P$2:P$185,'Eurostat comsumption'!$C$2:$C$185,'Eurostat market shares'!$C114,'Eurostat comsumption'!$D$2:$D$185,'Eurostat market shares'!$D114)/SUMIFS('Eurostat comsumption'!P$2:P$185,'Eurostat comsumption'!$C$2:$C$185,'Eurostat market shares'!$C114,'Eurostat comsumption'!$D$2:$D$185,"total"),0)</f>
        <v>1</v>
      </c>
      <c r="Q114" s="5">
        <f>IFERROR(SUMIFS('Eurostat comsumption'!Q$2:Q$185,'Eurostat comsumption'!$C$2:$C$185,'Eurostat market shares'!$C114,'Eurostat comsumption'!$D$2:$D$185,'Eurostat market shares'!$D114)/SUMIFS('Eurostat comsumption'!Q$2:Q$185,'Eurostat comsumption'!$C$2:$C$185,'Eurostat market shares'!$C114,'Eurostat comsumption'!$D$2:$D$185,"total"),0)</f>
        <v>1</v>
      </c>
      <c r="R114" s="5">
        <f>IFERROR(SUMIFS('Eurostat comsumption'!R$2:R$185,'Eurostat comsumption'!$C$2:$C$185,'Eurostat market shares'!$C114,'Eurostat comsumption'!$D$2:$D$185,'Eurostat market shares'!$D114)/SUMIFS('Eurostat comsumption'!R$2:R$185,'Eurostat comsumption'!$C$2:$C$185,'Eurostat market shares'!$C114,'Eurostat comsumption'!$D$2:$D$185,"total"),0)</f>
        <v>1</v>
      </c>
      <c r="S114" s="5">
        <f>IFERROR(SUMIFS('Eurostat comsumption'!S$2:S$185,'Eurostat comsumption'!$C$2:$C$185,'Eurostat market shares'!$C114,'Eurostat comsumption'!$D$2:$D$185,'Eurostat market shares'!$D114)/SUMIFS('Eurostat comsumption'!S$2:S$185,'Eurostat comsumption'!$C$2:$C$185,'Eurostat market shares'!$C114,'Eurostat comsumption'!$D$2:$D$185,"total"),0)</f>
        <v>1</v>
      </c>
      <c r="T114" s="5">
        <f>IFERROR(SUMIFS('Eurostat comsumption'!T$2:T$185,'Eurostat comsumption'!$C$2:$C$185,'Eurostat market shares'!$C114,'Eurostat comsumption'!$D$2:$D$185,'Eurostat market shares'!$D114)/SUMIFS('Eurostat comsumption'!T$2:T$185,'Eurostat comsumption'!$C$2:$C$185,'Eurostat market shares'!$C114,'Eurostat comsumption'!$D$2:$D$185,"total"),0)</f>
        <v>1</v>
      </c>
      <c r="U114" s="5">
        <f>IFERROR(SUMIFS('Eurostat comsumption'!U$2:U$185,'Eurostat comsumption'!$C$2:$C$185,'Eurostat market shares'!$C114,'Eurostat comsumption'!$D$2:$D$185,'Eurostat market shares'!$D114)/SUMIFS('Eurostat comsumption'!U$2:U$185,'Eurostat comsumption'!$C$2:$C$185,'Eurostat market shares'!$C114,'Eurostat comsumption'!$D$2:$D$185,"total"),0)</f>
        <v>1</v>
      </c>
      <c r="V114" s="5">
        <f>IFERROR(SUMIFS('Eurostat comsumption'!V$2:V$185,'Eurostat comsumption'!$C$2:$C$185,'Eurostat market shares'!$C114,'Eurostat comsumption'!$D$2:$D$185,'Eurostat market shares'!$D114)/SUMIFS('Eurostat comsumption'!V$2:V$185,'Eurostat comsumption'!$C$2:$C$185,'Eurostat market shares'!$C114,'Eurostat comsumption'!$D$2:$D$185,"total"),0)</f>
        <v>1</v>
      </c>
      <c r="W114" s="5">
        <f>IFERROR(SUMIFS('Eurostat comsumption'!W$2:W$185,'Eurostat comsumption'!$C$2:$C$185,'Eurostat market shares'!$C114,'Eurostat comsumption'!$D$2:$D$185,'Eurostat market shares'!$D114)/SUMIFS('Eurostat comsumption'!W$2:W$185,'Eurostat comsumption'!$C$2:$C$185,'Eurostat market shares'!$C114,'Eurostat comsumption'!$D$2:$D$185,"total"),0)</f>
        <v>1</v>
      </c>
      <c r="X114" s="5">
        <f>IFERROR(SUMIFS('Eurostat comsumption'!X$2:X$185,'Eurostat comsumption'!$C$2:$C$185,'Eurostat market shares'!$C114,'Eurostat comsumption'!$D$2:$D$185,'Eurostat market shares'!$D114)/SUMIFS('Eurostat comsumption'!X$2:X$185,'Eurostat comsumption'!$C$2:$C$185,'Eurostat market shares'!$C114,'Eurostat comsumption'!$D$2:$D$185,"total"),0)</f>
        <v>1</v>
      </c>
      <c r="Y114" s="5">
        <f>IFERROR(SUMIFS('Eurostat comsumption'!Y$2:Y$185,'Eurostat comsumption'!$C$2:$C$185,'Eurostat market shares'!$C114,'Eurostat comsumption'!$D$2:$D$185,'Eurostat market shares'!$D114)/SUMIFS('Eurostat comsumption'!Y$2:Y$185,'Eurostat comsumption'!$C$2:$C$185,'Eurostat market shares'!$C114,'Eurostat comsumption'!$D$2:$D$185,"total"),0)</f>
        <v>1</v>
      </c>
      <c r="Z114" s="5">
        <f>IFERROR(SUMIFS('Eurostat comsumption'!Z$2:Z$185,'Eurostat comsumption'!$C$2:$C$185,'Eurostat market shares'!$C114,'Eurostat comsumption'!$D$2:$D$185,'Eurostat market shares'!$D114)/SUMIFS('Eurostat comsumption'!Z$2:Z$185,'Eurostat comsumption'!$C$2:$C$185,'Eurostat market shares'!$C114,'Eurostat comsumption'!$D$2:$D$185,"total"),0)</f>
        <v>1</v>
      </c>
    </row>
    <row r="115" spans="1:26" x14ac:dyDescent="0.3">
      <c r="A115" t="s">
        <v>9</v>
      </c>
      <c r="B115" t="s">
        <v>10</v>
      </c>
      <c r="C115" t="s">
        <v>38</v>
      </c>
      <c r="D115" t="s">
        <v>17</v>
      </c>
      <c r="E115" t="s">
        <v>13</v>
      </c>
      <c r="F115" t="s">
        <v>14</v>
      </c>
      <c r="G115" t="s">
        <v>14</v>
      </c>
      <c r="H115" t="s">
        <v>73</v>
      </c>
      <c r="I115" t="s">
        <v>16</v>
      </c>
      <c r="J115" s="5">
        <f>IFERROR(SUMIFS('Eurostat comsumption'!J$2:J$185,'Eurostat comsumption'!$C$2:$C$185,'Eurostat market shares'!$C115,'Eurostat comsumption'!$D$2:$D$185,'Eurostat market shares'!$D115)/SUMIFS('Eurostat comsumption'!J$2:J$185,'Eurostat comsumption'!$C$2:$C$185,'Eurostat market shares'!$C115,'Eurostat comsumption'!$D$2:$D$185,"total"),0)</f>
        <v>7.7452170394774877E-3</v>
      </c>
      <c r="K115" s="5">
        <f>IFERROR(SUMIFS('Eurostat comsumption'!K$2:K$185,'Eurostat comsumption'!$C$2:$C$185,'Eurostat market shares'!$C115,'Eurostat comsumption'!$D$2:$D$185,'Eurostat market shares'!$D115)/SUMIFS('Eurostat comsumption'!K$2:K$185,'Eurostat comsumption'!$C$2:$C$185,'Eurostat market shares'!$C115,'Eurostat comsumption'!$D$2:$D$185,"total"),0)</f>
        <v>2.1928761812454567E-2</v>
      </c>
      <c r="L115" s="5">
        <f>IFERROR(SUMIFS('Eurostat comsumption'!L$2:L$185,'Eurostat comsumption'!$C$2:$C$185,'Eurostat market shares'!$C115,'Eurostat comsumption'!$D$2:$D$185,'Eurostat market shares'!$D115)/SUMIFS('Eurostat comsumption'!L$2:L$185,'Eurostat comsumption'!$C$2:$C$185,'Eurostat market shares'!$C115,'Eurostat comsumption'!$D$2:$D$185,"total"),0)</f>
        <v>1.275811557907669E-2</v>
      </c>
      <c r="M115" s="5">
        <f>IFERROR(SUMIFS('Eurostat comsumption'!M$2:M$185,'Eurostat comsumption'!$C$2:$C$185,'Eurostat market shares'!$C115,'Eurostat comsumption'!$D$2:$D$185,'Eurostat market shares'!$D115)/SUMIFS('Eurostat comsumption'!M$2:M$185,'Eurostat comsumption'!$C$2:$C$185,'Eurostat market shares'!$C115,'Eurostat comsumption'!$D$2:$D$185,"total"),0)</f>
        <v>4.9528354983227902E-3</v>
      </c>
      <c r="N115" s="5">
        <f>IFERROR(SUMIFS('Eurostat comsumption'!N$2:N$185,'Eurostat comsumption'!$C$2:$C$185,'Eurostat market shares'!$C115,'Eurostat comsumption'!$D$2:$D$185,'Eurostat market shares'!$D115)/SUMIFS('Eurostat comsumption'!N$2:N$185,'Eurostat comsumption'!$C$2:$C$185,'Eurostat market shares'!$C115,'Eurostat comsumption'!$D$2:$D$185,"total"),0)</f>
        <v>5.3246753246753249E-3</v>
      </c>
      <c r="O115" s="5">
        <f>IFERROR(SUMIFS('Eurostat comsumption'!O$2:O$185,'Eurostat comsumption'!$C$2:$C$185,'Eurostat market shares'!$C115,'Eurostat comsumption'!$D$2:$D$185,'Eurostat market shares'!$D115)/SUMIFS('Eurostat comsumption'!O$2:O$185,'Eurostat comsumption'!$C$2:$C$185,'Eurostat market shares'!$C115,'Eurostat comsumption'!$D$2:$D$185,"total"),0)</f>
        <v>7.788380578164467E-3</v>
      </c>
      <c r="P115" s="5">
        <f>IFERROR(SUMIFS('Eurostat comsumption'!P$2:P$185,'Eurostat comsumption'!$C$2:$C$185,'Eurostat market shares'!$C115,'Eurostat comsumption'!$D$2:$D$185,'Eurostat market shares'!$D115)/SUMIFS('Eurostat comsumption'!P$2:P$185,'Eurostat comsumption'!$C$2:$C$185,'Eurostat market shares'!$C115,'Eurostat comsumption'!$D$2:$D$185,"total"),0)</f>
        <v>7.0392250062243948E-3</v>
      </c>
      <c r="Q115" s="5">
        <f>IFERROR(SUMIFS('Eurostat comsumption'!Q$2:Q$185,'Eurostat comsumption'!$C$2:$C$185,'Eurostat market shares'!$C115,'Eurostat comsumption'!$D$2:$D$185,'Eurostat market shares'!$D115)/SUMIFS('Eurostat comsumption'!Q$2:Q$185,'Eurostat comsumption'!$C$2:$C$185,'Eurostat market shares'!$C115,'Eurostat comsumption'!$D$2:$D$185,"total"),0)</f>
        <v>8.1349290855658243E-3</v>
      </c>
      <c r="R115" s="5">
        <f>IFERROR(SUMIFS('Eurostat comsumption'!R$2:R$185,'Eurostat comsumption'!$C$2:$C$185,'Eurostat market shares'!$C115,'Eurostat comsumption'!$D$2:$D$185,'Eurostat market shares'!$D115)/SUMIFS('Eurostat comsumption'!R$2:R$185,'Eurostat comsumption'!$C$2:$C$185,'Eurostat market shares'!$C115,'Eurostat comsumption'!$D$2:$D$185,"total"),0)</f>
        <v>9.5130023640661934E-3</v>
      </c>
      <c r="S115" s="5">
        <f>IFERROR(SUMIFS('Eurostat comsumption'!S$2:S$185,'Eurostat comsumption'!$C$2:$C$185,'Eurostat market shares'!$C115,'Eurostat comsumption'!$D$2:$D$185,'Eurostat market shares'!$D115)/SUMIFS('Eurostat comsumption'!S$2:S$185,'Eurostat comsumption'!$C$2:$C$185,'Eurostat market shares'!$C115,'Eurostat comsumption'!$D$2:$D$185,"total"),0)</f>
        <v>9.9458340265838451E-3</v>
      </c>
      <c r="T115" s="5">
        <f>IFERROR(SUMIFS('Eurostat comsumption'!T$2:T$185,'Eurostat comsumption'!$C$2:$C$185,'Eurostat market shares'!$C115,'Eurostat comsumption'!$D$2:$D$185,'Eurostat market shares'!$D115)/SUMIFS('Eurostat comsumption'!T$2:T$185,'Eurostat comsumption'!$C$2:$C$185,'Eurostat market shares'!$C115,'Eurostat comsumption'!$D$2:$D$185,"total"),0)</f>
        <v>2.0297039364546537E-3</v>
      </c>
      <c r="U115" s="5">
        <f>IFERROR(SUMIFS('Eurostat comsumption'!U$2:U$185,'Eurostat comsumption'!$C$2:$C$185,'Eurostat market shares'!$C115,'Eurostat comsumption'!$D$2:$D$185,'Eurostat market shares'!$D115)/SUMIFS('Eurostat comsumption'!U$2:U$185,'Eurostat comsumption'!$C$2:$C$185,'Eurostat market shares'!$C115,'Eurostat comsumption'!$D$2:$D$185,"total"),0)</f>
        <v>1.738675241638468E-3</v>
      </c>
      <c r="V115" s="5">
        <f>IFERROR(SUMIFS('Eurostat comsumption'!V$2:V$185,'Eurostat comsumption'!$C$2:$C$185,'Eurostat market shares'!$C115,'Eurostat comsumption'!$D$2:$D$185,'Eurostat market shares'!$D115)/SUMIFS('Eurostat comsumption'!V$2:V$185,'Eurostat comsumption'!$C$2:$C$185,'Eurostat market shares'!$C115,'Eurostat comsumption'!$D$2:$D$185,"total"),0)</f>
        <v>1.7437911855944493E-3</v>
      </c>
      <c r="W115" s="5">
        <f>IFERROR(SUMIFS('Eurostat comsumption'!W$2:W$185,'Eurostat comsumption'!$C$2:$C$185,'Eurostat market shares'!$C115,'Eurostat comsumption'!$D$2:$D$185,'Eurostat market shares'!$D115)/SUMIFS('Eurostat comsumption'!W$2:W$185,'Eurostat comsumption'!$C$2:$C$185,'Eurostat market shares'!$C115,'Eurostat comsumption'!$D$2:$D$185,"total"),0)</f>
        <v>5.229637100539773E-4</v>
      </c>
      <c r="X115" s="5">
        <f>IFERROR(SUMIFS('Eurostat comsumption'!X$2:X$185,'Eurostat comsumption'!$C$2:$C$185,'Eurostat market shares'!$C115,'Eurostat comsumption'!$D$2:$D$185,'Eurostat market shares'!$D115)/SUMIFS('Eurostat comsumption'!X$2:X$185,'Eurostat comsumption'!$C$2:$C$185,'Eurostat market shares'!$C115,'Eurostat comsumption'!$D$2:$D$185,"total"),0)</f>
        <v>6.2123150009135751E-4</v>
      </c>
      <c r="Y115" s="5">
        <f>IFERROR(SUMIFS('Eurostat comsumption'!Y$2:Y$185,'Eurostat comsumption'!$C$2:$C$185,'Eurostat market shares'!$C115,'Eurostat comsumption'!$D$2:$D$185,'Eurostat market shares'!$D115)/SUMIFS('Eurostat comsumption'!Y$2:Y$185,'Eurostat comsumption'!$C$2:$C$185,'Eurostat market shares'!$C115,'Eurostat comsumption'!$D$2:$D$185,"total"),0)</f>
        <v>2.1516944593867669E-4</v>
      </c>
      <c r="Z115" s="5">
        <f>IFERROR(SUMIFS('Eurostat comsumption'!Z$2:Z$185,'Eurostat comsumption'!$C$2:$C$185,'Eurostat market shares'!$C115,'Eurostat comsumption'!$D$2:$D$185,'Eurostat market shares'!$D115)/SUMIFS('Eurostat comsumption'!Z$2:Z$185,'Eurostat comsumption'!$C$2:$C$185,'Eurostat market shares'!$C115,'Eurostat comsumption'!$D$2:$D$185,"total"),0)</f>
        <v>1.492883919981422E-4</v>
      </c>
    </row>
    <row r="116" spans="1:26" x14ac:dyDescent="0.3">
      <c r="A116" t="s">
        <v>9</v>
      </c>
      <c r="B116" t="s">
        <v>10</v>
      </c>
      <c r="C116" t="s">
        <v>38</v>
      </c>
      <c r="D116" t="s">
        <v>18</v>
      </c>
      <c r="E116" t="s">
        <v>13</v>
      </c>
      <c r="F116" t="s">
        <v>14</v>
      </c>
      <c r="G116" t="s">
        <v>14</v>
      </c>
      <c r="H116" t="s">
        <v>73</v>
      </c>
      <c r="I116" t="s">
        <v>16</v>
      </c>
      <c r="J116" s="5">
        <f>IFERROR(SUMIFS('Eurostat comsumption'!J$2:J$185,'Eurostat comsumption'!$C$2:$C$185,'Eurostat market shares'!$C116,'Eurostat comsumption'!$D$2:$D$185,'Eurostat market shares'!$D116)/SUMIFS('Eurostat comsumption'!J$2:J$185,'Eurostat comsumption'!$C$2:$C$185,'Eurostat market shares'!$C116,'Eurostat comsumption'!$D$2:$D$185,"total"),0)</f>
        <v>0</v>
      </c>
      <c r="K116" s="5">
        <f>IFERROR(SUMIFS('Eurostat comsumption'!K$2:K$185,'Eurostat comsumption'!$C$2:$C$185,'Eurostat market shares'!$C116,'Eurostat comsumption'!$D$2:$D$185,'Eurostat market shares'!$D116)/SUMIFS('Eurostat comsumption'!K$2:K$185,'Eurostat comsumption'!$C$2:$C$185,'Eurostat market shares'!$C116,'Eurostat comsumption'!$D$2:$D$185,"total"),0)</f>
        <v>0</v>
      </c>
      <c r="L116" s="5">
        <f>IFERROR(SUMIFS('Eurostat comsumption'!L$2:L$185,'Eurostat comsumption'!$C$2:$C$185,'Eurostat market shares'!$C116,'Eurostat comsumption'!$D$2:$D$185,'Eurostat market shares'!$D116)/SUMIFS('Eurostat comsumption'!L$2:L$185,'Eurostat comsumption'!$C$2:$C$185,'Eurostat market shares'!$C116,'Eurostat comsumption'!$D$2:$D$185,"total"),0)</f>
        <v>0</v>
      </c>
      <c r="M116" s="5">
        <f>IFERROR(SUMIFS('Eurostat comsumption'!M$2:M$185,'Eurostat comsumption'!$C$2:$C$185,'Eurostat market shares'!$C116,'Eurostat comsumption'!$D$2:$D$185,'Eurostat market shares'!$D116)/SUMIFS('Eurostat comsumption'!M$2:M$185,'Eurostat comsumption'!$C$2:$C$185,'Eurostat market shares'!$C116,'Eurostat comsumption'!$D$2:$D$185,"total"),0)</f>
        <v>0</v>
      </c>
      <c r="N116" s="5">
        <f>IFERROR(SUMIFS('Eurostat comsumption'!N$2:N$185,'Eurostat comsumption'!$C$2:$C$185,'Eurostat market shares'!$C116,'Eurostat comsumption'!$D$2:$D$185,'Eurostat market shares'!$D116)/SUMIFS('Eurostat comsumption'!N$2:N$185,'Eurostat comsumption'!$C$2:$C$185,'Eurostat market shares'!$C116,'Eurostat comsumption'!$D$2:$D$185,"total"),0)</f>
        <v>0</v>
      </c>
      <c r="O116" s="5">
        <f>IFERROR(SUMIFS('Eurostat comsumption'!O$2:O$185,'Eurostat comsumption'!$C$2:$C$185,'Eurostat market shares'!$C116,'Eurostat comsumption'!$D$2:$D$185,'Eurostat market shares'!$D116)/SUMIFS('Eurostat comsumption'!O$2:O$185,'Eurostat comsumption'!$C$2:$C$185,'Eurostat market shares'!$C116,'Eurostat comsumption'!$D$2:$D$185,"total"),0)</f>
        <v>0</v>
      </c>
      <c r="P116" s="5">
        <f>IFERROR(SUMIFS('Eurostat comsumption'!P$2:P$185,'Eurostat comsumption'!$C$2:$C$185,'Eurostat market shares'!$C116,'Eurostat comsumption'!$D$2:$D$185,'Eurostat market shares'!$D116)/SUMIFS('Eurostat comsumption'!P$2:P$185,'Eurostat comsumption'!$C$2:$C$185,'Eurostat market shares'!$C116,'Eurostat comsumption'!$D$2:$D$185,"total"),0)</f>
        <v>0</v>
      </c>
      <c r="Q116" s="5">
        <f>IFERROR(SUMIFS('Eurostat comsumption'!Q$2:Q$185,'Eurostat comsumption'!$C$2:$C$185,'Eurostat market shares'!$C116,'Eurostat comsumption'!$D$2:$D$185,'Eurostat market shares'!$D116)/SUMIFS('Eurostat comsumption'!Q$2:Q$185,'Eurostat comsumption'!$C$2:$C$185,'Eurostat market shares'!$C116,'Eurostat comsumption'!$D$2:$D$185,"total"),0)</f>
        <v>0</v>
      </c>
      <c r="R116" s="5">
        <f>IFERROR(SUMIFS('Eurostat comsumption'!R$2:R$185,'Eurostat comsumption'!$C$2:$C$185,'Eurostat market shares'!$C116,'Eurostat comsumption'!$D$2:$D$185,'Eurostat market shares'!$D116)/SUMIFS('Eurostat comsumption'!R$2:R$185,'Eurostat comsumption'!$C$2:$C$185,'Eurostat market shares'!$C116,'Eurostat comsumption'!$D$2:$D$185,"total"),0)</f>
        <v>0</v>
      </c>
      <c r="S116" s="5">
        <f>IFERROR(SUMIFS('Eurostat comsumption'!S$2:S$185,'Eurostat comsumption'!$C$2:$C$185,'Eurostat market shares'!$C116,'Eurostat comsumption'!$D$2:$D$185,'Eurostat market shares'!$D116)/SUMIFS('Eurostat comsumption'!S$2:S$185,'Eurostat comsumption'!$C$2:$C$185,'Eurostat market shares'!$C116,'Eurostat comsumption'!$D$2:$D$185,"total"),0)</f>
        <v>0</v>
      </c>
      <c r="T116" s="5">
        <f>IFERROR(SUMIFS('Eurostat comsumption'!T$2:T$185,'Eurostat comsumption'!$C$2:$C$185,'Eurostat market shares'!$C116,'Eurostat comsumption'!$D$2:$D$185,'Eurostat market shares'!$D116)/SUMIFS('Eurostat comsumption'!T$2:T$185,'Eurostat comsumption'!$C$2:$C$185,'Eurostat market shares'!$C116,'Eurostat comsumption'!$D$2:$D$185,"total"),0)</f>
        <v>0</v>
      </c>
      <c r="U116" s="5">
        <f>IFERROR(SUMIFS('Eurostat comsumption'!U$2:U$185,'Eurostat comsumption'!$C$2:$C$185,'Eurostat market shares'!$C116,'Eurostat comsumption'!$D$2:$D$185,'Eurostat market shares'!$D116)/SUMIFS('Eurostat comsumption'!U$2:U$185,'Eurostat comsumption'!$C$2:$C$185,'Eurostat market shares'!$C116,'Eurostat comsumption'!$D$2:$D$185,"total"),0)</f>
        <v>0</v>
      </c>
      <c r="V116" s="5">
        <f>IFERROR(SUMIFS('Eurostat comsumption'!V$2:V$185,'Eurostat comsumption'!$C$2:$C$185,'Eurostat market shares'!$C116,'Eurostat comsumption'!$D$2:$D$185,'Eurostat market shares'!$D116)/SUMIFS('Eurostat comsumption'!V$2:V$185,'Eurostat comsumption'!$C$2:$C$185,'Eurostat market shares'!$C116,'Eurostat comsumption'!$D$2:$D$185,"total"),0)</f>
        <v>0</v>
      </c>
      <c r="W116" s="5">
        <f>IFERROR(SUMIFS('Eurostat comsumption'!W$2:W$185,'Eurostat comsumption'!$C$2:$C$185,'Eurostat market shares'!$C116,'Eurostat comsumption'!$D$2:$D$185,'Eurostat market shares'!$D116)/SUMIFS('Eurostat comsumption'!W$2:W$185,'Eurostat comsumption'!$C$2:$C$185,'Eurostat market shares'!$C116,'Eurostat comsumption'!$D$2:$D$185,"total"),0)</f>
        <v>0</v>
      </c>
      <c r="X116" s="5">
        <f>IFERROR(SUMIFS('Eurostat comsumption'!X$2:X$185,'Eurostat comsumption'!$C$2:$C$185,'Eurostat market shares'!$C116,'Eurostat comsumption'!$D$2:$D$185,'Eurostat market shares'!$D116)/SUMIFS('Eurostat comsumption'!X$2:X$185,'Eurostat comsumption'!$C$2:$C$185,'Eurostat market shares'!$C116,'Eurostat comsumption'!$D$2:$D$185,"total"),0)</f>
        <v>0</v>
      </c>
      <c r="Y116" s="5">
        <f>IFERROR(SUMIFS('Eurostat comsumption'!Y$2:Y$185,'Eurostat comsumption'!$C$2:$C$185,'Eurostat market shares'!$C116,'Eurostat comsumption'!$D$2:$D$185,'Eurostat market shares'!$D116)/SUMIFS('Eurostat comsumption'!Y$2:Y$185,'Eurostat comsumption'!$C$2:$C$185,'Eurostat market shares'!$C116,'Eurostat comsumption'!$D$2:$D$185,"total"),0)</f>
        <v>0</v>
      </c>
      <c r="Z116" s="5">
        <f>IFERROR(SUMIFS('Eurostat comsumption'!Z$2:Z$185,'Eurostat comsumption'!$C$2:$C$185,'Eurostat market shares'!$C116,'Eurostat comsumption'!$D$2:$D$185,'Eurostat market shares'!$D116)/SUMIFS('Eurostat comsumption'!Z$2:Z$185,'Eurostat comsumption'!$C$2:$C$185,'Eurostat market shares'!$C116,'Eurostat comsumption'!$D$2:$D$185,"total"),0)</f>
        <v>0</v>
      </c>
    </row>
    <row r="117" spans="1:26" x14ac:dyDescent="0.3">
      <c r="A117" t="s">
        <v>9</v>
      </c>
      <c r="B117" t="s">
        <v>10</v>
      </c>
      <c r="C117" t="s">
        <v>38</v>
      </c>
      <c r="D117" t="s">
        <v>19</v>
      </c>
      <c r="E117" t="s">
        <v>13</v>
      </c>
      <c r="F117" t="s">
        <v>14</v>
      </c>
      <c r="G117" t="s">
        <v>14</v>
      </c>
      <c r="H117" t="s">
        <v>73</v>
      </c>
      <c r="I117" t="s">
        <v>16</v>
      </c>
      <c r="J117" s="5">
        <f>IFERROR(SUMIFS('Eurostat comsumption'!J$2:J$185,'Eurostat comsumption'!$C$2:$C$185,'Eurostat market shares'!$C117,'Eurostat comsumption'!$D$2:$D$185,'Eurostat market shares'!$D117)/SUMIFS('Eurostat comsumption'!J$2:J$185,'Eurostat comsumption'!$C$2:$C$185,'Eurostat market shares'!$C117,'Eurostat comsumption'!$D$2:$D$185,"total"),0)</f>
        <v>4.6182301601063527E-2</v>
      </c>
      <c r="K117" s="5">
        <f>IFERROR(SUMIFS('Eurostat comsumption'!K$2:K$185,'Eurostat comsumption'!$C$2:$C$185,'Eurostat market shares'!$C117,'Eurostat comsumption'!$D$2:$D$185,'Eurostat market shares'!$D117)/SUMIFS('Eurostat comsumption'!K$2:K$185,'Eurostat comsumption'!$C$2:$C$185,'Eurostat market shares'!$C117,'Eurostat comsumption'!$D$2:$D$185,"total"),0)</f>
        <v>3.7194087715047251E-2</v>
      </c>
      <c r="L117" s="5">
        <f>IFERROR(SUMIFS('Eurostat comsumption'!L$2:L$185,'Eurostat comsumption'!$C$2:$C$185,'Eurostat market shares'!$C117,'Eurostat comsumption'!$D$2:$D$185,'Eurostat market shares'!$D117)/SUMIFS('Eurostat comsumption'!L$2:L$185,'Eurostat comsumption'!$C$2:$C$185,'Eurostat market shares'!$C117,'Eurostat comsumption'!$D$2:$D$185,"total"),0)</f>
        <v>4.00226810943628E-2</v>
      </c>
      <c r="M117" s="5">
        <f>IFERROR(SUMIFS('Eurostat comsumption'!M$2:M$185,'Eurostat comsumption'!$C$2:$C$185,'Eurostat market shares'!$C117,'Eurostat comsumption'!$D$2:$D$185,'Eurostat market shares'!$D117)/SUMIFS('Eurostat comsumption'!M$2:M$185,'Eurostat comsumption'!$C$2:$C$185,'Eurostat market shares'!$C117,'Eurostat comsumption'!$D$2:$D$185,"total"),0)</f>
        <v>3.5412773813007954E-2</v>
      </c>
      <c r="N117" s="5">
        <f>IFERROR(SUMIFS('Eurostat comsumption'!N$2:N$185,'Eurostat comsumption'!$C$2:$C$185,'Eurostat market shares'!$C117,'Eurostat comsumption'!$D$2:$D$185,'Eurostat market shares'!$D117)/SUMIFS('Eurostat comsumption'!N$2:N$185,'Eurostat comsumption'!$C$2:$C$185,'Eurostat market shares'!$C117,'Eurostat comsumption'!$D$2:$D$185,"total"),0)</f>
        <v>3.0086580086580085E-2</v>
      </c>
      <c r="O117" s="5">
        <f>IFERROR(SUMIFS('Eurostat comsumption'!O$2:O$185,'Eurostat comsumption'!$C$2:$C$185,'Eurostat market shares'!$C117,'Eurostat comsumption'!$D$2:$D$185,'Eurostat market shares'!$D117)/SUMIFS('Eurostat comsumption'!O$2:O$185,'Eurostat comsumption'!$C$2:$C$185,'Eurostat market shares'!$C117,'Eurostat comsumption'!$D$2:$D$185,"total"),0)</f>
        <v>3.2369725886425296E-2</v>
      </c>
      <c r="P117" s="5">
        <f>IFERROR(SUMIFS('Eurostat comsumption'!P$2:P$185,'Eurostat comsumption'!$C$2:$C$185,'Eurostat market shares'!$C117,'Eurostat comsumption'!$D$2:$D$185,'Eurostat market shares'!$D117)/SUMIFS('Eurostat comsumption'!P$2:P$185,'Eurostat comsumption'!$C$2:$C$185,'Eurostat market shares'!$C117,'Eurostat comsumption'!$D$2:$D$185,"total"),0)</f>
        <v>2.6210361920282473E-2</v>
      </c>
      <c r="Q117" s="5">
        <f>IFERROR(SUMIFS('Eurostat comsumption'!Q$2:Q$185,'Eurostat comsumption'!$C$2:$C$185,'Eurostat market shares'!$C117,'Eurostat comsumption'!$D$2:$D$185,'Eurostat market shares'!$D117)/SUMIFS('Eurostat comsumption'!Q$2:Q$185,'Eurostat comsumption'!$C$2:$C$185,'Eurostat market shares'!$C117,'Eurostat comsumption'!$D$2:$D$185,"total"),0)</f>
        <v>2.6789897355083265E-2</v>
      </c>
      <c r="R117" s="5">
        <f>IFERROR(SUMIFS('Eurostat comsumption'!R$2:R$185,'Eurostat comsumption'!$C$2:$C$185,'Eurostat market shares'!$C117,'Eurostat comsumption'!$D$2:$D$185,'Eurostat market shares'!$D117)/SUMIFS('Eurostat comsumption'!R$2:R$185,'Eurostat comsumption'!$C$2:$C$185,'Eurostat market shares'!$C117,'Eurostat comsumption'!$D$2:$D$185,"total"),0)</f>
        <v>2.3394799054373524E-2</v>
      </c>
      <c r="S117" s="5">
        <f>IFERROR(SUMIFS('Eurostat comsumption'!S$2:S$185,'Eurostat comsumption'!$C$2:$C$185,'Eurostat market shares'!$C117,'Eurostat comsumption'!$D$2:$D$185,'Eurostat market shares'!$D117)/SUMIFS('Eurostat comsumption'!S$2:S$185,'Eurostat comsumption'!$C$2:$C$185,'Eurostat market shares'!$C117,'Eurostat comsumption'!$D$2:$D$185,"total"),0)</f>
        <v>2.1980662932357238E-2</v>
      </c>
      <c r="T117" s="5">
        <f>IFERROR(SUMIFS('Eurostat comsumption'!T$2:T$185,'Eurostat comsumption'!$C$2:$C$185,'Eurostat market shares'!$C117,'Eurostat comsumption'!$D$2:$D$185,'Eurostat market shares'!$D117)/SUMIFS('Eurostat comsumption'!T$2:T$185,'Eurostat comsumption'!$C$2:$C$185,'Eurostat market shares'!$C117,'Eurostat comsumption'!$D$2:$D$185,"total"),0)</f>
        <v>2.2736587365092997E-2</v>
      </c>
      <c r="U117" s="5">
        <f>IFERROR(SUMIFS('Eurostat comsumption'!U$2:U$185,'Eurostat comsumption'!$C$2:$C$185,'Eurostat market shares'!$C117,'Eurostat comsumption'!$D$2:$D$185,'Eurostat market shares'!$D117)/SUMIFS('Eurostat comsumption'!U$2:U$185,'Eurostat comsumption'!$C$2:$C$185,'Eurostat market shares'!$C117,'Eurostat comsumption'!$D$2:$D$185,"total"),0)</f>
        <v>2.2883209631886933E-2</v>
      </c>
      <c r="V117" s="5">
        <f>IFERROR(SUMIFS('Eurostat comsumption'!V$2:V$185,'Eurostat comsumption'!$C$2:$C$185,'Eurostat market shares'!$C117,'Eurostat comsumption'!$D$2:$D$185,'Eurostat market shares'!$D117)/SUMIFS('Eurostat comsumption'!V$2:V$185,'Eurostat comsumption'!$C$2:$C$185,'Eurostat market shares'!$C117,'Eurostat comsumption'!$D$2:$D$185,"total"),0)</f>
        <v>1.938361570513409E-2</v>
      </c>
      <c r="W117" s="5">
        <f>IFERROR(SUMIFS('Eurostat comsumption'!W$2:W$185,'Eurostat comsumption'!$C$2:$C$185,'Eurostat market shares'!$C117,'Eurostat comsumption'!$D$2:$D$185,'Eurostat market shares'!$D117)/SUMIFS('Eurostat comsumption'!W$2:W$185,'Eurostat comsumption'!$C$2:$C$185,'Eurostat market shares'!$C117,'Eurostat comsumption'!$D$2:$D$185,"total"),0)</f>
        <v>1.8079602547580356E-2</v>
      </c>
      <c r="X117" s="5">
        <f>IFERROR(SUMIFS('Eurostat comsumption'!X$2:X$185,'Eurostat comsumption'!$C$2:$C$185,'Eurostat market shares'!$C117,'Eurostat comsumption'!$D$2:$D$185,'Eurostat market shares'!$D117)/SUMIFS('Eurostat comsumption'!X$2:X$185,'Eurostat comsumption'!$C$2:$C$185,'Eurostat market shares'!$C117,'Eurostat comsumption'!$D$2:$D$185,"total"),0)</f>
        <v>1.6681892928923806E-2</v>
      </c>
      <c r="Y117" s="5">
        <f>IFERROR(SUMIFS('Eurostat comsumption'!Y$2:Y$185,'Eurostat comsumption'!$C$2:$C$185,'Eurostat market shares'!$C117,'Eurostat comsumption'!$D$2:$D$185,'Eurostat market shares'!$D117)/SUMIFS('Eurostat comsumption'!Y$2:Y$185,'Eurostat comsumption'!$C$2:$C$185,'Eurostat market shares'!$C117,'Eurostat comsumption'!$D$2:$D$185,"total"),0)</f>
        <v>1.6675632060247445E-2</v>
      </c>
      <c r="Z117" s="5">
        <f>IFERROR(SUMIFS('Eurostat comsumption'!Z$2:Z$185,'Eurostat comsumption'!$C$2:$C$185,'Eurostat market shares'!$C117,'Eurostat comsumption'!$D$2:$D$185,'Eurostat market shares'!$D117)/SUMIFS('Eurostat comsumption'!Z$2:Z$185,'Eurostat comsumption'!$C$2:$C$185,'Eurostat market shares'!$C117,'Eurostat comsumption'!$D$2:$D$185,"total"),0)</f>
        <v>1.4945426798925122E-2</v>
      </c>
    </row>
    <row r="118" spans="1:26" x14ac:dyDescent="0.3">
      <c r="A118" t="s">
        <v>9</v>
      </c>
      <c r="B118" t="s">
        <v>10</v>
      </c>
      <c r="C118" t="s">
        <v>38</v>
      </c>
      <c r="D118" t="s">
        <v>20</v>
      </c>
      <c r="E118" t="s">
        <v>13</v>
      </c>
      <c r="F118" t="s">
        <v>14</v>
      </c>
      <c r="G118" t="s">
        <v>14</v>
      </c>
      <c r="H118" t="s">
        <v>73</v>
      </c>
      <c r="I118" t="s">
        <v>16</v>
      </c>
      <c r="J118" s="5">
        <f>IFERROR(SUMIFS('Eurostat comsumption'!J$2:J$185,'Eurostat comsumption'!$C$2:$C$185,'Eurostat market shares'!$C118,'Eurostat comsumption'!$D$2:$D$185,'Eurostat market shares'!$D118)/SUMIFS('Eurostat comsumption'!J$2:J$185,'Eurostat comsumption'!$C$2:$C$185,'Eurostat market shares'!$C118,'Eurostat comsumption'!$D$2:$D$185,"total"),0)</f>
        <v>8.6700190740419627E-5</v>
      </c>
      <c r="K118" s="5">
        <f>IFERROR(SUMIFS('Eurostat comsumption'!K$2:K$185,'Eurostat comsumption'!$C$2:$C$185,'Eurostat market shares'!$C118,'Eurostat comsumption'!$D$2:$D$185,'Eurostat market shares'!$D118)/SUMIFS('Eurostat comsumption'!K$2:K$185,'Eurostat comsumption'!$C$2:$C$185,'Eurostat market shares'!$C118,'Eurostat comsumption'!$D$2:$D$185,"total"),0)</f>
        <v>3.3922946450205957E-4</v>
      </c>
      <c r="L118" s="5">
        <f>IFERROR(SUMIFS('Eurostat comsumption'!L$2:L$185,'Eurostat comsumption'!$C$2:$C$185,'Eurostat market shares'!$C118,'Eurostat comsumption'!$D$2:$D$185,'Eurostat market shares'!$D118)/SUMIFS('Eurostat comsumption'!L$2:L$185,'Eurostat comsumption'!$C$2:$C$185,'Eurostat market shares'!$C118,'Eurostat comsumption'!$D$2:$D$185,"total"),0)</f>
        <v>8.7416717856636582E-4</v>
      </c>
      <c r="M118" s="5">
        <f>IFERROR(SUMIFS('Eurostat comsumption'!M$2:M$185,'Eurostat comsumption'!$C$2:$C$185,'Eurostat market shares'!$C118,'Eurostat comsumption'!$D$2:$D$185,'Eurostat market shares'!$D118)/SUMIFS('Eurostat comsumption'!M$2:M$185,'Eurostat comsumption'!$C$2:$C$185,'Eurostat market shares'!$C118,'Eurostat comsumption'!$D$2:$D$185,"total"),0)</f>
        <v>6.9789954749093863E-4</v>
      </c>
      <c r="N118" s="5">
        <f>IFERROR(SUMIFS('Eurostat comsumption'!N$2:N$185,'Eurostat comsumption'!$C$2:$C$185,'Eurostat market shares'!$C118,'Eurostat comsumption'!$D$2:$D$185,'Eurostat market shares'!$D118)/SUMIFS('Eurostat comsumption'!N$2:N$185,'Eurostat comsumption'!$C$2:$C$185,'Eurostat market shares'!$C118,'Eurostat comsumption'!$D$2:$D$185,"total"),0)</f>
        <v>2.1645021645021645E-5</v>
      </c>
      <c r="O118" s="5">
        <f>IFERROR(SUMIFS('Eurostat comsumption'!O$2:O$185,'Eurostat comsumption'!$C$2:$C$185,'Eurostat market shares'!$C118,'Eurostat comsumption'!$D$2:$D$185,'Eurostat market shares'!$D118)/SUMIFS('Eurostat comsumption'!O$2:O$185,'Eurostat comsumption'!$C$2:$C$185,'Eurostat market shares'!$C118,'Eurostat comsumption'!$D$2:$D$185,"total"),0)</f>
        <v>1.6371971185330712E-4</v>
      </c>
      <c r="P118" s="5">
        <f>IFERROR(SUMIFS('Eurostat comsumption'!P$2:P$185,'Eurostat comsumption'!$C$2:$C$185,'Eurostat market shares'!$C118,'Eurostat comsumption'!$D$2:$D$185,'Eurostat market shares'!$D118)/SUMIFS('Eurostat comsumption'!P$2:P$185,'Eurostat comsumption'!$C$2:$C$185,'Eurostat market shares'!$C118,'Eurostat comsumption'!$D$2:$D$185,"total"),0)</f>
        <v>1.3580498404291435E-4</v>
      </c>
      <c r="Q118" s="5">
        <f>IFERROR(SUMIFS('Eurostat comsumption'!Q$2:Q$185,'Eurostat comsumption'!$C$2:$C$185,'Eurostat market shares'!$C118,'Eurostat comsumption'!$D$2:$D$185,'Eurostat market shares'!$D118)/SUMIFS('Eurostat comsumption'!Q$2:Q$185,'Eurostat comsumption'!$C$2:$C$185,'Eurostat market shares'!$C118,'Eurostat comsumption'!$D$2:$D$185,"total"),0)</f>
        <v>8.9015716171898275E-3</v>
      </c>
      <c r="R118" s="5">
        <f>IFERROR(SUMIFS('Eurostat comsumption'!R$2:R$185,'Eurostat comsumption'!$C$2:$C$185,'Eurostat market shares'!$C118,'Eurostat comsumption'!$D$2:$D$185,'Eurostat market shares'!$D118)/SUMIFS('Eurostat comsumption'!R$2:R$185,'Eurostat comsumption'!$C$2:$C$185,'Eurostat market shares'!$C118,'Eurostat comsumption'!$D$2:$D$185,"total"),0)</f>
        <v>2.0293144208037826E-2</v>
      </c>
      <c r="S118" s="5">
        <f>IFERROR(SUMIFS('Eurostat comsumption'!S$2:S$185,'Eurostat comsumption'!$C$2:$C$185,'Eurostat market shares'!$C118,'Eurostat comsumption'!$D$2:$D$185,'Eurostat market shares'!$D118)/SUMIFS('Eurostat comsumption'!S$2:S$185,'Eurostat comsumption'!$C$2:$C$185,'Eurostat market shares'!$C118,'Eurostat comsumption'!$D$2:$D$185,"total"),0)</f>
        <v>3.009631560460688E-2</v>
      </c>
      <c r="T118" s="5">
        <f>IFERROR(SUMIFS('Eurostat comsumption'!T$2:T$185,'Eurostat comsumption'!$C$2:$C$185,'Eurostat market shares'!$C118,'Eurostat comsumption'!$D$2:$D$185,'Eurostat market shares'!$D118)/SUMIFS('Eurostat comsumption'!T$2:T$185,'Eurostat comsumption'!$C$2:$C$185,'Eurostat market shares'!$C118,'Eurostat comsumption'!$D$2:$D$185,"total"),0)</f>
        <v>2.2521907141044909E-2</v>
      </c>
      <c r="U118" s="5">
        <f>IFERROR(SUMIFS('Eurostat comsumption'!U$2:U$185,'Eurostat comsumption'!$C$2:$C$185,'Eurostat market shares'!$C118,'Eurostat comsumption'!$D$2:$D$185,'Eurostat market shares'!$D118)/SUMIFS('Eurostat comsumption'!U$2:U$185,'Eurostat comsumption'!$C$2:$C$185,'Eurostat market shares'!$C118,'Eurostat comsumption'!$D$2:$D$185,"total"),0)</f>
        <v>3.6437398343584664E-2</v>
      </c>
      <c r="V118" s="5">
        <f>IFERROR(SUMIFS('Eurostat comsumption'!V$2:V$185,'Eurostat comsumption'!$C$2:$C$185,'Eurostat market shares'!$C118,'Eurostat comsumption'!$D$2:$D$185,'Eurostat market shares'!$D118)/SUMIFS('Eurostat comsumption'!V$2:V$185,'Eurostat comsumption'!$C$2:$C$185,'Eurostat market shares'!$C118,'Eurostat comsumption'!$D$2:$D$185,"total"),0)</f>
        <v>3.4435286991317759E-2</v>
      </c>
      <c r="W118" s="5">
        <f>IFERROR(SUMIFS('Eurostat comsumption'!W$2:W$185,'Eurostat comsumption'!$C$2:$C$185,'Eurostat market shares'!$C118,'Eurostat comsumption'!$D$2:$D$185,'Eurostat market shares'!$D118)/SUMIFS('Eurostat comsumption'!W$2:W$185,'Eurostat comsumption'!$C$2:$C$185,'Eurostat market shares'!$C118,'Eurostat comsumption'!$D$2:$D$185,"total"),0)</f>
        <v>3.8064287181785922E-2</v>
      </c>
      <c r="X118" s="5">
        <f>IFERROR(SUMIFS('Eurostat comsumption'!X$2:X$185,'Eurostat comsumption'!$C$2:$C$185,'Eurostat market shares'!$C118,'Eurostat comsumption'!$D$2:$D$185,'Eurostat market shares'!$D118)/SUMIFS('Eurostat comsumption'!X$2:X$185,'Eurostat comsumption'!$C$2:$C$185,'Eurostat market shares'!$C118,'Eurostat comsumption'!$D$2:$D$185,"total"),0)</f>
        <v>3.0513429563310799E-2</v>
      </c>
      <c r="Y118" s="5">
        <f>IFERROR(SUMIFS('Eurostat comsumption'!Y$2:Y$185,'Eurostat comsumption'!$C$2:$C$185,'Eurostat market shares'!$C118,'Eurostat comsumption'!$D$2:$D$185,'Eurostat market shares'!$D118)/SUMIFS('Eurostat comsumption'!Y$2:Y$185,'Eurostat comsumption'!$C$2:$C$185,'Eurostat market shares'!$C118,'Eurostat comsumption'!$D$2:$D$185,"total"),0)</f>
        <v>3.6309844002151696E-2</v>
      </c>
      <c r="Z118" s="5">
        <f>IFERROR(SUMIFS('Eurostat comsumption'!Z$2:Z$185,'Eurostat comsumption'!$C$2:$C$185,'Eurostat market shares'!$C118,'Eurostat comsumption'!$D$2:$D$185,'Eurostat market shares'!$D118)/SUMIFS('Eurostat comsumption'!Z$2:Z$185,'Eurostat comsumption'!$C$2:$C$185,'Eurostat market shares'!$C118,'Eurostat comsumption'!$D$2:$D$185,"total"),0)</f>
        <v>4.2679892512357757E-2</v>
      </c>
    </row>
    <row r="119" spans="1:26" x14ac:dyDescent="0.3">
      <c r="A119" t="s">
        <v>9</v>
      </c>
      <c r="B119" t="s">
        <v>10</v>
      </c>
      <c r="C119" t="s">
        <v>38</v>
      </c>
      <c r="D119" t="s">
        <v>21</v>
      </c>
      <c r="E119" t="s">
        <v>13</v>
      </c>
      <c r="F119" t="s">
        <v>14</v>
      </c>
      <c r="G119" t="s">
        <v>14</v>
      </c>
      <c r="H119" t="s">
        <v>73</v>
      </c>
      <c r="I119" t="s">
        <v>16</v>
      </c>
      <c r="J119" s="5">
        <f>IFERROR(SUMIFS('Eurostat comsumption'!J$2:J$185,'Eurostat comsumption'!$C$2:$C$185,'Eurostat market shares'!$C119,'Eurostat comsumption'!$D$2:$D$185,'Eurostat market shares'!$D119)/SUMIFS('Eurostat comsumption'!J$2:J$185,'Eurostat comsumption'!$C$2:$C$185,'Eurostat market shares'!$C119,'Eurostat comsumption'!$D$2:$D$185,"total"),0)</f>
        <v>0</v>
      </c>
      <c r="K119" s="5">
        <f>IFERROR(SUMIFS('Eurostat comsumption'!K$2:K$185,'Eurostat comsumption'!$C$2:$C$185,'Eurostat market shares'!$C119,'Eurostat comsumption'!$D$2:$D$185,'Eurostat market shares'!$D119)/SUMIFS('Eurostat comsumption'!K$2:K$185,'Eurostat comsumption'!$C$2:$C$185,'Eurostat market shares'!$C119,'Eurostat comsumption'!$D$2:$D$185,"total"),0)</f>
        <v>1.453840562151684E-4</v>
      </c>
      <c r="L119" s="5">
        <f>IFERROR(SUMIFS('Eurostat comsumption'!L$2:L$185,'Eurostat comsumption'!$C$2:$C$185,'Eurostat market shares'!$C119,'Eurostat comsumption'!$D$2:$D$185,'Eurostat market shares'!$D119)/SUMIFS('Eurostat comsumption'!L$2:L$185,'Eurostat comsumption'!$C$2:$C$185,'Eurostat market shares'!$C119,'Eurostat comsumption'!$D$2:$D$185,"total"),0)</f>
        <v>0</v>
      </c>
      <c r="M119" s="5">
        <f>IFERROR(SUMIFS('Eurostat comsumption'!M$2:M$185,'Eurostat comsumption'!$C$2:$C$185,'Eurostat market shares'!$C119,'Eurostat comsumption'!$D$2:$D$185,'Eurostat market shares'!$D119)/SUMIFS('Eurostat comsumption'!M$2:M$185,'Eurostat comsumption'!$C$2:$C$185,'Eurostat market shares'!$C119,'Eurostat comsumption'!$D$2:$D$185,"total"),0)</f>
        <v>4.5025777257479912E-5</v>
      </c>
      <c r="N119" s="5">
        <f>IFERROR(SUMIFS('Eurostat comsumption'!N$2:N$185,'Eurostat comsumption'!$C$2:$C$185,'Eurostat market shares'!$C119,'Eurostat comsumption'!$D$2:$D$185,'Eurostat market shares'!$D119)/SUMIFS('Eurostat comsumption'!N$2:N$185,'Eurostat comsumption'!$C$2:$C$185,'Eurostat market shares'!$C119,'Eurostat comsumption'!$D$2:$D$185,"total"),0)</f>
        <v>1.2987012987012987E-4</v>
      </c>
      <c r="O119" s="5">
        <f>IFERROR(SUMIFS('Eurostat comsumption'!O$2:O$185,'Eurostat comsumption'!$C$2:$C$185,'Eurostat market shares'!$C119,'Eurostat comsumption'!$D$2:$D$185,'Eurostat market shares'!$D119)/SUMIFS('Eurostat comsumption'!O$2:O$185,'Eurostat comsumption'!$C$2:$C$185,'Eurostat market shares'!$C119,'Eurostat comsumption'!$D$2:$D$185,"total"),0)</f>
        <v>0</v>
      </c>
      <c r="P119" s="5">
        <f>IFERROR(SUMIFS('Eurostat comsumption'!P$2:P$185,'Eurostat comsumption'!$C$2:$C$185,'Eurostat market shares'!$C119,'Eurostat comsumption'!$D$2:$D$185,'Eurostat market shares'!$D119)/SUMIFS('Eurostat comsumption'!P$2:P$185,'Eurostat comsumption'!$C$2:$C$185,'Eurostat market shares'!$C119,'Eurostat comsumption'!$D$2:$D$185,"total"),0)</f>
        <v>0</v>
      </c>
      <c r="Q119" s="5">
        <f>IFERROR(SUMIFS('Eurostat comsumption'!Q$2:Q$185,'Eurostat comsumption'!$C$2:$C$185,'Eurostat market shares'!$C119,'Eurostat comsumption'!$D$2:$D$185,'Eurostat market shares'!$D119)/SUMIFS('Eurostat comsumption'!Q$2:Q$185,'Eurostat comsumption'!$C$2:$C$185,'Eurostat market shares'!$C119,'Eurostat comsumption'!$D$2:$D$185,"total"),0)</f>
        <v>0</v>
      </c>
      <c r="R119" s="5">
        <f>IFERROR(SUMIFS('Eurostat comsumption'!R$2:R$185,'Eurostat comsumption'!$C$2:$C$185,'Eurostat market shares'!$C119,'Eurostat comsumption'!$D$2:$D$185,'Eurostat market shares'!$D119)/SUMIFS('Eurostat comsumption'!R$2:R$185,'Eurostat comsumption'!$C$2:$C$185,'Eurostat market shares'!$C119,'Eurostat comsumption'!$D$2:$D$185,"total"),0)</f>
        <v>0</v>
      </c>
      <c r="S119" s="5">
        <f>IFERROR(SUMIFS('Eurostat comsumption'!S$2:S$185,'Eurostat comsumption'!$C$2:$C$185,'Eurostat market shares'!$C119,'Eurostat comsumption'!$D$2:$D$185,'Eurostat market shares'!$D119)/SUMIFS('Eurostat comsumption'!S$2:S$185,'Eurostat comsumption'!$C$2:$C$185,'Eurostat market shares'!$C119,'Eurostat comsumption'!$D$2:$D$185,"total"),0)</f>
        <v>0</v>
      </c>
      <c r="T119" s="5">
        <f>IFERROR(SUMIFS('Eurostat comsumption'!T$2:T$185,'Eurostat comsumption'!$C$2:$C$185,'Eurostat market shares'!$C119,'Eurostat comsumption'!$D$2:$D$185,'Eurostat market shares'!$D119)/SUMIFS('Eurostat comsumption'!T$2:T$185,'Eurostat comsumption'!$C$2:$C$185,'Eurostat market shares'!$C119,'Eurostat comsumption'!$D$2:$D$185,"total"),0)</f>
        <v>0</v>
      </c>
      <c r="U119" s="5">
        <f>IFERROR(SUMIFS('Eurostat comsumption'!U$2:U$185,'Eurostat comsumption'!$C$2:$C$185,'Eurostat market shares'!$C119,'Eurostat comsumption'!$D$2:$D$185,'Eurostat market shares'!$D119)/SUMIFS('Eurostat comsumption'!U$2:U$185,'Eurostat comsumption'!$C$2:$C$185,'Eurostat market shares'!$C119,'Eurostat comsumption'!$D$2:$D$185,"total"),0)</f>
        <v>0</v>
      </c>
      <c r="V119" s="5">
        <f>IFERROR(SUMIFS('Eurostat comsumption'!V$2:V$185,'Eurostat comsumption'!$C$2:$C$185,'Eurostat market shares'!$C119,'Eurostat comsumption'!$D$2:$D$185,'Eurostat market shares'!$D119)/SUMIFS('Eurostat comsumption'!V$2:V$185,'Eurostat comsumption'!$C$2:$C$185,'Eurostat market shares'!$C119,'Eurostat comsumption'!$D$2:$D$185,"total"),0)</f>
        <v>0</v>
      </c>
      <c r="W119" s="5">
        <f>IFERROR(SUMIFS('Eurostat comsumption'!W$2:W$185,'Eurostat comsumption'!$C$2:$C$185,'Eurostat market shares'!$C119,'Eurostat comsumption'!$D$2:$D$185,'Eurostat market shares'!$D119)/SUMIFS('Eurostat comsumption'!W$2:W$185,'Eurostat comsumption'!$C$2:$C$185,'Eurostat market shares'!$C119,'Eurostat comsumption'!$D$2:$D$185,"total"),0)</f>
        <v>0</v>
      </c>
      <c r="X119" s="5">
        <f>IFERROR(SUMIFS('Eurostat comsumption'!X$2:X$185,'Eurostat comsumption'!$C$2:$C$185,'Eurostat market shares'!$C119,'Eurostat comsumption'!$D$2:$D$185,'Eurostat market shares'!$D119)/SUMIFS('Eurostat comsumption'!X$2:X$185,'Eurostat comsumption'!$C$2:$C$185,'Eurostat market shares'!$C119,'Eurostat comsumption'!$D$2:$D$185,"total"),0)</f>
        <v>0</v>
      </c>
      <c r="Y119" s="5">
        <f>IFERROR(SUMIFS('Eurostat comsumption'!Y$2:Y$185,'Eurostat comsumption'!$C$2:$C$185,'Eurostat market shares'!$C119,'Eurostat comsumption'!$D$2:$D$185,'Eurostat market shares'!$D119)/SUMIFS('Eurostat comsumption'!Y$2:Y$185,'Eurostat comsumption'!$C$2:$C$185,'Eurostat market shares'!$C119,'Eurostat comsumption'!$D$2:$D$185,"total"),0)</f>
        <v>0</v>
      </c>
      <c r="Z119" s="5">
        <f>IFERROR(SUMIFS('Eurostat comsumption'!Z$2:Z$185,'Eurostat comsumption'!$C$2:$C$185,'Eurostat market shares'!$C119,'Eurostat comsumption'!$D$2:$D$185,'Eurostat market shares'!$D119)/SUMIFS('Eurostat comsumption'!Z$2:Z$185,'Eurostat comsumption'!$C$2:$C$185,'Eurostat market shares'!$C119,'Eurostat comsumption'!$D$2:$D$185,"total"),0)</f>
        <v>0</v>
      </c>
    </row>
    <row r="120" spans="1:26" x14ac:dyDescent="0.3">
      <c r="A120" t="s">
        <v>9</v>
      </c>
      <c r="B120" t="s">
        <v>10</v>
      </c>
      <c r="C120" t="s">
        <v>38</v>
      </c>
      <c r="D120" t="s">
        <v>22</v>
      </c>
      <c r="E120" t="s">
        <v>13</v>
      </c>
      <c r="F120" t="s">
        <v>14</v>
      </c>
      <c r="G120" t="s">
        <v>14</v>
      </c>
      <c r="H120" t="s">
        <v>73</v>
      </c>
      <c r="I120" t="s">
        <v>16</v>
      </c>
      <c r="J120" s="5">
        <f>IFERROR(SUMIFS('Eurostat comsumption'!J$2:J$185,'Eurostat comsumption'!$C$2:$C$185,'Eurostat market shares'!$C120,'Eurostat comsumption'!$D$2:$D$185,'Eurostat market shares'!$D120)/SUMIFS('Eurostat comsumption'!J$2:J$185,'Eurostat comsumption'!$C$2:$C$185,'Eurostat market shares'!$C120,'Eurostat comsumption'!$D$2:$D$185,"total"),0)</f>
        <v>0.94598578116871868</v>
      </c>
      <c r="K120" s="5">
        <f>IFERROR(SUMIFS('Eurostat comsumption'!K$2:K$185,'Eurostat comsumption'!$C$2:$C$185,'Eurostat market shares'!$C120,'Eurostat comsumption'!$D$2:$D$185,'Eurostat market shares'!$D120)/SUMIFS('Eurostat comsumption'!K$2:K$185,'Eurostat comsumption'!$C$2:$C$185,'Eurostat market shares'!$C120,'Eurostat comsumption'!$D$2:$D$185,"total"),0)</f>
        <v>0.94041676762781679</v>
      </c>
      <c r="L120" s="5">
        <f>IFERROR(SUMIFS('Eurostat comsumption'!L$2:L$185,'Eurostat comsumption'!$C$2:$C$185,'Eurostat market shares'!$C120,'Eurostat comsumption'!$D$2:$D$185,'Eurostat market shares'!$D120)/SUMIFS('Eurostat comsumption'!L$2:L$185,'Eurostat comsumption'!$C$2:$C$185,'Eurostat market shares'!$C120,'Eurostat comsumption'!$D$2:$D$185,"total"),0)</f>
        <v>0.94636866228795524</v>
      </c>
      <c r="M120" s="5">
        <f>IFERROR(SUMIFS('Eurostat comsumption'!M$2:M$185,'Eurostat comsumption'!$C$2:$C$185,'Eurostat market shares'!$C120,'Eurostat comsumption'!$D$2:$D$185,'Eurostat market shares'!$D120)/SUMIFS('Eurostat comsumption'!M$2:M$185,'Eurostat comsumption'!$C$2:$C$185,'Eurostat market shares'!$C120,'Eurostat comsumption'!$D$2:$D$185,"total"),0)</f>
        <v>0.95891397825254954</v>
      </c>
      <c r="N120" s="5">
        <f>IFERROR(SUMIFS('Eurostat comsumption'!N$2:N$185,'Eurostat comsumption'!$C$2:$C$185,'Eurostat market shares'!$C120,'Eurostat comsumption'!$D$2:$D$185,'Eurostat market shares'!$D120)/SUMIFS('Eurostat comsumption'!N$2:N$185,'Eurostat comsumption'!$C$2:$C$185,'Eurostat market shares'!$C120,'Eurostat comsumption'!$D$2:$D$185,"total"),0)</f>
        <v>0.96443722943722943</v>
      </c>
      <c r="O120" s="5">
        <f>IFERROR(SUMIFS('Eurostat comsumption'!O$2:O$185,'Eurostat comsumption'!$C$2:$C$185,'Eurostat market shares'!$C120,'Eurostat comsumption'!$D$2:$D$185,'Eurostat market shares'!$D120)/SUMIFS('Eurostat comsumption'!O$2:O$185,'Eurostat comsumption'!$C$2:$C$185,'Eurostat market shares'!$C120,'Eurostat comsumption'!$D$2:$D$185,"total"),0)</f>
        <v>0.95970156235382165</v>
      </c>
      <c r="P120" s="5">
        <f>IFERROR(SUMIFS('Eurostat comsumption'!P$2:P$185,'Eurostat comsumption'!$C$2:$C$185,'Eurostat market shares'!$C120,'Eurostat comsumption'!$D$2:$D$185,'Eurostat market shares'!$D120)/SUMIFS('Eurostat comsumption'!P$2:P$185,'Eurostat comsumption'!$C$2:$C$185,'Eurostat market shares'!$C120,'Eurostat comsumption'!$D$2:$D$185,"total"),0)</f>
        <v>0.96661460808945021</v>
      </c>
      <c r="Q120" s="5">
        <f>IFERROR(SUMIFS('Eurostat comsumption'!Q$2:Q$185,'Eurostat comsumption'!$C$2:$C$185,'Eurostat market shares'!$C120,'Eurostat comsumption'!$D$2:$D$185,'Eurostat market shares'!$D120)/SUMIFS('Eurostat comsumption'!Q$2:Q$185,'Eurostat comsumption'!$C$2:$C$185,'Eurostat market shares'!$C120,'Eurostat comsumption'!$D$2:$D$185,"total"),0)</f>
        <v>0.95615230631628256</v>
      </c>
      <c r="R120" s="5">
        <f>IFERROR(SUMIFS('Eurostat comsumption'!R$2:R$185,'Eurostat comsumption'!$C$2:$C$185,'Eurostat market shares'!$C120,'Eurostat comsumption'!$D$2:$D$185,'Eurostat market shares'!$D120)/SUMIFS('Eurostat comsumption'!R$2:R$185,'Eurostat comsumption'!$C$2:$C$185,'Eurostat market shares'!$C120,'Eurostat comsumption'!$D$2:$D$185,"total"),0)</f>
        <v>0.94679905437352241</v>
      </c>
      <c r="S120" s="5">
        <f>IFERROR(SUMIFS('Eurostat comsumption'!S$2:S$185,'Eurostat comsumption'!$C$2:$C$185,'Eurostat market shares'!$C120,'Eurostat comsumption'!$D$2:$D$185,'Eurostat market shares'!$D120)/SUMIFS('Eurostat comsumption'!S$2:S$185,'Eurostat comsumption'!$C$2:$C$185,'Eurostat market shares'!$C120,'Eurostat comsumption'!$D$2:$D$185,"total"),0)</f>
        <v>0.93797718743645209</v>
      </c>
      <c r="T120" s="5">
        <f>IFERROR(SUMIFS('Eurostat comsumption'!T$2:T$185,'Eurostat comsumption'!$C$2:$C$185,'Eurostat market shares'!$C120,'Eurostat comsumption'!$D$2:$D$185,'Eurostat market shares'!$D120)/SUMIFS('Eurostat comsumption'!T$2:T$185,'Eurostat comsumption'!$C$2:$C$185,'Eurostat market shares'!$C120,'Eurostat comsumption'!$D$2:$D$185,"total"),0)</f>
        <v>0.95271180155740753</v>
      </c>
      <c r="U120" s="5">
        <f>IFERROR(SUMIFS('Eurostat comsumption'!U$2:U$185,'Eurostat comsumption'!$C$2:$C$185,'Eurostat market shares'!$C120,'Eurostat comsumption'!$D$2:$D$185,'Eurostat market shares'!$D120)/SUMIFS('Eurostat comsumption'!U$2:U$185,'Eurostat comsumption'!$C$2:$C$185,'Eurostat market shares'!$C120,'Eurostat comsumption'!$D$2:$D$185,"total"),0)</f>
        <v>0.93892202135018421</v>
      </c>
      <c r="V120" s="5">
        <f>IFERROR(SUMIFS('Eurostat comsumption'!V$2:V$185,'Eurostat comsumption'!$C$2:$C$185,'Eurostat market shares'!$C120,'Eurostat comsumption'!$D$2:$D$185,'Eurostat market shares'!$D120)/SUMIFS('Eurostat comsumption'!V$2:V$185,'Eurostat comsumption'!$C$2:$C$185,'Eurostat market shares'!$C120,'Eurostat comsumption'!$D$2:$D$185,"total"),0)</f>
        <v>0.94443730611795373</v>
      </c>
      <c r="W120" s="5">
        <f>IFERROR(SUMIFS('Eurostat comsumption'!W$2:W$185,'Eurostat comsumption'!$C$2:$C$185,'Eurostat market shares'!$C120,'Eurostat comsumption'!$D$2:$D$185,'Eurostat market shares'!$D120)/SUMIFS('Eurostat comsumption'!W$2:W$185,'Eurostat comsumption'!$C$2:$C$185,'Eurostat market shares'!$C120,'Eurostat comsumption'!$D$2:$D$185,"total"),0)</f>
        <v>0.94335182383593874</v>
      </c>
      <c r="X120" s="5">
        <f>IFERROR(SUMIFS('Eurostat comsumption'!X$2:X$185,'Eurostat comsumption'!$C$2:$C$185,'Eurostat market shares'!$C120,'Eurostat comsumption'!$D$2:$D$185,'Eurostat market shares'!$D120)/SUMIFS('Eurostat comsumption'!X$2:X$185,'Eurostat comsumption'!$C$2:$C$185,'Eurostat market shares'!$C120,'Eurostat comsumption'!$D$2:$D$185,"total"),0)</f>
        <v>0.95220171752238258</v>
      </c>
      <c r="Y120" s="5">
        <f>IFERROR(SUMIFS('Eurostat comsumption'!Y$2:Y$185,'Eurostat comsumption'!$C$2:$C$185,'Eurostat market shares'!$C120,'Eurostat comsumption'!$D$2:$D$185,'Eurostat market shares'!$D120)/SUMIFS('Eurostat comsumption'!Y$2:Y$185,'Eurostat comsumption'!$C$2:$C$185,'Eurostat market shares'!$C120,'Eurostat comsumption'!$D$2:$D$185,"total"),0)</f>
        <v>0.94678142370450058</v>
      </c>
      <c r="Z120" s="5">
        <f>IFERROR(SUMIFS('Eurostat comsumption'!Z$2:Z$185,'Eurostat comsumption'!$C$2:$C$185,'Eurostat market shares'!$C120,'Eurostat comsumption'!$D$2:$D$185,'Eurostat market shares'!$D120)/SUMIFS('Eurostat comsumption'!Z$2:Z$185,'Eurostat comsumption'!$C$2:$C$185,'Eurostat market shares'!$C120,'Eurostat comsumption'!$D$2:$D$185,"total"),0)</f>
        <v>0.94222539229671898</v>
      </c>
    </row>
    <row r="121" spans="1:26" x14ac:dyDescent="0.3">
      <c r="A121" t="s">
        <v>9</v>
      </c>
      <c r="B121" t="s">
        <v>10</v>
      </c>
      <c r="C121" t="s">
        <v>39</v>
      </c>
      <c r="D121" t="s">
        <v>12</v>
      </c>
      <c r="E121" t="s">
        <v>13</v>
      </c>
      <c r="F121" t="s">
        <v>14</v>
      </c>
      <c r="G121" t="s">
        <v>14</v>
      </c>
      <c r="H121" t="s">
        <v>73</v>
      </c>
      <c r="I121" t="s">
        <v>16</v>
      </c>
      <c r="J121" s="5">
        <f>IFERROR(SUMIFS('Eurostat comsumption'!J$2:J$185,'Eurostat comsumption'!$C$2:$C$185,'Eurostat market shares'!$C121,'Eurostat comsumption'!$D$2:$D$185,'Eurostat market shares'!$D121)/SUMIFS('Eurostat comsumption'!J$2:J$185,'Eurostat comsumption'!$C$2:$C$185,'Eurostat market shares'!$C121,'Eurostat comsumption'!$D$2:$D$185,"total"),0)</f>
        <v>1</v>
      </c>
      <c r="K121" s="5">
        <f>IFERROR(SUMIFS('Eurostat comsumption'!K$2:K$185,'Eurostat comsumption'!$C$2:$C$185,'Eurostat market shares'!$C121,'Eurostat comsumption'!$D$2:$D$185,'Eurostat market shares'!$D121)/SUMIFS('Eurostat comsumption'!K$2:K$185,'Eurostat comsumption'!$C$2:$C$185,'Eurostat market shares'!$C121,'Eurostat comsumption'!$D$2:$D$185,"total"),0)</f>
        <v>1</v>
      </c>
      <c r="L121" s="5">
        <f>IFERROR(SUMIFS('Eurostat comsumption'!L$2:L$185,'Eurostat comsumption'!$C$2:$C$185,'Eurostat market shares'!$C121,'Eurostat comsumption'!$D$2:$D$185,'Eurostat market shares'!$D121)/SUMIFS('Eurostat comsumption'!L$2:L$185,'Eurostat comsumption'!$C$2:$C$185,'Eurostat market shares'!$C121,'Eurostat comsumption'!$D$2:$D$185,"total"),0)</f>
        <v>1</v>
      </c>
      <c r="M121" s="5">
        <f>IFERROR(SUMIFS('Eurostat comsumption'!M$2:M$185,'Eurostat comsumption'!$C$2:$C$185,'Eurostat market shares'!$C121,'Eurostat comsumption'!$D$2:$D$185,'Eurostat market shares'!$D121)/SUMIFS('Eurostat comsumption'!M$2:M$185,'Eurostat comsumption'!$C$2:$C$185,'Eurostat market shares'!$C121,'Eurostat comsumption'!$D$2:$D$185,"total"),0)</f>
        <v>1</v>
      </c>
      <c r="N121" s="5">
        <f>IFERROR(SUMIFS('Eurostat comsumption'!N$2:N$185,'Eurostat comsumption'!$C$2:$C$185,'Eurostat market shares'!$C121,'Eurostat comsumption'!$D$2:$D$185,'Eurostat market shares'!$D121)/SUMIFS('Eurostat comsumption'!N$2:N$185,'Eurostat comsumption'!$C$2:$C$185,'Eurostat market shares'!$C121,'Eurostat comsumption'!$D$2:$D$185,"total"),0)</f>
        <v>1</v>
      </c>
      <c r="O121" s="5">
        <f>IFERROR(SUMIFS('Eurostat comsumption'!O$2:O$185,'Eurostat comsumption'!$C$2:$C$185,'Eurostat market shares'!$C121,'Eurostat comsumption'!$D$2:$D$185,'Eurostat market shares'!$D121)/SUMIFS('Eurostat comsumption'!O$2:O$185,'Eurostat comsumption'!$C$2:$C$185,'Eurostat market shares'!$C121,'Eurostat comsumption'!$D$2:$D$185,"total"),0)</f>
        <v>1</v>
      </c>
      <c r="P121" s="5">
        <f>IFERROR(SUMIFS('Eurostat comsumption'!P$2:P$185,'Eurostat comsumption'!$C$2:$C$185,'Eurostat market shares'!$C121,'Eurostat comsumption'!$D$2:$D$185,'Eurostat market shares'!$D121)/SUMIFS('Eurostat comsumption'!P$2:P$185,'Eurostat comsumption'!$C$2:$C$185,'Eurostat market shares'!$C121,'Eurostat comsumption'!$D$2:$D$185,"total"),0)</f>
        <v>1</v>
      </c>
      <c r="Q121" s="5">
        <f>IFERROR(SUMIFS('Eurostat comsumption'!Q$2:Q$185,'Eurostat comsumption'!$C$2:$C$185,'Eurostat market shares'!$C121,'Eurostat comsumption'!$D$2:$D$185,'Eurostat market shares'!$D121)/SUMIFS('Eurostat comsumption'!Q$2:Q$185,'Eurostat comsumption'!$C$2:$C$185,'Eurostat market shares'!$C121,'Eurostat comsumption'!$D$2:$D$185,"total"),0)</f>
        <v>1</v>
      </c>
      <c r="R121" s="5">
        <f>IFERROR(SUMIFS('Eurostat comsumption'!R$2:R$185,'Eurostat comsumption'!$C$2:$C$185,'Eurostat market shares'!$C121,'Eurostat comsumption'!$D$2:$D$185,'Eurostat market shares'!$D121)/SUMIFS('Eurostat comsumption'!R$2:R$185,'Eurostat comsumption'!$C$2:$C$185,'Eurostat market shares'!$C121,'Eurostat comsumption'!$D$2:$D$185,"total"),0)</f>
        <v>1</v>
      </c>
      <c r="S121" s="5">
        <f>IFERROR(SUMIFS('Eurostat comsumption'!S$2:S$185,'Eurostat comsumption'!$C$2:$C$185,'Eurostat market shares'!$C121,'Eurostat comsumption'!$D$2:$D$185,'Eurostat market shares'!$D121)/SUMIFS('Eurostat comsumption'!S$2:S$185,'Eurostat comsumption'!$C$2:$C$185,'Eurostat market shares'!$C121,'Eurostat comsumption'!$D$2:$D$185,"total"),0)</f>
        <v>1</v>
      </c>
      <c r="T121" s="5">
        <f>IFERROR(SUMIFS('Eurostat comsumption'!T$2:T$185,'Eurostat comsumption'!$C$2:$C$185,'Eurostat market shares'!$C121,'Eurostat comsumption'!$D$2:$D$185,'Eurostat market shares'!$D121)/SUMIFS('Eurostat comsumption'!T$2:T$185,'Eurostat comsumption'!$C$2:$C$185,'Eurostat market shares'!$C121,'Eurostat comsumption'!$D$2:$D$185,"total"),0)</f>
        <v>1</v>
      </c>
      <c r="U121" s="5">
        <f>IFERROR(SUMIFS('Eurostat comsumption'!U$2:U$185,'Eurostat comsumption'!$C$2:$C$185,'Eurostat market shares'!$C121,'Eurostat comsumption'!$D$2:$D$185,'Eurostat market shares'!$D121)/SUMIFS('Eurostat comsumption'!U$2:U$185,'Eurostat comsumption'!$C$2:$C$185,'Eurostat market shares'!$C121,'Eurostat comsumption'!$D$2:$D$185,"total"),0)</f>
        <v>1</v>
      </c>
      <c r="V121" s="5">
        <f>IFERROR(SUMIFS('Eurostat comsumption'!V$2:V$185,'Eurostat comsumption'!$C$2:$C$185,'Eurostat market shares'!$C121,'Eurostat comsumption'!$D$2:$D$185,'Eurostat market shares'!$D121)/SUMIFS('Eurostat comsumption'!V$2:V$185,'Eurostat comsumption'!$C$2:$C$185,'Eurostat market shares'!$C121,'Eurostat comsumption'!$D$2:$D$185,"total"),0)</f>
        <v>1</v>
      </c>
      <c r="W121" s="5">
        <f>IFERROR(SUMIFS('Eurostat comsumption'!W$2:W$185,'Eurostat comsumption'!$C$2:$C$185,'Eurostat market shares'!$C121,'Eurostat comsumption'!$D$2:$D$185,'Eurostat market shares'!$D121)/SUMIFS('Eurostat comsumption'!W$2:W$185,'Eurostat comsumption'!$C$2:$C$185,'Eurostat market shares'!$C121,'Eurostat comsumption'!$D$2:$D$185,"total"),0)</f>
        <v>1</v>
      </c>
      <c r="X121" s="5">
        <f>IFERROR(SUMIFS('Eurostat comsumption'!X$2:X$185,'Eurostat comsumption'!$C$2:$C$185,'Eurostat market shares'!$C121,'Eurostat comsumption'!$D$2:$D$185,'Eurostat market shares'!$D121)/SUMIFS('Eurostat comsumption'!X$2:X$185,'Eurostat comsumption'!$C$2:$C$185,'Eurostat market shares'!$C121,'Eurostat comsumption'!$D$2:$D$185,"total"),0)</f>
        <v>1</v>
      </c>
      <c r="Y121" s="5">
        <f>IFERROR(SUMIFS('Eurostat comsumption'!Y$2:Y$185,'Eurostat comsumption'!$C$2:$C$185,'Eurostat market shares'!$C121,'Eurostat comsumption'!$D$2:$D$185,'Eurostat market shares'!$D121)/SUMIFS('Eurostat comsumption'!Y$2:Y$185,'Eurostat comsumption'!$C$2:$C$185,'Eurostat market shares'!$C121,'Eurostat comsumption'!$D$2:$D$185,"total"),0)</f>
        <v>1</v>
      </c>
      <c r="Z121" s="5">
        <f>IFERROR(SUMIFS('Eurostat comsumption'!Z$2:Z$185,'Eurostat comsumption'!$C$2:$C$185,'Eurostat market shares'!$C121,'Eurostat comsumption'!$D$2:$D$185,'Eurostat market shares'!$D121)/SUMIFS('Eurostat comsumption'!Z$2:Z$185,'Eurostat comsumption'!$C$2:$C$185,'Eurostat market shares'!$C121,'Eurostat comsumption'!$D$2:$D$185,"total"),0)</f>
        <v>1</v>
      </c>
    </row>
    <row r="122" spans="1:26" x14ac:dyDescent="0.3">
      <c r="A122" t="s">
        <v>9</v>
      </c>
      <c r="B122" t="s">
        <v>10</v>
      </c>
      <c r="C122" t="s">
        <v>39</v>
      </c>
      <c r="D122" t="s">
        <v>17</v>
      </c>
      <c r="E122" t="s">
        <v>13</v>
      </c>
      <c r="F122" t="s">
        <v>14</v>
      </c>
      <c r="G122" t="s">
        <v>14</v>
      </c>
      <c r="H122" t="s">
        <v>73</v>
      </c>
      <c r="I122" t="s">
        <v>16</v>
      </c>
      <c r="J122" s="5">
        <f>IFERROR(SUMIFS('Eurostat comsumption'!J$2:J$185,'Eurostat comsumption'!$C$2:$C$185,'Eurostat market shares'!$C122,'Eurostat comsumption'!$D$2:$D$185,'Eurostat market shares'!$D122)/SUMIFS('Eurostat comsumption'!J$2:J$185,'Eurostat comsumption'!$C$2:$C$185,'Eurostat market shares'!$C122,'Eurostat comsumption'!$D$2:$D$185,"total"),0)</f>
        <v>0</v>
      </c>
      <c r="K122" s="5">
        <f>IFERROR(SUMIFS('Eurostat comsumption'!K$2:K$185,'Eurostat comsumption'!$C$2:$C$185,'Eurostat market shares'!$C122,'Eurostat comsumption'!$D$2:$D$185,'Eurostat market shares'!$D122)/SUMIFS('Eurostat comsumption'!K$2:K$185,'Eurostat comsumption'!$C$2:$C$185,'Eurostat market shares'!$C122,'Eurostat comsumption'!$D$2:$D$185,"total"),0)</f>
        <v>0.27280788177339899</v>
      </c>
      <c r="L122" s="5">
        <f>IFERROR(SUMIFS('Eurostat comsumption'!L$2:L$185,'Eurostat comsumption'!$C$2:$C$185,'Eurostat market shares'!$C122,'Eurostat comsumption'!$D$2:$D$185,'Eurostat market shares'!$D122)/SUMIFS('Eurostat comsumption'!L$2:L$185,'Eurostat comsumption'!$C$2:$C$185,'Eurostat market shares'!$C122,'Eurostat comsumption'!$D$2:$D$185,"total"),0)</f>
        <v>0.20165941964681869</v>
      </c>
      <c r="M122" s="5">
        <f>IFERROR(SUMIFS('Eurostat comsumption'!M$2:M$185,'Eurostat comsumption'!$C$2:$C$185,'Eurostat market shares'!$C122,'Eurostat comsumption'!$D$2:$D$185,'Eurostat market shares'!$D122)/SUMIFS('Eurostat comsumption'!M$2:M$185,'Eurostat comsumption'!$C$2:$C$185,'Eurostat market shares'!$C122,'Eurostat comsumption'!$D$2:$D$185,"total"),0)</f>
        <v>0.22495784148397976</v>
      </c>
      <c r="N122" s="5">
        <f>IFERROR(SUMIFS('Eurostat comsumption'!N$2:N$185,'Eurostat comsumption'!$C$2:$C$185,'Eurostat market shares'!$C122,'Eurostat comsumption'!$D$2:$D$185,'Eurostat market shares'!$D122)/SUMIFS('Eurostat comsumption'!N$2:N$185,'Eurostat comsumption'!$C$2:$C$185,'Eurostat market shares'!$C122,'Eurostat comsumption'!$D$2:$D$185,"total"),0)</f>
        <v>0.27446235331720015</v>
      </c>
      <c r="O122" s="5">
        <f>IFERROR(SUMIFS('Eurostat comsumption'!O$2:O$185,'Eurostat comsumption'!$C$2:$C$185,'Eurostat market shares'!$C122,'Eurostat comsumption'!$D$2:$D$185,'Eurostat market shares'!$D122)/SUMIFS('Eurostat comsumption'!O$2:O$185,'Eurostat comsumption'!$C$2:$C$185,'Eurostat market shares'!$C122,'Eurostat comsumption'!$D$2:$D$185,"total"),0)</f>
        <v>0.25102433313822226</v>
      </c>
      <c r="P122" s="5">
        <f>IFERROR(SUMIFS('Eurostat comsumption'!P$2:P$185,'Eurostat comsumption'!$C$2:$C$185,'Eurostat market shares'!$C122,'Eurostat comsumption'!$D$2:$D$185,'Eurostat market shares'!$D122)/SUMIFS('Eurostat comsumption'!P$2:P$185,'Eurostat comsumption'!$C$2:$C$185,'Eurostat market shares'!$C122,'Eurostat comsumption'!$D$2:$D$185,"total"),0)</f>
        <v>0.18429579652891828</v>
      </c>
      <c r="Q122" s="5">
        <f>IFERROR(SUMIFS('Eurostat comsumption'!Q$2:Q$185,'Eurostat comsumption'!$C$2:$C$185,'Eurostat market shares'!$C122,'Eurostat comsumption'!$D$2:$D$185,'Eurostat market shares'!$D122)/SUMIFS('Eurostat comsumption'!Q$2:Q$185,'Eurostat comsumption'!$C$2:$C$185,'Eurostat market shares'!$C122,'Eurostat comsumption'!$D$2:$D$185,"total"),0)</f>
        <v>0.18516574474098602</v>
      </c>
      <c r="R122" s="5">
        <f>IFERROR(SUMIFS('Eurostat comsumption'!R$2:R$185,'Eurostat comsumption'!$C$2:$C$185,'Eurostat market shares'!$C122,'Eurostat comsumption'!$D$2:$D$185,'Eurostat market shares'!$D122)/SUMIFS('Eurostat comsumption'!R$2:R$185,'Eurostat comsumption'!$C$2:$C$185,'Eurostat market shares'!$C122,'Eurostat comsumption'!$D$2:$D$185,"total"),0)</f>
        <v>0.20021986075485526</v>
      </c>
      <c r="S122" s="5">
        <f>IFERROR(SUMIFS('Eurostat comsumption'!S$2:S$185,'Eurostat comsumption'!$C$2:$C$185,'Eurostat market shares'!$C122,'Eurostat comsumption'!$D$2:$D$185,'Eurostat market shares'!$D122)/SUMIFS('Eurostat comsumption'!S$2:S$185,'Eurostat comsumption'!$C$2:$C$185,'Eurostat market shares'!$C122,'Eurostat comsumption'!$D$2:$D$185,"total"),0)</f>
        <v>0.17611370386084005</v>
      </c>
      <c r="T122" s="5">
        <f>IFERROR(SUMIFS('Eurostat comsumption'!T$2:T$185,'Eurostat comsumption'!$C$2:$C$185,'Eurostat market shares'!$C122,'Eurostat comsumption'!$D$2:$D$185,'Eurostat market shares'!$D122)/SUMIFS('Eurostat comsumption'!T$2:T$185,'Eurostat comsumption'!$C$2:$C$185,'Eurostat market shares'!$C122,'Eurostat comsumption'!$D$2:$D$185,"total"),0)</f>
        <v>0.15056580846054529</v>
      </c>
      <c r="U122" s="5">
        <f>IFERROR(SUMIFS('Eurostat comsumption'!U$2:U$185,'Eurostat comsumption'!$C$2:$C$185,'Eurostat market shares'!$C122,'Eurostat comsumption'!$D$2:$D$185,'Eurostat market shares'!$D122)/SUMIFS('Eurostat comsumption'!U$2:U$185,'Eurostat comsumption'!$C$2:$C$185,'Eurostat market shares'!$C122,'Eurostat comsumption'!$D$2:$D$185,"total"),0)</f>
        <v>0.16572490424361941</v>
      </c>
      <c r="V122" s="5">
        <f>IFERROR(SUMIFS('Eurostat comsumption'!V$2:V$185,'Eurostat comsumption'!$C$2:$C$185,'Eurostat market shares'!$C122,'Eurostat comsumption'!$D$2:$D$185,'Eurostat market shares'!$D122)/SUMIFS('Eurostat comsumption'!V$2:V$185,'Eurostat comsumption'!$C$2:$C$185,'Eurostat market shares'!$C122,'Eurostat comsumption'!$D$2:$D$185,"total"),0)</f>
        <v>8.6046810149330369E-2</v>
      </c>
      <c r="W122" s="5">
        <f>IFERROR(SUMIFS('Eurostat comsumption'!W$2:W$185,'Eurostat comsumption'!$C$2:$C$185,'Eurostat market shares'!$C122,'Eurostat comsumption'!$D$2:$D$185,'Eurostat market shares'!$D122)/SUMIFS('Eurostat comsumption'!W$2:W$185,'Eurostat comsumption'!$C$2:$C$185,'Eurostat market shares'!$C122,'Eurostat comsumption'!$D$2:$D$185,"total"),0)</f>
        <v>8.8804731713544097E-2</v>
      </c>
      <c r="X122" s="5">
        <f>IFERROR(SUMIFS('Eurostat comsumption'!X$2:X$185,'Eurostat comsumption'!$C$2:$C$185,'Eurostat market shares'!$C122,'Eurostat comsumption'!$D$2:$D$185,'Eurostat market shares'!$D122)/SUMIFS('Eurostat comsumption'!X$2:X$185,'Eurostat comsumption'!$C$2:$C$185,'Eurostat market shares'!$C122,'Eurostat comsumption'!$D$2:$D$185,"total"),0)</f>
        <v>4.1644058600108516E-2</v>
      </c>
      <c r="Y122" s="5">
        <f>IFERROR(SUMIFS('Eurostat comsumption'!Y$2:Y$185,'Eurostat comsumption'!$C$2:$C$185,'Eurostat market shares'!$C122,'Eurostat comsumption'!$D$2:$D$185,'Eurostat market shares'!$D122)/SUMIFS('Eurostat comsumption'!Y$2:Y$185,'Eurostat comsumption'!$C$2:$C$185,'Eurostat market shares'!$C122,'Eurostat comsumption'!$D$2:$D$185,"total"),0)</f>
        <v>4.1723171503480698E-2</v>
      </c>
      <c r="Z122" s="5">
        <f>IFERROR(SUMIFS('Eurostat comsumption'!Z$2:Z$185,'Eurostat comsumption'!$C$2:$C$185,'Eurostat market shares'!$C122,'Eurostat comsumption'!$D$2:$D$185,'Eurostat market shares'!$D122)/SUMIFS('Eurostat comsumption'!Z$2:Z$185,'Eurostat comsumption'!$C$2:$C$185,'Eurostat market shares'!$C122,'Eurostat comsumption'!$D$2:$D$185,"total"),0)</f>
        <v>5.7141704976207748E-2</v>
      </c>
    </row>
    <row r="123" spans="1:26" x14ac:dyDescent="0.3">
      <c r="A123" t="s">
        <v>9</v>
      </c>
      <c r="B123" t="s">
        <v>10</v>
      </c>
      <c r="C123" t="s">
        <v>39</v>
      </c>
      <c r="D123" t="s">
        <v>18</v>
      </c>
      <c r="E123" t="s">
        <v>13</v>
      </c>
      <c r="F123" t="s">
        <v>14</v>
      </c>
      <c r="G123" t="s">
        <v>14</v>
      </c>
      <c r="H123" t="s">
        <v>73</v>
      </c>
      <c r="I123" t="s">
        <v>16</v>
      </c>
      <c r="J123" s="5">
        <f>IFERROR(SUMIFS('Eurostat comsumption'!J$2:J$185,'Eurostat comsumption'!$C$2:$C$185,'Eurostat market shares'!$C123,'Eurostat comsumption'!$D$2:$D$185,'Eurostat market shares'!$D123)/SUMIFS('Eurostat comsumption'!J$2:J$185,'Eurostat comsumption'!$C$2:$C$185,'Eurostat market shares'!$C123,'Eurostat comsumption'!$D$2:$D$185,"total"),0)</f>
        <v>0</v>
      </c>
      <c r="K123" s="5">
        <f>IFERROR(SUMIFS('Eurostat comsumption'!K$2:K$185,'Eurostat comsumption'!$C$2:$C$185,'Eurostat market shares'!$C123,'Eurostat comsumption'!$D$2:$D$185,'Eurostat market shares'!$D123)/SUMIFS('Eurostat comsumption'!K$2:K$185,'Eurostat comsumption'!$C$2:$C$185,'Eurostat market shares'!$C123,'Eurostat comsumption'!$D$2:$D$185,"total"),0)</f>
        <v>0</v>
      </c>
      <c r="L123" s="5">
        <f>IFERROR(SUMIFS('Eurostat comsumption'!L$2:L$185,'Eurostat comsumption'!$C$2:$C$185,'Eurostat market shares'!$C123,'Eurostat comsumption'!$D$2:$D$185,'Eurostat market shares'!$D123)/SUMIFS('Eurostat comsumption'!L$2:L$185,'Eurostat comsumption'!$C$2:$C$185,'Eurostat market shares'!$C123,'Eurostat comsumption'!$D$2:$D$185,"total"),0)</f>
        <v>0</v>
      </c>
      <c r="M123" s="5">
        <f>IFERROR(SUMIFS('Eurostat comsumption'!M$2:M$185,'Eurostat comsumption'!$C$2:$C$185,'Eurostat market shares'!$C123,'Eurostat comsumption'!$D$2:$D$185,'Eurostat market shares'!$D123)/SUMIFS('Eurostat comsumption'!M$2:M$185,'Eurostat comsumption'!$C$2:$C$185,'Eurostat market shares'!$C123,'Eurostat comsumption'!$D$2:$D$185,"total"),0)</f>
        <v>0</v>
      </c>
      <c r="N123" s="5">
        <f>IFERROR(SUMIFS('Eurostat comsumption'!N$2:N$185,'Eurostat comsumption'!$C$2:$C$185,'Eurostat market shares'!$C123,'Eurostat comsumption'!$D$2:$D$185,'Eurostat market shares'!$D123)/SUMIFS('Eurostat comsumption'!N$2:N$185,'Eurostat comsumption'!$C$2:$C$185,'Eurostat market shares'!$C123,'Eurostat comsumption'!$D$2:$D$185,"total"),0)</f>
        <v>0</v>
      </c>
      <c r="O123" s="5">
        <f>IFERROR(SUMIFS('Eurostat comsumption'!O$2:O$185,'Eurostat comsumption'!$C$2:$C$185,'Eurostat market shares'!$C123,'Eurostat comsumption'!$D$2:$D$185,'Eurostat market shares'!$D123)/SUMIFS('Eurostat comsumption'!O$2:O$185,'Eurostat comsumption'!$C$2:$C$185,'Eurostat market shares'!$C123,'Eurostat comsumption'!$D$2:$D$185,"total"),0)</f>
        <v>0</v>
      </c>
      <c r="P123" s="5">
        <f>IFERROR(SUMIFS('Eurostat comsumption'!P$2:P$185,'Eurostat comsumption'!$C$2:$C$185,'Eurostat market shares'!$C123,'Eurostat comsumption'!$D$2:$D$185,'Eurostat market shares'!$D123)/SUMIFS('Eurostat comsumption'!P$2:P$185,'Eurostat comsumption'!$C$2:$C$185,'Eurostat market shares'!$C123,'Eurostat comsumption'!$D$2:$D$185,"total"),0)</f>
        <v>0</v>
      </c>
      <c r="Q123" s="5">
        <f>IFERROR(SUMIFS('Eurostat comsumption'!Q$2:Q$185,'Eurostat comsumption'!$C$2:$C$185,'Eurostat market shares'!$C123,'Eurostat comsumption'!$D$2:$D$185,'Eurostat market shares'!$D123)/SUMIFS('Eurostat comsumption'!Q$2:Q$185,'Eurostat comsumption'!$C$2:$C$185,'Eurostat market shares'!$C123,'Eurostat comsumption'!$D$2:$D$185,"total"),0)</f>
        <v>0</v>
      </c>
      <c r="R123" s="5">
        <f>IFERROR(SUMIFS('Eurostat comsumption'!R$2:R$185,'Eurostat comsumption'!$C$2:$C$185,'Eurostat market shares'!$C123,'Eurostat comsumption'!$D$2:$D$185,'Eurostat market shares'!$D123)/SUMIFS('Eurostat comsumption'!R$2:R$185,'Eurostat comsumption'!$C$2:$C$185,'Eurostat market shares'!$C123,'Eurostat comsumption'!$D$2:$D$185,"total"),0)</f>
        <v>0</v>
      </c>
      <c r="S123" s="5">
        <f>IFERROR(SUMIFS('Eurostat comsumption'!S$2:S$185,'Eurostat comsumption'!$C$2:$C$185,'Eurostat market shares'!$C123,'Eurostat comsumption'!$D$2:$D$185,'Eurostat market shares'!$D123)/SUMIFS('Eurostat comsumption'!S$2:S$185,'Eurostat comsumption'!$C$2:$C$185,'Eurostat market shares'!$C123,'Eurostat comsumption'!$D$2:$D$185,"total"),0)</f>
        <v>0</v>
      </c>
      <c r="T123" s="5">
        <f>IFERROR(SUMIFS('Eurostat comsumption'!T$2:T$185,'Eurostat comsumption'!$C$2:$C$185,'Eurostat market shares'!$C123,'Eurostat comsumption'!$D$2:$D$185,'Eurostat market shares'!$D123)/SUMIFS('Eurostat comsumption'!T$2:T$185,'Eurostat comsumption'!$C$2:$C$185,'Eurostat market shares'!$C123,'Eurostat comsumption'!$D$2:$D$185,"total"),0)</f>
        <v>0</v>
      </c>
      <c r="U123" s="5">
        <f>IFERROR(SUMIFS('Eurostat comsumption'!U$2:U$185,'Eurostat comsumption'!$C$2:$C$185,'Eurostat market shares'!$C123,'Eurostat comsumption'!$D$2:$D$185,'Eurostat market shares'!$D123)/SUMIFS('Eurostat comsumption'!U$2:U$185,'Eurostat comsumption'!$C$2:$C$185,'Eurostat market shares'!$C123,'Eurostat comsumption'!$D$2:$D$185,"total"),0)</f>
        <v>0</v>
      </c>
      <c r="V123" s="5">
        <f>IFERROR(SUMIFS('Eurostat comsumption'!V$2:V$185,'Eurostat comsumption'!$C$2:$C$185,'Eurostat market shares'!$C123,'Eurostat comsumption'!$D$2:$D$185,'Eurostat market shares'!$D123)/SUMIFS('Eurostat comsumption'!V$2:V$185,'Eurostat comsumption'!$C$2:$C$185,'Eurostat market shares'!$C123,'Eurostat comsumption'!$D$2:$D$185,"total"),0)</f>
        <v>0</v>
      </c>
      <c r="W123" s="5">
        <f>IFERROR(SUMIFS('Eurostat comsumption'!W$2:W$185,'Eurostat comsumption'!$C$2:$C$185,'Eurostat market shares'!$C123,'Eurostat comsumption'!$D$2:$D$185,'Eurostat market shares'!$D123)/SUMIFS('Eurostat comsumption'!W$2:W$185,'Eurostat comsumption'!$C$2:$C$185,'Eurostat market shares'!$C123,'Eurostat comsumption'!$D$2:$D$185,"total"),0)</f>
        <v>0</v>
      </c>
      <c r="X123" s="5">
        <f>IFERROR(SUMIFS('Eurostat comsumption'!X$2:X$185,'Eurostat comsumption'!$C$2:$C$185,'Eurostat market shares'!$C123,'Eurostat comsumption'!$D$2:$D$185,'Eurostat market shares'!$D123)/SUMIFS('Eurostat comsumption'!X$2:X$185,'Eurostat comsumption'!$C$2:$C$185,'Eurostat market shares'!$C123,'Eurostat comsumption'!$D$2:$D$185,"total"),0)</f>
        <v>0</v>
      </c>
      <c r="Y123" s="5">
        <f>IFERROR(SUMIFS('Eurostat comsumption'!Y$2:Y$185,'Eurostat comsumption'!$C$2:$C$185,'Eurostat market shares'!$C123,'Eurostat comsumption'!$D$2:$D$185,'Eurostat market shares'!$D123)/SUMIFS('Eurostat comsumption'!Y$2:Y$185,'Eurostat comsumption'!$C$2:$C$185,'Eurostat market shares'!$C123,'Eurostat comsumption'!$D$2:$D$185,"total"),0)</f>
        <v>0</v>
      </c>
      <c r="Z123" s="5">
        <f>IFERROR(SUMIFS('Eurostat comsumption'!Z$2:Z$185,'Eurostat comsumption'!$C$2:$C$185,'Eurostat market shares'!$C123,'Eurostat comsumption'!$D$2:$D$185,'Eurostat market shares'!$D123)/SUMIFS('Eurostat comsumption'!Z$2:Z$185,'Eurostat comsumption'!$C$2:$C$185,'Eurostat market shares'!$C123,'Eurostat comsumption'!$D$2:$D$185,"total"),0)</f>
        <v>0</v>
      </c>
    </row>
    <row r="124" spans="1:26" x14ac:dyDescent="0.3">
      <c r="A124" t="s">
        <v>9</v>
      </c>
      <c r="B124" t="s">
        <v>10</v>
      </c>
      <c r="C124" t="s">
        <v>39</v>
      </c>
      <c r="D124" t="s">
        <v>19</v>
      </c>
      <c r="E124" t="s">
        <v>13</v>
      </c>
      <c r="F124" t="s">
        <v>14</v>
      </c>
      <c r="G124" t="s">
        <v>14</v>
      </c>
      <c r="H124" t="s">
        <v>73</v>
      </c>
      <c r="I124" t="s">
        <v>16</v>
      </c>
      <c r="J124" s="5">
        <f>IFERROR(SUMIFS('Eurostat comsumption'!J$2:J$185,'Eurostat comsumption'!$C$2:$C$185,'Eurostat market shares'!$C124,'Eurostat comsumption'!$D$2:$D$185,'Eurostat market shares'!$D124)/SUMIFS('Eurostat comsumption'!J$2:J$185,'Eurostat comsumption'!$C$2:$C$185,'Eurostat market shares'!$C124,'Eurostat comsumption'!$D$2:$D$185,"total"),0)</f>
        <v>5.7064283258851836E-2</v>
      </c>
      <c r="K124" s="5">
        <f>IFERROR(SUMIFS('Eurostat comsumption'!K$2:K$185,'Eurostat comsumption'!$C$2:$C$185,'Eurostat market shares'!$C124,'Eurostat comsumption'!$D$2:$D$185,'Eurostat market shares'!$D124)/SUMIFS('Eurostat comsumption'!K$2:K$185,'Eurostat comsumption'!$C$2:$C$185,'Eurostat market shares'!$C124,'Eurostat comsumption'!$D$2:$D$185,"total"),0)</f>
        <v>3.2512315270935961E-2</v>
      </c>
      <c r="L124" s="5">
        <f>IFERROR(SUMIFS('Eurostat comsumption'!L$2:L$185,'Eurostat comsumption'!$C$2:$C$185,'Eurostat market shares'!$C124,'Eurostat comsumption'!$D$2:$D$185,'Eurostat market shares'!$D124)/SUMIFS('Eurostat comsumption'!L$2:L$185,'Eurostat comsumption'!$C$2:$C$185,'Eurostat market shares'!$C124,'Eurostat comsumption'!$D$2:$D$185,"total"),0)</f>
        <v>2.7464726240127781E-2</v>
      </c>
      <c r="M124" s="5">
        <f>IFERROR(SUMIFS('Eurostat comsumption'!M$2:M$185,'Eurostat comsumption'!$C$2:$C$185,'Eurostat market shares'!$C124,'Eurostat comsumption'!$D$2:$D$185,'Eurostat market shares'!$D124)/SUMIFS('Eurostat comsumption'!M$2:M$185,'Eurostat comsumption'!$C$2:$C$185,'Eurostat market shares'!$C124,'Eurostat comsumption'!$D$2:$D$185,"total"),0)</f>
        <v>3.0065044567574077E-2</v>
      </c>
      <c r="N124" s="5">
        <f>IFERROR(SUMIFS('Eurostat comsumption'!N$2:N$185,'Eurostat comsumption'!$C$2:$C$185,'Eurostat market shares'!$C124,'Eurostat comsumption'!$D$2:$D$185,'Eurostat market shares'!$D124)/SUMIFS('Eurostat comsumption'!N$2:N$185,'Eurostat comsumption'!$C$2:$C$185,'Eurostat market shares'!$C124,'Eurostat comsumption'!$D$2:$D$185,"total"),0)</f>
        <v>2.7806949454362816E-2</v>
      </c>
      <c r="O124" s="5">
        <f>IFERROR(SUMIFS('Eurostat comsumption'!O$2:O$185,'Eurostat comsumption'!$C$2:$C$185,'Eurostat market shares'!$C124,'Eurostat comsumption'!$D$2:$D$185,'Eurostat market shares'!$D124)/SUMIFS('Eurostat comsumption'!O$2:O$185,'Eurostat comsumption'!$C$2:$C$185,'Eurostat market shares'!$C124,'Eurostat comsumption'!$D$2:$D$185,"total"),0)</f>
        <v>2.0570281796136802E-2</v>
      </c>
      <c r="P124" s="5">
        <f>IFERROR(SUMIFS('Eurostat comsumption'!P$2:P$185,'Eurostat comsumption'!$C$2:$C$185,'Eurostat market shares'!$C124,'Eurostat comsumption'!$D$2:$D$185,'Eurostat market shares'!$D124)/SUMIFS('Eurostat comsumption'!P$2:P$185,'Eurostat comsumption'!$C$2:$C$185,'Eurostat market shares'!$C124,'Eurostat comsumption'!$D$2:$D$185,"total"),0)</f>
        <v>2.2770651160726171E-2</v>
      </c>
      <c r="Q124" s="5">
        <f>IFERROR(SUMIFS('Eurostat comsumption'!Q$2:Q$185,'Eurostat comsumption'!$C$2:$C$185,'Eurostat market shares'!$C124,'Eurostat comsumption'!$D$2:$D$185,'Eurostat market shares'!$D124)/SUMIFS('Eurostat comsumption'!Q$2:Q$185,'Eurostat comsumption'!$C$2:$C$185,'Eurostat market shares'!$C124,'Eurostat comsumption'!$D$2:$D$185,"total"),0)</f>
        <v>2.0349658820204303E-2</v>
      </c>
      <c r="R124" s="5">
        <f>IFERROR(SUMIFS('Eurostat comsumption'!R$2:R$185,'Eurostat comsumption'!$C$2:$C$185,'Eurostat market shares'!$C124,'Eurostat comsumption'!$D$2:$D$185,'Eurostat market shares'!$D124)/SUMIFS('Eurostat comsumption'!R$2:R$185,'Eurostat comsumption'!$C$2:$C$185,'Eurostat market shares'!$C124,'Eurostat comsumption'!$D$2:$D$185,"total"),0)</f>
        <v>1.7332356174422865E-2</v>
      </c>
      <c r="S124" s="5">
        <f>IFERROR(SUMIFS('Eurostat comsumption'!S$2:S$185,'Eurostat comsumption'!$C$2:$C$185,'Eurostat market shares'!$C124,'Eurostat comsumption'!$D$2:$D$185,'Eurostat market shares'!$D124)/SUMIFS('Eurostat comsumption'!S$2:S$185,'Eurostat comsumption'!$C$2:$C$185,'Eurostat market shares'!$C124,'Eurostat comsumption'!$D$2:$D$185,"total"),0)</f>
        <v>1.8370810352142553E-2</v>
      </c>
      <c r="T124" s="5">
        <f>IFERROR(SUMIFS('Eurostat comsumption'!T$2:T$185,'Eurostat comsumption'!$C$2:$C$185,'Eurostat market shares'!$C124,'Eurostat comsumption'!$D$2:$D$185,'Eurostat market shares'!$D124)/SUMIFS('Eurostat comsumption'!T$2:T$185,'Eurostat comsumption'!$C$2:$C$185,'Eurostat market shares'!$C124,'Eurostat comsumption'!$D$2:$D$185,"total"),0)</f>
        <v>1.7581833371307053E-2</v>
      </c>
      <c r="U124" s="5">
        <f>IFERROR(SUMIFS('Eurostat comsumption'!U$2:U$185,'Eurostat comsumption'!$C$2:$C$185,'Eurostat market shares'!$C124,'Eurostat comsumption'!$D$2:$D$185,'Eurostat market shares'!$D124)/SUMIFS('Eurostat comsumption'!U$2:U$185,'Eurostat comsumption'!$C$2:$C$185,'Eurostat market shares'!$C124,'Eurostat comsumption'!$D$2:$D$185,"total"),0)</f>
        <v>1.7482650081535135E-2</v>
      </c>
      <c r="V124" s="5">
        <f>IFERROR(SUMIFS('Eurostat comsumption'!V$2:V$185,'Eurostat comsumption'!$C$2:$C$185,'Eurostat market shares'!$C124,'Eurostat comsumption'!$D$2:$D$185,'Eurostat market shares'!$D124)/SUMIFS('Eurostat comsumption'!V$2:V$185,'Eurostat comsumption'!$C$2:$C$185,'Eurostat market shares'!$C124,'Eurostat comsumption'!$D$2:$D$185,"total"),0)</f>
        <v>2.062385007060032E-2</v>
      </c>
      <c r="W124" s="5">
        <f>IFERROR(SUMIFS('Eurostat comsumption'!W$2:W$185,'Eurostat comsumption'!$C$2:$C$185,'Eurostat market shares'!$C124,'Eurostat comsumption'!$D$2:$D$185,'Eurostat market shares'!$D124)/SUMIFS('Eurostat comsumption'!W$2:W$185,'Eurostat comsumption'!$C$2:$C$185,'Eurostat market shares'!$C124,'Eurostat comsumption'!$D$2:$D$185,"total"),0)</f>
        <v>2.0765073826645674E-2</v>
      </c>
      <c r="X124" s="5">
        <f>IFERROR(SUMIFS('Eurostat comsumption'!X$2:X$185,'Eurostat comsumption'!$C$2:$C$185,'Eurostat market shares'!$C124,'Eurostat comsumption'!$D$2:$D$185,'Eurostat market shares'!$D124)/SUMIFS('Eurostat comsumption'!X$2:X$185,'Eurostat comsumption'!$C$2:$C$185,'Eurostat market shares'!$C124,'Eurostat comsumption'!$D$2:$D$185,"total"),0)</f>
        <v>2.2336769759450172E-2</v>
      </c>
      <c r="Y124" s="5">
        <f>IFERROR(SUMIFS('Eurostat comsumption'!Y$2:Y$185,'Eurostat comsumption'!$C$2:$C$185,'Eurostat market shares'!$C124,'Eurostat comsumption'!$D$2:$D$185,'Eurostat market shares'!$D124)/SUMIFS('Eurostat comsumption'!Y$2:Y$185,'Eurostat comsumption'!$C$2:$C$185,'Eurostat market shares'!$C124,'Eurostat comsumption'!$D$2:$D$185,"total"),0)</f>
        <v>2.3415604375734565E-2</v>
      </c>
      <c r="Z124" s="5">
        <f>IFERROR(SUMIFS('Eurostat comsumption'!Z$2:Z$185,'Eurostat comsumption'!$C$2:$C$185,'Eurostat market shares'!$C124,'Eurostat comsumption'!$D$2:$D$185,'Eurostat market shares'!$D124)/SUMIFS('Eurostat comsumption'!Z$2:Z$185,'Eurostat comsumption'!$C$2:$C$185,'Eurostat market shares'!$C124,'Eurostat comsumption'!$D$2:$D$185,"total"),0)</f>
        <v>2.1050084684248731E-2</v>
      </c>
    </row>
    <row r="125" spans="1:26" x14ac:dyDescent="0.3">
      <c r="A125" t="s">
        <v>9</v>
      </c>
      <c r="B125" t="s">
        <v>10</v>
      </c>
      <c r="C125" t="s">
        <v>39</v>
      </c>
      <c r="D125" t="s">
        <v>20</v>
      </c>
      <c r="E125" t="s">
        <v>13</v>
      </c>
      <c r="F125" t="s">
        <v>14</v>
      </c>
      <c r="G125" t="s">
        <v>14</v>
      </c>
      <c r="H125" t="s">
        <v>73</v>
      </c>
      <c r="I125" t="s">
        <v>16</v>
      </c>
      <c r="J125" s="5">
        <f>IFERROR(SUMIFS('Eurostat comsumption'!J$2:J$185,'Eurostat comsumption'!$C$2:$C$185,'Eurostat market shares'!$C125,'Eurostat comsumption'!$D$2:$D$185,'Eurostat market shares'!$D125)/SUMIFS('Eurostat comsumption'!J$2:J$185,'Eurostat comsumption'!$C$2:$C$185,'Eurostat market shares'!$C125,'Eurostat comsumption'!$D$2:$D$185,"total"),0)</f>
        <v>0</v>
      </c>
      <c r="K125" s="5">
        <f>IFERROR(SUMIFS('Eurostat comsumption'!K$2:K$185,'Eurostat comsumption'!$C$2:$C$185,'Eurostat market shares'!$C125,'Eurostat comsumption'!$D$2:$D$185,'Eurostat market shares'!$D125)/SUMIFS('Eurostat comsumption'!K$2:K$185,'Eurostat comsumption'!$C$2:$C$185,'Eurostat market shares'!$C125,'Eurostat comsumption'!$D$2:$D$185,"total"),0)</f>
        <v>1.6108374384236453E-2</v>
      </c>
      <c r="L125" s="5">
        <f>IFERROR(SUMIFS('Eurostat comsumption'!L$2:L$185,'Eurostat comsumption'!$C$2:$C$185,'Eurostat market shares'!$C125,'Eurostat comsumption'!$D$2:$D$185,'Eurostat market shares'!$D125)/SUMIFS('Eurostat comsumption'!L$2:L$185,'Eurostat comsumption'!$C$2:$C$185,'Eurostat market shares'!$C125,'Eurostat comsumption'!$D$2:$D$185,"total"),0)</f>
        <v>1.3310852781968231E-3</v>
      </c>
      <c r="M125" s="5">
        <f>IFERROR(SUMIFS('Eurostat comsumption'!M$2:M$185,'Eurostat comsumption'!$C$2:$C$185,'Eurostat market shares'!$C125,'Eurostat comsumption'!$D$2:$D$185,'Eurostat market shares'!$D125)/SUMIFS('Eurostat comsumption'!M$2:M$185,'Eurostat comsumption'!$C$2:$C$185,'Eurostat market shares'!$C125,'Eurostat comsumption'!$D$2:$D$185,"total"),0)</f>
        <v>9.6362322331968201E-4</v>
      </c>
      <c r="N125" s="5">
        <f>IFERROR(SUMIFS('Eurostat comsumption'!N$2:N$185,'Eurostat comsumption'!$C$2:$C$185,'Eurostat market shares'!$C125,'Eurostat comsumption'!$D$2:$D$185,'Eurostat market shares'!$D125)/SUMIFS('Eurostat comsumption'!N$2:N$185,'Eurostat comsumption'!$C$2:$C$185,'Eurostat market shares'!$C125,'Eurostat comsumption'!$D$2:$D$185,"total"),0)</f>
        <v>4.5660015524405279E-4</v>
      </c>
      <c r="O125" s="5">
        <f>IFERROR(SUMIFS('Eurostat comsumption'!O$2:O$185,'Eurostat comsumption'!$C$2:$C$185,'Eurostat market shares'!$C125,'Eurostat comsumption'!$D$2:$D$185,'Eurostat market shares'!$D125)/SUMIFS('Eurostat comsumption'!O$2:O$185,'Eurostat comsumption'!$C$2:$C$185,'Eurostat market shares'!$C125,'Eurostat comsumption'!$D$2:$D$185,"total"),0)</f>
        <v>4.6826657747303276E-3</v>
      </c>
      <c r="P125" s="5">
        <f>IFERROR(SUMIFS('Eurostat comsumption'!P$2:P$185,'Eurostat comsumption'!$C$2:$C$185,'Eurostat market shares'!$C125,'Eurostat comsumption'!$D$2:$D$185,'Eurostat market shares'!$D125)/SUMIFS('Eurostat comsumption'!P$2:P$185,'Eurostat comsumption'!$C$2:$C$185,'Eurostat market shares'!$C125,'Eurostat comsumption'!$D$2:$D$185,"total"),0)</f>
        <v>1.9707931998757155E-2</v>
      </c>
      <c r="Q125" s="5">
        <f>IFERROR(SUMIFS('Eurostat comsumption'!Q$2:Q$185,'Eurostat comsumption'!$C$2:$C$185,'Eurostat market shares'!$C125,'Eurostat comsumption'!$D$2:$D$185,'Eurostat market shares'!$D125)/SUMIFS('Eurostat comsumption'!Q$2:Q$185,'Eurostat comsumption'!$C$2:$C$185,'Eurostat market shares'!$C125,'Eurostat comsumption'!$D$2:$D$185,"total"),0)</f>
        <v>2.4669923688779426E-2</v>
      </c>
      <c r="R125" s="5">
        <f>IFERROR(SUMIFS('Eurostat comsumption'!R$2:R$185,'Eurostat comsumption'!$C$2:$C$185,'Eurostat market shares'!$C125,'Eurostat comsumption'!$D$2:$D$185,'Eurostat market shares'!$D125)/SUMIFS('Eurostat comsumption'!R$2:R$185,'Eurostat comsumption'!$C$2:$C$185,'Eurostat market shares'!$C125,'Eurostat comsumption'!$D$2:$D$185,"total"),0)</f>
        <v>2.7152803224624402E-2</v>
      </c>
      <c r="S125" s="5">
        <f>IFERROR(SUMIFS('Eurostat comsumption'!S$2:S$185,'Eurostat comsumption'!$C$2:$C$185,'Eurostat market shares'!$C125,'Eurostat comsumption'!$D$2:$D$185,'Eurostat market shares'!$D125)/SUMIFS('Eurostat comsumption'!S$2:S$185,'Eurostat comsumption'!$C$2:$C$185,'Eurostat market shares'!$C125,'Eurostat comsumption'!$D$2:$D$185,"total"),0)</f>
        <v>3.5935511243105643E-2</v>
      </c>
      <c r="T125" s="5">
        <f>IFERROR(SUMIFS('Eurostat comsumption'!T$2:T$185,'Eurostat comsumption'!$C$2:$C$185,'Eurostat market shares'!$C125,'Eurostat comsumption'!$D$2:$D$185,'Eurostat market shares'!$D125)/SUMIFS('Eurostat comsumption'!T$2:T$185,'Eurostat comsumption'!$C$2:$C$185,'Eurostat market shares'!$C125,'Eurostat comsumption'!$D$2:$D$185,"total"),0)</f>
        <v>3.7100326574010786E-2</v>
      </c>
      <c r="U125" s="5">
        <f>IFERROR(SUMIFS('Eurostat comsumption'!U$2:U$185,'Eurostat comsumption'!$C$2:$C$185,'Eurostat market shares'!$C125,'Eurostat comsumption'!$D$2:$D$185,'Eurostat market shares'!$D125)/SUMIFS('Eurostat comsumption'!U$2:U$185,'Eurostat comsumption'!$C$2:$C$185,'Eurostat market shares'!$C125,'Eurostat comsumption'!$D$2:$D$185,"total"),0)</f>
        <v>3.7051082710758847E-2</v>
      </c>
      <c r="V125" s="5">
        <f>IFERROR(SUMIFS('Eurostat comsumption'!V$2:V$185,'Eurostat comsumption'!$C$2:$C$185,'Eurostat market shares'!$C125,'Eurostat comsumption'!$D$2:$D$185,'Eurostat market shares'!$D125)/SUMIFS('Eurostat comsumption'!V$2:V$185,'Eurostat comsumption'!$C$2:$C$185,'Eurostat market shares'!$C125,'Eurostat comsumption'!$D$2:$D$185,"total"),0)</f>
        <v>3.8894356253476536E-2</v>
      </c>
      <c r="W125" s="5">
        <f>IFERROR(SUMIFS('Eurostat comsumption'!W$2:W$185,'Eurostat comsumption'!$C$2:$C$185,'Eurostat market shares'!$C125,'Eurostat comsumption'!$D$2:$D$185,'Eurostat market shares'!$D125)/SUMIFS('Eurostat comsumption'!W$2:W$185,'Eurostat comsumption'!$C$2:$C$185,'Eurostat market shares'!$C125,'Eurostat comsumption'!$D$2:$D$185,"total"),0)</f>
        <v>4.2168418365175951E-2</v>
      </c>
      <c r="X125" s="5">
        <f>IFERROR(SUMIFS('Eurostat comsumption'!X$2:X$185,'Eurostat comsumption'!$C$2:$C$185,'Eurostat market shares'!$C125,'Eurostat comsumption'!$D$2:$D$185,'Eurostat market shares'!$D125)/SUMIFS('Eurostat comsumption'!X$2:X$185,'Eurostat comsumption'!$C$2:$C$185,'Eurostat market shares'!$C125,'Eurostat comsumption'!$D$2:$D$185,"total"),0)</f>
        <v>6.0544402242720209E-2</v>
      </c>
      <c r="Y125" s="5">
        <f>IFERROR(SUMIFS('Eurostat comsumption'!Y$2:Y$185,'Eurostat comsumption'!$C$2:$C$185,'Eurostat market shares'!$C125,'Eurostat comsumption'!$D$2:$D$185,'Eurostat market shares'!$D125)/SUMIFS('Eurostat comsumption'!Y$2:Y$185,'Eurostat comsumption'!$C$2:$C$185,'Eurostat market shares'!$C125,'Eurostat comsumption'!$D$2:$D$185,"total"),0)</f>
        <v>6.5048368140312812E-2</v>
      </c>
      <c r="Z125" s="5">
        <f>IFERROR(SUMIFS('Eurostat comsumption'!Z$2:Z$185,'Eurostat comsumption'!$C$2:$C$185,'Eurostat market shares'!$C125,'Eurostat comsumption'!$D$2:$D$185,'Eurostat market shares'!$D125)/SUMIFS('Eurostat comsumption'!Z$2:Z$185,'Eurostat comsumption'!$C$2:$C$185,'Eurostat market shares'!$C125,'Eurostat comsumption'!$D$2:$D$185,"total"),0)</f>
        <v>5.6456165819824176E-2</v>
      </c>
    </row>
    <row r="126" spans="1:26" x14ac:dyDescent="0.3">
      <c r="A126" t="s">
        <v>9</v>
      </c>
      <c r="B126" t="s">
        <v>10</v>
      </c>
      <c r="C126" t="s">
        <v>39</v>
      </c>
      <c r="D126" t="s">
        <v>21</v>
      </c>
      <c r="E126" t="s">
        <v>13</v>
      </c>
      <c r="F126" t="s">
        <v>14</v>
      </c>
      <c r="G126" t="s">
        <v>14</v>
      </c>
      <c r="H126" t="s">
        <v>73</v>
      </c>
      <c r="I126" t="s">
        <v>16</v>
      </c>
      <c r="J126" s="5">
        <f>IFERROR(SUMIFS('Eurostat comsumption'!J$2:J$185,'Eurostat comsumption'!$C$2:$C$185,'Eurostat market shares'!$C126,'Eurostat comsumption'!$D$2:$D$185,'Eurostat market shares'!$D126)/SUMIFS('Eurostat comsumption'!J$2:J$185,'Eurostat comsumption'!$C$2:$C$185,'Eurostat market shares'!$C126,'Eurostat comsumption'!$D$2:$D$185,"total"),0)</f>
        <v>0</v>
      </c>
      <c r="K126" s="5">
        <f>IFERROR(SUMIFS('Eurostat comsumption'!K$2:K$185,'Eurostat comsumption'!$C$2:$C$185,'Eurostat market shares'!$C126,'Eurostat comsumption'!$D$2:$D$185,'Eurostat market shares'!$D126)/SUMIFS('Eurostat comsumption'!K$2:K$185,'Eurostat comsumption'!$C$2:$C$185,'Eurostat market shares'!$C126,'Eurostat comsumption'!$D$2:$D$185,"total"),0)</f>
        <v>0</v>
      </c>
      <c r="L126" s="5">
        <f>IFERROR(SUMIFS('Eurostat comsumption'!L$2:L$185,'Eurostat comsumption'!$C$2:$C$185,'Eurostat market shares'!$C126,'Eurostat comsumption'!$D$2:$D$185,'Eurostat market shares'!$D126)/SUMIFS('Eurostat comsumption'!L$2:L$185,'Eurostat comsumption'!$C$2:$C$185,'Eurostat market shares'!$C126,'Eurostat comsumption'!$D$2:$D$185,"total"),0)</f>
        <v>0</v>
      </c>
      <c r="M126" s="5">
        <f>IFERROR(SUMIFS('Eurostat comsumption'!M$2:M$185,'Eurostat comsumption'!$C$2:$C$185,'Eurostat market shares'!$C126,'Eurostat comsumption'!$D$2:$D$185,'Eurostat market shares'!$D126)/SUMIFS('Eurostat comsumption'!M$2:M$185,'Eurostat comsumption'!$C$2:$C$185,'Eurostat market shares'!$C126,'Eurostat comsumption'!$D$2:$D$185,"total"),0)</f>
        <v>0</v>
      </c>
      <c r="N126" s="5">
        <f>IFERROR(SUMIFS('Eurostat comsumption'!N$2:N$185,'Eurostat comsumption'!$C$2:$C$185,'Eurostat market shares'!$C126,'Eurostat comsumption'!$D$2:$D$185,'Eurostat market shares'!$D126)/SUMIFS('Eurostat comsumption'!N$2:N$185,'Eurostat comsumption'!$C$2:$C$185,'Eurostat market shares'!$C126,'Eurostat comsumption'!$D$2:$D$185,"total"),0)</f>
        <v>0</v>
      </c>
      <c r="O126" s="5">
        <f>IFERROR(SUMIFS('Eurostat comsumption'!O$2:O$185,'Eurostat comsumption'!$C$2:$C$185,'Eurostat market shares'!$C126,'Eurostat comsumption'!$D$2:$D$185,'Eurostat market shares'!$D126)/SUMIFS('Eurostat comsumption'!O$2:O$185,'Eurostat comsumption'!$C$2:$C$185,'Eurostat market shares'!$C126,'Eurostat comsumption'!$D$2:$D$185,"total"),0)</f>
        <v>0</v>
      </c>
      <c r="P126" s="5">
        <f>IFERROR(SUMIFS('Eurostat comsumption'!P$2:P$185,'Eurostat comsumption'!$C$2:$C$185,'Eurostat market shares'!$C126,'Eurostat comsumption'!$D$2:$D$185,'Eurostat market shares'!$D126)/SUMIFS('Eurostat comsumption'!P$2:P$185,'Eurostat comsumption'!$C$2:$C$185,'Eurostat market shares'!$C126,'Eurostat comsumption'!$D$2:$D$185,"total"),0)</f>
        <v>0</v>
      </c>
      <c r="Q126" s="5">
        <f>IFERROR(SUMIFS('Eurostat comsumption'!Q$2:Q$185,'Eurostat comsumption'!$C$2:$C$185,'Eurostat market shares'!$C126,'Eurostat comsumption'!$D$2:$D$185,'Eurostat market shares'!$D126)/SUMIFS('Eurostat comsumption'!Q$2:Q$185,'Eurostat comsumption'!$C$2:$C$185,'Eurostat market shares'!$C126,'Eurostat comsumption'!$D$2:$D$185,"total"),0)</f>
        <v>0</v>
      </c>
      <c r="R126" s="5">
        <f>IFERROR(SUMIFS('Eurostat comsumption'!R$2:R$185,'Eurostat comsumption'!$C$2:$C$185,'Eurostat market shares'!$C126,'Eurostat comsumption'!$D$2:$D$185,'Eurostat market shares'!$D126)/SUMIFS('Eurostat comsumption'!R$2:R$185,'Eurostat comsumption'!$C$2:$C$185,'Eurostat market shares'!$C126,'Eurostat comsumption'!$D$2:$D$185,"total"),0)</f>
        <v>0</v>
      </c>
      <c r="S126" s="5">
        <f>IFERROR(SUMIFS('Eurostat comsumption'!S$2:S$185,'Eurostat comsumption'!$C$2:$C$185,'Eurostat market shares'!$C126,'Eurostat comsumption'!$D$2:$D$185,'Eurostat market shares'!$D126)/SUMIFS('Eurostat comsumption'!S$2:S$185,'Eurostat comsumption'!$C$2:$C$185,'Eurostat market shares'!$C126,'Eurostat comsumption'!$D$2:$D$185,"total"),0)</f>
        <v>0</v>
      </c>
      <c r="T126" s="5">
        <f>IFERROR(SUMIFS('Eurostat comsumption'!T$2:T$185,'Eurostat comsumption'!$C$2:$C$185,'Eurostat market shares'!$C126,'Eurostat comsumption'!$D$2:$D$185,'Eurostat market shares'!$D126)/SUMIFS('Eurostat comsumption'!T$2:T$185,'Eurostat comsumption'!$C$2:$C$185,'Eurostat market shares'!$C126,'Eurostat comsumption'!$D$2:$D$185,"total"),0)</f>
        <v>0</v>
      </c>
      <c r="U126" s="5">
        <f>IFERROR(SUMIFS('Eurostat comsumption'!U$2:U$185,'Eurostat comsumption'!$C$2:$C$185,'Eurostat market shares'!$C126,'Eurostat comsumption'!$D$2:$D$185,'Eurostat market shares'!$D126)/SUMIFS('Eurostat comsumption'!U$2:U$185,'Eurostat comsumption'!$C$2:$C$185,'Eurostat market shares'!$C126,'Eurostat comsumption'!$D$2:$D$185,"total"),0)</f>
        <v>0</v>
      </c>
      <c r="V126" s="5">
        <f>IFERROR(SUMIFS('Eurostat comsumption'!V$2:V$185,'Eurostat comsumption'!$C$2:$C$185,'Eurostat market shares'!$C126,'Eurostat comsumption'!$D$2:$D$185,'Eurostat market shares'!$D126)/SUMIFS('Eurostat comsumption'!V$2:V$185,'Eurostat comsumption'!$C$2:$C$185,'Eurostat market shares'!$C126,'Eurostat comsumption'!$D$2:$D$185,"total"),0)</f>
        <v>0</v>
      </c>
      <c r="W126" s="5">
        <f>IFERROR(SUMIFS('Eurostat comsumption'!W$2:W$185,'Eurostat comsumption'!$C$2:$C$185,'Eurostat market shares'!$C126,'Eurostat comsumption'!$D$2:$D$185,'Eurostat market shares'!$D126)/SUMIFS('Eurostat comsumption'!W$2:W$185,'Eurostat comsumption'!$C$2:$C$185,'Eurostat market shares'!$C126,'Eurostat comsumption'!$D$2:$D$185,"total"),0)</f>
        <v>0</v>
      </c>
      <c r="X126" s="5">
        <f>IFERROR(SUMIFS('Eurostat comsumption'!X$2:X$185,'Eurostat comsumption'!$C$2:$C$185,'Eurostat market shares'!$C126,'Eurostat comsumption'!$D$2:$D$185,'Eurostat market shares'!$D126)/SUMIFS('Eurostat comsumption'!X$2:X$185,'Eurostat comsumption'!$C$2:$C$185,'Eurostat market shares'!$C126,'Eurostat comsumption'!$D$2:$D$185,"total"),0)</f>
        <v>0</v>
      </c>
      <c r="Y126" s="5">
        <f>IFERROR(SUMIFS('Eurostat comsumption'!Y$2:Y$185,'Eurostat comsumption'!$C$2:$C$185,'Eurostat market shares'!$C126,'Eurostat comsumption'!$D$2:$D$185,'Eurostat market shares'!$D126)/SUMIFS('Eurostat comsumption'!Y$2:Y$185,'Eurostat comsumption'!$C$2:$C$185,'Eurostat market shares'!$C126,'Eurostat comsumption'!$D$2:$D$185,"total"),0)</f>
        <v>0</v>
      </c>
      <c r="Z126" s="5">
        <f>IFERROR(SUMIFS('Eurostat comsumption'!Z$2:Z$185,'Eurostat comsumption'!$C$2:$C$185,'Eurostat market shares'!$C126,'Eurostat comsumption'!$D$2:$D$185,'Eurostat market shares'!$D126)/SUMIFS('Eurostat comsumption'!Z$2:Z$185,'Eurostat comsumption'!$C$2:$C$185,'Eurostat market shares'!$C126,'Eurostat comsumption'!$D$2:$D$185,"total"),0)</f>
        <v>0</v>
      </c>
    </row>
    <row r="127" spans="1:26" x14ac:dyDescent="0.3">
      <c r="A127" t="s">
        <v>9</v>
      </c>
      <c r="B127" t="s">
        <v>10</v>
      </c>
      <c r="C127" t="s">
        <v>39</v>
      </c>
      <c r="D127" t="s">
        <v>22</v>
      </c>
      <c r="E127" t="s">
        <v>13</v>
      </c>
      <c r="F127" t="s">
        <v>14</v>
      </c>
      <c r="G127" t="s">
        <v>14</v>
      </c>
      <c r="H127" t="s">
        <v>73</v>
      </c>
      <c r="I127" t="s">
        <v>16</v>
      </c>
      <c r="J127" s="5">
        <f>IFERROR(SUMIFS('Eurostat comsumption'!J$2:J$185,'Eurostat comsumption'!$C$2:$C$185,'Eurostat market shares'!$C127,'Eurostat comsumption'!$D$2:$D$185,'Eurostat market shares'!$D127)/SUMIFS('Eurostat comsumption'!J$2:J$185,'Eurostat comsumption'!$C$2:$C$185,'Eurostat market shares'!$C127,'Eurostat comsumption'!$D$2:$D$185,"total"),0)</f>
        <v>0.94293571674114818</v>
      </c>
      <c r="K127" s="5">
        <f>IFERROR(SUMIFS('Eurostat comsumption'!K$2:K$185,'Eurostat comsumption'!$C$2:$C$185,'Eurostat market shares'!$C127,'Eurostat comsumption'!$D$2:$D$185,'Eurostat market shares'!$D127)/SUMIFS('Eurostat comsumption'!K$2:K$185,'Eurostat comsumption'!$C$2:$C$185,'Eurostat market shares'!$C127,'Eurostat comsumption'!$D$2:$D$185,"total"),0)</f>
        <v>0.67862068965517242</v>
      </c>
      <c r="L127" s="5">
        <f>IFERROR(SUMIFS('Eurostat comsumption'!L$2:L$185,'Eurostat comsumption'!$C$2:$C$185,'Eurostat market shares'!$C127,'Eurostat comsumption'!$D$2:$D$185,'Eurostat market shares'!$D127)/SUMIFS('Eurostat comsumption'!L$2:L$185,'Eurostat comsumption'!$C$2:$C$185,'Eurostat market shares'!$C127,'Eurostat comsumption'!$D$2:$D$185,"total"),0)</f>
        <v>0.76954476883485667</v>
      </c>
      <c r="M127" s="5">
        <f>IFERROR(SUMIFS('Eurostat comsumption'!M$2:M$185,'Eurostat comsumption'!$C$2:$C$185,'Eurostat market shares'!$C127,'Eurostat comsumption'!$D$2:$D$185,'Eurostat market shares'!$D127)/SUMIFS('Eurostat comsumption'!M$2:M$185,'Eurostat comsumption'!$C$2:$C$185,'Eurostat market shares'!$C127,'Eurostat comsumption'!$D$2:$D$185,"total"),0)</f>
        <v>0.74396530956396045</v>
      </c>
      <c r="N127" s="5">
        <f>IFERROR(SUMIFS('Eurostat comsumption'!N$2:N$185,'Eurostat comsumption'!$C$2:$C$185,'Eurostat market shares'!$C127,'Eurostat comsumption'!$D$2:$D$185,'Eurostat market shares'!$D127)/SUMIFS('Eurostat comsumption'!N$2:N$185,'Eurostat comsumption'!$C$2:$C$185,'Eurostat market shares'!$C127,'Eurostat comsumption'!$D$2:$D$185,"total"),0)</f>
        <v>0.69727409707319299</v>
      </c>
      <c r="O127" s="5">
        <f>IFERROR(SUMIFS('Eurostat comsumption'!O$2:O$185,'Eurostat comsumption'!$C$2:$C$185,'Eurostat market shares'!$C127,'Eurostat comsumption'!$D$2:$D$185,'Eurostat market shares'!$D127)/SUMIFS('Eurostat comsumption'!O$2:O$185,'Eurostat comsumption'!$C$2:$C$185,'Eurostat market shares'!$C127,'Eurostat comsumption'!$D$2:$D$185,"total"),0)</f>
        <v>0.72376452880675635</v>
      </c>
      <c r="P127" s="5">
        <f>IFERROR(SUMIFS('Eurostat comsumption'!P$2:P$185,'Eurostat comsumption'!$C$2:$C$185,'Eurostat market shares'!$C127,'Eurostat comsumption'!$D$2:$D$185,'Eurostat market shares'!$D127)/SUMIFS('Eurostat comsumption'!P$2:P$185,'Eurostat comsumption'!$C$2:$C$185,'Eurostat market shares'!$C127,'Eurostat comsumption'!$D$2:$D$185,"total"),0)</f>
        <v>0.77318123307736697</v>
      </c>
      <c r="Q127" s="5">
        <f>IFERROR(SUMIFS('Eurostat comsumption'!Q$2:Q$185,'Eurostat comsumption'!$C$2:$C$185,'Eurostat market shares'!$C127,'Eurostat comsumption'!$D$2:$D$185,'Eurostat market shares'!$D127)/SUMIFS('Eurostat comsumption'!Q$2:Q$185,'Eurostat comsumption'!$C$2:$C$185,'Eurostat market shares'!$C127,'Eurostat comsumption'!$D$2:$D$185,"total"),0)</f>
        <v>0.76985504905721325</v>
      </c>
      <c r="R127" s="5">
        <f>IFERROR(SUMIFS('Eurostat comsumption'!R$2:R$185,'Eurostat comsumption'!$C$2:$C$185,'Eurostat market shares'!$C127,'Eurostat comsumption'!$D$2:$D$185,'Eurostat market shares'!$D127)/SUMIFS('Eurostat comsumption'!R$2:R$185,'Eurostat comsumption'!$C$2:$C$185,'Eurostat market shares'!$C127,'Eurostat comsumption'!$D$2:$D$185,"total"),0)</f>
        <v>0.75525833638695494</v>
      </c>
      <c r="S127" s="5">
        <f>IFERROR(SUMIFS('Eurostat comsumption'!S$2:S$185,'Eurostat comsumption'!$C$2:$C$185,'Eurostat market shares'!$C127,'Eurostat comsumption'!$D$2:$D$185,'Eurostat market shares'!$D127)/SUMIFS('Eurostat comsumption'!S$2:S$185,'Eurostat comsumption'!$C$2:$C$185,'Eurostat market shares'!$C127,'Eurostat comsumption'!$D$2:$D$185,"total"),0)</f>
        <v>0.7695799745439118</v>
      </c>
      <c r="T127" s="5">
        <f>IFERROR(SUMIFS('Eurostat comsumption'!T$2:T$185,'Eurostat comsumption'!$C$2:$C$185,'Eurostat market shares'!$C127,'Eurostat comsumption'!$D$2:$D$185,'Eurostat market shares'!$D127)/SUMIFS('Eurostat comsumption'!T$2:T$185,'Eurostat comsumption'!$C$2:$C$185,'Eurostat market shares'!$C127,'Eurostat comsumption'!$D$2:$D$185,"total"),0)</f>
        <v>0.79475203159413688</v>
      </c>
      <c r="U127" s="5">
        <f>IFERROR(SUMIFS('Eurostat comsumption'!U$2:U$185,'Eurostat comsumption'!$C$2:$C$185,'Eurostat market shares'!$C127,'Eurostat comsumption'!$D$2:$D$185,'Eurostat market shares'!$D127)/SUMIFS('Eurostat comsumption'!U$2:U$185,'Eurostat comsumption'!$C$2:$C$185,'Eurostat market shares'!$C127,'Eurostat comsumption'!$D$2:$D$185,"total"),0)</f>
        <v>0.77974136296408658</v>
      </c>
      <c r="V127" s="5">
        <f>IFERROR(SUMIFS('Eurostat comsumption'!V$2:V$185,'Eurostat comsumption'!$C$2:$C$185,'Eurostat market shares'!$C127,'Eurostat comsumption'!$D$2:$D$185,'Eurostat market shares'!$D127)/SUMIFS('Eurostat comsumption'!V$2:V$185,'Eurostat comsumption'!$C$2:$C$185,'Eurostat market shares'!$C127,'Eurostat comsumption'!$D$2:$D$185,"total"),0)</f>
        <v>0.85443498352659286</v>
      </c>
      <c r="W127" s="5">
        <f>IFERROR(SUMIFS('Eurostat comsumption'!W$2:W$185,'Eurostat comsumption'!$C$2:$C$185,'Eurostat market shares'!$C127,'Eurostat comsumption'!$D$2:$D$185,'Eurostat market shares'!$D127)/SUMIFS('Eurostat comsumption'!W$2:W$185,'Eurostat comsumption'!$C$2:$C$185,'Eurostat market shares'!$C127,'Eurostat comsumption'!$D$2:$D$185,"total"),0)</f>
        <v>0.84826177609463427</v>
      </c>
      <c r="X127" s="5">
        <f>IFERROR(SUMIFS('Eurostat comsumption'!X$2:X$185,'Eurostat comsumption'!$C$2:$C$185,'Eurostat market shares'!$C127,'Eurostat comsumption'!$D$2:$D$185,'Eurostat market shares'!$D127)/SUMIFS('Eurostat comsumption'!X$2:X$185,'Eurostat comsumption'!$C$2:$C$185,'Eurostat market shares'!$C127,'Eurostat comsumption'!$D$2:$D$185,"total"),0)</f>
        <v>0.87551998553083743</v>
      </c>
      <c r="Y127" s="5">
        <f>IFERROR(SUMIFS('Eurostat comsumption'!Y$2:Y$185,'Eurostat comsumption'!$C$2:$C$185,'Eurostat market shares'!$C127,'Eurostat comsumption'!$D$2:$D$185,'Eurostat market shares'!$D127)/SUMIFS('Eurostat comsumption'!Y$2:Y$185,'Eurostat comsumption'!$C$2:$C$185,'Eurostat market shares'!$C127,'Eurostat comsumption'!$D$2:$D$185,"total"),0)</f>
        <v>0.86985805984992326</v>
      </c>
      <c r="Z127" s="5">
        <f>IFERROR(SUMIFS('Eurostat comsumption'!Z$2:Z$185,'Eurostat comsumption'!$C$2:$C$185,'Eurostat market shares'!$C127,'Eurostat comsumption'!$D$2:$D$185,'Eurostat market shares'!$D127)/SUMIFS('Eurostat comsumption'!Z$2:Z$185,'Eurostat comsumption'!$C$2:$C$185,'Eurostat market shares'!$C127,'Eurostat comsumption'!$D$2:$D$185,"total"),0)</f>
        <v>0.86535204451971925</v>
      </c>
    </row>
    <row r="128" spans="1:26" x14ac:dyDescent="0.3">
      <c r="A128" t="s">
        <v>9</v>
      </c>
      <c r="B128" t="s">
        <v>10</v>
      </c>
      <c r="C128" t="s">
        <v>40</v>
      </c>
      <c r="D128" t="s">
        <v>12</v>
      </c>
      <c r="E128" t="s">
        <v>13</v>
      </c>
      <c r="F128" t="s">
        <v>14</v>
      </c>
      <c r="G128" t="s">
        <v>14</v>
      </c>
      <c r="H128" t="s">
        <v>73</v>
      </c>
      <c r="I128" t="s">
        <v>16</v>
      </c>
      <c r="J128" s="5">
        <f>IFERROR(SUMIFS('Eurostat comsumption'!J$2:J$185,'Eurostat comsumption'!$C$2:$C$185,'Eurostat market shares'!$C128,'Eurostat comsumption'!$D$2:$D$185,'Eurostat market shares'!$D128)/SUMIFS('Eurostat comsumption'!J$2:J$185,'Eurostat comsumption'!$C$2:$C$185,'Eurostat market shares'!$C128,'Eurostat comsumption'!$D$2:$D$185,"total"),0)</f>
        <v>1</v>
      </c>
      <c r="K128" s="5">
        <f>IFERROR(SUMIFS('Eurostat comsumption'!K$2:K$185,'Eurostat comsumption'!$C$2:$C$185,'Eurostat market shares'!$C128,'Eurostat comsumption'!$D$2:$D$185,'Eurostat market shares'!$D128)/SUMIFS('Eurostat comsumption'!K$2:K$185,'Eurostat comsumption'!$C$2:$C$185,'Eurostat market shares'!$C128,'Eurostat comsumption'!$D$2:$D$185,"total"),0)</f>
        <v>1</v>
      </c>
      <c r="L128" s="5">
        <f>IFERROR(SUMIFS('Eurostat comsumption'!L$2:L$185,'Eurostat comsumption'!$C$2:$C$185,'Eurostat market shares'!$C128,'Eurostat comsumption'!$D$2:$D$185,'Eurostat market shares'!$D128)/SUMIFS('Eurostat comsumption'!L$2:L$185,'Eurostat comsumption'!$C$2:$C$185,'Eurostat market shares'!$C128,'Eurostat comsumption'!$D$2:$D$185,"total"),0)</f>
        <v>1</v>
      </c>
      <c r="M128" s="5">
        <f>IFERROR(SUMIFS('Eurostat comsumption'!M$2:M$185,'Eurostat comsumption'!$C$2:$C$185,'Eurostat market shares'!$C128,'Eurostat comsumption'!$D$2:$D$185,'Eurostat market shares'!$D128)/SUMIFS('Eurostat comsumption'!M$2:M$185,'Eurostat comsumption'!$C$2:$C$185,'Eurostat market shares'!$C128,'Eurostat comsumption'!$D$2:$D$185,"total"),0)</f>
        <v>1</v>
      </c>
      <c r="N128" s="5">
        <f>IFERROR(SUMIFS('Eurostat comsumption'!N$2:N$185,'Eurostat comsumption'!$C$2:$C$185,'Eurostat market shares'!$C128,'Eurostat comsumption'!$D$2:$D$185,'Eurostat market shares'!$D128)/SUMIFS('Eurostat comsumption'!N$2:N$185,'Eurostat comsumption'!$C$2:$C$185,'Eurostat market shares'!$C128,'Eurostat comsumption'!$D$2:$D$185,"total"),0)</f>
        <v>1</v>
      </c>
      <c r="O128" s="5">
        <f>IFERROR(SUMIFS('Eurostat comsumption'!O$2:O$185,'Eurostat comsumption'!$C$2:$C$185,'Eurostat market shares'!$C128,'Eurostat comsumption'!$D$2:$D$185,'Eurostat market shares'!$D128)/SUMIFS('Eurostat comsumption'!O$2:O$185,'Eurostat comsumption'!$C$2:$C$185,'Eurostat market shares'!$C128,'Eurostat comsumption'!$D$2:$D$185,"total"),0)</f>
        <v>1</v>
      </c>
      <c r="P128" s="5">
        <f>IFERROR(SUMIFS('Eurostat comsumption'!P$2:P$185,'Eurostat comsumption'!$C$2:$C$185,'Eurostat market shares'!$C128,'Eurostat comsumption'!$D$2:$D$185,'Eurostat market shares'!$D128)/SUMIFS('Eurostat comsumption'!P$2:P$185,'Eurostat comsumption'!$C$2:$C$185,'Eurostat market shares'!$C128,'Eurostat comsumption'!$D$2:$D$185,"total"),0)</f>
        <v>1</v>
      </c>
      <c r="Q128" s="5">
        <f>IFERROR(SUMIFS('Eurostat comsumption'!Q$2:Q$185,'Eurostat comsumption'!$C$2:$C$185,'Eurostat market shares'!$C128,'Eurostat comsumption'!$D$2:$D$185,'Eurostat market shares'!$D128)/SUMIFS('Eurostat comsumption'!Q$2:Q$185,'Eurostat comsumption'!$C$2:$C$185,'Eurostat market shares'!$C128,'Eurostat comsumption'!$D$2:$D$185,"total"),0)</f>
        <v>1</v>
      </c>
      <c r="R128" s="5">
        <f>IFERROR(SUMIFS('Eurostat comsumption'!R$2:R$185,'Eurostat comsumption'!$C$2:$C$185,'Eurostat market shares'!$C128,'Eurostat comsumption'!$D$2:$D$185,'Eurostat market shares'!$D128)/SUMIFS('Eurostat comsumption'!R$2:R$185,'Eurostat comsumption'!$C$2:$C$185,'Eurostat market shares'!$C128,'Eurostat comsumption'!$D$2:$D$185,"total"),0)</f>
        <v>1</v>
      </c>
      <c r="S128" s="5">
        <f>IFERROR(SUMIFS('Eurostat comsumption'!S$2:S$185,'Eurostat comsumption'!$C$2:$C$185,'Eurostat market shares'!$C128,'Eurostat comsumption'!$D$2:$D$185,'Eurostat market shares'!$D128)/SUMIFS('Eurostat comsumption'!S$2:S$185,'Eurostat comsumption'!$C$2:$C$185,'Eurostat market shares'!$C128,'Eurostat comsumption'!$D$2:$D$185,"total"),0)</f>
        <v>1</v>
      </c>
      <c r="T128" s="5">
        <f>IFERROR(SUMIFS('Eurostat comsumption'!T$2:T$185,'Eurostat comsumption'!$C$2:$C$185,'Eurostat market shares'!$C128,'Eurostat comsumption'!$D$2:$D$185,'Eurostat market shares'!$D128)/SUMIFS('Eurostat comsumption'!T$2:T$185,'Eurostat comsumption'!$C$2:$C$185,'Eurostat market shares'!$C128,'Eurostat comsumption'!$D$2:$D$185,"total"),0)</f>
        <v>1</v>
      </c>
      <c r="U128" s="5">
        <f>IFERROR(SUMIFS('Eurostat comsumption'!U$2:U$185,'Eurostat comsumption'!$C$2:$C$185,'Eurostat market shares'!$C128,'Eurostat comsumption'!$D$2:$D$185,'Eurostat market shares'!$D128)/SUMIFS('Eurostat comsumption'!U$2:U$185,'Eurostat comsumption'!$C$2:$C$185,'Eurostat market shares'!$C128,'Eurostat comsumption'!$D$2:$D$185,"total"),0)</f>
        <v>1</v>
      </c>
      <c r="V128" s="5">
        <f>IFERROR(SUMIFS('Eurostat comsumption'!V$2:V$185,'Eurostat comsumption'!$C$2:$C$185,'Eurostat market shares'!$C128,'Eurostat comsumption'!$D$2:$D$185,'Eurostat market shares'!$D128)/SUMIFS('Eurostat comsumption'!V$2:V$185,'Eurostat comsumption'!$C$2:$C$185,'Eurostat market shares'!$C128,'Eurostat comsumption'!$D$2:$D$185,"total"),0)</f>
        <v>1</v>
      </c>
      <c r="W128" s="5">
        <f>IFERROR(SUMIFS('Eurostat comsumption'!W$2:W$185,'Eurostat comsumption'!$C$2:$C$185,'Eurostat market shares'!$C128,'Eurostat comsumption'!$D$2:$D$185,'Eurostat market shares'!$D128)/SUMIFS('Eurostat comsumption'!W$2:W$185,'Eurostat comsumption'!$C$2:$C$185,'Eurostat market shares'!$C128,'Eurostat comsumption'!$D$2:$D$185,"total"),0)</f>
        <v>1</v>
      </c>
      <c r="X128" s="5">
        <f>IFERROR(SUMIFS('Eurostat comsumption'!X$2:X$185,'Eurostat comsumption'!$C$2:$C$185,'Eurostat market shares'!$C128,'Eurostat comsumption'!$D$2:$D$185,'Eurostat market shares'!$D128)/SUMIFS('Eurostat comsumption'!X$2:X$185,'Eurostat comsumption'!$C$2:$C$185,'Eurostat market shares'!$C128,'Eurostat comsumption'!$D$2:$D$185,"total"),0)</f>
        <v>1</v>
      </c>
      <c r="Y128" s="5">
        <f>IFERROR(SUMIFS('Eurostat comsumption'!Y$2:Y$185,'Eurostat comsumption'!$C$2:$C$185,'Eurostat market shares'!$C128,'Eurostat comsumption'!$D$2:$D$185,'Eurostat market shares'!$D128)/SUMIFS('Eurostat comsumption'!Y$2:Y$185,'Eurostat comsumption'!$C$2:$C$185,'Eurostat market shares'!$C128,'Eurostat comsumption'!$D$2:$D$185,"total"),0)</f>
        <v>1</v>
      </c>
      <c r="Z128" s="5">
        <f>IFERROR(SUMIFS('Eurostat comsumption'!Z$2:Z$185,'Eurostat comsumption'!$C$2:$C$185,'Eurostat market shares'!$C128,'Eurostat comsumption'!$D$2:$D$185,'Eurostat market shares'!$D128)/SUMIFS('Eurostat comsumption'!Z$2:Z$185,'Eurostat comsumption'!$C$2:$C$185,'Eurostat market shares'!$C128,'Eurostat comsumption'!$D$2:$D$185,"total"),0)</f>
        <v>1</v>
      </c>
    </row>
    <row r="129" spans="1:26" x14ac:dyDescent="0.3">
      <c r="A129" t="s">
        <v>9</v>
      </c>
      <c r="B129" t="s">
        <v>10</v>
      </c>
      <c r="C129" t="s">
        <v>40</v>
      </c>
      <c r="D129" t="s">
        <v>17</v>
      </c>
      <c r="E129" t="s">
        <v>13</v>
      </c>
      <c r="F129" t="s">
        <v>14</v>
      </c>
      <c r="G129" t="s">
        <v>14</v>
      </c>
      <c r="H129" t="s">
        <v>73</v>
      </c>
      <c r="I129" t="s">
        <v>16</v>
      </c>
      <c r="J129" s="5">
        <f>IFERROR(SUMIFS('Eurostat comsumption'!J$2:J$185,'Eurostat comsumption'!$C$2:$C$185,'Eurostat market shares'!$C129,'Eurostat comsumption'!$D$2:$D$185,'Eurostat market shares'!$D129)/SUMIFS('Eurostat comsumption'!J$2:J$185,'Eurostat comsumption'!$C$2:$C$185,'Eurostat market shares'!$C129,'Eurostat comsumption'!$D$2:$D$185,"total"),0)</f>
        <v>0</v>
      </c>
      <c r="K129" s="5">
        <f>IFERROR(SUMIFS('Eurostat comsumption'!K$2:K$185,'Eurostat comsumption'!$C$2:$C$185,'Eurostat market shares'!$C129,'Eurostat comsumption'!$D$2:$D$185,'Eurostat market shares'!$D129)/SUMIFS('Eurostat comsumption'!K$2:K$185,'Eurostat comsumption'!$C$2:$C$185,'Eurostat market shares'!$C129,'Eurostat comsumption'!$D$2:$D$185,"total"),0)</f>
        <v>0</v>
      </c>
      <c r="L129" s="5">
        <f>IFERROR(SUMIFS('Eurostat comsumption'!L$2:L$185,'Eurostat comsumption'!$C$2:$C$185,'Eurostat market shares'!$C129,'Eurostat comsumption'!$D$2:$D$185,'Eurostat market shares'!$D129)/SUMIFS('Eurostat comsumption'!L$2:L$185,'Eurostat comsumption'!$C$2:$C$185,'Eurostat market shares'!$C129,'Eurostat comsumption'!$D$2:$D$185,"total"),0)</f>
        <v>0</v>
      </c>
      <c r="M129" s="5">
        <f>IFERROR(SUMIFS('Eurostat comsumption'!M$2:M$185,'Eurostat comsumption'!$C$2:$C$185,'Eurostat market shares'!$C129,'Eurostat comsumption'!$D$2:$D$185,'Eurostat market shares'!$D129)/SUMIFS('Eurostat comsumption'!M$2:M$185,'Eurostat comsumption'!$C$2:$C$185,'Eurostat market shares'!$C129,'Eurostat comsumption'!$D$2:$D$185,"total"),0)</f>
        <v>0</v>
      </c>
      <c r="N129" s="5">
        <f>IFERROR(SUMIFS('Eurostat comsumption'!N$2:N$185,'Eurostat comsumption'!$C$2:$C$185,'Eurostat market shares'!$C129,'Eurostat comsumption'!$D$2:$D$185,'Eurostat market shares'!$D129)/SUMIFS('Eurostat comsumption'!N$2:N$185,'Eurostat comsumption'!$C$2:$C$185,'Eurostat market shares'!$C129,'Eurostat comsumption'!$D$2:$D$185,"total"),0)</f>
        <v>0</v>
      </c>
      <c r="O129" s="5">
        <f>IFERROR(SUMIFS('Eurostat comsumption'!O$2:O$185,'Eurostat comsumption'!$C$2:$C$185,'Eurostat market shares'!$C129,'Eurostat comsumption'!$D$2:$D$185,'Eurostat market shares'!$D129)/SUMIFS('Eurostat comsumption'!O$2:O$185,'Eurostat comsumption'!$C$2:$C$185,'Eurostat market shares'!$C129,'Eurostat comsumption'!$D$2:$D$185,"total"),0)</f>
        <v>0</v>
      </c>
      <c r="P129" s="5">
        <f>IFERROR(SUMIFS('Eurostat comsumption'!P$2:P$185,'Eurostat comsumption'!$C$2:$C$185,'Eurostat market shares'!$C129,'Eurostat comsumption'!$D$2:$D$185,'Eurostat market shares'!$D129)/SUMIFS('Eurostat comsumption'!P$2:P$185,'Eurostat comsumption'!$C$2:$C$185,'Eurostat market shares'!$C129,'Eurostat comsumption'!$D$2:$D$185,"total"),0)</f>
        <v>0</v>
      </c>
      <c r="Q129" s="5">
        <f>IFERROR(SUMIFS('Eurostat comsumption'!Q$2:Q$185,'Eurostat comsumption'!$C$2:$C$185,'Eurostat market shares'!$C129,'Eurostat comsumption'!$D$2:$D$185,'Eurostat market shares'!$D129)/SUMIFS('Eurostat comsumption'!Q$2:Q$185,'Eurostat comsumption'!$C$2:$C$185,'Eurostat market shares'!$C129,'Eurostat comsumption'!$D$2:$D$185,"total"),0)</f>
        <v>0</v>
      </c>
      <c r="R129" s="5">
        <f>IFERROR(SUMIFS('Eurostat comsumption'!R$2:R$185,'Eurostat comsumption'!$C$2:$C$185,'Eurostat market shares'!$C129,'Eurostat comsumption'!$D$2:$D$185,'Eurostat market shares'!$D129)/SUMIFS('Eurostat comsumption'!R$2:R$185,'Eurostat comsumption'!$C$2:$C$185,'Eurostat market shares'!$C129,'Eurostat comsumption'!$D$2:$D$185,"total"),0)</f>
        <v>0</v>
      </c>
      <c r="S129" s="5">
        <f>IFERROR(SUMIFS('Eurostat comsumption'!S$2:S$185,'Eurostat comsumption'!$C$2:$C$185,'Eurostat market shares'!$C129,'Eurostat comsumption'!$D$2:$D$185,'Eurostat market shares'!$D129)/SUMIFS('Eurostat comsumption'!S$2:S$185,'Eurostat comsumption'!$C$2:$C$185,'Eurostat market shares'!$C129,'Eurostat comsumption'!$D$2:$D$185,"total"),0)</f>
        <v>0</v>
      </c>
      <c r="T129" s="5">
        <f>IFERROR(SUMIFS('Eurostat comsumption'!T$2:T$185,'Eurostat comsumption'!$C$2:$C$185,'Eurostat market shares'!$C129,'Eurostat comsumption'!$D$2:$D$185,'Eurostat market shares'!$D129)/SUMIFS('Eurostat comsumption'!T$2:T$185,'Eurostat comsumption'!$C$2:$C$185,'Eurostat market shares'!$C129,'Eurostat comsumption'!$D$2:$D$185,"total"),0)</f>
        <v>0</v>
      </c>
      <c r="U129" s="5">
        <f>IFERROR(SUMIFS('Eurostat comsumption'!U$2:U$185,'Eurostat comsumption'!$C$2:$C$185,'Eurostat market shares'!$C129,'Eurostat comsumption'!$D$2:$D$185,'Eurostat market shares'!$D129)/SUMIFS('Eurostat comsumption'!U$2:U$185,'Eurostat comsumption'!$C$2:$C$185,'Eurostat market shares'!$C129,'Eurostat comsumption'!$D$2:$D$185,"total"),0)</f>
        <v>0</v>
      </c>
      <c r="V129" s="5">
        <f>IFERROR(SUMIFS('Eurostat comsumption'!V$2:V$185,'Eurostat comsumption'!$C$2:$C$185,'Eurostat market shares'!$C129,'Eurostat comsumption'!$D$2:$D$185,'Eurostat market shares'!$D129)/SUMIFS('Eurostat comsumption'!V$2:V$185,'Eurostat comsumption'!$C$2:$C$185,'Eurostat market shares'!$C129,'Eurostat comsumption'!$D$2:$D$185,"total"),0)</f>
        <v>3.6401456058242327E-4</v>
      </c>
      <c r="W129" s="5">
        <f>IFERROR(SUMIFS('Eurostat comsumption'!W$2:W$185,'Eurostat comsumption'!$C$2:$C$185,'Eurostat market shares'!$C129,'Eurostat comsumption'!$D$2:$D$185,'Eurostat market shares'!$D129)/SUMIFS('Eurostat comsumption'!W$2:W$185,'Eurostat comsumption'!$C$2:$C$185,'Eurostat market shares'!$C129,'Eurostat comsumption'!$D$2:$D$185,"total"),0)</f>
        <v>4.3490078825767875E-4</v>
      </c>
      <c r="X129" s="5">
        <f>IFERROR(SUMIFS('Eurostat comsumption'!X$2:X$185,'Eurostat comsumption'!$C$2:$C$185,'Eurostat market shares'!$C129,'Eurostat comsumption'!$D$2:$D$185,'Eurostat market shares'!$D129)/SUMIFS('Eurostat comsumption'!X$2:X$185,'Eurostat comsumption'!$C$2:$C$185,'Eurostat market shares'!$C129,'Eurostat comsumption'!$D$2:$D$185,"total"),0)</f>
        <v>6.5897858319604609E-4</v>
      </c>
      <c r="Y129" s="5">
        <f>IFERROR(SUMIFS('Eurostat comsumption'!Y$2:Y$185,'Eurostat comsumption'!$C$2:$C$185,'Eurostat market shares'!$C129,'Eurostat comsumption'!$D$2:$D$185,'Eurostat market shares'!$D129)/SUMIFS('Eurostat comsumption'!Y$2:Y$185,'Eurostat comsumption'!$C$2:$C$185,'Eurostat market shares'!$C129,'Eurostat comsumption'!$D$2:$D$185,"total"),0)</f>
        <v>1.1675747803847438E-3</v>
      </c>
      <c r="Z129" s="5">
        <f>IFERROR(SUMIFS('Eurostat comsumption'!Z$2:Z$185,'Eurostat comsumption'!$C$2:$C$185,'Eurostat market shares'!$C129,'Eurostat comsumption'!$D$2:$D$185,'Eurostat market shares'!$D129)/SUMIFS('Eurostat comsumption'!Z$2:Z$185,'Eurostat comsumption'!$C$2:$C$185,'Eurostat market shares'!$C129,'Eurostat comsumption'!$D$2:$D$185,"total"),0)</f>
        <v>1.4702793530770844E-3</v>
      </c>
    </row>
    <row r="130" spans="1:26" x14ac:dyDescent="0.3">
      <c r="A130" t="s">
        <v>9</v>
      </c>
      <c r="B130" t="s">
        <v>10</v>
      </c>
      <c r="C130" t="s">
        <v>40</v>
      </c>
      <c r="D130" t="s">
        <v>18</v>
      </c>
      <c r="E130" t="s">
        <v>13</v>
      </c>
      <c r="F130" t="s">
        <v>14</v>
      </c>
      <c r="G130" t="s">
        <v>14</v>
      </c>
      <c r="H130" t="s">
        <v>73</v>
      </c>
      <c r="I130" t="s">
        <v>16</v>
      </c>
      <c r="J130" s="5">
        <f>IFERROR(SUMIFS('Eurostat comsumption'!J$2:J$185,'Eurostat comsumption'!$C$2:$C$185,'Eurostat market shares'!$C130,'Eurostat comsumption'!$D$2:$D$185,'Eurostat market shares'!$D130)/SUMIFS('Eurostat comsumption'!J$2:J$185,'Eurostat comsumption'!$C$2:$C$185,'Eurostat market shares'!$C130,'Eurostat comsumption'!$D$2:$D$185,"total"),0)</f>
        <v>0</v>
      </c>
      <c r="K130" s="5">
        <f>IFERROR(SUMIFS('Eurostat comsumption'!K$2:K$185,'Eurostat comsumption'!$C$2:$C$185,'Eurostat market shares'!$C130,'Eurostat comsumption'!$D$2:$D$185,'Eurostat market shares'!$D130)/SUMIFS('Eurostat comsumption'!K$2:K$185,'Eurostat comsumption'!$C$2:$C$185,'Eurostat market shares'!$C130,'Eurostat comsumption'!$D$2:$D$185,"total"),0)</f>
        <v>0</v>
      </c>
      <c r="L130" s="5">
        <f>IFERROR(SUMIFS('Eurostat comsumption'!L$2:L$185,'Eurostat comsumption'!$C$2:$C$185,'Eurostat market shares'!$C130,'Eurostat comsumption'!$D$2:$D$185,'Eurostat market shares'!$D130)/SUMIFS('Eurostat comsumption'!L$2:L$185,'Eurostat comsumption'!$C$2:$C$185,'Eurostat market shares'!$C130,'Eurostat comsumption'!$D$2:$D$185,"total"),0)</f>
        <v>0</v>
      </c>
      <c r="M130" s="5">
        <f>IFERROR(SUMIFS('Eurostat comsumption'!M$2:M$185,'Eurostat comsumption'!$C$2:$C$185,'Eurostat market shares'!$C130,'Eurostat comsumption'!$D$2:$D$185,'Eurostat market shares'!$D130)/SUMIFS('Eurostat comsumption'!M$2:M$185,'Eurostat comsumption'!$C$2:$C$185,'Eurostat market shares'!$C130,'Eurostat comsumption'!$D$2:$D$185,"total"),0)</f>
        <v>0</v>
      </c>
      <c r="N130" s="5">
        <f>IFERROR(SUMIFS('Eurostat comsumption'!N$2:N$185,'Eurostat comsumption'!$C$2:$C$185,'Eurostat market shares'!$C130,'Eurostat comsumption'!$D$2:$D$185,'Eurostat market shares'!$D130)/SUMIFS('Eurostat comsumption'!N$2:N$185,'Eurostat comsumption'!$C$2:$C$185,'Eurostat market shares'!$C130,'Eurostat comsumption'!$D$2:$D$185,"total"),0)</f>
        <v>0</v>
      </c>
      <c r="O130" s="5">
        <f>IFERROR(SUMIFS('Eurostat comsumption'!O$2:O$185,'Eurostat comsumption'!$C$2:$C$185,'Eurostat market shares'!$C130,'Eurostat comsumption'!$D$2:$D$185,'Eurostat market shares'!$D130)/SUMIFS('Eurostat comsumption'!O$2:O$185,'Eurostat comsumption'!$C$2:$C$185,'Eurostat market shares'!$C130,'Eurostat comsumption'!$D$2:$D$185,"total"),0)</f>
        <v>0</v>
      </c>
      <c r="P130" s="5">
        <f>IFERROR(SUMIFS('Eurostat comsumption'!P$2:P$185,'Eurostat comsumption'!$C$2:$C$185,'Eurostat market shares'!$C130,'Eurostat comsumption'!$D$2:$D$185,'Eurostat market shares'!$D130)/SUMIFS('Eurostat comsumption'!P$2:P$185,'Eurostat comsumption'!$C$2:$C$185,'Eurostat market shares'!$C130,'Eurostat comsumption'!$D$2:$D$185,"total"),0)</f>
        <v>0</v>
      </c>
      <c r="Q130" s="5">
        <f>IFERROR(SUMIFS('Eurostat comsumption'!Q$2:Q$185,'Eurostat comsumption'!$C$2:$C$185,'Eurostat market shares'!$C130,'Eurostat comsumption'!$D$2:$D$185,'Eurostat market shares'!$D130)/SUMIFS('Eurostat comsumption'!Q$2:Q$185,'Eurostat comsumption'!$C$2:$C$185,'Eurostat market shares'!$C130,'Eurostat comsumption'!$D$2:$D$185,"total"),0)</f>
        <v>0</v>
      </c>
      <c r="R130" s="5">
        <f>IFERROR(SUMIFS('Eurostat comsumption'!R$2:R$185,'Eurostat comsumption'!$C$2:$C$185,'Eurostat market shares'!$C130,'Eurostat comsumption'!$D$2:$D$185,'Eurostat market shares'!$D130)/SUMIFS('Eurostat comsumption'!R$2:R$185,'Eurostat comsumption'!$C$2:$C$185,'Eurostat market shares'!$C130,'Eurostat comsumption'!$D$2:$D$185,"total"),0)</f>
        <v>0</v>
      </c>
      <c r="S130" s="5">
        <f>IFERROR(SUMIFS('Eurostat comsumption'!S$2:S$185,'Eurostat comsumption'!$C$2:$C$185,'Eurostat market shares'!$C130,'Eurostat comsumption'!$D$2:$D$185,'Eurostat market shares'!$D130)/SUMIFS('Eurostat comsumption'!S$2:S$185,'Eurostat comsumption'!$C$2:$C$185,'Eurostat market shares'!$C130,'Eurostat comsumption'!$D$2:$D$185,"total"),0)</f>
        <v>0</v>
      </c>
      <c r="T130" s="5">
        <f>IFERROR(SUMIFS('Eurostat comsumption'!T$2:T$185,'Eurostat comsumption'!$C$2:$C$185,'Eurostat market shares'!$C130,'Eurostat comsumption'!$D$2:$D$185,'Eurostat market shares'!$D130)/SUMIFS('Eurostat comsumption'!T$2:T$185,'Eurostat comsumption'!$C$2:$C$185,'Eurostat market shares'!$C130,'Eurostat comsumption'!$D$2:$D$185,"total"),0)</f>
        <v>0</v>
      </c>
      <c r="U130" s="5">
        <f>IFERROR(SUMIFS('Eurostat comsumption'!U$2:U$185,'Eurostat comsumption'!$C$2:$C$185,'Eurostat market shares'!$C130,'Eurostat comsumption'!$D$2:$D$185,'Eurostat market shares'!$D130)/SUMIFS('Eurostat comsumption'!U$2:U$185,'Eurostat comsumption'!$C$2:$C$185,'Eurostat market shares'!$C130,'Eurostat comsumption'!$D$2:$D$185,"total"),0)</f>
        <v>0</v>
      </c>
      <c r="V130" s="5">
        <f>IFERROR(SUMIFS('Eurostat comsumption'!V$2:V$185,'Eurostat comsumption'!$C$2:$C$185,'Eurostat market shares'!$C130,'Eurostat comsumption'!$D$2:$D$185,'Eurostat market shares'!$D130)/SUMIFS('Eurostat comsumption'!V$2:V$185,'Eurostat comsumption'!$C$2:$C$185,'Eurostat market shares'!$C130,'Eurostat comsumption'!$D$2:$D$185,"total"),0)</f>
        <v>0</v>
      </c>
      <c r="W130" s="5">
        <f>IFERROR(SUMIFS('Eurostat comsumption'!W$2:W$185,'Eurostat comsumption'!$C$2:$C$185,'Eurostat market shares'!$C130,'Eurostat comsumption'!$D$2:$D$185,'Eurostat market shares'!$D130)/SUMIFS('Eurostat comsumption'!W$2:W$185,'Eurostat comsumption'!$C$2:$C$185,'Eurostat market shares'!$C130,'Eurostat comsumption'!$D$2:$D$185,"total"),0)</f>
        <v>0</v>
      </c>
      <c r="X130" s="5">
        <f>IFERROR(SUMIFS('Eurostat comsumption'!X$2:X$185,'Eurostat comsumption'!$C$2:$C$185,'Eurostat market shares'!$C130,'Eurostat comsumption'!$D$2:$D$185,'Eurostat market shares'!$D130)/SUMIFS('Eurostat comsumption'!X$2:X$185,'Eurostat comsumption'!$C$2:$C$185,'Eurostat market shares'!$C130,'Eurostat comsumption'!$D$2:$D$185,"total"),0)</f>
        <v>0</v>
      </c>
      <c r="Y130" s="5">
        <f>IFERROR(SUMIFS('Eurostat comsumption'!Y$2:Y$185,'Eurostat comsumption'!$C$2:$C$185,'Eurostat market shares'!$C130,'Eurostat comsumption'!$D$2:$D$185,'Eurostat market shares'!$D130)/SUMIFS('Eurostat comsumption'!Y$2:Y$185,'Eurostat comsumption'!$C$2:$C$185,'Eurostat market shares'!$C130,'Eurostat comsumption'!$D$2:$D$185,"total"),0)</f>
        <v>0</v>
      </c>
      <c r="Z130" s="5">
        <f>IFERROR(SUMIFS('Eurostat comsumption'!Z$2:Z$185,'Eurostat comsumption'!$C$2:$C$185,'Eurostat market shares'!$C130,'Eurostat comsumption'!$D$2:$D$185,'Eurostat market shares'!$D130)/SUMIFS('Eurostat comsumption'!Z$2:Z$185,'Eurostat comsumption'!$C$2:$C$185,'Eurostat market shares'!$C130,'Eurostat comsumption'!$D$2:$D$185,"total"),0)</f>
        <v>0</v>
      </c>
    </row>
    <row r="131" spans="1:26" x14ac:dyDescent="0.3">
      <c r="A131" t="s">
        <v>9</v>
      </c>
      <c r="B131" t="s">
        <v>10</v>
      </c>
      <c r="C131" t="s">
        <v>40</v>
      </c>
      <c r="D131" t="s">
        <v>19</v>
      </c>
      <c r="E131" t="s">
        <v>13</v>
      </c>
      <c r="F131" t="s">
        <v>14</v>
      </c>
      <c r="G131" t="s">
        <v>14</v>
      </c>
      <c r="H131" t="s">
        <v>73</v>
      </c>
      <c r="I131" t="s">
        <v>16</v>
      </c>
      <c r="J131" s="5">
        <f>IFERROR(SUMIFS('Eurostat comsumption'!J$2:J$185,'Eurostat comsumption'!$C$2:$C$185,'Eurostat market shares'!$C131,'Eurostat comsumption'!$D$2:$D$185,'Eurostat market shares'!$D131)/SUMIFS('Eurostat comsumption'!J$2:J$185,'Eurostat comsumption'!$C$2:$C$185,'Eurostat market shares'!$C131,'Eurostat comsumption'!$D$2:$D$185,"total"),0)</f>
        <v>1.8109610802223987E-2</v>
      </c>
      <c r="K131" s="5">
        <f>IFERROR(SUMIFS('Eurostat comsumption'!K$2:K$185,'Eurostat comsumption'!$C$2:$C$185,'Eurostat market shares'!$C131,'Eurostat comsumption'!$D$2:$D$185,'Eurostat market shares'!$D131)/SUMIFS('Eurostat comsumption'!K$2:K$185,'Eurostat comsumption'!$C$2:$C$185,'Eurostat market shares'!$C131,'Eurostat comsumption'!$D$2:$D$185,"total"),0)</f>
        <v>1.6703531385859203E-2</v>
      </c>
      <c r="L131" s="5">
        <f>IFERROR(SUMIFS('Eurostat comsumption'!L$2:L$185,'Eurostat comsumption'!$C$2:$C$185,'Eurostat market shares'!$C131,'Eurostat comsumption'!$D$2:$D$185,'Eurostat market shares'!$D131)/SUMIFS('Eurostat comsumption'!L$2:L$185,'Eurostat comsumption'!$C$2:$C$185,'Eurostat market shares'!$C131,'Eurostat comsumption'!$D$2:$D$185,"total"),0)</f>
        <v>1.1042303961799598E-2</v>
      </c>
      <c r="M131" s="5">
        <f>IFERROR(SUMIFS('Eurostat comsumption'!M$2:M$185,'Eurostat comsumption'!$C$2:$C$185,'Eurostat market shares'!$C131,'Eurostat comsumption'!$D$2:$D$185,'Eurostat market shares'!$D131)/SUMIFS('Eurostat comsumption'!M$2:M$185,'Eurostat comsumption'!$C$2:$C$185,'Eurostat market shares'!$C131,'Eurostat comsumption'!$D$2:$D$185,"total"),0)</f>
        <v>1.1370348493797991E-2</v>
      </c>
      <c r="N131" s="5">
        <f>IFERROR(SUMIFS('Eurostat comsumption'!N$2:N$185,'Eurostat comsumption'!$C$2:$C$185,'Eurostat market shares'!$C131,'Eurostat comsumption'!$D$2:$D$185,'Eurostat market shares'!$D131)/SUMIFS('Eurostat comsumption'!N$2:N$185,'Eurostat comsumption'!$C$2:$C$185,'Eurostat market shares'!$C131,'Eurostat comsumption'!$D$2:$D$185,"total"),0)</f>
        <v>1.1621274775417084E-2</v>
      </c>
      <c r="O131" s="5">
        <f>IFERROR(SUMIFS('Eurostat comsumption'!O$2:O$185,'Eurostat comsumption'!$C$2:$C$185,'Eurostat market shares'!$C131,'Eurostat comsumption'!$D$2:$D$185,'Eurostat market shares'!$D131)/SUMIFS('Eurostat comsumption'!O$2:O$185,'Eurostat comsumption'!$C$2:$C$185,'Eurostat market shares'!$C131,'Eurostat comsumption'!$D$2:$D$185,"total"),0)</f>
        <v>1.1386470194239785E-2</v>
      </c>
      <c r="P131" s="5">
        <f>IFERROR(SUMIFS('Eurostat comsumption'!P$2:P$185,'Eurostat comsumption'!$C$2:$C$185,'Eurostat market shares'!$C131,'Eurostat comsumption'!$D$2:$D$185,'Eurostat market shares'!$D131)/SUMIFS('Eurostat comsumption'!P$2:P$185,'Eurostat comsumption'!$C$2:$C$185,'Eurostat market shares'!$C131,'Eurostat comsumption'!$D$2:$D$185,"total"),0)</f>
        <v>1.0941623221986226E-2</v>
      </c>
      <c r="Q131" s="5">
        <f>IFERROR(SUMIFS('Eurostat comsumption'!Q$2:Q$185,'Eurostat comsumption'!$C$2:$C$185,'Eurostat market shares'!$C131,'Eurostat comsumption'!$D$2:$D$185,'Eurostat market shares'!$D131)/SUMIFS('Eurostat comsumption'!Q$2:Q$185,'Eurostat comsumption'!$C$2:$C$185,'Eurostat market shares'!$C131,'Eurostat comsumption'!$D$2:$D$185,"total"),0)</f>
        <v>9.5275903136165154E-3</v>
      </c>
      <c r="R131" s="5">
        <f>IFERROR(SUMIFS('Eurostat comsumption'!R$2:R$185,'Eurostat comsumption'!$C$2:$C$185,'Eurostat market shares'!$C131,'Eurostat comsumption'!$D$2:$D$185,'Eurostat market shares'!$D131)/SUMIFS('Eurostat comsumption'!R$2:R$185,'Eurostat comsumption'!$C$2:$C$185,'Eurostat market shares'!$C131,'Eurostat comsumption'!$D$2:$D$185,"total"),0)</f>
        <v>8.1599150210033312E-3</v>
      </c>
      <c r="S131" s="5">
        <f>IFERROR(SUMIFS('Eurostat comsumption'!S$2:S$185,'Eurostat comsumption'!$C$2:$C$185,'Eurostat market shares'!$C131,'Eurostat comsumption'!$D$2:$D$185,'Eurostat market shares'!$D131)/SUMIFS('Eurostat comsumption'!S$2:S$185,'Eurostat comsumption'!$C$2:$C$185,'Eurostat market shares'!$C131,'Eurostat comsumption'!$D$2:$D$185,"total"),0)</f>
        <v>7.6672197745608515E-3</v>
      </c>
      <c r="T131" s="5">
        <f>IFERROR(SUMIFS('Eurostat comsumption'!T$2:T$185,'Eurostat comsumption'!$C$2:$C$185,'Eurostat market shares'!$C131,'Eurostat comsumption'!$D$2:$D$185,'Eurostat market shares'!$D131)/SUMIFS('Eurostat comsumption'!T$2:T$185,'Eurostat comsumption'!$C$2:$C$185,'Eurostat market shares'!$C131,'Eurostat comsumption'!$D$2:$D$185,"total"),0)</f>
        <v>8.2479933573207861E-3</v>
      </c>
      <c r="U131" s="5">
        <f>IFERROR(SUMIFS('Eurostat comsumption'!U$2:U$185,'Eurostat comsumption'!$C$2:$C$185,'Eurostat market shares'!$C131,'Eurostat comsumption'!$D$2:$D$185,'Eurostat market shares'!$D131)/SUMIFS('Eurostat comsumption'!U$2:U$185,'Eurostat comsumption'!$C$2:$C$185,'Eurostat market shares'!$C131,'Eurostat comsumption'!$D$2:$D$185,"total"),0)</f>
        <v>7.3973033943654587E-3</v>
      </c>
      <c r="V131" s="5">
        <f>IFERROR(SUMIFS('Eurostat comsumption'!V$2:V$185,'Eurostat comsumption'!$C$2:$C$185,'Eurostat market shares'!$C131,'Eurostat comsumption'!$D$2:$D$185,'Eurostat market shares'!$D131)/SUMIFS('Eurostat comsumption'!V$2:V$185,'Eurostat comsumption'!$C$2:$C$185,'Eurostat market shares'!$C131,'Eurostat comsumption'!$D$2:$D$185,"total"),0)</f>
        <v>7.1242849713988553E-3</v>
      </c>
      <c r="W131" s="5">
        <f>IFERROR(SUMIFS('Eurostat comsumption'!W$2:W$185,'Eurostat comsumption'!$C$2:$C$185,'Eurostat market shares'!$C131,'Eurostat comsumption'!$D$2:$D$185,'Eurostat market shares'!$D131)/SUMIFS('Eurostat comsumption'!W$2:W$185,'Eurostat comsumption'!$C$2:$C$185,'Eurostat market shares'!$C131,'Eurostat comsumption'!$D$2:$D$185,"total"),0)</f>
        <v>7.1758630062516982E-3</v>
      </c>
      <c r="X131" s="5">
        <f>IFERROR(SUMIFS('Eurostat comsumption'!X$2:X$185,'Eurostat comsumption'!$C$2:$C$185,'Eurostat market shares'!$C131,'Eurostat comsumption'!$D$2:$D$185,'Eurostat market shares'!$D131)/SUMIFS('Eurostat comsumption'!X$2:X$185,'Eurostat comsumption'!$C$2:$C$185,'Eurostat market shares'!$C131,'Eurostat comsumption'!$D$2:$D$185,"total"),0)</f>
        <v>6.4250411861614494E-3</v>
      </c>
      <c r="Y131" s="5">
        <f>IFERROR(SUMIFS('Eurostat comsumption'!Y$2:Y$185,'Eurostat comsumption'!$C$2:$C$185,'Eurostat market shares'!$C131,'Eurostat comsumption'!$D$2:$D$185,'Eurostat market shares'!$D131)/SUMIFS('Eurostat comsumption'!Y$2:Y$185,'Eurostat comsumption'!$C$2:$C$185,'Eurostat market shares'!$C131,'Eurostat comsumption'!$D$2:$D$185,"total"),0)</f>
        <v>7.2834426776381628E-3</v>
      </c>
      <c r="Z131" s="5">
        <f>IFERROR(SUMIFS('Eurostat comsumption'!Z$2:Z$185,'Eurostat comsumption'!$C$2:$C$185,'Eurostat market shares'!$C131,'Eurostat comsumption'!$D$2:$D$185,'Eurostat market shares'!$D131)/SUMIFS('Eurostat comsumption'!Z$2:Z$185,'Eurostat comsumption'!$C$2:$C$185,'Eurostat market shares'!$C131,'Eurostat comsumption'!$D$2:$D$185,"total"),0)</f>
        <v>7.5089266960722536E-3</v>
      </c>
    </row>
    <row r="132" spans="1:26" x14ac:dyDescent="0.3">
      <c r="A132" t="s">
        <v>9</v>
      </c>
      <c r="B132" t="s">
        <v>10</v>
      </c>
      <c r="C132" t="s">
        <v>40</v>
      </c>
      <c r="D132" t="s">
        <v>20</v>
      </c>
      <c r="E132" t="s">
        <v>13</v>
      </c>
      <c r="F132" t="s">
        <v>14</v>
      </c>
      <c r="G132" t="s">
        <v>14</v>
      </c>
      <c r="H132" t="s">
        <v>73</v>
      </c>
      <c r="I132" t="s">
        <v>16</v>
      </c>
      <c r="J132" s="5">
        <f>IFERROR(SUMIFS('Eurostat comsumption'!J$2:J$185,'Eurostat comsumption'!$C$2:$C$185,'Eurostat market shares'!$C132,'Eurostat comsumption'!$D$2:$D$185,'Eurostat market shares'!$D132)/SUMIFS('Eurostat comsumption'!J$2:J$185,'Eurostat comsumption'!$C$2:$C$185,'Eurostat market shares'!$C132,'Eurostat comsumption'!$D$2:$D$185,"total"),0)</f>
        <v>0</v>
      </c>
      <c r="K132" s="5">
        <f>IFERROR(SUMIFS('Eurostat comsumption'!K$2:K$185,'Eurostat comsumption'!$C$2:$C$185,'Eurostat market shares'!$C132,'Eurostat comsumption'!$D$2:$D$185,'Eurostat market shares'!$D132)/SUMIFS('Eurostat comsumption'!K$2:K$185,'Eurostat comsumption'!$C$2:$C$185,'Eurostat market shares'!$C132,'Eurostat comsumption'!$D$2:$D$185,"total"),0)</f>
        <v>0</v>
      </c>
      <c r="L132" s="5">
        <f>IFERROR(SUMIFS('Eurostat comsumption'!L$2:L$185,'Eurostat comsumption'!$C$2:$C$185,'Eurostat market shares'!$C132,'Eurostat comsumption'!$D$2:$D$185,'Eurostat market shares'!$D132)/SUMIFS('Eurostat comsumption'!L$2:L$185,'Eurostat comsumption'!$C$2:$C$185,'Eurostat market shares'!$C132,'Eurostat comsumption'!$D$2:$D$185,"total"),0)</f>
        <v>0</v>
      </c>
      <c r="M132" s="5">
        <f>IFERROR(SUMIFS('Eurostat comsumption'!M$2:M$185,'Eurostat comsumption'!$C$2:$C$185,'Eurostat market shares'!$C132,'Eurostat comsumption'!$D$2:$D$185,'Eurostat market shares'!$D132)/SUMIFS('Eurostat comsumption'!M$2:M$185,'Eurostat comsumption'!$C$2:$C$185,'Eurostat market shares'!$C132,'Eurostat comsumption'!$D$2:$D$185,"total"),0)</f>
        <v>0</v>
      </c>
      <c r="N132" s="5">
        <f>IFERROR(SUMIFS('Eurostat comsumption'!N$2:N$185,'Eurostat comsumption'!$C$2:$C$185,'Eurostat market shares'!$C132,'Eurostat comsumption'!$D$2:$D$185,'Eurostat market shares'!$D132)/SUMIFS('Eurostat comsumption'!N$2:N$185,'Eurostat comsumption'!$C$2:$C$185,'Eurostat market shares'!$C132,'Eurostat comsumption'!$D$2:$D$185,"total"),0)</f>
        <v>0</v>
      </c>
      <c r="O132" s="5">
        <f>IFERROR(SUMIFS('Eurostat comsumption'!O$2:O$185,'Eurostat comsumption'!$C$2:$C$185,'Eurostat market shares'!$C132,'Eurostat comsumption'!$D$2:$D$185,'Eurostat market shares'!$D132)/SUMIFS('Eurostat comsumption'!O$2:O$185,'Eurostat comsumption'!$C$2:$C$185,'Eurostat market shares'!$C132,'Eurostat comsumption'!$D$2:$D$185,"total"),0)</f>
        <v>0</v>
      </c>
      <c r="P132" s="5">
        <f>IFERROR(SUMIFS('Eurostat comsumption'!P$2:P$185,'Eurostat comsumption'!$C$2:$C$185,'Eurostat market shares'!$C132,'Eurostat comsumption'!$D$2:$D$185,'Eurostat market shares'!$D132)/SUMIFS('Eurostat comsumption'!P$2:P$185,'Eurostat comsumption'!$C$2:$C$185,'Eurostat market shares'!$C132,'Eurostat comsumption'!$D$2:$D$185,"total"),0)</f>
        <v>2.8319495398081997E-3</v>
      </c>
      <c r="Q132" s="5">
        <f>IFERROR(SUMIFS('Eurostat comsumption'!Q$2:Q$185,'Eurostat comsumption'!$C$2:$C$185,'Eurostat market shares'!$C132,'Eurostat comsumption'!$D$2:$D$185,'Eurostat market shares'!$D132)/SUMIFS('Eurostat comsumption'!Q$2:Q$185,'Eurostat comsumption'!$C$2:$C$185,'Eurostat market shares'!$C132,'Eurostat comsumption'!$D$2:$D$185,"total"),0)</f>
        <v>7.8829467475755692E-3</v>
      </c>
      <c r="R132" s="5">
        <f>IFERROR(SUMIFS('Eurostat comsumption'!R$2:R$185,'Eurostat comsumption'!$C$2:$C$185,'Eurostat market shares'!$C132,'Eurostat comsumption'!$D$2:$D$185,'Eurostat market shares'!$D132)/SUMIFS('Eurostat comsumption'!R$2:R$185,'Eurostat comsumption'!$C$2:$C$185,'Eurostat market shares'!$C132,'Eurostat comsumption'!$D$2:$D$185,"total"),0)</f>
        <v>1.1877746125247455E-2</v>
      </c>
      <c r="S132" s="5">
        <f>IFERROR(SUMIFS('Eurostat comsumption'!S$2:S$185,'Eurostat comsumption'!$C$2:$C$185,'Eurostat market shares'!$C132,'Eurostat comsumption'!$D$2:$D$185,'Eurostat market shares'!$D132)/SUMIFS('Eurostat comsumption'!S$2:S$185,'Eurostat comsumption'!$C$2:$C$185,'Eurostat market shares'!$C132,'Eurostat comsumption'!$D$2:$D$185,"total"),0)</f>
        <v>1.7623161869886137E-2</v>
      </c>
      <c r="T132" s="5">
        <f>IFERROR(SUMIFS('Eurostat comsumption'!T$2:T$185,'Eurostat comsumption'!$C$2:$C$185,'Eurostat market shares'!$C132,'Eurostat comsumption'!$D$2:$D$185,'Eurostat market shares'!$D132)/SUMIFS('Eurostat comsumption'!T$2:T$185,'Eurostat comsumption'!$C$2:$C$185,'Eurostat market shares'!$C132,'Eurostat comsumption'!$D$2:$D$185,"total"),0)</f>
        <v>2.5297536673124829E-2</v>
      </c>
      <c r="U132" s="5">
        <f>IFERROR(SUMIFS('Eurostat comsumption'!U$2:U$185,'Eurostat comsumption'!$C$2:$C$185,'Eurostat market shares'!$C132,'Eurostat comsumption'!$D$2:$D$185,'Eurostat market shares'!$D132)/SUMIFS('Eurostat comsumption'!U$2:U$185,'Eurostat comsumption'!$C$2:$C$185,'Eurostat market shares'!$C132,'Eurostat comsumption'!$D$2:$D$185,"total"),0)</f>
        <v>1.9306437227847438E-2</v>
      </c>
      <c r="V132" s="5">
        <f>IFERROR(SUMIFS('Eurostat comsumption'!V$2:V$185,'Eurostat comsumption'!$C$2:$C$185,'Eurostat market shares'!$C132,'Eurostat comsumption'!$D$2:$D$185,'Eurostat market shares'!$D132)/SUMIFS('Eurostat comsumption'!V$2:V$185,'Eurostat comsumption'!$C$2:$C$185,'Eurostat market shares'!$C132,'Eurostat comsumption'!$D$2:$D$185,"total"),0)</f>
        <v>2.6937077483099321E-2</v>
      </c>
      <c r="W132" s="5">
        <f>IFERROR(SUMIFS('Eurostat comsumption'!W$2:W$185,'Eurostat comsumption'!$C$2:$C$185,'Eurostat market shares'!$C132,'Eurostat comsumption'!$D$2:$D$185,'Eurostat market shares'!$D132)/SUMIFS('Eurostat comsumption'!W$2:W$185,'Eurostat comsumption'!$C$2:$C$185,'Eurostat market shares'!$C132,'Eurostat comsumption'!$D$2:$D$185,"total"),0)</f>
        <v>3.4955150856210926E-2</v>
      </c>
      <c r="X132" s="5">
        <f>IFERROR(SUMIFS('Eurostat comsumption'!X$2:X$185,'Eurostat comsumption'!$C$2:$C$185,'Eurostat market shares'!$C132,'Eurostat comsumption'!$D$2:$D$185,'Eurostat market shares'!$D132)/SUMIFS('Eurostat comsumption'!X$2:X$185,'Eurostat comsumption'!$C$2:$C$185,'Eurostat market shares'!$C132,'Eurostat comsumption'!$D$2:$D$185,"total"),0)</f>
        <v>2.3997803404722681E-2</v>
      </c>
      <c r="Y132" s="5">
        <f>IFERROR(SUMIFS('Eurostat comsumption'!Y$2:Y$185,'Eurostat comsumption'!$C$2:$C$185,'Eurostat market shares'!$C132,'Eurostat comsumption'!$D$2:$D$185,'Eurostat market shares'!$D132)/SUMIFS('Eurostat comsumption'!Y$2:Y$185,'Eurostat comsumption'!$C$2:$C$185,'Eurostat market shares'!$C132,'Eurostat comsumption'!$D$2:$D$185,"total"),0)</f>
        <v>1.6346046925386413E-2</v>
      </c>
      <c r="Z132" s="5">
        <f>IFERROR(SUMIFS('Eurostat comsumption'!Z$2:Z$185,'Eurostat comsumption'!$C$2:$C$185,'Eurostat market shares'!$C132,'Eurostat comsumption'!$D$2:$D$185,'Eurostat market shares'!$D132)/SUMIFS('Eurostat comsumption'!Z$2:Z$185,'Eurostat comsumption'!$C$2:$C$185,'Eurostat market shares'!$C132,'Eurostat comsumption'!$D$2:$D$185,"total"),0)</f>
        <v>9.6618357487922701E-3</v>
      </c>
    </row>
    <row r="133" spans="1:26" x14ac:dyDescent="0.3">
      <c r="A133" t="s">
        <v>9</v>
      </c>
      <c r="B133" t="s">
        <v>10</v>
      </c>
      <c r="C133" t="s">
        <v>40</v>
      </c>
      <c r="D133" t="s">
        <v>21</v>
      </c>
      <c r="E133" t="s">
        <v>13</v>
      </c>
      <c r="F133" t="s">
        <v>14</v>
      </c>
      <c r="G133" t="s">
        <v>14</v>
      </c>
      <c r="H133" t="s">
        <v>73</v>
      </c>
      <c r="I133" t="s">
        <v>16</v>
      </c>
      <c r="J133" s="5">
        <f>IFERROR(SUMIFS('Eurostat comsumption'!J$2:J$185,'Eurostat comsumption'!$C$2:$C$185,'Eurostat market shares'!$C133,'Eurostat comsumption'!$D$2:$D$185,'Eurostat market shares'!$D133)/SUMIFS('Eurostat comsumption'!J$2:J$185,'Eurostat comsumption'!$C$2:$C$185,'Eurostat market shares'!$C133,'Eurostat comsumption'!$D$2:$D$185,"total"),0)</f>
        <v>0</v>
      </c>
      <c r="K133" s="5">
        <f>IFERROR(SUMIFS('Eurostat comsumption'!K$2:K$185,'Eurostat comsumption'!$C$2:$C$185,'Eurostat market shares'!$C133,'Eurostat comsumption'!$D$2:$D$185,'Eurostat market shares'!$D133)/SUMIFS('Eurostat comsumption'!K$2:K$185,'Eurostat comsumption'!$C$2:$C$185,'Eurostat market shares'!$C133,'Eurostat comsumption'!$D$2:$D$185,"total"),0)</f>
        <v>0</v>
      </c>
      <c r="L133" s="5">
        <f>IFERROR(SUMIFS('Eurostat comsumption'!L$2:L$185,'Eurostat comsumption'!$C$2:$C$185,'Eurostat market shares'!$C133,'Eurostat comsumption'!$D$2:$D$185,'Eurostat market shares'!$D133)/SUMIFS('Eurostat comsumption'!L$2:L$185,'Eurostat comsumption'!$C$2:$C$185,'Eurostat market shares'!$C133,'Eurostat comsumption'!$D$2:$D$185,"total"),0)</f>
        <v>0</v>
      </c>
      <c r="M133" s="5">
        <f>IFERROR(SUMIFS('Eurostat comsumption'!M$2:M$185,'Eurostat comsumption'!$C$2:$C$185,'Eurostat market shares'!$C133,'Eurostat comsumption'!$D$2:$D$185,'Eurostat market shares'!$D133)/SUMIFS('Eurostat comsumption'!M$2:M$185,'Eurostat comsumption'!$C$2:$C$185,'Eurostat market shares'!$C133,'Eurostat comsumption'!$D$2:$D$185,"total"),0)</f>
        <v>0</v>
      </c>
      <c r="N133" s="5">
        <f>IFERROR(SUMIFS('Eurostat comsumption'!N$2:N$185,'Eurostat comsumption'!$C$2:$C$185,'Eurostat market shares'!$C133,'Eurostat comsumption'!$D$2:$D$185,'Eurostat market shares'!$D133)/SUMIFS('Eurostat comsumption'!N$2:N$185,'Eurostat comsumption'!$C$2:$C$185,'Eurostat market shares'!$C133,'Eurostat comsumption'!$D$2:$D$185,"total"),0)</f>
        <v>0</v>
      </c>
      <c r="O133" s="5">
        <f>IFERROR(SUMIFS('Eurostat comsumption'!O$2:O$185,'Eurostat comsumption'!$C$2:$C$185,'Eurostat market shares'!$C133,'Eurostat comsumption'!$D$2:$D$185,'Eurostat market shares'!$D133)/SUMIFS('Eurostat comsumption'!O$2:O$185,'Eurostat comsumption'!$C$2:$C$185,'Eurostat market shares'!$C133,'Eurostat comsumption'!$D$2:$D$185,"total"),0)</f>
        <v>0</v>
      </c>
      <c r="P133" s="5">
        <f>IFERROR(SUMIFS('Eurostat comsumption'!P$2:P$185,'Eurostat comsumption'!$C$2:$C$185,'Eurostat market shares'!$C133,'Eurostat comsumption'!$D$2:$D$185,'Eurostat market shares'!$D133)/SUMIFS('Eurostat comsumption'!P$2:P$185,'Eurostat comsumption'!$C$2:$C$185,'Eurostat market shares'!$C133,'Eurostat comsumption'!$D$2:$D$185,"total"),0)</f>
        <v>0</v>
      </c>
      <c r="Q133" s="5">
        <f>IFERROR(SUMIFS('Eurostat comsumption'!Q$2:Q$185,'Eurostat comsumption'!$C$2:$C$185,'Eurostat market shares'!$C133,'Eurostat comsumption'!$D$2:$D$185,'Eurostat market shares'!$D133)/SUMIFS('Eurostat comsumption'!Q$2:Q$185,'Eurostat comsumption'!$C$2:$C$185,'Eurostat market shares'!$C133,'Eurostat comsumption'!$D$2:$D$185,"total"),0)</f>
        <v>0</v>
      </c>
      <c r="R133" s="5">
        <f>IFERROR(SUMIFS('Eurostat comsumption'!R$2:R$185,'Eurostat comsumption'!$C$2:$C$185,'Eurostat market shares'!$C133,'Eurostat comsumption'!$D$2:$D$185,'Eurostat market shares'!$D133)/SUMIFS('Eurostat comsumption'!R$2:R$185,'Eurostat comsumption'!$C$2:$C$185,'Eurostat market shares'!$C133,'Eurostat comsumption'!$D$2:$D$185,"total"),0)</f>
        <v>0</v>
      </c>
      <c r="S133" s="5">
        <f>IFERROR(SUMIFS('Eurostat comsumption'!S$2:S$185,'Eurostat comsumption'!$C$2:$C$185,'Eurostat market shares'!$C133,'Eurostat comsumption'!$D$2:$D$185,'Eurostat market shares'!$D133)/SUMIFS('Eurostat comsumption'!S$2:S$185,'Eurostat comsumption'!$C$2:$C$185,'Eurostat market shares'!$C133,'Eurostat comsumption'!$D$2:$D$185,"total"),0)</f>
        <v>0</v>
      </c>
      <c r="T133" s="5">
        <f>IFERROR(SUMIFS('Eurostat comsumption'!T$2:T$185,'Eurostat comsumption'!$C$2:$C$185,'Eurostat market shares'!$C133,'Eurostat comsumption'!$D$2:$D$185,'Eurostat market shares'!$D133)/SUMIFS('Eurostat comsumption'!T$2:T$185,'Eurostat comsumption'!$C$2:$C$185,'Eurostat market shares'!$C133,'Eurostat comsumption'!$D$2:$D$185,"total"),0)</f>
        <v>0</v>
      </c>
      <c r="U133" s="5">
        <f>IFERROR(SUMIFS('Eurostat comsumption'!U$2:U$185,'Eurostat comsumption'!$C$2:$C$185,'Eurostat market shares'!$C133,'Eurostat comsumption'!$D$2:$D$185,'Eurostat market shares'!$D133)/SUMIFS('Eurostat comsumption'!U$2:U$185,'Eurostat comsumption'!$C$2:$C$185,'Eurostat market shares'!$C133,'Eurostat comsumption'!$D$2:$D$185,"total"),0)</f>
        <v>0</v>
      </c>
      <c r="V133" s="5">
        <f>IFERROR(SUMIFS('Eurostat comsumption'!V$2:V$185,'Eurostat comsumption'!$C$2:$C$185,'Eurostat market shares'!$C133,'Eurostat comsumption'!$D$2:$D$185,'Eurostat market shares'!$D133)/SUMIFS('Eurostat comsumption'!V$2:V$185,'Eurostat comsumption'!$C$2:$C$185,'Eurostat market shares'!$C133,'Eurostat comsumption'!$D$2:$D$185,"total"),0)</f>
        <v>0</v>
      </c>
      <c r="W133" s="5">
        <f>IFERROR(SUMIFS('Eurostat comsumption'!W$2:W$185,'Eurostat comsumption'!$C$2:$C$185,'Eurostat market shares'!$C133,'Eurostat comsumption'!$D$2:$D$185,'Eurostat market shares'!$D133)/SUMIFS('Eurostat comsumption'!W$2:W$185,'Eurostat comsumption'!$C$2:$C$185,'Eurostat market shares'!$C133,'Eurostat comsumption'!$D$2:$D$185,"total"),0)</f>
        <v>0</v>
      </c>
      <c r="X133" s="5">
        <f>IFERROR(SUMIFS('Eurostat comsumption'!X$2:X$185,'Eurostat comsumption'!$C$2:$C$185,'Eurostat market shares'!$C133,'Eurostat comsumption'!$D$2:$D$185,'Eurostat market shares'!$D133)/SUMIFS('Eurostat comsumption'!X$2:X$185,'Eurostat comsumption'!$C$2:$C$185,'Eurostat market shares'!$C133,'Eurostat comsumption'!$D$2:$D$185,"total"),0)</f>
        <v>0</v>
      </c>
      <c r="Y133" s="5">
        <f>IFERROR(SUMIFS('Eurostat comsumption'!Y$2:Y$185,'Eurostat comsumption'!$C$2:$C$185,'Eurostat market shares'!$C133,'Eurostat comsumption'!$D$2:$D$185,'Eurostat market shares'!$D133)/SUMIFS('Eurostat comsumption'!Y$2:Y$185,'Eurostat comsumption'!$C$2:$C$185,'Eurostat market shares'!$C133,'Eurostat comsumption'!$D$2:$D$185,"total"),0)</f>
        <v>0</v>
      </c>
      <c r="Z133" s="5">
        <f>IFERROR(SUMIFS('Eurostat comsumption'!Z$2:Z$185,'Eurostat comsumption'!$C$2:$C$185,'Eurostat market shares'!$C133,'Eurostat comsumption'!$D$2:$D$185,'Eurostat market shares'!$D133)/SUMIFS('Eurostat comsumption'!Z$2:Z$185,'Eurostat comsumption'!$C$2:$C$185,'Eurostat market shares'!$C133,'Eurostat comsumption'!$D$2:$D$185,"total"),0)</f>
        <v>0</v>
      </c>
    </row>
    <row r="134" spans="1:26" x14ac:dyDescent="0.3">
      <c r="A134" t="s">
        <v>9</v>
      </c>
      <c r="B134" t="s">
        <v>10</v>
      </c>
      <c r="C134" t="s">
        <v>40</v>
      </c>
      <c r="D134" t="s">
        <v>22</v>
      </c>
      <c r="E134" t="s">
        <v>13</v>
      </c>
      <c r="F134" t="s">
        <v>14</v>
      </c>
      <c r="G134" t="s">
        <v>14</v>
      </c>
      <c r="H134" t="s">
        <v>73</v>
      </c>
      <c r="I134" t="s">
        <v>16</v>
      </c>
      <c r="J134" s="5">
        <f>IFERROR(SUMIFS('Eurostat comsumption'!J$2:J$185,'Eurostat comsumption'!$C$2:$C$185,'Eurostat market shares'!$C134,'Eurostat comsumption'!$D$2:$D$185,'Eurostat market shares'!$D134)/SUMIFS('Eurostat comsumption'!J$2:J$185,'Eurostat comsumption'!$C$2:$C$185,'Eurostat market shares'!$C134,'Eurostat comsumption'!$D$2:$D$185,"total"),0)</f>
        <v>0.98189038919777605</v>
      </c>
      <c r="K134" s="5">
        <f>IFERROR(SUMIFS('Eurostat comsumption'!K$2:K$185,'Eurostat comsumption'!$C$2:$C$185,'Eurostat market shares'!$C134,'Eurostat comsumption'!$D$2:$D$185,'Eurostat market shares'!$D134)/SUMIFS('Eurostat comsumption'!K$2:K$185,'Eurostat comsumption'!$C$2:$C$185,'Eurostat market shares'!$C134,'Eurostat comsumption'!$D$2:$D$185,"total"),0)</f>
        <v>0.98329646861414088</v>
      </c>
      <c r="L134" s="5">
        <f>IFERROR(SUMIFS('Eurostat comsumption'!L$2:L$185,'Eurostat comsumption'!$C$2:$C$185,'Eurostat market shares'!$C134,'Eurostat comsumption'!$D$2:$D$185,'Eurostat market shares'!$D134)/SUMIFS('Eurostat comsumption'!L$2:L$185,'Eurostat comsumption'!$C$2:$C$185,'Eurostat market shares'!$C134,'Eurostat comsumption'!$D$2:$D$185,"total"),0)</f>
        <v>0.98895769603820038</v>
      </c>
      <c r="M134" s="5">
        <f>IFERROR(SUMIFS('Eurostat comsumption'!M$2:M$185,'Eurostat comsumption'!$C$2:$C$185,'Eurostat market shares'!$C134,'Eurostat comsumption'!$D$2:$D$185,'Eurostat market shares'!$D134)/SUMIFS('Eurostat comsumption'!M$2:M$185,'Eurostat comsumption'!$C$2:$C$185,'Eurostat market shares'!$C134,'Eurostat comsumption'!$D$2:$D$185,"total"),0)</f>
        <v>0.98862965150620197</v>
      </c>
      <c r="N134" s="5">
        <f>IFERROR(SUMIFS('Eurostat comsumption'!N$2:N$185,'Eurostat comsumption'!$C$2:$C$185,'Eurostat market shares'!$C134,'Eurostat comsumption'!$D$2:$D$185,'Eurostat market shares'!$D134)/SUMIFS('Eurostat comsumption'!N$2:N$185,'Eurostat comsumption'!$C$2:$C$185,'Eurostat market shares'!$C134,'Eurostat comsumption'!$D$2:$D$185,"total"),0)</f>
        <v>0.98837872522458292</v>
      </c>
      <c r="O134" s="5">
        <f>IFERROR(SUMIFS('Eurostat comsumption'!O$2:O$185,'Eurostat comsumption'!$C$2:$C$185,'Eurostat market shares'!$C134,'Eurostat comsumption'!$D$2:$D$185,'Eurostat market shares'!$D134)/SUMIFS('Eurostat comsumption'!O$2:O$185,'Eurostat comsumption'!$C$2:$C$185,'Eurostat market shares'!$C134,'Eurostat comsumption'!$D$2:$D$185,"total"),0)</f>
        <v>0.98854655056932361</v>
      </c>
      <c r="P134" s="5">
        <f>IFERROR(SUMIFS('Eurostat comsumption'!P$2:P$185,'Eurostat comsumption'!$C$2:$C$185,'Eurostat market shares'!$C134,'Eurostat comsumption'!$D$2:$D$185,'Eurostat market shares'!$D134)/SUMIFS('Eurostat comsumption'!P$2:P$185,'Eurostat comsumption'!$C$2:$C$185,'Eurostat market shares'!$C134,'Eurostat comsumption'!$D$2:$D$185,"total"),0)</f>
        <v>0.98622642723820553</v>
      </c>
      <c r="Q134" s="5">
        <f>IFERROR(SUMIFS('Eurostat comsumption'!Q$2:Q$185,'Eurostat comsumption'!$C$2:$C$185,'Eurostat market shares'!$C134,'Eurostat comsumption'!$D$2:$D$185,'Eurostat market shares'!$D134)/SUMIFS('Eurostat comsumption'!Q$2:Q$185,'Eurostat comsumption'!$C$2:$C$185,'Eurostat market shares'!$C134,'Eurostat comsumption'!$D$2:$D$185,"total"),0)</f>
        <v>0.98264617478591287</v>
      </c>
      <c r="R134" s="5">
        <f>IFERROR(SUMIFS('Eurostat comsumption'!R$2:R$185,'Eurostat comsumption'!$C$2:$C$185,'Eurostat market shares'!$C134,'Eurostat comsumption'!$D$2:$D$185,'Eurostat market shares'!$D134)/SUMIFS('Eurostat comsumption'!R$2:R$185,'Eurostat comsumption'!$C$2:$C$185,'Eurostat market shares'!$C134,'Eurostat comsumption'!$D$2:$D$185,"total"),0)</f>
        <v>0.98001062237458358</v>
      </c>
      <c r="S134" s="5">
        <f>IFERROR(SUMIFS('Eurostat comsumption'!S$2:S$185,'Eurostat comsumption'!$C$2:$C$185,'Eurostat market shares'!$C134,'Eurostat comsumption'!$D$2:$D$185,'Eurostat market shares'!$D134)/SUMIFS('Eurostat comsumption'!S$2:S$185,'Eurostat comsumption'!$C$2:$C$185,'Eurostat market shares'!$C134,'Eurostat comsumption'!$D$2:$D$185,"total"),0)</f>
        <v>0.97465240029753397</v>
      </c>
      <c r="T134" s="5">
        <f>IFERROR(SUMIFS('Eurostat comsumption'!T$2:T$185,'Eurostat comsumption'!$C$2:$C$185,'Eurostat market shares'!$C134,'Eurostat comsumption'!$D$2:$D$185,'Eurostat market shares'!$D134)/SUMIFS('Eurostat comsumption'!T$2:T$185,'Eurostat comsumption'!$C$2:$C$185,'Eurostat market shares'!$C134,'Eurostat comsumption'!$D$2:$D$185,"total"),0)</f>
        <v>0.96639911430943815</v>
      </c>
      <c r="U134" s="5">
        <f>IFERROR(SUMIFS('Eurostat comsumption'!U$2:U$185,'Eurostat comsumption'!$C$2:$C$185,'Eurostat market shares'!$C134,'Eurostat comsumption'!$D$2:$D$185,'Eurostat market shares'!$D134)/SUMIFS('Eurostat comsumption'!U$2:U$185,'Eurostat comsumption'!$C$2:$C$185,'Eurostat market shares'!$C134,'Eurostat comsumption'!$D$2:$D$185,"total"),0)</f>
        <v>0.97329625937778719</v>
      </c>
      <c r="V134" s="5">
        <f>IFERROR(SUMIFS('Eurostat comsumption'!V$2:V$185,'Eurostat comsumption'!$C$2:$C$185,'Eurostat market shares'!$C134,'Eurostat comsumption'!$D$2:$D$185,'Eurostat market shares'!$D134)/SUMIFS('Eurostat comsumption'!V$2:V$185,'Eurostat comsumption'!$C$2:$C$185,'Eurostat market shares'!$C134,'Eurostat comsumption'!$D$2:$D$185,"total"),0)</f>
        <v>0.96557462298491936</v>
      </c>
      <c r="W134" s="5">
        <f>IFERROR(SUMIFS('Eurostat comsumption'!W$2:W$185,'Eurostat comsumption'!$C$2:$C$185,'Eurostat market shares'!$C134,'Eurostat comsumption'!$D$2:$D$185,'Eurostat market shares'!$D134)/SUMIFS('Eurostat comsumption'!W$2:W$185,'Eurostat comsumption'!$C$2:$C$185,'Eurostat market shares'!$C134,'Eurostat comsumption'!$D$2:$D$185,"total"),0)</f>
        <v>0.95737972275074745</v>
      </c>
      <c r="X134" s="5">
        <f>IFERROR(SUMIFS('Eurostat comsumption'!X$2:X$185,'Eurostat comsumption'!$C$2:$C$185,'Eurostat market shares'!$C134,'Eurostat comsumption'!$D$2:$D$185,'Eurostat market shares'!$D134)/SUMIFS('Eurostat comsumption'!X$2:X$185,'Eurostat comsumption'!$C$2:$C$185,'Eurostat market shares'!$C134,'Eurostat comsumption'!$D$2:$D$185,"total"),0)</f>
        <v>0.96891817682591985</v>
      </c>
      <c r="Y134" s="5">
        <f>IFERROR(SUMIFS('Eurostat comsumption'!Y$2:Y$185,'Eurostat comsumption'!$C$2:$C$185,'Eurostat market shares'!$C134,'Eurostat comsumption'!$D$2:$D$185,'Eurostat market shares'!$D134)/SUMIFS('Eurostat comsumption'!Y$2:Y$185,'Eurostat comsumption'!$C$2:$C$185,'Eurostat market shares'!$C134,'Eurostat comsumption'!$D$2:$D$185,"total"),0)</f>
        <v>0.97520293561659077</v>
      </c>
      <c r="Z134" s="5">
        <f>IFERROR(SUMIFS('Eurostat comsumption'!Z$2:Z$185,'Eurostat comsumption'!$C$2:$C$185,'Eurostat market shares'!$C134,'Eurostat comsumption'!$D$2:$D$185,'Eurostat market shares'!$D134)/SUMIFS('Eurostat comsumption'!Z$2:Z$185,'Eurostat comsumption'!$C$2:$C$185,'Eurostat market shares'!$C134,'Eurostat comsumption'!$D$2:$D$185,"total"),0)</f>
        <v>0.98135895820205843</v>
      </c>
    </row>
    <row r="135" spans="1:26" x14ac:dyDescent="0.3">
      <c r="A135" t="s">
        <v>9</v>
      </c>
      <c r="B135" t="s">
        <v>10</v>
      </c>
      <c r="C135" t="s">
        <v>41</v>
      </c>
      <c r="D135" t="s">
        <v>12</v>
      </c>
      <c r="E135" t="s">
        <v>13</v>
      </c>
      <c r="F135" t="s">
        <v>14</v>
      </c>
      <c r="G135" t="s">
        <v>14</v>
      </c>
      <c r="H135" t="s">
        <v>73</v>
      </c>
      <c r="I135" t="s">
        <v>16</v>
      </c>
      <c r="J135" s="5">
        <f>IFERROR(SUMIFS('Eurostat comsumption'!J$2:J$185,'Eurostat comsumption'!$C$2:$C$185,'Eurostat market shares'!$C135,'Eurostat comsumption'!$D$2:$D$185,'Eurostat market shares'!$D135)/SUMIFS('Eurostat comsumption'!J$2:J$185,'Eurostat comsumption'!$C$2:$C$185,'Eurostat market shares'!$C135,'Eurostat comsumption'!$D$2:$D$185,"total"),0)</f>
        <v>1</v>
      </c>
      <c r="K135" s="5">
        <f>IFERROR(SUMIFS('Eurostat comsumption'!K$2:K$185,'Eurostat comsumption'!$C$2:$C$185,'Eurostat market shares'!$C135,'Eurostat comsumption'!$D$2:$D$185,'Eurostat market shares'!$D135)/SUMIFS('Eurostat comsumption'!K$2:K$185,'Eurostat comsumption'!$C$2:$C$185,'Eurostat market shares'!$C135,'Eurostat comsumption'!$D$2:$D$185,"total"),0)</f>
        <v>1</v>
      </c>
      <c r="L135" s="5">
        <f>IFERROR(SUMIFS('Eurostat comsumption'!L$2:L$185,'Eurostat comsumption'!$C$2:$C$185,'Eurostat market shares'!$C135,'Eurostat comsumption'!$D$2:$D$185,'Eurostat market shares'!$D135)/SUMIFS('Eurostat comsumption'!L$2:L$185,'Eurostat comsumption'!$C$2:$C$185,'Eurostat market shares'!$C135,'Eurostat comsumption'!$D$2:$D$185,"total"),0)</f>
        <v>1</v>
      </c>
      <c r="M135" s="5">
        <f>IFERROR(SUMIFS('Eurostat comsumption'!M$2:M$185,'Eurostat comsumption'!$C$2:$C$185,'Eurostat market shares'!$C135,'Eurostat comsumption'!$D$2:$D$185,'Eurostat market shares'!$D135)/SUMIFS('Eurostat comsumption'!M$2:M$185,'Eurostat comsumption'!$C$2:$C$185,'Eurostat market shares'!$C135,'Eurostat comsumption'!$D$2:$D$185,"total"),0)</f>
        <v>1</v>
      </c>
      <c r="N135" s="5">
        <f>IFERROR(SUMIFS('Eurostat comsumption'!N$2:N$185,'Eurostat comsumption'!$C$2:$C$185,'Eurostat market shares'!$C135,'Eurostat comsumption'!$D$2:$D$185,'Eurostat market shares'!$D135)/SUMIFS('Eurostat comsumption'!N$2:N$185,'Eurostat comsumption'!$C$2:$C$185,'Eurostat market shares'!$C135,'Eurostat comsumption'!$D$2:$D$185,"total"),0)</f>
        <v>1</v>
      </c>
      <c r="O135" s="5">
        <f>IFERROR(SUMIFS('Eurostat comsumption'!O$2:O$185,'Eurostat comsumption'!$C$2:$C$185,'Eurostat market shares'!$C135,'Eurostat comsumption'!$D$2:$D$185,'Eurostat market shares'!$D135)/SUMIFS('Eurostat comsumption'!O$2:O$185,'Eurostat comsumption'!$C$2:$C$185,'Eurostat market shares'!$C135,'Eurostat comsumption'!$D$2:$D$185,"total"),0)</f>
        <v>1</v>
      </c>
      <c r="P135" s="5">
        <f>IFERROR(SUMIFS('Eurostat comsumption'!P$2:P$185,'Eurostat comsumption'!$C$2:$C$185,'Eurostat market shares'!$C135,'Eurostat comsumption'!$D$2:$D$185,'Eurostat market shares'!$D135)/SUMIFS('Eurostat comsumption'!P$2:P$185,'Eurostat comsumption'!$C$2:$C$185,'Eurostat market shares'!$C135,'Eurostat comsumption'!$D$2:$D$185,"total"),0)</f>
        <v>1</v>
      </c>
      <c r="Q135" s="5">
        <f>IFERROR(SUMIFS('Eurostat comsumption'!Q$2:Q$185,'Eurostat comsumption'!$C$2:$C$185,'Eurostat market shares'!$C135,'Eurostat comsumption'!$D$2:$D$185,'Eurostat market shares'!$D135)/SUMIFS('Eurostat comsumption'!Q$2:Q$185,'Eurostat comsumption'!$C$2:$C$185,'Eurostat market shares'!$C135,'Eurostat comsumption'!$D$2:$D$185,"total"),0)</f>
        <v>1</v>
      </c>
      <c r="R135" s="5">
        <f>IFERROR(SUMIFS('Eurostat comsumption'!R$2:R$185,'Eurostat comsumption'!$C$2:$C$185,'Eurostat market shares'!$C135,'Eurostat comsumption'!$D$2:$D$185,'Eurostat market shares'!$D135)/SUMIFS('Eurostat comsumption'!R$2:R$185,'Eurostat comsumption'!$C$2:$C$185,'Eurostat market shares'!$C135,'Eurostat comsumption'!$D$2:$D$185,"total"),0)</f>
        <v>1</v>
      </c>
      <c r="S135" s="5">
        <f>IFERROR(SUMIFS('Eurostat comsumption'!S$2:S$185,'Eurostat comsumption'!$C$2:$C$185,'Eurostat market shares'!$C135,'Eurostat comsumption'!$D$2:$D$185,'Eurostat market shares'!$D135)/SUMIFS('Eurostat comsumption'!S$2:S$185,'Eurostat comsumption'!$C$2:$C$185,'Eurostat market shares'!$C135,'Eurostat comsumption'!$D$2:$D$185,"total"),0)</f>
        <v>1</v>
      </c>
      <c r="T135" s="5">
        <f>IFERROR(SUMIFS('Eurostat comsumption'!T$2:T$185,'Eurostat comsumption'!$C$2:$C$185,'Eurostat market shares'!$C135,'Eurostat comsumption'!$D$2:$D$185,'Eurostat market shares'!$D135)/SUMIFS('Eurostat comsumption'!T$2:T$185,'Eurostat comsumption'!$C$2:$C$185,'Eurostat market shares'!$C135,'Eurostat comsumption'!$D$2:$D$185,"total"),0)</f>
        <v>1</v>
      </c>
      <c r="U135" s="5">
        <f>IFERROR(SUMIFS('Eurostat comsumption'!U$2:U$185,'Eurostat comsumption'!$C$2:$C$185,'Eurostat market shares'!$C135,'Eurostat comsumption'!$D$2:$D$185,'Eurostat market shares'!$D135)/SUMIFS('Eurostat comsumption'!U$2:U$185,'Eurostat comsumption'!$C$2:$C$185,'Eurostat market shares'!$C135,'Eurostat comsumption'!$D$2:$D$185,"total"),0)</f>
        <v>1</v>
      </c>
      <c r="V135" s="5">
        <f>IFERROR(SUMIFS('Eurostat comsumption'!V$2:V$185,'Eurostat comsumption'!$C$2:$C$185,'Eurostat market shares'!$C135,'Eurostat comsumption'!$D$2:$D$185,'Eurostat market shares'!$D135)/SUMIFS('Eurostat comsumption'!V$2:V$185,'Eurostat comsumption'!$C$2:$C$185,'Eurostat market shares'!$C135,'Eurostat comsumption'!$D$2:$D$185,"total"),0)</f>
        <v>1</v>
      </c>
      <c r="W135" s="5">
        <f>IFERROR(SUMIFS('Eurostat comsumption'!W$2:W$185,'Eurostat comsumption'!$C$2:$C$185,'Eurostat market shares'!$C135,'Eurostat comsumption'!$D$2:$D$185,'Eurostat market shares'!$D135)/SUMIFS('Eurostat comsumption'!W$2:W$185,'Eurostat comsumption'!$C$2:$C$185,'Eurostat market shares'!$C135,'Eurostat comsumption'!$D$2:$D$185,"total"),0)</f>
        <v>1</v>
      </c>
      <c r="X135" s="5">
        <f>IFERROR(SUMIFS('Eurostat comsumption'!X$2:X$185,'Eurostat comsumption'!$C$2:$C$185,'Eurostat market shares'!$C135,'Eurostat comsumption'!$D$2:$D$185,'Eurostat market shares'!$D135)/SUMIFS('Eurostat comsumption'!X$2:X$185,'Eurostat comsumption'!$C$2:$C$185,'Eurostat market shares'!$C135,'Eurostat comsumption'!$D$2:$D$185,"total"),0)</f>
        <v>1</v>
      </c>
      <c r="Y135" s="5">
        <f>IFERROR(SUMIFS('Eurostat comsumption'!Y$2:Y$185,'Eurostat comsumption'!$C$2:$C$185,'Eurostat market shares'!$C135,'Eurostat comsumption'!$D$2:$D$185,'Eurostat market shares'!$D135)/SUMIFS('Eurostat comsumption'!Y$2:Y$185,'Eurostat comsumption'!$C$2:$C$185,'Eurostat market shares'!$C135,'Eurostat comsumption'!$D$2:$D$185,"total"),0)</f>
        <v>1</v>
      </c>
      <c r="Z135" s="5">
        <f>IFERROR(SUMIFS('Eurostat comsumption'!Z$2:Z$185,'Eurostat comsumption'!$C$2:$C$185,'Eurostat market shares'!$C135,'Eurostat comsumption'!$D$2:$D$185,'Eurostat market shares'!$D135)/SUMIFS('Eurostat comsumption'!Z$2:Z$185,'Eurostat comsumption'!$C$2:$C$185,'Eurostat market shares'!$C135,'Eurostat comsumption'!$D$2:$D$185,"total"),0)</f>
        <v>1</v>
      </c>
    </row>
    <row r="136" spans="1:26" x14ac:dyDescent="0.3">
      <c r="A136" t="s">
        <v>9</v>
      </c>
      <c r="B136" t="s">
        <v>10</v>
      </c>
      <c r="C136" t="s">
        <v>41</v>
      </c>
      <c r="D136" t="s">
        <v>17</v>
      </c>
      <c r="E136" t="s">
        <v>13</v>
      </c>
      <c r="F136" t="s">
        <v>14</v>
      </c>
      <c r="G136" t="s">
        <v>14</v>
      </c>
      <c r="H136" t="s">
        <v>73</v>
      </c>
      <c r="I136" t="s">
        <v>16</v>
      </c>
      <c r="J136" s="5">
        <f>IFERROR(SUMIFS('Eurostat comsumption'!J$2:J$185,'Eurostat comsumption'!$C$2:$C$185,'Eurostat market shares'!$C136,'Eurostat comsumption'!$D$2:$D$185,'Eurostat market shares'!$D136)/SUMIFS('Eurostat comsumption'!J$2:J$185,'Eurostat comsumption'!$C$2:$C$185,'Eurostat market shares'!$C136,'Eurostat comsumption'!$D$2:$D$185,"total"),0)</f>
        <v>3.1297303316009476E-4</v>
      </c>
      <c r="K136" s="5">
        <f>IFERROR(SUMIFS('Eurostat comsumption'!K$2:K$185,'Eurostat comsumption'!$C$2:$C$185,'Eurostat market shares'!$C136,'Eurostat comsumption'!$D$2:$D$185,'Eurostat market shares'!$D136)/SUMIFS('Eurostat comsumption'!K$2:K$185,'Eurostat comsumption'!$C$2:$C$185,'Eurostat market shares'!$C136,'Eurostat comsumption'!$D$2:$D$185,"total"),0)</f>
        <v>3.0895210376170841E-4</v>
      </c>
      <c r="L136" s="5">
        <f>IFERROR(SUMIFS('Eurostat comsumption'!L$2:L$185,'Eurostat comsumption'!$C$2:$C$185,'Eurostat market shares'!$C136,'Eurostat comsumption'!$D$2:$D$185,'Eurostat market shares'!$D136)/SUMIFS('Eurostat comsumption'!L$2:L$185,'Eurostat comsumption'!$C$2:$C$185,'Eurostat market shares'!$C136,'Eurostat comsumption'!$D$2:$D$185,"total"),0)</f>
        <v>1.9927634219733481E-5</v>
      </c>
      <c r="M136" s="5">
        <f>IFERROR(SUMIFS('Eurostat comsumption'!M$2:M$185,'Eurostat comsumption'!$C$2:$C$185,'Eurostat market shares'!$C136,'Eurostat comsumption'!$D$2:$D$185,'Eurostat market shares'!$D136)/SUMIFS('Eurostat comsumption'!M$2:M$185,'Eurostat comsumption'!$C$2:$C$185,'Eurostat market shares'!$C136,'Eurostat comsumption'!$D$2:$D$185,"total"),0)</f>
        <v>0</v>
      </c>
      <c r="N136" s="5">
        <f>IFERROR(SUMIFS('Eurostat comsumption'!N$2:N$185,'Eurostat comsumption'!$C$2:$C$185,'Eurostat market shares'!$C136,'Eurostat comsumption'!$D$2:$D$185,'Eurostat market shares'!$D136)/SUMIFS('Eurostat comsumption'!N$2:N$185,'Eurostat comsumption'!$C$2:$C$185,'Eurostat market shares'!$C136,'Eurostat comsumption'!$D$2:$D$185,"total"),0)</f>
        <v>0</v>
      </c>
      <c r="O136" s="5">
        <f>IFERROR(SUMIFS('Eurostat comsumption'!O$2:O$185,'Eurostat comsumption'!$C$2:$C$185,'Eurostat market shares'!$C136,'Eurostat comsumption'!$D$2:$D$185,'Eurostat market shares'!$D136)/SUMIFS('Eurostat comsumption'!O$2:O$185,'Eurostat comsumption'!$C$2:$C$185,'Eurostat market shares'!$C136,'Eurostat comsumption'!$D$2:$D$185,"total"),0)</f>
        <v>0</v>
      </c>
      <c r="P136" s="5">
        <f>IFERROR(SUMIFS('Eurostat comsumption'!P$2:P$185,'Eurostat comsumption'!$C$2:$C$185,'Eurostat market shares'!$C136,'Eurostat comsumption'!$D$2:$D$185,'Eurostat market shares'!$D136)/SUMIFS('Eurostat comsumption'!P$2:P$185,'Eurostat comsumption'!$C$2:$C$185,'Eurostat market shares'!$C136,'Eurostat comsumption'!$D$2:$D$185,"total"),0)</f>
        <v>1.5138792547430423E-3</v>
      </c>
      <c r="Q136" s="5">
        <f>IFERROR(SUMIFS('Eurostat comsumption'!Q$2:Q$185,'Eurostat comsumption'!$C$2:$C$185,'Eurostat market shares'!$C136,'Eurostat comsumption'!$D$2:$D$185,'Eurostat market shares'!$D136)/SUMIFS('Eurostat comsumption'!Q$2:Q$185,'Eurostat comsumption'!$C$2:$C$185,'Eurostat market shares'!$C136,'Eurostat comsumption'!$D$2:$D$185,"total"),0)</f>
        <v>1.6112113852637946E-3</v>
      </c>
      <c r="R136" s="5">
        <f>IFERROR(SUMIFS('Eurostat comsumption'!R$2:R$185,'Eurostat comsumption'!$C$2:$C$185,'Eurostat market shares'!$C136,'Eurostat comsumption'!$D$2:$D$185,'Eurostat market shares'!$D136)/SUMIFS('Eurostat comsumption'!R$2:R$185,'Eurostat comsumption'!$C$2:$C$185,'Eurostat market shares'!$C136,'Eurostat comsumption'!$D$2:$D$185,"total"),0)</f>
        <v>1.62344471282546E-3</v>
      </c>
      <c r="S136" s="5">
        <f>IFERROR(SUMIFS('Eurostat comsumption'!S$2:S$185,'Eurostat comsumption'!$C$2:$C$185,'Eurostat market shares'!$C136,'Eurostat comsumption'!$D$2:$D$185,'Eurostat market shares'!$D136)/SUMIFS('Eurostat comsumption'!S$2:S$185,'Eurostat comsumption'!$C$2:$C$185,'Eurostat market shares'!$C136,'Eurostat comsumption'!$D$2:$D$185,"total"),0)</f>
        <v>2.228922177643779E-3</v>
      </c>
      <c r="T136" s="5">
        <f>IFERROR(SUMIFS('Eurostat comsumption'!T$2:T$185,'Eurostat comsumption'!$C$2:$C$185,'Eurostat market shares'!$C136,'Eurostat comsumption'!$D$2:$D$185,'Eurostat market shares'!$D136)/SUMIFS('Eurostat comsumption'!T$2:T$185,'Eurostat comsumption'!$C$2:$C$185,'Eurostat market shares'!$C136,'Eurostat comsumption'!$D$2:$D$185,"total"),0)</f>
        <v>2.5220477522047749E-3</v>
      </c>
      <c r="U136" s="5">
        <f>IFERROR(SUMIFS('Eurostat comsumption'!U$2:U$185,'Eurostat comsumption'!$C$2:$C$185,'Eurostat market shares'!$C136,'Eurostat comsumption'!$D$2:$D$185,'Eurostat market shares'!$D136)/SUMIFS('Eurostat comsumption'!U$2:U$185,'Eurostat comsumption'!$C$2:$C$185,'Eurostat market shares'!$C136,'Eurostat comsumption'!$D$2:$D$185,"total"),0)</f>
        <v>2.3115195813180377E-3</v>
      </c>
      <c r="V136" s="5">
        <f>IFERROR(SUMIFS('Eurostat comsumption'!V$2:V$185,'Eurostat comsumption'!$C$2:$C$185,'Eurostat market shares'!$C136,'Eurostat comsumption'!$D$2:$D$185,'Eurostat market shares'!$D136)/SUMIFS('Eurostat comsumption'!V$2:V$185,'Eurostat comsumption'!$C$2:$C$185,'Eurostat market shares'!$C136,'Eurostat comsumption'!$D$2:$D$185,"total"),0)</f>
        <v>3.7003385479919514E-3</v>
      </c>
      <c r="W136" s="5">
        <f>IFERROR(SUMIFS('Eurostat comsumption'!W$2:W$185,'Eurostat comsumption'!$C$2:$C$185,'Eurostat market shares'!$C136,'Eurostat comsumption'!$D$2:$D$185,'Eurostat market shares'!$D136)/SUMIFS('Eurostat comsumption'!W$2:W$185,'Eurostat comsumption'!$C$2:$C$185,'Eurostat market shares'!$C136,'Eurostat comsumption'!$D$2:$D$185,"total"),0)</f>
        <v>3.7628048627016686E-3</v>
      </c>
      <c r="X136" s="5">
        <f>IFERROR(SUMIFS('Eurostat comsumption'!X$2:X$185,'Eurostat comsumption'!$C$2:$C$185,'Eurostat market shares'!$C136,'Eurostat comsumption'!$D$2:$D$185,'Eurostat market shares'!$D136)/SUMIFS('Eurostat comsumption'!X$2:X$185,'Eurostat comsumption'!$C$2:$C$185,'Eurostat market shares'!$C136,'Eurostat comsumption'!$D$2:$D$185,"total"),0)</f>
        <v>2.6415660579081298E-3</v>
      </c>
      <c r="Y136" s="5">
        <f>IFERROR(SUMIFS('Eurostat comsumption'!Y$2:Y$185,'Eurostat comsumption'!$C$2:$C$185,'Eurostat market shares'!$C136,'Eurostat comsumption'!$D$2:$D$185,'Eurostat market shares'!$D136)/SUMIFS('Eurostat comsumption'!Y$2:Y$185,'Eurostat comsumption'!$C$2:$C$185,'Eurostat market shares'!$C136,'Eurostat comsumption'!$D$2:$D$185,"total"),0)</f>
        <v>9.752875580917926E-3</v>
      </c>
      <c r="Z136" s="5">
        <f>IFERROR(SUMIFS('Eurostat comsumption'!Z$2:Z$185,'Eurostat comsumption'!$C$2:$C$185,'Eurostat market shares'!$C136,'Eurostat comsumption'!$D$2:$D$185,'Eurostat market shares'!$D136)/SUMIFS('Eurostat comsumption'!Z$2:Z$185,'Eurostat comsumption'!$C$2:$C$185,'Eurostat market shares'!$C136,'Eurostat comsumption'!$D$2:$D$185,"total"),0)</f>
        <v>9.8668405518566819E-3</v>
      </c>
    </row>
    <row r="137" spans="1:26" x14ac:dyDescent="0.3">
      <c r="A137" t="s">
        <v>9</v>
      </c>
      <c r="B137" t="s">
        <v>10</v>
      </c>
      <c r="C137" t="s">
        <v>41</v>
      </c>
      <c r="D137" t="s">
        <v>18</v>
      </c>
      <c r="E137" t="s">
        <v>13</v>
      </c>
      <c r="F137" t="s">
        <v>14</v>
      </c>
      <c r="G137" t="s">
        <v>14</v>
      </c>
      <c r="H137" t="s">
        <v>73</v>
      </c>
      <c r="I137" t="s">
        <v>16</v>
      </c>
      <c r="J137" s="5">
        <f>IFERROR(SUMIFS('Eurostat comsumption'!J$2:J$185,'Eurostat comsumption'!$C$2:$C$185,'Eurostat market shares'!$C137,'Eurostat comsumption'!$D$2:$D$185,'Eurostat market shares'!$D137)/SUMIFS('Eurostat comsumption'!J$2:J$185,'Eurostat comsumption'!$C$2:$C$185,'Eurostat market shares'!$C137,'Eurostat comsumption'!$D$2:$D$185,"total"),0)</f>
        <v>0</v>
      </c>
      <c r="K137" s="5">
        <f>IFERROR(SUMIFS('Eurostat comsumption'!K$2:K$185,'Eurostat comsumption'!$C$2:$C$185,'Eurostat market shares'!$C137,'Eurostat comsumption'!$D$2:$D$185,'Eurostat market shares'!$D137)/SUMIFS('Eurostat comsumption'!K$2:K$185,'Eurostat comsumption'!$C$2:$C$185,'Eurostat market shares'!$C137,'Eurostat comsumption'!$D$2:$D$185,"total"),0)</f>
        <v>0</v>
      </c>
      <c r="L137" s="5">
        <f>IFERROR(SUMIFS('Eurostat comsumption'!L$2:L$185,'Eurostat comsumption'!$C$2:$C$185,'Eurostat market shares'!$C137,'Eurostat comsumption'!$D$2:$D$185,'Eurostat market shares'!$D137)/SUMIFS('Eurostat comsumption'!L$2:L$185,'Eurostat comsumption'!$C$2:$C$185,'Eurostat market shares'!$C137,'Eurostat comsumption'!$D$2:$D$185,"total"),0)</f>
        <v>0</v>
      </c>
      <c r="M137" s="5">
        <f>IFERROR(SUMIFS('Eurostat comsumption'!M$2:M$185,'Eurostat comsumption'!$C$2:$C$185,'Eurostat market shares'!$C137,'Eurostat comsumption'!$D$2:$D$185,'Eurostat market shares'!$D137)/SUMIFS('Eurostat comsumption'!M$2:M$185,'Eurostat comsumption'!$C$2:$C$185,'Eurostat market shares'!$C137,'Eurostat comsumption'!$D$2:$D$185,"total"),0)</f>
        <v>0</v>
      </c>
      <c r="N137" s="5">
        <f>IFERROR(SUMIFS('Eurostat comsumption'!N$2:N$185,'Eurostat comsumption'!$C$2:$C$185,'Eurostat market shares'!$C137,'Eurostat comsumption'!$D$2:$D$185,'Eurostat market shares'!$D137)/SUMIFS('Eurostat comsumption'!N$2:N$185,'Eurostat comsumption'!$C$2:$C$185,'Eurostat market shares'!$C137,'Eurostat comsumption'!$D$2:$D$185,"total"),0)</f>
        <v>0</v>
      </c>
      <c r="O137" s="5">
        <f>IFERROR(SUMIFS('Eurostat comsumption'!O$2:O$185,'Eurostat comsumption'!$C$2:$C$185,'Eurostat market shares'!$C137,'Eurostat comsumption'!$D$2:$D$185,'Eurostat market shares'!$D137)/SUMIFS('Eurostat comsumption'!O$2:O$185,'Eurostat comsumption'!$C$2:$C$185,'Eurostat market shares'!$C137,'Eurostat comsumption'!$D$2:$D$185,"total"),0)</f>
        <v>0</v>
      </c>
      <c r="P137" s="5">
        <f>IFERROR(SUMIFS('Eurostat comsumption'!P$2:P$185,'Eurostat comsumption'!$C$2:$C$185,'Eurostat market shares'!$C137,'Eurostat comsumption'!$D$2:$D$185,'Eurostat market shares'!$D137)/SUMIFS('Eurostat comsumption'!P$2:P$185,'Eurostat comsumption'!$C$2:$C$185,'Eurostat market shares'!$C137,'Eurostat comsumption'!$D$2:$D$185,"total"),0)</f>
        <v>0</v>
      </c>
      <c r="Q137" s="5">
        <f>IFERROR(SUMIFS('Eurostat comsumption'!Q$2:Q$185,'Eurostat comsumption'!$C$2:$C$185,'Eurostat market shares'!$C137,'Eurostat comsumption'!$D$2:$D$185,'Eurostat market shares'!$D137)/SUMIFS('Eurostat comsumption'!Q$2:Q$185,'Eurostat comsumption'!$C$2:$C$185,'Eurostat market shares'!$C137,'Eurostat comsumption'!$D$2:$D$185,"total"),0)</f>
        <v>0</v>
      </c>
      <c r="R137" s="5">
        <f>IFERROR(SUMIFS('Eurostat comsumption'!R$2:R$185,'Eurostat comsumption'!$C$2:$C$185,'Eurostat market shares'!$C137,'Eurostat comsumption'!$D$2:$D$185,'Eurostat market shares'!$D137)/SUMIFS('Eurostat comsumption'!R$2:R$185,'Eurostat comsumption'!$C$2:$C$185,'Eurostat market shares'!$C137,'Eurostat comsumption'!$D$2:$D$185,"total"),0)</f>
        <v>0</v>
      </c>
      <c r="S137" s="5">
        <f>IFERROR(SUMIFS('Eurostat comsumption'!S$2:S$185,'Eurostat comsumption'!$C$2:$C$185,'Eurostat market shares'!$C137,'Eurostat comsumption'!$D$2:$D$185,'Eurostat market shares'!$D137)/SUMIFS('Eurostat comsumption'!S$2:S$185,'Eurostat comsumption'!$C$2:$C$185,'Eurostat market shares'!$C137,'Eurostat comsumption'!$D$2:$D$185,"total"),0)</f>
        <v>0</v>
      </c>
      <c r="T137" s="5">
        <f>IFERROR(SUMIFS('Eurostat comsumption'!T$2:T$185,'Eurostat comsumption'!$C$2:$C$185,'Eurostat market shares'!$C137,'Eurostat comsumption'!$D$2:$D$185,'Eurostat market shares'!$D137)/SUMIFS('Eurostat comsumption'!T$2:T$185,'Eurostat comsumption'!$C$2:$C$185,'Eurostat market shares'!$C137,'Eurostat comsumption'!$D$2:$D$185,"total"),0)</f>
        <v>0</v>
      </c>
      <c r="U137" s="5">
        <f>IFERROR(SUMIFS('Eurostat comsumption'!U$2:U$185,'Eurostat comsumption'!$C$2:$C$185,'Eurostat market shares'!$C137,'Eurostat comsumption'!$D$2:$D$185,'Eurostat market shares'!$D137)/SUMIFS('Eurostat comsumption'!U$2:U$185,'Eurostat comsumption'!$C$2:$C$185,'Eurostat market shares'!$C137,'Eurostat comsumption'!$D$2:$D$185,"total"),0)</f>
        <v>0</v>
      </c>
      <c r="V137" s="5">
        <f>IFERROR(SUMIFS('Eurostat comsumption'!V$2:V$185,'Eurostat comsumption'!$C$2:$C$185,'Eurostat market shares'!$C137,'Eurostat comsumption'!$D$2:$D$185,'Eurostat market shares'!$D137)/SUMIFS('Eurostat comsumption'!V$2:V$185,'Eurostat comsumption'!$C$2:$C$185,'Eurostat market shares'!$C137,'Eurostat comsumption'!$D$2:$D$185,"total"),0)</f>
        <v>0</v>
      </c>
      <c r="W137" s="5">
        <f>IFERROR(SUMIFS('Eurostat comsumption'!W$2:W$185,'Eurostat comsumption'!$C$2:$C$185,'Eurostat market shares'!$C137,'Eurostat comsumption'!$D$2:$D$185,'Eurostat market shares'!$D137)/SUMIFS('Eurostat comsumption'!W$2:W$185,'Eurostat comsumption'!$C$2:$C$185,'Eurostat market shares'!$C137,'Eurostat comsumption'!$D$2:$D$185,"total"),0)</f>
        <v>3.1461579119579171E-6</v>
      </c>
      <c r="X137" s="5">
        <f>IFERROR(SUMIFS('Eurostat comsumption'!X$2:X$185,'Eurostat comsumption'!$C$2:$C$185,'Eurostat market shares'!$C137,'Eurostat comsumption'!$D$2:$D$185,'Eurostat market shares'!$D137)/SUMIFS('Eurostat comsumption'!X$2:X$185,'Eurostat comsumption'!$C$2:$C$185,'Eurostat market shares'!$C137,'Eurostat comsumption'!$D$2:$D$185,"total"),0)</f>
        <v>3.126113677997787E-6</v>
      </c>
      <c r="Y137" s="5">
        <f>IFERROR(SUMIFS('Eurostat comsumption'!Y$2:Y$185,'Eurostat comsumption'!$C$2:$C$185,'Eurostat market shares'!$C137,'Eurostat comsumption'!$D$2:$D$185,'Eurostat market shares'!$D137)/SUMIFS('Eurostat comsumption'!Y$2:Y$185,'Eurostat comsumption'!$C$2:$C$185,'Eurostat market shares'!$C137,'Eurostat comsumption'!$D$2:$D$185,"total"),0)</f>
        <v>0</v>
      </c>
      <c r="Z137" s="5">
        <f>IFERROR(SUMIFS('Eurostat comsumption'!Z$2:Z$185,'Eurostat comsumption'!$C$2:$C$185,'Eurostat market shares'!$C137,'Eurostat comsumption'!$D$2:$D$185,'Eurostat market shares'!$D137)/SUMIFS('Eurostat comsumption'!Z$2:Z$185,'Eurostat comsumption'!$C$2:$C$185,'Eurostat market shares'!$C137,'Eurostat comsumption'!$D$2:$D$185,"total"),0)</f>
        <v>0</v>
      </c>
    </row>
    <row r="138" spans="1:26" x14ac:dyDescent="0.3">
      <c r="A138" t="s">
        <v>9</v>
      </c>
      <c r="B138" t="s">
        <v>10</v>
      </c>
      <c r="C138" t="s">
        <v>41</v>
      </c>
      <c r="D138" t="s">
        <v>19</v>
      </c>
      <c r="E138" t="s">
        <v>13</v>
      </c>
      <c r="F138" t="s">
        <v>14</v>
      </c>
      <c r="G138" t="s">
        <v>14</v>
      </c>
      <c r="H138" t="s">
        <v>73</v>
      </c>
      <c r="I138" t="s">
        <v>16</v>
      </c>
      <c r="J138" s="5">
        <f>IFERROR(SUMIFS('Eurostat comsumption'!J$2:J$185,'Eurostat comsumption'!$C$2:$C$185,'Eurostat market shares'!$C138,'Eurostat comsumption'!$D$2:$D$185,'Eurostat market shares'!$D138)/SUMIFS('Eurostat comsumption'!J$2:J$185,'Eurostat comsumption'!$C$2:$C$185,'Eurostat market shares'!$C138,'Eurostat comsumption'!$D$2:$D$185,"total"),0)</f>
        <v>1.0773494795318646E-2</v>
      </c>
      <c r="K138" s="5">
        <f>IFERROR(SUMIFS('Eurostat comsumption'!K$2:K$185,'Eurostat comsumption'!$C$2:$C$185,'Eurostat market shares'!$C138,'Eurostat comsumption'!$D$2:$D$185,'Eurostat market shares'!$D138)/SUMIFS('Eurostat comsumption'!K$2:K$185,'Eurostat comsumption'!$C$2:$C$185,'Eurostat market shares'!$C138,'Eurostat comsumption'!$D$2:$D$185,"total"),0)</f>
        <v>1.1315731725627432E-2</v>
      </c>
      <c r="L138" s="5">
        <f>IFERROR(SUMIFS('Eurostat comsumption'!L$2:L$185,'Eurostat comsumption'!$C$2:$C$185,'Eurostat market shares'!$C138,'Eurostat comsumption'!$D$2:$D$185,'Eurostat market shares'!$D138)/SUMIFS('Eurostat comsumption'!L$2:L$185,'Eurostat comsumption'!$C$2:$C$185,'Eurostat market shares'!$C138,'Eurostat comsumption'!$D$2:$D$185,"total"),0)</f>
        <v>1.1734529750534487E-2</v>
      </c>
      <c r="M138" s="5">
        <f>IFERROR(SUMIFS('Eurostat comsumption'!M$2:M$185,'Eurostat comsumption'!$C$2:$C$185,'Eurostat market shares'!$C138,'Eurostat comsumption'!$D$2:$D$185,'Eurostat market shares'!$D138)/SUMIFS('Eurostat comsumption'!M$2:M$185,'Eurostat comsumption'!$C$2:$C$185,'Eurostat market shares'!$C138,'Eurostat comsumption'!$D$2:$D$185,"total"),0)</f>
        <v>1.1928741607104181E-2</v>
      </c>
      <c r="N138" s="5">
        <f>IFERROR(SUMIFS('Eurostat comsumption'!N$2:N$185,'Eurostat comsumption'!$C$2:$C$185,'Eurostat market shares'!$C138,'Eurostat comsumption'!$D$2:$D$185,'Eurostat market shares'!$D138)/SUMIFS('Eurostat comsumption'!N$2:N$185,'Eurostat comsumption'!$C$2:$C$185,'Eurostat market shares'!$C138,'Eurostat comsumption'!$D$2:$D$185,"total"),0)</f>
        <v>1.1649515487825078E-2</v>
      </c>
      <c r="O138" s="5">
        <f>IFERROR(SUMIFS('Eurostat comsumption'!O$2:O$185,'Eurostat comsumption'!$C$2:$C$185,'Eurostat market shares'!$C138,'Eurostat comsumption'!$D$2:$D$185,'Eurostat market shares'!$D138)/SUMIFS('Eurostat comsumption'!O$2:O$185,'Eurostat comsumption'!$C$2:$C$185,'Eurostat market shares'!$C138,'Eurostat comsumption'!$D$2:$D$185,"total"),0)</f>
        <v>1.1543718925089751E-2</v>
      </c>
      <c r="P138" s="5">
        <f>IFERROR(SUMIFS('Eurostat comsumption'!P$2:P$185,'Eurostat comsumption'!$C$2:$C$185,'Eurostat market shares'!$C138,'Eurostat comsumption'!$D$2:$D$185,'Eurostat market shares'!$D138)/SUMIFS('Eurostat comsumption'!P$2:P$185,'Eurostat comsumption'!$C$2:$C$185,'Eurostat market shares'!$C138,'Eurostat comsumption'!$D$2:$D$185,"total"),0)</f>
        <v>7.92961191632288E-3</v>
      </c>
      <c r="Q138" s="5">
        <f>IFERROR(SUMIFS('Eurostat comsumption'!Q$2:Q$185,'Eurostat comsumption'!$C$2:$C$185,'Eurostat market shares'!$C138,'Eurostat comsumption'!$D$2:$D$185,'Eurostat market shares'!$D138)/SUMIFS('Eurostat comsumption'!Q$2:Q$185,'Eurostat comsumption'!$C$2:$C$185,'Eurostat market shares'!$C138,'Eurostat comsumption'!$D$2:$D$185,"total"),0)</f>
        <v>5.6156150480528438E-3</v>
      </c>
      <c r="R138" s="5">
        <f>IFERROR(SUMIFS('Eurostat comsumption'!R$2:R$185,'Eurostat comsumption'!$C$2:$C$185,'Eurostat market shares'!$C138,'Eurostat comsumption'!$D$2:$D$185,'Eurostat market shares'!$D138)/SUMIFS('Eurostat comsumption'!R$2:R$185,'Eurostat comsumption'!$C$2:$C$185,'Eurostat market shares'!$C138,'Eurostat comsumption'!$D$2:$D$185,"total"),0)</f>
        <v>6.619608152751838E-3</v>
      </c>
      <c r="S138" s="5">
        <f>IFERROR(SUMIFS('Eurostat comsumption'!S$2:S$185,'Eurostat comsumption'!$C$2:$C$185,'Eurostat market shares'!$C138,'Eurostat comsumption'!$D$2:$D$185,'Eurostat market shares'!$D138)/SUMIFS('Eurostat comsumption'!S$2:S$185,'Eurostat comsumption'!$C$2:$C$185,'Eurostat market shares'!$C138,'Eurostat comsumption'!$D$2:$D$185,"total"),0)</f>
        <v>6.7711754201320471E-3</v>
      </c>
      <c r="T138" s="5">
        <f>IFERROR(SUMIFS('Eurostat comsumption'!T$2:T$185,'Eurostat comsumption'!$C$2:$C$185,'Eurostat market shares'!$C138,'Eurostat comsumption'!$D$2:$D$185,'Eurostat market shares'!$D138)/SUMIFS('Eurostat comsumption'!T$2:T$185,'Eurostat comsumption'!$C$2:$C$185,'Eurostat market shares'!$C138,'Eurostat comsumption'!$D$2:$D$185,"total"),0)</f>
        <v>7.4478382447838243E-3</v>
      </c>
      <c r="U138" s="5">
        <f>IFERROR(SUMIFS('Eurostat comsumption'!U$2:U$185,'Eurostat comsumption'!$C$2:$C$185,'Eurostat market shares'!$C138,'Eurostat comsumption'!$D$2:$D$185,'Eurostat market shares'!$D138)/SUMIFS('Eurostat comsumption'!U$2:U$185,'Eurostat comsumption'!$C$2:$C$185,'Eurostat market shares'!$C138,'Eurostat comsumption'!$D$2:$D$185,"total"),0)</f>
        <v>1.077229173430567E-2</v>
      </c>
      <c r="V138" s="5">
        <f>IFERROR(SUMIFS('Eurostat comsumption'!V$2:V$185,'Eurostat comsumption'!$C$2:$C$185,'Eurostat market shares'!$C138,'Eurostat comsumption'!$D$2:$D$185,'Eurostat market shares'!$D138)/SUMIFS('Eurostat comsumption'!V$2:V$185,'Eurostat comsumption'!$C$2:$C$185,'Eurostat market shares'!$C138,'Eurostat comsumption'!$D$2:$D$185,"total"),0)</f>
        <v>1.1487841958960427E-2</v>
      </c>
      <c r="W138" s="5">
        <f>IFERROR(SUMIFS('Eurostat comsumption'!W$2:W$185,'Eurostat comsumption'!$C$2:$C$185,'Eurostat market shares'!$C138,'Eurostat comsumption'!$D$2:$D$185,'Eurostat market shares'!$D138)/SUMIFS('Eurostat comsumption'!W$2:W$185,'Eurostat comsumption'!$C$2:$C$185,'Eurostat market shares'!$C138,'Eurostat comsumption'!$D$2:$D$185,"total"),0)</f>
        <v>1.2314062067403287E-2</v>
      </c>
      <c r="X138" s="5">
        <f>IFERROR(SUMIFS('Eurostat comsumption'!X$2:X$185,'Eurostat comsumption'!$C$2:$C$185,'Eurostat market shares'!$C138,'Eurostat comsumption'!$D$2:$D$185,'Eurostat market shares'!$D138)/SUMIFS('Eurostat comsumption'!X$2:X$185,'Eurostat comsumption'!$C$2:$C$185,'Eurostat market shares'!$C138,'Eurostat comsumption'!$D$2:$D$185,"total"),0)</f>
        <v>1.1178982512520086E-2</v>
      </c>
      <c r="Y138" s="5">
        <f>IFERROR(SUMIFS('Eurostat comsumption'!Y$2:Y$185,'Eurostat comsumption'!$C$2:$C$185,'Eurostat market shares'!$C138,'Eurostat comsumption'!$D$2:$D$185,'Eurostat market shares'!$D138)/SUMIFS('Eurostat comsumption'!Y$2:Y$185,'Eurostat comsumption'!$C$2:$C$185,'Eurostat market shares'!$C138,'Eurostat comsumption'!$D$2:$D$185,"total"),0)</f>
        <v>1.5533789935318025E-2</v>
      </c>
      <c r="Z138" s="5">
        <f>IFERROR(SUMIFS('Eurostat comsumption'!Z$2:Z$185,'Eurostat comsumption'!$C$2:$C$185,'Eurostat market shares'!$C138,'Eurostat comsumption'!$D$2:$D$185,'Eurostat market shares'!$D138)/SUMIFS('Eurostat comsumption'!Z$2:Z$185,'Eurostat comsumption'!$C$2:$C$185,'Eurostat market shares'!$C138,'Eurostat comsumption'!$D$2:$D$185,"total"),0)</f>
        <v>1.3253025831102569E-2</v>
      </c>
    </row>
    <row r="139" spans="1:26" x14ac:dyDescent="0.3">
      <c r="A139" t="s">
        <v>9</v>
      </c>
      <c r="B139" t="s">
        <v>10</v>
      </c>
      <c r="C139" t="s">
        <v>41</v>
      </c>
      <c r="D139" t="s">
        <v>20</v>
      </c>
      <c r="E139" t="s">
        <v>13</v>
      </c>
      <c r="F139" t="s">
        <v>14</v>
      </c>
      <c r="G139" t="s">
        <v>14</v>
      </c>
      <c r="H139" t="s">
        <v>73</v>
      </c>
      <c r="I139" t="s">
        <v>16</v>
      </c>
      <c r="J139" s="5">
        <f>IFERROR(SUMIFS('Eurostat comsumption'!J$2:J$185,'Eurostat comsumption'!$C$2:$C$185,'Eurostat market shares'!$C139,'Eurostat comsumption'!$D$2:$D$185,'Eurostat market shares'!$D139)/SUMIFS('Eurostat comsumption'!J$2:J$185,'Eurostat comsumption'!$C$2:$C$185,'Eurostat market shares'!$C139,'Eurostat comsumption'!$D$2:$D$185,"total"),0)</f>
        <v>2.1155773299187173E-3</v>
      </c>
      <c r="K139" s="5">
        <f>IFERROR(SUMIFS('Eurostat comsumption'!K$2:K$185,'Eurostat comsumption'!$C$2:$C$185,'Eurostat market shares'!$C139,'Eurostat comsumption'!$D$2:$D$185,'Eurostat market shares'!$D139)/SUMIFS('Eurostat comsumption'!K$2:K$185,'Eurostat comsumption'!$C$2:$C$185,'Eurostat market shares'!$C139,'Eurostat comsumption'!$D$2:$D$185,"total"),0)</f>
        <v>2.0298441957428133E-3</v>
      </c>
      <c r="L139" s="5">
        <f>IFERROR(SUMIFS('Eurostat comsumption'!L$2:L$185,'Eurostat comsumption'!$C$2:$C$185,'Eurostat market shares'!$C139,'Eurostat comsumption'!$D$2:$D$185,'Eurostat market shares'!$D139)/SUMIFS('Eurostat comsumption'!L$2:L$185,'Eurostat comsumption'!$C$2:$C$185,'Eurostat market shares'!$C139,'Eurostat comsumption'!$D$2:$D$185,"total"),0)</f>
        <v>3.9172035266218956E-3</v>
      </c>
      <c r="M139" s="5">
        <f>IFERROR(SUMIFS('Eurostat comsumption'!M$2:M$185,'Eurostat comsumption'!$C$2:$C$185,'Eurostat market shares'!$C139,'Eurostat comsumption'!$D$2:$D$185,'Eurostat market shares'!$D139)/SUMIFS('Eurostat comsumption'!M$2:M$185,'Eurostat comsumption'!$C$2:$C$185,'Eurostat market shares'!$C139,'Eurostat comsumption'!$D$2:$D$185,"total"),0)</f>
        <v>5.1196664500758066E-3</v>
      </c>
      <c r="N139" s="5">
        <f>IFERROR(SUMIFS('Eurostat comsumption'!N$2:N$185,'Eurostat comsumption'!$C$2:$C$185,'Eurostat market shares'!$C139,'Eurostat comsumption'!$D$2:$D$185,'Eurostat market shares'!$D139)/SUMIFS('Eurostat comsumption'!N$2:N$185,'Eurostat comsumption'!$C$2:$C$185,'Eurostat market shares'!$C139,'Eurostat comsumption'!$D$2:$D$185,"total"),0)</f>
        <v>4.4931257246976974E-3</v>
      </c>
      <c r="O139" s="5">
        <f>IFERROR(SUMIFS('Eurostat comsumption'!O$2:O$185,'Eurostat comsumption'!$C$2:$C$185,'Eurostat market shares'!$C139,'Eurostat comsumption'!$D$2:$D$185,'Eurostat market shares'!$D139)/SUMIFS('Eurostat comsumption'!O$2:O$185,'Eurostat comsumption'!$C$2:$C$185,'Eurostat market shares'!$C139,'Eurostat comsumption'!$D$2:$D$185,"total"),0)</f>
        <v>6.4014940992093887E-3</v>
      </c>
      <c r="P139" s="5">
        <f>IFERROR(SUMIFS('Eurostat comsumption'!P$2:P$185,'Eurostat comsumption'!$C$2:$C$185,'Eurostat market shares'!$C139,'Eurostat comsumption'!$D$2:$D$185,'Eurostat market shares'!$D139)/SUMIFS('Eurostat comsumption'!P$2:P$185,'Eurostat comsumption'!$C$2:$C$185,'Eurostat market shares'!$C139,'Eurostat comsumption'!$D$2:$D$185,"total"),0)</f>
        <v>4.1376121110340376E-3</v>
      </c>
      <c r="Q139" s="5">
        <f>IFERROR(SUMIFS('Eurostat comsumption'!Q$2:Q$185,'Eurostat comsumption'!$C$2:$C$185,'Eurostat market shares'!$C139,'Eurostat comsumption'!$D$2:$D$185,'Eurostat market shares'!$D139)/SUMIFS('Eurostat comsumption'!Q$2:Q$185,'Eurostat comsumption'!$C$2:$C$185,'Eurostat market shares'!$C139,'Eurostat comsumption'!$D$2:$D$185,"total"),0)</f>
        <v>8.9679742206178366E-3</v>
      </c>
      <c r="R139" s="5">
        <f>IFERROR(SUMIFS('Eurostat comsumption'!R$2:R$185,'Eurostat comsumption'!$C$2:$C$185,'Eurostat market shares'!$C139,'Eurostat comsumption'!$D$2:$D$185,'Eurostat market shares'!$D139)/SUMIFS('Eurostat comsumption'!R$2:R$185,'Eurostat comsumption'!$C$2:$C$185,'Eurostat market shares'!$C139,'Eurostat comsumption'!$D$2:$D$185,"total"),0)</f>
        <v>1.5025498937852662E-2</v>
      </c>
      <c r="S139" s="5">
        <f>IFERROR(SUMIFS('Eurostat comsumption'!S$2:S$185,'Eurostat comsumption'!$C$2:$C$185,'Eurostat market shares'!$C139,'Eurostat comsumption'!$D$2:$D$185,'Eurostat market shares'!$D139)/SUMIFS('Eurostat comsumption'!S$2:S$185,'Eurostat comsumption'!$C$2:$C$185,'Eurostat market shares'!$C139,'Eurostat comsumption'!$D$2:$D$185,"total"),0)</f>
        <v>2.7812728332634328E-2</v>
      </c>
      <c r="T139" s="5">
        <f>IFERROR(SUMIFS('Eurostat comsumption'!T$2:T$185,'Eurostat comsumption'!$C$2:$C$185,'Eurostat market shares'!$C139,'Eurostat comsumption'!$D$2:$D$185,'Eurostat market shares'!$D139)/SUMIFS('Eurostat comsumption'!T$2:T$185,'Eurostat comsumption'!$C$2:$C$185,'Eurostat market shares'!$C139,'Eurostat comsumption'!$D$2:$D$185,"total"),0)</f>
        <v>3.7959776295977625E-2</v>
      </c>
      <c r="U139" s="5">
        <f>IFERROR(SUMIFS('Eurostat comsumption'!U$2:U$185,'Eurostat comsumption'!$C$2:$C$185,'Eurostat market shares'!$C139,'Eurostat comsumption'!$D$2:$D$185,'Eurostat market shares'!$D139)/SUMIFS('Eurostat comsumption'!U$2:U$185,'Eurostat comsumption'!$C$2:$C$185,'Eurostat market shares'!$C139,'Eurostat comsumption'!$D$2:$D$185,"total"),0)</f>
        <v>4.6935224727987147E-2</v>
      </c>
      <c r="V139" s="5">
        <f>IFERROR(SUMIFS('Eurostat comsumption'!V$2:V$185,'Eurostat comsumption'!$C$2:$C$185,'Eurostat market shares'!$C139,'Eurostat comsumption'!$D$2:$D$185,'Eurostat market shares'!$D139)/SUMIFS('Eurostat comsumption'!V$2:V$185,'Eurostat comsumption'!$C$2:$C$185,'Eurostat market shares'!$C139,'Eurostat comsumption'!$D$2:$D$185,"total"),0)</f>
        <v>6.2590896687387362E-2</v>
      </c>
      <c r="W139" s="5">
        <f>IFERROR(SUMIFS('Eurostat comsumption'!W$2:W$185,'Eurostat comsumption'!$C$2:$C$185,'Eurostat market shares'!$C139,'Eurostat comsumption'!$D$2:$D$185,'Eurostat market shares'!$D139)/SUMIFS('Eurostat comsumption'!W$2:W$185,'Eurostat comsumption'!$C$2:$C$185,'Eurostat market shares'!$C139,'Eurostat comsumption'!$D$2:$D$185,"total"),0)</f>
        <v>2.779315899423624E-2</v>
      </c>
      <c r="X139" s="5">
        <f>IFERROR(SUMIFS('Eurostat comsumption'!X$2:X$185,'Eurostat comsumption'!$C$2:$C$185,'Eurostat market shares'!$C139,'Eurostat comsumption'!$D$2:$D$185,'Eurostat market shares'!$D139)/SUMIFS('Eurostat comsumption'!X$2:X$185,'Eurostat comsumption'!$C$2:$C$185,'Eurostat market shares'!$C139,'Eurostat comsumption'!$D$2:$D$185,"total"),0)</f>
        <v>2.9723088850402955E-2</v>
      </c>
      <c r="Y139" s="5">
        <f>IFERROR(SUMIFS('Eurostat comsumption'!Y$2:Y$185,'Eurostat comsumption'!$C$2:$C$185,'Eurostat market shares'!$C139,'Eurostat comsumption'!$D$2:$D$185,'Eurostat market shares'!$D139)/SUMIFS('Eurostat comsumption'!Y$2:Y$185,'Eurostat comsumption'!$C$2:$C$185,'Eurostat market shares'!$C139,'Eurostat comsumption'!$D$2:$D$185,"total"),0)</f>
        <v>2.8511838527131322E-2</v>
      </c>
      <c r="Z139" s="5">
        <f>IFERROR(SUMIFS('Eurostat comsumption'!Z$2:Z$185,'Eurostat comsumption'!$C$2:$C$185,'Eurostat market shares'!$C139,'Eurostat comsumption'!$D$2:$D$185,'Eurostat market shares'!$D139)/SUMIFS('Eurostat comsumption'!Z$2:Z$185,'Eurostat comsumption'!$C$2:$C$185,'Eurostat market shares'!$C139,'Eurostat comsumption'!$D$2:$D$185,"total"),0)</f>
        <v>3.112201706820418E-2</v>
      </c>
    </row>
    <row r="140" spans="1:26" x14ac:dyDescent="0.3">
      <c r="A140" t="s">
        <v>9</v>
      </c>
      <c r="B140" t="s">
        <v>10</v>
      </c>
      <c r="C140" t="s">
        <v>41</v>
      </c>
      <c r="D140" t="s">
        <v>21</v>
      </c>
      <c r="E140" t="s">
        <v>13</v>
      </c>
      <c r="F140" t="s">
        <v>14</v>
      </c>
      <c r="G140" t="s">
        <v>14</v>
      </c>
      <c r="H140" t="s">
        <v>73</v>
      </c>
      <c r="I140" t="s">
        <v>16</v>
      </c>
      <c r="J140" s="5">
        <f>IFERROR(SUMIFS('Eurostat comsumption'!J$2:J$185,'Eurostat comsumption'!$C$2:$C$185,'Eurostat market shares'!$C140,'Eurostat comsumption'!$D$2:$D$185,'Eurostat market shares'!$D140)/SUMIFS('Eurostat comsumption'!J$2:J$185,'Eurostat comsumption'!$C$2:$C$185,'Eurostat market shares'!$C140,'Eurostat comsumption'!$D$2:$D$185,"total"),0)</f>
        <v>0</v>
      </c>
      <c r="K140" s="5">
        <f>IFERROR(SUMIFS('Eurostat comsumption'!K$2:K$185,'Eurostat comsumption'!$C$2:$C$185,'Eurostat market shares'!$C140,'Eurostat comsumption'!$D$2:$D$185,'Eurostat market shares'!$D140)/SUMIFS('Eurostat comsumption'!K$2:K$185,'Eurostat comsumption'!$C$2:$C$185,'Eurostat market shares'!$C140,'Eurostat comsumption'!$D$2:$D$185,"total"),0)</f>
        <v>0</v>
      </c>
      <c r="L140" s="5">
        <f>IFERROR(SUMIFS('Eurostat comsumption'!L$2:L$185,'Eurostat comsumption'!$C$2:$C$185,'Eurostat market shares'!$C140,'Eurostat comsumption'!$D$2:$D$185,'Eurostat market shares'!$D140)/SUMIFS('Eurostat comsumption'!L$2:L$185,'Eurostat comsumption'!$C$2:$C$185,'Eurostat market shares'!$C140,'Eurostat comsumption'!$D$2:$D$185,"total"),0)</f>
        <v>0</v>
      </c>
      <c r="M140" s="5">
        <f>IFERROR(SUMIFS('Eurostat comsumption'!M$2:M$185,'Eurostat comsumption'!$C$2:$C$185,'Eurostat market shares'!$C140,'Eurostat comsumption'!$D$2:$D$185,'Eurostat market shares'!$D140)/SUMIFS('Eurostat comsumption'!M$2:M$185,'Eurostat comsumption'!$C$2:$C$185,'Eurostat market shares'!$C140,'Eurostat comsumption'!$D$2:$D$185,"total"),0)</f>
        <v>0</v>
      </c>
      <c r="N140" s="5">
        <f>IFERROR(SUMIFS('Eurostat comsumption'!N$2:N$185,'Eurostat comsumption'!$C$2:$C$185,'Eurostat market shares'!$C140,'Eurostat comsumption'!$D$2:$D$185,'Eurostat market shares'!$D140)/SUMIFS('Eurostat comsumption'!N$2:N$185,'Eurostat comsumption'!$C$2:$C$185,'Eurostat market shares'!$C140,'Eurostat comsumption'!$D$2:$D$185,"total"),0)</f>
        <v>0</v>
      </c>
      <c r="O140" s="5">
        <f>IFERROR(SUMIFS('Eurostat comsumption'!O$2:O$185,'Eurostat comsumption'!$C$2:$C$185,'Eurostat market shares'!$C140,'Eurostat comsumption'!$D$2:$D$185,'Eurostat market shares'!$D140)/SUMIFS('Eurostat comsumption'!O$2:O$185,'Eurostat comsumption'!$C$2:$C$185,'Eurostat market shares'!$C140,'Eurostat comsumption'!$D$2:$D$185,"total"),0)</f>
        <v>0</v>
      </c>
      <c r="P140" s="5">
        <f>IFERROR(SUMIFS('Eurostat comsumption'!P$2:P$185,'Eurostat comsumption'!$C$2:$C$185,'Eurostat market shares'!$C140,'Eurostat comsumption'!$D$2:$D$185,'Eurostat market shares'!$D140)/SUMIFS('Eurostat comsumption'!P$2:P$185,'Eurostat comsumption'!$C$2:$C$185,'Eurostat market shares'!$C140,'Eurostat comsumption'!$D$2:$D$185,"total"),0)</f>
        <v>0</v>
      </c>
      <c r="Q140" s="5">
        <f>IFERROR(SUMIFS('Eurostat comsumption'!Q$2:Q$185,'Eurostat comsumption'!$C$2:$C$185,'Eurostat market shares'!$C140,'Eurostat comsumption'!$D$2:$D$185,'Eurostat market shares'!$D140)/SUMIFS('Eurostat comsumption'!Q$2:Q$185,'Eurostat comsumption'!$C$2:$C$185,'Eurostat market shares'!$C140,'Eurostat comsumption'!$D$2:$D$185,"total"),0)</f>
        <v>0</v>
      </c>
      <c r="R140" s="5">
        <f>IFERROR(SUMIFS('Eurostat comsumption'!R$2:R$185,'Eurostat comsumption'!$C$2:$C$185,'Eurostat market shares'!$C140,'Eurostat comsumption'!$D$2:$D$185,'Eurostat market shares'!$D140)/SUMIFS('Eurostat comsumption'!R$2:R$185,'Eurostat comsumption'!$C$2:$C$185,'Eurostat market shares'!$C140,'Eurostat comsumption'!$D$2:$D$185,"total"),0)</f>
        <v>0</v>
      </c>
      <c r="S140" s="5">
        <f>IFERROR(SUMIFS('Eurostat comsumption'!S$2:S$185,'Eurostat comsumption'!$C$2:$C$185,'Eurostat market shares'!$C140,'Eurostat comsumption'!$D$2:$D$185,'Eurostat market shares'!$D140)/SUMIFS('Eurostat comsumption'!S$2:S$185,'Eurostat comsumption'!$C$2:$C$185,'Eurostat market shares'!$C140,'Eurostat comsumption'!$D$2:$D$185,"total"),0)</f>
        <v>0</v>
      </c>
      <c r="T140" s="5">
        <f>IFERROR(SUMIFS('Eurostat comsumption'!T$2:T$185,'Eurostat comsumption'!$C$2:$C$185,'Eurostat market shares'!$C140,'Eurostat comsumption'!$D$2:$D$185,'Eurostat market shares'!$D140)/SUMIFS('Eurostat comsumption'!T$2:T$185,'Eurostat comsumption'!$C$2:$C$185,'Eurostat market shares'!$C140,'Eurostat comsumption'!$D$2:$D$185,"total"),0)</f>
        <v>0</v>
      </c>
      <c r="U140" s="5">
        <f>IFERROR(SUMIFS('Eurostat comsumption'!U$2:U$185,'Eurostat comsumption'!$C$2:$C$185,'Eurostat market shares'!$C140,'Eurostat comsumption'!$D$2:$D$185,'Eurostat market shares'!$D140)/SUMIFS('Eurostat comsumption'!U$2:U$185,'Eurostat comsumption'!$C$2:$C$185,'Eurostat market shares'!$C140,'Eurostat comsumption'!$D$2:$D$185,"total"),0)</f>
        <v>0</v>
      </c>
      <c r="V140" s="5">
        <f>IFERROR(SUMIFS('Eurostat comsumption'!V$2:V$185,'Eurostat comsumption'!$C$2:$C$185,'Eurostat market shares'!$C140,'Eurostat comsumption'!$D$2:$D$185,'Eurostat market shares'!$D140)/SUMIFS('Eurostat comsumption'!V$2:V$185,'Eurostat comsumption'!$C$2:$C$185,'Eurostat market shares'!$C140,'Eurostat comsumption'!$D$2:$D$185,"total"),0)</f>
        <v>0</v>
      </c>
      <c r="W140" s="5">
        <f>IFERROR(SUMIFS('Eurostat comsumption'!W$2:W$185,'Eurostat comsumption'!$C$2:$C$185,'Eurostat market shares'!$C140,'Eurostat comsumption'!$D$2:$D$185,'Eurostat market shares'!$D140)/SUMIFS('Eurostat comsumption'!W$2:W$185,'Eurostat comsumption'!$C$2:$C$185,'Eurostat market shares'!$C140,'Eurostat comsumption'!$D$2:$D$185,"total"),0)</f>
        <v>0</v>
      </c>
      <c r="X140" s="5">
        <f>IFERROR(SUMIFS('Eurostat comsumption'!X$2:X$185,'Eurostat comsumption'!$C$2:$C$185,'Eurostat market shares'!$C140,'Eurostat comsumption'!$D$2:$D$185,'Eurostat market shares'!$D140)/SUMIFS('Eurostat comsumption'!X$2:X$185,'Eurostat comsumption'!$C$2:$C$185,'Eurostat market shares'!$C140,'Eurostat comsumption'!$D$2:$D$185,"total"),0)</f>
        <v>0</v>
      </c>
      <c r="Y140" s="5">
        <f>IFERROR(SUMIFS('Eurostat comsumption'!Y$2:Y$185,'Eurostat comsumption'!$C$2:$C$185,'Eurostat market shares'!$C140,'Eurostat comsumption'!$D$2:$D$185,'Eurostat market shares'!$D140)/SUMIFS('Eurostat comsumption'!Y$2:Y$185,'Eurostat comsumption'!$C$2:$C$185,'Eurostat market shares'!$C140,'Eurostat comsumption'!$D$2:$D$185,"total"),0)</f>
        <v>0</v>
      </c>
      <c r="Z140" s="5">
        <f>IFERROR(SUMIFS('Eurostat comsumption'!Z$2:Z$185,'Eurostat comsumption'!$C$2:$C$185,'Eurostat market shares'!$C140,'Eurostat comsumption'!$D$2:$D$185,'Eurostat market shares'!$D140)/SUMIFS('Eurostat comsumption'!Z$2:Z$185,'Eurostat comsumption'!$C$2:$C$185,'Eurostat market shares'!$C140,'Eurostat comsumption'!$D$2:$D$185,"total"),0)</f>
        <v>0</v>
      </c>
    </row>
    <row r="141" spans="1:26" x14ac:dyDescent="0.3">
      <c r="A141" t="s">
        <v>9</v>
      </c>
      <c r="B141" t="s">
        <v>10</v>
      </c>
      <c r="C141" t="s">
        <v>41</v>
      </c>
      <c r="D141" t="s">
        <v>22</v>
      </c>
      <c r="E141" t="s">
        <v>13</v>
      </c>
      <c r="F141" t="s">
        <v>14</v>
      </c>
      <c r="G141" t="s">
        <v>14</v>
      </c>
      <c r="H141" t="s">
        <v>73</v>
      </c>
      <c r="I141" t="s">
        <v>16</v>
      </c>
      <c r="J141" s="5">
        <f>IFERROR(SUMIFS('Eurostat comsumption'!J$2:J$185,'Eurostat comsumption'!$C$2:$C$185,'Eurostat market shares'!$C141,'Eurostat comsumption'!$D$2:$D$185,'Eurostat market shares'!$D141)/SUMIFS('Eurostat comsumption'!J$2:J$185,'Eurostat comsumption'!$C$2:$C$185,'Eurostat market shares'!$C141,'Eurostat comsumption'!$D$2:$D$185,"total"),0)</f>
        <v>0.9868009641976907</v>
      </c>
      <c r="K141" s="5">
        <f>IFERROR(SUMIFS('Eurostat comsumption'!K$2:K$185,'Eurostat comsumption'!$C$2:$C$185,'Eurostat market shares'!$C141,'Eurostat comsumption'!$D$2:$D$185,'Eurostat market shares'!$D141)/SUMIFS('Eurostat comsumption'!K$2:K$185,'Eurostat comsumption'!$C$2:$C$185,'Eurostat market shares'!$C141,'Eurostat comsumption'!$D$2:$D$185,"total"),0)</f>
        <v>0.98634258457202917</v>
      </c>
      <c r="L141" s="5">
        <f>IFERROR(SUMIFS('Eurostat comsumption'!L$2:L$185,'Eurostat comsumption'!$C$2:$C$185,'Eurostat market shares'!$C141,'Eurostat comsumption'!$D$2:$D$185,'Eurostat market shares'!$D141)/SUMIFS('Eurostat comsumption'!L$2:L$185,'Eurostat comsumption'!$C$2:$C$185,'Eurostat market shares'!$C141,'Eurostat comsumption'!$D$2:$D$185,"total"),0)</f>
        <v>0.98432833908862383</v>
      </c>
      <c r="M141" s="5">
        <f>IFERROR(SUMIFS('Eurostat comsumption'!M$2:M$185,'Eurostat comsumption'!$C$2:$C$185,'Eurostat market shares'!$C141,'Eurostat comsumption'!$D$2:$D$185,'Eurostat market shares'!$D141)/SUMIFS('Eurostat comsumption'!M$2:M$185,'Eurostat comsumption'!$C$2:$C$185,'Eurostat market shares'!$C141,'Eurostat comsumption'!$D$2:$D$185,"total"),0)</f>
        <v>0.98295159194282011</v>
      </c>
      <c r="N141" s="5">
        <f>IFERROR(SUMIFS('Eurostat comsumption'!N$2:N$185,'Eurostat comsumption'!$C$2:$C$185,'Eurostat market shares'!$C141,'Eurostat comsumption'!$D$2:$D$185,'Eurostat market shares'!$D141)/SUMIFS('Eurostat comsumption'!N$2:N$185,'Eurostat comsumption'!$C$2:$C$185,'Eurostat market shares'!$C141,'Eurostat comsumption'!$D$2:$D$185,"total"),0)</f>
        <v>0.98385735878747715</v>
      </c>
      <c r="O141" s="5">
        <f>IFERROR(SUMIFS('Eurostat comsumption'!O$2:O$185,'Eurostat comsumption'!$C$2:$C$185,'Eurostat market shares'!$C141,'Eurostat comsumption'!$D$2:$D$185,'Eurostat market shares'!$D141)/SUMIFS('Eurostat comsumption'!O$2:O$185,'Eurostat comsumption'!$C$2:$C$185,'Eurostat market shares'!$C141,'Eurostat comsumption'!$D$2:$D$185,"total"),0)</f>
        <v>0.98205228345825879</v>
      </c>
      <c r="P141" s="5">
        <f>IFERROR(SUMIFS('Eurostat comsumption'!P$2:P$185,'Eurostat comsumption'!$C$2:$C$185,'Eurostat market shares'!$C141,'Eurostat comsumption'!$D$2:$D$185,'Eurostat market shares'!$D141)/SUMIFS('Eurostat comsumption'!P$2:P$185,'Eurostat comsumption'!$C$2:$C$185,'Eurostat market shares'!$C141,'Eurostat comsumption'!$D$2:$D$185,"total"),0)</f>
        <v>0.98641889671790006</v>
      </c>
      <c r="Q141" s="5">
        <f>IFERROR(SUMIFS('Eurostat comsumption'!Q$2:Q$185,'Eurostat comsumption'!$C$2:$C$185,'Eurostat market shares'!$C141,'Eurostat comsumption'!$D$2:$D$185,'Eurostat market shares'!$D141)/SUMIFS('Eurostat comsumption'!Q$2:Q$185,'Eurostat comsumption'!$C$2:$C$185,'Eurostat market shares'!$C141,'Eurostat comsumption'!$D$2:$D$185,"total"),0)</f>
        <v>0.98380519934606547</v>
      </c>
      <c r="R141" s="5">
        <f>IFERROR(SUMIFS('Eurostat comsumption'!R$2:R$185,'Eurostat comsumption'!$C$2:$C$185,'Eurostat market shares'!$C141,'Eurostat comsumption'!$D$2:$D$185,'Eurostat market shares'!$D141)/SUMIFS('Eurostat comsumption'!R$2:R$185,'Eurostat comsumption'!$C$2:$C$185,'Eurostat market shares'!$C141,'Eurostat comsumption'!$D$2:$D$185,"total"),0)</f>
        <v>0.9767314481965701</v>
      </c>
      <c r="S141" s="5">
        <f>IFERROR(SUMIFS('Eurostat comsumption'!S$2:S$185,'Eurostat comsumption'!$C$2:$C$185,'Eurostat market shares'!$C141,'Eurostat comsumption'!$D$2:$D$185,'Eurostat market shares'!$D141)/SUMIFS('Eurostat comsumption'!S$2:S$185,'Eurostat comsumption'!$C$2:$C$185,'Eurostat market shares'!$C141,'Eurostat comsumption'!$D$2:$D$185,"total"),0)</f>
        <v>0.96318717406958987</v>
      </c>
      <c r="T141" s="5">
        <f>IFERROR(SUMIFS('Eurostat comsumption'!T$2:T$185,'Eurostat comsumption'!$C$2:$C$185,'Eurostat market shares'!$C141,'Eurostat comsumption'!$D$2:$D$185,'Eurostat market shares'!$D141)/SUMIFS('Eurostat comsumption'!T$2:T$185,'Eurostat comsumption'!$C$2:$C$185,'Eurostat market shares'!$C141,'Eurostat comsumption'!$D$2:$D$185,"total"),0)</f>
        <v>0.95207033770703386</v>
      </c>
      <c r="U141" s="5">
        <f>IFERROR(SUMIFS('Eurostat comsumption'!U$2:U$185,'Eurostat comsumption'!$C$2:$C$185,'Eurostat market shares'!$C141,'Eurostat comsumption'!$D$2:$D$185,'Eurostat market shares'!$D141)/SUMIFS('Eurostat comsumption'!U$2:U$185,'Eurostat comsumption'!$C$2:$C$185,'Eurostat market shares'!$C141,'Eurostat comsumption'!$D$2:$D$185,"total"),0)</f>
        <v>0.93998096395638908</v>
      </c>
      <c r="V141" s="5">
        <f>IFERROR(SUMIFS('Eurostat comsumption'!V$2:V$185,'Eurostat comsumption'!$C$2:$C$185,'Eurostat market shares'!$C141,'Eurostat comsumption'!$D$2:$D$185,'Eurostat market shares'!$D141)/SUMIFS('Eurostat comsumption'!V$2:V$185,'Eurostat comsumption'!$C$2:$C$185,'Eurostat market shares'!$C141,'Eurostat comsumption'!$D$2:$D$185,"total"),0)</f>
        <v>0.92222092280566015</v>
      </c>
      <c r="W141" s="5">
        <f>IFERROR(SUMIFS('Eurostat comsumption'!W$2:W$185,'Eurostat comsumption'!$C$2:$C$185,'Eurostat market shares'!$C141,'Eurostat comsumption'!$D$2:$D$185,'Eurostat market shares'!$D141)/SUMIFS('Eurostat comsumption'!W$2:W$185,'Eurostat comsumption'!$C$2:$C$185,'Eurostat market shares'!$C141,'Eurostat comsumption'!$D$2:$D$185,"total"),0)</f>
        <v>0.95612682791774684</v>
      </c>
      <c r="X141" s="5">
        <f>IFERROR(SUMIFS('Eurostat comsumption'!X$2:X$185,'Eurostat comsumption'!$C$2:$C$185,'Eurostat market shares'!$C141,'Eurostat comsumption'!$D$2:$D$185,'Eurostat market shares'!$D141)/SUMIFS('Eurostat comsumption'!X$2:X$185,'Eurostat comsumption'!$C$2:$C$185,'Eurostat market shares'!$C141,'Eurostat comsumption'!$D$2:$D$185,"total"),0)</f>
        <v>0.95645323646549085</v>
      </c>
      <c r="Y141" s="5">
        <f>IFERROR(SUMIFS('Eurostat comsumption'!Y$2:Y$185,'Eurostat comsumption'!$C$2:$C$185,'Eurostat market shares'!$C141,'Eurostat comsumption'!$D$2:$D$185,'Eurostat market shares'!$D141)/SUMIFS('Eurostat comsumption'!Y$2:Y$185,'Eurostat comsumption'!$C$2:$C$185,'Eurostat market shares'!$C141,'Eurostat comsumption'!$D$2:$D$185,"total"),0)</f>
        <v>0.94620447120848783</v>
      </c>
      <c r="Z141" s="5">
        <f>IFERROR(SUMIFS('Eurostat comsumption'!Z$2:Z$185,'Eurostat comsumption'!$C$2:$C$185,'Eurostat market shares'!$C141,'Eurostat comsumption'!$D$2:$D$185,'Eurostat market shares'!$D141)/SUMIFS('Eurostat comsumption'!Z$2:Z$185,'Eurostat comsumption'!$C$2:$C$185,'Eurostat market shares'!$C141,'Eurostat comsumption'!$D$2:$D$185,"total"),0)</f>
        <v>0.94575811654883657</v>
      </c>
    </row>
    <row r="142" spans="1:26" x14ac:dyDescent="0.3">
      <c r="A142" t="s">
        <v>9</v>
      </c>
      <c r="B142" t="s">
        <v>10</v>
      </c>
      <c r="C142" t="s">
        <v>42</v>
      </c>
      <c r="D142" t="s">
        <v>12</v>
      </c>
      <c r="E142" t="s">
        <v>13</v>
      </c>
      <c r="F142" t="s">
        <v>14</v>
      </c>
      <c r="G142" t="s">
        <v>14</v>
      </c>
      <c r="H142" t="s">
        <v>73</v>
      </c>
      <c r="I142" t="s">
        <v>16</v>
      </c>
      <c r="J142" s="5">
        <f>IFERROR(SUMIFS('Eurostat comsumption'!J$2:J$185,'Eurostat comsumption'!$C$2:$C$185,'Eurostat market shares'!$C142,'Eurostat comsumption'!$D$2:$D$185,'Eurostat market shares'!$D142)/SUMIFS('Eurostat comsumption'!J$2:J$185,'Eurostat comsumption'!$C$2:$C$185,'Eurostat market shares'!$C142,'Eurostat comsumption'!$D$2:$D$185,"total"),0)</f>
        <v>1</v>
      </c>
      <c r="K142" s="5">
        <f>IFERROR(SUMIFS('Eurostat comsumption'!K$2:K$185,'Eurostat comsumption'!$C$2:$C$185,'Eurostat market shares'!$C142,'Eurostat comsumption'!$D$2:$D$185,'Eurostat market shares'!$D142)/SUMIFS('Eurostat comsumption'!K$2:K$185,'Eurostat comsumption'!$C$2:$C$185,'Eurostat market shares'!$C142,'Eurostat comsumption'!$D$2:$D$185,"total"),0)</f>
        <v>1</v>
      </c>
      <c r="L142" s="5">
        <f>IFERROR(SUMIFS('Eurostat comsumption'!L$2:L$185,'Eurostat comsumption'!$C$2:$C$185,'Eurostat market shares'!$C142,'Eurostat comsumption'!$D$2:$D$185,'Eurostat market shares'!$D142)/SUMIFS('Eurostat comsumption'!L$2:L$185,'Eurostat comsumption'!$C$2:$C$185,'Eurostat market shares'!$C142,'Eurostat comsumption'!$D$2:$D$185,"total"),0)</f>
        <v>1</v>
      </c>
      <c r="M142" s="5">
        <f>IFERROR(SUMIFS('Eurostat comsumption'!M$2:M$185,'Eurostat comsumption'!$C$2:$C$185,'Eurostat market shares'!$C142,'Eurostat comsumption'!$D$2:$D$185,'Eurostat market shares'!$D142)/SUMIFS('Eurostat comsumption'!M$2:M$185,'Eurostat comsumption'!$C$2:$C$185,'Eurostat market shares'!$C142,'Eurostat comsumption'!$D$2:$D$185,"total"),0)</f>
        <v>1</v>
      </c>
      <c r="N142" s="5">
        <f>IFERROR(SUMIFS('Eurostat comsumption'!N$2:N$185,'Eurostat comsumption'!$C$2:$C$185,'Eurostat market shares'!$C142,'Eurostat comsumption'!$D$2:$D$185,'Eurostat market shares'!$D142)/SUMIFS('Eurostat comsumption'!N$2:N$185,'Eurostat comsumption'!$C$2:$C$185,'Eurostat market shares'!$C142,'Eurostat comsumption'!$D$2:$D$185,"total"),0)</f>
        <v>1</v>
      </c>
      <c r="O142" s="5">
        <f>IFERROR(SUMIFS('Eurostat comsumption'!O$2:O$185,'Eurostat comsumption'!$C$2:$C$185,'Eurostat market shares'!$C142,'Eurostat comsumption'!$D$2:$D$185,'Eurostat market shares'!$D142)/SUMIFS('Eurostat comsumption'!O$2:O$185,'Eurostat comsumption'!$C$2:$C$185,'Eurostat market shares'!$C142,'Eurostat comsumption'!$D$2:$D$185,"total"),0)</f>
        <v>1</v>
      </c>
      <c r="P142" s="5">
        <f>IFERROR(SUMIFS('Eurostat comsumption'!P$2:P$185,'Eurostat comsumption'!$C$2:$C$185,'Eurostat market shares'!$C142,'Eurostat comsumption'!$D$2:$D$185,'Eurostat market shares'!$D142)/SUMIFS('Eurostat comsumption'!P$2:P$185,'Eurostat comsumption'!$C$2:$C$185,'Eurostat market shares'!$C142,'Eurostat comsumption'!$D$2:$D$185,"total"),0)</f>
        <v>1</v>
      </c>
      <c r="Q142" s="5">
        <f>IFERROR(SUMIFS('Eurostat comsumption'!Q$2:Q$185,'Eurostat comsumption'!$C$2:$C$185,'Eurostat market shares'!$C142,'Eurostat comsumption'!$D$2:$D$185,'Eurostat market shares'!$D142)/SUMIFS('Eurostat comsumption'!Q$2:Q$185,'Eurostat comsumption'!$C$2:$C$185,'Eurostat market shares'!$C142,'Eurostat comsumption'!$D$2:$D$185,"total"),0)</f>
        <v>1</v>
      </c>
      <c r="R142" s="5">
        <f>IFERROR(SUMIFS('Eurostat comsumption'!R$2:R$185,'Eurostat comsumption'!$C$2:$C$185,'Eurostat market shares'!$C142,'Eurostat comsumption'!$D$2:$D$185,'Eurostat market shares'!$D142)/SUMIFS('Eurostat comsumption'!R$2:R$185,'Eurostat comsumption'!$C$2:$C$185,'Eurostat market shares'!$C142,'Eurostat comsumption'!$D$2:$D$185,"total"),0)</f>
        <v>1</v>
      </c>
      <c r="S142" s="5">
        <f>IFERROR(SUMIFS('Eurostat comsumption'!S$2:S$185,'Eurostat comsumption'!$C$2:$C$185,'Eurostat market shares'!$C142,'Eurostat comsumption'!$D$2:$D$185,'Eurostat market shares'!$D142)/SUMIFS('Eurostat comsumption'!S$2:S$185,'Eurostat comsumption'!$C$2:$C$185,'Eurostat market shares'!$C142,'Eurostat comsumption'!$D$2:$D$185,"total"),0)</f>
        <v>1</v>
      </c>
      <c r="T142" s="5">
        <f>IFERROR(SUMIFS('Eurostat comsumption'!T$2:T$185,'Eurostat comsumption'!$C$2:$C$185,'Eurostat market shares'!$C142,'Eurostat comsumption'!$D$2:$D$185,'Eurostat market shares'!$D142)/SUMIFS('Eurostat comsumption'!T$2:T$185,'Eurostat comsumption'!$C$2:$C$185,'Eurostat market shares'!$C142,'Eurostat comsumption'!$D$2:$D$185,"total"),0)</f>
        <v>1</v>
      </c>
      <c r="U142" s="5">
        <f>IFERROR(SUMIFS('Eurostat comsumption'!U$2:U$185,'Eurostat comsumption'!$C$2:$C$185,'Eurostat market shares'!$C142,'Eurostat comsumption'!$D$2:$D$185,'Eurostat market shares'!$D142)/SUMIFS('Eurostat comsumption'!U$2:U$185,'Eurostat comsumption'!$C$2:$C$185,'Eurostat market shares'!$C142,'Eurostat comsumption'!$D$2:$D$185,"total"),0)</f>
        <v>1</v>
      </c>
      <c r="V142" s="5">
        <f>IFERROR(SUMIFS('Eurostat comsumption'!V$2:V$185,'Eurostat comsumption'!$C$2:$C$185,'Eurostat market shares'!$C142,'Eurostat comsumption'!$D$2:$D$185,'Eurostat market shares'!$D142)/SUMIFS('Eurostat comsumption'!V$2:V$185,'Eurostat comsumption'!$C$2:$C$185,'Eurostat market shares'!$C142,'Eurostat comsumption'!$D$2:$D$185,"total"),0)</f>
        <v>1</v>
      </c>
      <c r="W142" s="5">
        <f>IFERROR(SUMIFS('Eurostat comsumption'!W$2:W$185,'Eurostat comsumption'!$C$2:$C$185,'Eurostat market shares'!$C142,'Eurostat comsumption'!$D$2:$D$185,'Eurostat market shares'!$D142)/SUMIFS('Eurostat comsumption'!W$2:W$185,'Eurostat comsumption'!$C$2:$C$185,'Eurostat market shares'!$C142,'Eurostat comsumption'!$D$2:$D$185,"total"),0)</f>
        <v>1</v>
      </c>
      <c r="X142" s="5">
        <f>IFERROR(SUMIFS('Eurostat comsumption'!X$2:X$185,'Eurostat comsumption'!$C$2:$C$185,'Eurostat market shares'!$C142,'Eurostat comsumption'!$D$2:$D$185,'Eurostat market shares'!$D142)/SUMIFS('Eurostat comsumption'!X$2:X$185,'Eurostat comsumption'!$C$2:$C$185,'Eurostat market shares'!$C142,'Eurostat comsumption'!$D$2:$D$185,"total"),0)</f>
        <v>1</v>
      </c>
      <c r="Y142" s="5">
        <f>IFERROR(SUMIFS('Eurostat comsumption'!Y$2:Y$185,'Eurostat comsumption'!$C$2:$C$185,'Eurostat market shares'!$C142,'Eurostat comsumption'!$D$2:$D$185,'Eurostat market shares'!$D142)/SUMIFS('Eurostat comsumption'!Y$2:Y$185,'Eurostat comsumption'!$C$2:$C$185,'Eurostat market shares'!$C142,'Eurostat comsumption'!$D$2:$D$185,"total"),0)</f>
        <v>1</v>
      </c>
      <c r="Z142" s="5">
        <f>IFERROR(SUMIFS('Eurostat comsumption'!Z$2:Z$185,'Eurostat comsumption'!$C$2:$C$185,'Eurostat market shares'!$C142,'Eurostat comsumption'!$D$2:$D$185,'Eurostat market shares'!$D142)/SUMIFS('Eurostat comsumption'!Z$2:Z$185,'Eurostat comsumption'!$C$2:$C$185,'Eurostat market shares'!$C142,'Eurostat comsumption'!$D$2:$D$185,"total"),0)</f>
        <v>1</v>
      </c>
    </row>
    <row r="143" spans="1:26" x14ac:dyDescent="0.3">
      <c r="A143" t="s">
        <v>9</v>
      </c>
      <c r="B143" t="s">
        <v>10</v>
      </c>
      <c r="C143" t="s">
        <v>42</v>
      </c>
      <c r="D143" t="s">
        <v>17</v>
      </c>
      <c r="E143" t="s">
        <v>13</v>
      </c>
      <c r="F143" t="s">
        <v>14</v>
      </c>
      <c r="G143" t="s">
        <v>14</v>
      </c>
      <c r="H143" t="s">
        <v>73</v>
      </c>
      <c r="I143" t="s">
        <v>16</v>
      </c>
      <c r="J143" s="5">
        <f>IFERROR(SUMIFS('Eurostat comsumption'!J$2:J$185,'Eurostat comsumption'!$C$2:$C$185,'Eurostat market shares'!$C143,'Eurostat comsumption'!$D$2:$D$185,'Eurostat market shares'!$D143)/SUMIFS('Eurostat comsumption'!J$2:J$185,'Eurostat comsumption'!$C$2:$C$185,'Eurostat market shares'!$C143,'Eurostat comsumption'!$D$2:$D$185,"total"),0)</f>
        <v>1.23291015625E-3</v>
      </c>
      <c r="K143" s="5">
        <f>IFERROR(SUMIFS('Eurostat comsumption'!K$2:K$185,'Eurostat comsumption'!$C$2:$C$185,'Eurostat market shares'!$C143,'Eurostat comsumption'!$D$2:$D$185,'Eurostat market shares'!$D143)/SUMIFS('Eurostat comsumption'!K$2:K$185,'Eurostat comsumption'!$C$2:$C$185,'Eurostat market shares'!$C143,'Eurostat comsumption'!$D$2:$D$185,"total"),0)</f>
        <v>1.2614510361044435E-3</v>
      </c>
      <c r="L143" s="5">
        <f>IFERROR(SUMIFS('Eurostat comsumption'!L$2:L$185,'Eurostat comsumption'!$C$2:$C$185,'Eurostat market shares'!$C143,'Eurostat comsumption'!$D$2:$D$185,'Eurostat market shares'!$D143)/SUMIFS('Eurostat comsumption'!L$2:L$185,'Eurostat comsumption'!$C$2:$C$185,'Eurostat market shares'!$C143,'Eurostat comsumption'!$D$2:$D$185,"total"),0)</f>
        <v>1.4862337597998539E-3</v>
      </c>
      <c r="M143" s="5">
        <f>IFERROR(SUMIFS('Eurostat comsumption'!M$2:M$185,'Eurostat comsumption'!$C$2:$C$185,'Eurostat market shares'!$C143,'Eurostat comsumption'!$D$2:$D$185,'Eurostat market shares'!$D143)/SUMIFS('Eurostat comsumption'!M$2:M$185,'Eurostat comsumption'!$C$2:$C$185,'Eurostat market shares'!$C143,'Eurostat comsumption'!$D$2:$D$185,"total"),0)</f>
        <v>2.1384231878390928E-3</v>
      </c>
      <c r="N143" s="5">
        <f>IFERROR(SUMIFS('Eurostat comsumption'!N$2:N$185,'Eurostat comsumption'!$C$2:$C$185,'Eurostat market shares'!$C143,'Eurostat comsumption'!$D$2:$D$185,'Eurostat market shares'!$D143)/SUMIFS('Eurostat comsumption'!N$2:N$185,'Eurostat comsumption'!$C$2:$C$185,'Eurostat market shares'!$C143,'Eurostat comsumption'!$D$2:$D$185,"total"),0)</f>
        <v>1.8128950992972088E-3</v>
      </c>
      <c r="O143" s="5">
        <f>IFERROR(SUMIFS('Eurostat comsumption'!O$2:O$185,'Eurostat comsumption'!$C$2:$C$185,'Eurostat market shares'!$C143,'Eurostat comsumption'!$D$2:$D$185,'Eurostat market shares'!$D143)/SUMIFS('Eurostat comsumption'!O$2:O$185,'Eurostat comsumption'!$C$2:$C$185,'Eurostat market shares'!$C143,'Eurostat comsumption'!$D$2:$D$185,"total"),0)</f>
        <v>1.7852381670009159E-3</v>
      </c>
      <c r="P143" s="5">
        <f>IFERROR(SUMIFS('Eurostat comsumption'!P$2:P$185,'Eurostat comsumption'!$C$2:$C$185,'Eurostat market shares'!$C143,'Eurostat comsumption'!$D$2:$D$185,'Eurostat market shares'!$D143)/SUMIFS('Eurostat comsumption'!P$2:P$185,'Eurostat comsumption'!$C$2:$C$185,'Eurostat market shares'!$C143,'Eurostat comsumption'!$D$2:$D$185,"total"),0)</f>
        <v>2.5987765052205513E-3</v>
      </c>
      <c r="Q143" s="5">
        <f>IFERROR(SUMIFS('Eurostat comsumption'!Q$2:Q$185,'Eurostat comsumption'!$C$2:$C$185,'Eurostat market shares'!$C143,'Eurostat comsumption'!$D$2:$D$185,'Eurostat market shares'!$D143)/SUMIFS('Eurostat comsumption'!Q$2:Q$185,'Eurostat comsumption'!$C$2:$C$185,'Eurostat market shares'!$C143,'Eurostat comsumption'!$D$2:$D$185,"total"),0)</f>
        <v>2.6314303461516743E-3</v>
      </c>
      <c r="R143" s="5">
        <f>IFERROR(SUMIFS('Eurostat comsumption'!R$2:R$185,'Eurostat comsumption'!$C$2:$C$185,'Eurostat market shares'!$C143,'Eurostat comsumption'!$D$2:$D$185,'Eurostat market shares'!$D143)/SUMIFS('Eurostat comsumption'!R$2:R$185,'Eurostat comsumption'!$C$2:$C$185,'Eurostat market shares'!$C143,'Eurostat comsumption'!$D$2:$D$185,"total"),0)</f>
        <v>4.9075252542625531E-3</v>
      </c>
      <c r="S143" s="5">
        <f>IFERROR(SUMIFS('Eurostat comsumption'!S$2:S$185,'Eurostat comsumption'!$C$2:$C$185,'Eurostat market shares'!$C143,'Eurostat comsumption'!$D$2:$D$185,'Eurostat market shares'!$D143)/SUMIFS('Eurostat comsumption'!S$2:S$185,'Eurostat comsumption'!$C$2:$C$185,'Eurostat market shares'!$C143,'Eurostat comsumption'!$D$2:$D$185,"total"),0)</f>
        <v>4.9434861605984108E-3</v>
      </c>
      <c r="T143" s="5">
        <f>IFERROR(SUMIFS('Eurostat comsumption'!T$2:T$185,'Eurostat comsumption'!$C$2:$C$185,'Eurostat market shares'!$C143,'Eurostat comsumption'!$D$2:$D$185,'Eurostat market shares'!$D143)/SUMIFS('Eurostat comsumption'!T$2:T$185,'Eurostat comsumption'!$C$2:$C$185,'Eurostat market shares'!$C143,'Eurostat comsumption'!$D$2:$D$185,"total"),0)</f>
        <v>6.1430349850496203E-3</v>
      </c>
      <c r="U143" s="5">
        <f>IFERROR(SUMIFS('Eurostat comsumption'!U$2:U$185,'Eurostat comsumption'!$C$2:$C$185,'Eurostat market shares'!$C143,'Eurostat comsumption'!$D$2:$D$185,'Eurostat market shares'!$D143)/SUMIFS('Eurostat comsumption'!U$2:U$185,'Eurostat comsumption'!$C$2:$C$185,'Eurostat market shares'!$C143,'Eurostat comsumption'!$D$2:$D$185,"total"),0)</f>
        <v>1.2370166070066311E-2</v>
      </c>
      <c r="V143" s="5">
        <f>IFERROR(SUMIFS('Eurostat comsumption'!V$2:V$185,'Eurostat comsumption'!$C$2:$C$185,'Eurostat market shares'!$C143,'Eurostat comsumption'!$D$2:$D$185,'Eurostat market shares'!$D143)/SUMIFS('Eurostat comsumption'!V$2:V$185,'Eurostat comsumption'!$C$2:$C$185,'Eurostat market shares'!$C143,'Eurostat comsumption'!$D$2:$D$185,"total"),0)</f>
        <v>1.4764372664818609E-2</v>
      </c>
      <c r="W143" s="5">
        <f>IFERROR(SUMIFS('Eurostat comsumption'!W$2:W$185,'Eurostat comsumption'!$C$2:$C$185,'Eurostat market shares'!$C143,'Eurostat comsumption'!$D$2:$D$185,'Eurostat market shares'!$D143)/SUMIFS('Eurostat comsumption'!W$2:W$185,'Eurostat comsumption'!$C$2:$C$185,'Eurostat market shares'!$C143,'Eurostat comsumption'!$D$2:$D$185,"total"),0)</f>
        <v>1.5342070458097873E-2</v>
      </c>
      <c r="X143" s="5">
        <f>IFERROR(SUMIFS('Eurostat comsumption'!X$2:X$185,'Eurostat comsumption'!$C$2:$C$185,'Eurostat market shares'!$C143,'Eurostat comsumption'!$D$2:$D$185,'Eurostat market shares'!$D143)/SUMIFS('Eurostat comsumption'!X$2:X$185,'Eurostat comsumption'!$C$2:$C$185,'Eurostat market shares'!$C143,'Eurostat comsumption'!$D$2:$D$185,"total"),0)</f>
        <v>1.5704047217537941E-2</v>
      </c>
      <c r="Y143" s="5">
        <f>IFERROR(SUMIFS('Eurostat comsumption'!Y$2:Y$185,'Eurostat comsumption'!$C$2:$C$185,'Eurostat market shares'!$C143,'Eurostat comsumption'!$D$2:$D$185,'Eurostat market shares'!$D143)/SUMIFS('Eurostat comsumption'!Y$2:Y$185,'Eurostat comsumption'!$C$2:$C$185,'Eurostat market shares'!$C143,'Eurostat comsumption'!$D$2:$D$185,"total"),0)</f>
        <v>1.5255122772392176E-2</v>
      </c>
      <c r="Z143" s="5">
        <f>IFERROR(SUMIFS('Eurostat comsumption'!Z$2:Z$185,'Eurostat comsumption'!$C$2:$C$185,'Eurostat market shares'!$C143,'Eurostat comsumption'!$D$2:$D$185,'Eurostat market shares'!$D143)/SUMIFS('Eurostat comsumption'!Z$2:Z$185,'Eurostat comsumption'!$C$2:$C$185,'Eurostat market shares'!$C143,'Eurostat comsumption'!$D$2:$D$185,"total"),0)</f>
        <v>1.4551199893932028E-2</v>
      </c>
    </row>
    <row r="144" spans="1:26" x14ac:dyDescent="0.3">
      <c r="A144" t="s">
        <v>9</v>
      </c>
      <c r="B144" t="s">
        <v>10</v>
      </c>
      <c r="C144" t="s">
        <v>42</v>
      </c>
      <c r="D144" t="s">
        <v>18</v>
      </c>
      <c r="E144" t="s">
        <v>13</v>
      </c>
      <c r="F144" t="s">
        <v>14</v>
      </c>
      <c r="G144" t="s">
        <v>14</v>
      </c>
      <c r="H144" t="s">
        <v>73</v>
      </c>
      <c r="I144" t="s">
        <v>16</v>
      </c>
      <c r="J144" s="5">
        <f>IFERROR(SUMIFS('Eurostat comsumption'!J$2:J$185,'Eurostat comsumption'!$C$2:$C$185,'Eurostat market shares'!$C144,'Eurostat comsumption'!$D$2:$D$185,'Eurostat market shares'!$D144)/SUMIFS('Eurostat comsumption'!J$2:J$185,'Eurostat comsumption'!$C$2:$C$185,'Eurostat market shares'!$C144,'Eurostat comsumption'!$D$2:$D$185,"total"),0)</f>
        <v>0</v>
      </c>
      <c r="K144" s="5">
        <f>IFERROR(SUMIFS('Eurostat comsumption'!K$2:K$185,'Eurostat comsumption'!$C$2:$C$185,'Eurostat market shares'!$C144,'Eurostat comsumption'!$D$2:$D$185,'Eurostat market shares'!$D144)/SUMIFS('Eurostat comsumption'!K$2:K$185,'Eurostat comsumption'!$C$2:$C$185,'Eurostat market shares'!$C144,'Eurostat comsumption'!$D$2:$D$185,"total"),0)</f>
        <v>0</v>
      </c>
      <c r="L144" s="5">
        <f>IFERROR(SUMIFS('Eurostat comsumption'!L$2:L$185,'Eurostat comsumption'!$C$2:$C$185,'Eurostat market shares'!$C144,'Eurostat comsumption'!$D$2:$D$185,'Eurostat market shares'!$D144)/SUMIFS('Eurostat comsumption'!L$2:L$185,'Eurostat comsumption'!$C$2:$C$185,'Eurostat market shares'!$C144,'Eurostat comsumption'!$D$2:$D$185,"total"),0)</f>
        <v>0</v>
      </c>
      <c r="M144" s="5">
        <f>IFERROR(SUMIFS('Eurostat comsumption'!M$2:M$185,'Eurostat comsumption'!$C$2:$C$185,'Eurostat market shares'!$C144,'Eurostat comsumption'!$D$2:$D$185,'Eurostat market shares'!$D144)/SUMIFS('Eurostat comsumption'!M$2:M$185,'Eurostat comsumption'!$C$2:$C$185,'Eurostat market shares'!$C144,'Eurostat comsumption'!$D$2:$D$185,"total"),0)</f>
        <v>0</v>
      </c>
      <c r="N144" s="5">
        <f>IFERROR(SUMIFS('Eurostat comsumption'!N$2:N$185,'Eurostat comsumption'!$C$2:$C$185,'Eurostat market shares'!$C144,'Eurostat comsumption'!$D$2:$D$185,'Eurostat market shares'!$D144)/SUMIFS('Eurostat comsumption'!N$2:N$185,'Eurostat comsumption'!$C$2:$C$185,'Eurostat market shares'!$C144,'Eurostat comsumption'!$D$2:$D$185,"total"),0)</f>
        <v>0</v>
      </c>
      <c r="O144" s="5">
        <f>IFERROR(SUMIFS('Eurostat comsumption'!O$2:O$185,'Eurostat comsumption'!$C$2:$C$185,'Eurostat market shares'!$C144,'Eurostat comsumption'!$D$2:$D$185,'Eurostat market shares'!$D144)/SUMIFS('Eurostat comsumption'!O$2:O$185,'Eurostat comsumption'!$C$2:$C$185,'Eurostat market shares'!$C144,'Eurostat comsumption'!$D$2:$D$185,"total"),0)</f>
        <v>0</v>
      </c>
      <c r="P144" s="5">
        <f>IFERROR(SUMIFS('Eurostat comsumption'!P$2:P$185,'Eurostat comsumption'!$C$2:$C$185,'Eurostat market shares'!$C144,'Eurostat comsumption'!$D$2:$D$185,'Eurostat market shares'!$D144)/SUMIFS('Eurostat comsumption'!P$2:P$185,'Eurostat comsumption'!$C$2:$C$185,'Eurostat market shares'!$C144,'Eurostat comsumption'!$D$2:$D$185,"total"),0)</f>
        <v>0</v>
      </c>
      <c r="Q144" s="5">
        <f>IFERROR(SUMIFS('Eurostat comsumption'!Q$2:Q$185,'Eurostat comsumption'!$C$2:$C$185,'Eurostat market shares'!$C144,'Eurostat comsumption'!$D$2:$D$185,'Eurostat market shares'!$D144)/SUMIFS('Eurostat comsumption'!Q$2:Q$185,'Eurostat comsumption'!$C$2:$C$185,'Eurostat market shares'!$C144,'Eurostat comsumption'!$D$2:$D$185,"total"),0)</f>
        <v>0</v>
      </c>
      <c r="R144" s="5">
        <f>IFERROR(SUMIFS('Eurostat comsumption'!R$2:R$185,'Eurostat comsumption'!$C$2:$C$185,'Eurostat market shares'!$C144,'Eurostat comsumption'!$D$2:$D$185,'Eurostat market shares'!$D144)/SUMIFS('Eurostat comsumption'!R$2:R$185,'Eurostat comsumption'!$C$2:$C$185,'Eurostat market shares'!$C144,'Eurostat comsumption'!$D$2:$D$185,"total"),0)</f>
        <v>0</v>
      </c>
      <c r="S144" s="5">
        <f>IFERROR(SUMIFS('Eurostat comsumption'!S$2:S$185,'Eurostat comsumption'!$C$2:$C$185,'Eurostat market shares'!$C144,'Eurostat comsumption'!$D$2:$D$185,'Eurostat market shares'!$D144)/SUMIFS('Eurostat comsumption'!S$2:S$185,'Eurostat comsumption'!$C$2:$C$185,'Eurostat market shares'!$C144,'Eurostat comsumption'!$D$2:$D$185,"total"),0)</f>
        <v>0</v>
      </c>
      <c r="T144" s="5">
        <f>IFERROR(SUMIFS('Eurostat comsumption'!T$2:T$185,'Eurostat comsumption'!$C$2:$C$185,'Eurostat market shares'!$C144,'Eurostat comsumption'!$D$2:$D$185,'Eurostat market shares'!$D144)/SUMIFS('Eurostat comsumption'!T$2:T$185,'Eurostat comsumption'!$C$2:$C$185,'Eurostat market shares'!$C144,'Eurostat comsumption'!$D$2:$D$185,"total"),0)</f>
        <v>0</v>
      </c>
      <c r="U144" s="5">
        <f>IFERROR(SUMIFS('Eurostat comsumption'!U$2:U$185,'Eurostat comsumption'!$C$2:$C$185,'Eurostat market shares'!$C144,'Eurostat comsumption'!$D$2:$D$185,'Eurostat market shares'!$D144)/SUMIFS('Eurostat comsumption'!U$2:U$185,'Eurostat comsumption'!$C$2:$C$185,'Eurostat market shares'!$C144,'Eurostat comsumption'!$D$2:$D$185,"total"),0)</f>
        <v>0</v>
      </c>
      <c r="V144" s="5">
        <f>IFERROR(SUMIFS('Eurostat comsumption'!V$2:V$185,'Eurostat comsumption'!$C$2:$C$185,'Eurostat market shares'!$C144,'Eurostat comsumption'!$D$2:$D$185,'Eurostat market shares'!$D144)/SUMIFS('Eurostat comsumption'!V$2:V$185,'Eurostat comsumption'!$C$2:$C$185,'Eurostat market shares'!$C144,'Eurostat comsumption'!$D$2:$D$185,"total"),0)</f>
        <v>0</v>
      </c>
      <c r="W144" s="5">
        <f>IFERROR(SUMIFS('Eurostat comsumption'!W$2:W$185,'Eurostat comsumption'!$C$2:$C$185,'Eurostat market shares'!$C144,'Eurostat comsumption'!$D$2:$D$185,'Eurostat market shares'!$D144)/SUMIFS('Eurostat comsumption'!W$2:W$185,'Eurostat comsumption'!$C$2:$C$185,'Eurostat market shares'!$C144,'Eurostat comsumption'!$D$2:$D$185,"total"),0)</f>
        <v>0</v>
      </c>
      <c r="X144" s="5">
        <f>IFERROR(SUMIFS('Eurostat comsumption'!X$2:X$185,'Eurostat comsumption'!$C$2:$C$185,'Eurostat market shares'!$C144,'Eurostat comsumption'!$D$2:$D$185,'Eurostat market shares'!$D144)/SUMIFS('Eurostat comsumption'!X$2:X$185,'Eurostat comsumption'!$C$2:$C$185,'Eurostat market shares'!$C144,'Eurostat comsumption'!$D$2:$D$185,"total"),0)</f>
        <v>0</v>
      </c>
      <c r="Y144" s="5">
        <f>IFERROR(SUMIFS('Eurostat comsumption'!Y$2:Y$185,'Eurostat comsumption'!$C$2:$C$185,'Eurostat market shares'!$C144,'Eurostat comsumption'!$D$2:$D$185,'Eurostat market shares'!$D144)/SUMIFS('Eurostat comsumption'!Y$2:Y$185,'Eurostat comsumption'!$C$2:$C$185,'Eurostat market shares'!$C144,'Eurostat comsumption'!$D$2:$D$185,"total"),0)</f>
        <v>0</v>
      </c>
      <c r="Z144" s="5">
        <f>IFERROR(SUMIFS('Eurostat comsumption'!Z$2:Z$185,'Eurostat comsumption'!$C$2:$C$185,'Eurostat market shares'!$C144,'Eurostat comsumption'!$D$2:$D$185,'Eurostat market shares'!$D144)/SUMIFS('Eurostat comsumption'!Z$2:Z$185,'Eurostat comsumption'!$C$2:$C$185,'Eurostat market shares'!$C144,'Eurostat comsumption'!$D$2:$D$185,"total"),0)</f>
        <v>0</v>
      </c>
    </row>
    <row r="145" spans="1:26" x14ac:dyDescent="0.3">
      <c r="A145" t="s">
        <v>9</v>
      </c>
      <c r="B145" t="s">
        <v>10</v>
      </c>
      <c r="C145" t="s">
        <v>42</v>
      </c>
      <c r="D145" t="s">
        <v>19</v>
      </c>
      <c r="E145" t="s">
        <v>13</v>
      </c>
      <c r="F145" t="s">
        <v>14</v>
      </c>
      <c r="G145" t="s">
        <v>14</v>
      </c>
      <c r="H145" t="s">
        <v>73</v>
      </c>
      <c r="I145" t="s">
        <v>16</v>
      </c>
      <c r="J145" s="5">
        <f>IFERROR(SUMIFS('Eurostat comsumption'!J$2:J$185,'Eurostat comsumption'!$C$2:$C$185,'Eurostat market shares'!$C145,'Eurostat comsumption'!$D$2:$D$185,'Eurostat market shares'!$D145)/SUMIFS('Eurostat comsumption'!J$2:J$185,'Eurostat comsumption'!$C$2:$C$185,'Eurostat market shares'!$C145,'Eurostat comsumption'!$D$2:$D$185,"total"),0)</f>
        <v>3.3520507812500003E-2</v>
      </c>
      <c r="K145" s="5">
        <f>IFERROR(SUMIFS('Eurostat comsumption'!K$2:K$185,'Eurostat comsumption'!$C$2:$C$185,'Eurostat market shares'!$C145,'Eurostat comsumption'!$D$2:$D$185,'Eurostat market shares'!$D145)/SUMIFS('Eurostat comsumption'!K$2:K$185,'Eurostat comsumption'!$C$2:$C$185,'Eurostat market shares'!$C145,'Eurostat comsumption'!$D$2:$D$185,"total"),0)</f>
        <v>3.0140106794689658E-2</v>
      </c>
      <c r="L145" s="5">
        <f>IFERROR(SUMIFS('Eurostat comsumption'!L$2:L$185,'Eurostat comsumption'!$C$2:$C$185,'Eurostat market shares'!$C145,'Eurostat comsumption'!$D$2:$D$185,'Eurostat market shares'!$D145)/SUMIFS('Eurostat comsumption'!L$2:L$185,'Eurostat comsumption'!$C$2:$C$185,'Eurostat market shares'!$C145,'Eurostat comsumption'!$D$2:$D$185,"total"),0)</f>
        <v>3.052971848255533E-2</v>
      </c>
      <c r="M145" s="5">
        <f>IFERROR(SUMIFS('Eurostat comsumption'!M$2:M$185,'Eurostat comsumption'!$C$2:$C$185,'Eurostat market shares'!$C145,'Eurostat comsumption'!$D$2:$D$185,'Eurostat market shares'!$D145)/SUMIFS('Eurostat comsumption'!M$2:M$185,'Eurostat comsumption'!$C$2:$C$185,'Eurostat market shares'!$C145,'Eurostat comsumption'!$D$2:$D$185,"total"),0)</f>
        <v>2.9815729019013637E-2</v>
      </c>
      <c r="N145" s="5">
        <f>IFERROR(SUMIFS('Eurostat comsumption'!N$2:N$185,'Eurostat comsumption'!$C$2:$C$185,'Eurostat market shares'!$C145,'Eurostat comsumption'!$D$2:$D$185,'Eurostat market shares'!$D145)/SUMIFS('Eurostat comsumption'!N$2:N$185,'Eurostat comsumption'!$C$2:$C$185,'Eurostat market shares'!$C145,'Eurostat comsumption'!$D$2:$D$185,"total"),0)</f>
        <v>3.0254158475284586E-2</v>
      </c>
      <c r="O145" s="5">
        <f>IFERROR(SUMIFS('Eurostat comsumption'!O$2:O$185,'Eurostat comsumption'!$C$2:$C$185,'Eurostat market shares'!$C145,'Eurostat comsumption'!$D$2:$D$185,'Eurostat market shares'!$D145)/SUMIFS('Eurostat comsumption'!O$2:O$185,'Eurostat comsumption'!$C$2:$C$185,'Eurostat market shares'!$C145,'Eurostat comsumption'!$D$2:$D$185,"total"),0)</f>
        <v>2.8088519991189737E-2</v>
      </c>
      <c r="P145" s="5">
        <f>IFERROR(SUMIFS('Eurostat comsumption'!P$2:P$185,'Eurostat comsumption'!$C$2:$C$185,'Eurostat market shares'!$C145,'Eurostat comsumption'!$D$2:$D$185,'Eurostat market shares'!$D145)/SUMIFS('Eurostat comsumption'!P$2:P$185,'Eurostat comsumption'!$C$2:$C$185,'Eurostat market shares'!$C145,'Eurostat comsumption'!$D$2:$D$185,"total"),0)</f>
        <v>2.8529046502000829E-2</v>
      </c>
      <c r="Q145" s="5">
        <f>IFERROR(SUMIFS('Eurostat comsumption'!Q$2:Q$185,'Eurostat comsumption'!$C$2:$C$185,'Eurostat market shares'!$C145,'Eurostat comsumption'!$D$2:$D$185,'Eurostat market shares'!$D145)/SUMIFS('Eurostat comsumption'!Q$2:Q$185,'Eurostat comsumption'!$C$2:$C$185,'Eurostat market shares'!$C145,'Eurostat comsumption'!$D$2:$D$185,"total"),0)</f>
        <v>2.8437517646394489E-2</v>
      </c>
      <c r="R145" s="5">
        <f>IFERROR(SUMIFS('Eurostat comsumption'!R$2:R$185,'Eurostat comsumption'!$C$2:$C$185,'Eurostat market shares'!$C145,'Eurostat comsumption'!$D$2:$D$185,'Eurostat market shares'!$D145)/SUMIFS('Eurostat comsumption'!R$2:R$185,'Eurostat comsumption'!$C$2:$C$185,'Eurostat market shares'!$C145,'Eurostat comsumption'!$D$2:$D$185,"total"),0)</f>
        <v>2.3391008221251421E-2</v>
      </c>
      <c r="S145" s="5">
        <f>IFERROR(SUMIFS('Eurostat comsumption'!S$2:S$185,'Eurostat comsumption'!$C$2:$C$185,'Eurostat market shares'!$C145,'Eurostat comsumption'!$D$2:$D$185,'Eurostat market shares'!$D145)/SUMIFS('Eurostat comsumption'!S$2:S$185,'Eurostat comsumption'!$C$2:$C$185,'Eurostat market shares'!$C145,'Eurostat comsumption'!$D$2:$D$185,"total"),0)</f>
        <v>2.4729229099318059E-2</v>
      </c>
      <c r="T145" s="5">
        <f>IFERROR(SUMIFS('Eurostat comsumption'!T$2:T$185,'Eurostat comsumption'!$C$2:$C$185,'Eurostat market shares'!$C145,'Eurostat comsumption'!$D$2:$D$185,'Eurostat market shares'!$D145)/SUMIFS('Eurostat comsumption'!T$2:T$185,'Eurostat comsumption'!$C$2:$C$185,'Eurostat market shares'!$C145,'Eurostat comsumption'!$D$2:$D$185,"total"),0)</f>
        <v>2.4048585822154481E-2</v>
      </c>
      <c r="U145" s="5">
        <f>IFERROR(SUMIFS('Eurostat comsumption'!U$2:U$185,'Eurostat comsumption'!$C$2:$C$185,'Eurostat market shares'!$C145,'Eurostat comsumption'!$D$2:$D$185,'Eurostat market shares'!$D145)/SUMIFS('Eurostat comsumption'!U$2:U$185,'Eurostat comsumption'!$C$2:$C$185,'Eurostat market shares'!$C145,'Eurostat comsumption'!$D$2:$D$185,"total"),0)</f>
        <v>2.6641629012381901E-2</v>
      </c>
      <c r="V145" s="5">
        <f>IFERROR(SUMIFS('Eurostat comsumption'!V$2:V$185,'Eurostat comsumption'!$C$2:$C$185,'Eurostat market shares'!$C145,'Eurostat comsumption'!$D$2:$D$185,'Eurostat market shares'!$D145)/SUMIFS('Eurostat comsumption'!V$2:V$185,'Eurostat comsumption'!$C$2:$C$185,'Eurostat market shares'!$C145,'Eurostat comsumption'!$D$2:$D$185,"total"),0)</f>
        <v>2.7829335904543812E-2</v>
      </c>
      <c r="W145" s="5">
        <f>IFERROR(SUMIFS('Eurostat comsumption'!W$2:W$185,'Eurostat comsumption'!$C$2:$C$185,'Eurostat market shares'!$C145,'Eurostat comsumption'!$D$2:$D$185,'Eurostat market shares'!$D145)/SUMIFS('Eurostat comsumption'!W$2:W$185,'Eurostat comsumption'!$C$2:$C$185,'Eurostat market shares'!$C145,'Eurostat comsumption'!$D$2:$D$185,"total"),0)</f>
        <v>2.8435734038715882E-2</v>
      </c>
      <c r="X145" s="5">
        <f>IFERROR(SUMIFS('Eurostat comsumption'!X$2:X$185,'Eurostat comsumption'!$C$2:$C$185,'Eurostat market shares'!$C145,'Eurostat comsumption'!$D$2:$D$185,'Eurostat market shares'!$D145)/SUMIFS('Eurostat comsumption'!X$2:X$185,'Eurostat comsumption'!$C$2:$C$185,'Eurostat market shares'!$C145,'Eurostat comsumption'!$D$2:$D$185,"total"),0)</f>
        <v>2.6325651114858534E-2</v>
      </c>
      <c r="Y145" s="5">
        <f>IFERROR(SUMIFS('Eurostat comsumption'!Y$2:Y$185,'Eurostat comsumption'!$C$2:$C$185,'Eurostat market shares'!$C145,'Eurostat comsumption'!$D$2:$D$185,'Eurostat market shares'!$D145)/SUMIFS('Eurostat comsumption'!Y$2:Y$185,'Eurostat comsumption'!$C$2:$C$185,'Eurostat market shares'!$C145,'Eurostat comsumption'!$D$2:$D$185,"total"),0)</f>
        <v>2.590120160213618E-2</v>
      </c>
      <c r="Z145" s="5">
        <f>IFERROR(SUMIFS('Eurostat comsumption'!Z$2:Z$185,'Eurostat comsumption'!$C$2:$C$185,'Eurostat market shares'!$C145,'Eurostat comsumption'!$D$2:$D$185,'Eurostat market shares'!$D145)/SUMIFS('Eurostat comsumption'!Z$2:Z$185,'Eurostat comsumption'!$C$2:$C$185,'Eurostat market shares'!$C145,'Eurostat comsumption'!$D$2:$D$185,"total"),0)</f>
        <v>2.5312679542139924E-2</v>
      </c>
    </row>
    <row r="146" spans="1:26" x14ac:dyDescent="0.3">
      <c r="A146" t="s">
        <v>9</v>
      </c>
      <c r="B146" t="s">
        <v>10</v>
      </c>
      <c r="C146" t="s">
        <v>42</v>
      </c>
      <c r="D146" t="s">
        <v>20</v>
      </c>
      <c r="E146" t="s">
        <v>13</v>
      </c>
      <c r="F146" t="s">
        <v>14</v>
      </c>
      <c r="G146" t="s">
        <v>14</v>
      </c>
      <c r="H146" t="s">
        <v>73</v>
      </c>
      <c r="I146" t="s">
        <v>16</v>
      </c>
      <c r="J146" s="5">
        <f>IFERROR(SUMIFS('Eurostat comsumption'!J$2:J$185,'Eurostat comsumption'!$C$2:$C$185,'Eurostat market shares'!$C146,'Eurostat comsumption'!$D$2:$D$185,'Eurostat market shares'!$D146)/SUMIFS('Eurostat comsumption'!J$2:J$185,'Eurostat comsumption'!$C$2:$C$185,'Eurostat market shares'!$C146,'Eurostat comsumption'!$D$2:$D$185,"total"),0)</f>
        <v>0</v>
      </c>
      <c r="K146" s="5">
        <f>IFERROR(SUMIFS('Eurostat comsumption'!K$2:K$185,'Eurostat comsumption'!$C$2:$C$185,'Eurostat market shares'!$C146,'Eurostat comsumption'!$D$2:$D$185,'Eurostat market shares'!$D146)/SUMIFS('Eurostat comsumption'!K$2:K$185,'Eurostat comsumption'!$C$2:$C$185,'Eurostat market shares'!$C146,'Eurostat comsumption'!$D$2:$D$185,"total"),0)</f>
        <v>1.812570420810268E-3</v>
      </c>
      <c r="L146" s="5">
        <f>IFERROR(SUMIFS('Eurostat comsumption'!L$2:L$185,'Eurostat comsumption'!$C$2:$C$185,'Eurostat market shares'!$C146,'Eurostat comsumption'!$D$2:$D$185,'Eurostat market shares'!$D146)/SUMIFS('Eurostat comsumption'!L$2:L$185,'Eurostat comsumption'!$C$2:$C$185,'Eurostat market shares'!$C146,'Eurostat comsumption'!$D$2:$D$185,"total"),0)</f>
        <v>3.975675307464609E-3</v>
      </c>
      <c r="M146" s="5">
        <f>IFERROR(SUMIFS('Eurostat comsumption'!M$2:M$185,'Eurostat comsumption'!$C$2:$C$185,'Eurostat market shares'!$C146,'Eurostat comsumption'!$D$2:$D$185,'Eurostat market shares'!$D146)/SUMIFS('Eurostat comsumption'!M$2:M$185,'Eurostat comsumption'!$C$2:$C$185,'Eurostat market shares'!$C146,'Eurostat comsumption'!$D$2:$D$185,"total"),0)</f>
        <v>8.0893494305684533E-3</v>
      </c>
      <c r="N146" s="5">
        <f>IFERROR(SUMIFS('Eurostat comsumption'!N$2:N$185,'Eurostat comsumption'!$C$2:$C$185,'Eurostat market shares'!$C146,'Eurostat comsumption'!$D$2:$D$185,'Eurostat market shares'!$D146)/SUMIFS('Eurostat comsumption'!N$2:N$185,'Eurostat comsumption'!$C$2:$C$185,'Eurostat market shares'!$C146,'Eurostat comsumption'!$D$2:$D$185,"total"),0)</f>
        <v>1.4844550131258311E-2</v>
      </c>
      <c r="O146" s="5">
        <f>IFERROR(SUMIFS('Eurostat comsumption'!O$2:O$185,'Eurostat comsumption'!$C$2:$C$185,'Eurostat market shares'!$C146,'Eurostat comsumption'!$D$2:$D$185,'Eurostat market shares'!$D146)/SUMIFS('Eurostat comsumption'!O$2:O$185,'Eurostat comsumption'!$C$2:$C$185,'Eurostat market shares'!$C146,'Eurostat comsumption'!$D$2:$D$185,"total"),0)</f>
        <v>1.7608940101781764E-2</v>
      </c>
      <c r="P146" s="5">
        <f>IFERROR(SUMIFS('Eurostat comsumption'!P$2:P$185,'Eurostat comsumption'!$C$2:$C$185,'Eurostat market shares'!$C146,'Eurostat comsumption'!$D$2:$D$185,'Eurostat market shares'!$D146)/SUMIFS('Eurostat comsumption'!P$2:P$185,'Eurostat comsumption'!$C$2:$C$185,'Eurostat market shares'!$C146,'Eurostat comsumption'!$D$2:$D$185,"total"),0)</f>
        <v>2.478036888827561E-2</v>
      </c>
      <c r="Q146" s="5">
        <f>IFERROR(SUMIFS('Eurostat comsumption'!Q$2:Q$185,'Eurostat comsumption'!$C$2:$C$185,'Eurostat market shares'!$C146,'Eurostat comsumption'!$D$2:$D$185,'Eurostat market shares'!$D146)/SUMIFS('Eurostat comsumption'!Q$2:Q$185,'Eurostat comsumption'!$C$2:$C$185,'Eurostat market shares'!$C146,'Eurostat comsumption'!$D$2:$D$185,"total"),0)</f>
        <v>3.3045344175278109E-2</v>
      </c>
      <c r="R146" s="5">
        <f>IFERROR(SUMIFS('Eurostat comsumption'!R$2:R$185,'Eurostat comsumption'!$C$2:$C$185,'Eurostat market shares'!$C146,'Eurostat comsumption'!$D$2:$D$185,'Eurostat market shares'!$D146)/SUMIFS('Eurostat comsumption'!R$2:R$185,'Eurostat comsumption'!$C$2:$C$185,'Eurostat market shares'!$C146,'Eurostat comsumption'!$D$2:$D$185,"total"),0)</f>
        <v>3.9030878424088158E-2</v>
      </c>
      <c r="S146" s="5">
        <f>IFERROR(SUMIFS('Eurostat comsumption'!S$2:S$185,'Eurostat comsumption'!$C$2:$C$185,'Eurostat market shares'!$C146,'Eurostat comsumption'!$D$2:$D$185,'Eurostat market shares'!$D146)/SUMIFS('Eurostat comsumption'!S$2:S$185,'Eurostat comsumption'!$C$2:$C$185,'Eurostat market shares'!$C146,'Eurostat comsumption'!$D$2:$D$185,"total"),0)</f>
        <v>4.196654003161944E-2</v>
      </c>
      <c r="T146" s="5">
        <f>IFERROR(SUMIFS('Eurostat comsumption'!T$2:T$185,'Eurostat comsumption'!$C$2:$C$185,'Eurostat market shares'!$C146,'Eurostat comsumption'!$D$2:$D$185,'Eurostat market shares'!$D146)/SUMIFS('Eurostat comsumption'!T$2:T$185,'Eurostat comsumption'!$C$2:$C$185,'Eurostat market shares'!$C146,'Eurostat comsumption'!$D$2:$D$185,"total"),0)</f>
        <v>4.3838931484217747E-2</v>
      </c>
      <c r="U146" s="5">
        <f>IFERROR(SUMIFS('Eurostat comsumption'!U$2:U$185,'Eurostat comsumption'!$C$2:$C$185,'Eurostat market shares'!$C146,'Eurostat comsumption'!$D$2:$D$185,'Eurostat market shares'!$D146)/SUMIFS('Eurostat comsumption'!U$2:U$185,'Eurostat comsumption'!$C$2:$C$185,'Eurostat market shares'!$C146,'Eurostat comsumption'!$D$2:$D$185,"total"),0)</f>
        <v>4.7508949005340056E-2</v>
      </c>
      <c r="V146" s="5">
        <f>IFERROR(SUMIFS('Eurostat comsumption'!V$2:V$185,'Eurostat comsumption'!$C$2:$C$185,'Eurostat market shares'!$C146,'Eurostat comsumption'!$D$2:$D$185,'Eurostat market shares'!$D146)/SUMIFS('Eurostat comsumption'!V$2:V$185,'Eurostat comsumption'!$C$2:$C$185,'Eurostat market shares'!$C146,'Eurostat comsumption'!$D$2:$D$185,"total"),0)</f>
        <v>6.1130529106906119E-2</v>
      </c>
      <c r="W146" s="5">
        <f>IFERROR(SUMIFS('Eurostat comsumption'!W$2:W$185,'Eurostat comsumption'!$C$2:$C$185,'Eurostat market shares'!$C146,'Eurostat comsumption'!$D$2:$D$185,'Eurostat market shares'!$D146)/SUMIFS('Eurostat comsumption'!W$2:W$185,'Eurostat comsumption'!$C$2:$C$185,'Eurostat market shares'!$C146,'Eurostat comsumption'!$D$2:$D$185,"total"),0)</f>
        <v>7.2802693278826505E-2</v>
      </c>
      <c r="X146" s="5">
        <f>IFERROR(SUMIFS('Eurostat comsumption'!X$2:X$185,'Eurostat comsumption'!$C$2:$C$185,'Eurostat market shares'!$C146,'Eurostat comsumption'!$D$2:$D$185,'Eurostat market shares'!$D146)/SUMIFS('Eurostat comsumption'!X$2:X$185,'Eurostat comsumption'!$C$2:$C$185,'Eurostat market shares'!$C146,'Eurostat comsumption'!$D$2:$D$185,"total"),0)</f>
        <v>9.4048622821809993E-2</v>
      </c>
      <c r="Y146" s="5">
        <f>IFERROR(SUMIFS('Eurostat comsumption'!Y$2:Y$185,'Eurostat comsumption'!$C$2:$C$185,'Eurostat market shares'!$C146,'Eurostat comsumption'!$D$2:$D$185,'Eurostat market shares'!$D146)/SUMIFS('Eurostat comsumption'!Y$2:Y$185,'Eurostat comsumption'!$C$2:$C$185,'Eurostat market shares'!$C146,'Eurostat comsumption'!$D$2:$D$185,"total"),0)</f>
        <v>0.11039647065652755</v>
      </c>
      <c r="Z146" s="5">
        <f>IFERROR(SUMIFS('Eurostat comsumption'!Z$2:Z$185,'Eurostat comsumption'!$C$2:$C$185,'Eurostat market shares'!$C146,'Eurostat comsumption'!$D$2:$D$185,'Eurostat market shares'!$D146)/SUMIFS('Eurostat comsumption'!Z$2:Z$185,'Eurostat comsumption'!$C$2:$C$185,'Eurostat market shares'!$C146,'Eurostat comsumption'!$D$2:$D$185,"total"),0)</f>
        <v>0.13279489105935385</v>
      </c>
    </row>
    <row r="147" spans="1:26" x14ac:dyDescent="0.3">
      <c r="A147" t="s">
        <v>9</v>
      </c>
      <c r="B147" t="s">
        <v>10</v>
      </c>
      <c r="C147" t="s">
        <v>42</v>
      </c>
      <c r="D147" t="s">
        <v>21</v>
      </c>
      <c r="E147" t="s">
        <v>13</v>
      </c>
      <c r="F147" t="s">
        <v>14</v>
      </c>
      <c r="G147" t="s">
        <v>14</v>
      </c>
      <c r="H147" t="s">
        <v>73</v>
      </c>
      <c r="I147" t="s">
        <v>16</v>
      </c>
      <c r="J147" s="5">
        <f>IFERROR(SUMIFS('Eurostat comsumption'!J$2:J$185,'Eurostat comsumption'!$C$2:$C$185,'Eurostat market shares'!$C147,'Eurostat comsumption'!$D$2:$D$185,'Eurostat market shares'!$D147)/SUMIFS('Eurostat comsumption'!J$2:J$185,'Eurostat comsumption'!$C$2:$C$185,'Eurostat market shares'!$C147,'Eurostat comsumption'!$D$2:$D$185,"total"),0)</f>
        <v>0</v>
      </c>
      <c r="K147" s="5">
        <f>IFERROR(SUMIFS('Eurostat comsumption'!K$2:K$185,'Eurostat comsumption'!$C$2:$C$185,'Eurostat market shares'!$C147,'Eurostat comsumption'!$D$2:$D$185,'Eurostat market shares'!$D147)/SUMIFS('Eurostat comsumption'!K$2:K$185,'Eurostat comsumption'!$C$2:$C$185,'Eurostat market shares'!$C147,'Eurostat comsumption'!$D$2:$D$185,"total"),0)</f>
        <v>0</v>
      </c>
      <c r="L147" s="5">
        <f>IFERROR(SUMIFS('Eurostat comsumption'!L$2:L$185,'Eurostat comsumption'!$C$2:$C$185,'Eurostat market shares'!$C147,'Eurostat comsumption'!$D$2:$D$185,'Eurostat market shares'!$D147)/SUMIFS('Eurostat comsumption'!L$2:L$185,'Eurostat comsumption'!$C$2:$C$185,'Eurostat market shares'!$C147,'Eurostat comsumption'!$D$2:$D$185,"total"),0)</f>
        <v>0</v>
      </c>
      <c r="M147" s="5">
        <f>IFERROR(SUMIFS('Eurostat comsumption'!M$2:M$185,'Eurostat comsumption'!$C$2:$C$185,'Eurostat market shares'!$C147,'Eurostat comsumption'!$D$2:$D$185,'Eurostat market shares'!$D147)/SUMIFS('Eurostat comsumption'!M$2:M$185,'Eurostat comsumption'!$C$2:$C$185,'Eurostat market shares'!$C147,'Eurostat comsumption'!$D$2:$D$185,"total"),0)</f>
        <v>0</v>
      </c>
      <c r="N147" s="5">
        <f>IFERROR(SUMIFS('Eurostat comsumption'!N$2:N$185,'Eurostat comsumption'!$C$2:$C$185,'Eurostat market shares'!$C147,'Eurostat comsumption'!$D$2:$D$185,'Eurostat market shares'!$D147)/SUMIFS('Eurostat comsumption'!N$2:N$185,'Eurostat comsumption'!$C$2:$C$185,'Eurostat market shares'!$C147,'Eurostat comsumption'!$D$2:$D$185,"total"),0)</f>
        <v>0</v>
      </c>
      <c r="O147" s="5">
        <f>IFERROR(SUMIFS('Eurostat comsumption'!O$2:O$185,'Eurostat comsumption'!$C$2:$C$185,'Eurostat market shares'!$C147,'Eurostat comsumption'!$D$2:$D$185,'Eurostat market shares'!$D147)/SUMIFS('Eurostat comsumption'!O$2:O$185,'Eurostat comsumption'!$C$2:$C$185,'Eurostat market shares'!$C147,'Eurostat comsumption'!$D$2:$D$185,"total"),0)</f>
        <v>0</v>
      </c>
      <c r="P147" s="5">
        <f>IFERROR(SUMIFS('Eurostat comsumption'!P$2:P$185,'Eurostat comsumption'!$C$2:$C$185,'Eurostat market shares'!$C147,'Eurostat comsumption'!$D$2:$D$185,'Eurostat market shares'!$D147)/SUMIFS('Eurostat comsumption'!P$2:P$185,'Eurostat comsumption'!$C$2:$C$185,'Eurostat market shares'!$C147,'Eurostat comsumption'!$D$2:$D$185,"total"),0)</f>
        <v>0</v>
      </c>
      <c r="Q147" s="5">
        <f>IFERROR(SUMIFS('Eurostat comsumption'!Q$2:Q$185,'Eurostat comsumption'!$C$2:$C$185,'Eurostat market shares'!$C147,'Eurostat comsumption'!$D$2:$D$185,'Eurostat market shares'!$D147)/SUMIFS('Eurostat comsumption'!Q$2:Q$185,'Eurostat comsumption'!$C$2:$C$185,'Eurostat market shares'!$C147,'Eurostat comsumption'!$D$2:$D$185,"total"),0)</f>
        <v>0</v>
      </c>
      <c r="R147" s="5">
        <f>IFERROR(SUMIFS('Eurostat comsumption'!R$2:R$185,'Eurostat comsumption'!$C$2:$C$185,'Eurostat market shares'!$C147,'Eurostat comsumption'!$D$2:$D$185,'Eurostat market shares'!$D147)/SUMIFS('Eurostat comsumption'!R$2:R$185,'Eurostat comsumption'!$C$2:$C$185,'Eurostat market shares'!$C147,'Eurostat comsumption'!$D$2:$D$185,"total"),0)</f>
        <v>0</v>
      </c>
      <c r="S147" s="5">
        <f>IFERROR(SUMIFS('Eurostat comsumption'!S$2:S$185,'Eurostat comsumption'!$C$2:$C$185,'Eurostat market shares'!$C147,'Eurostat comsumption'!$D$2:$D$185,'Eurostat market shares'!$D147)/SUMIFS('Eurostat comsumption'!S$2:S$185,'Eurostat comsumption'!$C$2:$C$185,'Eurostat market shares'!$C147,'Eurostat comsumption'!$D$2:$D$185,"total"),0)</f>
        <v>0</v>
      </c>
      <c r="T147" s="5">
        <f>IFERROR(SUMIFS('Eurostat comsumption'!T$2:T$185,'Eurostat comsumption'!$C$2:$C$185,'Eurostat market shares'!$C147,'Eurostat comsumption'!$D$2:$D$185,'Eurostat market shares'!$D147)/SUMIFS('Eurostat comsumption'!T$2:T$185,'Eurostat comsumption'!$C$2:$C$185,'Eurostat market shares'!$C147,'Eurostat comsumption'!$D$2:$D$185,"total"),0)</f>
        <v>0</v>
      </c>
      <c r="U147" s="5">
        <f>IFERROR(SUMIFS('Eurostat comsumption'!U$2:U$185,'Eurostat comsumption'!$C$2:$C$185,'Eurostat market shares'!$C147,'Eurostat comsumption'!$D$2:$D$185,'Eurostat market shares'!$D147)/SUMIFS('Eurostat comsumption'!U$2:U$185,'Eurostat comsumption'!$C$2:$C$185,'Eurostat market shares'!$C147,'Eurostat comsumption'!$D$2:$D$185,"total"),0)</f>
        <v>0</v>
      </c>
      <c r="V147" s="5">
        <f>IFERROR(SUMIFS('Eurostat comsumption'!V$2:V$185,'Eurostat comsumption'!$C$2:$C$185,'Eurostat market shares'!$C147,'Eurostat comsumption'!$D$2:$D$185,'Eurostat market shares'!$D147)/SUMIFS('Eurostat comsumption'!V$2:V$185,'Eurostat comsumption'!$C$2:$C$185,'Eurostat market shares'!$C147,'Eurostat comsumption'!$D$2:$D$185,"total"),0)</f>
        <v>0</v>
      </c>
      <c r="W147" s="5">
        <f>IFERROR(SUMIFS('Eurostat comsumption'!W$2:W$185,'Eurostat comsumption'!$C$2:$C$185,'Eurostat market shares'!$C147,'Eurostat comsumption'!$D$2:$D$185,'Eurostat market shares'!$D147)/SUMIFS('Eurostat comsumption'!W$2:W$185,'Eurostat comsumption'!$C$2:$C$185,'Eurostat market shares'!$C147,'Eurostat comsumption'!$D$2:$D$185,"total"),0)</f>
        <v>0</v>
      </c>
      <c r="X147" s="5">
        <f>IFERROR(SUMIFS('Eurostat comsumption'!X$2:X$185,'Eurostat comsumption'!$C$2:$C$185,'Eurostat market shares'!$C147,'Eurostat comsumption'!$D$2:$D$185,'Eurostat market shares'!$D147)/SUMIFS('Eurostat comsumption'!X$2:X$185,'Eurostat comsumption'!$C$2:$C$185,'Eurostat market shares'!$C147,'Eurostat comsumption'!$D$2:$D$185,"total"),0)</f>
        <v>0</v>
      </c>
      <c r="Y147" s="5">
        <f>IFERROR(SUMIFS('Eurostat comsumption'!Y$2:Y$185,'Eurostat comsumption'!$C$2:$C$185,'Eurostat market shares'!$C147,'Eurostat comsumption'!$D$2:$D$185,'Eurostat market shares'!$D147)/SUMIFS('Eurostat comsumption'!Y$2:Y$185,'Eurostat comsumption'!$C$2:$C$185,'Eurostat market shares'!$C147,'Eurostat comsumption'!$D$2:$D$185,"total"),0)</f>
        <v>0</v>
      </c>
      <c r="Z147" s="5">
        <f>IFERROR(SUMIFS('Eurostat comsumption'!Z$2:Z$185,'Eurostat comsumption'!$C$2:$C$185,'Eurostat market shares'!$C147,'Eurostat comsumption'!$D$2:$D$185,'Eurostat market shares'!$D147)/SUMIFS('Eurostat comsumption'!Z$2:Z$185,'Eurostat comsumption'!$C$2:$C$185,'Eurostat market shares'!$C147,'Eurostat comsumption'!$D$2:$D$185,"total"),0)</f>
        <v>0</v>
      </c>
    </row>
    <row r="148" spans="1:26" x14ac:dyDescent="0.3">
      <c r="A148" t="s">
        <v>9</v>
      </c>
      <c r="B148" t="s">
        <v>10</v>
      </c>
      <c r="C148" t="s">
        <v>42</v>
      </c>
      <c r="D148" t="s">
        <v>22</v>
      </c>
      <c r="E148" t="s">
        <v>13</v>
      </c>
      <c r="F148" t="s">
        <v>14</v>
      </c>
      <c r="G148" t="s">
        <v>14</v>
      </c>
      <c r="H148" t="s">
        <v>73</v>
      </c>
      <c r="I148" t="s">
        <v>16</v>
      </c>
      <c r="J148" s="5">
        <f>IFERROR(SUMIFS('Eurostat comsumption'!J$2:J$185,'Eurostat comsumption'!$C$2:$C$185,'Eurostat market shares'!$C148,'Eurostat comsumption'!$D$2:$D$185,'Eurostat market shares'!$D148)/SUMIFS('Eurostat comsumption'!J$2:J$185,'Eurostat comsumption'!$C$2:$C$185,'Eurostat market shares'!$C148,'Eurostat comsumption'!$D$2:$D$185,"total"),0)</f>
        <v>0.96523437499999998</v>
      </c>
      <c r="K148" s="5">
        <f>IFERROR(SUMIFS('Eurostat comsumption'!K$2:K$185,'Eurostat comsumption'!$C$2:$C$185,'Eurostat market shares'!$C148,'Eurostat comsumption'!$D$2:$D$185,'Eurostat market shares'!$D148)/SUMIFS('Eurostat comsumption'!K$2:K$185,'Eurostat comsumption'!$C$2:$C$185,'Eurostat market shares'!$C148,'Eurostat comsumption'!$D$2:$D$185,"total"),0)</f>
        <v>0.9667858717483957</v>
      </c>
      <c r="L148" s="5">
        <f>IFERROR(SUMIFS('Eurostat comsumption'!L$2:L$185,'Eurostat comsumption'!$C$2:$C$185,'Eurostat market shares'!$C148,'Eurostat comsumption'!$D$2:$D$185,'Eurostat market shares'!$D148)/SUMIFS('Eurostat comsumption'!L$2:L$185,'Eurostat comsumption'!$C$2:$C$185,'Eurostat market shares'!$C148,'Eurostat comsumption'!$D$2:$D$185,"total"),0)</f>
        <v>0.96399598716884849</v>
      </c>
      <c r="M148" s="5">
        <f>IFERROR(SUMIFS('Eurostat comsumption'!M$2:M$185,'Eurostat comsumption'!$C$2:$C$185,'Eurostat market shares'!$C148,'Eurostat comsumption'!$D$2:$D$185,'Eurostat market shares'!$D148)/SUMIFS('Eurostat comsumption'!M$2:M$185,'Eurostat comsumption'!$C$2:$C$185,'Eurostat market shares'!$C148,'Eurostat comsumption'!$D$2:$D$185,"total"),0)</f>
        <v>0.95995649836257868</v>
      </c>
      <c r="N148" s="5">
        <f>IFERROR(SUMIFS('Eurostat comsumption'!N$2:N$185,'Eurostat comsumption'!$C$2:$C$185,'Eurostat market shares'!$C148,'Eurostat comsumption'!$D$2:$D$185,'Eurostat market shares'!$D148)/SUMIFS('Eurostat comsumption'!N$2:N$185,'Eurostat comsumption'!$C$2:$C$185,'Eurostat market shares'!$C148,'Eurostat comsumption'!$D$2:$D$185,"total"),0)</f>
        <v>0.9530766242480605</v>
      </c>
      <c r="O148" s="5">
        <f>IFERROR(SUMIFS('Eurostat comsumption'!O$2:O$185,'Eurostat comsumption'!$C$2:$C$185,'Eurostat market shares'!$C148,'Eurostat comsumption'!$D$2:$D$185,'Eurostat market shares'!$D148)/SUMIFS('Eurostat comsumption'!O$2:O$185,'Eurostat comsumption'!$C$2:$C$185,'Eurostat market shares'!$C148,'Eurostat comsumption'!$D$2:$D$185,"total"),0)</f>
        <v>0.9525173017400278</v>
      </c>
      <c r="P148" s="5">
        <f>IFERROR(SUMIFS('Eurostat comsumption'!P$2:P$185,'Eurostat comsumption'!$C$2:$C$185,'Eurostat market shares'!$C148,'Eurostat comsumption'!$D$2:$D$185,'Eurostat market shares'!$D148)/SUMIFS('Eurostat comsumption'!P$2:P$185,'Eurostat comsumption'!$C$2:$C$185,'Eurostat market shares'!$C148,'Eurostat comsumption'!$D$2:$D$185,"total"),0)</f>
        <v>0.94410330711558799</v>
      </c>
      <c r="Q148" s="5">
        <f>IFERROR(SUMIFS('Eurostat comsumption'!Q$2:Q$185,'Eurostat comsumption'!$C$2:$C$185,'Eurostat market shares'!$C148,'Eurostat comsumption'!$D$2:$D$185,'Eurostat market shares'!$D148)/SUMIFS('Eurostat comsumption'!Q$2:Q$185,'Eurostat comsumption'!$C$2:$C$185,'Eurostat market shares'!$C148,'Eurostat comsumption'!$D$2:$D$185,"total"),0)</f>
        <v>0.93588570783217562</v>
      </c>
      <c r="R148" s="5">
        <f>IFERROR(SUMIFS('Eurostat comsumption'!R$2:R$185,'Eurostat comsumption'!$C$2:$C$185,'Eurostat market shares'!$C148,'Eurostat comsumption'!$D$2:$D$185,'Eurostat market shares'!$D148)/SUMIFS('Eurostat comsumption'!R$2:R$185,'Eurostat comsumption'!$C$2:$C$185,'Eurostat market shares'!$C148,'Eurostat comsumption'!$D$2:$D$185,"total"),0)</f>
        <v>0.93268205428089856</v>
      </c>
      <c r="S148" s="5">
        <f>IFERROR(SUMIFS('Eurostat comsumption'!S$2:S$185,'Eurostat comsumption'!$C$2:$C$185,'Eurostat market shares'!$C148,'Eurostat comsumption'!$D$2:$D$185,'Eurostat market shares'!$D148)/SUMIFS('Eurostat comsumption'!S$2:S$185,'Eurostat comsumption'!$C$2:$C$185,'Eurostat market shares'!$C148,'Eurostat comsumption'!$D$2:$D$185,"total"),0)</f>
        <v>0.92834894641213817</v>
      </c>
      <c r="T148" s="5">
        <f>IFERROR(SUMIFS('Eurostat comsumption'!T$2:T$185,'Eurostat comsumption'!$C$2:$C$185,'Eurostat market shares'!$C148,'Eurostat comsumption'!$D$2:$D$185,'Eurostat market shares'!$D148)/SUMIFS('Eurostat comsumption'!T$2:T$185,'Eurostat comsumption'!$C$2:$C$185,'Eurostat market shares'!$C148,'Eurostat comsumption'!$D$2:$D$185,"total"),0)</f>
        <v>0.9259578131726216</v>
      </c>
      <c r="U148" s="5">
        <f>IFERROR(SUMIFS('Eurostat comsumption'!U$2:U$185,'Eurostat comsumption'!$C$2:$C$185,'Eurostat market shares'!$C148,'Eurostat comsumption'!$D$2:$D$185,'Eurostat market shares'!$D148)/SUMIFS('Eurostat comsumption'!U$2:U$185,'Eurostat comsumption'!$C$2:$C$185,'Eurostat market shares'!$C148,'Eurostat comsumption'!$D$2:$D$185,"total"),0)</f>
        <v>0.9134792559122118</v>
      </c>
      <c r="V148" s="5">
        <f>IFERROR(SUMIFS('Eurostat comsumption'!V$2:V$185,'Eurostat comsumption'!$C$2:$C$185,'Eurostat market shares'!$C148,'Eurostat comsumption'!$D$2:$D$185,'Eurostat market shares'!$D148)/SUMIFS('Eurostat comsumption'!V$2:V$185,'Eurostat comsumption'!$C$2:$C$185,'Eurostat market shares'!$C148,'Eurostat comsumption'!$D$2:$D$185,"total"),0)</f>
        <v>0.89628781487284559</v>
      </c>
      <c r="W148" s="5">
        <f>IFERROR(SUMIFS('Eurostat comsumption'!W$2:W$185,'Eurostat comsumption'!$C$2:$C$185,'Eurostat market shares'!$C148,'Eurostat comsumption'!$D$2:$D$185,'Eurostat market shares'!$D148)/SUMIFS('Eurostat comsumption'!W$2:W$185,'Eurostat comsumption'!$C$2:$C$185,'Eurostat market shares'!$C148,'Eurostat comsumption'!$D$2:$D$185,"total"),0)</f>
        <v>0.88343152579054951</v>
      </c>
      <c r="X148" s="5">
        <f>IFERROR(SUMIFS('Eurostat comsumption'!X$2:X$185,'Eurostat comsumption'!$C$2:$C$185,'Eurostat market shares'!$C148,'Eurostat comsumption'!$D$2:$D$185,'Eurostat market shares'!$D148)/SUMIFS('Eurostat comsumption'!X$2:X$185,'Eurostat comsumption'!$C$2:$C$185,'Eurostat market shares'!$C148,'Eurostat comsumption'!$D$2:$D$185,"total"),0)</f>
        <v>0.86390996814689902</v>
      </c>
      <c r="Y148" s="5">
        <f>IFERROR(SUMIFS('Eurostat comsumption'!Y$2:Y$185,'Eurostat comsumption'!$C$2:$C$185,'Eurostat market shares'!$C148,'Eurostat comsumption'!$D$2:$D$185,'Eurostat market shares'!$D148)/SUMIFS('Eurostat comsumption'!Y$2:Y$185,'Eurostat comsumption'!$C$2:$C$185,'Eurostat market shares'!$C148,'Eurostat comsumption'!$D$2:$D$185,"total"),0)</f>
        <v>0.8484472049689441</v>
      </c>
      <c r="Z148" s="5">
        <f>IFERROR(SUMIFS('Eurostat comsumption'!Z$2:Z$185,'Eurostat comsumption'!$C$2:$C$185,'Eurostat market shares'!$C148,'Eurostat comsumption'!$D$2:$D$185,'Eurostat market shares'!$D148)/SUMIFS('Eurostat comsumption'!Z$2:Z$185,'Eurostat comsumption'!$C$2:$C$185,'Eurostat market shares'!$C148,'Eurostat comsumption'!$D$2:$D$185,"total"),0)</f>
        <v>0.82735227825164626</v>
      </c>
    </row>
    <row r="149" spans="1:26" x14ac:dyDescent="0.3">
      <c r="A149" t="s">
        <v>9</v>
      </c>
      <c r="B149" t="s">
        <v>10</v>
      </c>
      <c r="C149" t="s">
        <v>10</v>
      </c>
      <c r="D149" t="s">
        <v>12</v>
      </c>
      <c r="E149" t="s">
        <v>13</v>
      </c>
      <c r="F149" t="s">
        <v>14</v>
      </c>
      <c r="G149" t="s">
        <v>14</v>
      </c>
      <c r="H149" t="s">
        <v>73</v>
      </c>
      <c r="I149" t="s">
        <v>16</v>
      </c>
      <c r="J149" s="5">
        <f>IFERROR(SUMIFS('Eurostat comsumption'!J$2:J$185,'Eurostat comsumption'!$C$2:$C$185,'Eurostat market shares'!$C149,'Eurostat comsumption'!$D$2:$D$185,'Eurostat market shares'!$D149)/SUMIFS('Eurostat comsumption'!J$2:J$185,'Eurostat comsumption'!$C$2:$C$185,'Eurostat market shares'!$C149,'Eurostat comsumption'!$D$2:$D$185,"total"),0)</f>
        <v>1</v>
      </c>
      <c r="K149" s="5">
        <f>IFERROR(SUMIFS('Eurostat comsumption'!K$2:K$185,'Eurostat comsumption'!$C$2:$C$185,'Eurostat market shares'!$C149,'Eurostat comsumption'!$D$2:$D$185,'Eurostat market shares'!$D149)/SUMIFS('Eurostat comsumption'!K$2:K$185,'Eurostat comsumption'!$C$2:$C$185,'Eurostat market shares'!$C149,'Eurostat comsumption'!$D$2:$D$185,"total"),0)</f>
        <v>1</v>
      </c>
      <c r="L149" s="5">
        <f>IFERROR(SUMIFS('Eurostat comsumption'!L$2:L$185,'Eurostat comsumption'!$C$2:$C$185,'Eurostat market shares'!$C149,'Eurostat comsumption'!$D$2:$D$185,'Eurostat market shares'!$D149)/SUMIFS('Eurostat comsumption'!L$2:L$185,'Eurostat comsumption'!$C$2:$C$185,'Eurostat market shares'!$C149,'Eurostat comsumption'!$D$2:$D$185,"total"),0)</f>
        <v>1</v>
      </c>
      <c r="M149" s="5">
        <f>IFERROR(SUMIFS('Eurostat comsumption'!M$2:M$185,'Eurostat comsumption'!$C$2:$C$185,'Eurostat market shares'!$C149,'Eurostat comsumption'!$D$2:$D$185,'Eurostat market shares'!$D149)/SUMIFS('Eurostat comsumption'!M$2:M$185,'Eurostat comsumption'!$C$2:$C$185,'Eurostat market shares'!$C149,'Eurostat comsumption'!$D$2:$D$185,"total"),0)</f>
        <v>1</v>
      </c>
      <c r="N149" s="5">
        <f>IFERROR(SUMIFS('Eurostat comsumption'!N$2:N$185,'Eurostat comsumption'!$C$2:$C$185,'Eurostat market shares'!$C149,'Eurostat comsumption'!$D$2:$D$185,'Eurostat market shares'!$D149)/SUMIFS('Eurostat comsumption'!N$2:N$185,'Eurostat comsumption'!$C$2:$C$185,'Eurostat market shares'!$C149,'Eurostat comsumption'!$D$2:$D$185,"total"),0)</f>
        <v>1</v>
      </c>
      <c r="O149" s="5">
        <f>IFERROR(SUMIFS('Eurostat comsumption'!O$2:O$185,'Eurostat comsumption'!$C$2:$C$185,'Eurostat market shares'!$C149,'Eurostat comsumption'!$D$2:$D$185,'Eurostat market shares'!$D149)/SUMIFS('Eurostat comsumption'!O$2:O$185,'Eurostat comsumption'!$C$2:$C$185,'Eurostat market shares'!$C149,'Eurostat comsumption'!$D$2:$D$185,"total"),0)</f>
        <v>1</v>
      </c>
      <c r="P149" s="5">
        <f>IFERROR(SUMIFS('Eurostat comsumption'!P$2:P$185,'Eurostat comsumption'!$C$2:$C$185,'Eurostat market shares'!$C149,'Eurostat comsumption'!$D$2:$D$185,'Eurostat market shares'!$D149)/SUMIFS('Eurostat comsumption'!P$2:P$185,'Eurostat comsumption'!$C$2:$C$185,'Eurostat market shares'!$C149,'Eurostat comsumption'!$D$2:$D$185,"total"),0)</f>
        <v>1</v>
      </c>
      <c r="Q149" s="5">
        <f>IFERROR(SUMIFS('Eurostat comsumption'!Q$2:Q$185,'Eurostat comsumption'!$C$2:$C$185,'Eurostat market shares'!$C149,'Eurostat comsumption'!$D$2:$D$185,'Eurostat market shares'!$D149)/SUMIFS('Eurostat comsumption'!Q$2:Q$185,'Eurostat comsumption'!$C$2:$C$185,'Eurostat market shares'!$C149,'Eurostat comsumption'!$D$2:$D$185,"total"),0)</f>
        <v>1</v>
      </c>
      <c r="R149" s="5">
        <f>IFERROR(SUMIFS('Eurostat comsumption'!R$2:R$185,'Eurostat comsumption'!$C$2:$C$185,'Eurostat market shares'!$C149,'Eurostat comsumption'!$D$2:$D$185,'Eurostat market shares'!$D149)/SUMIFS('Eurostat comsumption'!R$2:R$185,'Eurostat comsumption'!$C$2:$C$185,'Eurostat market shares'!$C149,'Eurostat comsumption'!$D$2:$D$185,"total"),0)</f>
        <v>1</v>
      </c>
      <c r="S149" s="5">
        <f>IFERROR(SUMIFS('Eurostat comsumption'!S$2:S$185,'Eurostat comsumption'!$C$2:$C$185,'Eurostat market shares'!$C149,'Eurostat comsumption'!$D$2:$D$185,'Eurostat market shares'!$D149)/SUMIFS('Eurostat comsumption'!S$2:S$185,'Eurostat comsumption'!$C$2:$C$185,'Eurostat market shares'!$C149,'Eurostat comsumption'!$D$2:$D$185,"total"),0)</f>
        <v>1</v>
      </c>
      <c r="T149" s="5">
        <f>IFERROR(SUMIFS('Eurostat comsumption'!T$2:T$185,'Eurostat comsumption'!$C$2:$C$185,'Eurostat market shares'!$C149,'Eurostat comsumption'!$D$2:$D$185,'Eurostat market shares'!$D149)/SUMIFS('Eurostat comsumption'!T$2:T$185,'Eurostat comsumption'!$C$2:$C$185,'Eurostat market shares'!$C149,'Eurostat comsumption'!$D$2:$D$185,"total"),0)</f>
        <v>1</v>
      </c>
      <c r="U149" s="5">
        <f>IFERROR(SUMIFS('Eurostat comsumption'!U$2:U$185,'Eurostat comsumption'!$C$2:$C$185,'Eurostat market shares'!$C149,'Eurostat comsumption'!$D$2:$D$185,'Eurostat market shares'!$D149)/SUMIFS('Eurostat comsumption'!U$2:U$185,'Eurostat comsumption'!$C$2:$C$185,'Eurostat market shares'!$C149,'Eurostat comsumption'!$D$2:$D$185,"total"),0)</f>
        <v>1</v>
      </c>
      <c r="V149" s="5">
        <f>IFERROR(SUMIFS('Eurostat comsumption'!V$2:V$185,'Eurostat comsumption'!$C$2:$C$185,'Eurostat market shares'!$C149,'Eurostat comsumption'!$D$2:$D$185,'Eurostat market shares'!$D149)/SUMIFS('Eurostat comsumption'!V$2:V$185,'Eurostat comsumption'!$C$2:$C$185,'Eurostat market shares'!$C149,'Eurostat comsumption'!$D$2:$D$185,"total"),0)</f>
        <v>1</v>
      </c>
      <c r="W149" s="5">
        <f>IFERROR(SUMIFS('Eurostat comsumption'!W$2:W$185,'Eurostat comsumption'!$C$2:$C$185,'Eurostat market shares'!$C149,'Eurostat comsumption'!$D$2:$D$185,'Eurostat market shares'!$D149)/SUMIFS('Eurostat comsumption'!W$2:W$185,'Eurostat comsumption'!$C$2:$C$185,'Eurostat market shares'!$C149,'Eurostat comsumption'!$D$2:$D$185,"total"),0)</f>
        <v>1</v>
      </c>
      <c r="X149" s="5">
        <f>IFERROR(SUMIFS('Eurostat comsumption'!X$2:X$185,'Eurostat comsumption'!$C$2:$C$185,'Eurostat market shares'!$C149,'Eurostat comsumption'!$D$2:$D$185,'Eurostat market shares'!$D149)/SUMIFS('Eurostat comsumption'!X$2:X$185,'Eurostat comsumption'!$C$2:$C$185,'Eurostat market shares'!$C149,'Eurostat comsumption'!$D$2:$D$185,"total"),0)</f>
        <v>1</v>
      </c>
      <c r="Y149" s="5">
        <f>IFERROR(SUMIFS('Eurostat comsumption'!Y$2:Y$185,'Eurostat comsumption'!$C$2:$C$185,'Eurostat market shares'!$C149,'Eurostat comsumption'!$D$2:$D$185,'Eurostat market shares'!$D149)/SUMIFS('Eurostat comsumption'!Y$2:Y$185,'Eurostat comsumption'!$C$2:$C$185,'Eurostat market shares'!$C149,'Eurostat comsumption'!$D$2:$D$185,"total"),0)</f>
        <v>1</v>
      </c>
      <c r="Z149" s="5">
        <f>IFERROR(SUMIFS('Eurostat comsumption'!Z$2:Z$185,'Eurostat comsumption'!$C$2:$C$185,'Eurostat market shares'!$C149,'Eurostat comsumption'!$D$2:$D$185,'Eurostat market shares'!$D149)/SUMIFS('Eurostat comsumption'!Z$2:Z$185,'Eurostat comsumption'!$C$2:$C$185,'Eurostat market shares'!$C149,'Eurostat comsumption'!$D$2:$D$185,"total"),0)</f>
        <v>1</v>
      </c>
    </row>
    <row r="150" spans="1:26" x14ac:dyDescent="0.3">
      <c r="A150" t="s">
        <v>9</v>
      </c>
      <c r="B150" t="s">
        <v>10</v>
      </c>
      <c r="C150" t="s">
        <v>10</v>
      </c>
      <c r="D150" t="s">
        <v>17</v>
      </c>
      <c r="E150" t="s">
        <v>13</v>
      </c>
      <c r="F150" t="s">
        <v>14</v>
      </c>
      <c r="G150" t="s">
        <v>14</v>
      </c>
      <c r="H150" t="s">
        <v>73</v>
      </c>
      <c r="I150" t="s">
        <v>16</v>
      </c>
      <c r="J150" s="5">
        <f>IFERROR(SUMIFS('Eurostat comsumption'!J$2:J$185,'Eurostat comsumption'!$C$2:$C$185,'Eurostat market shares'!$C150,'Eurostat comsumption'!$D$2:$D$185,'Eurostat market shares'!$D150)/SUMIFS('Eurostat comsumption'!J$2:J$185,'Eurostat comsumption'!$C$2:$C$185,'Eurostat market shares'!$C150,'Eurostat comsumption'!$D$2:$D$185,"total"),0)</f>
        <v>0</v>
      </c>
      <c r="K150" s="5">
        <f>IFERROR(SUMIFS('Eurostat comsumption'!K$2:K$185,'Eurostat comsumption'!$C$2:$C$185,'Eurostat market shares'!$C150,'Eurostat comsumption'!$D$2:$D$185,'Eurostat market shares'!$D150)/SUMIFS('Eurostat comsumption'!K$2:K$185,'Eurostat comsumption'!$C$2:$C$185,'Eurostat market shares'!$C150,'Eurostat comsumption'!$D$2:$D$185,"total"),0)</f>
        <v>0</v>
      </c>
      <c r="L150" s="5">
        <f>IFERROR(SUMIFS('Eurostat comsumption'!L$2:L$185,'Eurostat comsumption'!$C$2:$C$185,'Eurostat market shares'!$C150,'Eurostat comsumption'!$D$2:$D$185,'Eurostat market shares'!$D150)/SUMIFS('Eurostat comsumption'!L$2:L$185,'Eurostat comsumption'!$C$2:$C$185,'Eurostat market shares'!$C150,'Eurostat comsumption'!$D$2:$D$185,"total"),0)</f>
        <v>0</v>
      </c>
      <c r="M150" s="5">
        <f>IFERROR(SUMIFS('Eurostat comsumption'!M$2:M$185,'Eurostat comsumption'!$C$2:$C$185,'Eurostat market shares'!$C150,'Eurostat comsumption'!$D$2:$D$185,'Eurostat market shares'!$D150)/SUMIFS('Eurostat comsumption'!M$2:M$185,'Eurostat comsumption'!$C$2:$C$185,'Eurostat market shares'!$C150,'Eurostat comsumption'!$D$2:$D$185,"total"),0)</f>
        <v>0</v>
      </c>
      <c r="N150" s="5">
        <f>IFERROR(SUMIFS('Eurostat comsumption'!N$2:N$185,'Eurostat comsumption'!$C$2:$C$185,'Eurostat market shares'!$C150,'Eurostat comsumption'!$D$2:$D$185,'Eurostat market shares'!$D150)/SUMIFS('Eurostat comsumption'!N$2:N$185,'Eurostat comsumption'!$C$2:$C$185,'Eurostat market shares'!$C150,'Eurostat comsumption'!$D$2:$D$185,"total"),0)</f>
        <v>0</v>
      </c>
      <c r="O150" s="5">
        <f>IFERROR(SUMIFS('Eurostat comsumption'!O$2:O$185,'Eurostat comsumption'!$C$2:$C$185,'Eurostat market shares'!$C150,'Eurostat comsumption'!$D$2:$D$185,'Eurostat market shares'!$D150)/SUMIFS('Eurostat comsumption'!O$2:O$185,'Eurostat comsumption'!$C$2:$C$185,'Eurostat market shares'!$C150,'Eurostat comsumption'!$D$2:$D$185,"total"),0)</f>
        <v>0</v>
      </c>
      <c r="P150" s="5">
        <f>IFERROR(SUMIFS('Eurostat comsumption'!P$2:P$185,'Eurostat comsumption'!$C$2:$C$185,'Eurostat market shares'!$C150,'Eurostat comsumption'!$D$2:$D$185,'Eurostat market shares'!$D150)/SUMIFS('Eurostat comsumption'!P$2:P$185,'Eurostat comsumption'!$C$2:$C$185,'Eurostat market shares'!$C150,'Eurostat comsumption'!$D$2:$D$185,"total"),0)</f>
        <v>0</v>
      </c>
      <c r="Q150" s="5">
        <f>IFERROR(SUMIFS('Eurostat comsumption'!Q$2:Q$185,'Eurostat comsumption'!$C$2:$C$185,'Eurostat market shares'!$C150,'Eurostat comsumption'!$D$2:$D$185,'Eurostat market shares'!$D150)/SUMIFS('Eurostat comsumption'!Q$2:Q$185,'Eurostat comsumption'!$C$2:$C$185,'Eurostat market shares'!$C150,'Eurostat comsumption'!$D$2:$D$185,"total"),0)</f>
        <v>0</v>
      </c>
      <c r="R150" s="5">
        <f>IFERROR(SUMIFS('Eurostat comsumption'!R$2:R$185,'Eurostat comsumption'!$C$2:$C$185,'Eurostat market shares'!$C150,'Eurostat comsumption'!$D$2:$D$185,'Eurostat market shares'!$D150)/SUMIFS('Eurostat comsumption'!R$2:R$185,'Eurostat comsumption'!$C$2:$C$185,'Eurostat market shares'!$C150,'Eurostat comsumption'!$D$2:$D$185,"total"),0)</f>
        <v>0</v>
      </c>
      <c r="S150" s="5">
        <f>IFERROR(SUMIFS('Eurostat comsumption'!S$2:S$185,'Eurostat comsumption'!$C$2:$C$185,'Eurostat market shares'!$C150,'Eurostat comsumption'!$D$2:$D$185,'Eurostat market shares'!$D150)/SUMIFS('Eurostat comsumption'!S$2:S$185,'Eurostat comsumption'!$C$2:$C$185,'Eurostat market shares'!$C150,'Eurostat comsumption'!$D$2:$D$185,"total"),0)</f>
        <v>0</v>
      </c>
      <c r="T150" s="5">
        <f>IFERROR(SUMIFS('Eurostat comsumption'!T$2:T$185,'Eurostat comsumption'!$C$2:$C$185,'Eurostat market shares'!$C150,'Eurostat comsumption'!$D$2:$D$185,'Eurostat market shares'!$D150)/SUMIFS('Eurostat comsumption'!T$2:T$185,'Eurostat comsumption'!$C$2:$C$185,'Eurostat market shares'!$C150,'Eurostat comsumption'!$D$2:$D$185,"total"),0)</f>
        <v>0</v>
      </c>
      <c r="U150" s="5">
        <f>IFERROR(SUMIFS('Eurostat comsumption'!U$2:U$185,'Eurostat comsumption'!$C$2:$C$185,'Eurostat market shares'!$C150,'Eurostat comsumption'!$D$2:$D$185,'Eurostat market shares'!$D150)/SUMIFS('Eurostat comsumption'!U$2:U$185,'Eurostat comsumption'!$C$2:$C$185,'Eurostat market shares'!$C150,'Eurostat comsumption'!$D$2:$D$185,"total"),0)</f>
        <v>0</v>
      </c>
      <c r="V150" s="5">
        <f>IFERROR(SUMIFS('Eurostat comsumption'!V$2:V$185,'Eurostat comsumption'!$C$2:$C$185,'Eurostat market shares'!$C150,'Eurostat comsumption'!$D$2:$D$185,'Eurostat market shares'!$D150)/SUMIFS('Eurostat comsumption'!V$2:V$185,'Eurostat comsumption'!$C$2:$C$185,'Eurostat market shares'!$C150,'Eurostat comsumption'!$D$2:$D$185,"total"),0)</f>
        <v>0</v>
      </c>
      <c r="W150" s="5">
        <f>IFERROR(SUMIFS('Eurostat comsumption'!W$2:W$185,'Eurostat comsumption'!$C$2:$C$185,'Eurostat market shares'!$C150,'Eurostat comsumption'!$D$2:$D$185,'Eurostat market shares'!$D150)/SUMIFS('Eurostat comsumption'!W$2:W$185,'Eurostat comsumption'!$C$2:$C$185,'Eurostat market shares'!$C150,'Eurostat comsumption'!$D$2:$D$185,"total"),0)</f>
        <v>0</v>
      </c>
      <c r="X150" s="5">
        <f>IFERROR(SUMIFS('Eurostat comsumption'!X$2:X$185,'Eurostat comsumption'!$C$2:$C$185,'Eurostat market shares'!$C150,'Eurostat comsumption'!$D$2:$D$185,'Eurostat market shares'!$D150)/SUMIFS('Eurostat comsumption'!X$2:X$185,'Eurostat comsumption'!$C$2:$C$185,'Eurostat market shares'!$C150,'Eurostat comsumption'!$D$2:$D$185,"total"),0)</f>
        <v>0</v>
      </c>
      <c r="Y150" s="5">
        <f>IFERROR(SUMIFS('Eurostat comsumption'!Y$2:Y$185,'Eurostat comsumption'!$C$2:$C$185,'Eurostat market shares'!$C150,'Eurostat comsumption'!$D$2:$D$185,'Eurostat market shares'!$D150)/SUMIFS('Eurostat comsumption'!Y$2:Y$185,'Eurostat comsumption'!$C$2:$C$185,'Eurostat market shares'!$C150,'Eurostat comsumption'!$D$2:$D$185,"total"),0)</f>
        <v>0</v>
      </c>
      <c r="Z150" s="5">
        <f>IFERROR(SUMIFS('Eurostat comsumption'!Z$2:Z$185,'Eurostat comsumption'!$C$2:$C$185,'Eurostat market shares'!$C150,'Eurostat comsumption'!$D$2:$D$185,'Eurostat market shares'!$D150)/SUMIFS('Eurostat comsumption'!Z$2:Z$185,'Eurostat comsumption'!$C$2:$C$185,'Eurostat market shares'!$C150,'Eurostat comsumption'!$D$2:$D$185,"total"),0)</f>
        <v>0</v>
      </c>
    </row>
    <row r="151" spans="1:26" x14ac:dyDescent="0.3">
      <c r="A151" t="s">
        <v>9</v>
      </c>
      <c r="B151" t="s">
        <v>10</v>
      </c>
      <c r="C151" t="s">
        <v>10</v>
      </c>
      <c r="D151" t="s">
        <v>18</v>
      </c>
      <c r="E151" t="s">
        <v>13</v>
      </c>
      <c r="F151" t="s">
        <v>14</v>
      </c>
      <c r="G151" t="s">
        <v>14</v>
      </c>
      <c r="H151" t="s">
        <v>73</v>
      </c>
      <c r="I151" t="s">
        <v>16</v>
      </c>
      <c r="J151" s="5">
        <f>IFERROR(SUMIFS('Eurostat comsumption'!J$2:J$185,'Eurostat comsumption'!$C$2:$C$185,'Eurostat market shares'!$C151,'Eurostat comsumption'!$D$2:$D$185,'Eurostat market shares'!$D151)/SUMIFS('Eurostat comsumption'!J$2:J$185,'Eurostat comsumption'!$C$2:$C$185,'Eurostat market shares'!$C151,'Eurostat comsumption'!$D$2:$D$185,"total"),0)</f>
        <v>0</v>
      </c>
      <c r="K151" s="5">
        <f>IFERROR(SUMIFS('Eurostat comsumption'!K$2:K$185,'Eurostat comsumption'!$C$2:$C$185,'Eurostat market shares'!$C151,'Eurostat comsumption'!$D$2:$D$185,'Eurostat market shares'!$D151)/SUMIFS('Eurostat comsumption'!K$2:K$185,'Eurostat comsumption'!$C$2:$C$185,'Eurostat market shares'!$C151,'Eurostat comsumption'!$D$2:$D$185,"total"),0)</f>
        <v>0</v>
      </c>
      <c r="L151" s="5">
        <f>IFERROR(SUMIFS('Eurostat comsumption'!L$2:L$185,'Eurostat comsumption'!$C$2:$C$185,'Eurostat market shares'!$C151,'Eurostat comsumption'!$D$2:$D$185,'Eurostat market shares'!$D151)/SUMIFS('Eurostat comsumption'!L$2:L$185,'Eurostat comsumption'!$C$2:$C$185,'Eurostat market shares'!$C151,'Eurostat comsumption'!$D$2:$D$185,"total"),0)</f>
        <v>0</v>
      </c>
      <c r="M151" s="5">
        <f>IFERROR(SUMIFS('Eurostat comsumption'!M$2:M$185,'Eurostat comsumption'!$C$2:$C$185,'Eurostat market shares'!$C151,'Eurostat comsumption'!$D$2:$D$185,'Eurostat market shares'!$D151)/SUMIFS('Eurostat comsumption'!M$2:M$185,'Eurostat comsumption'!$C$2:$C$185,'Eurostat market shares'!$C151,'Eurostat comsumption'!$D$2:$D$185,"total"),0)</f>
        <v>0</v>
      </c>
      <c r="N151" s="5">
        <f>IFERROR(SUMIFS('Eurostat comsumption'!N$2:N$185,'Eurostat comsumption'!$C$2:$C$185,'Eurostat market shares'!$C151,'Eurostat comsumption'!$D$2:$D$185,'Eurostat market shares'!$D151)/SUMIFS('Eurostat comsumption'!N$2:N$185,'Eurostat comsumption'!$C$2:$C$185,'Eurostat market shares'!$C151,'Eurostat comsumption'!$D$2:$D$185,"total"),0)</f>
        <v>0</v>
      </c>
      <c r="O151" s="5">
        <f>IFERROR(SUMIFS('Eurostat comsumption'!O$2:O$185,'Eurostat comsumption'!$C$2:$C$185,'Eurostat market shares'!$C151,'Eurostat comsumption'!$D$2:$D$185,'Eurostat market shares'!$D151)/SUMIFS('Eurostat comsumption'!O$2:O$185,'Eurostat comsumption'!$C$2:$C$185,'Eurostat market shares'!$C151,'Eurostat comsumption'!$D$2:$D$185,"total"),0)</f>
        <v>0</v>
      </c>
      <c r="P151" s="5">
        <f>IFERROR(SUMIFS('Eurostat comsumption'!P$2:P$185,'Eurostat comsumption'!$C$2:$C$185,'Eurostat market shares'!$C151,'Eurostat comsumption'!$D$2:$D$185,'Eurostat market shares'!$D151)/SUMIFS('Eurostat comsumption'!P$2:P$185,'Eurostat comsumption'!$C$2:$C$185,'Eurostat market shares'!$C151,'Eurostat comsumption'!$D$2:$D$185,"total"),0)</f>
        <v>0</v>
      </c>
      <c r="Q151" s="5">
        <f>IFERROR(SUMIFS('Eurostat comsumption'!Q$2:Q$185,'Eurostat comsumption'!$C$2:$C$185,'Eurostat market shares'!$C151,'Eurostat comsumption'!$D$2:$D$185,'Eurostat market shares'!$D151)/SUMIFS('Eurostat comsumption'!Q$2:Q$185,'Eurostat comsumption'!$C$2:$C$185,'Eurostat market shares'!$C151,'Eurostat comsumption'!$D$2:$D$185,"total"),0)</f>
        <v>0</v>
      </c>
      <c r="R151" s="5">
        <f>IFERROR(SUMIFS('Eurostat comsumption'!R$2:R$185,'Eurostat comsumption'!$C$2:$C$185,'Eurostat market shares'!$C151,'Eurostat comsumption'!$D$2:$D$185,'Eurostat market shares'!$D151)/SUMIFS('Eurostat comsumption'!R$2:R$185,'Eurostat comsumption'!$C$2:$C$185,'Eurostat market shares'!$C151,'Eurostat comsumption'!$D$2:$D$185,"total"),0)</f>
        <v>0</v>
      </c>
      <c r="S151" s="5">
        <f>IFERROR(SUMIFS('Eurostat comsumption'!S$2:S$185,'Eurostat comsumption'!$C$2:$C$185,'Eurostat market shares'!$C151,'Eurostat comsumption'!$D$2:$D$185,'Eurostat market shares'!$D151)/SUMIFS('Eurostat comsumption'!S$2:S$185,'Eurostat comsumption'!$C$2:$C$185,'Eurostat market shares'!$C151,'Eurostat comsumption'!$D$2:$D$185,"total"),0)</f>
        <v>0</v>
      </c>
      <c r="T151" s="5">
        <f>IFERROR(SUMIFS('Eurostat comsumption'!T$2:T$185,'Eurostat comsumption'!$C$2:$C$185,'Eurostat market shares'!$C151,'Eurostat comsumption'!$D$2:$D$185,'Eurostat market shares'!$D151)/SUMIFS('Eurostat comsumption'!T$2:T$185,'Eurostat comsumption'!$C$2:$C$185,'Eurostat market shares'!$C151,'Eurostat comsumption'!$D$2:$D$185,"total"),0)</f>
        <v>0</v>
      </c>
      <c r="U151" s="5">
        <f>IFERROR(SUMIFS('Eurostat comsumption'!U$2:U$185,'Eurostat comsumption'!$C$2:$C$185,'Eurostat market shares'!$C151,'Eurostat comsumption'!$D$2:$D$185,'Eurostat market shares'!$D151)/SUMIFS('Eurostat comsumption'!U$2:U$185,'Eurostat comsumption'!$C$2:$C$185,'Eurostat market shares'!$C151,'Eurostat comsumption'!$D$2:$D$185,"total"),0)</f>
        <v>0</v>
      </c>
      <c r="V151" s="5">
        <f>IFERROR(SUMIFS('Eurostat comsumption'!V$2:V$185,'Eurostat comsumption'!$C$2:$C$185,'Eurostat market shares'!$C151,'Eurostat comsumption'!$D$2:$D$185,'Eurostat market shares'!$D151)/SUMIFS('Eurostat comsumption'!V$2:V$185,'Eurostat comsumption'!$C$2:$C$185,'Eurostat market shares'!$C151,'Eurostat comsumption'!$D$2:$D$185,"total"),0)</f>
        <v>0</v>
      </c>
      <c r="W151" s="5">
        <f>IFERROR(SUMIFS('Eurostat comsumption'!W$2:W$185,'Eurostat comsumption'!$C$2:$C$185,'Eurostat market shares'!$C151,'Eurostat comsumption'!$D$2:$D$185,'Eurostat market shares'!$D151)/SUMIFS('Eurostat comsumption'!W$2:W$185,'Eurostat comsumption'!$C$2:$C$185,'Eurostat market shares'!$C151,'Eurostat comsumption'!$D$2:$D$185,"total"),0)</f>
        <v>0</v>
      </c>
      <c r="X151" s="5">
        <f>IFERROR(SUMIFS('Eurostat comsumption'!X$2:X$185,'Eurostat comsumption'!$C$2:$C$185,'Eurostat market shares'!$C151,'Eurostat comsumption'!$D$2:$D$185,'Eurostat market shares'!$D151)/SUMIFS('Eurostat comsumption'!X$2:X$185,'Eurostat comsumption'!$C$2:$C$185,'Eurostat market shares'!$C151,'Eurostat comsumption'!$D$2:$D$185,"total"),0)</f>
        <v>0</v>
      </c>
      <c r="Y151" s="5">
        <f>IFERROR(SUMIFS('Eurostat comsumption'!Y$2:Y$185,'Eurostat comsumption'!$C$2:$C$185,'Eurostat market shares'!$C151,'Eurostat comsumption'!$D$2:$D$185,'Eurostat market shares'!$D151)/SUMIFS('Eurostat comsumption'!Y$2:Y$185,'Eurostat comsumption'!$C$2:$C$185,'Eurostat market shares'!$C151,'Eurostat comsumption'!$D$2:$D$185,"total"),0)</f>
        <v>0</v>
      </c>
      <c r="Z151" s="5">
        <f>IFERROR(SUMIFS('Eurostat comsumption'!Z$2:Z$185,'Eurostat comsumption'!$C$2:$C$185,'Eurostat market shares'!$C151,'Eurostat comsumption'!$D$2:$D$185,'Eurostat market shares'!$D151)/SUMIFS('Eurostat comsumption'!Z$2:Z$185,'Eurostat comsumption'!$C$2:$C$185,'Eurostat market shares'!$C151,'Eurostat comsumption'!$D$2:$D$185,"total"),0)</f>
        <v>0</v>
      </c>
    </row>
    <row r="152" spans="1:26" x14ac:dyDescent="0.3">
      <c r="A152" t="s">
        <v>9</v>
      </c>
      <c r="B152" t="s">
        <v>10</v>
      </c>
      <c r="C152" t="s">
        <v>10</v>
      </c>
      <c r="D152" t="s">
        <v>19</v>
      </c>
      <c r="E152" t="s">
        <v>13</v>
      </c>
      <c r="F152" t="s">
        <v>14</v>
      </c>
      <c r="G152" t="s">
        <v>14</v>
      </c>
      <c r="H152" t="s">
        <v>73</v>
      </c>
      <c r="I152" t="s">
        <v>16</v>
      </c>
      <c r="J152" s="5">
        <f>IFERROR(SUMIFS('Eurostat comsumption'!J$2:J$185,'Eurostat comsumption'!$C$2:$C$185,'Eurostat market shares'!$C152,'Eurostat comsumption'!$D$2:$D$185,'Eurostat market shares'!$D152)/SUMIFS('Eurostat comsumption'!J$2:J$185,'Eurostat comsumption'!$C$2:$C$185,'Eurostat market shares'!$C152,'Eurostat comsumption'!$D$2:$D$185,"total"),0)</f>
        <v>1.401631518749232E-2</v>
      </c>
      <c r="K152" s="5">
        <f>IFERROR(SUMIFS('Eurostat comsumption'!K$2:K$185,'Eurostat comsumption'!$C$2:$C$185,'Eurostat market shares'!$C152,'Eurostat comsumption'!$D$2:$D$185,'Eurostat market shares'!$D152)/SUMIFS('Eurostat comsumption'!K$2:K$185,'Eurostat comsumption'!$C$2:$C$185,'Eurostat market shares'!$C152,'Eurostat comsumption'!$D$2:$D$185,"total"),0)</f>
        <v>1.4504938481557842E-2</v>
      </c>
      <c r="L152" s="5">
        <f>IFERROR(SUMIFS('Eurostat comsumption'!L$2:L$185,'Eurostat comsumption'!$C$2:$C$185,'Eurostat market shares'!$C152,'Eurostat comsumption'!$D$2:$D$185,'Eurostat market shares'!$D152)/SUMIFS('Eurostat comsumption'!L$2:L$185,'Eurostat comsumption'!$C$2:$C$185,'Eurostat market shares'!$C152,'Eurostat comsumption'!$D$2:$D$185,"total"),0)</f>
        <v>1.381437538840459E-2</v>
      </c>
      <c r="M152" s="5">
        <f>IFERROR(SUMIFS('Eurostat comsumption'!M$2:M$185,'Eurostat comsumption'!$C$2:$C$185,'Eurostat market shares'!$C152,'Eurostat comsumption'!$D$2:$D$185,'Eurostat market shares'!$D152)/SUMIFS('Eurostat comsumption'!M$2:M$185,'Eurostat comsumption'!$C$2:$C$185,'Eurostat market shares'!$C152,'Eurostat comsumption'!$D$2:$D$185,"total"),0)</f>
        <v>1.3264253765969796E-2</v>
      </c>
      <c r="N152" s="5">
        <f>IFERROR(SUMIFS('Eurostat comsumption'!N$2:N$185,'Eurostat comsumption'!$C$2:$C$185,'Eurostat market shares'!$C152,'Eurostat comsumption'!$D$2:$D$185,'Eurostat market shares'!$D152)/SUMIFS('Eurostat comsumption'!N$2:N$185,'Eurostat comsumption'!$C$2:$C$185,'Eurostat market shares'!$C152,'Eurostat comsumption'!$D$2:$D$185,"total"),0)</f>
        <v>6.4285279979069054E-3</v>
      </c>
      <c r="O152" s="5">
        <f>IFERROR(SUMIFS('Eurostat comsumption'!O$2:O$185,'Eurostat comsumption'!$C$2:$C$185,'Eurostat market shares'!$C152,'Eurostat comsumption'!$D$2:$D$185,'Eurostat market shares'!$D152)/SUMIFS('Eurostat comsumption'!O$2:O$185,'Eurostat comsumption'!$C$2:$C$185,'Eurostat market shares'!$C152,'Eurostat comsumption'!$D$2:$D$185,"total"),0)</f>
        <v>6.2891835053998681E-3</v>
      </c>
      <c r="P152" s="5">
        <f>IFERROR(SUMIFS('Eurostat comsumption'!P$2:P$185,'Eurostat comsumption'!$C$2:$C$185,'Eurostat market shares'!$C152,'Eurostat comsumption'!$D$2:$D$185,'Eurostat market shares'!$D152)/SUMIFS('Eurostat comsumption'!P$2:P$185,'Eurostat comsumption'!$C$2:$C$185,'Eurostat market shares'!$C152,'Eurostat comsumption'!$D$2:$D$185,"total"),0)</f>
        <v>6.120347264341729E-3</v>
      </c>
      <c r="Q152" s="5">
        <f>IFERROR(SUMIFS('Eurostat comsumption'!Q$2:Q$185,'Eurostat comsumption'!$C$2:$C$185,'Eurostat market shares'!$C152,'Eurostat comsumption'!$D$2:$D$185,'Eurostat market shares'!$D152)/SUMIFS('Eurostat comsumption'!Q$2:Q$185,'Eurostat comsumption'!$C$2:$C$185,'Eurostat market shares'!$C152,'Eurostat comsumption'!$D$2:$D$185,"total"),0)</f>
        <v>6.0239046079509882E-3</v>
      </c>
      <c r="R152" s="5">
        <f>IFERROR(SUMIFS('Eurostat comsumption'!R$2:R$185,'Eurostat comsumption'!$C$2:$C$185,'Eurostat market shares'!$C152,'Eurostat comsumption'!$D$2:$D$185,'Eurostat market shares'!$D152)/SUMIFS('Eurostat comsumption'!R$2:R$185,'Eurostat comsumption'!$C$2:$C$185,'Eurostat market shares'!$C152,'Eurostat comsumption'!$D$2:$D$185,"total"),0)</f>
        <v>6.2359851292909186E-3</v>
      </c>
      <c r="S152" s="5">
        <f>IFERROR(SUMIFS('Eurostat comsumption'!S$2:S$185,'Eurostat comsumption'!$C$2:$C$185,'Eurostat market shares'!$C152,'Eurostat comsumption'!$D$2:$D$185,'Eurostat market shares'!$D152)/SUMIFS('Eurostat comsumption'!S$2:S$185,'Eurostat comsumption'!$C$2:$C$185,'Eurostat market shares'!$C152,'Eurostat comsumption'!$D$2:$D$185,"total"),0)</f>
        <v>6.6320491771982735E-3</v>
      </c>
      <c r="T152" s="5">
        <f>IFERROR(SUMIFS('Eurostat comsumption'!T$2:T$185,'Eurostat comsumption'!$C$2:$C$185,'Eurostat market shares'!$C152,'Eurostat comsumption'!$D$2:$D$185,'Eurostat market shares'!$D152)/SUMIFS('Eurostat comsumption'!T$2:T$185,'Eurostat comsumption'!$C$2:$C$185,'Eurostat market shares'!$C152,'Eurostat comsumption'!$D$2:$D$185,"total"),0)</f>
        <v>6.805262840384769E-3</v>
      </c>
      <c r="U152" s="5">
        <f>IFERROR(SUMIFS('Eurostat comsumption'!U$2:U$185,'Eurostat comsumption'!$C$2:$C$185,'Eurostat market shares'!$C152,'Eurostat comsumption'!$D$2:$D$185,'Eurostat market shares'!$D152)/SUMIFS('Eurostat comsumption'!U$2:U$185,'Eurostat comsumption'!$C$2:$C$185,'Eurostat market shares'!$C152,'Eurostat comsumption'!$D$2:$D$185,"total"),0)</f>
        <v>7.0463292249232723E-3</v>
      </c>
      <c r="V152" s="5">
        <f>IFERROR(SUMIFS('Eurostat comsumption'!V$2:V$185,'Eurostat comsumption'!$C$2:$C$185,'Eurostat market shares'!$C152,'Eurostat comsumption'!$D$2:$D$185,'Eurostat market shares'!$D152)/SUMIFS('Eurostat comsumption'!V$2:V$185,'Eurostat comsumption'!$C$2:$C$185,'Eurostat market shares'!$C152,'Eurostat comsumption'!$D$2:$D$185,"total"),0)</f>
        <v>7.5812295683698192E-3</v>
      </c>
      <c r="W152" s="5">
        <f>IFERROR(SUMIFS('Eurostat comsumption'!W$2:W$185,'Eurostat comsumption'!$C$2:$C$185,'Eurostat market shares'!$C152,'Eurostat comsumption'!$D$2:$D$185,'Eurostat market shares'!$D152)/SUMIFS('Eurostat comsumption'!W$2:W$185,'Eurostat comsumption'!$C$2:$C$185,'Eurostat market shares'!$C152,'Eurostat comsumption'!$D$2:$D$185,"total"),0)</f>
        <v>7.4155985192583609E-3</v>
      </c>
      <c r="X152" s="5">
        <f>IFERROR(SUMIFS('Eurostat comsumption'!X$2:X$185,'Eurostat comsumption'!$C$2:$C$185,'Eurostat market shares'!$C152,'Eurostat comsumption'!$D$2:$D$185,'Eurostat market shares'!$D152)/SUMIFS('Eurostat comsumption'!X$2:X$185,'Eurostat comsumption'!$C$2:$C$185,'Eurostat market shares'!$C152,'Eurostat comsumption'!$D$2:$D$185,"total"),0)</f>
        <v>7.5841519806108823E-3</v>
      </c>
      <c r="Y152" s="5">
        <f>IFERROR(SUMIFS('Eurostat comsumption'!Y$2:Y$185,'Eurostat comsumption'!$C$2:$C$185,'Eurostat market shares'!$C152,'Eurostat comsumption'!$D$2:$D$185,'Eurostat market shares'!$D152)/SUMIFS('Eurostat comsumption'!Y$2:Y$185,'Eurostat comsumption'!$C$2:$C$185,'Eurostat market shares'!$C152,'Eurostat comsumption'!$D$2:$D$185,"total"),0)</f>
        <v>7.5194085170905336E-3</v>
      </c>
      <c r="Z152" s="5">
        <f>IFERROR(SUMIFS('Eurostat comsumption'!Z$2:Z$185,'Eurostat comsumption'!$C$2:$C$185,'Eurostat market shares'!$C152,'Eurostat comsumption'!$D$2:$D$185,'Eurostat market shares'!$D152)/SUMIFS('Eurostat comsumption'!Z$2:Z$185,'Eurostat comsumption'!$C$2:$C$185,'Eurostat market shares'!$C152,'Eurostat comsumption'!$D$2:$D$185,"total"),0)</f>
        <v>7.632934735081082E-3</v>
      </c>
    </row>
    <row r="153" spans="1:26" x14ac:dyDescent="0.3">
      <c r="A153" t="s">
        <v>9</v>
      </c>
      <c r="B153" t="s">
        <v>10</v>
      </c>
      <c r="C153" t="s">
        <v>10</v>
      </c>
      <c r="D153" t="s">
        <v>20</v>
      </c>
      <c r="E153" t="s">
        <v>13</v>
      </c>
      <c r="F153" t="s">
        <v>14</v>
      </c>
      <c r="G153" t="s">
        <v>14</v>
      </c>
      <c r="H153" t="s">
        <v>73</v>
      </c>
      <c r="I153" t="s">
        <v>16</v>
      </c>
      <c r="J153" s="5">
        <f>IFERROR(SUMIFS('Eurostat comsumption'!J$2:J$185,'Eurostat comsumption'!$C$2:$C$185,'Eurostat market shares'!$C153,'Eurostat comsumption'!$D$2:$D$185,'Eurostat market shares'!$D153)/SUMIFS('Eurostat comsumption'!J$2:J$185,'Eurostat comsumption'!$C$2:$C$185,'Eurostat market shares'!$C153,'Eurostat comsumption'!$D$2:$D$185,"total"),0)</f>
        <v>0</v>
      </c>
      <c r="K153" s="5">
        <f>IFERROR(SUMIFS('Eurostat comsumption'!K$2:K$185,'Eurostat comsumption'!$C$2:$C$185,'Eurostat market shares'!$C153,'Eurostat comsumption'!$D$2:$D$185,'Eurostat market shares'!$D153)/SUMIFS('Eurostat comsumption'!K$2:K$185,'Eurostat comsumption'!$C$2:$C$185,'Eurostat market shares'!$C153,'Eurostat comsumption'!$D$2:$D$185,"total"),0)</f>
        <v>0</v>
      </c>
      <c r="L153" s="5">
        <f>IFERROR(SUMIFS('Eurostat comsumption'!L$2:L$185,'Eurostat comsumption'!$C$2:$C$185,'Eurostat market shares'!$C153,'Eurostat comsumption'!$D$2:$D$185,'Eurostat market shares'!$D153)/SUMIFS('Eurostat comsumption'!L$2:L$185,'Eurostat comsumption'!$C$2:$C$185,'Eurostat market shares'!$C153,'Eurostat comsumption'!$D$2:$D$185,"total"),0)</f>
        <v>4.9411715517749263E-5</v>
      </c>
      <c r="M153" s="5">
        <f>IFERROR(SUMIFS('Eurostat comsumption'!M$2:M$185,'Eurostat comsumption'!$C$2:$C$185,'Eurostat market shares'!$C153,'Eurostat comsumption'!$D$2:$D$185,'Eurostat market shares'!$D153)/SUMIFS('Eurostat comsumption'!M$2:M$185,'Eurostat comsumption'!$C$2:$C$185,'Eurostat market shares'!$C153,'Eurostat comsumption'!$D$2:$D$185,"total"),0)</f>
        <v>2.7989998741389317E-4</v>
      </c>
      <c r="N153" s="5">
        <f>IFERROR(SUMIFS('Eurostat comsumption'!N$2:N$185,'Eurostat comsumption'!$C$2:$C$185,'Eurostat market shares'!$C153,'Eurostat comsumption'!$D$2:$D$185,'Eurostat market shares'!$D153)/SUMIFS('Eurostat comsumption'!N$2:N$185,'Eurostat comsumption'!$C$2:$C$185,'Eurostat market shares'!$C153,'Eurostat comsumption'!$D$2:$D$185,"total"),0)</f>
        <v>2.9480208646176693E-4</v>
      </c>
      <c r="O153" s="5">
        <f>IFERROR(SUMIFS('Eurostat comsumption'!O$2:O$185,'Eurostat comsumption'!$C$2:$C$185,'Eurostat market shares'!$C153,'Eurostat comsumption'!$D$2:$D$185,'Eurostat market shares'!$D153)/SUMIFS('Eurostat comsumption'!O$2:O$185,'Eurostat comsumption'!$C$2:$C$185,'Eurostat market shares'!$C153,'Eurostat comsumption'!$D$2:$D$185,"total"),0)</f>
        <v>1.2362120013479395E-3</v>
      </c>
      <c r="P153" s="5">
        <f>IFERROR(SUMIFS('Eurostat comsumption'!P$2:P$185,'Eurostat comsumption'!$C$2:$C$185,'Eurostat market shares'!$C153,'Eurostat comsumption'!$D$2:$D$185,'Eurostat market shares'!$D153)/SUMIFS('Eurostat comsumption'!P$2:P$185,'Eurostat comsumption'!$C$2:$C$185,'Eurostat market shares'!$C153,'Eurostat comsumption'!$D$2:$D$185,"total"),0)</f>
        <v>3.2104698669389192E-3</v>
      </c>
      <c r="Q153" s="5">
        <f>IFERROR(SUMIFS('Eurostat comsumption'!Q$2:Q$185,'Eurostat comsumption'!$C$2:$C$185,'Eurostat market shares'!$C153,'Eurostat comsumption'!$D$2:$D$185,'Eurostat market shares'!$D153)/SUMIFS('Eurostat comsumption'!Q$2:Q$185,'Eurostat comsumption'!$C$2:$C$185,'Eurostat market shares'!$C153,'Eurostat comsumption'!$D$2:$D$185,"total"),0)</f>
        <v>6.1671624685628581E-3</v>
      </c>
      <c r="R153" s="5">
        <f>IFERROR(SUMIFS('Eurostat comsumption'!R$2:R$185,'Eurostat comsumption'!$C$2:$C$185,'Eurostat market shares'!$C153,'Eurostat comsumption'!$D$2:$D$185,'Eurostat market shares'!$D153)/SUMIFS('Eurostat comsumption'!R$2:R$185,'Eurostat comsumption'!$C$2:$C$185,'Eurostat market shares'!$C153,'Eurostat comsumption'!$D$2:$D$185,"total"),0)</f>
        <v>1.4677559099295646E-2</v>
      </c>
      <c r="S153" s="5">
        <f>IFERROR(SUMIFS('Eurostat comsumption'!S$2:S$185,'Eurostat comsumption'!$C$2:$C$185,'Eurostat market shares'!$C153,'Eurostat comsumption'!$D$2:$D$185,'Eurostat market shares'!$D153)/SUMIFS('Eurostat comsumption'!S$2:S$185,'Eurostat comsumption'!$C$2:$C$185,'Eurostat market shares'!$C153,'Eurostat comsumption'!$D$2:$D$185,"total"),0)</f>
        <v>1.8861440952999121E-2</v>
      </c>
      <c r="T153" s="5">
        <f>IFERROR(SUMIFS('Eurostat comsumption'!T$2:T$185,'Eurostat comsumption'!$C$2:$C$185,'Eurostat market shares'!$C153,'Eurostat comsumption'!$D$2:$D$185,'Eurostat market shares'!$D153)/SUMIFS('Eurostat comsumption'!T$2:T$185,'Eurostat comsumption'!$C$2:$C$185,'Eurostat market shares'!$C153,'Eurostat comsumption'!$D$2:$D$185,"total"),0)</f>
        <v>2.2392953818789689E-2</v>
      </c>
      <c r="U153" s="5">
        <f>IFERROR(SUMIFS('Eurostat comsumption'!U$2:U$185,'Eurostat comsumption'!$C$2:$C$185,'Eurostat market shares'!$C153,'Eurostat comsumption'!$D$2:$D$185,'Eurostat market shares'!$D153)/SUMIFS('Eurostat comsumption'!U$2:U$185,'Eurostat comsumption'!$C$2:$C$185,'Eurostat market shares'!$C153,'Eurostat comsumption'!$D$2:$D$185,"total"),0)</f>
        <v>2.0714181322161056E-2</v>
      </c>
      <c r="V153" s="5">
        <f>IFERROR(SUMIFS('Eurostat comsumption'!V$2:V$185,'Eurostat comsumption'!$C$2:$C$185,'Eurostat market shares'!$C153,'Eurostat comsumption'!$D$2:$D$185,'Eurostat market shares'!$D153)/SUMIFS('Eurostat comsumption'!V$2:V$185,'Eurostat comsumption'!$C$2:$C$185,'Eurostat market shares'!$C153,'Eurostat comsumption'!$D$2:$D$185,"total"),0)</f>
        <v>1.7614746790475047E-2</v>
      </c>
      <c r="W153" s="5">
        <f>IFERROR(SUMIFS('Eurostat comsumption'!W$2:W$185,'Eurostat comsumption'!$C$2:$C$185,'Eurostat market shares'!$C153,'Eurostat comsumption'!$D$2:$D$185,'Eurostat market shares'!$D153)/SUMIFS('Eurostat comsumption'!W$2:W$185,'Eurostat comsumption'!$C$2:$C$185,'Eurostat market shares'!$C153,'Eurostat comsumption'!$D$2:$D$185,"total"),0)</f>
        <v>2.0284892154764454E-2</v>
      </c>
      <c r="X153" s="5">
        <f>IFERROR(SUMIFS('Eurostat comsumption'!X$2:X$185,'Eurostat comsumption'!$C$2:$C$185,'Eurostat market shares'!$C153,'Eurostat comsumption'!$D$2:$D$185,'Eurostat market shares'!$D153)/SUMIFS('Eurostat comsumption'!X$2:X$185,'Eurostat comsumption'!$C$2:$C$185,'Eurostat market shares'!$C153,'Eurostat comsumption'!$D$2:$D$185,"total"),0)</f>
        <v>2.2867960579637511E-2</v>
      </c>
      <c r="Y153" s="5">
        <f>IFERROR(SUMIFS('Eurostat comsumption'!Y$2:Y$185,'Eurostat comsumption'!$C$2:$C$185,'Eurostat market shares'!$C153,'Eurostat comsumption'!$D$2:$D$185,'Eurostat market shares'!$D153)/SUMIFS('Eurostat comsumption'!Y$2:Y$185,'Eurostat comsumption'!$C$2:$C$185,'Eurostat market shares'!$C153,'Eurostat comsumption'!$D$2:$D$185,"total"),0)</f>
        <v>1.8063621593463943E-2</v>
      </c>
      <c r="Z153" s="5">
        <f>IFERROR(SUMIFS('Eurostat comsumption'!Z$2:Z$185,'Eurostat comsumption'!$C$2:$C$185,'Eurostat market shares'!$C153,'Eurostat comsumption'!$D$2:$D$185,'Eurostat market shares'!$D153)/SUMIFS('Eurostat comsumption'!Z$2:Z$185,'Eurostat comsumption'!$C$2:$C$185,'Eurostat market shares'!$C153,'Eurostat comsumption'!$D$2:$D$185,"total"),0)</f>
        <v>1.7984448964848576E-2</v>
      </c>
    </row>
    <row r="154" spans="1:26" x14ac:dyDescent="0.3">
      <c r="A154" t="s">
        <v>9</v>
      </c>
      <c r="B154" t="s">
        <v>10</v>
      </c>
      <c r="C154" t="s">
        <v>10</v>
      </c>
      <c r="D154" t="s">
        <v>21</v>
      </c>
      <c r="E154" t="s">
        <v>13</v>
      </c>
      <c r="F154" t="s">
        <v>14</v>
      </c>
      <c r="G154" t="s">
        <v>14</v>
      </c>
      <c r="H154" t="s">
        <v>73</v>
      </c>
      <c r="I154" t="s">
        <v>16</v>
      </c>
      <c r="J154" s="5">
        <f>IFERROR(SUMIFS('Eurostat comsumption'!J$2:J$185,'Eurostat comsumption'!$C$2:$C$185,'Eurostat market shares'!$C154,'Eurostat comsumption'!$D$2:$D$185,'Eurostat market shares'!$D154)/SUMIFS('Eurostat comsumption'!J$2:J$185,'Eurostat comsumption'!$C$2:$C$185,'Eurostat market shares'!$C154,'Eurostat comsumption'!$D$2:$D$185,"total"),0)</f>
        <v>0</v>
      </c>
      <c r="K154" s="5">
        <f>IFERROR(SUMIFS('Eurostat comsumption'!K$2:K$185,'Eurostat comsumption'!$C$2:$C$185,'Eurostat market shares'!$C154,'Eurostat comsumption'!$D$2:$D$185,'Eurostat market shares'!$D154)/SUMIFS('Eurostat comsumption'!K$2:K$185,'Eurostat comsumption'!$C$2:$C$185,'Eurostat market shares'!$C154,'Eurostat comsumption'!$D$2:$D$185,"total"),0)</f>
        <v>0</v>
      </c>
      <c r="L154" s="5">
        <f>IFERROR(SUMIFS('Eurostat comsumption'!L$2:L$185,'Eurostat comsumption'!$C$2:$C$185,'Eurostat market shares'!$C154,'Eurostat comsumption'!$D$2:$D$185,'Eurostat market shares'!$D154)/SUMIFS('Eurostat comsumption'!L$2:L$185,'Eurostat comsumption'!$C$2:$C$185,'Eurostat market shares'!$C154,'Eurostat comsumption'!$D$2:$D$185,"total"),0)</f>
        <v>0</v>
      </c>
      <c r="M154" s="5">
        <f>IFERROR(SUMIFS('Eurostat comsumption'!M$2:M$185,'Eurostat comsumption'!$C$2:$C$185,'Eurostat market shares'!$C154,'Eurostat comsumption'!$D$2:$D$185,'Eurostat market shares'!$D154)/SUMIFS('Eurostat comsumption'!M$2:M$185,'Eurostat comsumption'!$C$2:$C$185,'Eurostat market shares'!$C154,'Eurostat comsumption'!$D$2:$D$185,"total"),0)</f>
        <v>0</v>
      </c>
      <c r="N154" s="5">
        <f>IFERROR(SUMIFS('Eurostat comsumption'!N$2:N$185,'Eurostat comsumption'!$C$2:$C$185,'Eurostat market shares'!$C154,'Eurostat comsumption'!$D$2:$D$185,'Eurostat market shares'!$D154)/SUMIFS('Eurostat comsumption'!N$2:N$185,'Eurostat comsumption'!$C$2:$C$185,'Eurostat market shares'!$C154,'Eurostat comsumption'!$D$2:$D$185,"total"),0)</f>
        <v>0</v>
      </c>
      <c r="O154" s="5">
        <f>IFERROR(SUMIFS('Eurostat comsumption'!O$2:O$185,'Eurostat comsumption'!$C$2:$C$185,'Eurostat market shares'!$C154,'Eurostat comsumption'!$D$2:$D$185,'Eurostat market shares'!$D154)/SUMIFS('Eurostat comsumption'!O$2:O$185,'Eurostat comsumption'!$C$2:$C$185,'Eurostat market shares'!$C154,'Eurostat comsumption'!$D$2:$D$185,"total"),0)</f>
        <v>5.2259691019081998E-5</v>
      </c>
      <c r="P154" s="5">
        <f>IFERROR(SUMIFS('Eurostat comsumption'!P$2:P$185,'Eurostat comsumption'!$C$2:$C$185,'Eurostat market shares'!$C154,'Eurostat comsumption'!$D$2:$D$185,'Eurostat market shares'!$D154)/SUMIFS('Eurostat comsumption'!P$2:P$185,'Eurostat comsumption'!$C$2:$C$185,'Eurostat market shares'!$C154,'Eurostat comsumption'!$D$2:$D$185,"total"),0)</f>
        <v>2.4189689856160277E-4</v>
      </c>
      <c r="Q154" s="5">
        <f>IFERROR(SUMIFS('Eurostat comsumption'!Q$2:Q$185,'Eurostat comsumption'!$C$2:$C$185,'Eurostat market shares'!$C154,'Eurostat comsumption'!$D$2:$D$185,'Eurostat market shares'!$D154)/SUMIFS('Eurostat comsumption'!Q$2:Q$185,'Eurostat comsumption'!$C$2:$C$185,'Eurostat market shares'!$C154,'Eurostat comsumption'!$D$2:$D$185,"total"),0)</f>
        <v>2.3876310101978373E-4</v>
      </c>
      <c r="R154" s="5">
        <f>IFERROR(SUMIFS('Eurostat comsumption'!R$2:R$185,'Eurostat comsumption'!$C$2:$C$185,'Eurostat market shares'!$C154,'Eurostat comsumption'!$D$2:$D$185,'Eurostat market shares'!$D154)/SUMIFS('Eurostat comsumption'!R$2:R$185,'Eurostat comsumption'!$C$2:$C$185,'Eurostat market shares'!$C154,'Eurostat comsumption'!$D$2:$D$185,"total"),0)</f>
        <v>2.4833569098946137E-4</v>
      </c>
      <c r="S154" s="5">
        <f>IFERROR(SUMIFS('Eurostat comsumption'!S$2:S$185,'Eurostat comsumption'!$C$2:$C$185,'Eurostat market shares'!$C154,'Eurostat comsumption'!$D$2:$D$185,'Eurostat market shares'!$D154)/SUMIFS('Eurostat comsumption'!S$2:S$185,'Eurostat comsumption'!$C$2:$C$185,'Eurostat market shares'!$C154,'Eurostat comsumption'!$D$2:$D$185,"total"),0)</f>
        <v>2.5581306555687067E-4</v>
      </c>
      <c r="T154" s="5">
        <f>IFERROR(SUMIFS('Eurostat comsumption'!T$2:T$185,'Eurostat comsumption'!$C$2:$C$185,'Eurostat market shares'!$C154,'Eurostat comsumption'!$D$2:$D$185,'Eurostat market shares'!$D154)/SUMIFS('Eurostat comsumption'!T$2:T$185,'Eurostat comsumption'!$C$2:$C$185,'Eurostat market shares'!$C154,'Eurostat comsumption'!$D$2:$D$185,"total"),0)</f>
        <v>2.6076786405820966E-4</v>
      </c>
      <c r="U154" s="5">
        <f>IFERROR(SUMIFS('Eurostat comsumption'!U$2:U$185,'Eurostat comsumption'!$C$2:$C$185,'Eurostat market shares'!$C154,'Eurostat comsumption'!$D$2:$D$185,'Eurostat market shares'!$D154)/SUMIFS('Eurostat comsumption'!U$2:U$185,'Eurostat comsumption'!$C$2:$C$185,'Eurostat market shares'!$C154,'Eurostat comsumption'!$D$2:$D$185,"total"),0)</f>
        <v>2.0850587031714327E-4</v>
      </c>
      <c r="V154" s="5">
        <f>IFERROR(SUMIFS('Eurostat comsumption'!V$2:V$185,'Eurostat comsumption'!$C$2:$C$185,'Eurostat market shares'!$C154,'Eurostat comsumption'!$D$2:$D$185,'Eurostat market shares'!$D154)/SUMIFS('Eurostat comsumption'!V$2:V$185,'Eurostat comsumption'!$C$2:$C$185,'Eurostat market shares'!$C154,'Eurostat comsumption'!$D$2:$D$185,"total"),0)</f>
        <v>2.243666071635928E-4</v>
      </c>
      <c r="W154" s="5">
        <f>IFERROR(SUMIFS('Eurostat comsumption'!W$2:W$185,'Eurostat comsumption'!$C$2:$C$185,'Eurostat market shares'!$C154,'Eurostat comsumption'!$D$2:$D$185,'Eurostat market shares'!$D154)/SUMIFS('Eurostat comsumption'!W$2:W$185,'Eurostat comsumption'!$C$2:$C$185,'Eurostat market shares'!$C154,'Eurostat comsumption'!$D$2:$D$185,"total"),0)</f>
        <v>2.001537815192663E-4</v>
      </c>
      <c r="X154" s="5">
        <f>IFERROR(SUMIFS('Eurostat comsumption'!X$2:X$185,'Eurostat comsumption'!$C$2:$C$185,'Eurostat market shares'!$C154,'Eurostat comsumption'!$D$2:$D$185,'Eurostat market shares'!$D154)/SUMIFS('Eurostat comsumption'!X$2:X$185,'Eurostat comsumption'!$C$2:$C$185,'Eurostat market shares'!$C154,'Eurostat comsumption'!$D$2:$D$185,"total"),0)</f>
        <v>1.8206663247207335E-4</v>
      </c>
      <c r="Y154" s="5">
        <f>IFERROR(SUMIFS('Eurostat comsumption'!Y$2:Y$185,'Eurostat comsumption'!$C$2:$C$185,'Eurostat market shares'!$C154,'Eurostat comsumption'!$D$2:$D$185,'Eurostat market shares'!$D154)/SUMIFS('Eurostat comsumption'!Y$2:Y$185,'Eurostat comsumption'!$C$2:$C$185,'Eurostat market shares'!$C154,'Eurostat comsumption'!$D$2:$D$185,"total"),0)</f>
        <v>1.8009399744770016E-4</v>
      </c>
      <c r="Z154" s="5">
        <f>IFERROR(SUMIFS('Eurostat comsumption'!Z$2:Z$185,'Eurostat comsumption'!$C$2:$C$185,'Eurostat market shares'!$C154,'Eurostat comsumption'!$D$2:$D$185,'Eurostat market shares'!$D154)/SUMIFS('Eurostat comsumption'!Z$2:Z$185,'Eurostat comsumption'!$C$2:$C$185,'Eurostat market shares'!$C154,'Eurostat comsumption'!$D$2:$D$185,"total"),0)</f>
        <v>2.0341818596604627E-4</v>
      </c>
    </row>
    <row r="155" spans="1:26" x14ac:dyDescent="0.3">
      <c r="A155" t="s">
        <v>9</v>
      </c>
      <c r="B155" t="s">
        <v>10</v>
      </c>
      <c r="C155" t="s">
        <v>10</v>
      </c>
      <c r="D155" t="s">
        <v>22</v>
      </c>
      <c r="E155" t="s">
        <v>13</v>
      </c>
      <c r="F155" t="s">
        <v>14</v>
      </c>
      <c r="G155" t="s">
        <v>14</v>
      </c>
      <c r="H155" t="s">
        <v>73</v>
      </c>
      <c r="I155" t="s">
        <v>16</v>
      </c>
      <c r="J155" s="5">
        <f>IFERROR(SUMIFS('Eurostat comsumption'!J$2:J$185,'Eurostat comsumption'!$C$2:$C$185,'Eurostat market shares'!$C155,'Eurostat comsumption'!$D$2:$D$185,'Eurostat market shares'!$D155)/SUMIFS('Eurostat comsumption'!J$2:J$185,'Eurostat comsumption'!$C$2:$C$185,'Eurostat market shares'!$C155,'Eurostat comsumption'!$D$2:$D$185,"total"),0)</f>
        <v>0.9859817942925202</v>
      </c>
      <c r="K155" s="5">
        <f>IFERROR(SUMIFS('Eurostat comsumption'!K$2:K$185,'Eurostat comsumption'!$C$2:$C$185,'Eurostat market shares'!$C155,'Eurostat comsumption'!$D$2:$D$185,'Eurostat market shares'!$D155)/SUMIFS('Eurostat comsumption'!K$2:K$185,'Eurostat comsumption'!$C$2:$C$185,'Eurostat market shares'!$C155,'Eurostat comsumption'!$D$2:$D$185,"total"),0)</f>
        <v>0.98549506151844224</v>
      </c>
      <c r="L155" s="5">
        <f>IFERROR(SUMIFS('Eurostat comsumption'!L$2:L$185,'Eurostat comsumption'!$C$2:$C$185,'Eurostat market shares'!$C155,'Eurostat comsumption'!$D$2:$D$185,'Eurostat market shares'!$D155)/SUMIFS('Eurostat comsumption'!L$2:L$185,'Eurostat comsumption'!$C$2:$C$185,'Eurostat market shares'!$C155,'Eurostat comsumption'!$D$2:$D$185,"total"),0)</f>
        <v>0.98613431244548089</v>
      </c>
      <c r="M155" s="5">
        <f>IFERROR(SUMIFS('Eurostat comsumption'!M$2:M$185,'Eurostat comsumption'!$C$2:$C$185,'Eurostat market shares'!$C155,'Eurostat comsumption'!$D$2:$D$185,'Eurostat market shares'!$D155)/SUMIFS('Eurostat comsumption'!M$2:M$185,'Eurostat comsumption'!$C$2:$C$185,'Eurostat market shares'!$C155,'Eurostat comsumption'!$D$2:$D$185,"total"),0)</f>
        <v>0.9864539677232107</v>
      </c>
      <c r="N155" s="5">
        <f>IFERROR(SUMIFS('Eurostat comsumption'!N$2:N$185,'Eurostat comsumption'!$C$2:$C$185,'Eurostat market shares'!$C155,'Eurostat comsumption'!$D$2:$D$185,'Eurostat market shares'!$D155)/SUMIFS('Eurostat comsumption'!N$2:N$185,'Eurostat comsumption'!$C$2:$C$185,'Eurostat market shares'!$C155,'Eurostat comsumption'!$D$2:$D$185,"total"),0)</f>
        <v>0.99327666991563146</v>
      </c>
      <c r="O155" s="5">
        <f>IFERROR(SUMIFS('Eurostat comsumption'!O$2:O$185,'Eurostat comsumption'!$C$2:$C$185,'Eurostat market shares'!$C155,'Eurostat comsumption'!$D$2:$D$185,'Eurostat market shares'!$D155)/SUMIFS('Eurostat comsumption'!O$2:O$185,'Eurostat comsumption'!$C$2:$C$185,'Eurostat market shares'!$C155,'Eurostat comsumption'!$D$2:$D$185,"total"),0)</f>
        <v>0.99242234480223313</v>
      </c>
      <c r="P155" s="5">
        <f>IFERROR(SUMIFS('Eurostat comsumption'!P$2:P$185,'Eurostat comsumption'!$C$2:$C$185,'Eurostat market shares'!$C155,'Eurostat comsumption'!$D$2:$D$185,'Eurostat market shares'!$D155)/SUMIFS('Eurostat comsumption'!P$2:P$185,'Eurostat comsumption'!$C$2:$C$185,'Eurostat market shares'!$C155,'Eurostat comsumption'!$D$2:$D$185,"total"),0)</f>
        <v>0.99042728597015772</v>
      </c>
      <c r="Q155" s="5">
        <f>IFERROR(SUMIFS('Eurostat comsumption'!Q$2:Q$185,'Eurostat comsumption'!$C$2:$C$185,'Eurostat market shares'!$C155,'Eurostat comsumption'!$D$2:$D$185,'Eurostat market shares'!$D155)/SUMIFS('Eurostat comsumption'!Q$2:Q$185,'Eurostat comsumption'!$C$2:$C$185,'Eurostat market shares'!$C155,'Eurostat comsumption'!$D$2:$D$185,"total"),0)</f>
        <v>0.98757016982246637</v>
      </c>
      <c r="R155" s="5">
        <f>IFERROR(SUMIFS('Eurostat comsumption'!R$2:R$185,'Eurostat comsumption'!$C$2:$C$185,'Eurostat market shares'!$C155,'Eurostat comsumption'!$D$2:$D$185,'Eurostat market shares'!$D155)/SUMIFS('Eurostat comsumption'!R$2:R$185,'Eurostat comsumption'!$C$2:$C$185,'Eurostat market shares'!$C155,'Eurostat comsumption'!$D$2:$D$185,"total"),0)</f>
        <v>0.97883628055678706</v>
      </c>
      <c r="S155" s="5">
        <f>IFERROR(SUMIFS('Eurostat comsumption'!S$2:S$185,'Eurostat comsumption'!$C$2:$C$185,'Eurostat market shares'!$C155,'Eurostat comsumption'!$D$2:$D$185,'Eurostat market shares'!$D155)/SUMIFS('Eurostat comsumption'!S$2:S$185,'Eurostat comsumption'!$C$2:$C$185,'Eurostat market shares'!$C155,'Eurostat comsumption'!$D$2:$D$185,"total"),0)</f>
        <v>0.9742506968042457</v>
      </c>
      <c r="T155" s="5">
        <f>IFERROR(SUMIFS('Eurostat comsumption'!T$2:T$185,'Eurostat comsumption'!$C$2:$C$185,'Eurostat market shares'!$C155,'Eurostat comsumption'!$D$2:$D$185,'Eurostat market shares'!$D155)/SUMIFS('Eurostat comsumption'!T$2:T$185,'Eurostat comsumption'!$C$2:$C$185,'Eurostat market shares'!$C155,'Eurostat comsumption'!$D$2:$D$185,"total"),0)</f>
        <v>0.9705429615056036</v>
      </c>
      <c r="U155" s="5">
        <f>IFERROR(SUMIFS('Eurostat comsumption'!U$2:U$185,'Eurostat comsumption'!$C$2:$C$185,'Eurostat market shares'!$C155,'Eurostat comsumption'!$D$2:$D$185,'Eurostat market shares'!$D155)/SUMIFS('Eurostat comsumption'!U$2:U$185,'Eurostat comsumption'!$C$2:$C$185,'Eurostat market shares'!$C155,'Eurostat comsumption'!$D$2:$D$185,"total"),0)</f>
        <v>0.97203293223559217</v>
      </c>
      <c r="V155" s="5">
        <f>IFERROR(SUMIFS('Eurostat comsumption'!V$2:V$185,'Eurostat comsumption'!$C$2:$C$185,'Eurostat market shares'!$C155,'Eurostat comsumption'!$D$2:$D$185,'Eurostat market shares'!$D155)/SUMIFS('Eurostat comsumption'!V$2:V$185,'Eurostat comsumption'!$C$2:$C$185,'Eurostat market shares'!$C155,'Eurostat comsumption'!$D$2:$D$185,"total"),0)</f>
        <v>0.97457768890585861</v>
      </c>
      <c r="W155" s="5">
        <f>IFERROR(SUMIFS('Eurostat comsumption'!W$2:W$185,'Eurostat comsumption'!$C$2:$C$185,'Eurostat market shares'!$C155,'Eurostat comsumption'!$D$2:$D$185,'Eurostat market shares'!$D155)/SUMIFS('Eurostat comsumption'!W$2:W$185,'Eurostat comsumption'!$C$2:$C$185,'Eurostat market shares'!$C155,'Eurostat comsumption'!$D$2:$D$185,"total"),0)</f>
        <v>0.97210133726506709</v>
      </c>
      <c r="X155" s="5">
        <f>IFERROR(SUMIFS('Eurostat comsumption'!X$2:X$185,'Eurostat comsumption'!$C$2:$C$185,'Eurostat market shares'!$C155,'Eurostat comsumption'!$D$2:$D$185,'Eurostat market shares'!$D155)/SUMIFS('Eurostat comsumption'!X$2:X$185,'Eurostat comsumption'!$C$2:$C$185,'Eurostat market shares'!$C155,'Eurostat comsumption'!$D$2:$D$185,"total"),0)</f>
        <v>0.96936582080727962</v>
      </c>
      <c r="Y155" s="5">
        <f>IFERROR(SUMIFS('Eurostat comsumption'!Y$2:Y$185,'Eurostat comsumption'!$C$2:$C$185,'Eurostat market shares'!$C155,'Eurostat comsumption'!$D$2:$D$185,'Eurostat market shares'!$D155)/SUMIFS('Eurostat comsumption'!Y$2:Y$185,'Eurostat comsumption'!$C$2:$C$185,'Eurostat market shares'!$C155,'Eurostat comsumption'!$D$2:$D$185,"total"),0)</f>
        <v>0.97423687589199792</v>
      </c>
      <c r="Z155" s="5">
        <f>IFERROR(SUMIFS('Eurostat comsumption'!Z$2:Z$185,'Eurostat comsumption'!$C$2:$C$185,'Eurostat market shares'!$C155,'Eurostat comsumption'!$D$2:$D$185,'Eurostat market shares'!$D155)/SUMIFS('Eurostat comsumption'!Z$2:Z$185,'Eurostat comsumption'!$C$2:$C$185,'Eurostat market shares'!$C155,'Eurostat comsumption'!$D$2:$D$185,"total"),0)</f>
        <v>0.97418109921864604</v>
      </c>
    </row>
    <row r="156" spans="1:26" x14ac:dyDescent="0.3">
      <c r="A156" t="s">
        <v>9</v>
      </c>
      <c r="B156" t="s">
        <v>10</v>
      </c>
      <c r="C156" t="s">
        <v>43</v>
      </c>
      <c r="D156" t="s">
        <v>12</v>
      </c>
      <c r="E156" t="s">
        <v>13</v>
      </c>
      <c r="F156" t="s">
        <v>14</v>
      </c>
      <c r="G156" t="s">
        <v>14</v>
      </c>
      <c r="H156" t="s">
        <v>73</v>
      </c>
      <c r="I156" t="s">
        <v>16</v>
      </c>
      <c r="J156" s="5">
        <f>IFERROR(SUMIFS('Eurostat comsumption'!J$2:J$185,'Eurostat comsumption'!$C$2:$C$185,'Eurostat market shares'!$C156,'Eurostat comsumption'!$D$2:$D$185,'Eurostat market shares'!$D156)/SUMIFS('Eurostat comsumption'!J$2:J$185,'Eurostat comsumption'!$C$2:$C$185,'Eurostat market shares'!$C156,'Eurostat comsumption'!$D$2:$D$185,"total"),0)</f>
        <v>1</v>
      </c>
      <c r="K156" s="5">
        <f>IFERROR(SUMIFS('Eurostat comsumption'!K$2:K$185,'Eurostat comsumption'!$C$2:$C$185,'Eurostat market shares'!$C156,'Eurostat comsumption'!$D$2:$D$185,'Eurostat market shares'!$D156)/SUMIFS('Eurostat comsumption'!K$2:K$185,'Eurostat comsumption'!$C$2:$C$185,'Eurostat market shares'!$C156,'Eurostat comsumption'!$D$2:$D$185,"total"),0)</f>
        <v>1</v>
      </c>
      <c r="L156" s="5">
        <f>IFERROR(SUMIFS('Eurostat comsumption'!L$2:L$185,'Eurostat comsumption'!$C$2:$C$185,'Eurostat market shares'!$C156,'Eurostat comsumption'!$D$2:$D$185,'Eurostat market shares'!$D156)/SUMIFS('Eurostat comsumption'!L$2:L$185,'Eurostat comsumption'!$C$2:$C$185,'Eurostat market shares'!$C156,'Eurostat comsumption'!$D$2:$D$185,"total"),0)</f>
        <v>1</v>
      </c>
      <c r="M156" s="5">
        <f>IFERROR(SUMIFS('Eurostat comsumption'!M$2:M$185,'Eurostat comsumption'!$C$2:$C$185,'Eurostat market shares'!$C156,'Eurostat comsumption'!$D$2:$D$185,'Eurostat market shares'!$D156)/SUMIFS('Eurostat comsumption'!M$2:M$185,'Eurostat comsumption'!$C$2:$C$185,'Eurostat market shares'!$C156,'Eurostat comsumption'!$D$2:$D$185,"total"),0)</f>
        <v>1</v>
      </c>
      <c r="N156" s="5">
        <f>IFERROR(SUMIFS('Eurostat comsumption'!N$2:N$185,'Eurostat comsumption'!$C$2:$C$185,'Eurostat market shares'!$C156,'Eurostat comsumption'!$D$2:$D$185,'Eurostat market shares'!$D156)/SUMIFS('Eurostat comsumption'!N$2:N$185,'Eurostat comsumption'!$C$2:$C$185,'Eurostat market shares'!$C156,'Eurostat comsumption'!$D$2:$D$185,"total"),0)</f>
        <v>1</v>
      </c>
      <c r="O156" s="5">
        <f>IFERROR(SUMIFS('Eurostat comsumption'!O$2:O$185,'Eurostat comsumption'!$C$2:$C$185,'Eurostat market shares'!$C156,'Eurostat comsumption'!$D$2:$D$185,'Eurostat market shares'!$D156)/SUMIFS('Eurostat comsumption'!O$2:O$185,'Eurostat comsumption'!$C$2:$C$185,'Eurostat market shares'!$C156,'Eurostat comsumption'!$D$2:$D$185,"total"),0)</f>
        <v>1</v>
      </c>
      <c r="P156" s="5">
        <f>IFERROR(SUMIFS('Eurostat comsumption'!P$2:P$185,'Eurostat comsumption'!$C$2:$C$185,'Eurostat market shares'!$C156,'Eurostat comsumption'!$D$2:$D$185,'Eurostat market shares'!$D156)/SUMIFS('Eurostat comsumption'!P$2:P$185,'Eurostat comsumption'!$C$2:$C$185,'Eurostat market shares'!$C156,'Eurostat comsumption'!$D$2:$D$185,"total"),0)</f>
        <v>1</v>
      </c>
      <c r="Q156" s="5">
        <f>IFERROR(SUMIFS('Eurostat comsumption'!Q$2:Q$185,'Eurostat comsumption'!$C$2:$C$185,'Eurostat market shares'!$C156,'Eurostat comsumption'!$D$2:$D$185,'Eurostat market shares'!$D156)/SUMIFS('Eurostat comsumption'!Q$2:Q$185,'Eurostat comsumption'!$C$2:$C$185,'Eurostat market shares'!$C156,'Eurostat comsumption'!$D$2:$D$185,"total"),0)</f>
        <v>1</v>
      </c>
      <c r="R156" s="5">
        <f>IFERROR(SUMIFS('Eurostat comsumption'!R$2:R$185,'Eurostat comsumption'!$C$2:$C$185,'Eurostat market shares'!$C156,'Eurostat comsumption'!$D$2:$D$185,'Eurostat market shares'!$D156)/SUMIFS('Eurostat comsumption'!R$2:R$185,'Eurostat comsumption'!$C$2:$C$185,'Eurostat market shares'!$C156,'Eurostat comsumption'!$D$2:$D$185,"total"),0)</f>
        <v>1</v>
      </c>
      <c r="S156" s="5">
        <f>IFERROR(SUMIFS('Eurostat comsumption'!S$2:S$185,'Eurostat comsumption'!$C$2:$C$185,'Eurostat market shares'!$C156,'Eurostat comsumption'!$D$2:$D$185,'Eurostat market shares'!$D156)/SUMIFS('Eurostat comsumption'!S$2:S$185,'Eurostat comsumption'!$C$2:$C$185,'Eurostat market shares'!$C156,'Eurostat comsumption'!$D$2:$D$185,"total"),0)</f>
        <v>1</v>
      </c>
      <c r="T156" s="5">
        <f>IFERROR(SUMIFS('Eurostat comsumption'!T$2:T$185,'Eurostat comsumption'!$C$2:$C$185,'Eurostat market shares'!$C156,'Eurostat comsumption'!$D$2:$D$185,'Eurostat market shares'!$D156)/SUMIFS('Eurostat comsumption'!T$2:T$185,'Eurostat comsumption'!$C$2:$C$185,'Eurostat market shares'!$C156,'Eurostat comsumption'!$D$2:$D$185,"total"),0)</f>
        <v>1</v>
      </c>
      <c r="U156" s="5">
        <f>IFERROR(SUMIFS('Eurostat comsumption'!U$2:U$185,'Eurostat comsumption'!$C$2:$C$185,'Eurostat market shares'!$C156,'Eurostat comsumption'!$D$2:$D$185,'Eurostat market shares'!$D156)/SUMIFS('Eurostat comsumption'!U$2:U$185,'Eurostat comsumption'!$C$2:$C$185,'Eurostat market shares'!$C156,'Eurostat comsumption'!$D$2:$D$185,"total"),0)</f>
        <v>1</v>
      </c>
      <c r="V156" s="5">
        <f>IFERROR(SUMIFS('Eurostat comsumption'!V$2:V$185,'Eurostat comsumption'!$C$2:$C$185,'Eurostat market shares'!$C156,'Eurostat comsumption'!$D$2:$D$185,'Eurostat market shares'!$D156)/SUMIFS('Eurostat comsumption'!V$2:V$185,'Eurostat comsumption'!$C$2:$C$185,'Eurostat market shares'!$C156,'Eurostat comsumption'!$D$2:$D$185,"total"),0)</f>
        <v>1</v>
      </c>
      <c r="W156" s="5">
        <f>IFERROR(SUMIFS('Eurostat comsumption'!W$2:W$185,'Eurostat comsumption'!$C$2:$C$185,'Eurostat market shares'!$C156,'Eurostat comsumption'!$D$2:$D$185,'Eurostat market shares'!$D156)/SUMIFS('Eurostat comsumption'!W$2:W$185,'Eurostat comsumption'!$C$2:$C$185,'Eurostat market shares'!$C156,'Eurostat comsumption'!$D$2:$D$185,"total"),0)</f>
        <v>1</v>
      </c>
      <c r="X156" s="5">
        <f>IFERROR(SUMIFS('Eurostat comsumption'!X$2:X$185,'Eurostat comsumption'!$C$2:$C$185,'Eurostat market shares'!$C156,'Eurostat comsumption'!$D$2:$D$185,'Eurostat market shares'!$D156)/SUMIFS('Eurostat comsumption'!X$2:X$185,'Eurostat comsumption'!$C$2:$C$185,'Eurostat market shares'!$C156,'Eurostat comsumption'!$D$2:$D$185,"total"),0)</f>
        <v>1</v>
      </c>
      <c r="Y156" s="5">
        <f>IFERROR(SUMIFS('Eurostat comsumption'!Y$2:Y$185,'Eurostat comsumption'!$C$2:$C$185,'Eurostat market shares'!$C156,'Eurostat comsumption'!$D$2:$D$185,'Eurostat market shares'!$D156)/SUMIFS('Eurostat comsumption'!Y$2:Y$185,'Eurostat comsumption'!$C$2:$C$185,'Eurostat market shares'!$C156,'Eurostat comsumption'!$D$2:$D$185,"total"),0)</f>
        <v>1</v>
      </c>
      <c r="Z156" s="5">
        <f>IFERROR(SUMIFS('Eurostat comsumption'!Z$2:Z$185,'Eurostat comsumption'!$C$2:$C$185,'Eurostat market shares'!$C156,'Eurostat comsumption'!$D$2:$D$185,'Eurostat market shares'!$D156)/SUMIFS('Eurostat comsumption'!Z$2:Z$185,'Eurostat comsumption'!$C$2:$C$185,'Eurostat market shares'!$C156,'Eurostat comsumption'!$D$2:$D$185,"total"),0)</f>
        <v>1</v>
      </c>
    </row>
    <row r="157" spans="1:26" x14ac:dyDescent="0.3">
      <c r="A157" t="s">
        <v>9</v>
      </c>
      <c r="B157" t="s">
        <v>10</v>
      </c>
      <c r="C157" t="s">
        <v>43</v>
      </c>
      <c r="D157" t="s">
        <v>17</v>
      </c>
      <c r="E157" t="s">
        <v>13</v>
      </c>
      <c r="F157" t="s">
        <v>14</v>
      </c>
      <c r="G157" t="s">
        <v>14</v>
      </c>
      <c r="H157" t="s">
        <v>73</v>
      </c>
      <c r="I157" t="s">
        <v>16</v>
      </c>
      <c r="J157" s="5">
        <f>IFERROR(SUMIFS('Eurostat comsumption'!J$2:J$185,'Eurostat comsumption'!$C$2:$C$185,'Eurostat market shares'!$C157,'Eurostat comsumption'!$D$2:$D$185,'Eurostat market shares'!$D157)/SUMIFS('Eurostat comsumption'!J$2:J$185,'Eurostat comsumption'!$C$2:$C$185,'Eurostat market shares'!$C157,'Eurostat comsumption'!$D$2:$D$185,"total"),0)</f>
        <v>0</v>
      </c>
      <c r="K157" s="5">
        <f>IFERROR(SUMIFS('Eurostat comsumption'!K$2:K$185,'Eurostat comsumption'!$C$2:$C$185,'Eurostat market shares'!$C157,'Eurostat comsumption'!$D$2:$D$185,'Eurostat market shares'!$D157)/SUMIFS('Eurostat comsumption'!K$2:K$185,'Eurostat comsumption'!$C$2:$C$185,'Eurostat market shares'!$C157,'Eurostat comsumption'!$D$2:$D$185,"total"),0)</f>
        <v>0</v>
      </c>
      <c r="L157" s="5">
        <f>IFERROR(SUMIFS('Eurostat comsumption'!L$2:L$185,'Eurostat comsumption'!$C$2:$C$185,'Eurostat market shares'!$C157,'Eurostat comsumption'!$D$2:$D$185,'Eurostat market shares'!$D157)/SUMIFS('Eurostat comsumption'!L$2:L$185,'Eurostat comsumption'!$C$2:$C$185,'Eurostat market shares'!$C157,'Eurostat comsumption'!$D$2:$D$185,"total"),0)</f>
        <v>0</v>
      </c>
      <c r="M157" s="5">
        <f>IFERROR(SUMIFS('Eurostat comsumption'!M$2:M$185,'Eurostat comsumption'!$C$2:$C$185,'Eurostat market shares'!$C157,'Eurostat comsumption'!$D$2:$D$185,'Eurostat market shares'!$D157)/SUMIFS('Eurostat comsumption'!M$2:M$185,'Eurostat comsumption'!$C$2:$C$185,'Eurostat market shares'!$C157,'Eurostat comsumption'!$D$2:$D$185,"total"),0)</f>
        <v>4.0901533468389133E-5</v>
      </c>
      <c r="N157" s="5">
        <f>IFERROR(SUMIFS('Eurostat comsumption'!N$2:N$185,'Eurostat comsumption'!$C$2:$C$185,'Eurostat market shares'!$C157,'Eurostat comsumption'!$D$2:$D$185,'Eurostat market shares'!$D157)/SUMIFS('Eurostat comsumption'!N$2:N$185,'Eurostat comsumption'!$C$2:$C$185,'Eurostat market shares'!$C157,'Eurostat comsumption'!$D$2:$D$185,"total"),0)</f>
        <v>1.1846928586862629E-4</v>
      </c>
      <c r="O157" s="5">
        <f>IFERROR(SUMIFS('Eurostat comsumption'!O$2:O$185,'Eurostat comsumption'!$C$2:$C$185,'Eurostat market shares'!$C157,'Eurostat comsumption'!$D$2:$D$185,'Eurostat market shares'!$D157)/SUMIFS('Eurostat comsumption'!O$2:O$185,'Eurostat comsumption'!$C$2:$C$185,'Eurostat market shares'!$C157,'Eurostat comsumption'!$D$2:$D$185,"total"),0)</f>
        <v>3.5366977998362427E-4</v>
      </c>
      <c r="P157" s="5">
        <f>IFERROR(SUMIFS('Eurostat comsumption'!P$2:P$185,'Eurostat comsumption'!$C$2:$C$185,'Eurostat market shares'!$C157,'Eurostat comsumption'!$D$2:$D$185,'Eurostat market shares'!$D157)/SUMIFS('Eurostat comsumption'!P$2:P$185,'Eurostat comsumption'!$C$2:$C$185,'Eurostat market shares'!$C157,'Eurostat comsumption'!$D$2:$D$185,"total"),0)</f>
        <v>4.690373454808669E-4</v>
      </c>
      <c r="Q157" s="5">
        <f>IFERROR(SUMIFS('Eurostat comsumption'!Q$2:Q$185,'Eurostat comsumption'!$C$2:$C$185,'Eurostat market shares'!$C157,'Eurostat comsumption'!$D$2:$D$185,'Eurostat market shares'!$D157)/SUMIFS('Eurostat comsumption'!Q$2:Q$185,'Eurostat comsumption'!$C$2:$C$185,'Eurostat market shares'!$C157,'Eurostat comsumption'!$D$2:$D$185,"total"),0)</f>
        <v>1.1967154790637083E-3</v>
      </c>
      <c r="R157" s="5">
        <f>IFERROR(SUMIFS('Eurostat comsumption'!R$2:R$185,'Eurostat comsumption'!$C$2:$C$185,'Eurostat market shares'!$C157,'Eurostat comsumption'!$D$2:$D$185,'Eurostat market shares'!$D157)/SUMIFS('Eurostat comsumption'!R$2:R$185,'Eurostat comsumption'!$C$2:$C$185,'Eurostat market shares'!$C157,'Eurostat comsumption'!$D$2:$D$185,"total"),0)</f>
        <v>1.7925752947373955E-3</v>
      </c>
      <c r="S157" s="5">
        <f>IFERROR(SUMIFS('Eurostat comsumption'!S$2:S$185,'Eurostat comsumption'!$C$2:$C$185,'Eurostat market shares'!$C157,'Eurostat comsumption'!$D$2:$D$185,'Eurostat market shares'!$D157)/SUMIFS('Eurostat comsumption'!S$2:S$185,'Eurostat comsumption'!$C$2:$C$185,'Eurostat market shares'!$C157,'Eurostat comsumption'!$D$2:$D$185,"total"),0)</f>
        <v>2.3092295269839603E-3</v>
      </c>
      <c r="T157" s="5">
        <f>IFERROR(SUMIFS('Eurostat comsumption'!T$2:T$185,'Eurostat comsumption'!$C$2:$C$185,'Eurostat market shares'!$C157,'Eurostat comsumption'!$D$2:$D$185,'Eurostat market shares'!$D157)/SUMIFS('Eurostat comsumption'!T$2:T$185,'Eurostat comsumption'!$C$2:$C$185,'Eurostat market shares'!$C157,'Eurostat comsumption'!$D$2:$D$185,"total"),0)</f>
        <v>2.7291282069057611E-3</v>
      </c>
      <c r="U157" s="5">
        <f>IFERROR(SUMIFS('Eurostat comsumption'!U$2:U$185,'Eurostat comsumption'!$C$2:$C$185,'Eurostat market shares'!$C157,'Eurostat comsumption'!$D$2:$D$185,'Eurostat market shares'!$D157)/SUMIFS('Eurostat comsumption'!U$2:U$185,'Eurostat comsumption'!$C$2:$C$185,'Eurostat market shares'!$C157,'Eurostat comsumption'!$D$2:$D$185,"total"),0)</f>
        <v>2.7272967659044576E-3</v>
      </c>
      <c r="V157" s="5">
        <f>IFERROR(SUMIFS('Eurostat comsumption'!V$2:V$185,'Eurostat comsumption'!$C$2:$C$185,'Eurostat market shares'!$C157,'Eurostat comsumption'!$D$2:$D$185,'Eurostat market shares'!$D157)/SUMIFS('Eurostat comsumption'!V$2:V$185,'Eurostat comsumption'!$C$2:$C$185,'Eurostat market shares'!$C157,'Eurostat comsumption'!$D$2:$D$185,"total"),0)</f>
        <v>2.6550814960056737E-3</v>
      </c>
      <c r="W157" s="5">
        <f>IFERROR(SUMIFS('Eurostat comsumption'!W$2:W$185,'Eurostat comsumption'!$C$2:$C$185,'Eurostat market shares'!$C157,'Eurostat comsumption'!$D$2:$D$185,'Eurostat market shares'!$D157)/SUMIFS('Eurostat comsumption'!W$2:W$185,'Eurostat comsumption'!$C$2:$C$185,'Eurostat market shares'!$C157,'Eurostat comsumption'!$D$2:$D$185,"total"),0)</f>
        <v>2.7507470276511669E-3</v>
      </c>
      <c r="X157" s="5">
        <f>IFERROR(SUMIFS('Eurostat comsumption'!X$2:X$185,'Eurostat comsumption'!$C$2:$C$185,'Eurostat market shares'!$C157,'Eurostat comsumption'!$D$2:$D$185,'Eurostat market shares'!$D157)/SUMIFS('Eurostat comsumption'!X$2:X$185,'Eurostat comsumption'!$C$2:$C$185,'Eurostat market shares'!$C157,'Eurostat comsumption'!$D$2:$D$185,"total"),0)</f>
        <v>2.6801414079571507E-3</v>
      </c>
      <c r="Y157" s="5">
        <f>IFERROR(SUMIFS('Eurostat comsumption'!Y$2:Y$185,'Eurostat comsumption'!$C$2:$C$185,'Eurostat market shares'!$C157,'Eurostat comsumption'!$D$2:$D$185,'Eurostat market shares'!$D157)/SUMIFS('Eurostat comsumption'!Y$2:Y$185,'Eurostat comsumption'!$C$2:$C$185,'Eurostat market shares'!$C157,'Eurostat comsumption'!$D$2:$D$185,"total"),0)</f>
        <v>2.6171980092799447E-3</v>
      </c>
      <c r="Z157" s="5">
        <f>IFERROR(SUMIFS('Eurostat comsumption'!Z$2:Z$185,'Eurostat comsumption'!$C$2:$C$185,'Eurostat market shares'!$C157,'Eurostat comsumption'!$D$2:$D$185,'Eurostat market shares'!$D157)/SUMIFS('Eurostat comsumption'!Z$2:Z$185,'Eurostat comsumption'!$C$2:$C$185,'Eurostat market shares'!$C157,'Eurostat comsumption'!$D$2:$D$185,"total"),0)</f>
        <v>1.755827361179388E-3</v>
      </c>
    </row>
    <row r="158" spans="1:26" x14ac:dyDescent="0.3">
      <c r="A158" t="s">
        <v>9</v>
      </c>
      <c r="B158" t="s">
        <v>10</v>
      </c>
      <c r="C158" t="s">
        <v>43</v>
      </c>
      <c r="D158" t="s">
        <v>18</v>
      </c>
      <c r="E158" t="s">
        <v>13</v>
      </c>
      <c r="F158" t="s">
        <v>14</v>
      </c>
      <c r="G158" t="s">
        <v>14</v>
      </c>
      <c r="H158" t="s">
        <v>73</v>
      </c>
      <c r="I158" t="s">
        <v>16</v>
      </c>
      <c r="J158" s="5">
        <f>IFERROR(SUMIFS('Eurostat comsumption'!J$2:J$185,'Eurostat comsumption'!$C$2:$C$185,'Eurostat market shares'!$C158,'Eurostat comsumption'!$D$2:$D$185,'Eurostat market shares'!$D158)/SUMIFS('Eurostat comsumption'!J$2:J$185,'Eurostat comsumption'!$C$2:$C$185,'Eurostat market shares'!$C158,'Eurostat comsumption'!$D$2:$D$185,"total"),0)</f>
        <v>0</v>
      </c>
      <c r="K158" s="5">
        <f>IFERROR(SUMIFS('Eurostat comsumption'!K$2:K$185,'Eurostat comsumption'!$C$2:$C$185,'Eurostat market shares'!$C158,'Eurostat comsumption'!$D$2:$D$185,'Eurostat market shares'!$D158)/SUMIFS('Eurostat comsumption'!K$2:K$185,'Eurostat comsumption'!$C$2:$C$185,'Eurostat market shares'!$C158,'Eurostat comsumption'!$D$2:$D$185,"total"),0)</f>
        <v>0</v>
      </c>
      <c r="L158" s="5">
        <f>IFERROR(SUMIFS('Eurostat comsumption'!L$2:L$185,'Eurostat comsumption'!$C$2:$C$185,'Eurostat market shares'!$C158,'Eurostat comsumption'!$D$2:$D$185,'Eurostat market shares'!$D158)/SUMIFS('Eurostat comsumption'!L$2:L$185,'Eurostat comsumption'!$C$2:$C$185,'Eurostat market shares'!$C158,'Eurostat comsumption'!$D$2:$D$185,"total"),0)</f>
        <v>0</v>
      </c>
      <c r="M158" s="5">
        <f>IFERROR(SUMIFS('Eurostat comsumption'!M$2:M$185,'Eurostat comsumption'!$C$2:$C$185,'Eurostat market shares'!$C158,'Eurostat comsumption'!$D$2:$D$185,'Eurostat market shares'!$D158)/SUMIFS('Eurostat comsumption'!M$2:M$185,'Eurostat comsumption'!$C$2:$C$185,'Eurostat market shares'!$C158,'Eurostat comsumption'!$D$2:$D$185,"total"),0)</f>
        <v>0</v>
      </c>
      <c r="N158" s="5">
        <f>IFERROR(SUMIFS('Eurostat comsumption'!N$2:N$185,'Eurostat comsumption'!$C$2:$C$185,'Eurostat market shares'!$C158,'Eurostat comsumption'!$D$2:$D$185,'Eurostat market shares'!$D158)/SUMIFS('Eurostat comsumption'!N$2:N$185,'Eurostat comsumption'!$C$2:$C$185,'Eurostat market shares'!$C158,'Eurostat comsumption'!$D$2:$D$185,"total"),0)</f>
        <v>0</v>
      </c>
      <c r="O158" s="5">
        <f>IFERROR(SUMIFS('Eurostat comsumption'!O$2:O$185,'Eurostat comsumption'!$C$2:$C$185,'Eurostat market shares'!$C158,'Eurostat comsumption'!$D$2:$D$185,'Eurostat market shares'!$D158)/SUMIFS('Eurostat comsumption'!O$2:O$185,'Eurostat comsumption'!$C$2:$C$185,'Eurostat market shares'!$C158,'Eurostat comsumption'!$D$2:$D$185,"total"),0)</f>
        <v>0</v>
      </c>
      <c r="P158" s="5">
        <f>IFERROR(SUMIFS('Eurostat comsumption'!P$2:P$185,'Eurostat comsumption'!$C$2:$C$185,'Eurostat market shares'!$C158,'Eurostat comsumption'!$D$2:$D$185,'Eurostat market shares'!$D158)/SUMIFS('Eurostat comsumption'!P$2:P$185,'Eurostat comsumption'!$C$2:$C$185,'Eurostat market shares'!$C158,'Eurostat comsumption'!$D$2:$D$185,"total"),0)</f>
        <v>0</v>
      </c>
      <c r="Q158" s="5">
        <f>IFERROR(SUMIFS('Eurostat comsumption'!Q$2:Q$185,'Eurostat comsumption'!$C$2:$C$185,'Eurostat market shares'!$C158,'Eurostat comsumption'!$D$2:$D$185,'Eurostat market shares'!$D158)/SUMIFS('Eurostat comsumption'!Q$2:Q$185,'Eurostat comsumption'!$C$2:$C$185,'Eurostat market shares'!$C158,'Eurostat comsumption'!$D$2:$D$185,"total"),0)</f>
        <v>0</v>
      </c>
      <c r="R158" s="5">
        <f>IFERROR(SUMIFS('Eurostat comsumption'!R$2:R$185,'Eurostat comsumption'!$C$2:$C$185,'Eurostat market shares'!$C158,'Eurostat comsumption'!$D$2:$D$185,'Eurostat market shares'!$D158)/SUMIFS('Eurostat comsumption'!R$2:R$185,'Eurostat comsumption'!$C$2:$C$185,'Eurostat market shares'!$C158,'Eurostat comsumption'!$D$2:$D$185,"total"),0)</f>
        <v>0</v>
      </c>
      <c r="S158" s="5">
        <f>IFERROR(SUMIFS('Eurostat comsumption'!S$2:S$185,'Eurostat comsumption'!$C$2:$C$185,'Eurostat market shares'!$C158,'Eurostat comsumption'!$D$2:$D$185,'Eurostat market shares'!$D158)/SUMIFS('Eurostat comsumption'!S$2:S$185,'Eurostat comsumption'!$C$2:$C$185,'Eurostat market shares'!$C158,'Eurostat comsumption'!$D$2:$D$185,"total"),0)</f>
        <v>0</v>
      </c>
      <c r="T158" s="5">
        <f>IFERROR(SUMIFS('Eurostat comsumption'!T$2:T$185,'Eurostat comsumption'!$C$2:$C$185,'Eurostat market shares'!$C158,'Eurostat comsumption'!$D$2:$D$185,'Eurostat market shares'!$D158)/SUMIFS('Eurostat comsumption'!T$2:T$185,'Eurostat comsumption'!$C$2:$C$185,'Eurostat market shares'!$C158,'Eurostat comsumption'!$D$2:$D$185,"total"),0)</f>
        <v>0</v>
      </c>
      <c r="U158" s="5">
        <f>IFERROR(SUMIFS('Eurostat comsumption'!U$2:U$185,'Eurostat comsumption'!$C$2:$C$185,'Eurostat market shares'!$C158,'Eurostat comsumption'!$D$2:$D$185,'Eurostat market shares'!$D158)/SUMIFS('Eurostat comsumption'!U$2:U$185,'Eurostat comsumption'!$C$2:$C$185,'Eurostat market shares'!$C158,'Eurostat comsumption'!$D$2:$D$185,"total"),0)</f>
        <v>0</v>
      </c>
      <c r="V158" s="5">
        <f>IFERROR(SUMIFS('Eurostat comsumption'!V$2:V$185,'Eurostat comsumption'!$C$2:$C$185,'Eurostat market shares'!$C158,'Eurostat comsumption'!$D$2:$D$185,'Eurostat market shares'!$D158)/SUMIFS('Eurostat comsumption'!V$2:V$185,'Eurostat comsumption'!$C$2:$C$185,'Eurostat market shares'!$C158,'Eurostat comsumption'!$D$2:$D$185,"total"),0)</f>
        <v>0</v>
      </c>
      <c r="W158" s="5">
        <f>IFERROR(SUMIFS('Eurostat comsumption'!W$2:W$185,'Eurostat comsumption'!$C$2:$C$185,'Eurostat market shares'!$C158,'Eurostat comsumption'!$D$2:$D$185,'Eurostat market shares'!$D158)/SUMIFS('Eurostat comsumption'!W$2:W$185,'Eurostat comsumption'!$C$2:$C$185,'Eurostat market shares'!$C158,'Eurostat comsumption'!$D$2:$D$185,"total"),0)</f>
        <v>0</v>
      </c>
      <c r="X158" s="5">
        <f>IFERROR(SUMIFS('Eurostat comsumption'!X$2:X$185,'Eurostat comsumption'!$C$2:$C$185,'Eurostat market shares'!$C158,'Eurostat comsumption'!$D$2:$D$185,'Eurostat market shares'!$D158)/SUMIFS('Eurostat comsumption'!X$2:X$185,'Eurostat comsumption'!$C$2:$C$185,'Eurostat market shares'!$C158,'Eurostat comsumption'!$D$2:$D$185,"total"),0)</f>
        <v>0</v>
      </c>
      <c r="Y158" s="5">
        <f>IFERROR(SUMIFS('Eurostat comsumption'!Y$2:Y$185,'Eurostat comsumption'!$C$2:$C$185,'Eurostat market shares'!$C158,'Eurostat comsumption'!$D$2:$D$185,'Eurostat market shares'!$D158)/SUMIFS('Eurostat comsumption'!Y$2:Y$185,'Eurostat comsumption'!$C$2:$C$185,'Eurostat market shares'!$C158,'Eurostat comsumption'!$D$2:$D$185,"total"),0)</f>
        <v>0</v>
      </c>
      <c r="Z158" s="5">
        <f>IFERROR(SUMIFS('Eurostat comsumption'!Z$2:Z$185,'Eurostat comsumption'!$C$2:$C$185,'Eurostat market shares'!$C158,'Eurostat comsumption'!$D$2:$D$185,'Eurostat market shares'!$D158)/SUMIFS('Eurostat comsumption'!Z$2:Z$185,'Eurostat comsumption'!$C$2:$C$185,'Eurostat market shares'!$C158,'Eurostat comsumption'!$D$2:$D$185,"total"),0)</f>
        <v>0</v>
      </c>
    </row>
    <row r="159" spans="1:26" x14ac:dyDescent="0.3">
      <c r="A159" t="s">
        <v>9</v>
      </c>
      <c r="B159" t="s">
        <v>10</v>
      </c>
      <c r="C159" t="s">
        <v>43</v>
      </c>
      <c r="D159" t="s">
        <v>19</v>
      </c>
      <c r="E159" t="s">
        <v>13</v>
      </c>
      <c r="F159" t="s">
        <v>14</v>
      </c>
      <c r="G159" t="s">
        <v>14</v>
      </c>
      <c r="H159" t="s">
        <v>73</v>
      </c>
      <c r="I159" t="s">
        <v>16</v>
      </c>
      <c r="J159" s="5">
        <f>IFERROR(SUMIFS('Eurostat comsumption'!J$2:J$185,'Eurostat comsumption'!$C$2:$C$185,'Eurostat market shares'!$C159,'Eurostat comsumption'!$D$2:$D$185,'Eurostat market shares'!$D159)/SUMIFS('Eurostat comsumption'!J$2:J$185,'Eurostat comsumption'!$C$2:$C$185,'Eurostat market shares'!$C159,'Eurostat comsumption'!$D$2:$D$185,"total"),0)</f>
        <v>3.8941497911885663E-2</v>
      </c>
      <c r="K159" s="5">
        <f>IFERROR(SUMIFS('Eurostat comsumption'!K$2:K$185,'Eurostat comsumption'!$C$2:$C$185,'Eurostat market shares'!$C159,'Eurostat comsumption'!$D$2:$D$185,'Eurostat market shares'!$D159)/SUMIFS('Eurostat comsumption'!K$2:K$185,'Eurostat comsumption'!$C$2:$C$185,'Eurostat market shares'!$C159,'Eurostat comsumption'!$D$2:$D$185,"total"),0)</f>
        <v>4.0524569650576193E-2</v>
      </c>
      <c r="L159" s="5">
        <f>IFERROR(SUMIFS('Eurostat comsumption'!L$2:L$185,'Eurostat comsumption'!$C$2:$C$185,'Eurostat market shares'!$C159,'Eurostat comsumption'!$D$2:$D$185,'Eurostat market shares'!$D159)/SUMIFS('Eurostat comsumption'!L$2:L$185,'Eurostat comsumption'!$C$2:$C$185,'Eurostat market shares'!$C159,'Eurostat comsumption'!$D$2:$D$185,"total"),0)</f>
        <v>4.2011482728759167E-2</v>
      </c>
      <c r="M159" s="5">
        <f>IFERROR(SUMIFS('Eurostat comsumption'!M$2:M$185,'Eurostat comsumption'!$C$2:$C$185,'Eurostat market shares'!$C159,'Eurostat comsumption'!$D$2:$D$185,'Eurostat market shares'!$D159)/SUMIFS('Eurostat comsumption'!M$2:M$185,'Eurostat comsumption'!$C$2:$C$185,'Eurostat market shares'!$C159,'Eurostat comsumption'!$D$2:$D$185,"total"),0)</f>
        <v>4.4385776619769932E-2</v>
      </c>
      <c r="N159" s="5">
        <f>IFERROR(SUMIFS('Eurostat comsumption'!N$2:N$185,'Eurostat comsumption'!$C$2:$C$185,'Eurostat market shares'!$C159,'Eurostat comsumption'!$D$2:$D$185,'Eurostat market shares'!$D159)/SUMIFS('Eurostat comsumption'!N$2:N$185,'Eurostat comsumption'!$C$2:$C$185,'Eurostat market shares'!$C159,'Eurostat comsumption'!$D$2:$D$185,"total"),0)</f>
        <v>4.3541640076252386E-2</v>
      </c>
      <c r="O159" s="5">
        <f>IFERROR(SUMIFS('Eurostat comsumption'!O$2:O$185,'Eurostat comsumption'!$C$2:$C$185,'Eurostat market shares'!$C159,'Eurostat comsumption'!$D$2:$D$185,'Eurostat market shares'!$D159)/SUMIFS('Eurostat comsumption'!O$2:O$185,'Eurostat comsumption'!$C$2:$C$185,'Eurostat market shares'!$C159,'Eurostat comsumption'!$D$2:$D$185,"total"),0)</f>
        <v>4.3979514308016963E-2</v>
      </c>
      <c r="P159" s="5">
        <f>IFERROR(SUMIFS('Eurostat comsumption'!P$2:P$185,'Eurostat comsumption'!$C$2:$C$185,'Eurostat market shares'!$C159,'Eurostat comsumption'!$D$2:$D$185,'Eurostat market shares'!$D159)/SUMIFS('Eurostat comsumption'!P$2:P$185,'Eurostat comsumption'!$C$2:$C$185,'Eurostat market shares'!$C159,'Eurostat comsumption'!$D$2:$D$185,"total"),0)</f>
        <v>4.5342152401755285E-2</v>
      </c>
      <c r="Q159" s="5">
        <f>IFERROR(SUMIFS('Eurostat comsumption'!Q$2:Q$185,'Eurostat comsumption'!$C$2:$C$185,'Eurostat market shares'!$C159,'Eurostat comsumption'!$D$2:$D$185,'Eurostat market shares'!$D159)/SUMIFS('Eurostat comsumption'!Q$2:Q$185,'Eurostat comsumption'!$C$2:$C$185,'Eurostat market shares'!$C159,'Eurostat comsumption'!$D$2:$D$185,"total"),0)</f>
        <v>4.4223387892791934E-2</v>
      </c>
      <c r="R159" s="5">
        <f>IFERROR(SUMIFS('Eurostat comsumption'!R$2:R$185,'Eurostat comsumption'!$C$2:$C$185,'Eurostat market shares'!$C159,'Eurostat comsumption'!$D$2:$D$185,'Eurostat market shares'!$D159)/SUMIFS('Eurostat comsumption'!R$2:R$185,'Eurostat comsumption'!$C$2:$C$185,'Eurostat market shares'!$C159,'Eurostat comsumption'!$D$2:$D$185,"total"),0)</f>
        <v>4.4195234951193089E-2</v>
      </c>
      <c r="S159" s="5">
        <f>IFERROR(SUMIFS('Eurostat comsumption'!S$2:S$185,'Eurostat comsumption'!$C$2:$C$185,'Eurostat market shares'!$C159,'Eurostat comsumption'!$D$2:$D$185,'Eurostat market shares'!$D159)/SUMIFS('Eurostat comsumption'!S$2:S$185,'Eurostat comsumption'!$C$2:$C$185,'Eurostat market shares'!$C159,'Eurostat comsumption'!$D$2:$D$185,"total"),0)</f>
        <v>4.362882464174242E-2</v>
      </c>
      <c r="T159" s="5">
        <f>IFERROR(SUMIFS('Eurostat comsumption'!T$2:T$185,'Eurostat comsumption'!$C$2:$C$185,'Eurostat market shares'!$C159,'Eurostat comsumption'!$D$2:$D$185,'Eurostat market shares'!$D159)/SUMIFS('Eurostat comsumption'!T$2:T$185,'Eurostat comsumption'!$C$2:$C$185,'Eurostat market shares'!$C159,'Eurostat comsumption'!$D$2:$D$185,"total"),0)</f>
        <v>4.5171273471203123E-2</v>
      </c>
      <c r="U159" s="5">
        <f>IFERROR(SUMIFS('Eurostat comsumption'!U$2:U$185,'Eurostat comsumption'!$C$2:$C$185,'Eurostat market shares'!$C159,'Eurostat comsumption'!$D$2:$D$185,'Eurostat market shares'!$D159)/SUMIFS('Eurostat comsumption'!U$2:U$185,'Eurostat comsumption'!$C$2:$C$185,'Eurostat market shares'!$C159,'Eurostat comsumption'!$D$2:$D$185,"total"),0)</f>
        <v>4.4308599703598309E-2</v>
      </c>
      <c r="V159" s="5">
        <f>IFERROR(SUMIFS('Eurostat comsumption'!V$2:V$185,'Eurostat comsumption'!$C$2:$C$185,'Eurostat market shares'!$C159,'Eurostat comsumption'!$D$2:$D$185,'Eurostat market shares'!$D159)/SUMIFS('Eurostat comsumption'!V$2:V$185,'Eurostat comsumption'!$C$2:$C$185,'Eurostat market shares'!$C159,'Eurostat comsumption'!$D$2:$D$185,"total"),0)</f>
        <v>4.4425106887123728E-2</v>
      </c>
      <c r="W159" s="5">
        <f>IFERROR(SUMIFS('Eurostat comsumption'!W$2:W$185,'Eurostat comsumption'!$C$2:$C$185,'Eurostat market shares'!$C159,'Eurostat comsumption'!$D$2:$D$185,'Eurostat market shares'!$D159)/SUMIFS('Eurostat comsumption'!W$2:W$185,'Eurostat comsumption'!$C$2:$C$185,'Eurostat market shares'!$C159,'Eurostat comsumption'!$D$2:$D$185,"total"),0)</f>
        <v>4.521252422995882E-2</v>
      </c>
      <c r="X159" s="5">
        <f>IFERROR(SUMIFS('Eurostat comsumption'!X$2:X$185,'Eurostat comsumption'!$C$2:$C$185,'Eurostat market shares'!$C159,'Eurostat comsumption'!$D$2:$D$185,'Eurostat market shares'!$D159)/SUMIFS('Eurostat comsumption'!X$2:X$185,'Eurostat comsumption'!$C$2:$C$185,'Eurostat market shares'!$C159,'Eurostat comsumption'!$D$2:$D$185,"total"),0)</f>
        <v>4.4663213539992967E-2</v>
      </c>
      <c r="Y159" s="5">
        <f>IFERROR(SUMIFS('Eurostat comsumption'!Y$2:Y$185,'Eurostat comsumption'!$C$2:$C$185,'Eurostat market shares'!$C159,'Eurostat comsumption'!$D$2:$D$185,'Eurostat market shares'!$D159)/SUMIFS('Eurostat comsumption'!Y$2:Y$185,'Eurostat comsumption'!$C$2:$C$185,'Eurostat market shares'!$C159,'Eurostat comsumption'!$D$2:$D$185,"total"),0)</f>
        <v>4.7327868734797107E-2</v>
      </c>
      <c r="Z159" s="5">
        <f>IFERROR(SUMIFS('Eurostat comsumption'!Z$2:Z$185,'Eurostat comsumption'!$C$2:$C$185,'Eurostat market shares'!$C159,'Eurostat comsumption'!$D$2:$D$185,'Eurostat market shares'!$D159)/SUMIFS('Eurostat comsumption'!Z$2:Z$185,'Eurostat comsumption'!$C$2:$C$185,'Eurostat market shares'!$C159,'Eurostat comsumption'!$D$2:$D$185,"total"),0)</f>
        <v>4.7907618460723403E-2</v>
      </c>
    </row>
    <row r="160" spans="1:26" x14ac:dyDescent="0.3">
      <c r="A160" t="s">
        <v>9</v>
      </c>
      <c r="B160" t="s">
        <v>10</v>
      </c>
      <c r="C160" t="s">
        <v>43</v>
      </c>
      <c r="D160" t="s">
        <v>20</v>
      </c>
      <c r="E160" t="s">
        <v>13</v>
      </c>
      <c r="F160" t="s">
        <v>14</v>
      </c>
      <c r="G160" t="s">
        <v>14</v>
      </c>
      <c r="H160" t="s">
        <v>73</v>
      </c>
      <c r="I160" t="s">
        <v>16</v>
      </c>
      <c r="J160" s="5">
        <f>IFERROR(SUMIFS('Eurostat comsumption'!J$2:J$185,'Eurostat comsumption'!$C$2:$C$185,'Eurostat market shares'!$C160,'Eurostat comsumption'!$D$2:$D$185,'Eurostat market shares'!$D160)/SUMIFS('Eurostat comsumption'!J$2:J$185,'Eurostat comsumption'!$C$2:$C$185,'Eurostat market shares'!$C160,'Eurostat comsumption'!$D$2:$D$185,"total"),0)</f>
        <v>2.8677847299450684E-5</v>
      </c>
      <c r="K160" s="5">
        <f>IFERROR(SUMIFS('Eurostat comsumption'!K$2:K$185,'Eurostat comsumption'!$C$2:$C$185,'Eurostat market shares'!$C160,'Eurostat comsumption'!$D$2:$D$185,'Eurostat market shares'!$D160)/SUMIFS('Eurostat comsumption'!K$2:K$185,'Eurostat comsumption'!$C$2:$C$185,'Eurostat market shares'!$C160,'Eurostat comsumption'!$D$2:$D$185,"total"),0)</f>
        <v>3.3363973134860934E-5</v>
      </c>
      <c r="L160" s="5">
        <f>IFERROR(SUMIFS('Eurostat comsumption'!L$2:L$185,'Eurostat comsumption'!$C$2:$C$185,'Eurostat market shares'!$C160,'Eurostat comsumption'!$D$2:$D$185,'Eurostat market shares'!$D160)/SUMIFS('Eurostat comsumption'!L$2:L$185,'Eurostat comsumption'!$C$2:$C$185,'Eurostat market shares'!$C160,'Eurostat comsumption'!$D$2:$D$185,"total"),0)</f>
        <v>3.3376268383342108E-5</v>
      </c>
      <c r="M160" s="5">
        <f>IFERROR(SUMIFS('Eurostat comsumption'!M$2:M$185,'Eurostat comsumption'!$C$2:$C$185,'Eurostat market shares'!$C160,'Eurostat comsumption'!$D$2:$D$185,'Eurostat market shares'!$D160)/SUMIFS('Eurostat comsumption'!M$2:M$185,'Eurostat comsumption'!$C$2:$C$185,'Eurostat market shares'!$C160,'Eurostat comsumption'!$D$2:$D$185,"total"),0)</f>
        <v>3.7198941183179629E-5</v>
      </c>
      <c r="N160" s="5">
        <f>IFERROR(SUMIFS('Eurostat comsumption'!N$2:N$185,'Eurostat comsumption'!$C$2:$C$185,'Eurostat market shares'!$C160,'Eurostat comsumption'!$D$2:$D$185,'Eurostat market shares'!$D160)/SUMIFS('Eurostat comsumption'!N$2:N$185,'Eurostat comsumption'!$C$2:$C$185,'Eurostat market shares'!$C160,'Eurostat comsumption'!$D$2:$D$185,"total"),0)</f>
        <v>4.4900152201248736E-4</v>
      </c>
      <c r="O160" s="5">
        <f>IFERROR(SUMIFS('Eurostat comsumption'!O$2:O$185,'Eurostat comsumption'!$C$2:$C$185,'Eurostat market shares'!$C160,'Eurostat comsumption'!$D$2:$D$185,'Eurostat market shares'!$D160)/SUMIFS('Eurostat comsumption'!O$2:O$185,'Eurostat comsumption'!$C$2:$C$185,'Eurostat market shares'!$C160,'Eurostat comsumption'!$D$2:$D$185,"total"),0)</f>
        <v>1.0884217480068017E-3</v>
      </c>
      <c r="P160" s="5">
        <f>IFERROR(SUMIFS('Eurostat comsumption'!P$2:P$185,'Eurostat comsumption'!$C$2:$C$185,'Eurostat market shares'!$C160,'Eurostat comsumption'!$D$2:$D$185,'Eurostat market shares'!$D160)/SUMIFS('Eurostat comsumption'!P$2:P$185,'Eurostat comsumption'!$C$2:$C$185,'Eurostat market shares'!$C160,'Eurostat comsumption'!$D$2:$D$185,"total"),0)</f>
        <v>1.2090069766470318E-3</v>
      </c>
      <c r="Q160" s="5">
        <f>IFERROR(SUMIFS('Eurostat comsumption'!Q$2:Q$185,'Eurostat comsumption'!$C$2:$C$185,'Eurostat market shares'!$C160,'Eurostat comsumption'!$D$2:$D$185,'Eurostat market shares'!$D160)/SUMIFS('Eurostat comsumption'!Q$2:Q$185,'Eurostat comsumption'!$C$2:$C$185,'Eurostat market shares'!$C160,'Eurostat comsumption'!$D$2:$D$185,"total"),0)</f>
        <v>1.7775143011111868E-3</v>
      </c>
      <c r="R160" s="5">
        <f>IFERROR(SUMIFS('Eurostat comsumption'!R$2:R$185,'Eurostat comsumption'!$C$2:$C$185,'Eurostat market shares'!$C160,'Eurostat comsumption'!$D$2:$D$185,'Eurostat market shares'!$D160)/SUMIFS('Eurostat comsumption'!R$2:R$185,'Eurostat comsumption'!$C$2:$C$185,'Eurostat market shares'!$C160,'Eurostat comsumption'!$D$2:$D$185,"total"),0)</f>
        <v>1.7502302237232888E-3</v>
      </c>
      <c r="S160" s="5">
        <f>IFERROR(SUMIFS('Eurostat comsumption'!S$2:S$185,'Eurostat comsumption'!$C$2:$C$185,'Eurostat market shares'!$C160,'Eurostat comsumption'!$D$2:$D$185,'Eurostat market shares'!$D160)/SUMIFS('Eurostat comsumption'!S$2:S$185,'Eurostat comsumption'!$C$2:$C$185,'Eurostat market shares'!$C160,'Eurostat comsumption'!$D$2:$D$185,"total"),0)</f>
        <v>1.2571699200857899E-3</v>
      </c>
      <c r="T160" s="5">
        <f>IFERROR(SUMIFS('Eurostat comsumption'!T$2:T$185,'Eurostat comsumption'!$C$2:$C$185,'Eurostat market shares'!$C160,'Eurostat comsumption'!$D$2:$D$185,'Eurostat market shares'!$D160)/SUMIFS('Eurostat comsumption'!T$2:T$185,'Eurostat comsumption'!$C$2:$C$185,'Eurostat market shares'!$C160,'Eurostat comsumption'!$D$2:$D$185,"total"),0)</f>
        <v>1.4966395789096515E-3</v>
      </c>
      <c r="U160" s="5">
        <f>IFERROR(SUMIFS('Eurostat comsumption'!U$2:U$185,'Eurostat comsumption'!$C$2:$C$185,'Eurostat market shares'!$C160,'Eurostat comsumption'!$D$2:$D$185,'Eurostat market shares'!$D160)/SUMIFS('Eurostat comsumption'!U$2:U$185,'Eurostat comsumption'!$C$2:$C$185,'Eurostat market shares'!$C160,'Eurostat comsumption'!$D$2:$D$185,"total"),0)</f>
        <v>1.4912658217557369E-3</v>
      </c>
      <c r="V160" s="5">
        <f>IFERROR(SUMIFS('Eurostat comsumption'!V$2:V$185,'Eurostat comsumption'!$C$2:$C$185,'Eurostat market shares'!$C160,'Eurostat comsumption'!$D$2:$D$185,'Eurostat market shares'!$D160)/SUMIFS('Eurostat comsumption'!V$2:V$185,'Eurostat comsumption'!$C$2:$C$185,'Eurostat market shares'!$C160,'Eurostat comsumption'!$D$2:$D$185,"total"),0)</f>
        <v>1.7347870338338984E-3</v>
      </c>
      <c r="W160" s="5">
        <f>IFERROR(SUMIFS('Eurostat comsumption'!W$2:W$185,'Eurostat comsumption'!$C$2:$C$185,'Eurostat market shares'!$C160,'Eurostat comsumption'!$D$2:$D$185,'Eurostat market shares'!$D160)/SUMIFS('Eurostat comsumption'!W$2:W$185,'Eurostat comsumption'!$C$2:$C$185,'Eurostat market shares'!$C160,'Eurostat comsumption'!$D$2:$D$185,"total"),0)</f>
        <v>1.7265665293328908E-3</v>
      </c>
      <c r="X160" s="5">
        <f>IFERROR(SUMIFS('Eurostat comsumption'!X$2:X$185,'Eurostat comsumption'!$C$2:$C$185,'Eurostat market shares'!$C160,'Eurostat comsumption'!$D$2:$D$185,'Eurostat market shares'!$D160)/SUMIFS('Eurostat comsumption'!X$2:X$185,'Eurostat comsumption'!$C$2:$C$185,'Eurostat market shares'!$C160,'Eurostat comsumption'!$D$2:$D$185,"total"),0)</f>
        <v>3.0815001183701909E-3</v>
      </c>
      <c r="Y160" s="5">
        <f>IFERROR(SUMIFS('Eurostat comsumption'!Y$2:Y$185,'Eurostat comsumption'!$C$2:$C$185,'Eurostat market shares'!$C160,'Eurostat comsumption'!$D$2:$D$185,'Eurostat market shares'!$D160)/SUMIFS('Eurostat comsumption'!Y$2:Y$185,'Eurostat comsumption'!$C$2:$C$185,'Eurostat market shares'!$C160,'Eurostat comsumption'!$D$2:$D$185,"total"),0)</f>
        <v>7.9057665520093877E-3</v>
      </c>
      <c r="Z160" s="5">
        <f>IFERROR(SUMIFS('Eurostat comsumption'!Z$2:Z$185,'Eurostat comsumption'!$C$2:$C$185,'Eurostat market shares'!$C160,'Eurostat comsumption'!$D$2:$D$185,'Eurostat market shares'!$D160)/SUMIFS('Eurostat comsumption'!Z$2:Z$185,'Eurostat comsumption'!$C$2:$C$185,'Eurostat market shares'!$C160,'Eurostat comsumption'!$D$2:$D$185,"total"),0)</f>
        <v>1.2058608959534846E-2</v>
      </c>
    </row>
    <row r="161" spans="1:26" x14ac:dyDescent="0.3">
      <c r="A161" t="s">
        <v>9</v>
      </c>
      <c r="B161" t="s">
        <v>10</v>
      </c>
      <c r="C161" t="s">
        <v>43</v>
      </c>
      <c r="D161" t="s">
        <v>21</v>
      </c>
      <c r="E161" t="s">
        <v>13</v>
      </c>
      <c r="F161" t="s">
        <v>14</v>
      </c>
      <c r="G161" t="s">
        <v>14</v>
      </c>
      <c r="H161" t="s">
        <v>73</v>
      </c>
      <c r="I161" t="s">
        <v>16</v>
      </c>
      <c r="J161" s="5">
        <f>IFERROR(SUMIFS('Eurostat comsumption'!J$2:J$185,'Eurostat comsumption'!$C$2:$C$185,'Eurostat market shares'!$C161,'Eurostat comsumption'!$D$2:$D$185,'Eurostat market shares'!$D161)/SUMIFS('Eurostat comsumption'!J$2:J$185,'Eurostat comsumption'!$C$2:$C$185,'Eurostat market shares'!$C161,'Eurostat comsumption'!$D$2:$D$185,"total"),0)</f>
        <v>0</v>
      </c>
      <c r="K161" s="5">
        <f>IFERROR(SUMIFS('Eurostat comsumption'!K$2:K$185,'Eurostat comsumption'!$C$2:$C$185,'Eurostat market shares'!$C161,'Eurostat comsumption'!$D$2:$D$185,'Eurostat market shares'!$D161)/SUMIFS('Eurostat comsumption'!K$2:K$185,'Eurostat comsumption'!$C$2:$C$185,'Eurostat market shares'!$C161,'Eurostat comsumption'!$D$2:$D$185,"total"),0)</f>
        <v>0</v>
      </c>
      <c r="L161" s="5">
        <f>IFERROR(SUMIFS('Eurostat comsumption'!L$2:L$185,'Eurostat comsumption'!$C$2:$C$185,'Eurostat market shares'!$C161,'Eurostat comsumption'!$D$2:$D$185,'Eurostat market shares'!$D161)/SUMIFS('Eurostat comsumption'!L$2:L$185,'Eurostat comsumption'!$C$2:$C$185,'Eurostat market shares'!$C161,'Eurostat comsumption'!$D$2:$D$185,"total"),0)</f>
        <v>0</v>
      </c>
      <c r="M161" s="5">
        <f>IFERROR(SUMIFS('Eurostat comsumption'!M$2:M$185,'Eurostat comsumption'!$C$2:$C$185,'Eurostat market shares'!$C161,'Eurostat comsumption'!$D$2:$D$185,'Eurostat market shares'!$D161)/SUMIFS('Eurostat comsumption'!M$2:M$185,'Eurostat comsumption'!$C$2:$C$185,'Eurostat market shares'!$C161,'Eurostat comsumption'!$D$2:$D$185,"total"),0)</f>
        <v>0</v>
      </c>
      <c r="N161" s="5">
        <f>IFERROR(SUMIFS('Eurostat comsumption'!N$2:N$185,'Eurostat comsumption'!$C$2:$C$185,'Eurostat market shares'!$C161,'Eurostat comsumption'!$D$2:$D$185,'Eurostat market shares'!$D161)/SUMIFS('Eurostat comsumption'!N$2:N$185,'Eurostat comsumption'!$C$2:$C$185,'Eurostat market shares'!$C161,'Eurostat comsumption'!$D$2:$D$185,"total"),0)</f>
        <v>0</v>
      </c>
      <c r="O161" s="5">
        <f>IFERROR(SUMIFS('Eurostat comsumption'!O$2:O$185,'Eurostat comsumption'!$C$2:$C$185,'Eurostat market shares'!$C161,'Eurostat comsumption'!$D$2:$D$185,'Eurostat market shares'!$D161)/SUMIFS('Eurostat comsumption'!O$2:O$185,'Eurostat comsumption'!$C$2:$C$185,'Eurostat market shares'!$C161,'Eurostat comsumption'!$D$2:$D$185,"total"),0)</f>
        <v>0</v>
      </c>
      <c r="P161" s="5">
        <f>IFERROR(SUMIFS('Eurostat comsumption'!P$2:P$185,'Eurostat comsumption'!$C$2:$C$185,'Eurostat market shares'!$C161,'Eurostat comsumption'!$D$2:$D$185,'Eurostat market shares'!$D161)/SUMIFS('Eurostat comsumption'!P$2:P$185,'Eurostat comsumption'!$C$2:$C$185,'Eurostat market shares'!$C161,'Eurostat comsumption'!$D$2:$D$185,"total"),0)</f>
        <v>0</v>
      </c>
      <c r="Q161" s="5">
        <f>IFERROR(SUMIFS('Eurostat comsumption'!Q$2:Q$185,'Eurostat comsumption'!$C$2:$C$185,'Eurostat market shares'!$C161,'Eurostat comsumption'!$D$2:$D$185,'Eurostat market shares'!$D161)/SUMIFS('Eurostat comsumption'!Q$2:Q$185,'Eurostat comsumption'!$C$2:$C$185,'Eurostat market shares'!$C161,'Eurostat comsumption'!$D$2:$D$185,"total"),0)</f>
        <v>0</v>
      </c>
      <c r="R161" s="5">
        <f>IFERROR(SUMIFS('Eurostat comsumption'!R$2:R$185,'Eurostat comsumption'!$C$2:$C$185,'Eurostat market shares'!$C161,'Eurostat comsumption'!$D$2:$D$185,'Eurostat market shares'!$D161)/SUMIFS('Eurostat comsumption'!R$2:R$185,'Eurostat comsumption'!$C$2:$C$185,'Eurostat market shares'!$C161,'Eurostat comsumption'!$D$2:$D$185,"total"),0)</f>
        <v>0</v>
      </c>
      <c r="S161" s="5">
        <f>IFERROR(SUMIFS('Eurostat comsumption'!S$2:S$185,'Eurostat comsumption'!$C$2:$C$185,'Eurostat market shares'!$C161,'Eurostat comsumption'!$D$2:$D$185,'Eurostat market shares'!$D161)/SUMIFS('Eurostat comsumption'!S$2:S$185,'Eurostat comsumption'!$C$2:$C$185,'Eurostat market shares'!$C161,'Eurostat comsumption'!$D$2:$D$185,"total"),0)</f>
        <v>0</v>
      </c>
      <c r="T161" s="5">
        <f>IFERROR(SUMIFS('Eurostat comsumption'!T$2:T$185,'Eurostat comsumption'!$C$2:$C$185,'Eurostat market shares'!$C161,'Eurostat comsumption'!$D$2:$D$185,'Eurostat market shares'!$D161)/SUMIFS('Eurostat comsumption'!T$2:T$185,'Eurostat comsumption'!$C$2:$C$185,'Eurostat market shares'!$C161,'Eurostat comsumption'!$D$2:$D$185,"total"),0)</f>
        <v>0</v>
      </c>
      <c r="U161" s="5">
        <f>IFERROR(SUMIFS('Eurostat comsumption'!U$2:U$185,'Eurostat comsumption'!$C$2:$C$185,'Eurostat market shares'!$C161,'Eurostat comsumption'!$D$2:$D$185,'Eurostat market shares'!$D161)/SUMIFS('Eurostat comsumption'!U$2:U$185,'Eurostat comsumption'!$C$2:$C$185,'Eurostat market shares'!$C161,'Eurostat comsumption'!$D$2:$D$185,"total"),0)</f>
        <v>0</v>
      </c>
      <c r="V161" s="5">
        <f>IFERROR(SUMIFS('Eurostat comsumption'!V$2:V$185,'Eurostat comsumption'!$C$2:$C$185,'Eurostat market shares'!$C161,'Eurostat comsumption'!$D$2:$D$185,'Eurostat market shares'!$D161)/SUMIFS('Eurostat comsumption'!V$2:V$185,'Eurostat comsumption'!$C$2:$C$185,'Eurostat market shares'!$C161,'Eurostat comsumption'!$D$2:$D$185,"total"),0)</f>
        <v>0</v>
      </c>
      <c r="W161" s="5">
        <f>IFERROR(SUMIFS('Eurostat comsumption'!W$2:W$185,'Eurostat comsumption'!$C$2:$C$185,'Eurostat market shares'!$C161,'Eurostat comsumption'!$D$2:$D$185,'Eurostat market shares'!$D161)/SUMIFS('Eurostat comsumption'!W$2:W$185,'Eurostat comsumption'!$C$2:$C$185,'Eurostat market shares'!$C161,'Eurostat comsumption'!$D$2:$D$185,"total"),0)</f>
        <v>0</v>
      </c>
      <c r="X161" s="5">
        <f>IFERROR(SUMIFS('Eurostat comsumption'!X$2:X$185,'Eurostat comsumption'!$C$2:$C$185,'Eurostat market shares'!$C161,'Eurostat comsumption'!$D$2:$D$185,'Eurostat market shares'!$D161)/SUMIFS('Eurostat comsumption'!X$2:X$185,'Eurostat comsumption'!$C$2:$C$185,'Eurostat market shares'!$C161,'Eurostat comsumption'!$D$2:$D$185,"total"),0)</f>
        <v>0</v>
      </c>
      <c r="Y161" s="5">
        <f>IFERROR(SUMIFS('Eurostat comsumption'!Y$2:Y$185,'Eurostat comsumption'!$C$2:$C$185,'Eurostat market shares'!$C161,'Eurostat comsumption'!$D$2:$D$185,'Eurostat market shares'!$D161)/SUMIFS('Eurostat comsumption'!Y$2:Y$185,'Eurostat comsumption'!$C$2:$C$185,'Eurostat market shares'!$C161,'Eurostat comsumption'!$D$2:$D$185,"total"),0)</f>
        <v>0</v>
      </c>
      <c r="Z161" s="5">
        <f>IFERROR(SUMIFS('Eurostat comsumption'!Z$2:Z$185,'Eurostat comsumption'!$C$2:$C$185,'Eurostat market shares'!$C161,'Eurostat comsumption'!$D$2:$D$185,'Eurostat market shares'!$D161)/SUMIFS('Eurostat comsumption'!Z$2:Z$185,'Eurostat comsumption'!$C$2:$C$185,'Eurostat market shares'!$C161,'Eurostat comsumption'!$D$2:$D$185,"total"),0)</f>
        <v>0</v>
      </c>
    </row>
    <row r="162" spans="1:26" x14ac:dyDescent="0.3">
      <c r="A162" t="s">
        <v>9</v>
      </c>
      <c r="B162" t="s">
        <v>10</v>
      </c>
      <c r="C162" t="s">
        <v>43</v>
      </c>
      <c r="D162" t="s">
        <v>22</v>
      </c>
      <c r="E162" t="s">
        <v>13</v>
      </c>
      <c r="F162" t="s">
        <v>14</v>
      </c>
      <c r="G162" t="s">
        <v>14</v>
      </c>
      <c r="H162" t="s">
        <v>73</v>
      </c>
      <c r="I162" t="s">
        <v>16</v>
      </c>
      <c r="J162" s="5">
        <f>IFERROR(SUMIFS('Eurostat comsumption'!J$2:J$185,'Eurostat comsumption'!$C$2:$C$185,'Eurostat market shares'!$C162,'Eurostat comsumption'!$D$2:$D$185,'Eurostat market shares'!$D162)/SUMIFS('Eurostat comsumption'!J$2:J$185,'Eurostat comsumption'!$C$2:$C$185,'Eurostat market shares'!$C162,'Eurostat comsumption'!$D$2:$D$185,"total"),0)</f>
        <v>0.96102982424081496</v>
      </c>
      <c r="K162" s="5">
        <f>IFERROR(SUMIFS('Eurostat comsumption'!K$2:K$185,'Eurostat comsumption'!$C$2:$C$185,'Eurostat market shares'!$C162,'Eurostat comsumption'!$D$2:$D$185,'Eurostat market shares'!$D162)/SUMIFS('Eurostat comsumption'!K$2:K$185,'Eurostat comsumption'!$C$2:$C$185,'Eurostat market shares'!$C162,'Eurostat comsumption'!$D$2:$D$185,"total"),0)</f>
        <v>0.95944206637628904</v>
      </c>
      <c r="L162" s="5">
        <f>IFERROR(SUMIFS('Eurostat comsumption'!L$2:L$185,'Eurostat comsumption'!$C$2:$C$185,'Eurostat market shares'!$C162,'Eurostat comsumption'!$D$2:$D$185,'Eurostat market shares'!$D162)/SUMIFS('Eurostat comsumption'!L$2:L$185,'Eurostat comsumption'!$C$2:$C$185,'Eurostat market shares'!$C162,'Eurostat comsumption'!$D$2:$D$185,"total"),0)</f>
        <v>0.95795514100285739</v>
      </c>
      <c r="M162" s="5">
        <f>IFERROR(SUMIFS('Eurostat comsumption'!M$2:M$185,'Eurostat comsumption'!$C$2:$C$185,'Eurostat market shares'!$C162,'Eurostat comsumption'!$D$2:$D$185,'Eurostat market shares'!$D162)/SUMIFS('Eurostat comsumption'!M$2:M$185,'Eurostat comsumption'!$C$2:$C$185,'Eurostat market shares'!$C162,'Eurostat comsumption'!$D$2:$D$185,"total"),0)</f>
        <v>0.95553612290557843</v>
      </c>
      <c r="N162" s="5">
        <f>IFERROR(SUMIFS('Eurostat comsumption'!N$2:N$185,'Eurostat comsumption'!$C$2:$C$185,'Eurostat market shares'!$C162,'Eurostat comsumption'!$D$2:$D$185,'Eurostat market shares'!$D162)/SUMIFS('Eurostat comsumption'!N$2:N$185,'Eurostat comsumption'!$C$2:$C$185,'Eurostat market shares'!$C162,'Eurostat comsumption'!$D$2:$D$185,"total"),0)</f>
        <v>0.9558908891158665</v>
      </c>
      <c r="O162" s="5">
        <f>IFERROR(SUMIFS('Eurostat comsumption'!O$2:O$185,'Eurostat comsumption'!$C$2:$C$185,'Eurostat market shares'!$C162,'Eurostat comsumption'!$D$2:$D$185,'Eurostat market shares'!$D162)/SUMIFS('Eurostat comsumption'!O$2:O$185,'Eurostat comsumption'!$C$2:$C$185,'Eurostat market shares'!$C162,'Eurostat comsumption'!$D$2:$D$185,"total"),0)</f>
        <v>0.95457839416399271</v>
      </c>
      <c r="P162" s="5">
        <f>IFERROR(SUMIFS('Eurostat comsumption'!P$2:P$185,'Eurostat comsumption'!$C$2:$C$185,'Eurostat market shares'!$C162,'Eurostat comsumption'!$D$2:$D$185,'Eurostat market shares'!$D162)/SUMIFS('Eurostat comsumption'!P$2:P$185,'Eurostat comsumption'!$C$2:$C$185,'Eurostat market shares'!$C162,'Eurostat comsumption'!$D$2:$D$185,"total"),0)</f>
        <v>0.95297980327611687</v>
      </c>
      <c r="Q162" s="5">
        <f>IFERROR(SUMIFS('Eurostat comsumption'!Q$2:Q$185,'Eurostat comsumption'!$C$2:$C$185,'Eurostat market shares'!$C162,'Eurostat comsumption'!$D$2:$D$185,'Eurostat market shares'!$D162)/SUMIFS('Eurostat comsumption'!Q$2:Q$185,'Eurostat comsumption'!$C$2:$C$185,'Eurostat market shares'!$C162,'Eurostat comsumption'!$D$2:$D$185,"total"),0)</f>
        <v>0.95280238232703307</v>
      </c>
      <c r="R162" s="5">
        <f>IFERROR(SUMIFS('Eurostat comsumption'!R$2:R$185,'Eurostat comsumption'!$C$2:$C$185,'Eurostat market shares'!$C162,'Eurostat comsumption'!$D$2:$D$185,'Eurostat market shares'!$D162)/SUMIFS('Eurostat comsumption'!R$2:R$185,'Eurostat comsumption'!$C$2:$C$185,'Eurostat market shares'!$C162,'Eurostat comsumption'!$D$2:$D$185,"total"),0)</f>
        <v>0.95226197588610939</v>
      </c>
      <c r="S162" s="5">
        <f>IFERROR(SUMIFS('Eurostat comsumption'!S$2:S$185,'Eurostat comsumption'!$C$2:$C$185,'Eurostat market shares'!$C162,'Eurostat comsumption'!$D$2:$D$185,'Eurostat market shares'!$D162)/SUMIFS('Eurostat comsumption'!S$2:S$185,'Eurostat comsumption'!$C$2:$C$185,'Eurostat market shares'!$C162,'Eurostat comsumption'!$D$2:$D$185,"total"),0)</f>
        <v>0.95280479246836514</v>
      </c>
      <c r="T162" s="5">
        <f>IFERROR(SUMIFS('Eurostat comsumption'!T$2:T$185,'Eurostat comsumption'!$C$2:$C$185,'Eurostat market shares'!$C162,'Eurostat comsumption'!$D$2:$D$185,'Eurostat market shares'!$D162)/SUMIFS('Eurostat comsumption'!T$2:T$185,'Eurostat comsumption'!$C$2:$C$185,'Eurostat market shares'!$C162,'Eurostat comsumption'!$D$2:$D$185,"total"),0)</f>
        <v>0.95060294214224295</v>
      </c>
      <c r="U162" s="5">
        <f>IFERROR(SUMIFS('Eurostat comsumption'!U$2:U$185,'Eurostat comsumption'!$C$2:$C$185,'Eurostat market shares'!$C162,'Eurostat comsumption'!$D$2:$D$185,'Eurostat market shares'!$D162)/SUMIFS('Eurostat comsumption'!U$2:U$185,'Eurostat comsumption'!$C$2:$C$185,'Eurostat market shares'!$C162,'Eurostat comsumption'!$D$2:$D$185,"total"),0)</f>
        <v>0.95147283770874147</v>
      </c>
      <c r="V162" s="5">
        <f>IFERROR(SUMIFS('Eurostat comsumption'!V$2:V$185,'Eurostat comsumption'!$C$2:$C$185,'Eurostat market shares'!$C162,'Eurostat comsumption'!$D$2:$D$185,'Eurostat market shares'!$D162)/SUMIFS('Eurostat comsumption'!V$2:V$185,'Eurostat comsumption'!$C$2:$C$185,'Eurostat market shares'!$C162,'Eurostat comsumption'!$D$2:$D$185,"total"),0)</f>
        <v>0.95118504127893222</v>
      </c>
      <c r="W162" s="5">
        <f>IFERROR(SUMIFS('Eurostat comsumption'!W$2:W$185,'Eurostat comsumption'!$C$2:$C$185,'Eurostat market shares'!$C162,'Eurostat comsumption'!$D$2:$D$185,'Eurostat market shares'!$D162)/SUMIFS('Eurostat comsumption'!W$2:W$185,'Eurostat comsumption'!$C$2:$C$185,'Eurostat market shares'!$C162,'Eurostat comsumption'!$D$2:$D$185,"total"),0)</f>
        <v>0.9503101622130572</v>
      </c>
      <c r="X162" s="5">
        <f>IFERROR(SUMIFS('Eurostat comsumption'!X$2:X$185,'Eurostat comsumption'!$C$2:$C$185,'Eurostat market shares'!$C162,'Eurostat comsumption'!$D$2:$D$185,'Eurostat market shares'!$D162)/SUMIFS('Eurostat comsumption'!X$2:X$185,'Eurostat comsumption'!$C$2:$C$185,'Eurostat market shares'!$C162,'Eurostat comsumption'!$D$2:$D$185,"total"),0)</f>
        <v>0.94957514493367967</v>
      </c>
      <c r="Y162" s="5">
        <f>IFERROR(SUMIFS('Eurostat comsumption'!Y$2:Y$185,'Eurostat comsumption'!$C$2:$C$185,'Eurostat market shares'!$C162,'Eurostat comsumption'!$D$2:$D$185,'Eurostat market shares'!$D162)/SUMIFS('Eurostat comsumption'!Y$2:Y$185,'Eurostat comsumption'!$C$2:$C$185,'Eurostat market shares'!$C162,'Eurostat comsumption'!$D$2:$D$185,"total"),0)</f>
        <v>0.94214916670391369</v>
      </c>
      <c r="Z162" s="5">
        <f>IFERROR(SUMIFS('Eurostat comsumption'!Z$2:Z$185,'Eurostat comsumption'!$C$2:$C$185,'Eurostat market shares'!$C162,'Eurostat comsumption'!$D$2:$D$185,'Eurostat market shares'!$D162)/SUMIFS('Eurostat comsumption'!Z$2:Z$185,'Eurostat comsumption'!$C$2:$C$185,'Eurostat market shares'!$C162,'Eurostat comsumption'!$D$2:$D$185,"total"),0)</f>
        <v>0.93827796262746754</v>
      </c>
    </row>
    <row r="163" spans="1:26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73</v>
      </c>
      <c r="I163" s="2" t="s">
        <v>16</v>
      </c>
      <c r="J163" s="5">
        <f>IFERROR(SUMIFS('Eurostat comsumption'!J$2:J$185,'Eurostat comsumption'!$C$2:$C$185,'Eurostat market shares'!$C163,'Eurostat comsumption'!$D$2:$D$185,'Eurostat market shares'!$D163)/SUMIFS('Eurostat comsumption'!J$2:J$185,'Eurostat comsumption'!$C$2:$C$185,'Eurostat market shares'!$C163,'Eurostat comsumption'!$D$2:$D$185,"total"),0)</f>
        <v>0</v>
      </c>
      <c r="K163" s="5">
        <f>IFERROR(SUMIFS('Eurostat comsumption'!K$2:K$185,'Eurostat comsumption'!$C$2:$C$185,'Eurostat market shares'!$C163,'Eurostat comsumption'!$D$2:$D$185,'Eurostat market shares'!$D163)/SUMIFS('Eurostat comsumption'!K$2:K$185,'Eurostat comsumption'!$C$2:$C$185,'Eurostat market shares'!$C163,'Eurostat comsumption'!$D$2:$D$185,"total"),0)</f>
        <v>0</v>
      </c>
      <c r="L163" s="5">
        <f>IFERROR(SUMIFS('Eurostat comsumption'!L$2:L$185,'Eurostat comsumption'!$C$2:$C$185,'Eurostat market shares'!$C163,'Eurostat comsumption'!$D$2:$D$185,'Eurostat market shares'!$D163)/SUMIFS('Eurostat comsumption'!L$2:L$185,'Eurostat comsumption'!$C$2:$C$185,'Eurostat market shares'!$C163,'Eurostat comsumption'!$D$2:$D$185,"total"),0)</f>
        <v>0</v>
      </c>
      <c r="M163" s="5">
        <f>IFERROR(SUMIFS('Eurostat comsumption'!M$2:M$185,'Eurostat comsumption'!$C$2:$C$185,'Eurostat market shares'!$C163,'Eurostat comsumption'!$D$2:$D$185,'Eurostat market shares'!$D163)/SUMIFS('Eurostat comsumption'!M$2:M$185,'Eurostat comsumption'!$C$2:$C$185,'Eurostat market shares'!$C163,'Eurostat comsumption'!$D$2:$D$185,"total"),0)</f>
        <v>0</v>
      </c>
      <c r="N163" s="5">
        <f>IFERROR(SUMIFS('Eurostat comsumption'!N$2:N$185,'Eurostat comsumption'!$C$2:$C$185,'Eurostat market shares'!$C163,'Eurostat comsumption'!$D$2:$D$185,'Eurostat market shares'!$D163)/SUMIFS('Eurostat comsumption'!N$2:N$185,'Eurostat comsumption'!$C$2:$C$185,'Eurostat market shares'!$C163,'Eurostat comsumption'!$D$2:$D$185,"total"),0)</f>
        <v>0</v>
      </c>
      <c r="O163" s="5">
        <f>IFERROR(SUMIFS('Eurostat comsumption'!O$2:O$185,'Eurostat comsumption'!$C$2:$C$185,'Eurostat market shares'!$C163,'Eurostat comsumption'!$D$2:$D$185,'Eurostat market shares'!$D163)/SUMIFS('Eurostat comsumption'!O$2:O$185,'Eurostat comsumption'!$C$2:$C$185,'Eurostat market shares'!$C163,'Eurostat comsumption'!$D$2:$D$185,"total"),0)</f>
        <v>0</v>
      </c>
      <c r="P163" s="5">
        <f>IFERROR(SUMIFS('Eurostat comsumption'!P$2:P$185,'Eurostat comsumption'!$C$2:$C$185,'Eurostat market shares'!$C163,'Eurostat comsumption'!$D$2:$D$185,'Eurostat market shares'!$D163)/SUMIFS('Eurostat comsumption'!P$2:P$185,'Eurostat comsumption'!$C$2:$C$185,'Eurostat market shares'!$C163,'Eurostat comsumption'!$D$2:$D$185,"total"),0)</f>
        <v>0</v>
      </c>
      <c r="Q163" s="5">
        <f>IFERROR(SUMIFS('Eurostat comsumption'!Q$2:Q$185,'Eurostat comsumption'!$C$2:$C$185,'Eurostat market shares'!$C163,'Eurostat comsumption'!$D$2:$D$185,'Eurostat market shares'!$D163)/SUMIFS('Eurostat comsumption'!Q$2:Q$185,'Eurostat comsumption'!$C$2:$C$185,'Eurostat market shares'!$C163,'Eurostat comsumption'!$D$2:$D$185,"total"),0)</f>
        <v>0</v>
      </c>
      <c r="R163" s="5">
        <f>IFERROR(SUMIFS('Eurostat comsumption'!R$2:R$185,'Eurostat comsumption'!$C$2:$C$185,'Eurostat market shares'!$C163,'Eurostat comsumption'!$D$2:$D$185,'Eurostat market shares'!$D163)/SUMIFS('Eurostat comsumption'!R$2:R$185,'Eurostat comsumption'!$C$2:$C$185,'Eurostat market shares'!$C163,'Eurostat comsumption'!$D$2:$D$185,"total"),0)</f>
        <v>0</v>
      </c>
      <c r="S163" s="5">
        <f>IFERROR(SUMIFS('Eurostat comsumption'!S$2:S$185,'Eurostat comsumption'!$C$2:$C$185,'Eurostat market shares'!$C163,'Eurostat comsumption'!$D$2:$D$185,'Eurostat market shares'!$D163)/SUMIFS('Eurostat comsumption'!S$2:S$185,'Eurostat comsumption'!$C$2:$C$185,'Eurostat market shares'!$C163,'Eurostat comsumption'!$D$2:$D$185,"total"),0)</f>
        <v>0</v>
      </c>
      <c r="T163" s="5">
        <f>IFERROR(SUMIFS('Eurostat comsumption'!T$2:T$185,'Eurostat comsumption'!$C$2:$C$185,'Eurostat market shares'!$C163,'Eurostat comsumption'!$D$2:$D$185,'Eurostat market shares'!$D163)/SUMIFS('Eurostat comsumption'!T$2:T$185,'Eurostat comsumption'!$C$2:$C$185,'Eurostat market shares'!$C163,'Eurostat comsumption'!$D$2:$D$185,"total"),0)</f>
        <v>0</v>
      </c>
      <c r="U163" s="5">
        <f>IFERROR(SUMIFS('Eurostat comsumption'!U$2:U$185,'Eurostat comsumption'!$C$2:$C$185,'Eurostat market shares'!$C163,'Eurostat comsumption'!$D$2:$D$185,'Eurostat market shares'!$D163)/SUMIFS('Eurostat comsumption'!U$2:U$185,'Eurostat comsumption'!$C$2:$C$185,'Eurostat market shares'!$C163,'Eurostat comsumption'!$D$2:$D$185,"total"),0)</f>
        <v>0</v>
      </c>
      <c r="V163" s="5">
        <f>IFERROR(SUMIFS('Eurostat comsumption'!V$2:V$185,'Eurostat comsumption'!$C$2:$C$185,'Eurostat market shares'!$C163,'Eurostat comsumption'!$D$2:$D$185,'Eurostat market shares'!$D163)/SUMIFS('Eurostat comsumption'!V$2:V$185,'Eurostat comsumption'!$C$2:$C$185,'Eurostat market shares'!$C163,'Eurostat comsumption'!$D$2:$D$185,"total"),0)</f>
        <v>0</v>
      </c>
      <c r="W163" s="5">
        <f>IFERROR(SUMIFS('Eurostat comsumption'!W$2:W$185,'Eurostat comsumption'!$C$2:$C$185,'Eurostat market shares'!$C163,'Eurostat comsumption'!$D$2:$D$185,'Eurostat market shares'!$D163)/SUMIFS('Eurostat comsumption'!W$2:W$185,'Eurostat comsumption'!$C$2:$C$185,'Eurostat market shares'!$C163,'Eurostat comsumption'!$D$2:$D$185,"total"),0)</f>
        <v>0</v>
      </c>
      <c r="X163" s="5">
        <f>IFERROR(SUMIFS('Eurostat comsumption'!X$2:X$185,'Eurostat comsumption'!$C$2:$C$185,'Eurostat market shares'!$C163,'Eurostat comsumption'!$D$2:$D$185,'Eurostat market shares'!$D163)/SUMIFS('Eurostat comsumption'!X$2:X$185,'Eurostat comsumption'!$C$2:$C$185,'Eurostat market shares'!$C163,'Eurostat comsumption'!$D$2:$D$185,"total"),0)</f>
        <v>0</v>
      </c>
      <c r="Y163" s="5">
        <f>IFERROR(SUMIFS('Eurostat comsumption'!Y$2:Y$185,'Eurostat comsumption'!$C$2:$C$185,'Eurostat market shares'!$C163,'Eurostat comsumption'!$D$2:$D$185,'Eurostat market shares'!$D163)/SUMIFS('Eurostat comsumption'!Y$2:Y$185,'Eurostat comsumption'!$C$2:$C$185,'Eurostat market shares'!$C163,'Eurostat comsumption'!$D$2:$D$185,"total"),0)</f>
        <v>0</v>
      </c>
      <c r="Z163" s="5">
        <f>IFERROR(SUMIFS('Eurostat comsumption'!Z$2:Z$185,'Eurostat comsumption'!$C$2:$C$185,'Eurostat market shares'!$C163,'Eurostat comsumption'!$D$2:$D$185,'Eurostat market shares'!$D163)/SUMIFS('Eurostat comsumption'!Z$2:Z$185,'Eurostat comsumption'!$C$2:$C$185,'Eurostat market shares'!$C163,'Eurostat comsumption'!$D$2:$D$185,"total"),0)</f>
        <v>0</v>
      </c>
    </row>
    <row r="164" spans="1:26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73</v>
      </c>
      <c r="I164" s="2" t="s">
        <v>16</v>
      </c>
      <c r="J164" s="5">
        <f>IFERROR(SUMIFS('Eurostat comsumption'!J$2:J$185,'Eurostat comsumption'!$C$2:$C$185,'Eurostat market shares'!$C164,'Eurostat comsumption'!$D$2:$D$185,'Eurostat market shares'!$D164)/SUMIFS('Eurostat comsumption'!J$2:J$185,'Eurostat comsumption'!$C$2:$C$185,'Eurostat market shares'!$C164,'Eurostat comsumption'!$D$2:$D$185,"total"),0)</f>
        <v>0</v>
      </c>
      <c r="K164" s="5">
        <f>IFERROR(SUMIFS('Eurostat comsumption'!K$2:K$185,'Eurostat comsumption'!$C$2:$C$185,'Eurostat market shares'!$C164,'Eurostat comsumption'!$D$2:$D$185,'Eurostat market shares'!$D164)/SUMIFS('Eurostat comsumption'!K$2:K$185,'Eurostat comsumption'!$C$2:$C$185,'Eurostat market shares'!$C164,'Eurostat comsumption'!$D$2:$D$185,"total"),0)</f>
        <v>0</v>
      </c>
      <c r="L164" s="5">
        <f>IFERROR(SUMIFS('Eurostat comsumption'!L$2:L$185,'Eurostat comsumption'!$C$2:$C$185,'Eurostat market shares'!$C164,'Eurostat comsumption'!$D$2:$D$185,'Eurostat market shares'!$D164)/SUMIFS('Eurostat comsumption'!L$2:L$185,'Eurostat comsumption'!$C$2:$C$185,'Eurostat market shares'!$C164,'Eurostat comsumption'!$D$2:$D$185,"total"),0)</f>
        <v>0</v>
      </c>
      <c r="M164" s="5">
        <f>IFERROR(SUMIFS('Eurostat comsumption'!M$2:M$185,'Eurostat comsumption'!$C$2:$C$185,'Eurostat market shares'!$C164,'Eurostat comsumption'!$D$2:$D$185,'Eurostat market shares'!$D164)/SUMIFS('Eurostat comsumption'!M$2:M$185,'Eurostat comsumption'!$C$2:$C$185,'Eurostat market shares'!$C164,'Eurostat comsumption'!$D$2:$D$185,"total"),0)</f>
        <v>0</v>
      </c>
      <c r="N164" s="5">
        <f>IFERROR(SUMIFS('Eurostat comsumption'!N$2:N$185,'Eurostat comsumption'!$C$2:$C$185,'Eurostat market shares'!$C164,'Eurostat comsumption'!$D$2:$D$185,'Eurostat market shares'!$D164)/SUMIFS('Eurostat comsumption'!N$2:N$185,'Eurostat comsumption'!$C$2:$C$185,'Eurostat market shares'!$C164,'Eurostat comsumption'!$D$2:$D$185,"total"),0)</f>
        <v>0</v>
      </c>
      <c r="O164" s="5">
        <f>IFERROR(SUMIFS('Eurostat comsumption'!O$2:O$185,'Eurostat comsumption'!$C$2:$C$185,'Eurostat market shares'!$C164,'Eurostat comsumption'!$D$2:$D$185,'Eurostat market shares'!$D164)/SUMIFS('Eurostat comsumption'!O$2:O$185,'Eurostat comsumption'!$C$2:$C$185,'Eurostat market shares'!$C164,'Eurostat comsumption'!$D$2:$D$185,"total"),0)</f>
        <v>0</v>
      </c>
      <c r="P164" s="5">
        <f>IFERROR(SUMIFS('Eurostat comsumption'!P$2:P$185,'Eurostat comsumption'!$C$2:$C$185,'Eurostat market shares'!$C164,'Eurostat comsumption'!$D$2:$D$185,'Eurostat market shares'!$D164)/SUMIFS('Eurostat comsumption'!P$2:P$185,'Eurostat comsumption'!$C$2:$C$185,'Eurostat market shares'!$C164,'Eurostat comsumption'!$D$2:$D$185,"total"),0)</f>
        <v>0</v>
      </c>
      <c r="Q164" s="5">
        <f>IFERROR(SUMIFS('Eurostat comsumption'!Q$2:Q$185,'Eurostat comsumption'!$C$2:$C$185,'Eurostat market shares'!$C164,'Eurostat comsumption'!$D$2:$D$185,'Eurostat market shares'!$D164)/SUMIFS('Eurostat comsumption'!Q$2:Q$185,'Eurostat comsumption'!$C$2:$C$185,'Eurostat market shares'!$C164,'Eurostat comsumption'!$D$2:$D$185,"total"),0)</f>
        <v>0</v>
      </c>
      <c r="R164" s="5">
        <f>IFERROR(SUMIFS('Eurostat comsumption'!R$2:R$185,'Eurostat comsumption'!$C$2:$C$185,'Eurostat market shares'!$C164,'Eurostat comsumption'!$D$2:$D$185,'Eurostat market shares'!$D164)/SUMIFS('Eurostat comsumption'!R$2:R$185,'Eurostat comsumption'!$C$2:$C$185,'Eurostat market shares'!$C164,'Eurostat comsumption'!$D$2:$D$185,"total"),0)</f>
        <v>0</v>
      </c>
      <c r="S164" s="5">
        <f>IFERROR(SUMIFS('Eurostat comsumption'!S$2:S$185,'Eurostat comsumption'!$C$2:$C$185,'Eurostat market shares'!$C164,'Eurostat comsumption'!$D$2:$D$185,'Eurostat market shares'!$D164)/SUMIFS('Eurostat comsumption'!S$2:S$185,'Eurostat comsumption'!$C$2:$C$185,'Eurostat market shares'!$C164,'Eurostat comsumption'!$D$2:$D$185,"total"),0)</f>
        <v>0</v>
      </c>
      <c r="T164" s="5">
        <f>IFERROR(SUMIFS('Eurostat comsumption'!T$2:T$185,'Eurostat comsumption'!$C$2:$C$185,'Eurostat market shares'!$C164,'Eurostat comsumption'!$D$2:$D$185,'Eurostat market shares'!$D164)/SUMIFS('Eurostat comsumption'!T$2:T$185,'Eurostat comsumption'!$C$2:$C$185,'Eurostat market shares'!$C164,'Eurostat comsumption'!$D$2:$D$185,"total"),0)</f>
        <v>0</v>
      </c>
      <c r="U164" s="5">
        <f>IFERROR(SUMIFS('Eurostat comsumption'!U$2:U$185,'Eurostat comsumption'!$C$2:$C$185,'Eurostat market shares'!$C164,'Eurostat comsumption'!$D$2:$D$185,'Eurostat market shares'!$D164)/SUMIFS('Eurostat comsumption'!U$2:U$185,'Eurostat comsumption'!$C$2:$C$185,'Eurostat market shares'!$C164,'Eurostat comsumption'!$D$2:$D$185,"total"),0)</f>
        <v>0</v>
      </c>
      <c r="V164" s="5">
        <f>IFERROR(SUMIFS('Eurostat comsumption'!V$2:V$185,'Eurostat comsumption'!$C$2:$C$185,'Eurostat market shares'!$C164,'Eurostat comsumption'!$D$2:$D$185,'Eurostat market shares'!$D164)/SUMIFS('Eurostat comsumption'!V$2:V$185,'Eurostat comsumption'!$C$2:$C$185,'Eurostat market shares'!$C164,'Eurostat comsumption'!$D$2:$D$185,"total"),0)</f>
        <v>0</v>
      </c>
      <c r="W164" s="5">
        <f>IFERROR(SUMIFS('Eurostat comsumption'!W$2:W$185,'Eurostat comsumption'!$C$2:$C$185,'Eurostat market shares'!$C164,'Eurostat comsumption'!$D$2:$D$185,'Eurostat market shares'!$D164)/SUMIFS('Eurostat comsumption'!W$2:W$185,'Eurostat comsumption'!$C$2:$C$185,'Eurostat market shares'!$C164,'Eurostat comsumption'!$D$2:$D$185,"total"),0)</f>
        <v>0</v>
      </c>
      <c r="X164" s="5">
        <f>IFERROR(SUMIFS('Eurostat comsumption'!X$2:X$185,'Eurostat comsumption'!$C$2:$C$185,'Eurostat market shares'!$C164,'Eurostat comsumption'!$D$2:$D$185,'Eurostat market shares'!$D164)/SUMIFS('Eurostat comsumption'!X$2:X$185,'Eurostat comsumption'!$C$2:$C$185,'Eurostat market shares'!$C164,'Eurostat comsumption'!$D$2:$D$185,"total"),0)</f>
        <v>0</v>
      </c>
      <c r="Y164" s="5">
        <f>IFERROR(SUMIFS('Eurostat comsumption'!Y$2:Y$185,'Eurostat comsumption'!$C$2:$C$185,'Eurostat market shares'!$C164,'Eurostat comsumption'!$D$2:$D$185,'Eurostat market shares'!$D164)/SUMIFS('Eurostat comsumption'!Y$2:Y$185,'Eurostat comsumption'!$C$2:$C$185,'Eurostat market shares'!$C164,'Eurostat comsumption'!$D$2:$D$185,"total"),0)</f>
        <v>0</v>
      </c>
      <c r="Z164" s="5">
        <f>IFERROR(SUMIFS('Eurostat comsumption'!Z$2:Z$185,'Eurostat comsumption'!$C$2:$C$185,'Eurostat market shares'!$C164,'Eurostat comsumption'!$D$2:$D$185,'Eurostat market shares'!$D164)/SUMIFS('Eurostat comsumption'!Z$2:Z$185,'Eurostat comsumption'!$C$2:$C$185,'Eurostat market shares'!$C164,'Eurostat comsumption'!$D$2:$D$185,"total"),0)</f>
        <v>0</v>
      </c>
    </row>
    <row r="165" spans="1:26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73</v>
      </c>
      <c r="I165" s="2" t="s">
        <v>16</v>
      </c>
      <c r="J165" s="5">
        <f>IFERROR(SUMIFS('Eurostat comsumption'!J$2:J$185,'Eurostat comsumption'!$C$2:$C$185,'Eurostat market shares'!$C165,'Eurostat comsumption'!$D$2:$D$185,'Eurostat market shares'!$D165)/SUMIFS('Eurostat comsumption'!J$2:J$185,'Eurostat comsumption'!$C$2:$C$185,'Eurostat market shares'!$C165,'Eurostat comsumption'!$D$2:$D$185,"total"),0)</f>
        <v>0</v>
      </c>
      <c r="K165" s="5">
        <f>IFERROR(SUMIFS('Eurostat comsumption'!K$2:K$185,'Eurostat comsumption'!$C$2:$C$185,'Eurostat market shares'!$C165,'Eurostat comsumption'!$D$2:$D$185,'Eurostat market shares'!$D165)/SUMIFS('Eurostat comsumption'!K$2:K$185,'Eurostat comsumption'!$C$2:$C$185,'Eurostat market shares'!$C165,'Eurostat comsumption'!$D$2:$D$185,"total"),0)</f>
        <v>0</v>
      </c>
      <c r="L165" s="5">
        <f>IFERROR(SUMIFS('Eurostat comsumption'!L$2:L$185,'Eurostat comsumption'!$C$2:$C$185,'Eurostat market shares'!$C165,'Eurostat comsumption'!$D$2:$D$185,'Eurostat market shares'!$D165)/SUMIFS('Eurostat comsumption'!L$2:L$185,'Eurostat comsumption'!$C$2:$C$185,'Eurostat market shares'!$C165,'Eurostat comsumption'!$D$2:$D$185,"total"),0)</f>
        <v>0</v>
      </c>
      <c r="M165" s="5">
        <f>IFERROR(SUMIFS('Eurostat comsumption'!M$2:M$185,'Eurostat comsumption'!$C$2:$C$185,'Eurostat market shares'!$C165,'Eurostat comsumption'!$D$2:$D$185,'Eurostat market shares'!$D165)/SUMIFS('Eurostat comsumption'!M$2:M$185,'Eurostat comsumption'!$C$2:$C$185,'Eurostat market shares'!$C165,'Eurostat comsumption'!$D$2:$D$185,"total"),0)</f>
        <v>0</v>
      </c>
      <c r="N165" s="5">
        <f>IFERROR(SUMIFS('Eurostat comsumption'!N$2:N$185,'Eurostat comsumption'!$C$2:$C$185,'Eurostat market shares'!$C165,'Eurostat comsumption'!$D$2:$D$185,'Eurostat market shares'!$D165)/SUMIFS('Eurostat comsumption'!N$2:N$185,'Eurostat comsumption'!$C$2:$C$185,'Eurostat market shares'!$C165,'Eurostat comsumption'!$D$2:$D$185,"total"),0)</f>
        <v>0</v>
      </c>
      <c r="O165" s="5">
        <f>IFERROR(SUMIFS('Eurostat comsumption'!O$2:O$185,'Eurostat comsumption'!$C$2:$C$185,'Eurostat market shares'!$C165,'Eurostat comsumption'!$D$2:$D$185,'Eurostat market shares'!$D165)/SUMIFS('Eurostat comsumption'!O$2:O$185,'Eurostat comsumption'!$C$2:$C$185,'Eurostat market shares'!$C165,'Eurostat comsumption'!$D$2:$D$185,"total"),0)</f>
        <v>0</v>
      </c>
      <c r="P165" s="5">
        <f>IFERROR(SUMIFS('Eurostat comsumption'!P$2:P$185,'Eurostat comsumption'!$C$2:$C$185,'Eurostat market shares'!$C165,'Eurostat comsumption'!$D$2:$D$185,'Eurostat market shares'!$D165)/SUMIFS('Eurostat comsumption'!P$2:P$185,'Eurostat comsumption'!$C$2:$C$185,'Eurostat market shares'!$C165,'Eurostat comsumption'!$D$2:$D$185,"total"),0)</f>
        <v>0</v>
      </c>
      <c r="Q165" s="5">
        <f>IFERROR(SUMIFS('Eurostat comsumption'!Q$2:Q$185,'Eurostat comsumption'!$C$2:$C$185,'Eurostat market shares'!$C165,'Eurostat comsumption'!$D$2:$D$185,'Eurostat market shares'!$D165)/SUMIFS('Eurostat comsumption'!Q$2:Q$185,'Eurostat comsumption'!$C$2:$C$185,'Eurostat market shares'!$C165,'Eurostat comsumption'!$D$2:$D$185,"total"),0)</f>
        <v>0</v>
      </c>
      <c r="R165" s="5">
        <f>IFERROR(SUMIFS('Eurostat comsumption'!R$2:R$185,'Eurostat comsumption'!$C$2:$C$185,'Eurostat market shares'!$C165,'Eurostat comsumption'!$D$2:$D$185,'Eurostat market shares'!$D165)/SUMIFS('Eurostat comsumption'!R$2:R$185,'Eurostat comsumption'!$C$2:$C$185,'Eurostat market shares'!$C165,'Eurostat comsumption'!$D$2:$D$185,"total"),0)</f>
        <v>0</v>
      </c>
      <c r="S165" s="5">
        <f>IFERROR(SUMIFS('Eurostat comsumption'!S$2:S$185,'Eurostat comsumption'!$C$2:$C$185,'Eurostat market shares'!$C165,'Eurostat comsumption'!$D$2:$D$185,'Eurostat market shares'!$D165)/SUMIFS('Eurostat comsumption'!S$2:S$185,'Eurostat comsumption'!$C$2:$C$185,'Eurostat market shares'!$C165,'Eurostat comsumption'!$D$2:$D$185,"total"),0)</f>
        <v>0</v>
      </c>
      <c r="T165" s="5">
        <f>IFERROR(SUMIFS('Eurostat comsumption'!T$2:T$185,'Eurostat comsumption'!$C$2:$C$185,'Eurostat market shares'!$C165,'Eurostat comsumption'!$D$2:$D$185,'Eurostat market shares'!$D165)/SUMIFS('Eurostat comsumption'!T$2:T$185,'Eurostat comsumption'!$C$2:$C$185,'Eurostat market shares'!$C165,'Eurostat comsumption'!$D$2:$D$185,"total"),0)</f>
        <v>0</v>
      </c>
      <c r="U165" s="5">
        <f>IFERROR(SUMIFS('Eurostat comsumption'!U$2:U$185,'Eurostat comsumption'!$C$2:$C$185,'Eurostat market shares'!$C165,'Eurostat comsumption'!$D$2:$D$185,'Eurostat market shares'!$D165)/SUMIFS('Eurostat comsumption'!U$2:U$185,'Eurostat comsumption'!$C$2:$C$185,'Eurostat market shares'!$C165,'Eurostat comsumption'!$D$2:$D$185,"total"),0)</f>
        <v>0</v>
      </c>
      <c r="V165" s="5">
        <f>IFERROR(SUMIFS('Eurostat comsumption'!V$2:V$185,'Eurostat comsumption'!$C$2:$C$185,'Eurostat market shares'!$C165,'Eurostat comsumption'!$D$2:$D$185,'Eurostat market shares'!$D165)/SUMIFS('Eurostat comsumption'!V$2:V$185,'Eurostat comsumption'!$C$2:$C$185,'Eurostat market shares'!$C165,'Eurostat comsumption'!$D$2:$D$185,"total"),0)</f>
        <v>0</v>
      </c>
      <c r="W165" s="5">
        <f>IFERROR(SUMIFS('Eurostat comsumption'!W$2:W$185,'Eurostat comsumption'!$C$2:$C$185,'Eurostat market shares'!$C165,'Eurostat comsumption'!$D$2:$D$185,'Eurostat market shares'!$D165)/SUMIFS('Eurostat comsumption'!W$2:W$185,'Eurostat comsumption'!$C$2:$C$185,'Eurostat market shares'!$C165,'Eurostat comsumption'!$D$2:$D$185,"total"),0)</f>
        <v>0</v>
      </c>
      <c r="X165" s="5">
        <f>IFERROR(SUMIFS('Eurostat comsumption'!X$2:X$185,'Eurostat comsumption'!$C$2:$C$185,'Eurostat market shares'!$C165,'Eurostat comsumption'!$D$2:$D$185,'Eurostat market shares'!$D165)/SUMIFS('Eurostat comsumption'!X$2:X$185,'Eurostat comsumption'!$C$2:$C$185,'Eurostat market shares'!$C165,'Eurostat comsumption'!$D$2:$D$185,"total"),0)</f>
        <v>0</v>
      </c>
      <c r="Y165" s="5">
        <f>IFERROR(SUMIFS('Eurostat comsumption'!Y$2:Y$185,'Eurostat comsumption'!$C$2:$C$185,'Eurostat market shares'!$C165,'Eurostat comsumption'!$D$2:$D$185,'Eurostat market shares'!$D165)/SUMIFS('Eurostat comsumption'!Y$2:Y$185,'Eurostat comsumption'!$C$2:$C$185,'Eurostat market shares'!$C165,'Eurostat comsumption'!$D$2:$D$185,"total"),0)</f>
        <v>0</v>
      </c>
      <c r="Z165" s="5">
        <f>IFERROR(SUMIFS('Eurostat comsumption'!Z$2:Z$185,'Eurostat comsumption'!$C$2:$C$185,'Eurostat market shares'!$C165,'Eurostat comsumption'!$D$2:$D$185,'Eurostat market shares'!$D165)/SUMIFS('Eurostat comsumption'!Z$2:Z$185,'Eurostat comsumption'!$C$2:$C$185,'Eurostat market shares'!$C165,'Eurostat comsumption'!$D$2:$D$185,"total"),0)</f>
        <v>0</v>
      </c>
    </row>
    <row r="166" spans="1:26" x14ac:dyDescent="0.3">
      <c r="A166" s="2" t="s">
        <v>9</v>
      </c>
      <c r="B166" s="2" t="s">
        <v>10</v>
      </c>
      <c r="C166" s="2" t="s">
        <v>25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73</v>
      </c>
      <c r="I166" s="2" t="s">
        <v>16</v>
      </c>
      <c r="J166" s="5">
        <f>IFERROR(SUMIFS('Eurostat comsumption'!J$2:J$185,'Eurostat comsumption'!$C$2:$C$185,'Eurostat market shares'!$C166,'Eurostat comsumption'!$D$2:$D$185,'Eurostat market shares'!$D166)/SUMIFS('Eurostat comsumption'!J$2:J$185,'Eurostat comsumption'!$C$2:$C$185,'Eurostat market shares'!$C166,'Eurostat comsumption'!$D$2:$D$185,"total"),0)</f>
        <v>0</v>
      </c>
      <c r="K166" s="5">
        <f>IFERROR(SUMIFS('Eurostat comsumption'!K$2:K$185,'Eurostat comsumption'!$C$2:$C$185,'Eurostat market shares'!$C166,'Eurostat comsumption'!$D$2:$D$185,'Eurostat market shares'!$D166)/SUMIFS('Eurostat comsumption'!K$2:K$185,'Eurostat comsumption'!$C$2:$C$185,'Eurostat market shares'!$C166,'Eurostat comsumption'!$D$2:$D$185,"total"),0)</f>
        <v>0</v>
      </c>
      <c r="L166" s="5">
        <f>IFERROR(SUMIFS('Eurostat comsumption'!L$2:L$185,'Eurostat comsumption'!$C$2:$C$185,'Eurostat market shares'!$C166,'Eurostat comsumption'!$D$2:$D$185,'Eurostat market shares'!$D166)/SUMIFS('Eurostat comsumption'!L$2:L$185,'Eurostat comsumption'!$C$2:$C$185,'Eurostat market shares'!$C166,'Eurostat comsumption'!$D$2:$D$185,"total"),0)</f>
        <v>0</v>
      </c>
      <c r="M166" s="5">
        <f>IFERROR(SUMIFS('Eurostat comsumption'!M$2:M$185,'Eurostat comsumption'!$C$2:$C$185,'Eurostat market shares'!$C166,'Eurostat comsumption'!$D$2:$D$185,'Eurostat market shares'!$D166)/SUMIFS('Eurostat comsumption'!M$2:M$185,'Eurostat comsumption'!$C$2:$C$185,'Eurostat market shares'!$C166,'Eurostat comsumption'!$D$2:$D$185,"total"),0)</f>
        <v>0</v>
      </c>
      <c r="N166" s="5">
        <f>IFERROR(SUMIFS('Eurostat comsumption'!N$2:N$185,'Eurostat comsumption'!$C$2:$C$185,'Eurostat market shares'!$C166,'Eurostat comsumption'!$D$2:$D$185,'Eurostat market shares'!$D166)/SUMIFS('Eurostat comsumption'!N$2:N$185,'Eurostat comsumption'!$C$2:$C$185,'Eurostat market shares'!$C166,'Eurostat comsumption'!$D$2:$D$185,"total"),0)</f>
        <v>0</v>
      </c>
      <c r="O166" s="5">
        <f>IFERROR(SUMIFS('Eurostat comsumption'!O$2:O$185,'Eurostat comsumption'!$C$2:$C$185,'Eurostat market shares'!$C166,'Eurostat comsumption'!$D$2:$D$185,'Eurostat market shares'!$D166)/SUMIFS('Eurostat comsumption'!O$2:O$185,'Eurostat comsumption'!$C$2:$C$185,'Eurostat market shares'!$C166,'Eurostat comsumption'!$D$2:$D$185,"total"),0)</f>
        <v>0</v>
      </c>
      <c r="P166" s="5">
        <f>IFERROR(SUMIFS('Eurostat comsumption'!P$2:P$185,'Eurostat comsumption'!$C$2:$C$185,'Eurostat market shares'!$C166,'Eurostat comsumption'!$D$2:$D$185,'Eurostat market shares'!$D166)/SUMIFS('Eurostat comsumption'!P$2:P$185,'Eurostat comsumption'!$C$2:$C$185,'Eurostat market shares'!$C166,'Eurostat comsumption'!$D$2:$D$185,"total"),0)</f>
        <v>0</v>
      </c>
      <c r="Q166" s="5">
        <f>IFERROR(SUMIFS('Eurostat comsumption'!Q$2:Q$185,'Eurostat comsumption'!$C$2:$C$185,'Eurostat market shares'!$C166,'Eurostat comsumption'!$D$2:$D$185,'Eurostat market shares'!$D166)/SUMIFS('Eurostat comsumption'!Q$2:Q$185,'Eurostat comsumption'!$C$2:$C$185,'Eurostat market shares'!$C166,'Eurostat comsumption'!$D$2:$D$185,"total"),0)</f>
        <v>0</v>
      </c>
      <c r="R166" s="5">
        <f>IFERROR(SUMIFS('Eurostat comsumption'!R$2:R$185,'Eurostat comsumption'!$C$2:$C$185,'Eurostat market shares'!$C166,'Eurostat comsumption'!$D$2:$D$185,'Eurostat market shares'!$D166)/SUMIFS('Eurostat comsumption'!R$2:R$185,'Eurostat comsumption'!$C$2:$C$185,'Eurostat market shares'!$C166,'Eurostat comsumption'!$D$2:$D$185,"total"),0)</f>
        <v>0</v>
      </c>
      <c r="S166" s="5">
        <f>IFERROR(SUMIFS('Eurostat comsumption'!S$2:S$185,'Eurostat comsumption'!$C$2:$C$185,'Eurostat market shares'!$C166,'Eurostat comsumption'!$D$2:$D$185,'Eurostat market shares'!$D166)/SUMIFS('Eurostat comsumption'!S$2:S$185,'Eurostat comsumption'!$C$2:$C$185,'Eurostat market shares'!$C166,'Eurostat comsumption'!$D$2:$D$185,"total"),0)</f>
        <v>0</v>
      </c>
      <c r="T166" s="5">
        <f>IFERROR(SUMIFS('Eurostat comsumption'!T$2:T$185,'Eurostat comsumption'!$C$2:$C$185,'Eurostat market shares'!$C166,'Eurostat comsumption'!$D$2:$D$185,'Eurostat market shares'!$D166)/SUMIFS('Eurostat comsumption'!T$2:T$185,'Eurostat comsumption'!$C$2:$C$185,'Eurostat market shares'!$C166,'Eurostat comsumption'!$D$2:$D$185,"total"),0)</f>
        <v>0</v>
      </c>
      <c r="U166" s="5">
        <f>IFERROR(SUMIFS('Eurostat comsumption'!U$2:U$185,'Eurostat comsumption'!$C$2:$C$185,'Eurostat market shares'!$C166,'Eurostat comsumption'!$D$2:$D$185,'Eurostat market shares'!$D166)/SUMIFS('Eurostat comsumption'!U$2:U$185,'Eurostat comsumption'!$C$2:$C$185,'Eurostat market shares'!$C166,'Eurostat comsumption'!$D$2:$D$185,"total"),0)</f>
        <v>0</v>
      </c>
      <c r="V166" s="5">
        <f>IFERROR(SUMIFS('Eurostat comsumption'!V$2:V$185,'Eurostat comsumption'!$C$2:$C$185,'Eurostat market shares'!$C166,'Eurostat comsumption'!$D$2:$D$185,'Eurostat market shares'!$D166)/SUMIFS('Eurostat comsumption'!V$2:V$185,'Eurostat comsumption'!$C$2:$C$185,'Eurostat market shares'!$C166,'Eurostat comsumption'!$D$2:$D$185,"total"),0)</f>
        <v>0</v>
      </c>
      <c r="W166" s="5">
        <f>IFERROR(SUMIFS('Eurostat comsumption'!W$2:W$185,'Eurostat comsumption'!$C$2:$C$185,'Eurostat market shares'!$C166,'Eurostat comsumption'!$D$2:$D$185,'Eurostat market shares'!$D166)/SUMIFS('Eurostat comsumption'!W$2:W$185,'Eurostat comsumption'!$C$2:$C$185,'Eurostat market shares'!$C166,'Eurostat comsumption'!$D$2:$D$185,"total"),0)</f>
        <v>0</v>
      </c>
      <c r="X166" s="5">
        <f>IFERROR(SUMIFS('Eurostat comsumption'!X$2:X$185,'Eurostat comsumption'!$C$2:$C$185,'Eurostat market shares'!$C166,'Eurostat comsumption'!$D$2:$D$185,'Eurostat market shares'!$D166)/SUMIFS('Eurostat comsumption'!X$2:X$185,'Eurostat comsumption'!$C$2:$C$185,'Eurostat market shares'!$C166,'Eurostat comsumption'!$D$2:$D$185,"total"),0)</f>
        <v>0</v>
      </c>
      <c r="Y166" s="5">
        <f>IFERROR(SUMIFS('Eurostat comsumption'!Y$2:Y$185,'Eurostat comsumption'!$C$2:$C$185,'Eurostat market shares'!$C166,'Eurostat comsumption'!$D$2:$D$185,'Eurostat market shares'!$D166)/SUMIFS('Eurostat comsumption'!Y$2:Y$185,'Eurostat comsumption'!$C$2:$C$185,'Eurostat market shares'!$C166,'Eurostat comsumption'!$D$2:$D$185,"total"),0)</f>
        <v>0</v>
      </c>
      <c r="Z166" s="5">
        <f>IFERROR(SUMIFS('Eurostat comsumption'!Z$2:Z$185,'Eurostat comsumption'!$C$2:$C$185,'Eurostat market shares'!$C166,'Eurostat comsumption'!$D$2:$D$185,'Eurostat market shares'!$D166)/SUMIFS('Eurostat comsumption'!Z$2:Z$185,'Eurostat comsumption'!$C$2:$C$185,'Eurostat market shares'!$C166,'Eurostat comsumption'!$D$2:$D$185,"total"),0)</f>
        <v>0</v>
      </c>
    </row>
    <row r="167" spans="1:26" x14ac:dyDescent="0.3">
      <c r="A167" s="2" t="s">
        <v>9</v>
      </c>
      <c r="B167" s="2" t="s">
        <v>10</v>
      </c>
      <c r="C167" s="2" t="s">
        <v>26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73</v>
      </c>
      <c r="I167" s="2" t="s">
        <v>16</v>
      </c>
      <c r="J167" s="5">
        <f>IFERROR(SUMIFS('Eurostat comsumption'!J$2:J$185,'Eurostat comsumption'!$C$2:$C$185,'Eurostat market shares'!$C167,'Eurostat comsumption'!$D$2:$D$185,'Eurostat market shares'!$D167)/SUMIFS('Eurostat comsumption'!J$2:J$185,'Eurostat comsumption'!$C$2:$C$185,'Eurostat market shares'!$C167,'Eurostat comsumption'!$D$2:$D$185,"total"),0)</f>
        <v>0</v>
      </c>
      <c r="K167" s="5">
        <f>IFERROR(SUMIFS('Eurostat comsumption'!K$2:K$185,'Eurostat comsumption'!$C$2:$C$185,'Eurostat market shares'!$C167,'Eurostat comsumption'!$D$2:$D$185,'Eurostat market shares'!$D167)/SUMIFS('Eurostat comsumption'!K$2:K$185,'Eurostat comsumption'!$C$2:$C$185,'Eurostat market shares'!$C167,'Eurostat comsumption'!$D$2:$D$185,"total"),0)</f>
        <v>0</v>
      </c>
      <c r="L167" s="5">
        <f>IFERROR(SUMIFS('Eurostat comsumption'!L$2:L$185,'Eurostat comsumption'!$C$2:$C$185,'Eurostat market shares'!$C167,'Eurostat comsumption'!$D$2:$D$185,'Eurostat market shares'!$D167)/SUMIFS('Eurostat comsumption'!L$2:L$185,'Eurostat comsumption'!$C$2:$C$185,'Eurostat market shares'!$C167,'Eurostat comsumption'!$D$2:$D$185,"total"),0)</f>
        <v>0</v>
      </c>
      <c r="M167" s="5">
        <f>IFERROR(SUMIFS('Eurostat comsumption'!M$2:M$185,'Eurostat comsumption'!$C$2:$C$185,'Eurostat market shares'!$C167,'Eurostat comsumption'!$D$2:$D$185,'Eurostat market shares'!$D167)/SUMIFS('Eurostat comsumption'!M$2:M$185,'Eurostat comsumption'!$C$2:$C$185,'Eurostat market shares'!$C167,'Eurostat comsumption'!$D$2:$D$185,"total"),0)</f>
        <v>0</v>
      </c>
      <c r="N167" s="5">
        <f>IFERROR(SUMIFS('Eurostat comsumption'!N$2:N$185,'Eurostat comsumption'!$C$2:$C$185,'Eurostat market shares'!$C167,'Eurostat comsumption'!$D$2:$D$185,'Eurostat market shares'!$D167)/SUMIFS('Eurostat comsumption'!N$2:N$185,'Eurostat comsumption'!$C$2:$C$185,'Eurostat market shares'!$C167,'Eurostat comsumption'!$D$2:$D$185,"total"),0)</f>
        <v>0</v>
      </c>
      <c r="O167" s="5">
        <f>IFERROR(SUMIFS('Eurostat comsumption'!O$2:O$185,'Eurostat comsumption'!$C$2:$C$185,'Eurostat market shares'!$C167,'Eurostat comsumption'!$D$2:$D$185,'Eurostat market shares'!$D167)/SUMIFS('Eurostat comsumption'!O$2:O$185,'Eurostat comsumption'!$C$2:$C$185,'Eurostat market shares'!$C167,'Eurostat comsumption'!$D$2:$D$185,"total"),0)</f>
        <v>0</v>
      </c>
      <c r="P167" s="5">
        <f>IFERROR(SUMIFS('Eurostat comsumption'!P$2:P$185,'Eurostat comsumption'!$C$2:$C$185,'Eurostat market shares'!$C167,'Eurostat comsumption'!$D$2:$D$185,'Eurostat market shares'!$D167)/SUMIFS('Eurostat comsumption'!P$2:P$185,'Eurostat comsumption'!$C$2:$C$185,'Eurostat market shares'!$C167,'Eurostat comsumption'!$D$2:$D$185,"total"),0)</f>
        <v>0</v>
      </c>
      <c r="Q167" s="5">
        <f>IFERROR(SUMIFS('Eurostat comsumption'!Q$2:Q$185,'Eurostat comsumption'!$C$2:$C$185,'Eurostat market shares'!$C167,'Eurostat comsumption'!$D$2:$D$185,'Eurostat market shares'!$D167)/SUMIFS('Eurostat comsumption'!Q$2:Q$185,'Eurostat comsumption'!$C$2:$C$185,'Eurostat market shares'!$C167,'Eurostat comsumption'!$D$2:$D$185,"total"),0)</f>
        <v>0</v>
      </c>
      <c r="R167" s="5">
        <f>IFERROR(SUMIFS('Eurostat comsumption'!R$2:R$185,'Eurostat comsumption'!$C$2:$C$185,'Eurostat market shares'!$C167,'Eurostat comsumption'!$D$2:$D$185,'Eurostat market shares'!$D167)/SUMIFS('Eurostat comsumption'!R$2:R$185,'Eurostat comsumption'!$C$2:$C$185,'Eurostat market shares'!$C167,'Eurostat comsumption'!$D$2:$D$185,"total"),0)</f>
        <v>0</v>
      </c>
      <c r="S167" s="5">
        <f>IFERROR(SUMIFS('Eurostat comsumption'!S$2:S$185,'Eurostat comsumption'!$C$2:$C$185,'Eurostat market shares'!$C167,'Eurostat comsumption'!$D$2:$D$185,'Eurostat market shares'!$D167)/SUMIFS('Eurostat comsumption'!S$2:S$185,'Eurostat comsumption'!$C$2:$C$185,'Eurostat market shares'!$C167,'Eurostat comsumption'!$D$2:$D$185,"total"),0)</f>
        <v>0</v>
      </c>
      <c r="T167" s="5">
        <f>IFERROR(SUMIFS('Eurostat comsumption'!T$2:T$185,'Eurostat comsumption'!$C$2:$C$185,'Eurostat market shares'!$C167,'Eurostat comsumption'!$D$2:$D$185,'Eurostat market shares'!$D167)/SUMIFS('Eurostat comsumption'!T$2:T$185,'Eurostat comsumption'!$C$2:$C$185,'Eurostat market shares'!$C167,'Eurostat comsumption'!$D$2:$D$185,"total"),0)</f>
        <v>0</v>
      </c>
      <c r="U167" s="5">
        <f>IFERROR(SUMIFS('Eurostat comsumption'!U$2:U$185,'Eurostat comsumption'!$C$2:$C$185,'Eurostat market shares'!$C167,'Eurostat comsumption'!$D$2:$D$185,'Eurostat market shares'!$D167)/SUMIFS('Eurostat comsumption'!U$2:U$185,'Eurostat comsumption'!$C$2:$C$185,'Eurostat market shares'!$C167,'Eurostat comsumption'!$D$2:$D$185,"total"),0)</f>
        <v>0</v>
      </c>
      <c r="V167" s="5">
        <f>IFERROR(SUMIFS('Eurostat comsumption'!V$2:V$185,'Eurostat comsumption'!$C$2:$C$185,'Eurostat market shares'!$C167,'Eurostat comsumption'!$D$2:$D$185,'Eurostat market shares'!$D167)/SUMIFS('Eurostat comsumption'!V$2:V$185,'Eurostat comsumption'!$C$2:$C$185,'Eurostat market shares'!$C167,'Eurostat comsumption'!$D$2:$D$185,"total"),0)</f>
        <v>0</v>
      </c>
      <c r="W167" s="5">
        <f>IFERROR(SUMIFS('Eurostat comsumption'!W$2:W$185,'Eurostat comsumption'!$C$2:$C$185,'Eurostat market shares'!$C167,'Eurostat comsumption'!$D$2:$D$185,'Eurostat market shares'!$D167)/SUMIFS('Eurostat comsumption'!W$2:W$185,'Eurostat comsumption'!$C$2:$C$185,'Eurostat market shares'!$C167,'Eurostat comsumption'!$D$2:$D$185,"total"),0)</f>
        <v>0</v>
      </c>
      <c r="X167" s="5">
        <f>IFERROR(SUMIFS('Eurostat comsumption'!X$2:X$185,'Eurostat comsumption'!$C$2:$C$185,'Eurostat market shares'!$C167,'Eurostat comsumption'!$D$2:$D$185,'Eurostat market shares'!$D167)/SUMIFS('Eurostat comsumption'!X$2:X$185,'Eurostat comsumption'!$C$2:$C$185,'Eurostat market shares'!$C167,'Eurostat comsumption'!$D$2:$D$185,"total"),0)</f>
        <v>0</v>
      </c>
      <c r="Y167" s="5">
        <f>IFERROR(SUMIFS('Eurostat comsumption'!Y$2:Y$185,'Eurostat comsumption'!$C$2:$C$185,'Eurostat market shares'!$C167,'Eurostat comsumption'!$D$2:$D$185,'Eurostat market shares'!$D167)/SUMIFS('Eurostat comsumption'!Y$2:Y$185,'Eurostat comsumption'!$C$2:$C$185,'Eurostat market shares'!$C167,'Eurostat comsumption'!$D$2:$D$185,"total"),0)</f>
        <v>0</v>
      </c>
      <c r="Z167" s="5">
        <f>IFERROR(SUMIFS('Eurostat comsumption'!Z$2:Z$185,'Eurostat comsumption'!$C$2:$C$185,'Eurostat market shares'!$C167,'Eurostat comsumption'!$D$2:$D$185,'Eurostat market shares'!$D167)/SUMIFS('Eurostat comsumption'!Z$2:Z$185,'Eurostat comsumption'!$C$2:$C$185,'Eurostat market shares'!$C167,'Eurostat comsumption'!$D$2:$D$185,"total"),0)</f>
        <v>0</v>
      </c>
    </row>
    <row r="168" spans="1:26" x14ac:dyDescent="0.3">
      <c r="A168" s="2" t="s">
        <v>9</v>
      </c>
      <c r="B168" s="2" t="s">
        <v>10</v>
      </c>
      <c r="C168" s="2" t="s">
        <v>27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73</v>
      </c>
      <c r="I168" s="2" t="s">
        <v>16</v>
      </c>
      <c r="J168" s="5">
        <f>IFERROR(SUMIFS('Eurostat comsumption'!J$2:J$185,'Eurostat comsumption'!$C$2:$C$185,'Eurostat market shares'!$C168,'Eurostat comsumption'!$D$2:$D$185,'Eurostat market shares'!$D168)/SUMIFS('Eurostat comsumption'!J$2:J$185,'Eurostat comsumption'!$C$2:$C$185,'Eurostat market shares'!$C168,'Eurostat comsumption'!$D$2:$D$185,"total"),0)</f>
        <v>0</v>
      </c>
      <c r="K168" s="5">
        <f>IFERROR(SUMIFS('Eurostat comsumption'!K$2:K$185,'Eurostat comsumption'!$C$2:$C$185,'Eurostat market shares'!$C168,'Eurostat comsumption'!$D$2:$D$185,'Eurostat market shares'!$D168)/SUMIFS('Eurostat comsumption'!K$2:K$185,'Eurostat comsumption'!$C$2:$C$185,'Eurostat market shares'!$C168,'Eurostat comsumption'!$D$2:$D$185,"total"),0)</f>
        <v>0</v>
      </c>
      <c r="L168" s="5">
        <f>IFERROR(SUMIFS('Eurostat comsumption'!L$2:L$185,'Eurostat comsumption'!$C$2:$C$185,'Eurostat market shares'!$C168,'Eurostat comsumption'!$D$2:$D$185,'Eurostat market shares'!$D168)/SUMIFS('Eurostat comsumption'!L$2:L$185,'Eurostat comsumption'!$C$2:$C$185,'Eurostat market shares'!$C168,'Eurostat comsumption'!$D$2:$D$185,"total"),0)</f>
        <v>0</v>
      </c>
      <c r="M168" s="5">
        <f>IFERROR(SUMIFS('Eurostat comsumption'!M$2:M$185,'Eurostat comsumption'!$C$2:$C$185,'Eurostat market shares'!$C168,'Eurostat comsumption'!$D$2:$D$185,'Eurostat market shares'!$D168)/SUMIFS('Eurostat comsumption'!M$2:M$185,'Eurostat comsumption'!$C$2:$C$185,'Eurostat market shares'!$C168,'Eurostat comsumption'!$D$2:$D$185,"total"),0)</f>
        <v>0</v>
      </c>
      <c r="N168" s="5">
        <f>IFERROR(SUMIFS('Eurostat comsumption'!N$2:N$185,'Eurostat comsumption'!$C$2:$C$185,'Eurostat market shares'!$C168,'Eurostat comsumption'!$D$2:$D$185,'Eurostat market shares'!$D168)/SUMIFS('Eurostat comsumption'!N$2:N$185,'Eurostat comsumption'!$C$2:$C$185,'Eurostat market shares'!$C168,'Eurostat comsumption'!$D$2:$D$185,"total"),0)</f>
        <v>0</v>
      </c>
      <c r="O168" s="5">
        <f>IFERROR(SUMIFS('Eurostat comsumption'!O$2:O$185,'Eurostat comsumption'!$C$2:$C$185,'Eurostat market shares'!$C168,'Eurostat comsumption'!$D$2:$D$185,'Eurostat market shares'!$D168)/SUMIFS('Eurostat comsumption'!O$2:O$185,'Eurostat comsumption'!$C$2:$C$185,'Eurostat market shares'!$C168,'Eurostat comsumption'!$D$2:$D$185,"total"),0)</f>
        <v>0</v>
      </c>
      <c r="P168" s="5">
        <f>IFERROR(SUMIFS('Eurostat comsumption'!P$2:P$185,'Eurostat comsumption'!$C$2:$C$185,'Eurostat market shares'!$C168,'Eurostat comsumption'!$D$2:$D$185,'Eurostat market shares'!$D168)/SUMIFS('Eurostat comsumption'!P$2:P$185,'Eurostat comsumption'!$C$2:$C$185,'Eurostat market shares'!$C168,'Eurostat comsumption'!$D$2:$D$185,"total"),0)</f>
        <v>0</v>
      </c>
      <c r="Q168" s="5">
        <f>IFERROR(SUMIFS('Eurostat comsumption'!Q$2:Q$185,'Eurostat comsumption'!$C$2:$C$185,'Eurostat market shares'!$C168,'Eurostat comsumption'!$D$2:$D$185,'Eurostat market shares'!$D168)/SUMIFS('Eurostat comsumption'!Q$2:Q$185,'Eurostat comsumption'!$C$2:$C$185,'Eurostat market shares'!$C168,'Eurostat comsumption'!$D$2:$D$185,"total"),0)</f>
        <v>0</v>
      </c>
      <c r="R168" s="5">
        <f>IFERROR(SUMIFS('Eurostat comsumption'!R$2:R$185,'Eurostat comsumption'!$C$2:$C$185,'Eurostat market shares'!$C168,'Eurostat comsumption'!$D$2:$D$185,'Eurostat market shares'!$D168)/SUMIFS('Eurostat comsumption'!R$2:R$185,'Eurostat comsumption'!$C$2:$C$185,'Eurostat market shares'!$C168,'Eurostat comsumption'!$D$2:$D$185,"total"),0)</f>
        <v>0</v>
      </c>
      <c r="S168" s="5">
        <f>IFERROR(SUMIFS('Eurostat comsumption'!S$2:S$185,'Eurostat comsumption'!$C$2:$C$185,'Eurostat market shares'!$C168,'Eurostat comsumption'!$D$2:$D$185,'Eurostat market shares'!$D168)/SUMIFS('Eurostat comsumption'!S$2:S$185,'Eurostat comsumption'!$C$2:$C$185,'Eurostat market shares'!$C168,'Eurostat comsumption'!$D$2:$D$185,"total"),0)</f>
        <v>0</v>
      </c>
      <c r="T168" s="5">
        <f>IFERROR(SUMIFS('Eurostat comsumption'!T$2:T$185,'Eurostat comsumption'!$C$2:$C$185,'Eurostat market shares'!$C168,'Eurostat comsumption'!$D$2:$D$185,'Eurostat market shares'!$D168)/SUMIFS('Eurostat comsumption'!T$2:T$185,'Eurostat comsumption'!$C$2:$C$185,'Eurostat market shares'!$C168,'Eurostat comsumption'!$D$2:$D$185,"total"),0)</f>
        <v>0</v>
      </c>
      <c r="U168" s="5">
        <f>IFERROR(SUMIFS('Eurostat comsumption'!U$2:U$185,'Eurostat comsumption'!$C$2:$C$185,'Eurostat market shares'!$C168,'Eurostat comsumption'!$D$2:$D$185,'Eurostat market shares'!$D168)/SUMIFS('Eurostat comsumption'!U$2:U$185,'Eurostat comsumption'!$C$2:$C$185,'Eurostat market shares'!$C168,'Eurostat comsumption'!$D$2:$D$185,"total"),0)</f>
        <v>0</v>
      </c>
      <c r="V168" s="5">
        <f>IFERROR(SUMIFS('Eurostat comsumption'!V$2:V$185,'Eurostat comsumption'!$C$2:$C$185,'Eurostat market shares'!$C168,'Eurostat comsumption'!$D$2:$D$185,'Eurostat market shares'!$D168)/SUMIFS('Eurostat comsumption'!V$2:V$185,'Eurostat comsumption'!$C$2:$C$185,'Eurostat market shares'!$C168,'Eurostat comsumption'!$D$2:$D$185,"total"),0)</f>
        <v>0</v>
      </c>
      <c r="W168" s="5">
        <f>IFERROR(SUMIFS('Eurostat comsumption'!W$2:W$185,'Eurostat comsumption'!$C$2:$C$185,'Eurostat market shares'!$C168,'Eurostat comsumption'!$D$2:$D$185,'Eurostat market shares'!$D168)/SUMIFS('Eurostat comsumption'!W$2:W$185,'Eurostat comsumption'!$C$2:$C$185,'Eurostat market shares'!$C168,'Eurostat comsumption'!$D$2:$D$185,"total"),0)</f>
        <v>0</v>
      </c>
      <c r="X168" s="5">
        <f>IFERROR(SUMIFS('Eurostat comsumption'!X$2:X$185,'Eurostat comsumption'!$C$2:$C$185,'Eurostat market shares'!$C168,'Eurostat comsumption'!$D$2:$D$185,'Eurostat market shares'!$D168)/SUMIFS('Eurostat comsumption'!X$2:X$185,'Eurostat comsumption'!$C$2:$C$185,'Eurostat market shares'!$C168,'Eurostat comsumption'!$D$2:$D$185,"total"),0)</f>
        <v>0</v>
      </c>
      <c r="Y168" s="5">
        <f>IFERROR(SUMIFS('Eurostat comsumption'!Y$2:Y$185,'Eurostat comsumption'!$C$2:$C$185,'Eurostat market shares'!$C168,'Eurostat comsumption'!$D$2:$D$185,'Eurostat market shares'!$D168)/SUMIFS('Eurostat comsumption'!Y$2:Y$185,'Eurostat comsumption'!$C$2:$C$185,'Eurostat market shares'!$C168,'Eurostat comsumption'!$D$2:$D$185,"total"),0)</f>
        <v>0</v>
      </c>
      <c r="Z168" s="5">
        <f>IFERROR(SUMIFS('Eurostat comsumption'!Z$2:Z$185,'Eurostat comsumption'!$C$2:$C$185,'Eurostat market shares'!$C168,'Eurostat comsumption'!$D$2:$D$185,'Eurostat market shares'!$D168)/SUMIFS('Eurostat comsumption'!Z$2:Z$185,'Eurostat comsumption'!$C$2:$C$185,'Eurostat market shares'!$C168,'Eurostat comsumption'!$D$2:$D$185,"total"),0)</f>
        <v>0</v>
      </c>
    </row>
    <row r="169" spans="1:26" x14ac:dyDescent="0.3">
      <c r="A169" s="2" t="s">
        <v>9</v>
      </c>
      <c r="B169" s="2" t="s">
        <v>10</v>
      </c>
      <c r="C169" s="2" t="s">
        <v>28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73</v>
      </c>
      <c r="I169" s="2" t="s">
        <v>16</v>
      </c>
      <c r="J169" s="5">
        <f>IFERROR(SUMIFS('Eurostat comsumption'!J$2:J$185,'Eurostat comsumption'!$C$2:$C$185,'Eurostat market shares'!$C169,'Eurostat comsumption'!$D$2:$D$185,'Eurostat market shares'!$D169)/SUMIFS('Eurostat comsumption'!J$2:J$185,'Eurostat comsumption'!$C$2:$C$185,'Eurostat market shares'!$C169,'Eurostat comsumption'!$D$2:$D$185,"total"),0)</f>
        <v>0</v>
      </c>
      <c r="K169" s="5">
        <f>IFERROR(SUMIFS('Eurostat comsumption'!K$2:K$185,'Eurostat comsumption'!$C$2:$C$185,'Eurostat market shares'!$C169,'Eurostat comsumption'!$D$2:$D$185,'Eurostat market shares'!$D169)/SUMIFS('Eurostat comsumption'!K$2:K$185,'Eurostat comsumption'!$C$2:$C$185,'Eurostat market shares'!$C169,'Eurostat comsumption'!$D$2:$D$185,"total"),0)</f>
        <v>0</v>
      </c>
      <c r="L169" s="5">
        <f>IFERROR(SUMIFS('Eurostat comsumption'!L$2:L$185,'Eurostat comsumption'!$C$2:$C$185,'Eurostat market shares'!$C169,'Eurostat comsumption'!$D$2:$D$185,'Eurostat market shares'!$D169)/SUMIFS('Eurostat comsumption'!L$2:L$185,'Eurostat comsumption'!$C$2:$C$185,'Eurostat market shares'!$C169,'Eurostat comsumption'!$D$2:$D$185,"total"),0)</f>
        <v>0</v>
      </c>
      <c r="M169" s="5">
        <f>IFERROR(SUMIFS('Eurostat comsumption'!M$2:M$185,'Eurostat comsumption'!$C$2:$C$185,'Eurostat market shares'!$C169,'Eurostat comsumption'!$D$2:$D$185,'Eurostat market shares'!$D169)/SUMIFS('Eurostat comsumption'!M$2:M$185,'Eurostat comsumption'!$C$2:$C$185,'Eurostat market shares'!$C169,'Eurostat comsumption'!$D$2:$D$185,"total"),0)</f>
        <v>0</v>
      </c>
      <c r="N169" s="5">
        <f>IFERROR(SUMIFS('Eurostat comsumption'!N$2:N$185,'Eurostat comsumption'!$C$2:$C$185,'Eurostat market shares'!$C169,'Eurostat comsumption'!$D$2:$D$185,'Eurostat market shares'!$D169)/SUMIFS('Eurostat comsumption'!N$2:N$185,'Eurostat comsumption'!$C$2:$C$185,'Eurostat market shares'!$C169,'Eurostat comsumption'!$D$2:$D$185,"total"),0)</f>
        <v>0</v>
      </c>
      <c r="O169" s="5">
        <f>IFERROR(SUMIFS('Eurostat comsumption'!O$2:O$185,'Eurostat comsumption'!$C$2:$C$185,'Eurostat market shares'!$C169,'Eurostat comsumption'!$D$2:$D$185,'Eurostat market shares'!$D169)/SUMIFS('Eurostat comsumption'!O$2:O$185,'Eurostat comsumption'!$C$2:$C$185,'Eurostat market shares'!$C169,'Eurostat comsumption'!$D$2:$D$185,"total"),0)</f>
        <v>0</v>
      </c>
      <c r="P169" s="5">
        <f>IFERROR(SUMIFS('Eurostat comsumption'!P$2:P$185,'Eurostat comsumption'!$C$2:$C$185,'Eurostat market shares'!$C169,'Eurostat comsumption'!$D$2:$D$185,'Eurostat market shares'!$D169)/SUMIFS('Eurostat comsumption'!P$2:P$185,'Eurostat comsumption'!$C$2:$C$185,'Eurostat market shares'!$C169,'Eurostat comsumption'!$D$2:$D$185,"total"),0)</f>
        <v>0</v>
      </c>
      <c r="Q169" s="5">
        <f>IFERROR(SUMIFS('Eurostat comsumption'!Q$2:Q$185,'Eurostat comsumption'!$C$2:$C$185,'Eurostat market shares'!$C169,'Eurostat comsumption'!$D$2:$D$185,'Eurostat market shares'!$D169)/SUMIFS('Eurostat comsumption'!Q$2:Q$185,'Eurostat comsumption'!$C$2:$C$185,'Eurostat market shares'!$C169,'Eurostat comsumption'!$D$2:$D$185,"total"),0)</f>
        <v>0</v>
      </c>
      <c r="R169" s="5">
        <f>IFERROR(SUMIFS('Eurostat comsumption'!R$2:R$185,'Eurostat comsumption'!$C$2:$C$185,'Eurostat market shares'!$C169,'Eurostat comsumption'!$D$2:$D$185,'Eurostat market shares'!$D169)/SUMIFS('Eurostat comsumption'!R$2:R$185,'Eurostat comsumption'!$C$2:$C$185,'Eurostat market shares'!$C169,'Eurostat comsumption'!$D$2:$D$185,"total"),0)</f>
        <v>0</v>
      </c>
      <c r="S169" s="5">
        <f>IFERROR(SUMIFS('Eurostat comsumption'!S$2:S$185,'Eurostat comsumption'!$C$2:$C$185,'Eurostat market shares'!$C169,'Eurostat comsumption'!$D$2:$D$185,'Eurostat market shares'!$D169)/SUMIFS('Eurostat comsumption'!S$2:S$185,'Eurostat comsumption'!$C$2:$C$185,'Eurostat market shares'!$C169,'Eurostat comsumption'!$D$2:$D$185,"total"),0)</f>
        <v>0</v>
      </c>
      <c r="T169" s="5">
        <f>IFERROR(SUMIFS('Eurostat comsumption'!T$2:T$185,'Eurostat comsumption'!$C$2:$C$185,'Eurostat market shares'!$C169,'Eurostat comsumption'!$D$2:$D$185,'Eurostat market shares'!$D169)/SUMIFS('Eurostat comsumption'!T$2:T$185,'Eurostat comsumption'!$C$2:$C$185,'Eurostat market shares'!$C169,'Eurostat comsumption'!$D$2:$D$185,"total"),0)</f>
        <v>0</v>
      </c>
      <c r="U169" s="5">
        <f>IFERROR(SUMIFS('Eurostat comsumption'!U$2:U$185,'Eurostat comsumption'!$C$2:$C$185,'Eurostat market shares'!$C169,'Eurostat comsumption'!$D$2:$D$185,'Eurostat market shares'!$D169)/SUMIFS('Eurostat comsumption'!U$2:U$185,'Eurostat comsumption'!$C$2:$C$185,'Eurostat market shares'!$C169,'Eurostat comsumption'!$D$2:$D$185,"total"),0)</f>
        <v>0</v>
      </c>
      <c r="V169" s="5">
        <f>IFERROR(SUMIFS('Eurostat comsumption'!V$2:V$185,'Eurostat comsumption'!$C$2:$C$185,'Eurostat market shares'!$C169,'Eurostat comsumption'!$D$2:$D$185,'Eurostat market shares'!$D169)/SUMIFS('Eurostat comsumption'!V$2:V$185,'Eurostat comsumption'!$C$2:$C$185,'Eurostat market shares'!$C169,'Eurostat comsumption'!$D$2:$D$185,"total"),0)</f>
        <v>0</v>
      </c>
      <c r="W169" s="5">
        <f>IFERROR(SUMIFS('Eurostat comsumption'!W$2:W$185,'Eurostat comsumption'!$C$2:$C$185,'Eurostat market shares'!$C169,'Eurostat comsumption'!$D$2:$D$185,'Eurostat market shares'!$D169)/SUMIFS('Eurostat comsumption'!W$2:W$185,'Eurostat comsumption'!$C$2:$C$185,'Eurostat market shares'!$C169,'Eurostat comsumption'!$D$2:$D$185,"total"),0)</f>
        <v>0</v>
      </c>
      <c r="X169" s="5">
        <f>IFERROR(SUMIFS('Eurostat comsumption'!X$2:X$185,'Eurostat comsumption'!$C$2:$C$185,'Eurostat market shares'!$C169,'Eurostat comsumption'!$D$2:$D$185,'Eurostat market shares'!$D169)/SUMIFS('Eurostat comsumption'!X$2:X$185,'Eurostat comsumption'!$C$2:$C$185,'Eurostat market shares'!$C169,'Eurostat comsumption'!$D$2:$D$185,"total"),0)</f>
        <v>0</v>
      </c>
      <c r="Y169" s="5">
        <f>IFERROR(SUMIFS('Eurostat comsumption'!Y$2:Y$185,'Eurostat comsumption'!$C$2:$C$185,'Eurostat market shares'!$C169,'Eurostat comsumption'!$D$2:$D$185,'Eurostat market shares'!$D169)/SUMIFS('Eurostat comsumption'!Y$2:Y$185,'Eurostat comsumption'!$C$2:$C$185,'Eurostat market shares'!$C169,'Eurostat comsumption'!$D$2:$D$185,"total"),0)</f>
        <v>0</v>
      </c>
      <c r="Z169" s="5">
        <f>IFERROR(SUMIFS('Eurostat comsumption'!Z$2:Z$185,'Eurostat comsumption'!$C$2:$C$185,'Eurostat market shares'!$C169,'Eurostat comsumption'!$D$2:$D$185,'Eurostat market shares'!$D169)/SUMIFS('Eurostat comsumption'!Z$2:Z$185,'Eurostat comsumption'!$C$2:$C$185,'Eurostat market shares'!$C169,'Eurostat comsumption'!$D$2:$D$185,"total"),0)</f>
        <v>0</v>
      </c>
    </row>
    <row r="170" spans="1:26" x14ac:dyDescent="0.3">
      <c r="A170" s="2" t="s">
        <v>9</v>
      </c>
      <c r="B170" s="2" t="s">
        <v>10</v>
      </c>
      <c r="C170" s="2" t="s">
        <v>29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73</v>
      </c>
      <c r="I170" s="2" t="s">
        <v>16</v>
      </c>
      <c r="J170" s="5">
        <f>IFERROR(SUMIFS('Eurostat comsumption'!J$2:J$185,'Eurostat comsumption'!$C$2:$C$185,'Eurostat market shares'!$C170,'Eurostat comsumption'!$D$2:$D$185,'Eurostat market shares'!$D170)/SUMIFS('Eurostat comsumption'!J$2:J$185,'Eurostat comsumption'!$C$2:$C$185,'Eurostat market shares'!$C170,'Eurostat comsumption'!$D$2:$D$185,"total"),0)</f>
        <v>0</v>
      </c>
      <c r="K170" s="5">
        <f>IFERROR(SUMIFS('Eurostat comsumption'!K$2:K$185,'Eurostat comsumption'!$C$2:$C$185,'Eurostat market shares'!$C170,'Eurostat comsumption'!$D$2:$D$185,'Eurostat market shares'!$D170)/SUMIFS('Eurostat comsumption'!K$2:K$185,'Eurostat comsumption'!$C$2:$C$185,'Eurostat market shares'!$C170,'Eurostat comsumption'!$D$2:$D$185,"total"),0)</f>
        <v>0</v>
      </c>
      <c r="L170" s="5">
        <f>IFERROR(SUMIFS('Eurostat comsumption'!L$2:L$185,'Eurostat comsumption'!$C$2:$C$185,'Eurostat market shares'!$C170,'Eurostat comsumption'!$D$2:$D$185,'Eurostat market shares'!$D170)/SUMIFS('Eurostat comsumption'!L$2:L$185,'Eurostat comsumption'!$C$2:$C$185,'Eurostat market shares'!$C170,'Eurostat comsumption'!$D$2:$D$185,"total"),0)</f>
        <v>0</v>
      </c>
      <c r="M170" s="5">
        <f>IFERROR(SUMIFS('Eurostat comsumption'!M$2:M$185,'Eurostat comsumption'!$C$2:$C$185,'Eurostat market shares'!$C170,'Eurostat comsumption'!$D$2:$D$185,'Eurostat market shares'!$D170)/SUMIFS('Eurostat comsumption'!M$2:M$185,'Eurostat comsumption'!$C$2:$C$185,'Eurostat market shares'!$C170,'Eurostat comsumption'!$D$2:$D$185,"total"),0)</f>
        <v>0</v>
      </c>
      <c r="N170" s="5">
        <f>IFERROR(SUMIFS('Eurostat comsumption'!N$2:N$185,'Eurostat comsumption'!$C$2:$C$185,'Eurostat market shares'!$C170,'Eurostat comsumption'!$D$2:$D$185,'Eurostat market shares'!$D170)/SUMIFS('Eurostat comsumption'!N$2:N$185,'Eurostat comsumption'!$C$2:$C$185,'Eurostat market shares'!$C170,'Eurostat comsumption'!$D$2:$D$185,"total"),0)</f>
        <v>0</v>
      </c>
      <c r="O170" s="5">
        <f>IFERROR(SUMIFS('Eurostat comsumption'!O$2:O$185,'Eurostat comsumption'!$C$2:$C$185,'Eurostat market shares'!$C170,'Eurostat comsumption'!$D$2:$D$185,'Eurostat market shares'!$D170)/SUMIFS('Eurostat comsumption'!O$2:O$185,'Eurostat comsumption'!$C$2:$C$185,'Eurostat market shares'!$C170,'Eurostat comsumption'!$D$2:$D$185,"total"),0)</f>
        <v>0</v>
      </c>
      <c r="P170" s="5">
        <f>IFERROR(SUMIFS('Eurostat comsumption'!P$2:P$185,'Eurostat comsumption'!$C$2:$C$185,'Eurostat market shares'!$C170,'Eurostat comsumption'!$D$2:$D$185,'Eurostat market shares'!$D170)/SUMIFS('Eurostat comsumption'!P$2:P$185,'Eurostat comsumption'!$C$2:$C$185,'Eurostat market shares'!$C170,'Eurostat comsumption'!$D$2:$D$185,"total"),0)</f>
        <v>0</v>
      </c>
      <c r="Q170" s="5">
        <f>IFERROR(SUMIFS('Eurostat comsumption'!Q$2:Q$185,'Eurostat comsumption'!$C$2:$C$185,'Eurostat market shares'!$C170,'Eurostat comsumption'!$D$2:$D$185,'Eurostat market shares'!$D170)/SUMIFS('Eurostat comsumption'!Q$2:Q$185,'Eurostat comsumption'!$C$2:$C$185,'Eurostat market shares'!$C170,'Eurostat comsumption'!$D$2:$D$185,"total"),0)</f>
        <v>0</v>
      </c>
      <c r="R170" s="5">
        <f>IFERROR(SUMIFS('Eurostat comsumption'!R$2:R$185,'Eurostat comsumption'!$C$2:$C$185,'Eurostat market shares'!$C170,'Eurostat comsumption'!$D$2:$D$185,'Eurostat market shares'!$D170)/SUMIFS('Eurostat comsumption'!R$2:R$185,'Eurostat comsumption'!$C$2:$C$185,'Eurostat market shares'!$C170,'Eurostat comsumption'!$D$2:$D$185,"total"),0)</f>
        <v>0</v>
      </c>
      <c r="S170" s="5">
        <f>IFERROR(SUMIFS('Eurostat comsumption'!S$2:S$185,'Eurostat comsumption'!$C$2:$C$185,'Eurostat market shares'!$C170,'Eurostat comsumption'!$D$2:$D$185,'Eurostat market shares'!$D170)/SUMIFS('Eurostat comsumption'!S$2:S$185,'Eurostat comsumption'!$C$2:$C$185,'Eurostat market shares'!$C170,'Eurostat comsumption'!$D$2:$D$185,"total"),0)</f>
        <v>0</v>
      </c>
      <c r="T170" s="5">
        <f>IFERROR(SUMIFS('Eurostat comsumption'!T$2:T$185,'Eurostat comsumption'!$C$2:$C$185,'Eurostat market shares'!$C170,'Eurostat comsumption'!$D$2:$D$185,'Eurostat market shares'!$D170)/SUMIFS('Eurostat comsumption'!T$2:T$185,'Eurostat comsumption'!$C$2:$C$185,'Eurostat market shares'!$C170,'Eurostat comsumption'!$D$2:$D$185,"total"),0)</f>
        <v>0</v>
      </c>
      <c r="U170" s="5">
        <f>IFERROR(SUMIFS('Eurostat comsumption'!U$2:U$185,'Eurostat comsumption'!$C$2:$C$185,'Eurostat market shares'!$C170,'Eurostat comsumption'!$D$2:$D$185,'Eurostat market shares'!$D170)/SUMIFS('Eurostat comsumption'!U$2:U$185,'Eurostat comsumption'!$C$2:$C$185,'Eurostat market shares'!$C170,'Eurostat comsumption'!$D$2:$D$185,"total"),0)</f>
        <v>0</v>
      </c>
      <c r="V170" s="5">
        <f>IFERROR(SUMIFS('Eurostat comsumption'!V$2:V$185,'Eurostat comsumption'!$C$2:$C$185,'Eurostat market shares'!$C170,'Eurostat comsumption'!$D$2:$D$185,'Eurostat market shares'!$D170)/SUMIFS('Eurostat comsumption'!V$2:V$185,'Eurostat comsumption'!$C$2:$C$185,'Eurostat market shares'!$C170,'Eurostat comsumption'!$D$2:$D$185,"total"),0)</f>
        <v>0</v>
      </c>
      <c r="W170" s="5">
        <f>IFERROR(SUMIFS('Eurostat comsumption'!W$2:W$185,'Eurostat comsumption'!$C$2:$C$185,'Eurostat market shares'!$C170,'Eurostat comsumption'!$D$2:$D$185,'Eurostat market shares'!$D170)/SUMIFS('Eurostat comsumption'!W$2:W$185,'Eurostat comsumption'!$C$2:$C$185,'Eurostat market shares'!$C170,'Eurostat comsumption'!$D$2:$D$185,"total"),0)</f>
        <v>0</v>
      </c>
      <c r="X170" s="5">
        <f>IFERROR(SUMIFS('Eurostat comsumption'!X$2:X$185,'Eurostat comsumption'!$C$2:$C$185,'Eurostat market shares'!$C170,'Eurostat comsumption'!$D$2:$D$185,'Eurostat market shares'!$D170)/SUMIFS('Eurostat comsumption'!X$2:X$185,'Eurostat comsumption'!$C$2:$C$185,'Eurostat market shares'!$C170,'Eurostat comsumption'!$D$2:$D$185,"total"),0)</f>
        <v>0</v>
      </c>
      <c r="Y170" s="5">
        <f>IFERROR(SUMIFS('Eurostat comsumption'!Y$2:Y$185,'Eurostat comsumption'!$C$2:$C$185,'Eurostat market shares'!$C170,'Eurostat comsumption'!$D$2:$D$185,'Eurostat market shares'!$D170)/SUMIFS('Eurostat comsumption'!Y$2:Y$185,'Eurostat comsumption'!$C$2:$C$185,'Eurostat market shares'!$C170,'Eurostat comsumption'!$D$2:$D$185,"total"),0)</f>
        <v>0</v>
      </c>
      <c r="Z170" s="5">
        <f>IFERROR(SUMIFS('Eurostat comsumption'!Z$2:Z$185,'Eurostat comsumption'!$C$2:$C$185,'Eurostat market shares'!$C170,'Eurostat comsumption'!$D$2:$D$185,'Eurostat market shares'!$D170)/SUMIFS('Eurostat comsumption'!Z$2:Z$185,'Eurostat comsumption'!$C$2:$C$185,'Eurostat market shares'!$C170,'Eurostat comsumption'!$D$2:$D$185,"total"),0)</f>
        <v>0</v>
      </c>
    </row>
    <row r="171" spans="1:26" x14ac:dyDescent="0.3">
      <c r="A171" s="2" t="s">
        <v>9</v>
      </c>
      <c r="B171" s="2" t="s">
        <v>10</v>
      </c>
      <c r="C171" s="2" t="s">
        <v>30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73</v>
      </c>
      <c r="I171" s="2" t="s">
        <v>16</v>
      </c>
      <c r="J171" s="5">
        <f>IFERROR(SUMIFS('Eurostat comsumption'!J$2:J$185,'Eurostat comsumption'!$C$2:$C$185,'Eurostat market shares'!$C171,'Eurostat comsumption'!$D$2:$D$185,'Eurostat market shares'!$D171)/SUMIFS('Eurostat comsumption'!J$2:J$185,'Eurostat comsumption'!$C$2:$C$185,'Eurostat market shares'!$C171,'Eurostat comsumption'!$D$2:$D$185,"total"),0)</f>
        <v>0</v>
      </c>
      <c r="K171" s="5">
        <f>IFERROR(SUMIFS('Eurostat comsumption'!K$2:K$185,'Eurostat comsumption'!$C$2:$C$185,'Eurostat market shares'!$C171,'Eurostat comsumption'!$D$2:$D$185,'Eurostat market shares'!$D171)/SUMIFS('Eurostat comsumption'!K$2:K$185,'Eurostat comsumption'!$C$2:$C$185,'Eurostat market shares'!$C171,'Eurostat comsumption'!$D$2:$D$185,"total"),0)</f>
        <v>0</v>
      </c>
      <c r="L171" s="5">
        <f>IFERROR(SUMIFS('Eurostat comsumption'!L$2:L$185,'Eurostat comsumption'!$C$2:$C$185,'Eurostat market shares'!$C171,'Eurostat comsumption'!$D$2:$D$185,'Eurostat market shares'!$D171)/SUMIFS('Eurostat comsumption'!L$2:L$185,'Eurostat comsumption'!$C$2:$C$185,'Eurostat market shares'!$C171,'Eurostat comsumption'!$D$2:$D$185,"total"),0)</f>
        <v>0</v>
      </c>
      <c r="M171" s="5">
        <f>IFERROR(SUMIFS('Eurostat comsumption'!M$2:M$185,'Eurostat comsumption'!$C$2:$C$185,'Eurostat market shares'!$C171,'Eurostat comsumption'!$D$2:$D$185,'Eurostat market shares'!$D171)/SUMIFS('Eurostat comsumption'!M$2:M$185,'Eurostat comsumption'!$C$2:$C$185,'Eurostat market shares'!$C171,'Eurostat comsumption'!$D$2:$D$185,"total"),0)</f>
        <v>0</v>
      </c>
      <c r="N171" s="5">
        <f>IFERROR(SUMIFS('Eurostat comsumption'!N$2:N$185,'Eurostat comsumption'!$C$2:$C$185,'Eurostat market shares'!$C171,'Eurostat comsumption'!$D$2:$D$185,'Eurostat market shares'!$D171)/SUMIFS('Eurostat comsumption'!N$2:N$185,'Eurostat comsumption'!$C$2:$C$185,'Eurostat market shares'!$C171,'Eurostat comsumption'!$D$2:$D$185,"total"),0)</f>
        <v>0</v>
      </c>
      <c r="O171" s="5">
        <f>IFERROR(SUMIFS('Eurostat comsumption'!O$2:O$185,'Eurostat comsumption'!$C$2:$C$185,'Eurostat market shares'!$C171,'Eurostat comsumption'!$D$2:$D$185,'Eurostat market shares'!$D171)/SUMIFS('Eurostat comsumption'!O$2:O$185,'Eurostat comsumption'!$C$2:$C$185,'Eurostat market shares'!$C171,'Eurostat comsumption'!$D$2:$D$185,"total"),0)</f>
        <v>0</v>
      </c>
      <c r="P171" s="5">
        <f>IFERROR(SUMIFS('Eurostat comsumption'!P$2:P$185,'Eurostat comsumption'!$C$2:$C$185,'Eurostat market shares'!$C171,'Eurostat comsumption'!$D$2:$D$185,'Eurostat market shares'!$D171)/SUMIFS('Eurostat comsumption'!P$2:P$185,'Eurostat comsumption'!$C$2:$C$185,'Eurostat market shares'!$C171,'Eurostat comsumption'!$D$2:$D$185,"total"),0)</f>
        <v>0</v>
      </c>
      <c r="Q171" s="5">
        <f>IFERROR(SUMIFS('Eurostat comsumption'!Q$2:Q$185,'Eurostat comsumption'!$C$2:$C$185,'Eurostat market shares'!$C171,'Eurostat comsumption'!$D$2:$D$185,'Eurostat market shares'!$D171)/SUMIFS('Eurostat comsumption'!Q$2:Q$185,'Eurostat comsumption'!$C$2:$C$185,'Eurostat market shares'!$C171,'Eurostat comsumption'!$D$2:$D$185,"total"),0)</f>
        <v>0</v>
      </c>
      <c r="R171" s="5">
        <f>IFERROR(SUMIFS('Eurostat comsumption'!R$2:R$185,'Eurostat comsumption'!$C$2:$C$185,'Eurostat market shares'!$C171,'Eurostat comsumption'!$D$2:$D$185,'Eurostat market shares'!$D171)/SUMIFS('Eurostat comsumption'!R$2:R$185,'Eurostat comsumption'!$C$2:$C$185,'Eurostat market shares'!$C171,'Eurostat comsumption'!$D$2:$D$185,"total"),0)</f>
        <v>0</v>
      </c>
      <c r="S171" s="5">
        <f>IFERROR(SUMIFS('Eurostat comsumption'!S$2:S$185,'Eurostat comsumption'!$C$2:$C$185,'Eurostat market shares'!$C171,'Eurostat comsumption'!$D$2:$D$185,'Eurostat market shares'!$D171)/SUMIFS('Eurostat comsumption'!S$2:S$185,'Eurostat comsumption'!$C$2:$C$185,'Eurostat market shares'!$C171,'Eurostat comsumption'!$D$2:$D$185,"total"),0)</f>
        <v>0</v>
      </c>
      <c r="T171" s="5">
        <f>IFERROR(SUMIFS('Eurostat comsumption'!T$2:T$185,'Eurostat comsumption'!$C$2:$C$185,'Eurostat market shares'!$C171,'Eurostat comsumption'!$D$2:$D$185,'Eurostat market shares'!$D171)/SUMIFS('Eurostat comsumption'!T$2:T$185,'Eurostat comsumption'!$C$2:$C$185,'Eurostat market shares'!$C171,'Eurostat comsumption'!$D$2:$D$185,"total"),0)</f>
        <v>0</v>
      </c>
      <c r="U171" s="5">
        <f>IFERROR(SUMIFS('Eurostat comsumption'!U$2:U$185,'Eurostat comsumption'!$C$2:$C$185,'Eurostat market shares'!$C171,'Eurostat comsumption'!$D$2:$D$185,'Eurostat market shares'!$D171)/SUMIFS('Eurostat comsumption'!U$2:U$185,'Eurostat comsumption'!$C$2:$C$185,'Eurostat market shares'!$C171,'Eurostat comsumption'!$D$2:$D$185,"total"),0)</f>
        <v>0</v>
      </c>
      <c r="V171" s="5">
        <f>IFERROR(SUMIFS('Eurostat comsumption'!V$2:V$185,'Eurostat comsumption'!$C$2:$C$185,'Eurostat market shares'!$C171,'Eurostat comsumption'!$D$2:$D$185,'Eurostat market shares'!$D171)/SUMIFS('Eurostat comsumption'!V$2:V$185,'Eurostat comsumption'!$C$2:$C$185,'Eurostat market shares'!$C171,'Eurostat comsumption'!$D$2:$D$185,"total"),0)</f>
        <v>0</v>
      </c>
      <c r="W171" s="5">
        <f>IFERROR(SUMIFS('Eurostat comsumption'!W$2:W$185,'Eurostat comsumption'!$C$2:$C$185,'Eurostat market shares'!$C171,'Eurostat comsumption'!$D$2:$D$185,'Eurostat market shares'!$D171)/SUMIFS('Eurostat comsumption'!W$2:W$185,'Eurostat comsumption'!$C$2:$C$185,'Eurostat market shares'!$C171,'Eurostat comsumption'!$D$2:$D$185,"total"),0)</f>
        <v>0</v>
      </c>
      <c r="X171" s="5">
        <f>IFERROR(SUMIFS('Eurostat comsumption'!X$2:X$185,'Eurostat comsumption'!$C$2:$C$185,'Eurostat market shares'!$C171,'Eurostat comsumption'!$D$2:$D$185,'Eurostat market shares'!$D171)/SUMIFS('Eurostat comsumption'!X$2:X$185,'Eurostat comsumption'!$C$2:$C$185,'Eurostat market shares'!$C171,'Eurostat comsumption'!$D$2:$D$185,"total"),0)</f>
        <v>0</v>
      </c>
      <c r="Y171" s="5">
        <f>IFERROR(SUMIFS('Eurostat comsumption'!Y$2:Y$185,'Eurostat comsumption'!$C$2:$C$185,'Eurostat market shares'!$C171,'Eurostat comsumption'!$D$2:$D$185,'Eurostat market shares'!$D171)/SUMIFS('Eurostat comsumption'!Y$2:Y$185,'Eurostat comsumption'!$C$2:$C$185,'Eurostat market shares'!$C171,'Eurostat comsumption'!$D$2:$D$185,"total"),0)</f>
        <v>0</v>
      </c>
      <c r="Z171" s="5">
        <f>IFERROR(SUMIFS('Eurostat comsumption'!Z$2:Z$185,'Eurostat comsumption'!$C$2:$C$185,'Eurostat market shares'!$C171,'Eurostat comsumption'!$D$2:$D$185,'Eurostat market shares'!$D171)/SUMIFS('Eurostat comsumption'!Z$2:Z$185,'Eurostat comsumption'!$C$2:$C$185,'Eurostat market shares'!$C171,'Eurostat comsumption'!$D$2:$D$185,"total"),0)</f>
        <v>0</v>
      </c>
    </row>
    <row r="172" spans="1:26" x14ac:dyDescent="0.3">
      <c r="A172" s="2" t="s">
        <v>9</v>
      </c>
      <c r="B172" s="2" t="s">
        <v>10</v>
      </c>
      <c r="C172" s="2" t="s">
        <v>31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73</v>
      </c>
      <c r="I172" s="2" t="s">
        <v>16</v>
      </c>
      <c r="J172" s="5">
        <f>IFERROR(SUMIFS('Eurostat comsumption'!J$2:J$185,'Eurostat comsumption'!$C$2:$C$185,'Eurostat market shares'!$C172,'Eurostat comsumption'!$D$2:$D$185,'Eurostat market shares'!$D172)/SUMIFS('Eurostat comsumption'!J$2:J$185,'Eurostat comsumption'!$C$2:$C$185,'Eurostat market shares'!$C172,'Eurostat comsumption'!$D$2:$D$185,"total"),0)</f>
        <v>0</v>
      </c>
      <c r="K172" s="5">
        <f>IFERROR(SUMIFS('Eurostat comsumption'!K$2:K$185,'Eurostat comsumption'!$C$2:$C$185,'Eurostat market shares'!$C172,'Eurostat comsumption'!$D$2:$D$185,'Eurostat market shares'!$D172)/SUMIFS('Eurostat comsumption'!K$2:K$185,'Eurostat comsumption'!$C$2:$C$185,'Eurostat market shares'!$C172,'Eurostat comsumption'!$D$2:$D$185,"total"),0)</f>
        <v>0</v>
      </c>
      <c r="L172" s="5">
        <f>IFERROR(SUMIFS('Eurostat comsumption'!L$2:L$185,'Eurostat comsumption'!$C$2:$C$185,'Eurostat market shares'!$C172,'Eurostat comsumption'!$D$2:$D$185,'Eurostat market shares'!$D172)/SUMIFS('Eurostat comsumption'!L$2:L$185,'Eurostat comsumption'!$C$2:$C$185,'Eurostat market shares'!$C172,'Eurostat comsumption'!$D$2:$D$185,"total"),0)</f>
        <v>0</v>
      </c>
      <c r="M172" s="5">
        <f>IFERROR(SUMIFS('Eurostat comsumption'!M$2:M$185,'Eurostat comsumption'!$C$2:$C$185,'Eurostat market shares'!$C172,'Eurostat comsumption'!$D$2:$D$185,'Eurostat market shares'!$D172)/SUMIFS('Eurostat comsumption'!M$2:M$185,'Eurostat comsumption'!$C$2:$C$185,'Eurostat market shares'!$C172,'Eurostat comsumption'!$D$2:$D$185,"total"),0)</f>
        <v>0</v>
      </c>
      <c r="N172" s="5">
        <f>IFERROR(SUMIFS('Eurostat comsumption'!N$2:N$185,'Eurostat comsumption'!$C$2:$C$185,'Eurostat market shares'!$C172,'Eurostat comsumption'!$D$2:$D$185,'Eurostat market shares'!$D172)/SUMIFS('Eurostat comsumption'!N$2:N$185,'Eurostat comsumption'!$C$2:$C$185,'Eurostat market shares'!$C172,'Eurostat comsumption'!$D$2:$D$185,"total"),0)</f>
        <v>0</v>
      </c>
      <c r="O172" s="5">
        <f>IFERROR(SUMIFS('Eurostat comsumption'!O$2:O$185,'Eurostat comsumption'!$C$2:$C$185,'Eurostat market shares'!$C172,'Eurostat comsumption'!$D$2:$D$185,'Eurostat market shares'!$D172)/SUMIFS('Eurostat comsumption'!O$2:O$185,'Eurostat comsumption'!$C$2:$C$185,'Eurostat market shares'!$C172,'Eurostat comsumption'!$D$2:$D$185,"total"),0)</f>
        <v>0</v>
      </c>
      <c r="P172" s="5">
        <f>IFERROR(SUMIFS('Eurostat comsumption'!P$2:P$185,'Eurostat comsumption'!$C$2:$C$185,'Eurostat market shares'!$C172,'Eurostat comsumption'!$D$2:$D$185,'Eurostat market shares'!$D172)/SUMIFS('Eurostat comsumption'!P$2:P$185,'Eurostat comsumption'!$C$2:$C$185,'Eurostat market shares'!$C172,'Eurostat comsumption'!$D$2:$D$185,"total"),0)</f>
        <v>0</v>
      </c>
      <c r="Q172" s="5">
        <f>IFERROR(SUMIFS('Eurostat comsumption'!Q$2:Q$185,'Eurostat comsumption'!$C$2:$C$185,'Eurostat market shares'!$C172,'Eurostat comsumption'!$D$2:$D$185,'Eurostat market shares'!$D172)/SUMIFS('Eurostat comsumption'!Q$2:Q$185,'Eurostat comsumption'!$C$2:$C$185,'Eurostat market shares'!$C172,'Eurostat comsumption'!$D$2:$D$185,"total"),0)</f>
        <v>0</v>
      </c>
      <c r="R172" s="5">
        <f>IFERROR(SUMIFS('Eurostat comsumption'!R$2:R$185,'Eurostat comsumption'!$C$2:$C$185,'Eurostat market shares'!$C172,'Eurostat comsumption'!$D$2:$D$185,'Eurostat market shares'!$D172)/SUMIFS('Eurostat comsumption'!R$2:R$185,'Eurostat comsumption'!$C$2:$C$185,'Eurostat market shares'!$C172,'Eurostat comsumption'!$D$2:$D$185,"total"),0)</f>
        <v>0</v>
      </c>
      <c r="S172" s="5">
        <f>IFERROR(SUMIFS('Eurostat comsumption'!S$2:S$185,'Eurostat comsumption'!$C$2:$C$185,'Eurostat market shares'!$C172,'Eurostat comsumption'!$D$2:$D$185,'Eurostat market shares'!$D172)/SUMIFS('Eurostat comsumption'!S$2:S$185,'Eurostat comsumption'!$C$2:$C$185,'Eurostat market shares'!$C172,'Eurostat comsumption'!$D$2:$D$185,"total"),0)</f>
        <v>0</v>
      </c>
      <c r="T172" s="5">
        <f>IFERROR(SUMIFS('Eurostat comsumption'!T$2:T$185,'Eurostat comsumption'!$C$2:$C$185,'Eurostat market shares'!$C172,'Eurostat comsumption'!$D$2:$D$185,'Eurostat market shares'!$D172)/SUMIFS('Eurostat comsumption'!T$2:T$185,'Eurostat comsumption'!$C$2:$C$185,'Eurostat market shares'!$C172,'Eurostat comsumption'!$D$2:$D$185,"total"),0)</f>
        <v>0</v>
      </c>
      <c r="U172" s="5">
        <f>IFERROR(SUMIFS('Eurostat comsumption'!U$2:U$185,'Eurostat comsumption'!$C$2:$C$185,'Eurostat market shares'!$C172,'Eurostat comsumption'!$D$2:$D$185,'Eurostat market shares'!$D172)/SUMIFS('Eurostat comsumption'!U$2:U$185,'Eurostat comsumption'!$C$2:$C$185,'Eurostat market shares'!$C172,'Eurostat comsumption'!$D$2:$D$185,"total"),0)</f>
        <v>0</v>
      </c>
      <c r="V172" s="5">
        <f>IFERROR(SUMIFS('Eurostat comsumption'!V$2:V$185,'Eurostat comsumption'!$C$2:$C$185,'Eurostat market shares'!$C172,'Eurostat comsumption'!$D$2:$D$185,'Eurostat market shares'!$D172)/SUMIFS('Eurostat comsumption'!V$2:V$185,'Eurostat comsumption'!$C$2:$C$185,'Eurostat market shares'!$C172,'Eurostat comsumption'!$D$2:$D$185,"total"),0)</f>
        <v>0</v>
      </c>
      <c r="W172" s="5">
        <f>IFERROR(SUMIFS('Eurostat comsumption'!W$2:W$185,'Eurostat comsumption'!$C$2:$C$185,'Eurostat market shares'!$C172,'Eurostat comsumption'!$D$2:$D$185,'Eurostat market shares'!$D172)/SUMIFS('Eurostat comsumption'!W$2:W$185,'Eurostat comsumption'!$C$2:$C$185,'Eurostat market shares'!$C172,'Eurostat comsumption'!$D$2:$D$185,"total"),0)</f>
        <v>0</v>
      </c>
      <c r="X172" s="5">
        <f>IFERROR(SUMIFS('Eurostat comsumption'!X$2:X$185,'Eurostat comsumption'!$C$2:$C$185,'Eurostat market shares'!$C172,'Eurostat comsumption'!$D$2:$D$185,'Eurostat market shares'!$D172)/SUMIFS('Eurostat comsumption'!X$2:X$185,'Eurostat comsumption'!$C$2:$C$185,'Eurostat market shares'!$C172,'Eurostat comsumption'!$D$2:$D$185,"total"),0)</f>
        <v>0</v>
      </c>
      <c r="Y172" s="5">
        <f>IFERROR(SUMIFS('Eurostat comsumption'!Y$2:Y$185,'Eurostat comsumption'!$C$2:$C$185,'Eurostat market shares'!$C172,'Eurostat comsumption'!$D$2:$D$185,'Eurostat market shares'!$D172)/SUMIFS('Eurostat comsumption'!Y$2:Y$185,'Eurostat comsumption'!$C$2:$C$185,'Eurostat market shares'!$C172,'Eurostat comsumption'!$D$2:$D$185,"total"),0)</f>
        <v>0</v>
      </c>
      <c r="Z172" s="5">
        <f>IFERROR(SUMIFS('Eurostat comsumption'!Z$2:Z$185,'Eurostat comsumption'!$C$2:$C$185,'Eurostat market shares'!$C172,'Eurostat comsumption'!$D$2:$D$185,'Eurostat market shares'!$D172)/SUMIFS('Eurostat comsumption'!Z$2:Z$185,'Eurostat comsumption'!$C$2:$C$185,'Eurostat market shares'!$C172,'Eurostat comsumption'!$D$2:$D$185,"total"),0)</f>
        <v>0</v>
      </c>
    </row>
    <row r="173" spans="1:26" x14ac:dyDescent="0.3">
      <c r="A173" s="2" t="s">
        <v>9</v>
      </c>
      <c r="B173" s="2" t="s">
        <v>10</v>
      </c>
      <c r="C173" s="2" t="s">
        <v>32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73</v>
      </c>
      <c r="I173" s="2" t="s">
        <v>16</v>
      </c>
      <c r="J173" s="5">
        <f>IFERROR(SUMIFS('Eurostat comsumption'!J$2:J$185,'Eurostat comsumption'!$C$2:$C$185,'Eurostat market shares'!$C173,'Eurostat comsumption'!$D$2:$D$185,'Eurostat market shares'!$D173)/SUMIFS('Eurostat comsumption'!J$2:J$185,'Eurostat comsumption'!$C$2:$C$185,'Eurostat market shares'!$C173,'Eurostat comsumption'!$D$2:$D$185,"total"),0)</f>
        <v>0</v>
      </c>
      <c r="K173" s="5">
        <f>IFERROR(SUMIFS('Eurostat comsumption'!K$2:K$185,'Eurostat comsumption'!$C$2:$C$185,'Eurostat market shares'!$C173,'Eurostat comsumption'!$D$2:$D$185,'Eurostat market shares'!$D173)/SUMIFS('Eurostat comsumption'!K$2:K$185,'Eurostat comsumption'!$C$2:$C$185,'Eurostat market shares'!$C173,'Eurostat comsumption'!$D$2:$D$185,"total"),0)</f>
        <v>0</v>
      </c>
      <c r="L173" s="5">
        <f>IFERROR(SUMIFS('Eurostat comsumption'!L$2:L$185,'Eurostat comsumption'!$C$2:$C$185,'Eurostat market shares'!$C173,'Eurostat comsumption'!$D$2:$D$185,'Eurostat market shares'!$D173)/SUMIFS('Eurostat comsumption'!L$2:L$185,'Eurostat comsumption'!$C$2:$C$185,'Eurostat market shares'!$C173,'Eurostat comsumption'!$D$2:$D$185,"total"),0)</f>
        <v>0</v>
      </c>
      <c r="M173" s="5">
        <f>IFERROR(SUMIFS('Eurostat comsumption'!M$2:M$185,'Eurostat comsumption'!$C$2:$C$185,'Eurostat market shares'!$C173,'Eurostat comsumption'!$D$2:$D$185,'Eurostat market shares'!$D173)/SUMIFS('Eurostat comsumption'!M$2:M$185,'Eurostat comsumption'!$C$2:$C$185,'Eurostat market shares'!$C173,'Eurostat comsumption'!$D$2:$D$185,"total"),0)</f>
        <v>0</v>
      </c>
      <c r="N173" s="5">
        <f>IFERROR(SUMIFS('Eurostat comsumption'!N$2:N$185,'Eurostat comsumption'!$C$2:$C$185,'Eurostat market shares'!$C173,'Eurostat comsumption'!$D$2:$D$185,'Eurostat market shares'!$D173)/SUMIFS('Eurostat comsumption'!N$2:N$185,'Eurostat comsumption'!$C$2:$C$185,'Eurostat market shares'!$C173,'Eurostat comsumption'!$D$2:$D$185,"total"),0)</f>
        <v>0</v>
      </c>
      <c r="O173" s="5">
        <f>IFERROR(SUMIFS('Eurostat comsumption'!O$2:O$185,'Eurostat comsumption'!$C$2:$C$185,'Eurostat market shares'!$C173,'Eurostat comsumption'!$D$2:$D$185,'Eurostat market shares'!$D173)/SUMIFS('Eurostat comsumption'!O$2:O$185,'Eurostat comsumption'!$C$2:$C$185,'Eurostat market shares'!$C173,'Eurostat comsumption'!$D$2:$D$185,"total"),0)</f>
        <v>0</v>
      </c>
      <c r="P173" s="5">
        <f>IFERROR(SUMIFS('Eurostat comsumption'!P$2:P$185,'Eurostat comsumption'!$C$2:$C$185,'Eurostat market shares'!$C173,'Eurostat comsumption'!$D$2:$D$185,'Eurostat market shares'!$D173)/SUMIFS('Eurostat comsumption'!P$2:P$185,'Eurostat comsumption'!$C$2:$C$185,'Eurostat market shares'!$C173,'Eurostat comsumption'!$D$2:$D$185,"total"),0)</f>
        <v>0</v>
      </c>
      <c r="Q173" s="5">
        <f>IFERROR(SUMIFS('Eurostat comsumption'!Q$2:Q$185,'Eurostat comsumption'!$C$2:$C$185,'Eurostat market shares'!$C173,'Eurostat comsumption'!$D$2:$D$185,'Eurostat market shares'!$D173)/SUMIFS('Eurostat comsumption'!Q$2:Q$185,'Eurostat comsumption'!$C$2:$C$185,'Eurostat market shares'!$C173,'Eurostat comsumption'!$D$2:$D$185,"total"),0)</f>
        <v>0</v>
      </c>
      <c r="R173" s="5">
        <f>IFERROR(SUMIFS('Eurostat comsumption'!R$2:R$185,'Eurostat comsumption'!$C$2:$C$185,'Eurostat market shares'!$C173,'Eurostat comsumption'!$D$2:$D$185,'Eurostat market shares'!$D173)/SUMIFS('Eurostat comsumption'!R$2:R$185,'Eurostat comsumption'!$C$2:$C$185,'Eurostat market shares'!$C173,'Eurostat comsumption'!$D$2:$D$185,"total"),0)</f>
        <v>0</v>
      </c>
      <c r="S173" s="5">
        <f>IFERROR(SUMIFS('Eurostat comsumption'!S$2:S$185,'Eurostat comsumption'!$C$2:$C$185,'Eurostat market shares'!$C173,'Eurostat comsumption'!$D$2:$D$185,'Eurostat market shares'!$D173)/SUMIFS('Eurostat comsumption'!S$2:S$185,'Eurostat comsumption'!$C$2:$C$185,'Eurostat market shares'!$C173,'Eurostat comsumption'!$D$2:$D$185,"total"),0)</f>
        <v>0</v>
      </c>
      <c r="T173" s="5">
        <f>IFERROR(SUMIFS('Eurostat comsumption'!T$2:T$185,'Eurostat comsumption'!$C$2:$C$185,'Eurostat market shares'!$C173,'Eurostat comsumption'!$D$2:$D$185,'Eurostat market shares'!$D173)/SUMIFS('Eurostat comsumption'!T$2:T$185,'Eurostat comsumption'!$C$2:$C$185,'Eurostat market shares'!$C173,'Eurostat comsumption'!$D$2:$D$185,"total"),0)</f>
        <v>0</v>
      </c>
      <c r="U173" s="5">
        <f>IFERROR(SUMIFS('Eurostat comsumption'!U$2:U$185,'Eurostat comsumption'!$C$2:$C$185,'Eurostat market shares'!$C173,'Eurostat comsumption'!$D$2:$D$185,'Eurostat market shares'!$D173)/SUMIFS('Eurostat comsumption'!U$2:U$185,'Eurostat comsumption'!$C$2:$C$185,'Eurostat market shares'!$C173,'Eurostat comsumption'!$D$2:$D$185,"total"),0)</f>
        <v>0</v>
      </c>
      <c r="V173" s="5">
        <f>IFERROR(SUMIFS('Eurostat comsumption'!V$2:V$185,'Eurostat comsumption'!$C$2:$C$185,'Eurostat market shares'!$C173,'Eurostat comsumption'!$D$2:$D$185,'Eurostat market shares'!$D173)/SUMIFS('Eurostat comsumption'!V$2:V$185,'Eurostat comsumption'!$C$2:$C$185,'Eurostat market shares'!$C173,'Eurostat comsumption'!$D$2:$D$185,"total"),0)</f>
        <v>0</v>
      </c>
      <c r="W173" s="5">
        <f>IFERROR(SUMIFS('Eurostat comsumption'!W$2:W$185,'Eurostat comsumption'!$C$2:$C$185,'Eurostat market shares'!$C173,'Eurostat comsumption'!$D$2:$D$185,'Eurostat market shares'!$D173)/SUMIFS('Eurostat comsumption'!W$2:W$185,'Eurostat comsumption'!$C$2:$C$185,'Eurostat market shares'!$C173,'Eurostat comsumption'!$D$2:$D$185,"total"),0)</f>
        <v>0</v>
      </c>
      <c r="X173" s="5">
        <f>IFERROR(SUMIFS('Eurostat comsumption'!X$2:X$185,'Eurostat comsumption'!$C$2:$C$185,'Eurostat market shares'!$C173,'Eurostat comsumption'!$D$2:$D$185,'Eurostat market shares'!$D173)/SUMIFS('Eurostat comsumption'!X$2:X$185,'Eurostat comsumption'!$C$2:$C$185,'Eurostat market shares'!$C173,'Eurostat comsumption'!$D$2:$D$185,"total"),0)</f>
        <v>0</v>
      </c>
      <c r="Y173" s="5">
        <f>IFERROR(SUMIFS('Eurostat comsumption'!Y$2:Y$185,'Eurostat comsumption'!$C$2:$C$185,'Eurostat market shares'!$C173,'Eurostat comsumption'!$D$2:$D$185,'Eurostat market shares'!$D173)/SUMIFS('Eurostat comsumption'!Y$2:Y$185,'Eurostat comsumption'!$C$2:$C$185,'Eurostat market shares'!$C173,'Eurostat comsumption'!$D$2:$D$185,"total"),0)</f>
        <v>0</v>
      </c>
      <c r="Z173" s="5">
        <f>IFERROR(SUMIFS('Eurostat comsumption'!Z$2:Z$185,'Eurostat comsumption'!$C$2:$C$185,'Eurostat market shares'!$C173,'Eurostat comsumption'!$D$2:$D$185,'Eurostat market shares'!$D173)/SUMIFS('Eurostat comsumption'!Z$2:Z$185,'Eurostat comsumption'!$C$2:$C$185,'Eurostat market shares'!$C173,'Eurostat comsumption'!$D$2:$D$185,"total"),0)</f>
        <v>0</v>
      </c>
    </row>
    <row r="174" spans="1:26" x14ac:dyDescent="0.3">
      <c r="A174" s="2" t="s">
        <v>9</v>
      </c>
      <c r="B174" s="2" t="s">
        <v>10</v>
      </c>
      <c r="C174" s="2" t="s">
        <v>33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73</v>
      </c>
      <c r="I174" s="2" t="s">
        <v>16</v>
      </c>
      <c r="J174" s="5">
        <f>IFERROR(SUMIFS('Eurostat comsumption'!J$2:J$185,'Eurostat comsumption'!$C$2:$C$185,'Eurostat market shares'!$C174,'Eurostat comsumption'!$D$2:$D$185,'Eurostat market shares'!$D174)/SUMIFS('Eurostat comsumption'!J$2:J$185,'Eurostat comsumption'!$C$2:$C$185,'Eurostat market shares'!$C174,'Eurostat comsumption'!$D$2:$D$185,"total"),0)</f>
        <v>0</v>
      </c>
      <c r="K174" s="5">
        <f>IFERROR(SUMIFS('Eurostat comsumption'!K$2:K$185,'Eurostat comsumption'!$C$2:$C$185,'Eurostat market shares'!$C174,'Eurostat comsumption'!$D$2:$D$185,'Eurostat market shares'!$D174)/SUMIFS('Eurostat comsumption'!K$2:K$185,'Eurostat comsumption'!$C$2:$C$185,'Eurostat market shares'!$C174,'Eurostat comsumption'!$D$2:$D$185,"total"),0)</f>
        <v>0</v>
      </c>
      <c r="L174" s="5">
        <f>IFERROR(SUMIFS('Eurostat comsumption'!L$2:L$185,'Eurostat comsumption'!$C$2:$C$185,'Eurostat market shares'!$C174,'Eurostat comsumption'!$D$2:$D$185,'Eurostat market shares'!$D174)/SUMIFS('Eurostat comsumption'!L$2:L$185,'Eurostat comsumption'!$C$2:$C$185,'Eurostat market shares'!$C174,'Eurostat comsumption'!$D$2:$D$185,"total"),0)</f>
        <v>0</v>
      </c>
      <c r="M174" s="5">
        <f>IFERROR(SUMIFS('Eurostat comsumption'!M$2:M$185,'Eurostat comsumption'!$C$2:$C$185,'Eurostat market shares'!$C174,'Eurostat comsumption'!$D$2:$D$185,'Eurostat market shares'!$D174)/SUMIFS('Eurostat comsumption'!M$2:M$185,'Eurostat comsumption'!$C$2:$C$185,'Eurostat market shares'!$C174,'Eurostat comsumption'!$D$2:$D$185,"total"),0)</f>
        <v>0</v>
      </c>
      <c r="N174" s="5">
        <f>IFERROR(SUMIFS('Eurostat comsumption'!N$2:N$185,'Eurostat comsumption'!$C$2:$C$185,'Eurostat market shares'!$C174,'Eurostat comsumption'!$D$2:$D$185,'Eurostat market shares'!$D174)/SUMIFS('Eurostat comsumption'!N$2:N$185,'Eurostat comsumption'!$C$2:$C$185,'Eurostat market shares'!$C174,'Eurostat comsumption'!$D$2:$D$185,"total"),0)</f>
        <v>0</v>
      </c>
      <c r="O174" s="5">
        <f>IFERROR(SUMIFS('Eurostat comsumption'!O$2:O$185,'Eurostat comsumption'!$C$2:$C$185,'Eurostat market shares'!$C174,'Eurostat comsumption'!$D$2:$D$185,'Eurostat market shares'!$D174)/SUMIFS('Eurostat comsumption'!O$2:O$185,'Eurostat comsumption'!$C$2:$C$185,'Eurostat market shares'!$C174,'Eurostat comsumption'!$D$2:$D$185,"total"),0)</f>
        <v>0</v>
      </c>
      <c r="P174" s="5">
        <f>IFERROR(SUMIFS('Eurostat comsumption'!P$2:P$185,'Eurostat comsumption'!$C$2:$C$185,'Eurostat market shares'!$C174,'Eurostat comsumption'!$D$2:$D$185,'Eurostat market shares'!$D174)/SUMIFS('Eurostat comsumption'!P$2:P$185,'Eurostat comsumption'!$C$2:$C$185,'Eurostat market shares'!$C174,'Eurostat comsumption'!$D$2:$D$185,"total"),0)</f>
        <v>0</v>
      </c>
      <c r="Q174" s="5">
        <f>IFERROR(SUMIFS('Eurostat comsumption'!Q$2:Q$185,'Eurostat comsumption'!$C$2:$C$185,'Eurostat market shares'!$C174,'Eurostat comsumption'!$D$2:$D$185,'Eurostat market shares'!$D174)/SUMIFS('Eurostat comsumption'!Q$2:Q$185,'Eurostat comsumption'!$C$2:$C$185,'Eurostat market shares'!$C174,'Eurostat comsumption'!$D$2:$D$185,"total"),0)</f>
        <v>0</v>
      </c>
      <c r="R174" s="5">
        <f>IFERROR(SUMIFS('Eurostat comsumption'!R$2:R$185,'Eurostat comsumption'!$C$2:$C$185,'Eurostat market shares'!$C174,'Eurostat comsumption'!$D$2:$D$185,'Eurostat market shares'!$D174)/SUMIFS('Eurostat comsumption'!R$2:R$185,'Eurostat comsumption'!$C$2:$C$185,'Eurostat market shares'!$C174,'Eurostat comsumption'!$D$2:$D$185,"total"),0)</f>
        <v>0</v>
      </c>
      <c r="S174" s="5">
        <f>IFERROR(SUMIFS('Eurostat comsumption'!S$2:S$185,'Eurostat comsumption'!$C$2:$C$185,'Eurostat market shares'!$C174,'Eurostat comsumption'!$D$2:$D$185,'Eurostat market shares'!$D174)/SUMIFS('Eurostat comsumption'!S$2:S$185,'Eurostat comsumption'!$C$2:$C$185,'Eurostat market shares'!$C174,'Eurostat comsumption'!$D$2:$D$185,"total"),0)</f>
        <v>0</v>
      </c>
      <c r="T174" s="5">
        <f>IFERROR(SUMIFS('Eurostat comsumption'!T$2:T$185,'Eurostat comsumption'!$C$2:$C$185,'Eurostat market shares'!$C174,'Eurostat comsumption'!$D$2:$D$185,'Eurostat market shares'!$D174)/SUMIFS('Eurostat comsumption'!T$2:T$185,'Eurostat comsumption'!$C$2:$C$185,'Eurostat market shares'!$C174,'Eurostat comsumption'!$D$2:$D$185,"total"),0)</f>
        <v>0</v>
      </c>
      <c r="U174" s="5">
        <f>IFERROR(SUMIFS('Eurostat comsumption'!U$2:U$185,'Eurostat comsumption'!$C$2:$C$185,'Eurostat market shares'!$C174,'Eurostat comsumption'!$D$2:$D$185,'Eurostat market shares'!$D174)/SUMIFS('Eurostat comsumption'!U$2:U$185,'Eurostat comsumption'!$C$2:$C$185,'Eurostat market shares'!$C174,'Eurostat comsumption'!$D$2:$D$185,"total"),0)</f>
        <v>0</v>
      </c>
      <c r="V174" s="5">
        <f>IFERROR(SUMIFS('Eurostat comsumption'!V$2:V$185,'Eurostat comsumption'!$C$2:$C$185,'Eurostat market shares'!$C174,'Eurostat comsumption'!$D$2:$D$185,'Eurostat market shares'!$D174)/SUMIFS('Eurostat comsumption'!V$2:V$185,'Eurostat comsumption'!$C$2:$C$185,'Eurostat market shares'!$C174,'Eurostat comsumption'!$D$2:$D$185,"total"),0)</f>
        <v>0</v>
      </c>
      <c r="W174" s="5">
        <f>IFERROR(SUMIFS('Eurostat comsumption'!W$2:W$185,'Eurostat comsumption'!$C$2:$C$185,'Eurostat market shares'!$C174,'Eurostat comsumption'!$D$2:$D$185,'Eurostat market shares'!$D174)/SUMIFS('Eurostat comsumption'!W$2:W$185,'Eurostat comsumption'!$C$2:$C$185,'Eurostat market shares'!$C174,'Eurostat comsumption'!$D$2:$D$185,"total"),0)</f>
        <v>0</v>
      </c>
      <c r="X174" s="5">
        <f>IFERROR(SUMIFS('Eurostat comsumption'!X$2:X$185,'Eurostat comsumption'!$C$2:$C$185,'Eurostat market shares'!$C174,'Eurostat comsumption'!$D$2:$D$185,'Eurostat market shares'!$D174)/SUMIFS('Eurostat comsumption'!X$2:X$185,'Eurostat comsumption'!$C$2:$C$185,'Eurostat market shares'!$C174,'Eurostat comsumption'!$D$2:$D$185,"total"),0)</f>
        <v>0</v>
      </c>
      <c r="Y174" s="5">
        <f>IFERROR(SUMIFS('Eurostat comsumption'!Y$2:Y$185,'Eurostat comsumption'!$C$2:$C$185,'Eurostat market shares'!$C174,'Eurostat comsumption'!$D$2:$D$185,'Eurostat market shares'!$D174)/SUMIFS('Eurostat comsumption'!Y$2:Y$185,'Eurostat comsumption'!$C$2:$C$185,'Eurostat market shares'!$C174,'Eurostat comsumption'!$D$2:$D$185,"total"),0)</f>
        <v>0</v>
      </c>
      <c r="Z174" s="5">
        <f>IFERROR(SUMIFS('Eurostat comsumption'!Z$2:Z$185,'Eurostat comsumption'!$C$2:$C$185,'Eurostat market shares'!$C174,'Eurostat comsumption'!$D$2:$D$185,'Eurostat market shares'!$D174)/SUMIFS('Eurostat comsumption'!Z$2:Z$185,'Eurostat comsumption'!$C$2:$C$185,'Eurostat market shares'!$C174,'Eurostat comsumption'!$D$2:$D$185,"total"),0)</f>
        <v>0</v>
      </c>
    </row>
    <row r="175" spans="1:26" x14ac:dyDescent="0.3">
      <c r="A175" s="2" t="s">
        <v>9</v>
      </c>
      <c r="B175" s="2" t="s">
        <v>10</v>
      </c>
      <c r="C175" s="2" t="s">
        <v>34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73</v>
      </c>
      <c r="I175" s="2" t="s">
        <v>16</v>
      </c>
      <c r="J175" s="5">
        <f>IFERROR(SUMIFS('Eurostat comsumption'!J$2:J$185,'Eurostat comsumption'!$C$2:$C$185,'Eurostat market shares'!$C175,'Eurostat comsumption'!$D$2:$D$185,'Eurostat market shares'!$D175)/SUMIFS('Eurostat comsumption'!J$2:J$185,'Eurostat comsumption'!$C$2:$C$185,'Eurostat market shares'!$C175,'Eurostat comsumption'!$D$2:$D$185,"total"),0)</f>
        <v>0</v>
      </c>
      <c r="K175" s="5">
        <f>IFERROR(SUMIFS('Eurostat comsumption'!K$2:K$185,'Eurostat comsumption'!$C$2:$C$185,'Eurostat market shares'!$C175,'Eurostat comsumption'!$D$2:$D$185,'Eurostat market shares'!$D175)/SUMIFS('Eurostat comsumption'!K$2:K$185,'Eurostat comsumption'!$C$2:$C$185,'Eurostat market shares'!$C175,'Eurostat comsumption'!$D$2:$D$185,"total"),0)</f>
        <v>0</v>
      </c>
      <c r="L175" s="5">
        <f>IFERROR(SUMIFS('Eurostat comsumption'!L$2:L$185,'Eurostat comsumption'!$C$2:$C$185,'Eurostat market shares'!$C175,'Eurostat comsumption'!$D$2:$D$185,'Eurostat market shares'!$D175)/SUMIFS('Eurostat comsumption'!L$2:L$185,'Eurostat comsumption'!$C$2:$C$185,'Eurostat market shares'!$C175,'Eurostat comsumption'!$D$2:$D$185,"total"),0)</f>
        <v>0</v>
      </c>
      <c r="M175" s="5">
        <f>IFERROR(SUMIFS('Eurostat comsumption'!M$2:M$185,'Eurostat comsumption'!$C$2:$C$185,'Eurostat market shares'!$C175,'Eurostat comsumption'!$D$2:$D$185,'Eurostat market shares'!$D175)/SUMIFS('Eurostat comsumption'!M$2:M$185,'Eurostat comsumption'!$C$2:$C$185,'Eurostat market shares'!$C175,'Eurostat comsumption'!$D$2:$D$185,"total"),0)</f>
        <v>0</v>
      </c>
      <c r="N175" s="5">
        <f>IFERROR(SUMIFS('Eurostat comsumption'!N$2:N$185,'Eurostat comsumption'!$C$2:$C$185,'Eurostat market shares'!$C175,'Eurostat comsumption'!$D$2:$D$185,'Eurostat market shares'!$D175)/SUMIFS('Eurostat comsumption'!N$2:N$185,'Eurostat comsumption'!$C$2:$C$185,'Eurostat market shares'!$C175,'Eurostat comsumption'!$D$2:$D$185,"total"),0)</f>
        <v>0</v>
      </c>
      <c r="O175" s="5">
        <f>IFERROR(SUMIFS('Eurostat comsumption'!O$2:O$185,'Eurostat comsumption'!$C$2:$C$185,'Eurostat market shares'!$C175,'Eurostat comsumption'!$D$2:$D$185,'Eurostat market shares'!$D175)/SUMIFS('Eurostat comsumption'!O$2:O$185,'Eurostat comsumption'!$C$2:$C$185,'Eurostat market shares'!$C175,'Eurostat comsumption'!$D$2:$D$185,"total"),0)</f>
        <v>0</v>
      </c>
      <c r="P175" s="5">
        <f>IFERROR(SUMIFS('Eurostat comsumption'!P$2:P$185,'Eurostat comsumption'!$C$2:$C$185,'Eurostat market shares'!$C175,'Eurostat comsumption'!$D$2:$D$185,'Eurostat market shares'!$D175)/SUMIFS('Eurostat comsumption'!P$2:P$185,'Eurostat comsumption'!$C$2:$C$185,'Eurostat market shares'!$C175,'Eurostat comsumption'!$D$2:$D$185,"total"),0)</f>
        <v>0</v>
      </c>
      <c r="Q175" s="5">
        <f>IFERROR(SUMIFS('Eurostat comsumption'!Q$2:Q$185,'Eurostat comsumption'!$C$2:$C$185,'Eurostat market shares'!$C175,'Eurostat comsumption'!$D$2:$D$185,'Eurostat market shares'!$D175)/SUMIFS('Eurostat comsumption'!Q$2:Q$185,'Eurostat comsumption'!$C$2:$C$185,'Eurostat market shares'!$C175,'Eurostat comsumption'!$D$2:$D$185,"total"),0)</f>
        <v>0</v>
      </c>
      <c r="R175" s="5">
        <f>IFERROR(SUMIFS('Eurostat comsumption'!R$2:R$185,'Eurostat comsumption'!$C$2:$C$185,'Eurostat market shares'!$C175,'Eurostat comsumption'!$D$2:$D$185,'Eurostat market shares'!$D175)/SUMIFS('Eurostat comsumption'!R$2:R$185,'Eurostat comsumption'!$C$2:$C$185,'Eurostat market shares'!$C175,'Eurostat comsumption'!$D$2:$D$185,"total"),0)</f>
        <v>0</v>
      </c>
      <c r="S175" s="5">
        <f>IFERROR(SUMIFS('Eurostat comsumption'!S$2:S$185,'Eurostat comsumption'!$C$2:$C$185,'Eurostat market shares'!$C175,'Eurostat comsumption'!$D$2:$D$185,'Eurostat market shares'!$D175)/SUMIFS('Eurostat comsumption'!S$2:S$185,'Eurostat comsumption'!$C$2:$C$185,'Eurostat market shares'!$C175,'Eurostat comsumption'!$D$2:$D$185,"total"),0)</f>
        <v>0</v>
      </c>
      <c r="T175" s="5">
        <f>IFERROR(SUMIFS('Eurostat comsumption'!T$2:T$185,'Eurostat comsumption'!$C$2:$C$185,'Eurostat market shares'!$C175,'Eurostat comsumption'!$D$2:$D$185,'Eurostat market shares'!$D175)/SUMIFS('Eurostat comsumption'!T$2:T$185,'Eurostat comsumption'!$C$2:$C$185,'Eurostat market shares'!$C175,'Eurostat comsumption'!$D$2:$D$185,"total"),0)</f>
        <v>0</v>
      </c>
      <c r="U175" s="5">
        <f>IFERROR(SUMIFS('Eurostat comsumption'!U$2:U$185,'Eurostat comsumption'!$C$2:$C$185,'Eurostat market shares'!$C175,'Eurostat comsumption'!$D$2:$D$185,'Eurostat market shares'!$D175)/SUMIFS('Eurostat comsumption'!U$2:U$185,'Eurostat comsumption'!$C$2:$C$185,'Eurostat market shares'!$C175,'Eurostat comsumption'!$D$2:$D$185,"total"),0)</f>
        <v>0</v>
      </c>
      <c r="V175" s="5">
        <f>IFERROR(SUMIFS('Eurostat comsumption'!V$2:V$185,'Eurostat comsumption'!$C$2:$C$185,'Eurostat market shares'!$C175,'Eurostat comsumption'!$D$2:$D$185,'Eurostat market shares'!$D175)/SUMIFS('Eurostat comsumption'!V$2:V$185,'Eurostat comsumption'!$C$2:$C$185,'Eurostat market shares'!$C175,'Eurostat comsumption'!$D$2:$D$185,"total"),0)</f>
        <v>0</v>
      </c>
      <c r="W175" s="5">
        <f>IFERROR(SUMIFS('Eurostat comsumption'!W$2:W$185,'Eurostat comsumption'!$C$2:$C$185,'Eurostat market shares'!$C175,'Eurostat comsumption'!$D$2:$D$185,'Eurostat market shares'!$D175)/SUMIFS('Eurostat comsumption'!W$2:W$185,'Eurostat comsumption'!$C$2:$C$185,'Eurostat market shares'!$C175,'Eurostat comsumption'!$D$2:$D$185,"total"),0)</f>
        <v>0</v>
      </c>
      <c r="X175" s="5">
        <f>IFERROR(SUMIFS('Eurostat comsumption'!X$2:X$185,'Eurostat comsumption'!$C$2:$C$185,'Eurostat market shares'!$C175,'Eurostat comsumption'!$D$2:$D$185,'Eurostat market shares'!$D175)/SUMIFS('Eurostat comsumption'!X$2:X$185,'Eurostat comsumption'!$C$2:$C$185,'Eurostat market shares'!$C175,'Eurostat comsumption'!$D$2:$D$185,"total"),0)</f>
        <v>0</v>
      </c>
      <c r="Y175" s="5">
        <f>IFERROR(SUMIFS('Eurostat comsumption'!Y$2:Y$185,'Eurostat comsumption'!$C$2:$C$185,'Eurostat market shares'!$C175,'Eurostat comsumption'!$D$2:$D$185,'Eurostat market shares'!$D175)/SUMIFS('Eurostat comsumption'!Y$2:Y$185,'Eurostat comsumption'!$C$2:$C$185,'Eurostat market shares'!$C175,'Eurostat comsumption'!$D$2:$D$185,"total"),0)</f>
        <v>0</v>
      </c>
      <c r="Z175" s="5">
        <f>IFERROR(SUMIFS('Eurostat comsumption'!Z$2:Z$185,'Eurostat comsumption'!$C$2:$C$185,'Eurostat market shares'!$C175,'Eurostat comsumption'!$D$2:$D$185,'Eurostat market shares'!$D175)/SUMIFS('Eurostat comsumption'!Z$2:Z$185,'Eurostat comsumption'!$C$2:$C$185,'Eurostat market shares'!$C175,'Eurostat comsumption'!$D$2:$D$185,"total"),0)</f>
        <v>0</v>
      </c>
    </row>
    <row r="176" spans="1:26" x14ac:dyDescent="0.3">
      <c r="A176" s="2" t="s">
        <v>9</v>
      </c>
      <c r="B176" s="2" t="s">
        <v>10</v>
      </c>
      <c r="C176" s="2" t="s">
        <v>35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73</v>
      </c>
      <c r="I176" s="2" t="s">
        <v>16</v>
      </c>
      <c r="J176" s="5">
        <f>IFERROR(SUMIFS('Eurostat comsumption'!J$2:J$185,'Eurostat comsumption'!$C$2:$C$185,'Eurostat market shares'!$C176,'Eurostat comsumption'!$D$2:$D$185,'Eurostat market shares'!$D176)/SUMIFS('Eurostat comsumption'!J$2:J$185,'Eurostat comsumption'!$C$2:$C$185,'Eurostat market shares'!$C176,'Eurostat comsumption'!$D$2:$D$185,"total"),0)</f>
        <v>0</v>
      </c>
      <c r="K176" s="5">
        <f>IFERROR(SUMIFS('Eurostat comsumption'!K$2:K$185,'Eurostat comsumption'!$C$2:$C$185,'Eurostat market shares'!$C176,'Eurostat comsumption'!$D$2:$D$185,'Eurostat market shares'!$D176)/SUMIFS('Eurostat comsumption'!K$2:K$185,'Eurostat comsumption'!$C$2:$C$185,'Eurostat market shares'!$C176,'Eurostat comsumption'!$D$2:$D$185,"total"),0)</f>
        <v>0</v>
      </c>
      <c r="L176" s="5">
        <f>IFERROR(SUMIFS('Eurostat comsumption'!L$2:L$185,'Eurostat comsumption'!$C$2:$C$185,'Eurostat market shares'!$C176,'Eurostat comsumption'!$D$2:$D$185,'Eurostat market shares'!$D176)/SUMIFS('Eurostat comsumption'!L$2:L$185,'Eurostat comsumption'!$C$2:$C$185,'Eurostat market shares'!$C176,'Eurostat comsumption'!$D$2:$D$185,"total"),0)</f>
        <v>0</v>
      </c>
      <c r="M176" s="5">
        <f>IFERROR(SUMIFS('Eurostat comsumption'!M$2:M$185,'Eurostat comsumption'!$C$2:$C$185,'Eurostat market shares'!$C176,'Eurostat comsumption'!$D$2:$D$185,'Eurostat market shares'!$D176)/SUMIFS('Eurostat comsumption'!M$2:M$185,'Eurostat comsumption'!$C$2:$C$185,'Eurostat market shares'!$C176,'Eurostat comsumption'!$D$2:$D$185,"total"),0)</f>
        <v>0</v>
      </c>
      <c r="N176" s="5">
        <f>IFERROR(SUMIFS('Eurostat comsumption'!N$2:N$185,'Eurostat comsumption'!$C$2:$C$185,'Eurostat market shares'!$C176,'Eurostat comsumption'!$D$2:$D$185,'Eurostat market shares'!$D176)/SUMIFS('Eurostat comsumption'!N$2:N$185,'Eurostat comsumption'!$C$2:$C$185,'Eurostat market shares'!$C176,'Eurostat comsumption'!$D$2:$D$185,"total"),0)</f>
        <v>0</v>
      </c>
      <c r="O176" s="5">
        <f>IFERROR(SUMIFS('Eurostat comsumption'!O$2:O$185,'Eurostat comsumption'!$C$2:$C$185,'Eurostat market shares'!$C176,'Eurostat comsumption'!$D$2:$D$185,'Eurostat market shares'!$D176)/SUMIFS('Eurostat comsumption'!O$2:O$185,'Eurostat comsumption'!$C$2:$C$185,'Eurostat market shares'!$C176,'Eurostat comsumption'!$D$2:$D$185,"total"),0)</f>
        <v>0</v>
      </c>
      <c r="P176" s="5">
        <f>IFERROR(SUMIFS('Eurostat comsumption'!P$2:P$185,'Eurostat comsumption'!$C$2:$C$185,'Eurostat market shares'!$C176,'Eurostat comsumption'!$D$2:$D$185,'Eurostat market shares'!$D176)/SUMIFS('Eurostat comsumption'!P$2:P$185,'Eurostat comsumption'!$C$2:$C$185,'Eurostat market shares'!$C176,'Eurostat comsumption'!$D$2:$D$185,"total"),0)</f>
        <v>0</v>
      </c>
      <c r="Q176" s="5">
        <f>IFERROR(SUMIFS('Eurostat comsumption'!Q$2:Q$185,'Eurostat comsumption'!$C$2:$C$185,'Eurostat market shares'!$C176,'Eurostat comsumption'!$D$2:$D$185,'Eurostat market shares'!$D176)/SUMIFS('Eurostat comsumption'!Q$2:Q$185,'Eurostat comsumption'!$C$2:$C$185,'Eurostat market shares'!$C176,'Eurostat comsumption'!$D$2:$D$185,"total"),0)</f>
        <v>0</v>
      </c>
      <c r="R176" s="5">
        <f>IFERROR(SUMIFS('Eurostat comsumption'!R$2:R$185,'Eurostat comsumption'!$C$2:$C$185,'Eurostat market shares'!$C176,'Eurostat comsumption'!$D$2:$D$185,'Eurostat market shares'!$D176)/SUMIFS('Eurostat comsumption'!R$2:R$185,'Eurostat comsumption'!$C$2:$C$185,'Eurostat market shares'!$C176,'Eurostat comsumption'!$D$2:$D$185,"total"),0)</f>
        <v>0</v>
      </c>
      <c r="S176" s="5">
        <f>IFERROR(SUMIFS('Eurostat comsumption'!S$2:S$185,'Eurostat comsumption'!$C$2:$C$185,'Eurostat market shares'!$C176,'Eurostat comsumption'!$D$2:$D$185,'Eurostat market shares'!$D176)/SUMIFS('Eurostat comsumption'!S$2:S$185,'Eurostat comsumption'!$C$2:$C$185,'Eurostat market shares'!$C176,'Eurostat comsumption'!$D$2:$D$185,"total"),0)</f>
        <v>0</v>
      </c>
      <c r="T176" s="5">
        <f>IFERROR(SUMIFS('Eurostat comsumption'!T$2:T$185,'Eurostat comsumption'!$C$2:$C$185,'Eurostat market shares'!$C176,'Eurostat comsumption'!$D$2:$D$185,'Eurostat market shares'!$D176)/SUMIFS('Eurostat comsumption'!T$2:T$185,'Eurostat comsumption'!$C$2:$C$185,'Eurostat market shares'!$C176,'Eurostat comsumption'!$D$2:$D$185,"total"),0)</f>
        <v>0</v>
      </c>
      <c r="U176" s="5">
        <f>IFERROR(SUMIFS('Eurostat comsumption'!U$2:U$185,'Eurostat comsumption'!$C$2:$C$185,'Eurostat market shares'!$C176,'Eurostat comsumption'!$D$2:$D$185,'Eurostat market shares'!$D176)/SUMIFS('Eurostat comsumption'!U$2:U$185,'Eurostat comsumption'!$C$2:$C$185,'Eurostat market shares'!$C176,'Eurostat comsumption'!$D$2:$D$185,"total"),0)</f>
        <v>0</v>
      </c>
      <c r="V176" s="5">
        <f>IFERROR(SUMIFS('Eurostat comsumption'!V$2:V$185,'Eurostat comsumption'!$C$2:$C$185,'Eurostat market shares'!$C176,'Eurostat comsumption'!$D$2:$D$185,'Eurostat market shares'!$D176)/SUMIFS('Eurostat comsumption'!V$2:V$185,'Eurostat comsumption'!$C$2:$C$185,'Eurostat market shares'!$C176,'Eurostat comsumption'!$D$2:$D$185,"total"),0)</f>
        <v>0</v>
      </c>
      <c r="W176" s="5">
        <f>IFERROR(SUMIFS('Eurostat comsumption'!W$2:W$185,'Eurostat comsumption'!$C$2:$C$185,'Eurostat market shares'!$C176,'Eurostat comsumption'!$D$2:$D$185,'Eurostat market shares'!$D176)/SUMIFS('Eurostat comsumption'!W$2:W$185,'Eurostat comsumption'!$C$2:$C$185,'Eurostat market shares'!$C176,'Eurostat comsumption'!$D$2:$D$185,"total"),0)</f>
        <v>0</v>
      </c>
      <c r="X176" s="5">
        <f>IFERROR(SUMIFS('Eurostat comsumption'!X$2:X$185,'Eurostat comsumption'!$C$2:$C$185,'Eurostat market shares'!$C176,'Eurostat comsumption'!$D$2:$D$185,'Eurostat market shares'!$D176)/SUMIFS('Eurostat comsumption'!X$2:X$185,'Eurostat comsumption'!$C$2:$C$185,'Eurostat market shares'!$C176,'Eurostat comsumption'!$D$2:$D$185,"total"),0)</f>
        <v>0</v>
      </c>
      <c r="Y176" s="5">
        <f>IFERROR(SUMIFS('Eurostat comsumption'!Y$2:Y$185,'Eurostat comsumption'!$C$2:$C$185,'Eurostat market shares'!$C176,'Eurostat comsumption'!$D$2:$D$185,'Eurostat market shares'!$D176)/SUMIFS('Eurostat comsumption'!Y$2:Y$185,'Eurostat comsumption'!$C$2:$C$185,'Eurostat market shares'!$C176,'Eurostat comsumption'!$D$2:$D$185,"total"),0)</f>
        <v>0</v>
      </c>
      <c r="Z176" s="5">
        <f>IFERROR(SUMIFS('Eurostat comsumption'!Z$2:Z$185,'Eurostat comsumption'!$C$2:$C$185,'Eurostat market shares'!$C176,'Eurostat comsumption'!$D$2:$D$185,'Eurostat market shares'!$D176)/SUMIFS('Eurostat comsumption'!Z$2:Z$185,'Eurostat comsumption'!$C$2:$C$185,'Eurostat market shares'!$C176,'Eurostat comsumption'!$D$2:$D$185,"total"),0)</f>
        <v>0</v>
      </c>
    </row>
    <row r="177" spans="1:26" x14ac:dyDescent="0.3">
      <c r="A177" s="2" t="s">
        <v>9</v>
      </c>
      <c r="B177" s="2" t="s">
        <v>10</v>
      </c>
      <c r="C177" s="2" t="s">
        <v>36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73</v>
      </c>
      <c r="I177" s="2" t="s">
        <v>16</v>
      </c>
      <c r="J177" s="5">
        <f>IFERROR(SUMIFS('Eurostat comsumption'!J$2:J$185,'Eurostat comsumption'!$C$2:$C$185,'Eurostat market shares'!$C177,'Eurostat comsumption'!$D$2:$D$185,'Eurostat market shares'!$D177)/SUMIFS('Eurostat comsumption'!J$2:J$185,'Eurostat comsumption'!$C$2:$C$185,'Eurostat market shares'!$C177,'Eurostat comsumption'!$D$2:$D$185,"total"),0)</f>
        <v>0</v>
      </c>
      <c r="K177" s="5">
        <f>IFERROR(SUMIFS('Eurostat comsumption'!K$2:K$185,'Eurostat comsumption'!$C$2:$C$185,'Eurostat market shares'!$C177,'Eurostat comsumption'!$D$2:$D$185,'Eurostat market shares'!$D177)/SUMIFS('Eurostat comsumption'!K$2:K$185,'Eurostat comsumption'!$C$2:$C$185,'Eurostat market shares'!$C177,'Eurostat comsumption'!$D$2:$D$185,"total"),0)</f>
        <v>0</v>
      </c>
      <c r="L177" s="5">
        <f>IFERROR(SUMIFS('Eurostat comsumption'!L$2:L$185,'Eurostat comsumption'!$C$2:$C$185,'Eurostat market shares'!$C177,'Eurostat comsumption'!$D$2:$D$185,'Eurostat market shares'!$D177)/SUMIFS('Eurostat comsumption'!L$2:L$185,'Eurostat comsumption'!$C$2:$C$185,'Eurostat market shares'!$C177,'Eurostat comsumption'!$D$2:$D$185,"total"),0)</f>
        <v>0</v>
      </c>
      <c r="M177" s="5">
        <f>IFERROR(SUMIFS('Eurostat comsumption'!M$2:M$185,'Eurostat comsumption'!$C$2:$C$185,'Eurostat market shares'!$C177,'Eurostat comsumption'!$D$2:$D$185,'Eurostat market shares'!$D177)/SUMIFS('Eurostat comsumption'!M$2:M$185,'Eurostat comsumption'!$C$2:$C$185,'Eurostat market shares'!$C177,'Eurostat comsumption'!$D$2:$D$185,"total"),0)</f>
        <v>0</v>
      </c>
      <c r="N177" s="5">
        <f>IFERROR(SUMIFS('Eurostat comsumption'!N$2:N$185,'Eurostat comsumption'!$C$2:$C$185,'Eurostat market shares'!$C177,'Eurostat comsumption'!$D$2:$D$185,'Eurostat market shares'!$D177)/SUMIFS('Eurostat comsumption'!N$2:N$185,'Eurostat comsumption'!$C$2:$C$185,'Eurostat market shares'!$C177,'Eurostat comsumption'!$D$2:$D$185,"total"),0)</f>
        <v>0</v>
      </c>
      <c r="O177" s="5">
        <f>IFERROR(SUMIFS('Eurostat comsumption'!O$2:O$185,'Eurostat comsumption'!$C$2:$C$185,'Eurostat market shares'!$C177,'Eurostat comsumption'!$D$2:$D$185,'Eurostat market shares'!$D177)/SUMIFS('Eurostat comsumption'!O$2:O$185,'Eurostat comsumption'!$C$2:$C$185,'Eurostat market shares'!$C177,'Eurostat comsumption'!$D$2:$D$185,"total"),0)</f>
        <v>0</v>
      </c>
      <c r="P177" s="5">
        <f>IFERROR(SUMIFS('Eurostat comsumption'!P$2:P$185,'Eurostat comsumption'!$C$2:$C$185,'Eurostat market shares'!$C177,'Eurostat comsumption'!$D$2:$D$185,'Eurostat market shares'!$D177)/SUMIFS('Eurostat comsumption'!P$2:P$185,'Eurostat comsumption'!$C$2:$C$185,'Eurostat market shares'!$C177,'Eurostat comsumption'!$D$2:$D$185,"total"),0)</f>
        <v>0</v>
      </c>
      <c r="Q177" s="5">
        <f>IFERROR(SUMIFS('Eurostat comsumption'!Q$2:Q$185,'Eurostat comsumption'!$C$2:$C$185,'Eurostat market shares'!$C177,'Eurostat comsumption'!$D$2:$D$185,'Eurostat market shares'!$D177)/SUMIFS('Eurostat comsumption'!Q$2:Q$185,'Eurostat comsumption'!$C$2:$C$185,'Eurostat market shares'!$C177,'Eurostat comsumption'!$D$2:$D$185,"total"),0)</f>
        <v>0</v>
      </c>
      <c r="R177" s="5">
        <f>IFERROR(SUMIFS('Eurostat comsumption'!R$2:R$185,'Eurostat comsumption'!$C$2:$C$185,'Eurostat market shares'!$C177,'Eurostat comsumption'!$D$2:$D$185,'Eurostat market shares'!$D177)/SUMIFS('Eurostat comsumption'!R$2:R$185,'Eurostat comsumption'!$C$2:$C$185,'Eurostat market shares'!$C177,'Eurostat comsumption'!$D$2:$D$185,"total"),0)</f>
        <v>0</v>
      </c>
      <c r="S177" s="5">
        <f>IFERROR(SUMIFS('Eurostat comsumption'!S$2:S$185,'Eurostat comsumption'!$C$2:$C$185,'Eurostat market shares'!$C177,'Eurostat comsumption'!$D$2:$D$185,'Eurostat market shares'!$D177)/SUMIFS('Eurostat comsumption'!S$2:S$185,'Eurostat comsumption'!$C$2:$C$185,'Eurostat market shares'!$C177,'Eurostat comsumption'!$D$2:$D$185,"total"),0)</f>
        <v>0</v>
      </c>
      <c r="T177" s="5">
        <f>IFERROR(SUMIFS('Eurostat comsumption'!T$2:T$185,'Eurostat comsumption'!$C$2:$C$185,'Eurostat market shares'!$C177,'Eurostat comsumption'!$D$2:$D$185,'Eurostat market shares'!$D177)/SUMIFS('Eurostat comsumption'!T$2:T$185,'Eurostat comsumption'!$C$2:$C$185,'Eurostat market shares'!$C177,'Eurostat comsumption'!$D$2:$D$185,"total"),0)</f>
        <v>0</v>
      </c>
      <c r="U177" s="5">
        <f>IFERROR(SUMIFS('Eurostat comsumption'!U$2:U$185,'Eurostat comsumption'!$C$2:$C$185,'Eurostat market shares'!$C177,'Eurostat comsumption'!$D$2:$D$185,'Eurostat market shares'!$D177)/SUMIFS('Eurostat comsumption'!U$2:U$185,'Eurostat comsumption'!$C$2:$C$185,'Eurostat market shares'!$C177,'Eurostat comsumption'!$D$2:$D$185,"total"),0)</f>
        <v>0</v>
      </c>
      <c r="V177" s="5">
        <f>IFERROR(SUMIFS('Eurostat comsumption'!V$2:V$185,'Eurostat comsumption'!$C$2:$C$185,'Eurostat market shares'!$C177,'Eurostat comsumption'!$D$2:$D$185,'Eurostat market shares'!$D177)/SUMIFS('Eurostat comsumption'!V$2:V$185,'Eurostat comsumption'!$C$2:$C$185,'Eurostat market shares'!$C177,'Eurostat comsumption'!$D$2:$D$185,"total"),0)</f>
        <v>0</v>
      </c>
      <c r="W177" s="5">
        <f>IFERROR(SUMIFS('Eurostat comsumption'!W$2:W$185,'Eurostat comsumption'!$C$2:$C$185,'Eurostat market shares'!$C177,'Eurostat comsumption'!$D$2:$D$185,'Eurostat market shares'!$D177)/SUMIFS('Eurostat comsumption'!W$2:W$185,'Eurostat comsumption'!$C$2:$C$185,'Eurostat market shares'!$C177,'Eurostat comsumption'!$D$2:$D$185,"total"),0)</f>
        <v>0</v>
      </c>
      <c r="X177" s="5">
        <f>IFERROR(SUMIFS('Eurostat comsumption'!X$2:X$185,'Eurostat comsumption'!$C$2:$C$185,'Eurostat market shares'!$C177,'Eurostat comsumption'!$D$2:$D$185,'Eurostat market shares'!$D177)/SUMIFS('Eurostat comsumption'!X$2:X$185,'Eurostat comsumption'!$C$2:$C$185,'Eurostat market shares'!$C177,'Eurostat comsumption'!$D$2:$D$185,"total"),0)</f>
        <v>0</v>
      </c>
      <c r="Y177" s="5">
        <f>IFERROR(SUMIFS('Eurostat comsumption'!Y$2:Y$185,'Eurostat comsumption'!$C$2:$C$185,'Eurostat market shares'!$C177,'Eurostat comsumption'!$D$2:$D$185,'Eurostat market shares'!$D177)/SUMIFS('Eurostat comsumption'!Y$2:Y$185,'Eurostat comsumption'!$C$2:$C$185,'Eurostat market shares'!$C177,'Eurostat comsumption'!$D$2:$D$185,"total"),0)</f>
        <v>0</v>
      </c>
      <c r="Z177" s="5">
        <f>IFERROR(SUMIFS('Eurostat comsumption'!Z$2:Z$185,'Eurostat comsumption'!$C$2:$C$185,'Eurostat market shares'!$C177,'Eurostat comsumption'!$D$2:$D$185,'Eurostat market shares'!$D177)/SUMIFS('Eurostat comsumption'!Z$2:Z$185,'Eurostat comsumption'!$C$2:$C$185,'Eurostat market shares'!$C177,'Eurostat comsumption'!$D$2:$D$185,"total"),0)</f>
        <v>0</v>
      </c>
    </row>
    <row r="178" spans="1:26" x14ac:dyDescent="0.3">
      <c r="A178" s="2" t="s">
        <v>9</v>
      </c>
      <c r="B178" s="2" t="s">
        <v>10</v>
      </c>
      <c r="C178" s="2" t="s">
        <v>37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73</v>
      </c>
      <c r="I178" s="2" t="s">
        <v>16</v>
      </c>
      <c r="J178" s="5">
        <f>IFERROR(SUMIFS('Eurostat comsumption'!J$2:J$185,'Eurostat comsumption'!$C$2:$C$185,'Eurostat market shares'!$C178,'Eurostat comsumption'!$D$2:$D$185,'Eurostat market shares'!$D178)/SUMIFS('Eurostat comsumption'!J$2:J$185,'Eurostat comsumption'!$C$2:$C$185,'Eurostat market shares'!$C178,'Eurostat comsumption'!$D$2:$D$185,"total"),0)</f>
        <v>0</v>
      </c>
      <c r="K178" s="5">
        <f>IFERROR(SUMIFS('Eurostat comsumption'!K$2:K$185,'Eurostat comsumption'!$C$2:$C$185,'Eurostat market shares'!$C178,'Eurostat comsumption'!$D$2:$D$185,'Eurostat market shares'!$D178)/SUMIFS('Eurostat comsumption'!K$2:K$185,'Eurostat comsumption'!$C$2:$C$185,'Eurostat market shares'!$C178,'Eurostat comsumption'!$D$2:$D$185,"total"),0)</f>
        <v>0</v>
      </c>
      <c r="L178" s="5">
        <f>IFERROR(SUMIFS('Eurostat comsumption'!L$2:L$185,'Eurostat comsumption'!$C$2:$C$185,'Eurostat market shares'!$C178,'Eurostat comsumption'!$D$2:$D$185,'Eurostat market shares'!$D178)/SUMIFS('Eurostat comsumption'!L$2:L$185,'Eurostat comsumption'!$C$2:$C$185,'Eurostat market shares'!$C178,'Eurostat comsumption'!$D$2:$D$185,"total"),0)</f>
        <v>0</v>
      </c>
      <c r="M178" s="5">
        <f>IFERROR(SUMIFS('Eurostat comsumption'!M$2:M$185,'Eurostat comsumption'!$C$2:$C$185,'Eurostat market shares'!$C178,'Eurostat comsumption'!$D$2:$D$185,'Eurostat market shares'!$D178)/SUMIFS('Eurostat comsumption'!M$2:M$185,'Eurostat comsumption'!$C$2:$C$185,'Eurostat market shares'!$C178,'Eurostat comsumption'!$D$2:$D$185,"total"),0)</f>
        <v>0</v>
      </c>
      <c r="N178" s="5">
        <f>IFERROR(SUMIFS('Eurostat comsumption'!N$2:N$185,'Eurostat comsumption'!$C$2:$C$185,'Eurostat market shares'!$C178,'Eurostat comsumption'!$D$2:$D$185,'Eurostat market shares'!$D178)/SUMIFS('Eurostat comsumption'!N$2:N$185,'Eurostat comsumption'!$C$2:$C$185,'Eurostat market shares'!$C178,'Eurostat comsumption'!$D$2:$D$185,"total"),0)</f>
        <v>0</v>
      </c>
      <c r="O178" s="5">
        <f>IFERROR(SUMIFS('Eurostat comsumption'!O$2:O$185,'Eurostat comsumption'!$C$2:$C$185,'Eurostat market shares'!$C178,'Eurostat comsumption'!$D$2:$D$185,'Eurostat market shares'!$D178)/SUMIFS('Eurostat comsumption'!O$2:O$185,'Eurostat comsumption'!$C$2:$C$185,'Eurostat market shares'!$C178,'Eurostat comsumption'!$D$2:$D$185,"total"),0)</f>
        <v>0</v>
      </c>
      <c r="P178" s="5">
        <f>IFERROR(SUMIFS('Eurostat comsumption'!P$2:P$185,'Eurostat comsumption'!$C$2:$C$185,'Eurostat market shares'!$C178,'Eurostat comsumption'!$D$2:$D$185,'Eurostat market shares'!$D178)/SUMIFS('Eurostat comsumption'!P$2:P$185,'Eurostat comsumption'!$C$2:$C$185,'Eurostat market shares'!$C178,'Eurostat comsumption'!$D$2:$D$185,"total"),0)</f>
        <v>0</v>
      </c>
      <c r="Q178" s="5">
        <f>IFERROR(SUMIFS('Eurostat comsumption'!Q$2:Q$185,'Eurostat comsumption'!$C$2:$C$185,'Eurostat market shares'!$C178,'Eurostat comsumption'!$D$2:$D$185,'Eurostat market shares'!$D178)/SUMIFS('Eurostat comsumption'!Q$2:Q$185,'Eurostat comsumption'!$C$2:$C$185,'Eurostat market shares'!$C178,'Eurostat comsumption'!$D$2:$D$185,"total"),0)</f>
        <v>0</v>
      </c>
      <c r="R178" s="5">
        <f>IFERROR(SUMIFS('Eurostat comsumption'!R$2:R$185,'Eurostat comsumption'!$C$2:$C$185,'Eurostat market shares'!$C178,'Eurostat comsumption'!$D$2:$D$185,'Eurostat market shares'!$D178)/SUMIFS('Eurostat comsumption'!R$2:R$185,'Eurostat comsumption'!$C$2:$C$185,'Eurostat market shares'!$C178,'Eurostat comsumption'!$D$2:$D$185,"total"),0)</f>
        <v>0</v>
      </c>
      <c r="S178" s="5">
        <f>IFERROR(SUMIFS('Eurostat comsumption'!S$2:S$185,'Eurostat comsumption'!$C$2:$C$185,'Eurostat market shares'!$C178,'Eurostat comsumption'!$D$2:$D$185,'Eurostat market shares'!$D178)/SUMIFS('Eurostat comsumption'!S$2:S$185,'Eurostat comsumption'!$C$2:$C$185,'Eurostat market shares'!$C178,'Eurostat comsumption'!$D$2:$D$185,"total"),0)</f>
        <v>0</v>
      </c>
      <c r="T178" s="5">
        <f>IFERROR(SUMIFS('Eurostat comsumption'!T$2:T$185,'Eurostat comsumption'!$C$2:$C$185,'Eurostat market shares'!$C178,'Eurostat comsumption'!$D$2:$D$185,'Eurostat market shares'!$D178)/SUMIFS('Eurostat comsumption'!T$2:T$185,'Eurostat comsumption'!$C$2:$C$185,'Eurostat market shares'!$C178,'Eurostat comsumption'!$D$2:$D$185,"total"),0)</f>
        <v>0</v>
      </c>
      <c r="U178" s="5">
        <f>IFERROR(SUMIFS('Eurostat comsumption'!U$2:U$185,'Eurostat comsumption'!$C$2:$C$185,'Eurostat market shares'!$C178,'Eurostat comsumption'!$D$2:$D$185,'Eurostat market shares'!$D178)/SUMIFS('Eurostat comsumption'!U$2:U$185,'Eurostat comsumption'!$C$2:$C$185,'Eurostat market shares'!$C178,'Eurostat comsumption'!$D$2:$D$185,"total"),0)</f>
        <v>0</v>
      </c>
      <c r="V178" s="5">
        <f>IFERROR(SUMIFS('Eurostat comsumption'!V$2:V$185,'Eurostat comsumption'!$C$2:$C$185,'Eurostat market shares'!$C178,'Eurostat comsumption'!$D$2:$D$185,'Eurostat market shares'!$D178)/SUMIFS('Eurostat comsumption'!V$2:V$185,'Eurostat comsumption'!$C$2:$C$185,'Eurostat market shares'!$C178,'Eurostat comsumption'!$D$2:$D$185,"total"),0)</f>
        <v>0</v>
      </c>
      <c r="W178" s="5">
        <f>IFERROR(SUMIFS('Eurostat comsumption'!W$2:W$185,'Eurostat comsumption'!$C$2:$C$185,'Eurostat market shares'!$C178,'Eurostat comsumption'!$D$2:$D$185,'Eurostat market shares'!$D178)/SUMIFS('Eurostat comsumption'!W$2:W$185,'Eurostat comsumption'!$C$2:$C$185,'Eurostat market shares'!$C178,'Eurostat comsumption'!$D$2:$D$185,"total"),0)</f>
        <v>0</v>
      </c>
      <c r="X178" s="5">
        <f>IFERROR(SUMIFS('Eurostat comsumption'!X$2:X$185,'Eurostat comsumption'!$C$2:$C$185,'Eurostat market shares'!$C178,'Eurostat comsumption'!$D$2:$D$185,'Eurostat market shares'!$D178)/SUMIFS('Eurostat comsumption'!X$2:X$185,'Eurostat comsumption'!$C$2:$C$185,'Eurostat market shares'!$C178,'Eurostat comsumption'!$D$2:$D$185,"total"),0)</f>
        <v>0</v>
      </c>
      <c r="Y178" s="5">
        <f>IFERROR(SUMIFS('Eurostat comsumption'!Y$2:Y$185,'Eurostat comsumption'!$C$2:$C$185,'Eurostat market shares'!$C178,'Eurostat comsumption'!$D$2:$D$185,'Eurostat market shares'!$D178)/SUMIFS('Eurostat comsumption'!Y$2:Y$185,'Eurostat comsumption'!$C$2:$C$185,'Eurostat market shares'!$C178,'Eurostat comsumption'!$D$2:$D$185,"total"),0)</f>
        <v>0</v>
      </c>
      <c r="Z178" s="5">
        <f>IFERROR(SUMIFS('Eurostat comsumption'!Z$2:Z$185,'Eurostat comsumption'!$C$2:$C$185,'Eurostat market shares'!$C178,'Eurostat comsumption'!$D$2:$D$185,'Eurostat market shares'!$D178)/SUMIFS('Eurostat comsumption'!Z$2:Z$185,'Eurostat comsumption'!$C$2:$C$185,'Eurostat market shares'!$C178,'Eurostat comsumption'!$D$2:$D$185,"total"),0)</f>
        <v>0</v>
      </c>
    </row>
    <row r="179" spans="1:26" x14ac:dyDescent="0.3">
      <c r="A179" s="2" t="s">
        <v>9</v>
      </c>
      <c r="B179" s="2" t="s">
        <v>10</v>
      </c>
      <c r="C179" s="2" t="s">
        <v>38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73</v>
      </c>
      <c r="I179" s="2" t="s">
        <v>16</v>
      </c>
      <c r="J179" s="5">
        <f>IFERROR(SUMIFS('Eurostat comsumption'!J$2:J$185,'Eurostat comsumption'!$C$2:$C$185,'Eurostat market shares'!$C179,'Eurostat comsumption'!$D$2:$D$185,'Eurostat market shares'!$D179)/SUMIFS('Eurostat comsumption'!J$2:J$185,'Eurostat comsumption'!$C$2:$C$185,'Eurostat market shares'!$C179,'Eurostat comsumption'!$D$2:$D$185,"total"),0)</f>
        <v>0</v>
      </c>
      <c r="K179" s="5">
        <f>IFERROR(SUMIFS('Eurostat comsumption'!K$2:K$185,'Eurostat comsumption'!$C$2:$C$185,'Eurostat market shares'!$C179,'Eurostat comsumption'!$D$2:$D$185,'Eurostat market shares'!$D179)/SUMIFS('Eurostat comsumption'!K$2:K$185,'Eurostat comsumption'!$C$2:$C$185,'Eurostat market shares'!$C179,'Eurostat comsumption'!$D$2:$D$185,"total"),0)</f>
        <v>0</v>
      </c>
      <c r="L179" s="5">
        <f>IFERROR(SUMIFS('Eurostat comsumption'!L$2:L$185,'Eurostat comsumption'!$C$2:$C$185,'Eurostat market shares'!$C179,'Eurostat comsumption'!$D$2:$D$185,'Eurostat market shares'!$D179)/SUMIFS('Eurostat comsumption'!L$2:L$185,'Eurostat comsumption'!$C$2:$C$185,'Eurostat market shares'!$C179,'Eurostat comsumption'!$D$2:$D$185,"total"),0)</f>
        <v>0</v>
      </c>
      <c r="M179" s="5">
        <f>IFERROR(SUMIFS('Eurostat comsumption'!M$2:M$185,'Eurostat comsumption'!$C$2:$C$185,'Eurostat market shares'!$C179,'Eurostat comsumption'!$D$2:$D$185,'Eurostat market shares'!$D179)/SUMIFS('Eurostat comsumption'!M$2:M$185,'Eurostat comsumption'!$C$2:$C$185,'Eurostat market shares'!$C179,'Eurostat comsumption'!$D$2:$D$185,"total"),0)</f>
        <v>0</v>
      </c>
      <c r="N179" s="5">
        <f>IFERROR(SUMIFS('Eurostat comsumption'!N$2:N$185,'Eurostat comsumption'!$C$2:$C$185,'Eurostat market shares'!$C179,'Eurostat comsumption'!$D$2:$D$185,'Eurostat market shares'!$D179)/SUMIFS('Eurostat comsumption'!N$2:N$185,'Eurostat comsumption'!$C$2:$C$185,'Eurostat market shares'!$C179,'Eurostat comsumption'!$D$2:$D$185,"total"),0)</f>
        <v>0</v>
      </c>
      <c r="O179" s="5">
        <f>IFERROR(SUMIFS('Eurostat comsumption'!O$2:O$185,'Eurostat comsumption'!$C$2:$C$185,'Eurostat market shares'!$C179,'Eurostat comsumption'!$D$2:$D$185,'Eurostat market shares'!$D179)/SUMIFS('Eurostat comsumption'!O$2:O$185,'Eurostat comsumption'!$C$2:$C$185,'Eurostat market shares'!$C179,'Eurostat comsumption'!$D$2:$D$185,"total"),0)</f>
        <v>0</v>
      </c>
      <c r="P179" s="5">
        <f>IFERROR(SUMIFS('Eurostat comsumption'!P$2:P$185,'Eurostat comsumption'!$C$2:$C$185,'Eurostat market shares'!$C179,'Eurostat comsumption'!$D$2:$D$185,'Eurostat market shares'!$D179)/SUMIFS('Eurostat comsumption'!P$2:P$185,'Eurostat comsumption'!$C$2:$C$185,'Eurostat market shares'!$C179,'Eurostat comsumption'!$D$2:$D$185,"total"),0)</f>
        <v>0</v>
      </c>
      <c r="Q179" s="5">
        <f>IFERROR(SUMIFS('Eurostat comsumption'!Q$2:Q$185,'Eurostat comsumption'!$C$2:$C$185,'Eurostat market shares'!$C179,'Eurostat comsumption'!$D$2:$D$185,'Eurostat market shares'!$D179)/SUMIFS('Eurostat comsumption'!Q$2:Q$185,'Eurostat comsumption'!$C$2:$C$185,'Eurostat market shares'!$C179,'Eurostat comsumption'!$D$2:$D$185,"total"),0)</f>
        <v>0</v>
      </c>
      <c r="R179" s="5">
        <f>IFERROR(SUMIFS('Eurostat comsumption'!R$2:R$185,'Eurostat comsumption'!$C$2:$C$185,'Eurostat market shares'!$C179,'Eurostat comsumption'!$D$2:$D$185,'Eurostat market shares'!$D179)/SUMIFS('Eurostat comsumption'!R$2:R$185,'Eurostat comsumption'!$C$2:$C$185,'Eurostat market shares'!$C179,'Eurostat comsumption'!$D$2:$D$185,"total"),0)</f>
        <v>0</v>
      </c>
      <c r="S179" s="5">
        <f>IFERROR(SUMIFS('Eurostat comsumption'!S$2:S$185,'Eurostat comsumption'!$C$2:$C$185,'Eurostat market shares'!$C179,'Eurostat comsumption'!$D$2:$D$185,'Eurostat market shares'!$D179)/SUMIFS('Eurostat comsumption'!S$2:S$185,'Eurostat comsumption'!$C$2:$C$185,'Eurostat market shares'!$C179,'Eurostat comsumption'!$D$2:$D$185,"total"),0)</f>
        <v>0</v>
      </c>
      <c r="T179" s="5">
        <f>IFERROR(SUMIFS('Eurostat comsumption'!T$2:T$185,'Eurostat comsumption'!$C$2:$C$185,'Eurostat market shares'!$C179,'Eurostat comsumption'!$D$2:$D$185,'Eurostat market shares'!$D179)/SUMIFS('Eurostat comsumption'!T$2:T$185,'Eurostat comsumption'!$C$2:$C$185,'Eurostat market shares'!$C179,'Eurostat comsumption'!$D$2:$D$185,"total"),0)</f>
        <v>0</v>
      </c>
      <c r="U179" s="5">
        <f>IFERROR(SUMIFS('Eurostat comsumption'!U$2:U$185,'Eurostat comsumption'!$C$2:$C$185,'Eurostat market shares'!$C179,'Eurostat comsumption'!$D$2:$D$185,'Eurostat market shares'!$D179)/SUMIFS('Eurostat comsumption'!U$2:U$185,'Eurostat comsumption'!$C$2:$C$185,'Eurostat market shares'!$C179,'Eurostat comsumption'!$D$2:$D$185,"total"),0)</f>
        <v>0</v>
      </c>
      <c r="V179" s="5">
        <f>IFERROR(SUMIFS('Eurostat comsumption'!V$2:V$185,'Eurostat comsumption'!$C$2:$C$185,'Eurostat market shares'!$C179,'Eurostat comsumption'!$D$2:$D$185,'Eurostat market shares'!$D179)/SUMIFS('Eurostat comsumption'!V$2:V$185,'Eurostat comsumption'!$C$2:$C$185,'Eurostat market shares'!$C179,'Eurostat comsumption'!$D$2:$D$185,"total"),0)</f>
        <v>0</v>
      </c>
      <c r="W179" s="5">
        <f>IFERROR(SUMIFS('Eurostat comsumption'!W$2:W$185,'Eurostat comsumption'!$C$2:$C$185,'Eurostat market shares'!$C179,'Eurostat comsumption'!$D$2:$D$185,'Eurostat market shares'!$D179)/SUMIFS('Eurostat comsumption'!W$2:W$185,'Eurostat comsumption'!$C$2:$C$185,'Eurostat market shares'!$C179,'Eurostat comsumption'!$D$2:$D$185,"total"),0)</f>
        <v>0</v>
      </c>
      <c r="X179" s="5">
        <f>IFERROR(SUMIFS('Eurostat comsumption'!X$2:X$185,'Eurostat comsumption'!$C$2:$C$185,'Eurostat market shares'!$C179,'Eurostat comsumption'!$D$2:$D$185,'Eurostat market shares'!$D179)/SUMIFS('Eurostat comsumption'!X$2:X$185,'Eurostat comsumption'!$C$2:$C$185,'Eurostat market shares'!$C179,'Eurostat comsumption'!$D$2:$D$185,"total"),0)</f>
        <v>0</v>
      </c>
      <c r="Y179" s="5">
        <f>IFERROR(SUMIFS('Eurostat comsumption'!Y$2:Y$185,'Eurostat comsumption'!$C$2:$C$185,'Eurostat market shares'!$C179,'Eurostat comsumption'!$D$2:$D$185,'Eurostat market shares'!$D179)/SUMIFS('Eurostat comsumption'!Y$2:Y$185,'Eurostat comsumption'!$C$2:$C$185,'Eurostat market shares'!$C179,'Eurostat comsumption'!$D$2:$D$185,"total"),0)</f>
        <v>0</v>
      </c>
      <c r="Z179" s="5">
        <f>IFERROR(SUMIFS('Eurostat comsumption'!Z$2:Z$185,'Eurostat comsumption'!$C$2:$C$185,'Eurostat market shares'!$C179,'Eurostat comsumption'!$D$2:$D$185,'Eurostat market shares'!$D179)/SUMIFS('Eurostat comsumption'!Z$2:Z$185,'Eurostat comsumption'!$C$2:$C$185,'Eurostat market shares'!$C179,'Eurostat comsumption'!$D$2:$D$185,"total"),0)</f>
        <v>0</v>
      </c>
    </row>
    <row r="180" spans="1:26" x14ac:dyDescent="0.3">
      <c r="A180" s="2" t="s">
        <v>9</v>
      </c>
      <c r="B180" s="2" t="s">
        <v>10</v>
      </c>
      <c r="C180" s="2" t="s">
        <v>39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73</v>
      </c>
      <c r="I180" s="2" t="s">
        <v>16</v>
      </c>
      <c r="J180" s="5">
        <f>IFERROR(SUMIFS('Eurostat comsumption'!J$2:J$185,'Eurostat comsumption'!$C$2:$C$185,'Eurostat market shares'!$C180,'Eurostat comsumption'!$D$2:$D$185,'Eurostat market shares'!$D180)/SUMIFS('Eurostat comsumption'!J$2:J$185,'Eurostat comsumption'!$C$2:$C$185,'Eurostat market shares'!$C180,'Eurostat comsumption'!$D$2:$D$185,"total"),0)</f>
        <v>0</v>
      </c>
      <c r="K180" s="5">
        <f>IFERROR(SUMIFS('Eurostat comsumption'!K$2:K$185,'Eurostat comsumption'!$C$2:$C$185,'Eurostat market shares'!$C180,'Eurostat comsumption'!$D$2:$D$185,'Eurostat market shares'!$D180)/SUMIFS('Eurostat comsumption'!K$2:K$185,'Eurostat comsumption'!$C$2:$C$185,'Eurostat market shares'!$C180,'Eurostat comsumption'!$D$2:$D$185,"total"),0)</f>
        <v>0</v>
      </c>
      <c r="L180" s="5">
        <f>IFERROR(SUMIFS('Eurostat comsumption'!L$2:L$185,'Eurostat comsumption'!$C$2:$C$185,'Eurostat market shares'!$C180,'Eurostat comsumption'!$D$2:$D$185,'Eurostat market shares'!$D180)/SUMIFS('Eurostat comsumption'!L$2:L$185,'Eurostat comsumption'!$C$2:$C$185,'Eurostat market shares'!$C180,'Eurostat comsumption'!$D$2:$D$185,"total"),0)</f>
        <v>0</v>
      </c>
      <c r="M180" s="5">
        <f>IFERROR(SUMIFS('Eurostat comsumption'!M$2:M$185,'Eurostat comsumption'!$C$2:$C$185,'Eurostat market shares'!$C180,'Eurostat comsumption'!$D$2:$D$185,'Eurostat market shares'!$D180)/SUMIFS('Eurostat comsumption'!M$2:M$185,'Eurostat comsumption'!$C$2:$C$185,'Eurostat market shares'!$C180,'Eurostat comsumption'!$D$2:$D$185,"total"),0)</f>
        <v>0</v>
      </c>
      <c r="N180" s="5">
        <f>IFERROR(SUMIFS('Eurostat comsumption'!N$2:N$185,'Eurostat comsumption'!$C$2:$C$185,'Eurostat market shares'!$C180,'Eurostat comsumption'!$D$2:$D$185,'Eurostat market shares'!$D180)/SUMIFS('Eurostat comsumption'!N$2:N$185,'Eurostat comsumption'!$C$2:$C$185,'Eurostat market shares'!$C180,'Eurostat comsumption'!$D$2:$D$185,"total"),0)</f>
        <v>0</v>
      </c>
      <c r="O180" s="5">
        <f>IFERROR(SUMIFS('Eurostat comsumption'!O$2:O$185,'Eurostat comsumption'!$C$2:$C$185,'Eurostat market shares'!$C180,'Eurostat comsumption'!$D$2:$D$185,'Eurostat market shares'!$D180)/SUMIFS('Eurostat comsumption'!O$2:O$185,'Eurostat comsumption'!$C$2:$C$185,'Eurostat market shares'!$C180,'Eurostat comsumption'!$D$2:$D$185,"total"),0)</f>
        <v>0</v>
      </c>
      <c r="P180" s="5">
        <f>IFERROR(SUMIFS('Eurostat comsumption'!P$2:P$185,'Eurostat comsumption'!$C$2:$C$185,'Eurostat market shares'!$C180,'Eurostat comsumption'!$D$2:$D$185,'Eurostat market shares'!$D180)/SUMIFS('Eurostat comsumption'!P$2:P$185,'Eurostat comsumption'!$C$2:$C$185,'Eurostat market shares'!$C180,'Eurostat comsumption'!$D$2:$D$185,"total"),0)</f>
        <v>0</v>
      </c>
      <c r="Q180" s="5">
        <f>IFERROR(SUMIFS('Eurostat comsumption'!Q$2:Q$185,'Eurostat comsumption'!$C$2:$C$185,'Eurostat market shares'!$C180,'Eurostat comsumption'!$D$2:$D$185,'Eurostat market shares'!$D180)/SUMIFS('Eurostat comsumption'!Q$2:Q$185,'Eurostat comsumption'!$C$2:$C$185,'Eurostat market shares'!$C180,'Eurostat comsumption'!$D$2:$D$185,"total"),0)</f>
        <v>0</v>
      </c>
      <c r="R180" s="5">
        <f>IFERROR(SUMIFS('Eurostat comsumption'!R$2:R$185,'Eurostat comsumption'!$C$2:$C$185,'Eurostat market shares'!$C180,'Eurostat comsumption'!$D$2:$D$185,'Eurostat market shares'!$D180)/SUMIFS('Eurostat comsumption'!R$2:R$185,'Eurostat comsumption'!$C$2:$C$185,'Eurostat market shares'!$C180,'Eurostat comsumption'!$D$2:$D$185,"total"),0)</f>
        <v>0</v>
      </c>
      <c r="S180" s="5">
        <f>IFERROR(SUMIFS('Eurostat comsumption'!S$2:S$185,'Eurostat comsumption'!$C$2:$C$185,'Eurostat market shares'!$C180,'Eurostat comsumption'!$D$2:$D$185,'Eurostat market shares'!$D180)/SUMIFS('Eurostat comsumption'!S$2:S$185,'Eurostat comsumption'!$C$2:$C$185,'Eurostat market shares'!$C180,'Eurostat comsumption'!$D$2:$D$185,"total"),0)</f>
        <v>0</v>
      </c>
      <c r="T180" s="5">
        <f>IFERROR(SUMIFS('Eurostat comsumption'!T$2:T$185,'Eurostat comsumption'!$C$2:$C$185,'Eurostat market shares'!$C180,'Eurostat comsumption'!$D$2:$D$185,'Eurostat market shares'!$D180)/SUMIFS('Eurostat comsumption'!T$2:T$185,'Eurostat comsumption'!$C$2:$C$185,'Eurostat market shares'!$C180,'Eurostat comsumption'!$D$2:$D$185,"total"),0)</f>
        <v>0</v>
      </c>
      <c r="U180" s="5">
        <f>IFERROR(SUMIFS('Eurostat comsumption'!U$2:U$185,'Eurostat comsumption'!$C$2:$C$185,'Eurostat market shares'!$C180,'Eurostat comsumption'!$D$2:$D$185,'Eurostat market shares'!$D180)/SUMIFS('Eurostat comsumption'!U$2:U$185,'Eurostat comsumption'!$C$2:$C$185,'Eurostat market shares'!$C180,'Eurostat comsumption'!$D$2:$D$185,"total"),0)</f>
        <v>0</v>
      </c>
      <c r="V180" s="5">
        <f>IFERROR(SUMIFS('Eurostat comsumption'!V$2:V$185,'Eurostat comsumption'!$C$2:$C$185,'Eurostat market shares'!$C180,'Eurostat comsumption'!$D$2:$D$185,'Eurostat market shares'!$D180)/SUMIFS('Eurostat comsumption'!V$2:V$185,'Eurostat comsumption'!$C$2:$C$185,'Eurostat market shares'!$C180,'Eurostat comsumption'!$D$2:$D$185,"total"),0)</f>
        <v>0</v>
      </c>
      <c r="W180" s="5">
        <f>IFERROR(SUMIFS('Eurostat comsumption'!W$2:W$185,'Eurostat comsumption'!$C$2:$C$185,'Eurostat market shares'!$C180,'Eurostat comsumption'!$D$2:$D$185,'Eurostat market shares'!$D180)/SUMIFS('Eurostat comsumption'!W$2:W$185,'Eurostat comsumption'!$C$2:$C$185,'Eurostat market shares'!$C180,'Eurostat comsumption'!$D$2:$D$185,"total"),0)</f>
        <v>0</v>
      </c>
      <c r="X180" s="5">
        <f>IFERROR(SUMIFS('Eurostat comsumption'!X$2:X$185,'Eurostat comsumption'!$C$2:$C$185,'Eurostat market shares'!$C180,'Eurostat comsumption'!$D$2:$D$185,'Eurostat market shares'!$D180)/SUMIFS('Eurostat comsumption'!X$2:X$185,'Eurostat comsumption'!$C$2:$C$185,'Eurostat market shares'!$C180,'Eurostat comsumption'!$D$2:$D$185,"total"),0)</f>
        <v>0</v>
      </c>
      <c r="Y180" s="5">
        <f>IFERROR(SUMIFS('Eurostat comsumption'!Y$2:Y$185,'Eurostat comsumption'!$C$2:$C$185,'Eurostat market shares'!$C180,'Eurostat comsumption'!$D$2:$D$185,'Eurostat market shares'!$D180)/SUMIFS('Eurostat comsumption'!Y$2:Y$185,'Eurostat comsumption'!$C$2:$C$185,'Eurostat market shares'!$C180,'Eurostat comsumption'!$D$2:$D$185,"total"),0)</f>
        <v>0</v>
      </c>
      <c r="Z180" s="5">
        <f>IFERROR(SUMIFS('Eurostat comsumption'!Z$2:Z$185,'Eurostat comsumption'!$C$2:$C$185,'Eurostat market shares'!$C180,'Eurostat comsumption'!$D$2:$D$185,'Eurostat market shares'!$D180)/SUMIFS('Eurostat comsumption'!Z$2:Z$185,'Eurostat comsumption'!$C$2:$C$185,'Eurostat market shares'!$C180,'Eurostat comsumption'!$D$2:$D$185,"total"),0)</f>
        <v>0</v>
      </c>
    </row>
    <row r="181" spans="1:26" x14ac:dyDescent="0.3">
      <c r="A181" s="2" t="s">
        <v>9</v>
      </c>
      <c r="B181" s="2" t="s">
        <v>10</v>
      </c>
      <c r="C181" s="2" t="s">
        <v>40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73</v>
      </c>
      <c r="I181" s="2" t="s">
        <v>16</v>
      </c>
      <c r="J181" s="5">
        <f>IFERROR(SUMIFS('Eurostat comsumption'!J$2:J$185,'Eurostat comsumption'!$C$2:$C$185,'Eurostat market shares'!$C181,'Eurostat comsumption'!$D$2:$D$185,'Eurostat market shares'!$D181)/SUMIFS('Eurostat comsumption'!J$2:J$185,'Eurostat comsumption'!$C$2:$C$185,'Eurostat market shares'!$C181,'Eurostat comsumption'!$D$2:$D$185,"total"),0)</f>
        <v>0</v>
      </c>
      <c r="K181" s="5">
        <f>IFERROR(SUMIFS('Eurostat comsumption'!K$2:K$185,'Eurostat comsumption'!$C$2:$C$185,'Eurostat market shares'!$C181,'Eurostat comsumption'!$D$2:$D$185,'Eurostat market shares'!$D181)/SUMIFS('Eurostat comsumption'!K$2:K$185,'Eurostat comsumption'!$C$2:$C$185,'Eurostat market shares'!$C181,'Eurostat comsumption'!$D$2:$D$185,"total"),0)</f>
        <v>0</v>
      </c>
      <c r="L181" s="5">
        <f>IFERROR(SUMIFS('Eurostat comsumption'!L$2:L$185,'Eurostat comsumption'!$C$2:$C$185,'Eurostat market shares'!$C181,'Eurostat comsumption'!$D$2:$D$185,'Eurostat market shares'!$D181)/SUMIFS('Eurostat comsumption'!L$2:L$185,'Eurostat comsumption'!$C$2:$C$185,'Eurostat market shares'!$C181,'Eurostat comsumption'!$D$2:$D$185,"total"),0)</f>
        <v>0</v>
      </c>
      <c r="M181" s="5">
        <f>IFERROR(SUMIFS('Eurostat comsumption'!M$2:M$185,'Eurostat comsumption'!$C$2:$C$185,'Eurostat market shares'!$C181,'Eurostat comsumption'!$D$2:$D$185,'Eurostat market shares'!$D181)/SUMIFS('Eurostat comsumption'!M$2:M$185,'Eurostat comsumption'!$C$2:$C$185,'Eurostat market shares'!$C181,'Eurostat comsumption'!$D$2:$D$185,"total"),0)</f>
        <v>0</v>
      </c>
      <c r="N181" s="5">
        <f>IFERROR(SUMIFS('Eurostat comsumption'!N$2:N$185,'Eurostat comsumption'!$C$2:$C$185,'Eurostat market shares'!$C181,'Eurostat comsumption'!$D$2:$D$185,'Eurostat market shares'!$D181)/SUMIFS('Eurostat comsumption'!N$2:N$185,'Eurostat comsumption'!$C$2:$C$185,'Eurostat market shares'!$C181,'Eurostat comsumption'!$D$2:$D$185,"total"),0)</f>
        <v>0</v>
      </c>
      <c r="O181" s="5">
        <f>IFERROR(SUMIFS('Eurostat comsumption'!O$2:O$185,'Eurostat comsumption'!$C$2:$C$185,'Eurostat market shares'!$C181,'Eurostat comsumption'!$D$2:$D$185,'Eurostat market shares'!$D181)/SUMIFS('Eurostat comsumption'!O$2:O$185,'Eurostat comsumption'!$C$2:$C$185,'Eurostat market shares'!$C181,'Eurostat comsumption'!$D$2:$D$185,"total"),0)</f>
        <v>0</v>
      </c>
      <c r="P181" s="5">
        <f>IFERROR(SUMIFS('Eurostat comsumption'!P$2:P$185,'Eurostat comsumption'!$C$2:$C$185,'Eurostat market shares'!$C181,'Eurostat comsumption'!$D$2:$D$185,'Eurostat market shares'!$D181)/SUMIFS('Eurostat comsumption'!P$2:P$185,'Eurostat comsumption'!$C$2:$C$185,'Eurostat market shares'!$C181,'Eurostat comsumption'!$D$2:$D$185,"total"),0)</f>
        <v>0</v>
      </c>
      <c r="Q181" s="5">
        <f>IFERROR(SUMIFS('Eurostat comsumption'!Q$2:Q$185,'Eurostat comsumption'!$C$2:$C$185,'Eurostat market shares'!$C181,'Eurostat comsumption'!$D$2:$D$185,'Eurostat market shares'!$D181)/SUMIFS('Eurostat comsumption'!Q$2:Q$185,'Eurostat comsumption'!$C$2:$C$185,'Eurostat market shares'!$C181,'Eurostat comsumption'!$D$2:$D$185,"total"),0)</f>
        <v>0</v>
      </c>
      <c r="R181" s="5">
        <f>IFERROR(SUMIFS('Eurostat comsumption'!R$2:R$185,'Eurostat comsumption'!$C$2:$C$185,'Eurostat market shares'!$C181,'Eurostat comsumption'!$D$2:$D$185,'Eurostat market shares'!$D181)/SUMIFS('Eurostat comsumption'!R$2:R$185,'Eurostat comsumption'!$C$2:$C$185,'Eurostat market shares'!$C181,'Eurostat comsumption'!$D$2:$D$185,"total"),0)</f>
        <v>0</v>
      </c>
      <c r="S181" s="5">
        <f>IFERROR(SUMIFS('Eurostat comsumption'!S$2:S$185,'Eurostat comsumption'!$C$2:$C$185,'Eurostat market shares'!$C181,'Eurostat comsumption'!$D$2:$D$185,'Eurostat market shares'!$D181)/SUMIFS('Eurostat comsumption'!S$2:S$185,'Eurostat comsumption'!$C$2:$C$185,'Eurostat market shares'!$C181,'Eurostat comsumption'!$D$2:$D$185,"total"),0)</f>
        <v>0</v>
      </c>
      <c r="T181" s="5">
        <f>IFERROR(SUMIFS('Eurostat comsumption'!T$2:T$185,'Eurostat comsumption'!$C$2:$C$185,'Eurostat market shares'!$C181,'Eurostat comsumption'!$D$2:$D$185,'Eurostat market shares'!$D181)/SUMIFS('Eurostat comsumption'!T$2:T$185,'Eurostat comsumption'!$C$2:$C$185,'Eurostat market shares'!$C181,'Eurostat comsumption'!$D$2:$D$185,"total"),0)</f>
        <v>0</v>
      </c>
      <c r="U181" s="5">
        <f>IFERROR(SUMIFS('Eurostat comsumption'!U$2:U$185,'Eurostat comsumption'!$C$2:$C$185,'Eurostat market shares'!$C181,'Eurostat comsumption'!$D$2:$D$185,'Eurostat market shares'!$D181)/SUMIFS('Eurostat comsumption'!U$2:U$185,'Eurostat comsumption'!$C$2:$C$185,'Eurostat market shares'!$C181,'Eurostat comsumption'!$D$2:$D$185,"total"),0)</f>
        <v>0</v>
      </c>
      <c r="V181" s="5">
        <f>IFERROR(SUMIFS('Eurostat comsumption'!V$2:V$185,'Eurostat comsumption'!$C$2:$C$185,'Eurostat market shares'!$C181,'Eurostat comsumption'!$D$2:$D$185,'Eurostat market shares'!$D181)/SUMIFS('Eurostat comsumption'!V$2:V$185,'Eurostat comsumption'!$C$2:$C$185,'Eurostat market shares'!$C181,'Eurostat comsumption'!$D$2:$D$185,"total"),0)</f>
        <v>0</v>
      </c>
      <c r="W181" s="5">
        <f>IFERROR(SUMIFS('Eurostat comsumption'!W$2:W$185,'Eurostat comsumption'!$C$2:$C$185,'Eurostat market shares'!$C181,'Eurostat comsumption'!$D$2:$D$185,'Eurostat market shares'!$D181)/SUMIFS('Eurostat comsumption'!W$2:W$185,'Eurostat comsumption'!$C$2:$C$185,'Eurostat market shares'!$C181,'Eurostat comsumption'!$D$2:$D$185,"total"),0)</f>
        <v>0</v>
      </c>
      <c r="X181" s="5">
        <f>IFERROR(SUMIFS('Eurostat comsumption'!X$2:X$185,'Eurostat comsumption'!$C$2:$C$185,'Eurostat market shares'!$C181,'Eurostat comsumption'!$D$2:$D$185,'Eurostat market shares'!$D181)/SUMIFS('Eurostat comsumption'!X$2:X$185,'Eurostat comsumption'!$C$2:$C$185,'Eurostat market shares'!$C181,'Eurostat comsumption'!$D$2:$D$185,"total"),0)</f>
        <v>0</v>
      </c>
      <c r="Y181" s="5">
        <f>IFERROR(SUMIFS('Eurostat comsumption'!Y$2:Y$185,'Eurostat comsumption'!$C$2:$C$185,'Eurostat market shares'!$C181,'Eurostat comsumption'!$D$2:$D$185,'Eurostat market shares'!$D181)/SUMIFS('Eurostat comsumption'!Y$2:Y$185,'Eurostat comsumption'!$C$2:$C$185,'Eurostat market shares'!$C181,'Eurostat comsumption'!$D$2:$D$185,"total"),0)</f>
        <v>0</v>
      </c>
      <c r="Z181" s="5">
        <f>IFERROR(SUMIFS('Eurostat comsumption'!Z$2:Z$185,'Eurostat comsumption'!$C$2:$C$185,'Eurostat market shares'!$C181,'Eurostat comsumption'!$D$2:$D$185,'Eurostat market shares'!$D181)/SUMIFS('Eurostat comsumption'!Z$2:Z$185,'Eurostat comsumption'!$C$2:$C$185,'Eurostat market shares'!$C181,'Eurostat comsumption'!$D$2:$D$185,"total"),0)</f>
        <v>0</v>
      </c>
    </row>
    <row r="182" spans="1:26" x14ac:dyDescent="0.3">
      <c r="A182" s="2" t="s">
        <v>9</v>
      </c>
      <c r="B182" s="2" t="s">
        <v>10</v>
      </c>
      <c r="C182" s="2" t="s">
        <v>41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73</v>
      </c>
      <c r="I182" s="2" t="s">
        <v>16</v>
      </c>
      <c r="J182" s="5">
        <f>IFERROR(SUMIFS('Eurostat comsumption'!J$2:J$185,'Eurostat comsumption'!$C$2:$C$185,'Eurostat market shares'!$C182,'Eurostat comsumption'!$D$2:$D$185,'Eurostat market shares'!$D182)/SUMIFS('Eurostat comsumption'!J$2:J$185,'Eurostat comsumption'!$C$2:$C$185,'Eurostat market shares'!$C182,'Eurostat comsumption'!$D$2:$D$185,"total"),0)</f>
        <v>0</v>
      </c>
      <c r="K182" s="5">
        <f>IFERROR(SUMIFS('Eurostat comsumption'!K$2:K$185,'Eurostat comsumption'!$C$2:$C$185,'Eurostat market shares'!$C182,'Eurostat comsumption'!$D$2:$D$185,'Eurostat market shares'!$D182)/SUMIFS('Eurostat comsumption'!K$2:K$185,'Eurostat comsumption'!$C$2:$C$185,'Eurostat market shares'!$C182,'Eurostat comsumption'!$D$2:$D$185,"total"),0)</f>
        <v>0</v>
      </c>
      <c r="L182" s="5">
        <f>IFERROR(SUMIFS('Eurostat comsumption'!L$2:L$185,'Eurostat comsumption'!$C$2:$C$185,'Eurostat market shares'!$C182,'Eurostat comsumption'!$D$2:$D$185,'Eurostat market shares'!$D182)/SUMIFS('Eurostat comsumption'!L$2:L$185,'Eurostat comsumption'!$C$2:$C$185,'Eurostat market shares'!$C182,'Eurostat comsumption'!$D$2:$D$185,"total"),0)</f>
        <v>0</v>
      </c>
      <c r="M182" s="5">
        <f>IFERROR(SUMIFS('Eurostat comsumption'!M$2:M$185,'Eurostat comsumption'!$C$2:$C$185,'Eurostat market shares'!$C182,'Eurostat comsumption'!$D$2:$D$185,'Eurostat market shares'!$D182)/SUMIFS('Eurostat comsumption'!M$2:M$185,'Eurostat comsumption'!$C$2:$C$185,'Eurostat market shares'!$C182,'Eurostat comsumption'!$D$2:$D$185,"total"),0)</f>
        <v>0</v>
      </c>
      <c r="N182" s="5">
        <f>IFERROR(SUMIFS('Eurostat comsumption'!N$2:N$185,'Eurostat comsumption'!$C$2:$C$185,'Eurostat market shares'!$C182,'Eurostat comsumption'!$D$2:$D$185,'Eurostat market shares'!$D182)/SUMIFS('Eurostat comsumption'!N$2:N$185,'Eurostat comsumption'!$C$2:$C$185,'Eurostat market shares'!$C182,'Eurostat comsumption'!$D$2:$D$185,"total"),0)</f>
        <v>0</v>
      </c>
      <c r="O182" s="5">
        <f>IFERROR(SUMIFS('Eurostat comsumption'!O$2:O$185,'Eurostat comsumption'!$C$2:$C$185,'Eurostat market shares'!$C182,'Eurostat comsumption'!$D$2:$D$185,'Eurostat market shares'!$D182)/SUMIFS('Eurostat comsumption'!O$2:O$185,'Eurostat comsumption'!$C$2:$C$185,'Eurostat market shares'!$C182,'Eurostat comsumption'!$D$2:$D$185,"total"),0)</f>
        <v>0</v>
      </c>
      <c r="P182" s="5">
        <f>IFERROR(SUMIFS('Eurostat comsumption'!P$2:P$185,'Eurostat comsumption'!$C$2:$C$185,'Eurostat market shares'!$C182,'Eurostat comsumption'!$D$2:$D$185,'Eurostat market shares'!$D182)/SUMIFS('Eurostat comsumption'!P$2:P$185,'Eurostat comsumption'!$C$2:$C$185,'Eurostat market shares'!$C182,'Eurostat comsumption'!$D$2:$D$185,"total"),0)</f>
        <v>0</v>
      </c>
      <c r="Q182" s="5">
        <f>IFERROR(SUMIFS('Eurostat comsumption'!Q$2:Q$185,'Eurostat comsumption'!$C$2:$C$185,'Eurostat market shares'!$C182,'Eurostat comsumption'!$D$2:$D$185,'Eurostat market shares'!$D182)/SUMIFS('Eurostat comsumption'!Q$2:Q$185,'Eurostat comsumption'!$C$2:$C$185,'Eurostat market shares'!$C182,'Eurostat comsumption'!$D$2:$D$185,"total"),0)</f>
        <v>0</v>
      </c>
      <c r="R182" s="5">
        <f>IFERROR(SUMIFS('Eurostat comsumption'!R$2:R$185,'Eurostat comsumption'!$C$2:$C$185,'Eurostat market shares'!$C182,'Eurostat comsumption'!$D$2:$D$185,'Eurostat market shares'!$D182)/SUMIFS('Eurostat comsumption'!R$2:R$185,'Eurostat comsumption'!$C$2:$C$185,'Eurostat market shares'!$C182,'Eurostat comsumption'!$D$2:$D$185,"total"),0)</f>
        <v>0</v>
      </c>
      <c r="S182" s="5">
        <f>IFERROR(SUMIFS('Eurostat comsumption'!S$2:S$185,'Eurostat comsumption'!$C$2:$C$185,'Eurostat market shares'!$C182,'Eurostat comsumption'!$D$2:$D$185,'Eurostat market shares'!$D182)/SUMIFS('Eurostat comsumption'!S$2:S$185,'Eurostat comsumption'!$C$2:$C$185,'Eurostat market shares'!$C182,'Eurostat comsumption'!$D$2:$D$185,"total"),0)</f>
        <v>0</v>
      </c>
      <c r="T182" s="5">
        <f>IFERROR(SUMIFS('Eurostat comsumption'!T$2:T$185,'Eurostat comsumption'!$C$2:$C$185,'Eurostat market shares'!$C182,'Eurostat comsumption'!$D$2:$D$185,'Eurostat market shares'!$D182)/SUMIFS('Eurostat comsumption'!T$2:T$185,'Eurostat comsumption'!$C$2:$C$185,'Eurostat market shares'!$C182,'Eurostat comsumption'!$D$2:$D$185,"total"),0)</f>
        <v>0</v>
      </c>
      <c r="U182" s="5">
        <f>IFERROR(SUMIFS('Eurostat comsumption'!U$2:U$185,'Eurostat comsumption'!$C$2:$C$185,'Eurostat market shares'!$C182,'Eurostat comsumption'!$D$2:$D$185,'Eurostat market shares'!$D182)/SUMIFS('Eurostat comsumption'!U$2:U$185,'Eurostat comsumption'!$C$2:$C$185,'Eurostat market shares'!$C182,'Eurostat comsumption'!$D$2:$D$185,"total"),0)</f>
        <v>0</v>
      </c>
      <c r="V182" s="5">
        <f>IFERROR(SUMIFS('Eurostat comsumption'!V$2:V$185,'Eurostat comsumption'!$C$2:$C$185,'Eurostat market shares'!$C182,'Eurostat comsumption'!$D$2:$D$185,'Eurostat market shares'!$D182)/SUMIFS('Eurostat comsumption'!V$2:V$185,'Eurostat comsumption'!$C$2:$C$185,'Eurostat market shares'!$C182,'Eurostat comsumption'!$D$2:$D$185,"total"),0)</f>
        <v>0</v>
      </c>
      <c r="W182" s="5">
        <f>IFERROR(SUMIFS('Eurostat comsumption'!W$2:W$185,'Eurostat comsumption'!$C$2:$C$185,'Eurostat market shares'!$C182,'Eurostat comsumption'!$D$2:$D$185,'Eurostat market shares'!$D182)/SUMIFS('Eurostat comsumption'!W$2:W$185,'Eurostat comsumption'!$C$2:$C$185,'Eurostat market shares'!$C182,'Eurostat comsumption'!$D$2:$D$185,"total"),0)</f>
        <v>0</v>
      </c>
      <c r="X182" s="5">
        <f>IFERROR(SUMIFS('Eurostat comsumption'!X$2:X$185,'Eurostat comsumption'!$C$2:$C$185,'Eurostat market shares'!$C182,'Eurostat comsumption'!$D$2:$D$185,'Eurostat market shares'!$D182)/SUMIFS('Eurostat comsumption'!X$2:X$185,'Eurostat comsumption'!$C$2:$C$185,'Eurostat market shares'!$C182,'Eurostat comsumption'!$D$2:$D$185,"total"),0)</f>
        <v>0</v>
      </c>
      <c r="Y182" s="5">
        <f>IFERROR(SUMIFS('Eurostat comsumption'!Y$2:Y$185,'Eurostat comsumption'!$C$2:$C$185,'Eurostat market shares'!$C182,'Eurostat comsumption'!$D$2:$D$185,'Eurostat market shares'!$D182)/SUMIFS('Eurostat comsumption'!Y$2:Y$185,'Eurostat comsumption'!$C$2:$C$185,'Eurostat market shares'!$C182,'Eurostat comsumption'!$D$2:$D$185,"total"),0)</f>
        <v>0</v>
      </c>
      <c r="Z182" s="5">
        <f>IFERROR(SUMIFS('Eurostat comsumption'!Z$2:Z$185,'Eurostat comsumption'!$C$2:$C$185,'Eurostat market shares'!$C182,'Eurostat comsumption'!$D$2:$D$185,'Eurostat market shares'!$D182)/SUMIFS('Eurostat comsumption'!Z$2:Z$185,'Eurostat comsumption'!$C$2:$C$185,'Eurostat market shares'!$C182,'Eurostat comsumption'!$D$2:$D$185,"total"),0)</f>
        <v>0</v>
      </c>
    </row>
    <row r="183" spans="1:26" x14ac:dyDescent="0.3">
      <c r="A183" s="2" t="s">
        <v>9</v>
      </c>
      <c r="B183" s="2" t="s">
        <v>10</v>
      </c>
      <c r="C183" s="2" t="s">
        <v>42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73</v>
      </c>
      <c r="I183" s="2" t="s">
        <v>16</v>
      </c>
      <c r="J183" s="5">
        <f>IFERROR(SUMIFS('Eurostat comsumption'!J$2:J$185,'Eurostat comsumption'!$C$2:$C$185,'Eurostat market shares'!$C183,'Eurostat comsumption'!$D$2:$D$185,'Eurostat market shares'!$D183)/SUMIFS('Eurostat comsumption'!J$2:J$185,'Eurostat comsumption'!$C$2:$C$185,'Eurostat market shares'!$C183,'Eurostat comsumption'!$D$2:$D$185,"total"),0)</f>
        <v>0</v>
      </c>
      <c r="K183" s="5">
        <f>IFERROR(SUMIFS('Eurostat comsumption'!K$2:K$185,'Eurostat comsumption'!$C$2:$C$185,'Eurostat market shares'!$C183,'Eurostat comsumption'!$D$2:$D$185,'Eurostat market shares'!$D183)/SUMIFS('Eurostat comsumption'!K$2:K$185,'Eurostat comsumption'!$C$2:$C$185,'Eurostat market shares'!$C183,'Eurostat comsumption'!$D$2:$D$185,"total"),0)</f>
        <v>0</v>
      </c>
      <c r="L183" s="5">
        <f>IFERROR(SUMIFS('Eurostat comsumption'!L$2:L$185,'Eurostat comsumption'!$C$2:$C$185,'Eurostat market shares'!$C183,'Eurostat comsumption'!$D$2:$D$185,'Eurostat market shares'!$D183)/SUMIFS('Eurostat comsumption'!L$2:L$185,'Eurostat comsumption'!$C$2:$C$185,'Eurostat market shares'!$C183,'Eurostat comsumption'!$D$2:$D$185,"total"),0)</f>
        <v>0</v>
      </c>
      <c r="M183" s="5">
        <f>IFERROR(SUMIFS('Eurostat comsumption'!M$2:M$185,'Eurostat comsumption'!$C$2:$C$185,'Eurostat market shares'!$C183,'Eurostat comsumption'!$D$2:$D$185,'Eurostat market shares'!$D183)/SUMIFS('Eurostat comsumption'!M$2:M$185,'Eurostat comsumption'!$C$2:$C$185,'Eurostat market shares'!$C183,'Eurostat comsumption'!$D$2:$D$185,"total"),0)</f>
        <v>0</v>
      </c>
      <c r="N183" s="5">
        <f>IFERROR(SUMIFS('Eurostat comsumption'!N$2:N$185,'Eurostat comsumption'!$C$2:$C$185,'Eurostat market shares'!$C183,'Eurostat comsumption'!$D$2:$D$185,'Eurostat market shares'!$D183)/SUMIFS('Eurostat comsumption'!N$2:N$185,'Eurostat comsumption'!$C$2:$C$185,'Eurostat market shares'!$C183,'Eurostat comsumption'!$D$2:$D$185,"total"),0)</f>
        <v>0</v>
      </c>
      <c r="O183" s="5">
        <f>IFERROR(SUMIFS('Eurostat comsumption'!O$2:O$185,'Eurostat comsumption'!$C$2:$C$185,'Eurostat market shares'!$C183,'Eurostat comsumption'!$D$2:$D$185,'Eurostat market shares'!$D183)/SUMIFS('Eurostat comsumption'!O$2:O$185,'Eurostat comsumption'!$C$2:$C$185,'Eurostat market shares'!$C183,'Eurostat comsumption'!$D$2:$D$185,"total"),0)</f>
        <v>0</v>
      </c>
      <c r="P183" s="5">
        <f>IFERROR(SUMIFS('Eurostat comsumption'!P$2:P$185,'Eurostat comsumption'!$C$2:$C$185,'Eurostat market shares'!$C183,'Eurostat comsumption'!$D$2:$D$185,'Eurostat market shares'!$D183)/SUMIFS('Eurostat comsumption'!P$2:P$185,'Eurostat comsumption'!$C$2:$C$185,'Eurostat market shares'!$C183,'Eurostat comsumption'!$D$2:$D$185,"total"),0)</f>
        <v>0</v>
      </c>
      <c r="Q183" s="5">
        <f>IFERROR(SUMIFS('Eurostat comsumption'!Q$2:Q$185,'Eurostat comsumption'!$C$2:$C$185,'Eurostat market shares'!$C183,'Eurostat comsumption'!$D$2:$D$185,'Eurostat market shares'!$D183)/SUMIFS('Eurostat comsumption'!Q$2:Q$185,'Eurostat comsumption'!$C$2:$C$185,'Eurostat market shares'!$C183,'Eurostat comsumption'!$D$2:$D$185,"total"),0)</f>
        <v>0</v>
      </c>
      <c r="R183" s="5">
        <f>IFERROR(SUMIFS('Eurostat comsumption'!R$2:R$185,'Eurostat comsumption'!$C$2:$C$185,'Eurostat market shares'!$C183,'Eurostat comsumption'!$D$2:$D$185,'Eurostat market shares'!$D183)/SUMIFS('Eurostat comsumption'!R$2:R$185,'Eurostat comsumption'!$C$2:$C$185,'Eurostat market shares'!$C183,'Eurostat comsumption'!$D$2:$D$185,"total"),0)</f>
        <v>0</v>
      </c>
      <c r="S183" s="5">
        <f>IFERROR(SUMIFS('Eurostat comsumption'!S$2:S$185,'Eurostat comsumption'!$C$2:$C$185,'Eurostat market shares'!$C183,'Eurostat comsumption'!$D$2:$D$185,'Eurostat market shares'!$D183)/SUMIFS('Eurostat comsumption'!S$2:S$185,'Eurostat comsumption'!$C$2:$C$185,'Eurostat market shares'!$C183,'Eurostat comsumption'!$D$2:$D$185,"total"),0)</f>
        <v>0</v>
      </c>
      <c r="T183" s="5">
        <f>IFERROR(SUMIFS('Eurostat comsumption'!T$2:T$185,'Eurostat comsumption'!$C$2:$C$185,'Eurostat market shares'!$C183,'Eurostat comsumption'!$D$2:$D$185,'Eurostat market shares'!$D183)/SUMIFS('Eurostat comsumption'!T$2:T$185,'Eurostat comsumption'!$C$2:$C$185,'Eurostat market shares'!$C183,'Eurostat comsumption'!$D$2:$D$185,"total"),0)</f>
        <v>0</v>
      </c>
      <c r="U183" s="5">
        <f>IFERROR(SUMIFS('Eurostat comsumption'!U$2:U$185,'Eurostat comsumption'!$C$2:$C$185,'Eurostat market shares'!$C183,'Eurostat comsumption'!$D$2:$D$185,'Eurostat market shares'!$D183)/SUMIFS('Eurostat comsumption'!U$2:U$185,'Eurostat comsumption'!$C$2:$C$185,'Eurostat market shares'!$C183,'Eurostat comsumption'!$D$2:$D$185,"total"),0)</f>
        <v>0</v>
      </c>
      <c r="V183" s="5">
        <f>IFERROR(SUMIFS('Eurostat comsumption'!V$2:V$185,'Eurostat comsumption'!$C$2:$C$185,'Eurostat market shares'!$C183,'Eurostat comsumption'!$D$2:$D$185,'Eurostat market shares'!$D183)/SUMIFS('Eurostat comsumption'!V$2:V$185,'Eurostat comsumption'!$C$2:$C$185,'Eurostat market shares'!$C183,'Eurostat comsumption'!$D$2:$D$185,"total"),0)</f>
        <v>0</v>
      </c>
      <c r="W183" s="5">
        <f>IFERROR(SUMIFS('Eurostat comsumption'!W$2:W$185,'Eurostat comsumption'!$C$2:$C$185,'Eurostat market shares'!$C183,'Eurostat comsumption'!$D$2:$D$185,'Eurostat market shares'!$D183)/SUMIFS('Eurostat comsumption'!W$2:W$185,'Eurostat comsumption'!$C$2:$C$185,'Eurostat market shares'!$C183,'Eurostat comsumption'!$D$2:$D$185,"total"),0)</f>
        <v>0</v>
      </c>
      <c r="X183" s="5">
        <f>IFERROR(SUMIFS('Eurostat comsumption'!X$2:X$185,'Eurostat comsumption'!$C$2:$C$185,'Eurostat market shares'!$C183,'Eurostat comsumption'!$D$2:$D$185,'Eurostat market shares'!$D183)/SUMIFS('Eurostat comsumption'!X$2:X$185,'Eurostat comsumption'!$C$2:$C$185,'Eurostat market shares'!$C183,'Eurostat comsumption'!$D$2:$D$185,"total"),0)</f>
        <v>0</v>
      </c>
      <c r="Y183" s="5">
        <f>IFERROR(SUMIFS('Eurostat comsumption'!Y$2:Y$185,'Eurostat comsumption'!$C$2:$C$185,'Eurostat market shares'!$C183,'Eurostat comsumption'!$D$2:$D$185,'Eurostat market shares'!$D183)/SUMIFS('Eurostat comsumption'!Y$2:Y$185,'Eurostat comsumption'!$C$2:$C$185,'Eurostat market shares'!$C183,'Eurostat comsumption'!$D$2:$D$185,"total"),0)</f>
        <v>0</v>
      </c>
      <c r="Z183" s="5">
        <f>IFERROR(SUMIFS('Eurostat comsumption'!Z$2:Z$185,'Eurostat comsumption'!$C$2:$C$185,'Eurostat market shares'!$C183,'Eurostat comsumption'!$D$2:$D$185,'Eurostat market shares'!$D183)/SUMIFS('Eurostat comsumption'!Z$2:Z$185,'Eurostat comsumption'!$C$2:$C$185,'Eurostat market shares'!$C183,'Eurostat comsumption'!$D$2:$D$185,"total"),0)</f>
        <v>0</v>
      </c>
    </row>
    <row r="184" spans="1:26" x14ac:dyDescent="0.3">
      <c r="A184" s="2" t="s">
        <v>9</v>
      </c>
      <c r="B184" s="2" t="s">
        <v>10</v>
      </c>
      <c r="C184" s="2" t="s">
        <v>10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73</v>
      </c>
      <c r="I184" s="2" t="s">
        <v>16</v>
      </c>
      <c r="J184" s="5">
        <f>IFERROR(SUMIFS('Eurostat comsumption'!J$2:J$185,'Eurostat comsumption'!$C$2:$C$185,'Eurostat market shares'!$C184,'Eurostat comsumption'!$D$2:$D$185,'Eurostat market shares'!$D184)/SUMIFS('Eurostat comsumption'!J$2:J$185,'Eurostat comsumption'!$C$2:$C$185,'Eurostat market shares'!$C184,'Eurostat comsumption'!$D$2:$D$185,"total"),0)</f>
        <v>0</v>
      </c>
      <c r="K184" s="5">
        <f>IFERROR(SUMIFS('Eurostat comsumption'!K$2:K$185,'Eurostat comsumption'!$C$2:$C$185,'Eurostat market shares'!$C184,'Eurostat comsumption'!$D$2:$D$185,'Eurostat market shares'!$D184)/SUMIFS('Eurostat comsumption'!K$2:K$185,'Eurostat comsumption'!$C$2:$C$185,'Eurostat market shares'!$C184,'Eurostat comsumption'!$D$2:$D$185,"total"),0)</f>
        <v>0</v>
      </c>
      <c r="L184" s="5">
        <f>IFERROR(SUMIFS('Eurostat comsumption'!L$2:L$185,'Eurostat comsumption'!$C$2:$C$185,'Eurostat market shares'!$C184,'Eurostat comsumption'!$D$2:$D$185,'Eurostat market shares'!$D184)/SUMIFS('Eurostat comsumption'!L$2:L$185,'Eurostat comsumption'!$C$2:$C$185,'Eurostat market shares'!$C184,'Eurostat comsumption'!$D$2:$D$185,"total"),0)</f>
        <v>0</v>
      </c>
      <c r="M184" s="5">
        <f>IFERROR(SUMIFS('Eurostat comsumption'!M$2:M$185,'Eurostat comsumption'!$C$2:$C$185,'Eurostat market shares'!$C184,'Eurostat comsumption'!$D$2:$D$185,'Eurostat market shares'!$D184)/SUMIFS('Eurostat comsumption'!M$2:M$185,'Eurostat comsumption'!$C$2:$C$185,'Eurostat market shares'!$C184,'Eurostat comsumption'!$D$2:$D$185,"total"),0)</f>
        <v>0</v>
      </c>
      <c r="N184" s="5">
        <f>IFERROR(SUMIFS('Eurostat comsumption'!N$2:N$185,'Eurostat comsumption'!$C$2:$C$185,'Eurostat market shares'!$C184,'Eurostat comsumption'!$D$2:$D$185,'Eurostat market shares'!$D184)/SUMIFS('Eurostat comsumption'!N$2:N$185,'Eurostat comsumption'!$C$2:$C$185,'Eurostat market shares'!$C184,'Eurostat comsumption'!$D$2:$D$185,"total"),0)</f>
        <v>0</v>
      </c>
      <c r="O184" s="5">
        <f>IFERROR(SUMIFS('Eurostat comsumption'!O$2:O$185,'Eurostat comsumption'!$C$2:$C$185,'Eurostat market shares'!$C184,'Eurostat comsumption'!$D$2:$D$185,'Eurostat market shares'!$D184)/SUMIFS('Eurostat comsumption'!O$2:O$185,'Eurostat comsumption'!$C$2:$C$185,'Eurostat market shares'!$C184,'Eurostat comsumption'!$D$2:$D$185,"total"),0)</f>
        <v>0</v>
      </c>
      <c r="P184" s="5">
        <f>IFERROR(SUMIFS('Eurostat comsumption'!P$2:P$185,'Eurostat comsumption'!$C$2:$C$185,'Eurostat market shares'!$C184,'Eurostat comsumption'!$D$2:$D$185,'Eurostat market shares'!$D184)/SUMIFS('Eurostat comsumption'!P$2:P$185,'Eurostat comsumption'!$C$2:$C$185,'Eurostat market shares'!$C184,'Eurostat comsumption'!$D$2:$D$185,"total"),0)</f>
        <v>0</v>
      </c>
      <c r="Q184" s="5">
        <f>IFERROR(SUMIFS('Eurostat comsumption'!Q$2:Q$185,'Eurostat comsumption'!$C$2:$C$185,'Eurostat market shares'!$C184,'Eurostat comsumption'!$D$2:$D$185,'Eurostat market shares'!$D184)/SUMIFS('Eurostat comsumption'!Q$2:Q$185,'Eurostat comsumption'!$C$2:$C$185,'Eurostat market shares'!$C184,'Eurostat comsumption'!$D$2:$D$185,"total"),0)</f>
        <v>0</v>
      </c>
      <c r="R184" s="5">
        <f>IFERROR(SUMIFS('Eurostat comsumption'!R$2:R$185,'Eurostat comsumption'!$C$2:$C$185,'Eurostat market shares'!$C184,'Eurostat comsumption'!$D$2:$D$185,'Eurostat market shares'!$D184)/SUMIFS('Eurostat comsumption'!R$2:R$185,'Eurostat comsumption'!$C$2:$C$185,'Eurostat market shares'!$C184,'Eurostat comsumption'!$D$2:$D$185,"total"),0)</f>
        <v>0</v>
      </c>
      <c r="S184" s="5">
        <f>IFERROR(SUMIFS('Eurostat comsumption'!S$2:S$185,'Eurostat comsumption'!$C$2:$C$185,'Eurostat market shares'!$C184,'Eurostat comsumption'!$D$2:$D$185,'Eurostat market shares'!$D184)/SUMIFS('Eurostat comsumption'!S$2:S$185,'Eurostat comsumption'!$C$2:$C$185,'Eurostat market shares'!$C184,'Eurostat comsumption'!$D$2:$D$185,"total"),0)</f>
        <v>0</v>
      </c>
      <c r="T184" s="5">
        <f>IFERROR(SUMIFS('Eurostat comsumption'!T$2:T$185,'Eurostat comsumption'!$C$2:$C$185,'Eurostat market shares'!$C184,'Eurostat comsumption'!$D$2:$D$185,'Eurostat market shares'!$D184)/SUMIFS('Eurostat comsumption'!T$2:T$185,'Eurostat comsumption'!$C$2:$C$185,'Eurostat market shares'!$C184,'Eurostat comsumption'!$D$2:$D$185,"total"),0)</f>
        <v>0</v>
      </c>
      <c r="U184" s="5">
        <f>IFERROR(SUMIFS('Eurostat comsumption'!U$2:U$185,'Eurostat comsumption'!$C$2:$C$185,'Eurostat market shares'!$C184,'Eurostat comsumption'!$D$2:$D$185,'Eurostat market shares'!$D184)/SUMIFS('Eurostat comsumption'!U$2:U$185,'Eurostat comsumption'!$C$2:$C$185,'Eurostat market shares'!$C184,'Eurostat comsumption'!$D$2:$D$185,"total"),0)</f>
        <v>0</v>
      </c>
      <c r="V184" s="5">
        <f>IFERROR(SUMIFS('Eurostat comsumption'!V$2:V$185,'Eurostat comsumption'!$C$2:$C$185,'Eurostat market shares'!$C184,'Eurostat comsumption'!$D$2:$D$185,'Eurostat market shares'!$D184)/SUMIFS('Eurostat comsumption'!V$2:V$185,'Eurostat comsumption'!$C$2:$C$185,'Eurostat market shares'!$C184,'Eurostat comsumption'!$D$2:$D$185,"total"),0)</f>
        <v>0</v>
      </c>
      <c r="W184" s="5">
        <f>IFERROR(SUMIFS('Eurostat comsumption'!W$2:W$185,'Eurostat comsumption'!$C$2:$C$185,'Eurostat market shares'!$C184,'Eurostat comsumption'!$D$2:$D$185,'Eurostat market shares'!$D184)/SUMIFS('Eurostat comsumption'!W$2:W$185,'Eurostat comsumption'!$C$2:$C$185,'Eurostat market shares'!$C184,'Eurostat comsumption'!$D$2:$D$185,"total"),0)</f>
        <v>0</v>
      </c>
      <c r="X184" s="5">
        <f>IFERROR(SUMIFS('Eurostat comsumption'!X$2:X$185,'Eurostat comsumption'!$C$2:$C$185,'Eurostat market shares'!$C184,'Eurostat comsumption'!$D$2:$D$185,'Eurostat market shares'!$D184)/SUMIFS('Eurostat comsumption'!X$2:X$185,'Eurostat comsumption'!$C$2:$C$185,'Eurostat market shares'!$C184,'Eurostat comsumption'!$D$2:$D$185,"total"),0)</f>
        <v>0</v>
      </c>
      <c r="Y184" s="5">
        <f>IFERROR(SUMIFS('Eurostat comsumption'!Y$2:Y$185,'Eurostat comsumption'!$C$2:$C$185,'Eurostat market shares'!$C184,'Eurostat comsumption'!$D$2:$D$185,'Eurostat market shares'!$D184)/SUMIFS('Eurostat comsumption'!Y$2:Y$185,'Eurostat comsumption'!$C$2:$C$185,'Eurostat market shares'!$C184,'Eurostat comsumption'!$D$2:$D$185,"total"),0)</f>
        <v>0</v>
      </c>
      <c r="Z184" s="5">
        <f>IFERROR(SUMIFS('Eurostat comsumption'!Z$2:Z$185,'Eurostat comsumption'!$C$2:$C$185,'Eurostat market shares'!$C184,'Eurostat comsumption'!$D$2:$D$185,'Eurostat market shares'!$D184)/SUMIFS('Eurostat comsumption'!Z$2:Z$185,'Eurostat comsumption'!$C$2:$C$185,'Eurostat market shares'!$C184,'Eurostat comsumption'!$D$2:$D$185,"total"),0)</f>
        <v>0</v>
      </c>
    </row>
    <row r="185" spans="1:26" x14ac:dyDescent="0.3">
      <c r="A185" s="2" t="s">
        <v>9</v>
      </c>
      <c r="B185" s="2" t="s">
        <v>10</v>
      </c>
      <c r="C185" s="2" t="s">
        <v>43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73</v>
      </c>
      <c r="I185" s="2" t="s">
        <v>16</v>
      </c>
      <c r="J185" s="5">
        <f>IFERROR(SUMIFS('Eurostat comsumption'!J$2:J$185,'Eurostat comsumption'!$C$2:$C$185,'Eurostat market shares'!$C185,'Eurostat comsumption'!$D$2:$D$185,'Eurostat market shares'!$D185)/SUMIFS('Eurostat comsumption'!J$2:J$185,'Eurostat comsumption'!$C$2:$C$185,'Eurostat market shares'!$C185,'Eurostat comsumption'!$D$2:$D$185,"total"),0)</f>
        <v>0</v>
      </c>
      <c r="K185" s="5">
        <f>IFERROR(SUMIFS('Eurostat comsumption'!K$2:K$185,'Eurostat comsumption'!$C$2:$C$185,'Eurostat market shares'!$C185,'Eurostat comsumption'!$D$2:$D$185,'Eurostat market shares'!$D185)/SUMIFS('Eurostat comsumption'!K$2:K$185,'Eurostat comsumption'!$C$2:$C$185,'Eurostat market shares'!$C185,'Eurostat comsumption'!$D$2:$D$185,"total"),0)</f>
        <v>0</v>
      </c>
      <c r="L185" s="5">
        <f>IFERROR(SUMIFS('Eurostat comsumption'!L$2:L$185,'Eurostat comsumption'!$C$2:$C$185,'Eurostat market shares'!$C185,'Eurostat comsumption'!$D$2:$D$185,'Eurostat market shares'!$D185)/SUMIFS('Eurostat comsumption'!L$2:L$185,'Eurostat comsumption'!$C$2:$C$185,'Eurostat market shares'!$C185,'Eurostat comsumption'!$D$2:$D$185,"total"),0)</f>
        <v>0</v>
      </c>
      <c r="M185" s="5">
        <f>IFERROR(SUMIFS('Eurostat comsumption'!M$2:M$185,'Eurostat comsumption'!$C$2:$C$185,'Eurostat market shares'!$C185,'Eurostat comsumption'!$D$2:$D$185,'Eurostat market shares'!$D185)/SUMIFS('Eurostat comsumption'!M$2:M$185,'Eurostat comsumption'!$C$2:$C$185,'Eurostat market shares'!$C185,'Eurostat comsumption'!$D$2:$D$185,"total"),0)</f>
        <v>0</v>
      </c>
      <c r="N185" s="5">
        <f>IFERROR(SUMIFS('Eurostat comsumption'!N$2:N$185,'Eurostat comsumption'!$C$2:$C$185,'Eurostat market shares'!$C185,'Eurostat comsumption'!$D$2:$D$185,'Eurostat market shares'!$D185)/SUMIFS('Eurostat comsumption'!N$2:N$185,'Eurostat comsumption'!$C$2:$C$185,'Eurostat market shares'!$C185,'Eurostat comsumption'!$D$2:$D$185,"total"),0)</f>
        <v>0</v>
      </c>
      <c r="O185" s="5">
        <f>IFERROR(SUMIFS('Eurostat comsumption'!O$2:O$185,'Eurostat comsumption'!$C$2:$C$185,'Eurostat market shares'!$C185,'Eurostat comsumption'!$D$2:$D$185,'Eurostat market shares'!$D185)/SUMIFS('Eurostat comsumption'!O$2:O$185,'Eurostat comsumption'!$C$2:$C$185,'Eurostat market shares'!$C185,'Eurostat comsumption'!$D$2:$D$185,"total"),0)</f>
        <v>0</v>
      </c>
      <c r="P185" s="5">
        <f>IFERROR(SUMIFS('Eurostat comsumption'!P$2:P$185,'Eurostat comsumption'!$C$2:$C$185,'Eurostat market shares'!$C185,'Eurostat comsumption'!$D$2:$D$185,'Eurostat market shares'!$D185)/SUMIFS('Eurostat comsumption'!P$2:P$185,'Eurostat comsumption'!$C$2:$C$185,'Eurostat market shares'!$C185,'Eurostat comsumption'!$D$2:$D$185,"total"),0)</f>
        <v>0</v>
      </c>
      <c r="Q185" s="5">
        <f>IFERROR(SUMIFS('Eurostat comsumption'!Q$2:Q$185,'Eurostat comsumption'!$C$2:$C$185,'Eurostat market shares'!$C185,'Eurostat comsumption'!$D$2:$D$185,'Eurostat market shares'!$D185)/SUMIFS('Eurostat comsumption'!Q$2:Q$185,'Eurostat comsumption'!$C$2:$C$185,'Eurostat market shares'!$C185,'Eurostat comsumption'!$D$2:$D$185,"total"),0)</f>
        <v>0</v>
      </c>
      <c r="R185" s="5">
        <f>IFERROR(SUMIFS('Eurostat comsumption'!R$2:R$185,'Eurostat comsumption'!$C$2:$C$185,'Eurostat market shares'!$C185,'Eurostat comsumption'!$D$2:$D$185,'Eurostat market shares'!$D185)/SUMIFS('Eurostat comsumption'!R$2:R$185,'Eurostat comsumption'!$C$2:$C$185,'Eurostat market shares'!$C185,'Eurostat comsumption'!$D$2:$D$185,"total"),0)</f>
        <v>0</v>
      </c>
      <c r="S185" s="5">
        <f>IFERROR(SUMIFS('Eurostat comsumption'!S$2:S$185,'Eurostat comsumption'!$C$2:$C$185,'Eurostat market shares'!$C185,'Eurostat comsumption'!$D$2:$D$185,'Eurostat market shares'!$D185)/SUMIFS('Eurostat comsumption'!S$2:S$185,'Eurostat comsumption'!$C$2:$C$185,'Eurostat market shares'!$C185,'Eurostat comsumption'!$D$2:$D$185,"total"),0)</f>
        <v>0</v>
      </c>
      <c r="T185" s="5">
        <f>IFERROR(SUMIFS('Eurostat comsumption'!T$2:T$185,'Eurostat comsumption'!$C$2:$C$185,'Eurostat market shares'!$C185,'Eurostat comsumption'!$D$2:$D$185,'Eurostat market shares'!$D185)/SUMIFS('Eurostat comsumption'!T$2:T$185,'Eurostat comsumption'!$C$2:$C$185,'Eurostat market shares'!$C185,'Eurostat comsumption'!$D$2:$D$185,"total"),0)</f>
        <v>0</v>
      </c>
      <c r="U185" s="5">
        <f>IFERROR(SUMIFS('Eurostat comsumption'!U$2:U$185,'Eurostat comsumption'!$C$2:$C$185,'Eurostat market shares'!$C185,'Eurostat comsumption'!$D$2:$D$185,'Eurostat market shares'!$D185)/SUMIFS('Eurostat comsumption'!U$2:U$185,'Eurostat comsumption'!$C$2:$C$185,'Eurostat market shares'!$C185,'Eurostat comsumption'!$D$2:$D$185,"total"),0)</f>
        <v>0</v>
      </c>
      <c r="V185" s="5">
        <f>IFERROR(SUMIFS('Eurostat comsumption'!V$2:V$185,'Eurostat comsumption'!$C$2:$C$185,'Eurostat market shares'!$C185,'Eurostat comsumption'!$D$2:$D$185,'Eurostat market shares'!$D185)/SUMIFS('Eurostat comsumption'!V$2:V$185,'Eurostat comsumption'!$C$2:$C$185,'Eurostat market shares'!$C185,'Eurostat comsumption'!$D$2:$D$185,"total"),0)</f>
        <v>0</v>
      </c>
      <c r="W185" s="5">
        <f>IFERROR(SUMIFS('Eurostat comsumption'!W$2:W$185,'Eurostat comsumption'!$C$2:$C$185,'Eurostat market shares'!$C185,'Eurostat comsumption'!$D$2:$D$185,'Eurostat market shares'!$D185)/SUMIFS('Eurostat comsumption'!W$2:W$185,'Eurostat comsumption'!$C$2:$C$185,'Eurostat market shares'!$C185,'Eurostat comsumption'!$D$2:$D$185,"total"),0)</f>
        <v>0</v>
      </c>
      <c r="X185" s="5">
        <f>IFERROR(SUMIFS('Eurostat comsumption'!X$2:X$185,'Eurostat comsumption'!$C$2:$C$185,'Eurostat market shares'!$C185,'Eurostat comsumption'!$D$2:$D$185,'Eurostat market shares'!$D185)/SUMIFS('Eurostat comsumption'!X$2:X$185,'Eurostat comsumption'!$C$2:$C$185,'Eurostat market shares'!$C185,'Eurostat comsumption'!$D$2:$D$185,"total"),0)</f>
        <v>0</v>
      </c>
      <c r="Y185" s="5">
        <f>IFERROR(SUMIFS('Eurostat comsumption'!Y$2:Y$185,'Eurostat comsumption'!$C$2:$C$185,'Eurostat market shares'!$C185,'Eurostat comsumption'!$D$2:$D$185,'Eurostat market shares'!$D185)/SUMIFS('Eurostat comsumption'!Y$2:Y$185,'Eurostat comsumption'!$C$2:$C$185,'Eurostat market shares'!$C185,'Eurostat comsumption'!$D$2:$D$185,"total"),0)</f>
        <v>0</v>
      </c>
      <c r="Z185" s="5">
        <f>IFERROR(SUMIFS('Eurostat comsumption'!Z$2:Z$185,'Eurostat comsumption'!$C$2:$C$185,'Eurostat market shares'!$C185,'Eurostat comsumption'!$D$2:$D$185,'Eurostat market shares'!$D185)/SUMIFS('Eurostat comsumption'!Z$2:Z$185,'Eurostat comsumption'!$C$2:$C$185,'Eurostat market shares'!$C185,'Eurostat comsumption'!$D$2:$D$185,"total"),0)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9"/>
  <sheetViews>
    <sheetView workbookViewId="0">
      <pane xSplit="6" ySplit="8" topLeftCell="G69" activePane="bottomRight" state="frozen"/>
      <selection pane="topRight" activeCell="G1" sqref="G1"/>
      <selection pane="bottomLeft" activeCell="A9" sqref="A9"/>
      <selection pane="bottomRight" activeCell="I78" sqref="I78"/>
    </sheetView>
  </sheetViews>
  <sheetFormatPr baseColWidth="10" defaultRowHeight="14.4" x14ac:dyDescent="0.3"/>
  <sheetData>
    <row r="1" spans="1:57" x14ac:dyDescent="0.3">
      <c r="A1" t="s">
        <v>45</v>
      </c>
      <c r="B1" t="s">
        <v>7</v>
      </c>
      <c r="C1" t="s">
        <v>46</v>
      </c>
      <c r="D1" t="s">
        <v>47</v>
      </c>
      <c r="E1" t="s">
        <v>8</v>
      </c>
      <c r="F1" t="s">
        <v>2</v>
      </c>
      <c r="G1" s="9">
        <v>2000</v>
      </c>
      <c r="H1" s="9">
        <v>2001</v>
      </c>
      <c r="I1" s="9">
        <v>2002</v>
      </c>
      <c r="J1" s="9">
        <v>2003</v>
      </c>
      <c r="K1" s="9">
        <v>2004</v>
      </c>
      <c r="L1" s="9">
        <v>2005</v>
      </c>
      <c r="M1" s="9">
        <v>2006</v>
      </c>
      <c r="N1" s="9">
        <v>2007</v>
      </c>
      <c r="O1" s="9">
        <v>2008</v>
      </c>
      <c r="P1" s="9">
        <v>2009</v>
      </c>
      <c r="Q1" s="9">
        <v>2010</v>
      </c>
      <c r="R1" s="9">
        <v>2011</v>
      </c>
      <c r="S1" s="9">
        <v>2012</v>
      </c>
      <c r="T1" s="9">
        <v>2013</v>
      </c>
      <c r="U1" s="9">
        <v>2014</v>
      </c>
      <c r="V1" s="9">
        <v>2015</v>
      </c>
      <c r="W1" s="9">
        <v>2016</v>
      </c>
      <c r="X1" s="9">
        <v>2017</v>
      </c>
      <c r="Y1" s="9">
        <v>2018</v>
      </c>
      <c r="Z1" s="9">
        <v>2019</v>
      </c>
      <c r="AA1" s="9">
        <v>2020</v>
      </c>
      <c r="AB1" s="9">
        <v>2021</v>
      </c>
      <c r="AC1" s="9">
        <v>2022</v>
      </c>
      <c r="AD1" s="9">
        <v>2023</v>
      </c>
      <c r="AE1" s="9">
        <v>2024</v>
      </c>
      <c r="AF1" s="9">
        <v>2025</v>
      </c>
      <c r="AG1" s="9">
        <v>2026</v>
      </c>
      <c r="AH1" s="9">
        <v>2027</v>
      </c>
      <c r="AI1" s="9">
        <v>2028</v>
      </c>
      <c r="AJ1" s="9">
        <v>2029</v>
      </c>
      <c r="AK1" s="9">
        <v>2030</v>
      </c>
      <c r="AL1" s="9">
        <v>2031</v>
      </c>
      <c r="AM1" s="9">
        <v>2032</v>
      </c>
      <c r="AN1" s="9">
        <v>2033</v>
      </c>
      <c r="AO1" s="9">
        <v>2034</v>
      </c>
      <c r="AP1" s="9">
        <v>2035</v>
      </c>
      <c r="AQ1" s="9">
        <v>2036</v>
      </c>
      <c r="AR1" s="9">
        <v>2037</v>
      </c>
      <c r="AS1" s="9">
        <v>2038</v>
      </c>
      <c r="AT1" s="9">
        <v>2039</v>
      </c>
      <c r="AU1" s="9">
        <v>2040</v>
      </c>
      <c r="AV1" s="9">
        <v>2041</v>
      </c>
      <c r="AW1" s="9">
        <v>2042</v>
      </c>
      <c r="AX1" s="9">
        <v>2043</v>
      </c>
      <c r="AY1" s="9">
        <v>2044</v>
      </c>
      <c r="AZ1" s="9">
        <v>2045</v>
      </c>
      <c r="BA1" s="9">
        <v>2046</v>
      </c>
      <c r="BB1" s="9">
        <v>2047</v>
      </c>
      <c r="BC1" s="9">
        <v>2048</v>
      </c>
      <c r="BD1" s="9">
        <v>2049</v>
      </c>
      <c r="BE1" s="9">
        <v>2050</v>
      </c>
    </row>
    <row r="2" spans="1:57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60</v>
      </c>
      <c r="G2">
        <v>8.1828712545766304</v>
      </c>
      <c r="H2">
        <v>8.4256816662197949</v>
      </c>
      <c r="I2">
        <v>8.4075861443286879</v>
      </c>
      <c r="J2">
        <v>8.662783384272565</v>
      </c>
      <c r="K2">
        <v>8.9607814719740642</v>
      </c>
      <c r="L2">
        <v>8.6329610722680723</v>
      </c>
      <c r="M2">
        <v>8.4250554507233506</v>
      </c>
      <c r="N2">
        <v>8.4673918124971461</v>
      </c>
      <c r="O2">
        <v>9.1553753759440468</v>
      </c>
      <c r="P2">
        <v>9.1161871192985053</v>
      </c>
      <c r="Q2">
        <v>9.1802121007403024</v>
      </c>
      <c r="R2">
        <v>9.1238168199258869</v>
      </c>
      <c r="S2">
        <v>8.5001675039674733</v>
      </c>
      <c r="T2">
        <v>8.4277886608088206</v>
      </c>
      <c r="U2">
        <v>8.2949269743329577</v>
      </c>
      <c r="V2">
        <v>8.6316277566434838</v>
      </c>
      <c r="W2">
        <v>8.6379892227702033</v>
      </c>
      <c r="X2">
        <v>8.603846490156279</v>
      </c>
      <c r="Y2">
        <v>8.5899521590819461</v>
      </c>
      <c r="Z2">
        <v>8.580834033706779</v>
      </c>
      <c r="AA2">
        <v>8.5899363252807071</v>
      </c>
      <c r="AB2">
        <v>8.5779526784226601</v>
      </c>
      <c r="AC2">
        <v>8.5400338024185736</v>
      </c>
      <c r="AD2">
        <v>8.4864615437557944</v>
      </c>
      <c r="AE2">
        <v>8.4201930333068251</v>
      </c>
      <c r="AF2">
        <v>8.3394239338573417</v>
      </c>
      <c r="AG2">
        <v>8.2393061349773244</v>
      </c>
      <c r="AH2">
        <v>8.1341089336331542</v>
      </c>
      <c r="AI2">
        <v>8.016225120904295</v>
      </c>
      <c r="AJ2">
        <v>7.87612650743357</v>
      </c>
      <c r="AK2">
        <v>7.7268800702100311</v>
      </c>
      <c r="AL2">
        <v>7.5791252875847928</v>
      </c>
      <c r="AM2">
        <v>7.413620554066096</v>
      </c>
      <c r="AN2">
        <v>7.2429949340768109</v>
      </c>
      <c r="AO2">
        <v>7.0721527372387305</v>
      </c>
      <c r="AP2">
        <v>6.8878742486038567</v>
      </c>
      <c r="AQ2">
        <v>6.6933420058201749</v>
      </c>
      <c r="AR2">
        <v>6.5012597476041165</v>
      </c>
      <c r="AS2">
        <v>6.30272303211005</v>
      </c>
      <c r="AT2">
        <v>6.0999902915474165</v>
      </c>
      <c r="AU2">
        <v>5.8975979017793811</v>
      </c>
      <c r="AV2">
        <f t="shared" ref="AV2:BE2" si="0">SUM(AV3:AV9)</f>
        <v>5.7011552965307111</v>
      </c>
      <c r="AW2">
        <f t="shared" si="0"/>
        <v>5.4989450441711138</v>
      </c>
      <c r="AX2">
        <f t="shared" si="0"/>
        <v>5.2981650219593446</v>
      </c>
      <c r="AY2">
        <f t="shared" si="0"/>
        <v>5.0984796921622504</v>
      </c>
      <c r="AZ2">
        <f t="shared" si="0"/>
        <v>4.8985005831788886</v>
      </c>
      <c r="BA2">
        <f t="shared" si="0"/>
        <v>4.6973166939867106</v>
      </c>
      <c r="BB2">
        <f t="shared" si="0"/>
        <v>4.4974050653468964</v>
      </c>
      <c r="BC2">
        <f t="shared" si="0"/>
        <v>4.2971685379066766</v>
      </c>
      <c r="BD2">
        <f t="shared" si="0"/>
        <v>4.0966587666133272</v>
      </c>
      <c r="BE2">
        <f t="shared" si="0"/>
        <v>3.896260392643156</v>
      </c>
    </row>
    <row r="3" spans="1:57" x14ac:dyDescent="0.3">
      <c r="A3" t="s">
        <v>48</v>
      </c>
      <c r="B3" t="s">
        <v>49</v>
      </c>
      <c r="C3" t="s">
        <v>54</v>
      </c>
      <c r="D3" t="s">
        <v>51</v>
      </c>
      <c r="E3" t="s">
        <v>52</v>
      </c>
      <c r="F3" t="s">
        <v>60</v>
      </c>
      <c r="G3">
        <v>8.0589999999999993</v>
      </c>
      <c r="H3">
        <v>8.2997967098043404</v>
      </c>
      <c r="I3">
        <v>8.2825963405716365</v>
      </c>
      <c r="J3">
        <v>8.534596921062402</v>
      </c>
      <c r="K3">
        <v>8.8314974141134357</v>
      </c>
      <c r="L3">
        <v>8.4887986558351454</v>
      </c>
      <c r="M3">
        <v>8.2877992014839332</v>
      </c>
      <c r="N3">
        <v>8.2300436134742156</v>
      </c>
      <c r="O3">
        <v>8.9052323051392825</v>
      </c>
      <c r="P3">
        <v>8.6820218204849215</v>
      </c>
      <c r="Q3">
        <v>8.6677090253584286</v>
      </c>
      <c r="R3">
        <v>8.6403722504170783</v>
      </c>
      <c r="S3">
        <v>8.011292418602979</v>
      </c>
      <c r="T3">
        <v>7.9513981641756937</v>
      </c>
      <c r="U3">
        <v>7.8130972712571296</v>
      </c>
      <c r="V3">
        <v>7.9992546398609328</v>
      </c>
      <c r="W3">
        <v>7.9884964683817232</v>
      </c>
      <c r="X3">
        <v>7.9512315987128481</v>
      </c>
      <c r="Y3">
        <v>7.930309473630003</v>
      </c>
      <c r="Z3">
        <v>7.9107836628627997</v>
      </c>
      <c r="AA3">
        <v>7.9069387040698329</v>
      </c>
      <c r="AB3">
        <v>7.8813591286130107</v>
      </c>
      <c r="AC3">
        <v>7.8298675566416547</v>
      </c>
      <c r="AD3">
        <v>7.7629178887964825</v>
      </c>
      <c r="AE3">
        <v>7.6828151903777915</v>
      </c>
      <c r="AF3">
        <v>7.5871855740345522</v>
      </c>
      <c r="AG3">
        <v>7.4703390090804209</v>
      </c>
      <c r="AH3">
        <v>7.3462114506269192</v>
      </c>
      <c r="AI3">
        <v>7.2063993516959268</v>
      </c>
      <c r="AJ3">
        <v>7.0397415607291771</v>
      </c>
      <c r="AK3">
        <v>6.8583972280874095</v>
      </c>
      <c r="AL3">
        <v>6.6789481075281181</v>
      </c>
      <c r="AM3">
        <v>6.4801943135456233</v>
      </c>
      <c r="AN3">
        <v>6.2762906119840052</v>
      </c>
      <c r="AO3">
        <v>6.0727692584610491</v>
      </c>
      <c r="AP3">
        <v>5.8560202178106913</v>
      </c>
      <c r="AQ3">
        <v>5.6290024405200736</v>
      </c>
      <c r="AR3">
        <v>5.4049470155392196</v>
      </c>
      <c r="AS3">
        <v>5.1739835518645441</v>
      </c>
      <c r="AT3">
        <v>4.9377098762090945</v>
      </c>
      <c r="AU3">
        <v>4.700385470103412</v>
      </c>
      <c r="AV3">
        <f t="shared" ref="AV3:AV65" si="1">MAX(TREND(AQ3:AU3,AQ$1:AU$1,AV$1),0)</f>
        <v>4.4718643467982133</v>
      </c>
      <c r="AW3">
        <f t="shared" ref="AW3:AW65" si="2">MAX(TREND(AR3:AV3,AR$1:AV$1,AW$1),0)</f>
        <v>4.2358490263299586</v>
      </c>
      <c r="AX3">
        <f t="shared" ref="AX3:AX65" si="3">MAX(TREND(AS3:AW3,AS$1:AW$1,AX$1),0)</f>
        <v>4.0013240801170014</v>
      </c>
      <c r="AY3">
        <f t="shared" ref="AY3:AY65" si="4">MAX(TREND(AT3:AX3,AT$1:AX$1,AY$1),0)</f>
        <v>3.7682341491242255</v>
      </c>
      <c r="AZ3">
        <f t="shared" ref="AZ3:AZ65" si="5">MAX(TREND(AU3:AY3,AU$1:AY$1,AZ$1),0)</f>
        <v>3.535078541902692</v>
      </c>
      <c r="BA3">
        <f t="shared" ref="BA3:BA65" si="6">MAX(TREND(AV3:AZ3,AV$1:AZ$1,BA$1),0)</f>
        <v>3.3001140827553854</v>
      </c>
      <c r="BB3">
        <f t="shared" ref="BB3:BB65" si="7">MAX(TREND(AW3:BA3,AW$1:BA$1,BB$1),0)</f>
        <v>3.0668053484368443</v>
      </c>
      <c r="BC3">
        <f t="shared" ref="BC3:BC65" si="8">MAX(TREND(AX3:BB3,AX$1:BB$1,BC$1),0)</f>
        <v>2.8331639815484664</v>
      </c>
      <c r="BD3">
        <f t="shared" ref="BD3:BD65" si="9">MAX(TREND(AY3:BC3,AY$1:BC$1,BD$1),0)</f>
        <v>2.5991551621683016</v>
      </c>
      <c r="BE3">
        <f t="shared" ref="BE3:BE65" si="10">MAX(TREND(AZ3:BD3,AZ$1:BD$1,BE$1),0)</f>
        <v>2.3652243651596336</v>
      </c>
    </row>
    <row r="4" spans="1:57" x14ac:dyDescent="0.3">
      <c r="A4" t="s">
        <v>48</v>
      </c>
      <c r="B4" t="s">
        <v>49</v>
      </c>
      <c r="C4" t="s">
        <v>55</v>
      </c>
      <c r="D4" t="s">
        <v>51</v>
      </c>
      <c r="E4" t="s">
        <v>52</v>
      </c>
      <c r="F4" t="s">
        <v>60</v>
      </c>
      <c r="G4">
        <v>0.12379999999999999</v>
      </c>
      <c r="H4">
        <v>0.1258</v>
      </c>
      <c r="I4">
        <v>0.12490000000000001</v>
      </c>
      <c r="J4">
        <v>0.12809999999999999</v>
      </c>
      <c r="K4">
        <v>0.12920000000000001</v>
      </c>
      <c r="L4">
        <v>0.14410000000000001</v>
      </c>
      <c r="M4">
        <v>0.13629999999999998</v>
      </c>
      <c r="N4">
        <v>0.14268533024463739</v>
      </c>
      <c r="O4">
        <v>0.14419138249954835</v>
      </c>
      <c r="P4">
        <v>0.14209097163417486</v>
      </c>
      <c r="Q4">
        <v>0.14311977471462212</v>
      </c>
      <c r="R4">
        <v>0.1334409724346394</v>
      </c>
      <c r="S4">
        <v>0.1325182588902093</v>
      </c>
      <c r="T4">
        <v>0.13717083623302143</v>
      </c>
      <c r="U4">
        <v>9.1275064165119504E-2</v>
      </c>
      <c r="V4">
        <v>9.2696689673844104E-2</v>
      </c>
      <c r="W4">
        <v>0.11049986004085303</v>
      </c>
      <c r="X4">
        <v>0.11488571779709819</v>
      </c>
      <c r="Y4">
        <v>0.12109658704181772</v>
      </c>
      <c r="Z4">
        <v>0.12946941991261895</v>
      </c>
      <c r="AA4">
        <v>0.13974157671313273</v>
      </c>
      <c r="AB4">
        <v>0.1513710526695663</v>
      </c>
      <c r="AC4">
        <v>0.16397436513477712</v>
      </c>
      <c r="AD4">
        <v>0.17734609347872068</v>
      </c>
      <c r="AE4">
        <v>0.19172621677447177</v>
      </c>
      <c r="AF4">
        <v>0.20785615757266579</v>
      </c>
      <c r="AG4">
        <v>0.22715941954070568</v>
      </c>
      <c r="AH4">
        <v>0.24899747715530673</v>
      </c>
      <c r="AI4">
        <v>0.27477683682069476</v>
      </c>
      <c r="AJ4">
        <v>0.30710873819042361</v>
      </c>
      <c r="AK4">
        <v>0.34649730538314971</v>
      </c>
      <c r="AL4">
        <v>0.38518155876758631</v>
      </c>
      <c r="AM4">
        <v>0.42631613424630688</v>
      </c>
      <c r="AN4">
        <v>0.46769751576335861</v>
      </c>
      <c r="AO4">
        <v>0.50828063278807611</v>
      </c>
      <c r="AP4">
        <v>0.54858503023228522</v>
      </c>
      <c r="AQ4">
        <v>0.58893440845644518</v>
      </c>
      <c r="AR4">
        <v>0.6287540090064363</v>
      </c>
      <c r="AS4">
        <v>0.66907862477060243</v>
      </c>
      <c r="AT4">
        <v>0.71039196483901856</v>
      </c>
      <c r="AU4">
        <v>0.7529510118621987</v>
      </c>
      <c r="AV4">
        <f t="shared" si="1"/>
        <v>0.79292335258016067</v>
      </c>
      <c r="AW4">
        <f t="shared" si="2"/>
        <v>0.83448311488341176</v>
      </c>
      <c r="AX4">
        <f t="shared" si="3"/>
        <v>0.87596772417711577</v>
      </c>
      <c r="AY4">
        <f t="shared" si="4"/>
        <v>0.91714852017760506</v>
      </c>
      <c r="AZ4">
        <f t="shared" si="5"/>
        <v>0.95812656120443762</v>
      </c>
      <c r="BA4">
        <f t="shared" si="6"/>
        <v>0.99965140136737318</v>
      </c>
      <c r="BB4">
        <f t="shared" si="7"/>
        <v>1.0408240873605479</v>
      </c>
      <c r="BC4">
        <f t="shared" si="8"/>
        <v>1.082008341124407</v>
      </c>
      <c r="BD4">
        <f t="shared" si="9"/>
        <v>1.1232769326617813</v>
      </c>
      <c r="BE4">
        <f t="shared" si="10"/>
        <v>1.1645747695452258</v>
      </c>
    </row>
    <row r="5" spans="1:57" x14ac:dyDescent="0.3">
      <c r="A5" t="s">
        <v>48</v>
      </c>
      <c r="B5" t="s">
        <v>49</v>
      </c>
      <c r="C5" t="s">
        <v>56</v>
      </c>
      <c r="D5" t="s">
        <v>51</v>
      </c>
      <c r="E5" t="s">
        <v>52</v>
      </c>
      <c r="F5" t="s">
        <v>60</v>
      </c>
      <c r="G5">
        <v>7.1254576631584745E-5</v>
      </c>
      <c r="H5">
        <v>8.4956415454584341E-5</v>
      </c>
      <c r="I5">
        <v>8.9803757050810462E-5</v>
      </c>
      <c r="J5">
        <v>8.6463210163997942E-5</v>
      </c>
      <c r="K5">
        <v>8.4057860627048548E-5</v>
      </c>
      <c r="L5">
        <v>6.241643292693068E-5</v>
      </c>
      <c r="M5">
        <v>5.6249239416571864E-5</v>
      </c>
      <c r="N5">
        <v>2.2493328458553065E-4</v>
      </c>
      <c r="O5">
        <v>2.121908363045264E-4</v>
      </c>
      <c r="P5">
        <v>2.3450160523498829E-4</v>
      </c>
      <c r="Q5">
        <v>7.7968421759450507E-5</v>
      </c>
      <c r="R5">
        <v>9.8433156350927794E-5</v>
      </c>
      <c r="S5">
        <v>1.5186224387883635E-4</v>
      </c>
      <c r="T5">
        <v>2.1472781176706097E-4</v>
      </c>
      <c r="U5">
        <v>3.4130237550592223E-4</v>
      </c>
      <c r="V5">
        <v>5.6087265890405363E-4</v>
      </c>
      <c r="W5">
        <v>1.2597466897894289E-3</v>
      </c>
      <c r="X5">
        <v>2.5521800235705503E-3</v>
      </c>
      <c r="Y5">
        <v>4.8342852453253371E-3</v>
      </c>
      <c r="Z5">
        <v>8.2703761595900802E-3</v>
      </c>
      <c r="AA5">
        <v>1.130448855295384E-2</v>
      </c>
      <c r="AB5">
        <v>1.5121213375047453E-2</v>
      </c>
      <c r="AC5">
        <v>1.9713107780731404E-2</v>
      </c>
      <c r="AD5">
        <v>2.4394667343168926E-2</v>
      </c>
      <c r="AE5">
        <v>2.9423043856722078E-2</v>
      </c>
      <c r="AF5">
        <v>3.4793506986049771E-2</v>
      </c>
      <c r="AG5">
        <v>4.0319441323938575E-2</v>
      </c>
      <c r="AH5">
        <v>4.6017547062017307E-2</v>
      </c>
      <c r="AI5">
        <v>5.1855926198523389E-2</v>
      </c>
      <c r="AJ5">
        <v>5.7624906878998253E-2</v>
      </c>
      <c r="AK5">
        <v>6.289269166934422E-2</v>
      </c>
      <c r="AL5">
        <v>6.8331896757419353E-2</v>
      </c>
      <c r="AM5">
        <v>7.4201790140771953E-2</v>
      </c>
      <c r="AN5">
        <v>8.0203420331935657E-2</v>
      </c>
      <c r="AO5">
        <v>8.6372822528658633E-2</v>
      </c>
      <c r="AP5">
        <v>9.3516599713242693E-2</v>
      </c>
      <c r="AQ5">
        <v>0.10133054728917319</v>
      </c>
      <c r="AR5">
        <v>0.10895568562644914</v>
      </c>
      <c r="AS5">
        <v>0.11699979095460081</v>
      </c>
      <c r="AT5">
        <v>0.12553089557392358</v>
      </c>
      <c r="AU5">
        <v>0.13427775540753339</v>
      </c>
      <c r="AV5">
        <f t="shared" si="1"/>
        <v>0.14215982282559381</v>
      </c>
      <c r="AW5">
        <f t="shared" si="2"/>
        <v>0.15069066173298751</v>
      </c>
      <c r="AX5">
        <f t="shared" si="3"/>
        <v>0.15913498594145992</v>
      </c>
      <c r="AY5">
        <f t="shared" si="4"/>
        <v>0.16744515041445496</v>
      </c>
      <c r="AZ5">
        <f t="shared" si="5"/>
        <v>0.17573466120331815</v>
      </c>
      <c r="BA5">
        <f t="shared" si="6"/>
        <v>0.18420430605463523</v>
      </c>
      <c r="BB5">
        <f t="shared" si="7"/>
        <v>0.19253004224091441</v>
      </c>
      <c r="BC5">
        <f t="shared" si="8"/>
        <v>0.20087460964268189</v>
      </c>
      <c r="BD5">
        <f t="shared" si="9"/>
        <v>0.20925404375941525</v>
      </c>
      <c r="BE5">
        <f t="shared" si="10"/>
        <v>0.21763225319026347</v>
      </c>
    </row>
    <row r="6" spans="1:57" x14ac:dyDescent="0.3">
      <c r="A6" t="s">
        <v>48</v>
      </c>
      <c r="B6" t="s">
        <v>49</v>
      </c>
      <c r="C6" t="s">
        <v>57</v>
      </c>
      <c r="D6" t="s">
        <v>51</v>
      </c>
      <c r="E6" t="s">
        <v>52</v>
      </c>
      <c r="F6" t="s">
        <v>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8.9999999999999998E-4</v>
      </c>
      <c r="N6">
        <v>9.4399999999999998E-2</v>
      </c>
      <c r="O6">
        <v>0.1057</v>
      </c>
      <c r="P6">
        <v>0.2918</v>
      </c>
      <c r="Q6">
        <v>0.36930000000000002</v>
      </c>
      <c r="R6">
        <v>0.34989999999999999</v>
      </c>
      <c r="S6">
        <v>0.35620000000000002</v>
      </c>
      <c r="T6">
        <v>0.33900000000000002</v>
      </c>
      <c r="U6">
        <v>0.39019999999999999</v>
      </c>
      <c r="V6">
        <v>0.53910000000000002</v>
      </c>
      <c r="W6">
        <v>0.53771791391340207</v>
      </c>
      <c r="X6">
        <v>0.5351608116806813</v>
      </c>
      <c r="Y6">
        <v>0.5336927596942771</v>
      </c>
      <c r="Z6">
        <v>0.53228636071724023</v>
      </c>
      <c r="AA6">
        <v>0.53192250280314901</v>
      </c>
      <c r="AB6">
        <v>0.53006558043192764</v>
      </c>
      <c r="AC6">
        <v>0.52643440429984889</v>
      </c>
      <c r="AD6">
        <v>0.52174972247383566</v>
      </c>
      <c r="AE6">
        <v>0.51616574068160948</v>
      </c>
      <c r="AF6">
        <v>0.50951530420715774</v>
      </c>
      <c r="AG6">
        <v>0.50140384724717235</v>
      </c>
      <c r="AH6">
        <v>0.49278631342370249</v>
      </c>
      <c r="AI6">
        <v>0.48308421268563623</v>
      </c>
      <c r="AJ6">
        <v>0.4715293214809983</v>
      </c>
      <c r="AK6">
        <v>0.45895642059329383</v>
      </c>
      <c r="AL6">
        <v>0.44651297940201984</v>
      </c>
      <c r="AM6">
        <v>0.43274127809420532</v>
      </c>
      <c r="AN6">
        <v>0.41861941798961422</v>
      </c>
      <c r="AO6">
        <v>0.40452829275495356</v>
      </c>
      <c r="AP6">
        <v>0.3895323090799408</v>
      </c>
      <c r="AQ6">
        <v>0.37383407442931504</v>
      </c>
      <c r="AR6">
        <v>0.35834264462043552</v>
      </c>
      <c r="AS6">
        <v>0.34237853373647631</v>
      </c>
      <c r="AT6">
        <v>0.32605043212338691</v>
      </c>
      <c r="AU6">
        <v>0.3096503722654233</v>
      </c>
      <c r="AV6">
        <f t="shared" si="1"/>
        <v>0.29385332638755557</v>
      </c>
      <c r="AW6">
        <f t="shared" si="2"/>
        <v>0.27754302244561302</v>
      </c>
      <c r="AX6">
        <f t="shared" si="3"/>
        <v>0.26133469889642669</v>
      </c>
      <c r="AY6">
        <f t="shared" si="4"/>
        <v>0.24522472554156138</v>
      </c>
      <c r="AZ6">
        <f t="shared" si="5"/>
        <v>0.229110252825663</v>
      </c>
      <c r="BA6">
        <f t="shared" si="6"/>
        <v>0.21287187201101432</v>
      </c>
      <c r="BB6">
        <f t="shared" si="7"/>
        <v>0.19674689026206948</v>
      </c>
      <c r="BC6">
        <f t="shared" si="8"/>
        <v>0.18059914666757493</v>
      </c>
      <c r="BD6">
        <f t="shared" si="9"/>
        <v>0.16442622136811025</v>
      </c>
      <c r="BE6">
        <f t="shared" si="10"/>
        <v>0.14825864014932222</v>
      </c>
    </row>
    <row r="7" spans="1:57" x14ac:dyDescent="0.3">
      <c r="A7" t="s">
        <v>48</v>
      </c>
      <c r="B7" t="s">
        <v>49</v>
      </c>
      <c r="C7" t="s">
        <v>58</v>
      </c>
      <c r="D7" t="s">
        <v>51</v>
      </c>
      <c r="E7" t="s">
        <v>52</v>
      </c>
      <c r="F7" t="s">
        <v>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f t="shared" si="1"/>
        <v>0</v>
      </c>
      <c r="AW7">
        <f t="shared" si="2"/>
        <v>0</v>
      </c>
      <c r="AX7">
        <f t="shared" si="3"/>
        <v>0</v>
      </c>
      <c r="AY7">
        <f t="shared" si="4"/>
        <v>0</v>
      </c>
      <c r="AZ7">
        <f t="shared" si="5"/>
        <v>0</v>
      </c>
      <c r="BA7">
        <f t="shared" si="6"/>
        <v>0</v>
      </c>
      <c r="BB7">
        <f t="shared" si="7"/>
        <v>0</v>
      </c>
      <c r="BC7">
        <f t="shared" si="8"/>
        <v>0</v>
      </c>
      <c r="BD7">
        <f t="shared" si="9"/>
        <v>0</v>
      </c>
      <c r="BE7">
        <f t="shared" si="10"/>
        <v>0</v>
      </c>
    </row>
    <row r="8" spans="1:57" x14ac:dyDescent="0.3">
      <c r="A8" t="s">
        <v>48</v>
      </c>
      <c r="B8" t="s">
        <v>49</v>
      </c>
      <c r="C8" t="s">
        <v>59</v>
      </c>
      <c r="D8" t="s">
        <v>51</v>
      </c>
      <c r="E8" t="s">
        <v>52</v>
      </c>
      <c r="F8" t="s">
        <v>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1"/>
        <v>0</v>
      </c>
      <c r="AW8">
        <f t="shared" si="2"/>
        <v>0</v>
      </c>
      <c r="AX8">
        <f t="shared" si="3"/>
        <v>0</v>
      </c>
      <c r="AY8">
        <f t="shared" si="4"/>
        <v>0</v>
      </c>
      <c r="AZ8">
        <f t="shared" si="5"/>
        <v>0</v>
      </c>
      <c r="BA8">
        <f t="shared" si="6"/>
        <v>0</v>
      </c>
      <c r="BB8">
        <f t="shared" si="7"/>
        <v>0</v>
      </c>
      <c r="BC8">
        <f t="shared" si="8"/>
        <v>0</v>
      </c>
      <c r="BD8">
        <f t="shared" si="9"/>
        <v>0</v>
      </c>
      <c r="BE8">
        <f t="shared" si="10"/>
        <v>0</v>
      </c>
    </row>
    <row r="9" spans="1:57" x14ac:dyDescent="0.3">
      <c r="A9" t="s">
        <v>48</v>
      </c>
      <c r="B9" t="s">
        <v>49</v>
      </c>
      <c r="C9" t="s">
        <v>67</v>
      </c>
      <c r="D9" t="s">
        <v>51</v>
      </c>
      <c r="E9" t="s">
        <v>52</v>
      </c>
      <c r="F9" t="s">
        <v>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3.793549370848962E-5</v>
      </c>
      <c r="O9">
        <v>3.9497468911634007E-5</v>
      </c>
      <c r="P9">
        <v>3.9825574173546733E-5</v>
      </c>
      <c r="Q9">
        <v>5.3322454905281784E-6</v>
      </c>
      <c r="R9">
        <v>5.1639178186170566E-6</v>
      </c>
      <c r="S9">
        <v>4.9642304062671968E-6</v>
      </c>
      <c r="T9">
        <v>4.9325883385950989E-6</v>
      </c>
      <c r="U9">
        <v>1.3336535202416264E-5</v>
      </c>
      <c r="V9">
        <v>1.5554449805299907E-5</v>
      </c>
      <c r="W9">
        <v>1.523374443398699E-5</v>
      </c>
      <c r="X9">
        <v>1.6181942082143019E-5</v>
      </c>
      <c r="Y9">
        <v>1.90534705226913E-5</v>
      </c>
      <c r="Z9">
        <v>2.4214054530505984E-5</v>
      </c>
      <c r="AA9">
        <v>2.9053141639643273E-5</v>
      </c>
      <c r="AB9">
        <v>3.5703333108558105E-5</v>
      </c>
      <c r="AC9">
        <v>4.4368561560128103E-5</v>
      </c>
      <c r="AD9">
        <v>5.3171663586636984E-5</v>
      </c>
      <c r="AE9">
        <v>6.2841616230595228E-5</v>
      </c>
      <c r="AF9">
        <v>7.3391056914903972E-5</v>
      </c>
      <c r="AG9">
        <v>8.4417785087565218E-5</v>
      </c>
      <c r="AH9">
        <v>9.6145365209156789E-5</v>
      </c>
      <c r="AI9">
        <v>1.0879350351518816E-4</v>
      </c>
      <c r="AJ9">
        <v>1.2198015397218053E-4</v>
      </c>
      <c r="AK9">
        <v>1.3642447683307699E-4</v>
      </c>
      <c r="AL9">
        <v>1.5074512964904186E-4</v>
      </c>
      <c r="AM9">
        <v>1.6703803918805731E-4</v>
      </c>
      <c r="AN9">
        <v>1.8396800789785496E-4</v>
      </c>
      <c r="AO9">
        <v>2.0173070599292266E-4</v>
      </c>
      <c r="AP9">
        <v>2.2009176769596372E-4</v>
      </c>
      <c r="AQ9">
        <v>2.4053512516833441E-4</v>
      </c>
      <c r="AR9">
        <v>2.6039281157586318E-4</v>
      </c>
      <c r="AS9">
        <v>2.8253078382602841E-4</v>
      </c>
      <c r="AT9">
        <v>3.071228019915925E-4</v>
      </c>
      <c r="AU9">
        <v>3.3329214081430467E-4</v>
      </c>
      <c r="AV9">
        <f t="shared" si="1"/>
        <v>3.5444793918752715E-4</v>
      </c>
      <c r="AW9">
        <f t="shared" si="2"/>
        <v>3.7921877914254276E-4</v>
      </c>
      <c r="AX9">
        <f t="shared" si="3"/>
        <v>4.0353282734108264E-4</v>
      </c>
      <c r="AY9">
        <f t="shared" si="4"/>
        <v>4.2714690440357611E-4</v>
      </c>
      <c r="AZ9">
        <f t="shared" si="5"/>
        <v>4.5056604277744078E-4</v>
      </c>
      <c r="BA9">
        <f t="shared" si="6"/>
        <v>4.750317983026886E-4</v>
      </c>
      <c r="BB9">
        <f t="shared" si="7"/>
        <v>4.9869704652046043E-4</v>
      </c>
      <c r="BC9">
        <f t="shared" si="8"/>
        <v>5.2245892354640944E-4</v>
      </c>
      <c r="BD9">
        <f t="shared" si="9"/>
        <v>5.4640665571872166E-4</v>
      </c>
      <c r="BE9">
        <f t="shared" si="10"/>
        <v>5.7036459871102202E-4</v>
      </c>
    </row>
    <row r="10" spans="1:57" x14ac:dyDescent="0.3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F10" t="s">
        <v>65</v>
      </c>
      <c r="G10">
        <v>45.964899999999993</v>
      </c>
      <c r="H10">
        <v>46.482319497643687</v>
      </c>
      <c r="I10">
        <v>46.441475544013009</v>
      </c>
      <c r="J10">
        <v>46.006527394957928</v>
      </c>
      <c r="K10">
        <v>46.168721421257096</v>
      </c>
      <c r="L10">
        <v>45.938957663594636</v>
      </c>
      <c r="M10">
        <v>46.345792680427202</v>
      </c>
      <c r="N10">
        <v>47.454975188891673</v>
      </c>
      <c r="O10">
        <v>47.334911412621047</v>
      </c>
      <c r="P10">
        <v>47.203648959429707</v>
      </c>
      <c r="Q10">
        <v>47.225008878007031</v>
      </c>
      <c r="R10">
        <v>47.190544116670871</v>
      </c>
      <c r="S10">
        <v>47.323907588803195</v>
      </c>
      <c r="T10">
        <v>47.25170726386208</v>
      </c>
      <c r="U10">
        <v>47.879072653462693</v>
      </c>
      <c r="V10">
        <v>48.409658162942556</v>
      </c>
      <c r="W10">
        <v>47.957263694617062</v>
      </c>
      <c r="X10">
        <v>47.453412852679961</v>
      </c>
      <c r="Y10">
        <v>46.832705062046131</v>
      </c>
      <c r="Z10">
        <v>46.311863460996413</v>
      </c>
      <c r="AA10">
        <v>45.949820438871519</v>
      </c>
      <c r="AB10">
        <v>45.594120264136698</v>
      </c>
      <c r="AC10">
        <v>45.215757630092433</v>
      </c>
      <c r="AD10">
        <v>44.796510315044209</v>
      </c>
      <c r="AE10">
        <v>44.337628354251599</v>
      </c>
      <c r="AF10">
        <v>43.887301351075578</v>
      </c>
      <c r="AG10">
        <v>43.440793137348308</v>
      </c>
      <c r="AH10">
        <v>42.862876657353141</v>
      </c>
      <c r="AI10">
        <v>42.113911978231094</v>
      </c>
      <c r="AJ10">
        <v>41.237076645917455</v>
      </c>
      <c r="AK10">
        <v>40.170978700297923</v>
      </c>
      <c r="AL10">
        <v>38.988719968890457</v>
      </c>
      <c r="AM10">
        <v>37.824656091728109</v>
      </c>
      <c r="AN10">
        <v>36.72043366890702</v>
      </c>
      <c r="AO10">
        <v>35.610906578627102</v>
      </c>
      <c r="AP10">
        <v>34.555974302937344</v>
      </c>
      <c r="AQ10">
        <v>33.549000361962342</v>
      </c>
      <c r="AR10">
        <v>32.575425179787999</v>
      </c>
      <c r="AS10">
        <v>31.658108431843978</v>
      </c>
      <c r="AT10">
        <v>30.774153294482797</v>
      </c>
      <c r="AU10">
        <v>29.912931023804191</v>
      </c>
      <c r="AV10">
        <f t="shared" ref="AV10" si="11">SUM(AV11:AV17)</f>
        <v>28.97190048988978</v>
      </c>
      <c r="AW10">
        <f t="shared" ref="AW10" si="12">SUM(AW11:AW17)</f>
        <v>28.092835647610688</v>
      </c>
      <c r="AX10">
        <f t="shared" ref="AX10" si="13">SUM(AX11:AX17)</f>
        <v>27.202146265607819</v>
      </c>
      <c r="AY10">
        <f t="shared" ref="AY10" si="14">SUM(AY11:AY17)</f>
        <v>26.301560514096263</v>
      </c>
      <c r="AZ10">
        <f t="shared" ref="AZ10" si="15">SUM(AZ11:AZ17)</f>
        <v>25.398526215092133</v>
      </c>
      <c r="BA10">
        <f t="shared" ref="BA10" si="16">SUM(BA11:BA17)</f>
        <v>24.511986721526714</v>
      </c>
      <c r="BB10">
        <f t="shared" ref="BB10" si="17">SUM(BB11:BB17)</f>
        <v>23.61181570198141</v>
      </c>
      <c r="BC10">
        <f t="shared" ref="BC10" si="18">SUM(BC11:BC17)</f>
        <v>22.714136607714426</v>
      </c>
      <c r="BD10">
        <f t="shared" ref="BD10" si="19">SUM(BD11:BD17)</f>
        <v>21.81913765431992</v>
      </c>
      <c r="BE10">
        <f t="shared" ref="BE10" si="20">SUM(BE11:BE17)</f>
        <v>20.924132409520109</v>
      </c>
    </row>
    <row r="11" spans="1:57" x14ac:dyDescent="0.3">
      <c r="A11" t="s">
        <v>48</v>
      </c>
      <c r="B11" t="s">
        <v>49</v>
      </c>
      <c r="C11" t="s">
        <v>54</v>
      </c>
      <c r="D11" t="s">
        <v>51</v>
      </c>
      <c r="E11" t="s">
        <v>52</v>
      </c>
      <c r="F11" t="s">
        <v>65</v>
      </c>
      <c r="G11">
        <v>44.6233</v>
      </c>
      <c r="H11">
        <v>45.100406395600636</v>
      </c>
      <c r="I11">
        <v>45.007136448965561</v>
      </c>
      <c r="J11">
        <v>44.584739686916485</v>
      </c>
      <c r="K11">
        <v>44.675293852306787</v>
      </c>
      <c r="L11">
        <v>44.142155975583897</v>
      </c>
      <c r="M11">
        <v>44.383130722737683</v>
      </c>
      <c r="N11">
        <v>44.848152498280989</v>
      </c>
      <c r="O11">
        <v>43.786112966817768</v>
      </c>
      <c r="P11">
        <v>43.552932409323439</v>
      </c>
      <c r="Q11">
        <v>43.640638597608621</v>
      </c>
      <c r="R11">
        <v>43.612811635726317</v>
      </c>
      <c r="S11">
        <v>43.461685346707938</v>
      </c>
      <c r="T11">
        <v>43.295196181111898</v>
      </c>
      <c r="U11">
        <v>43.678999207143903</v>
      </c>
      <c r="V11">
        <v>44.163571672528875</v>
      </c>
      <c r="W11">
        <v>43.900972085542243</v>
      </c>
      <c r="X11">
        <v>43.547712366177265</v>
      </c>
      <c r="Y11">
        <v>43.031090517560585</v>
      </c>
      <c r="Z11">
        <v>42.562064416985521</v>
      </c>
      <c r="AA11">
        <v>42.218319808801539</v>
      </c>
      <c r="AB11">
        <v>41.863023628442953</v>
      </c>
      <c r="AC11">
        <v>41.465322946018077</v>
      </c>
      <c r="AD11">
        <v>41.011000308212012</v>
      </c>
      <c r="AE11">
        <v>40.509537557255641</v>
      </c>
      <c r="AF11">
        <v>40.008381544663344</v>
      </c>
      <c r="AG11">
        <v>39.501346346522098</v>
      </c>
      <c r="AH11">
        <v>38.837692681376758</v>
      </c>
      <c r="AI11">
        <v>37.967371301987825</v>
      </c>
      <c r="AJ11">
        <v>36.929940368610318</v>
      </c>
      <c r="AK11">
        <v>35.648336307105346</v>
      </c>
      <c r="AL11">
        <v>34.225129679195071</v>
      </c>
      <c r="AM11">
        <v>32.820523614695517</v>
      </c>
      <c r="AN11">
        <v>31.487714937735699</v>
      </c>
      <c r="AO11">
        <v>30.148212707812341</v>
      </c>
      <c r="AP11">
        <v>28.869858203213088</v>
      </c>
      <c r="AQ11">
        <v>27.646450217830015</v>
      </c>
      <c r="AR11">
        <v>26.458999358943245</v>
      </c>
      <c r="AS11">
        <v>25.333214425360449</v>
      </c>
      <c r="AT11">
        <v>24.239735605520259</v>
      </c>
      <c r="AU11">
        <v>23.163950483865804</v>
      </c>
      <c r="AV11">
        <f t="shared" si="1"/>
        <v>22.013191051898502</v>
      </c>
      <c r="AW11">
        <f t="shared" si="2"/>
        <v>20.923554018442246</v>
      </c>
      <c r="AX11">
        <f t="shared" si="3"/>
        <v>19.82096950677942</v>
      </c>
      <c r="AY11">
        <f t="shared" si="4"/>
        <v>18.70890153442997</v>
      </c>
      <c r="AZ11">
        <f t="shared" si="5"/>
        <v>17.595417485885719</v>
      </c>
      <c r="BA11">
        <f t="shared" si="6"/>
        <v>16.497346834676136</v>
      </c>
      <c r="BB11">
        <f t="shared" si="7"/>
        <v>15.385847959514649</v>
      </c>
      <c r="BC11">
        <f t="shared" si="8"/>
        <v>14.277157325972439</v>
      </c>
      <c r="BD11">
        <f t="shared" si="9"/>
        <v>13.171016845109989</v>
      </c>
      <c r="BE11">
        <f t="shared" si="10"/>
        <v>12.064660053155421</v>
      </c>
    </row>
    <row r="12" spans="1:57" x14ac:dyDescent="0.3">
      <c r="A12" t="s">
        <v>48</v>
      </c>
      <c r="B12" t="s">
        <v>49</v>
      </c>
      <c r="C12" t="s">
        <v>55</v>
      </c>
      <c r="D12" t="s">
        <v>51</v>
      </c>
      <c r="E12" t="s">
        <v>52</v>
      </c>
      <c r="F12" t="s">
        <v>65</v>
      </c>
      <c r="G12">
        <v>1.0045999999999999</v>
      </c>
      <c r="H12">
        <v>1.0049999999999999</v>
      </c>
      <c r="I12">
        <v>1.0305</v>
      </c>
      <c r="J12">
        <v>1.0367</v>
      </c>
      <c r="K12">
        <v>1.0672000000000001</v>
      </c>
      <c r="L12">
        <v>1.051002195913509</v>
      </c>
      <c r="M12">
        <v>1.0634021999808252</v>
      </c>
      <c r="N12">
        <v>1.0704022108494522</v>
      </c>
      <c r="O12">
        <v>1.1151022096416188</v>
      </c>
      <c r="P12">
        <v>1.0765238915793545</v>
      </c>
      <c r="Q12">
        <v>1.0778641293257265</v>
      </c>
      <c r="R12">
        <v>1.0667876566302685</v>
      </c>
      <c r="S12">
        <v>1.0687950721571728</v>
      </c>
      <c r="T12">
        <v>1.1026953484490563</v>
      </c>
      <c r="U12">
        <v>1.0749123552016273</v>
      </c>
      <c r="V12">
        <v>1.1010480216799807</v>
      </c>
      <c r="W12">
        <v>1.1296269819688414</v>
      </c>
      <c r="X12">
        <v>1.1664487848762888</v>
      </c>
      <c r="Y12">
        <v>1.223046042865332</v>
      </c>
      <c r="Z12">
        <v>1.2953264800432691</v>
      </c>
      <c r="AA12">
        <v>1.3844560962269807</v>
      </c>
      <c r="AB12">
        <v>1.4783427180542521</v>
      </c>
      <c r="AC12">
        <v>1.5786025438782825</v>
      </c>
      <c r="AD12">
        <v>1.6817475115517251</v>
      </c>
      <c r="AE12">
        <v>1.7875137678891773</v>
      </c>
      <c r="AF12">
        <v>1.8968123464564202</v>
      </c>
      <c r="AG12">
        <v>2.0117156419084337</v>
      </c>
      <c r="AH12">
        <v>2.1475071024820238</v>
      </c>
      <c r="AI12">
        <v>2.318358176690817</v>
      </c>
      <c r="AJ12">
        <v>2.5230603641539173</v>
      </c>
      <c r="AK12">
        <v>2.7793487321388066</v>
      </c>
      <c r="AL12">
        <v>3.0579195976428588</v>
      </c>
      <c r="AM12">
        <v>3.3271388196895626</v>
      </c>
      <c r="AN12">
        <v>3.5754850492381154</v>
      </c>
      <c r="AO12">
        <v>3.821012236374544</v>
      </c>
      <c r="AP12">
        <v>4.0569905053808704</v>
      </c>
      <c r="AQ12">
        <v>4.2812441006307171</v>
      </c>
      <c r="AR12">
        <v>4.4983616952592094</v>
      </c>
      <c r="AS12">
        <v>4.7082713780662422</v>
      </c>
      <c r="AT12">
        <v>4.9176483933607997</v>
      </c>
      <c r="AU12">
        <v>5.1298116196816084</v>
      </c>
      <c r="AV12">
        <f t="shared" si="1"/>
        <v>5.3419939582607299</v>
      </c>
      <c r="AW12">
        <f t="shared" si="2"/>
        <v>5.5518588392112065</v>
      </c>
      <c r="AX12">
        <f t="shared" si="3"/>
        <v>5.7633729838730687</v>
      </c>
      <c r="AY12">
        <f t="shared" si="4"/>
        <v>5.9749860790436742</v>
      </c>
      <c r="AZ12">
        <f t="shared" si="5"/>
        <v>6.1859230793149891</v>
      </c>
      <c r="BA12">
        <f t="shared" si="6"/>
        <v>6.3969226325230011</v>
      </c>
      <c r="BB12">
        <f t="shared" si="7"/>
        <v>6.6084160274128863</v>
      </c>
      <c r="BC12">
        <f t="shared" si="8"/>
        <v>6.8195309526012124</v>
      </c>
      <c r="BD12">
        <f t="shared" si="9"/>
        <v>7.0306305627430561</v>
      </c>
      <c r="BE12">
        <f t="shared" si="10"/>
        <v>7.2418916369993553</v>
      </c>
    </row>
    <row r="13" spans="1:57" x14ac:dyDescent="0.3">
      <c r="A13" t="s">
        <v>48</v>
      </c>
      <c r="B13" t="s">
        <v>49</v>
      </c>
      <c r="C13" t="s">
        <v>56</v>
      </c>
      <c r="D13" t="s">
        <v>51</v>
      </c>
      <c r="E13" t="s">
        <v>52</v>
      </c>
      <c r="F13" t="s">
        <v>65</v>
      </c>
      <c r="G13">
        <v>1.8000000000000002E-3</v>
      </c>
      <c r="H13">
        <v>4.3413102043045347E-2</v>
      </c>
      <c r="I13">
        <v>5.5339095047453359E-2</v>
      </c>
      <c r="J13">
        <v>6.2787708041437545E-2</v>
      </c>
      <c r="K13">
        <v>7.4727568950308174E-2</v>
      </c>
      <c r="L13">
        <v>7.849948916980326E-2</v>
      </c>
      <c r="M13">
        <v>9.4659754775840627E-2</v>
      </c>
      <c r="N13">
        <v>9.4920476813894372E-2</v>
      </c>
      <c r="O13">
        <v>0.12169623321593223</v>
      </c>
      <c r="P13">
        <v>9.239262667645709E-2</v>
      </c>
      <c r="Q13">
        <v>7.6806065580289573E-2</v>
      </c>
      <c r="R13">
        <v>7.8844040894674783E-2</v>
      </c>
      <c r="S13">
        <v>0.12282489011001392</v>
      </c>
      <c r="T13">
        <v>0.14821119772327548</v>
      </c>
      <c r="U13">
        <v>0.15075325169532627</v>
      </c>
      <c r="V13">
        <v>0.15892447001483123</v>
      </c>
      <c r="W13">
        <v>0.16025307324805516</v>
      </c>
      <c r="X13">
        <v>0.16873397026716111</v>
      </c>
      <c r="Y13">
        <v>0.19046157898013993</v>
      </c>
      <c r="Z13">
        <v>0.2247307484006662</v>
      </c>
      <c r="AA13">
        <v>0.24897264952935355</v>
      </c>
      <c r="AB13">
        <v>0.2786161907044527</v>
      </c>
      <c r="AC13">
        <v>0.31187276155922428</v>
      </c>
      <c r="AD13">
        <v>0.35020435893041418</v>
      </c>
      <c r="AE13">
        <v>0.38623240573259676</v>
      </c>
      <c r="AF13">
        <v>0.41872908055868902</v>
      </c>
      <c r="AG13">
        <v>0.44830208208918387</v>
      </c>
      <c r="AH13">
        <v>0.48170365596940029</v>
      </c>
      <c r="AI13">
        <v>0.5169968437059228</v>
      </c>
      <c r="AJ13">
        <v>0.55748949068043752</v>
      </c>
      <c r="AK13">
        <v>0.60385061036468257</v>
      </c>
      <c r="AL13">
        <v>0.65240587697828634</v>
      </c>
      <c r="AM13">
        <v>0.70387143288642906</v>
      </c>
      <c r="AN13">
        <v>0.75709946865260236</v>
      </c>
      <c r="AO13">
        <v>0.81035779726011758</v>
      </c>
      <c r="AP13">
        <v>0.86082053497631883</v>
      </c>
      <c r="AQ13">
        <v>0.91089040290936452</v>
      </c>
      <c r="AR13">
        <v>0.96136165462586165</v>
      </c>
      <c r="AS13">
        <v>1.0091252919970362</v>
      </c>
      <c r="AT13">
        <v>1.0550799488250957</v>
      </c>
      <c r="AU13">
        <v>1.1005135756282254</v>
      </c>
      <c r="AV13">
        <f t="shared" si="1"/>
        <v>1.1492835666881973</v>
      </c>
      <c r="AW13">
        <f t="shared" si="2"/>
        <v>1.1952424398796495</v>
      </c>
      <c r="AX13">
        <f t="shared" si="3"/>
        <v>1.2417803386921378</v>
      </c>
      <c r="AY13">
        <f t="shared" si="4"/>
        <v>1.2888188671383176</v>
      </c>
      <c r="AZ13">
        <f t="shared" si="5"/>
        <v>1.3358599641125437</v>
      </c>
      <c r="BA13">
        <f t="shared" si="6"/>
        <v>1.3822158019343647</v>
      </c>
      <c r="BB13">
        <f t="shared" si="7"/>
        <v>1.4291913872103521</v>
      </c>
      <c r="BC13">
        <f t="shared" si="8"/>
        <v>1.4760389813672816</v>
      </c>
      <c r="BD13">
        <f t="shared" si="9"/>
        <v>1.5227564958192943</v>
      </c>
      <c r="BE13">
        <f t="shared" si="10"/>
        <v>1.569497398942687</v>
      </c>
    </row>
    <row r="14" spans="1:57" x14ac:dyDescent="0.3">
      <c r="A14" t="s">
        <v>48</v>
      </c>
      <c r="B14" t="s">
        <v>49</v>
      </c>
      <c r="C14" t="s">
        <v>57</v>
      </c>
      <c r="D14" t="s">
        <v>51</v>
      </c>
      <c r="E14" t="s">
        <v>52</v>
      </c>
      <c r="F14" t="s">
        <v>65</v>
      </c>
      <c r="G14">
        <v>0.33229999999999998</v>
      </c>
      <c r="H14">
        <v>0.33350000000000002</v>
      </c>
      <c r="I14">
        <v>0.34849999999999998</v>
      </c>
      <c r="J14">
        <v>0.32229999999999998</v>
      </c>
      <c r="K14">
        <v>0.35149999999999998</v>
      </c>
      <c r="L14">
        <v>0.6673</v>
      </c>
      <c r="M14">
        <v>0.80459999999999998</v>
      </c>
      <c r="N14">
        <v>1.4415</v>
      </c>
      <c r="O14">
        <v>2.3119999999999998</v>
      </c>
      <c r="P14">
        <v>2.4817999999999998</v>
      </c>
      <c r="Q14">
        <v>2.4297</v>
      </c>
      <c r="R14">
        <v>2.4321000000000002</v>
      </c>
      <c r="S14">
        <v>2.6705999999999999</v>
      </c>
      <c r="T14">
        <v>2.7056</v>
      </c>
      <c r="U14">
        <v>2.9744000000000002</v>
      </c>
      <c r="V14">
        <v>2.9861</v>
      </c>
      <c r="W14">
        <v>2.7663741929080086</v>
      </c>
      <c r="X14">
        <v>2.57027169509246</v>
      </c>
      <c r="Y14">
        <v>2.3874680910474519</v>
      </c>
      <c r="Z14">
        <v>2.2272794644881708</v>
      </c>
      <c r="AA14">
        <v>2.0901833940446752</v>
      </c>
      <c r="AB14">
        <v>1.9660643406082057</v>
      </c>
      <c r="AC14">
        <v>1.8516388800712833</v>
      </c>
      <c r="AD14">
        <v>1.744984227209327</v>
      </c>
      <c r="AE14">
        <v>1.6455077806349558</v>
      </c>
      <c r="AF14">
        <v>1.554257777540736</v>
      </c>
      <c r="AG14">
        <v>1.4699985358873016</v>
      </c>
      <c r="AH14">
        <v>1.3862048704747973</v>
      </c>
      <c r="AI14">
        <v>1.3009904028530506</v>
      </c>
      <c r="AJ14">
        <v>1.2158953510652593</v>
      </c>
      <c r="AK14">
        <v>1.1282817572666246</v>
      </c>
      <c r="AL14">
        <v>1.0417817243195566</v>
      </c>
      <c r="AM14">
        <v>0.96139142961478197</v>
      </c>
      <c r="AN14">
        <v>0.8881820454391427</v>
      </c>
      <c r="AO14">
        <v>0.81915169344931404</v>
      </c>
      <c r="AP14">
        <v>0.75590117820039249</v>
      </c>
      <c r="AQ14">
        <v>0.69775998385492866</v>
      </c>
      <c r="AR14">
        <v>0.64377978426282167</v>
      </c>
      <c r="AS14">
        <v>0.59430810626951847</v>
      </c>
      <c r="AT14">
        <v>0.54822391358463518</v>
      </c>
      <c r="AU14">
        <v>0.50489460932819075</v>
      </c>
      <c r="AV14">
        <f t="shared" si="1"/>
        <v>0.45340729354052201</v>
      </c>
      <c r="AW14">
        <f t="shared" si="2"/>
        <v>0.40787519788135285</v>
      </c>
      <c r="AX14">
        <f t="shared" si="3"/>
        <v>0.36143709307471283</v>
      </c>
      <c r="AY14">
        <f t="shared" si="4"/>
        <v>0.31398970574187501</v>
      </c>
      <c r="AZ14">
        <f t="shared" si="5"/>
        <v>0.26618677762178322</v>
      </c>
      <c r="BA14">
        <f t="shared" si="6"/>
        <v>0.22008125637897535</v>
      </c>
      <c r="BB14">
        <f t="shared" si="7"/>
        <v>0.17266254660243874</v>
      </c>
      <c r="BC14">
        <f t="shared" si="8"/>
        <v>0.1254342131917241</v>
      </c>
      <c r="BD14">
        <f t="shared" si="9"/>
        <v>7.8480335071461127E-2</v>
      </c>
      <c r="BE14">
        <f t="shared" si="10"/>
        <v>3.1551047286910716E-2</v>
      </c>
    </row>
    <row r="15" spans="1:57" x14ac:dyDescent="0.3">
      <c r="A15" t="s">
        <v>48</v>
      </c>
      <c r="B15" t="s">
        <v>49</v>
      </c>
      <c r="C15" t="s">
        <v>58</v>
      </c>
      <c r="D15" t="s">
        <v>51</v>
      </c>
      <c r="E15" t="s">
        <v>52</v>
      </c>
      <c r="F15" t="s">
        <v>65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f t="shared" si="1"/>
        <v>0</v>
      </c>
      <c r="AW15">
        <f t="shared" si="2"/>
        <v>0</v>
      </c>
      <c r="AX15">
        <f t="shared" si="3"/>
        <v>0</v>
      </c>
      <c r="AY15">
        <f t="shared" si="4"/>
        <v>0</v>
      </c>
      <c r="AZ15">
        <f t="shared" si="5"/>
        <v>0</v>
      </c>
      <c r="BA15">
        <f t="shared" si="6"/>
        <v>0</v>
      </c>
      <c r="BB15">
        <f t="shared" si="7"/>
        <v>0</v>
      </c>
      <c r="BC15">
        <f t="shared" si="8"/>
        <v>0</v>
      </c>
      <c r="BD15">
        <f t="shared" si="9"/>
        <v>0</v>
      </c>
      <c r="BE15">
        <f t="shared" si="10"/>
        <v>0</v>
      </c>
    </row>
    <row r="16" spans="1:57" x14ac:dyDescent="0.3">
      <c r="A16" t="s">
        <v>48</v>
      </c>
      <c r="B16" t="s">
        <v>49</v>
      </c>
      <c r="C16" t="s">
        <v>59</v>
      </c>
      <c r="D16" t="s">
        <v>51</v>
      </c>
      <c r="E16" t="s">
        <v>52</v>
      </c>
      <c r="F16" t="s">
        <v>65</v>
      </c>
      <c r="G16">
        <v>2.8999999999999998E-3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f t="shared" si="1"/>
        <v>0</v>
      </c>
      <c r="AW16">
        <f t="shared" si="2"/>
        <v>0</v>
      </c>
      <c r="AX16">
        <f t="shared" si="3"/>
        <v>0</v>
      </c>
      <c r="AY16">
        <f t="shared" si="4"/>
        <v>0</v>
      </c>
      <c r="AZ16">
        <f t="shared" si="5"/>
        <v>0</v>
      </c>
      <c r="BA16">
        <f t="shared" si="6"/>
        <v>0</v>
      </c>
      <c r="BB16">
        <f t="shared" si="7"/>
        <v>0</v>
      </c>
      <c r="BC16">
        <f t="shared" si="8"/>
        <v>0</v>
      </c>
      <c r="BD16">
        <f t="shared" si="9"/>
        <v>0</v>
      </c>
      <c r="BE16">
        <f t="shared" si="10"/>
        <v>0</v>
      </c>
    </row>
    <row r="17" spans="1:57" x14ac:dyDescent="0.3">
      <c r="A17" t="s">
        <v>48</v>
      </c>
      <c r="B17" t="s">
        <v>49</v>
      </c>
      <c r="C17" t="s">
        <v>67</v>
      </c>
      <c r="D17" t="s">
        <v>51</v>
      </c>
      <c r="E17" t="s">
        <v>52</v>
      </c>
      <c r="F17" t="s">
        <v>65</v>
      </c>
      <c r="G17">
        <v>0</v>
      </c>
      <c r="H17">
        <v>0</v>
      </c>
      <c r="I17">
        <v>0</v>
      </c>
      <c r="J17">
        <v>0</v>
      </c>
      <c r="K17">
        <v>0</v>
      </c>
      <c r="L17">
        <v>2.9274267209352331E-9</v>
      </c>
      <c r="M17">
        <v>2.9328489611893225E-9</v>
      </c>
      <c r="N17">
        <v>2.9473381966702814E-9</v>
      </c>
      <c r="O17">
        <v>2.9457280044223451E-9</v>
      </c>
      <c r="P17">
        <v>3.1850456551858559E-8</v>
      </c>
      <c r="Q17">
        <v>8.5492393468038714E-8</v>
      </c>
      <c r="R17">
        <v>7.8341961793657364E-7</v>
      </c>
      <c r="S17">
        <v>2.2798280696734478E-6</v>
      </c>
      <c r="T17">
        <v>4.5365778546222713E-6</v>
      </c>
      <c r="U17">
        <v>7.8394218338878283E-6</v>
      </c>
      <c r="V17">
        <v>1.3998718873568932E-5</v>
      </c>
      <c r="W17">
        <v>3.7360949913116036E-5</v>
      </c>
      <c r="X17">
        <v>2.4603626678450225E-4</v>
      </c>
      <c r="Y17">
        <v>6.3883159261500283E-4</v>
      </c>
      <c r="Z17">
        <v>2.4623510787805856E-3</v>
      </c>
      <c r="AA17">
        <v>7.8884902689649265E-3</v>
      </c>
      <c r="AB17">
        <v>8.0733863268328786E-3</v>
      </c>
      <c r="AC17">
        <v>8.3204985655645596E-3</v>
      </c>
      <c r="AD17">
        <v>8.5739091407306071E-3</v>
      </c>
      <c r="AE17">
        <v>8.8368427392207499E-3</v>
      </c>
      <c r="AF17">
        <v>9.120601856386603E-3</v>
      </c>
      <c r="AG17">
        <v>9.430530941292278E-3</v>
      </c>
      <c r="AH17">
        <v>9.7683470501588304E-3</v>
      </c>
      <c r="AI17">
        <v>1.0195252993477991E-2</v>
      </c>
      <c r="AJ17">
        <v>1.0691071407523496E-2</v>
      </c>
      <c r="AK17">
        <v>1.1161293422463355E-2</v>
      </c>
      <c r="AL17">
        <v>1.1483090754690064E-2</v>
      </c>
      <c r="AM17">
        <v>1.1730794841809592E-2</v>
      </c>
      <c r="AN17">
        <v>1.1952167841459888E-2</v>
      </c>
      <c r="AO17">
        <v>1.2172143730785684E-2</v>
      </c>
      <c r="AP17">
        <v>1.2403881166673365E-2</v>
      </c>
      <c r="AQ17">
        <v>1.2655656737317183E-2</v>
      </c>
      <c r="AR17">
        <v>1.2922686696857543E-2</v>
      </c>
      <c r="AS17">
        <v>1.3189230150729099E-2</v>
      </c>
      <c r="AT17">
        <v>1.3465433192006005E-2</v>
      </c>
      <c r="AU17">
        <v>1.3760735300366417E-2</v>
      </c>
      <c r="AV17">
        <f t="shared" si="1"/>
        <v>1.4024619501829316E-2</v>
      </c>
      <c r="AW17">
        <f t="shared" si="2"/>
        <v>1.4305152196231963E-2</v>
      </c>
      <c r="AX17">
        <f t="shared" si="3"/>
        <v>1.4586343188481288E-2</v>
      </c>
      <c r="AY17">
        <f t="shared" si="4"/>
        <v>1.4864327742427741E-2</v>
      </c>
      <c r="AZ17">
        <f t="shared" si="5"/>
        <v>1.5138908157099729E-2</v>
      </c>
      <c r="BA17">
        <f t="shared" si="6"/>
        <v>1.5420196014234944E-2</v>
      </c>
      <c r="BB17">
        <f t="shared" si="7"/>
        <v>1.5697781241082343E-2</v>
      </c>
      <c r="BC17">
        <f t="shared" si="8"/>
        <v>1.5975134581768025E-2</v>
      </c>
      <c r="BD17">
        <f t="shared" si="9"/>
        <v>1.6253415576121477E-2</v>
      </c>
      <c r="BE17">
        <f t="shared" si="10"/>
        <v>1.6532273135734243E-2</v>
      </c>
    </row>
    <row r="18" spans="1:57" x14ac:dyDescent="0.3">
      <c r="A18" t="s">
        <v>48</v>
      </c>
      <c r="B18" t="s">
        <v>49</v>
      </c>
      <c r="C18" t="s">
        <v>50</v>
      </c>
      <c r="D18" t="s">
        <v>51</v>
      </c>
      <c r="E18" t="s">
        <v>52</v>
      </c>
      <c r="F18" t="s">
        <v>61</v>
      </c>
      <c r="G18">
        <v>59.71779999999999</v>
      </c>
      <c r="H18">
        <v>58.513999999999982</v>
      </c>
      <c r="I18">
        <v>57.844199999999994</v>
      </c>
      <c r="J18">
        <v>56.167323693961016</v>
      </c>
      <c r="K18">
        <v>56.276907269604258</v>
      </c>
      <c r="L18">
        <v>54.626991078432589</v>
      </c>
      <c r="M18">
        <v>55.54165327932634</v>
      </c>
      <c r="N18">
        <v>54.372210124438212</v>
      </c>
      <c r="O18">
        <v>53.863507350775983</v>
      </c>
      <c r="P18">
        <v>53.315452302646605</v>
      </c>
      <c r="Q18">
        <v>54.069288656149816</v>
      </c>
      <c r="R18">
        <v>54.731276067727038</v>
      </c>
      <c r="S18">
        <v>54.512767224911109</v>
      </c>
      <c r="T18">
        <v>55.713502392817951</v>
      </c>
      <c r="U18">
        <v>56.904394265280025</v>
      </c>
      <c r="V18">
        <v>56.840784425628378</v>
      </c>
      <c r="W18">
        <v>55.747979813120949</v>
      </c>
      <c r="X18">
        <v>54.675647849257942</v>
      </c>
      <c r="Y18">
        <v>53.899592402147086</v>
      </c>
      <c r="Z18">
        <v>53.027811811767279</v>
      </c>
      <c r="AA18">
        <v>52.054637461612039</v>
      </c>
      <c r="AB18">
        <v>51.266877418910276</v>
      </c>
      <c r="AC18">
        <v>50.476188485299851</v>
      </c>
      <c r="AD18">
        <v>49.693397751381355</v>
      </c>
      <c r="AE18">
        <v>48.735135222721958</v>
      </c>
      <c r="AF18">
        <v>47.728641032397789</v>
      </c>
      <c r="AG18">
        <v>46.662952313713546</v>
      </c>
      <c r="AH18">
        <v>45.513745448251804</v>
      </c>
      <c r="AI18">
        <v>44.291989544678216</v>
      </c>
      <c r="AJ18">
        <v>43.007289902523944</v>
      </c>
      <c r="AK18">
        <v>41.680850778583569</v>
      </c>
      <c r="AL18">
        <v>40.272296902057093</v>
      </c>
      <c r="AM18">
        <v>38.751891048329639</v>
      </c>
      <c r="AN18">
        <v>37.254302127371297</v>
      </c>
      <c r="AO18">
        <v>35.791568469079174</v>
      </c>
      <c r="AP18">
        <v>34.295058504915083</v>
      </c>
      <c r="AQ18">
        <v>32.893594905138087</v>
      </c>
      <c r="AR18">
        <v>31.669717123358417</v>
      </c>
      <c r="AS18">
        <v>30.489548981423155</v>
      </c>
      <c r="AT18">
        <v>29.352770446554686</v>
      </c>
      <c r="AU18">
        <v>28.312030972372973</v>
      </c>
      <c r="AV18">
        <f t="shared" ref="AV18" si="21">SUM(AV19:AV25)</f>
        <v>27.099510123069333</v>
      </c>
      <c r="AW18">
        <f t="shared" ref="AW18" si="22">SUM(AW19:AW25)</f>
        <v>25.989335926467142</v>
      </c>
      <c r="AX18">
        <f t="shared" ref="AX18" si="23">SUM(AX19:AX25)</f>
        <v>24.872533359957938</v>
      </c>
      <c r="AY18">
        <f t="shared" ref="AY18" si="24">SUM(AY19:AY25)</f>
        <v>23.740285399954605</v>
      </c>
      <c r="AZ18">
        <f t="shared" ref="AZ18" si="25">SUM(AZ19:AZ25)</f>
        <v>22.591598783980299</v>
      </c>
      <c r="BA18">
        <f t="shared" ref="BA18" si="26">SUM(BA19:BA25)</f>
        <v>21.479190757278811</v>
      </c>
      <c r="BB18">
        <f t="shared" ref="BB18" si="27">SUM(BB19:BB25)</f>
        <v>20.344221371221249</v>
      </c>
      <c r="BC18">
        <f t="shared" ref="BC18" si="28">SUM(BC19:BC25)</f>
        <v>19.21025034843392</v>
      </c>
      <c r="BD18">
        <f t="shared" ref="BD18" si="29">SUM(BD19:BD25)</f>
        <v>18.080875077433902</v>
      </c>
      <c r="BE18">
        <f t="shared" ref="BE18" si="30">SUM(BE19:BE25)</f>
        <v>16.954110921088418</v>
      </c>
    </row>
    <row r="19" spans="1:57" x14ac:dyDescent="0.3">
      <c r="A19" t="s">
        <v>48</v>
      </c>
      <c r="B19" t="s">
        <v>49</v>
      </c>
      <c r="C19" t="s">
        <v>54</v>
      </c>
      <c r="D19" t="s">
        <v>51</v>
      </c>
      <c r="E19" t="s">
        <v>52</v>
      </c>
      <c r="F19" t="s">
        <v>61</v>
      </c>
      <c r="G19">
        <v>58.105799999999995</v>
      </c>
      <c r="H19">
        <v>56.750799999999984</v>
      </c>
      <c r="I19">
        <v>55.9193</v>
      </c>
      <c r="J19">
        <v>54.322952643245038</v>
      </c>
      <c r="K19">
        <v>54.204840471027893</v>
      </c>
      <c r="L19">
        <v>51.51811336458141</v>
      </c>
      <c r="M19">
        <v>50.898408724126597</v>
      </c>
      <c r="N19">
        <v>49.295035060578769</v>
      </c>
      <c r="O19">
        <v>49.657986658733208</v>
      </c>
      <c r="P19">
        <v>49.259449985029129</v>
      </c>
      <c r="Q19">
        <v>49.7285638353409</v>
      </c>
      <c r="R19">
        <v>50.530602974954157</v>
      </c>
      <c r="S19">
        <v>50.177730872579836</v>
      </c>
      <c r="T19">
        <v>51.660427957767048</v>
      </c>
      <c r="U19">
        <v>52.785623072207933</v>
      </c>
      <c r="V19">
        <v>52.84676490727211</v>
      </c>
      <c r="W19">
        <v>51.873329353111039</v>
      </c>
      <c r="X19">
        <v>50.779186176958959</v>
      </c>
      <c r="Y19">
        <v>49.975684214627684</v>
      </c>
      <c r="Z19">
        <v>49.072013008434404</v>
      </c>
      <c r="AA19">
        <v>48.08257247495515</v>
      </c>
      <c r="AB19">
        <v>47.27760517521687</v>
      </c>
      <c r="AC19">
        <v>46.464744841244951</v>
      </c>
      <c r="AD19">
        <v>45.660286734744446</v>
      </c>
      <c r="AE19">
        <v>44.671732387781319</v>
      </c>
      <c r="AF19">
        <v>43.623693759894039</v>
      </c>
      <c r="AG19">
        <v>42.503682393655744</v>
      </c>
      <c r="AH19">
        <v>41.283182657194779</v>
      </c>
      <c r="AI19">
        <v>39.971887829685862</v>
      </c>
      <c r="AJ19">
        <v>38.571817177567226</v>
      </c>
      <c r="AK19">
        <v>37.11046475384925</v>
      </c>
      <c r="AL19">
        <v>35.560175911509397</v>
      </c>
      <c r="AM19">
        <v>33.889056080124455</v>
      </c>
      <c r="AN19">
        <v>32.245785003231823</v>
      </c>
      <c r="AO19">
        <v>30.64614874652181</v>
      </c>
      <c r="AP19">
        <v>29.011434989130592</v>
      </c>
      <c r="AQ19">
        <v>27.483295080732521</v>
      </c>
      <c r="AR19">
        <v>26.152546869145223</v>
      </c>
      <c r="AS19">
        <v>24.868820796797898</v>
      </c>
      <c r="AT19">
        <v>23.628513909036155</v>
      </c>
      <c r="AU19">
        <v>22.488204968557756</v>
      </c>
      <c r="AV19">
        <f t="shared" si="1"/>
        <v>21.170012369516371</v>
      </c>
      <c r="AW19">
        <f t="shared" si="2"/>
        <v>19.957914334361249</v>
      </c>
      <c r="AX19">
        <f t="shared" si="3"/>
        <v>18.73859893633562</v>
      </c>
      <c r="AY19">
        <f t="shared" si="4"/>
        <v>17.503612729682118</v>
      </c>
      <c r="AZ19">
        <f t="shared" si="5"/>
        <v>16.251489294411385</v>
      </c>
      <c r="BA19">
        <f t="shared" si="6"/>
        <v>15.036921206394709</v>
      </c>
      <c r="BB19">
        <f t="shared" si="7"/>
        <v>13.798978530879594</v>
      </c>
      <c r="BC19">
        <f t="shared" si="8"/>
        <v>12.562140439280938</v>
      </c>
      <c r="BD19">
        <f t="shared" si="9"/>
        <v>11.329991836829777</v>
      </c>
      <c r="BE19">
        <f t="shared" si="10"/>
        <v>10.100571556876275</v>
      </c>
    </row>
    <row r="20" spans="1:57" x14ac:dyDescent="0.3">
      <c r="A20" t="s">
        <v>48</v>
      </c>
      <c r="B20" t="s">
        <v>49</v>
      </c>
      <c r="C20" t="s">
        <v>55</v>
      </c>
      <c r="D20" t="s">
        <v>51</v>
      </c>
      <c r="E20" t="s">
        <v>52</v>
      </c>
      <c r="F20" t="s">
        <v>61</v>
      </c>
      <c r="G20">
        <v>1.3683000000000001</v>
      </c>
      <c r="H20">
        <v>1.4103000000000003</v>
      </c>
      <c r="I20">
        <v>1.3923000000000001</v>
      </c>
      <c r="J20">
        <v>1.1221251350216055</v>
      </c>
      <c r="K20">
        <v>1.1079223272096206</v>
      </c>
      <c r="L20">
        <v>1.1284260532256973</v>
      </c>
      <c r="M20">
        <v>1.0895323290622876</v>
      </c>
      <c r="N20">
        <v>1.0516301903935716</v>
      </c>
      <c r="O20">
        <v>0.95374387574192288</v>
      </c>
      <c r="P20">
        <v>0.99625750466107521</v>
      </c>
      <c r="Q20">
        <v>1.037613864135444</v>
      </c>
      <c r="R20">
        <v>1.0400526610705936</v>
      </c>
      <c r="S20">
        <v>1.033294771581649</v>
      </c>
      <c r="T20">
        <v>1.0249580818346173</v>
      </c>
      <c r="U20">
        <v>1.0014398489464504</v>
      </c>
      <c r="V20">
        <v>1.0187173868802217</v>
      </c>
      <c r="W20">
        <v>0.91185860347212322</v>
      </c>
      <c r="X20">
        <v>0.94611639837670702</v>
      </c>
      <c r="Y20">
        <v>0.96902220588792509</v>
      </c>
      <c r="Z20">
        <v>0.99269237394459464</v>
      </c>
      <c r="AA20">
        <v>1.0211098514769681</v>
      </c>
      <c r="AB20">
        <v>1.0447603204864313</v>
      </c>
      <c r="AC20">
        <v>1.0723946554157986</v>
      </c>
      <c r="AD20">
        <v>1.1051039300693279</v>
      </c>
      <c r="AE20">
        <v>1.1543183929437464</v>
      </c>
      <c r="AF20">
        <v>1.2127552442679734</v>
      </c>
      <c r="AG20">
        <v>1.2827668104487202</v>
      </c>
      <c r="AH20">
        <v>1.3676878995081749</v>
      </c>
      <c r="AI20">
        <v>1.4700242644971304</v>
      </c>
      <c r="AJ20">
        <v>1.5925326835498481</v>
      </c>
      <c r="AK20">
        <v>1.7332844848631601</v>
      </c>
      <c r="AL20">
        <v>1.8835805775890158</v>
      </c>
      <c r="AM20">
        <v>2.0502487467116746</v>
      </c>
      <c r="AN20">
        <v>2.2169391426308036</v>
      </c>
      <c r="AO20">
        <v>2.3817593654364813</v>
      </c>
      <c r="AP20">
        <v>2.5558532199780912</v>
      </c>
      <c r="AQ20">
        <v>2.7166161606404877</v>
      </c>
      <c r="AR20">
        <v>2.8550554508878694</v>
      </c>
      <c r="AS20">
        <v>2.9906722525882161</v>
      </c>
      <c r="AT20">
        <v>3.1256223255979805</v>
      </c>
      <c r="AU20">
        <v>3.2541726827208683</v>
      </c>
      <c r="AV20">
        <f t="shared" si="1"/>
        <v>3.3921317501483372</v>
      </c>
      <c r="AW20">
        <f t="shared" si="2"/>
        <v>3.5248268009847266</v>
      </c>
      <c r="AX20">
        <f t="shared" si="3"/>
        <v>3.6579307188110874</v>
      </c>
      <c r="AY20">
        <f t="shared" si="4"/>
        <v>3.7915181270596463</v>
      </c>
      <c r="AZ20">
        <f t="shared" si="5"/>
        <v>3.9262629731470042</v>
      </c>
      <c r="BA20">
        <f t="shared" si="6"/>
        <v>4.0590202056518478</v>
      </c>
      <c r="BB20">
        <f t="shared" si="7"/>
        <v>4.192927484231916</v>
      </c>
      <c r="BC20">
        <f t="shared" si="8"/>
        <v>4.3267805846104466</v>
      </c>
      <c r="BD20">
        <f t="shared" si="9"/>
        <v>4.4604587027961315</v>
      </c>
      <c r="BE20">
        <f t="shared" si="10"/>
        <v>4.5939355415645196</v>
      </c>
    </row>
    <row r="21" spans="1:57" x14ac:dyDescent="0.3">
      <c r="A21" t="s">
        <v>48</v>
      </c>
      <c r="B21" t="s">
        <v>49</v>
      </c>
      <c r="C21" t="s">
        <v>56</v>
      </c>
      <c r="D21" t="s">
        <v>51</v>
      </c>
      <c r="E21" t="s">
        <v>52</v>
      </c>
      <c r="F21" t="s">
        <v>61</v>
      </c>
      <c r="G21">
        <v>0</v>
      </c>
      <c r="H21">
        <v>0</v>
      </c>
      <c r="I21">
        <v>0</v>
      </c>
      <c r="J21">
        <v>0</v>
      </c>
      <c r="K21">
        <v>0</v>
      </c>
      <c r="L21">
        <v>7.2207018525858299E-2</v>
      </c>
      <c r="M21">
        <v>0.10376659488138873</v>
      </c>
      <c r="N21">
        <v>0.13819947707285188</v>
      </c>
      <c r="O21">
        <v>0.17103138965852913</v>
      </c>
      <c r="P21">
        <v>0.2049975533303747</v>
      </c>
      <c r="Q21">
        <v>0.21125920002217902</v>
      </c>
      <c r="R21">
        <v>0.21025243584493655</v>
      </c>
      <c r="S21">
        <v>0.21353583182653696</v>
      </c>
      <c r="T21">
        <v>0.21117521626966684</v>
      </c>
      <c r="U21">
        <v>0.2094640705886458</v>
      </c>
      <c r="V21">
        <v>0.254206452179008</v>
      </c>
      <c r="W21">
        <v>0.29005977193683091</v>
      </c>
      <c r="X21">
        <v>0.33465328960297819</v>
      </c>
      <c r="Y21">
        <v>0.38086592082899667</v>
      </c>
      <c r="Z21">
        <v>0.43592373045895089</v>
      </c>
      <c r="AA21">
        <v>0.47501296130262827</v>
      </c>
      <c r="AB21">
        <v>0.51010864937378664</v>
      </c>
      <c r="AC21">
        <v>0.54658999678398568</v>
      </c>
      <c r="AD21">
        <v>0.57702072683853078</v>
      </c>
      <c r="AE21">
        <v>0.60929924121725532</v>
      </c>
      <c r="AF21">
        <v>0.64674151586190576</v>
      </c>
      <c r="AG21">
        <v>0.68914367489529793</v>
      </c>
      <c r="AH21">
        <v>0.7388606513684377</v>
      </c>
      <c r="AI21">
        <v>0.79415469985545184</v>
      </c>
      <c r="AJ21">
        <v>0.85964346820288762</v>
      </c>
      <c r="AK21">
        <v>0.92954587290010404</v>
      </c>
      <c r="AL21">
        <v>1.0013500342497943</v>
      </c>
      <c r="AM21">
        <v>1.0720447437059475</v>
      </c>
      <c r="AN21">
        <v>1.1361891871890988</v>
      </c>
      <c r="AO21">
        <v>1.1911443028906072</v>
      </c>
      <c r="AP21">
        <v>1.2400057620218967</v>
      </c>
      <c r="AQ21">
        <v>1.2850894199900011</v>
      </c>
      <c r="AR21">
        <v>1.3223606174300075</v>
      </c>
      <c r="AS21">
        <v>1.3566854891941698</v>
      </c>
      <c r="AT21">
        <v>1.3893373622952383</v>
      </c>
      <c r="AU21">
        <v>1.4191322317904977</v>
      </c>
      <c r="AV21">
        <f t="shared" si="1"/>
        <v>1.4550397346798576</v>
      </c>
      <c r="AW21">
        <f t="shared" si="2"/>
        <v>1.4868525802067722</v>
      </c>
      <c r="AX21">
        <f t="shared" si="3"/>
        <v>1.5192204459562646</v>
      </c>
      <c r="AY21">
        <f t="shared" si="4"/>
        <v>1.5521624257072233</v>
      </c>
      <c r="AZ21">
        <f t="shared" si="5"/>
        <v>1.5855538134010772</v>
      </c>
      <c r="BA21">
        <f t="shared" si="6"/>
        <v>1.6176672008731003</v>
      </c>
      <c r="BB21">
        <f t="shared" si="7"/>
        <v>1.6506800758621267</v>
      </c>
      <c r="BC21">
        <f t="shared" si="8"/>
        <v>1.6835840028532374</v>
      </c>
      <c r="BD21">
        <f t="shared" si="9"/>
        <v>1.7163203287652635</v>
      </c>
      <c r="BE21">
        <f t="shared" si="10"/>
        <v>1.7489960341635111</v>
      </c>
    </row>
    <row r="22" spans="1:57" x14ac:dyDescent="0.3">
      <c r="A22" t="s">
        <v>48</v>
      </c>
      <c r="B22" t="s">
        <v>49</v>
      </c>
      <c r="C22" t="s">
        <v>57</v>
      </c>
      <c r="D22" t="s">
        <v>51</v>
      </c>
      <c r="E22" t="s">
        <v>52</v>
      </c>
      <c r="F22" t="s">
        <v>61</v>
      </c>
      <c r="G22">
        <v>0.23649999999999999</v>
      </c>
      <c r="H22">
        <v>0.32890000000000003</v>
      </c>
      <c r="I22">
        <v>0.51019999999999999</v>
      </c>
      <c r="J22">
        <v>0.72219999999999995</v>
      </c>
      <c r="K22">
        <v>0.96409999999999996</v>
      </c>
      <c r="L22">
        <v>1.9081999999999999</v>
      </c>
      <c r="M22">
        <v>3.4499</v>
      </c>
      <c r="N22">
        <v>3.8873000000000002</v>
      </c>
      <c r="O22">
        <v>3.0807000000000002</v>
      </c>
      <c r="P22">
        <v>2.8546999999999998</v>
      </c>
      <c r="Q22">
        <v>3.0918000000000001</v>
      </c>
      <c r="R22">
        <v>2.9502999999999999</v>
      </c>
      <c r="S22">
        <v>3.0880999999999998</v>
      </c>
      <c r="T22">
        <v>2.8168000000000002</v>
      </c>
      <c r="U22">
        <v>2.9077000000000002</v>
      </c>
      <c r="V22">
        <v>2.7206999999999999</v>
      </c>
      <c r="W22">
        <v>2.6722801779790153</v>
      </c>
      <c r="X22">
        <v>2.6151389868656274</v>
      </c>
      <c r="Y22">
        <v>2.5733196108262222</v>
      </c>
      <c r="Z22">
        <v>2.5263011776966353</v>
      </c>
      <c r="AA22">
        <v>2.4748456729743369</v>
      </c>
      <c r="AB22">
        <v>2.4330601920609891</v>
      </c>
      <c r="AC22">
        <v>2.3908341582981842</v>
      </c>
      <c r="AD22">
        <v>2.3490292866890501</v>
      </c>
      <c r="AE22">
        <v>2.2975419657549243</v>
      </c>
      <c r="AF22">
        <v>2.2429224557575247</v>
      </c>
      <c r="AG22">
        <v>2.1845190030109713</v>
      </c>
      <c r="AH22">
        <v>2.1208343174363287</v>
      </c>
      <c r="AI22">
        <v>2.0523763825631867</v>
      </c>
      <c r="AJ22">
        <v>1.9792477158227417</v>
      </c>
      <c r="AK22">
        <v>1.9028920617010876</v>
      </c>
      <c r="AL22">
        <v>1.8218654576538529</v>
      </c>
      <c r="AM22">
        <v>1.7344908133851449</v>
      </c>
      <c r="AN22">
        <v>1.6485788817512605</v>
      </c>
      <c r="AO22">
        <v>1.5649594792182782</v>
      </c>
      <c r="AP22">
        <v>1.4794963895179938</v>
      </c>
      <c r="AQ22">
        <v>1.3996320609459969</v>
      </c>
      <c r="AR22">
        <v>1.3301383403418092</v>
      </c>
      <c r="AS22">
        <v>1.263114639571091</v>
      </c>
      <c r="AT22">
        <v>1.1983716454915905</v>
      </c>
      <c r="AU22">
        <v>1.1388823887085768</v>
      </c>
      <c r="AV22">
        <f t="shared" si="1"/>
        <v>1.0700480032143105</v>
      </c>
      <c r="AW22">
        <f t="shared" si="2"/>
        <v>1.0067871259302308</v>
      </c>
      <c r="AX22">
        <f t="shared" si="3"/>
        <v>0.94314715971543706</v>
      </c>
      <c r="AY22">
        <f t="shared" si="4"/>
        <v>0.87868399431283706</v>
      </c>
      <c r="AZ22">
        <f t="shared" si="5"/>
        <v>0.8133204446891682</v>
      </c>
      <c r="BA22">
        <f t="shared" si="6"/>
        <v>0.74992987097212449</v>
      </c>
      <c r="BB22">
        <f t="shared" si="7"/>
        <v>0.68531135164121793</v>
      </c>
      <c r="BC22">
        <f t="shared" si="8"/>
        <v>0.62075084241942591</v>
      </c>
      <c r="BD22">
        <f t="shared" si="9"/>
        <v>0.55643668175650873</v>
      </c>
      <c r="BE22">
        <f t="shared" si="10"/>
        <v>0.49226587197028948</v>
      </c>
    </row>
    <row r="23" spans="1:57" x14ac:dyDescent="0.3">
      <c r="A23" t="s">
        <v>48</v>
      </c>
      <c r="B23" t="s">
        <v>49</v>
      </c>
      <c r="C23" t="s">
        <v>58</v>
      </c>
      <c r="D23" t="s">
        <v>51</v>
      </c>
      <c r="E23" t="s">
        <v>52</v>
      </c>
      <c r="F23" t="s">
        <v>61</v>
      </c>
      <c r="G23">
        <v>7.1999999999999998E-3</v>
      </c>
      <c r="H23">
        <v>2.4000000000000004E-2</v>
      </c>
      <c r="I23">
        <v>2.24E-2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f t="shared" si="1"/>
        <v>0</v>
      </c>
      <c r="AW23">
        <f t="shared" si="2"/>
        <v>0</v>
      </c>
      <c r="AX23">
        <f t="shared" si="3"/>
        <v>0</v>
      </c>
      <c r="AY23">
        <f t="shared" si="4"/>
        <v>0</v>
      </c>
      <c r="AZ23">
        <f t="shared" si="5"/>
        <v>0</v>
      </c>
      <c r="BA23">
        <f t="shared" si="6"/>
        <v>0</v>
      </c>
      <c r="BB23">
        <f t="shared" si="7"/>
        <v>0</v>
      </c>
      <c r="BC23">
        <f t="shared" si="8"/>
        <v>0</v>
      </c>
      <c r="BD23">
        <f t="shared" si="9"/>
        <v>0</v>
      </c>
      <c r="BE23">
        <f t="shared" si="10"/>
        <v>0</v>
      </c>
    </row>
    <row r="24" spans="1:57" x14ac:dyDescent="0.3">
      <c r="A24" t="s">
        <v>48</v>
      </c>
      <c r="B24" t="s">
        <v>49</v>
      </c>
      <c r="C24" t="s">
        <v>59</v>
      </c>
      <c r="D24" t="s">
        <v>51</v>
      </c>
      <c r="E24" t="s">
        <v>52</v>
      </c>
      <c r="F24" t="s">
        <v>61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f t="shared" si="1"/>
        <v>0</v>
      </c>
      <c r="AW24">
        <f t="shared" si="2"/>
        <v>0</v>
      </c>
      <c r="AX24">
        <f t="shared" si="3"/>
        <v>0</v>
      </c>
      <c r="AY24">
        <f t="shared" si="4"/>
        <v>0</v>
      </c>
      <c r="AZ24">
        <f t="shared" si="5"/>
        <v>0</v>
      </c>
      <c r="BA24">
        <f t="shared" si="6"/>
        <v>0</v>
      </c>
      <c r="BB24">
        <f t="shared" si="7"/>
        <v>0</v>
      </c>
      <c r="BC24">
        <f t="shared" si="8"/>
        <v>0</v>
      </c>
      <c r="BD24">
        <f t="shared" si="9"/>
        <v>0</v>
      </c>
      <c r="BE24">
        <f t="shared" si="10"/>
        <v>0</v>
      </c>
    </row>
    <row r="25" spans="1:57" x14ac:dyDescent="0.3">
      <c r="A25" t="s">
        <v>48</v>
      </c>
      <c r="B25" t="s">
        <v>49</v>
      </c>
      <c r="C25" t="s">
        <v>67</v>
      </c>
      <c r="D25" t="s">
        <v>51</v>
      </c>
      <c r="E25" t="s">
        <v>52</v>
      </c>
      <c r="F25" t="s">
        <v>61</v>
      </c>
      <c r="G25">
        <v>0</v>
      </c>
      <c r="H25">
        <v>0</v>
      </c>
      <c r="I25">
        <v>0</v>
      </c>
      <c r="J25">
        <v>4.5915694371680241E-5</v>
      </c>
      <c r="K25">
        <v>4.447136673990624E-5</v>
      </c>
      <c r="L25">
        <v>4.4642099622518335E-5</v>
      </c>
      <c r="M25">
        <v>4.5631256070978241E-5</v>
      </c>
      <c r="N25">
        <v>4.5396393013903943E-5</v>
      </c>
      <c r="O25">
        <v>4.5426642325770814E-5</v>
      </c>
      <c r="P25">
        <v>4.7259626031446669E-5</v>
      </c>
      <c r="Q25">
        <v>5.1756651298771768E-5</v>
      </c>
      <c r="R25">
        <v>6.7995857350956534E-5</v>
      </c>
      <c r="S25">
        <v>1.0574892308602425E-4</v>
      </c>
      <c r="T25">
        <v>1.4113694661655653E-4</v>
      </c>
      <c r="U25">
        <v>1.6727353699386947E-4</v>
      </c>
      <c r="V25">
        <v>3.9567929704137356E-4</v>
      </c>
      <c r="W25">
        <v>4.5190662193377495E-4</v>
      </c>
      <c r="X25">
        <v>5.5299745367026829E-4</v>
      </c>
      <c r="Y25">
        <v>7.004499762598192E-4</v>
      </c>
      <c r="Z25">
        <v>8.8152123269073736E-4</v>
      </c>
      <c r="AA25">
        <v>1.0965009029457763E-3</v>
      </c>
      <c r="AB25">
        <v>1.3430817722014494E-3</v>
      </c>
      <c r="AC25">
        <v>1.6248335569296482E-3</v>
      </c>
      <c r="AD25">
        <v>1.9570730399991821E-3</v>
      </c>
      <c r="AE25">
        <v>2.2432350247112783E-3</v>
      </c>
      <c r="AF25">
        <v>2.5280566163516796E-3</v>
      </c>
      <c r="AG25">
        <v>2.8404317028172168E-3</v>
      </c>
      <c r="AH25">
        <v>3.179922744079724E-3</v>
      </c>
      <c r="AI25">
        <v>3.5463680765782614E-3</v>
      </c>
      <c r="AJ25">
        <v>4.0488573812339423E-3</v>
      </c>
      <c r="AK25">
        <v>4.6636052699577336E-3</v>
      </c>
      <c r="AL25">
        <v>5.3249210550334776E-3</v>
      </c>
      <c r="AM25">
        <v>6.0506644024205638E-3</v>
      </c>
      <c r="AN25">
        <v>6.8099125683041065E-3</v>
      </c>
      <c r="AO25">
        <v>7.5565750119991285E-3</v>
      </c>
      <c r="AP25">
        <v>8.2681442665182188E-3</v>
      </c>
      <c r="AQ25">
        <v>8.962182829078914E-3</v>
      </c>
      <c r="AR25">
        <v>9.615845553507054E-3</v>
      </c>
      <c r="AS25">
        <v>1.0255803271783284E-2</v>
      </c>
      <c r="AT25">
        <v>1.0925204133722968E-2</v>
      </c>
      <c r="AU25">
        <v>1.1638700595274129E-2</v>
      </c>
      <c r="AV25">
        <f t="shared" si="1"/>
        <v>1.2278265510454967E-2</v>
      </c>
      <c r="AW25">
        <f t="shared" si="2"/>
        <v>1.2955084984164422E-2</v>
      </c>
      <c r="AX25">
        <f t="shared" si="3"/>
        <v>1.3636099139528124E-2</v>
      </c>
      <c r="AY25">
        <f t="shared" si="4"/>
        <v>1.4308123192779076E-2</v>
      </c>
      <c r="AZ25">
        <f t="shared" si="5"/>
        <v>1.4972258331664934E-2</v>
      </c>
      <c r="BA25">
        <f t="shared" si="6"/>
        <v>1.565227338702857E-2</v>
      </c>
      <c r="BB25">
        <f t="shared" si="7"/>
        <v>1.6323928606392535E-2</v>
      </c>
      <c r="BC25">
        <f t="shared" si="8"/>
        <v>1.6994479269872187E-2</v>
      </c>
      <c r="BD25">
        <f t="shared" si="9"/>
        <v>1.7667527286221674E-2</v>
      </c>
      <c r="BE25">
        <f t="shared" si="10"/>
        <v>1.834191651382322E-2</v>
      </c>
    </row>
    <row r="26" spans="1:57" x14ac:dyDescent="0.3">
      <c r="A26" t="s">
        <v>48</v>
      </c>
      <c r="B26" t="s">
        <v>49</v>
      </c>
      <c r="C26" t="s">
        <v>50</v>
      </c>
      <c r="D26" t="s">
        <v>51</v>
      </c>
      <c r="E26" t="s">
        <v>52</v>
      </c>
      <c r="F26" t="s">
        <v>64</v>
      </c>
      <c r="G26">
        <v>39.878599999999999</v>
      </c>
      <c r="H26">
        <v>40.739977077020662</v>
      </c>
      <c r="I26">
        <v>41.966822347437216</v>
      </c>
      <c r="J26">
        <v>42.771092904075253</v>
      </c>
      <c r="K26">
        <v>44.013617635728302</v>
      </c>
      <c r="L26">
        <v>43.879562539411488</v>
      </c>
      <c r="M26">
        <v>44.600165216235077</v>
      </c>
      <c r="N26">
        <v>45.203522232544465</v>
      </c>
      <c r="O26">
        <v>43.666701412214287</v>
      </c>
      <c r="P26">
        <v>42.674279245822063</v>
      </c>
      <c r="Q26">
        <v>42.547441800137413</v>
      </c>
      <c r="R26">
        <v>42.891245163647412</v>
      </c>
      <c r="S26">
        <v>41.905056691353437</v>
      </c>
      <c r="T26">
        <v>41.628631808842847</v>
      </c>
      <c r="U26">
        <v>42.38789519802296</v>
      </c>
      <c r="V26">
        <v>43.820335326799338</v>
      </c>
      <c r="W26">
        <v>43.552426047548039</v>
      </c>
      <c r="X26">
        <v>43.210575191525251</v>
      </c>
      <c r="Y26">
        <v>43.008693439427255</v>
      </c>
      <c r="Z26">
        <v>42.723410903429986</v>
      </c>
      <c r="AA26">
        <v>42.401507204903602</v>
      </c>
      <c r="AB26">
        <v>42.069418698205787</v>
      </c>
      <c r="AC26">
        <v>41.702320193440492</v>
      </c>
      <c r="AD26">
        <v>41.295217540873239</v>
      </c>
      <c r="AE26">
        <v>40.864030671149429</v>
      </c>
      <c r="AF26">
        <v>40.417957082542131</v>
      </c>
      <c r="AG26">
        <v>39.916782802250388</v>
      </c>
      <c r="AH26">
        <v>39.330012054892215</v>
      </c>
      <c r="AI26">
        <v>38.68396427628182</v>
      </c>
      <c r="AJ26">
        <v>37.899346007718265</v>
      </c>
      <c r="AK26">
        <v>36.806823044936316</v>
      </c>
      <c r="AL26">
        <v>35.704461295000769</v>
      </c>
      <c r="AM26">
        <v>34.547908179685585</v>
      </c>
      <c r="AN26">
        <v>33.382711378447013</v>
      </c>
      <c r="AO26">
        <v>32.227577279227127</v>
      </c>
      <c r="AP26">
        <v>31.19758394714799</v>
      </c>
      <c r="AQ26">
        <v>30.120105288016568</v>
      </c>
      <c r="AR26">
        <v>29.058616608824746</v>
      </c>
      <c r="AS26">
        <v>27.945669408473798</v>
      </c>
      <c r="AT26">
        <v>26.812942654332868</v>
      </c>
      <c r="AU26">
        <v>25.701880535405852</v>
      </c>
      <c r="AV26">
        <f t="shared" ref="AV26" si="31">SUM(AV27:AV33)</f>
        <v>24.603205861096498</v>
      </c>
      <c r="AW26">
        <f t="shared" ref="AW26" si="32">SUM(AW27:AW33)</f>
        <v>23.478079903069148</v>
      </c>
      <c r="AX26">
        <f t="shared" ref="AX26" si="33">SUM(AX27:AX33)</f>
        <v>22.364880931261958</v>
      </c>
      <c r="AY26">
        <f t="shared" ref="AY26" si="34">SUM(AY27:AY33)</f>
        <v>21.256220753489842</v>
      </c>
      <c r="AZ26">
        <f t="shared" ref="AZ26" si="35">SUM(AZ27:AZ33)</f>
        <v>20.141960248764487</v>
      </c>
      <c r="BA26">
        <f t="shared" ref="BA26" si="36">SUM(BA27:BA33)</f>
        <v>19.025564427263898</v>
      </c>
      <c r="BB26">
        <f t="shared" ref="BB26" si="37">SUM(BB27:BB33)</f>
        <v>17.914955762537652</v>
      </c>
      <c r="BC26">
        <f t="shared" ref="BC26" si="38">SUM(BC27:BC33)</f>
        <v>16.80156442556132</v>
      </c>
      <c r="BD26">
        <f t="shared" ref="BD26" si="39">SUM(BD27:BD33)</f>
        <v>15.687157980898295</v>
      </c>
      <c r="BE26">
        <f t="shared" ref="BE26" si="40">SUM(BE27:BE33)</f>
        <v>14.574159207774571</v>
      </c>
    </row>
    <row r="27" spans="1:57" x14ac:dyDescent="0.3">
      <c r="A27" t="s">
        <v>48</v>
      </c>
      <c r="B27" t="s">
        <v>49</v>
      </c>
      <c r="C27" t="s">
        <v>54</v>
      </c>
      <c r="D27" t="s">
        <v>51</v>
      </c>
      <c r="E27" t="s">
        <v>52</v>
      </c>
      <c r="F27" t="s">
        <v>64</v>
      </c>
      <c r="G27">
        <v>38.856400000000001</v>
      </c>
      <c r="H27">
        <v>39.629317142448841</v>
      </c>
      <c r="I27">
        <v>40.827465833085775</v>
      </c>
      <c r="J27">
        <v>41.583616951191871</v>
      </c>
      <c r="K27">
        <v>42.570278507272107</v>
      </c>
      <c r="L27">
        <v>42.456184280780008</v>
      </c>
      <c r="M27">
        <v>43.065170834897252</v>
      </c>
      <c r="N27">
        <v>43.600124412946677</v>
      </c>
      <c r="O27">
        <v>41.396280086112796</v>
      </c>
      <c r="P27">
        <v>39.942792119867569</v>
      </c>
      <c r="Q27">
        <v>39.427046187261979</v>
      </c>
      <c r="R27">
        <v>39.731517272447611</v>
      </c>
      <c r="S27">
        <v>38.721249753878759</v>
      </c>
      <c r="T27">
        <v>38.54479109267654</v>
      </c>
      <c r="U27">
        <v>39.439264765672114</v>
      </c>
      <c r="V27">
        <v>40.670719363913044</v>
      </c>
      <c r="W27">
        <v>40.368483081385833</v>
      </c>
      <c r="X27">
        <v>39.977136590562104</v>
      </c>
      <c r="Y27">
        <v>39.722120796829067</v>
      </c>
      <c r="Z27">
        <v>39.37928560540842</v>
      </c>
      <c r="AA27">
        <v>38.998972085384274</v>
      </c>
      <c r="AB27">
        <v>38.615443260451379</v>
      </c>
      <c r="AC27">
        <v>38.208424867523874</v>
      </c>
      <c r="AD27">
        <v>37.771276628833419</v>
      </c>
      <c r="AE27">
        <v>37.307289860800644</v>
      </c>
      <c r="AF27">
        <v>36.825679852007582</v>
      </c>
      <c r="AG27">
        <v>36.274985344416159</v>
      </c>
      <c r="AH27">
        <v>35.614979256693623</v>
      </c>
      <c r="AI27">
        <v>34.877867379201255</v>
      </c>
      <c r="AJ27">
        <v>33.970206595732584</v>
      </c>
      <c r="AK27">
        <v>32.69049800166534</v>
      </c>
      <c r="AL27">
        <v>31.404120259744801</v>
      </c>
      <c r="AM27">
        <v>30.058002460448218</v>
      </c>
      <c r="AN27">
        <v>28.700105717939664</v>
      </c>
      <c r="AO27">
        <v>27.359785960599872</v>
      </c>
      <c r="AP27">
        <v>26.158147927659538</v>
      </c>
      <c r="AQ27">
        <v>24.909909453319766</v>
      </c>
      <c r="AR27">
        <v>23.685495665575647</v>
      </c>
      <c r="AS27">
        <v>22.40501274036809</v>
      </c>
      <c r="AT27">
        <v>21.101519184452744</v>
      </c>
      <c r="AU27">
        <v>19.819102677177728</v>
      </c>
      <c r="AV27">
        <f t="shared" si="1"/>
        <v>18.554530934156446</v>
      </c>
      <c r="AW27">
        <f t="shared" si="2"/>
        <v>17.258780382537225</v>
      </c>
      <c r="AX27">
        <f t="shared" si="3"/>
        <v>15.975953293951079</v>
      </c>
      <c r="AY27">
        <f t="shared" si="4"/>
        <v>14.698541071762065</v>
      </c>
      <c r="AZ27">
        <f t="shared" si="5"/>
        <v>13.415471416605669</v>
      </c>
      <c r="BA27">
        <f t="shared" si="6"/>
        <v>12.129147916039983</v>
      </c>
      <c r="BB27">
        <f t="shared" si="7"/>
        <v>10.849654773077418</v>
      </c>
      <c r="BC27">
        <f t="shared" si="8"/>
        <v>9.5671566350465582</v>
      </c>
      <c r="BD27">
        <f t="shared" si="9"/>
        <v>8.2834187074186048</v>
      </c>
      <c r="BE27">
        <f t="shared" si="10"/>
        <v>7.0011408798272896</v>
      </c>
    </row>
    <row r="28" spans="1:57" x14ac:dyDescent="0.3">
      <c r="A28" t="s">
        <v>48</v>
      </c>
      <c r="B28" t="s">
        <v>49</v>
      </c>
      <c r="C28" t="s">
        <v>55</v>
      </c>
      <c r="D28" t="s">
        <v>51</v>
      </c>
      <c r="E28" t="s">
        <v>52</v>
      </c>
      <c r="F28" t="s">
        <v>64</v>
      </c>
      <c r="G28">
        <v>0.69540000000000002</v>
      </c>
      <c r="H28">
        <v>0.7027000000000001</v>
      </c>
      <c r="I28">
        <v>0.73280000000000001</v>
      </c>
      <c r="J28">
        <v>0.77329999999999988</v>
      </c>
      <c r="K28">
        <v>0.78370000000000006</v>
      </c>
      <c r="L28">
        <v>0.80973979352545156</v>
      </c>
      <c r="M28">
        <v>0.83493731355036727</v>
      </c>
      <c r="N28">
        <v>0.85293810020887684</v>
      </c>
      <c r="O28">
        <v>0.89054560278665829</v>
      </c>
      <c r="P28">
        <v>0.86634521255209729</v>
      </c>
      <c r="Q28">
        <v>0.8521318537393896</v>
      </c>
      <c r="R28">
        <v>0.86446766004564124</v>
      </c>
      <c r="S28">
        <v>0.86395401706654495</v>
      </c>
      <c r="T28">
        <v>0.86379962348330186</v>
      </c>
      <c r="U28">
        <v>0.85462707793880377</v>
      </c>
      <c r="V28">
        <v>0.87252106949356323</v>
      </c>
      <c r="W28">
        <v>0.87477796184374823</v>
      </c>
      <c r="X28">
        <v>0.88081804021789145</v>
      </c>
      <c r="Y28">
        <v>0.89006734984307534</v>
      </c>
      <c r="Z28">
        <v>0.9038530620476074</v>
      </c>
      <c r="AA28">
        <v>0.92303498574444565</v>
      </c>
      <c r="AB28">
        <v>0.94458796370131048</v>
      </c>
      <c r="AC28">
        <v>0.96872387314862873</v>
      </c>
      <c r="AD28">
        <v>0.99729461503538519</v>
      </c>
      <c r="AE28">
        <v>1.0322075414592411</v>
      </c>
      <c r="AF28">
        <v>1.0752054278258028</v>
      </c>
      <c r="AG28">
        <v>1.1297551994404331</v>
      </c>
      <c r="AH28">
        <v>1.2038713569410282</v>
      </c>
      <c r="AI28">
        <v>1.3016693823442389</v>
      </c>
      <c r="AJ28">
        <v>1.4395029852794359</v>
      </c>
      <c r="AK28">
        <v>1.6473656009450166</v>
      </c>
      <c r="AL28">
        <v>1.8542704775937704</v>
      </c>
      <c r="AM28">
        <v>2.0671939762334985</v>
      </c>
      <c r="AN28">
        <v>2.2745073588090605</v>
      </c>
      <c r="AO28">
        <v>2.4746414453603709</v>
      </c>
      <c r="AP28">
        <v>2.6641390420542788</v>
      </c>
      <c r="AQ28">
        <v>2.8547681785011303</v>
      </c>
      <c r="AR28">
        <v>3.0369545418096795</v>
      </c>
      <c r="AS28">
        <v>3.2253670949145845</v>
      </c>
      <c r="AT28">
        <v>3.4153878049915138</v>
      </c>
      <c r="AU28">
        <v>3.6012617869957664</v>
      </c>
      <c r="AV28">
        <f t="shared" si="1"/>
        <v>3.788174025493845</v>
      </c>
      <c r="AW28">
        <f t="shared" si="2"/>
        <v>3.9769291486759357</v>
      </c>
      <c r="AX28">
        <f t="shared" si="3"/>
        <v>4.1641970706218103</v>
      </c>
      <c r="AY28">
        <f t="shared" si="4"/>
        <v>4.3511757352379732</v>
      </c>
      <c r="AZ28">
        <f t="shared" si="5"/>
        <v>4.5391028358887979</v>
      </c>
      <c r="BA28">
        <f t="shared" si="6"/>
        <v>4.7267470253892725</v>
      </c>
      <c r="BB28">
        <f t="shared" si="7"/>
        <v>4.9139928187708506</v>
      </c>
      <c r="BC28">
        <f t="shared" si="8"/>
        <v>5.1015919331165378</v>
      </c>
      <c r="BD28">
        <f t="shared" si="9"/>
        <v>5.2892387832724239</v>
      </c>
      <c r="BE28">
        <f t="shared" si="10"/>
        <v>5.4766697200359431</v>
      </c>
    </row>
    <row r="29" spans="1:57" x14ac:dyDescent="0.3">
      <c r="A29" t="s">
        <v>48</v>
      </c>
      <c r="B29" t="s">
        <v>49</v>
      </c>
      <c r="C29" t="s">
        <v>56</v>
      </c>
      <c r="D29" t="s">
        <v>51</v>
      </c>
      <c r="E29" t="s">
        <v>52</v>
      </c>
      <c r="F29" t="s">
        <v>64</v>
      </c>
      <c r="G29">
        <v>0.32679999999999992</v>
      </c>
      <c r="H29">
        <v>0.40795993457182123</v>
      </c>
      <c r="I29">
        <v>0.4065565143514408</v>
      </c>
      <c r="J29">
        <v>0.41417595288338011</v>
      </c>
      <c r="K29">
        <v>0.40693912845619645</v>
      </c>
      <c r="L29">
        <v>0.43693846510603368</v>
      </c>
      <c r="M29">
        <v>0.50295706778745897</v>
      </c>
      <c r="N29">
        <v>0.57195971938891632</v>
      </c>
      <c r="O29">
        <v>0.65097572331482945</v>
      </c>
      <c r="P29">
        <v>0.72064191340239458</v>
      </c>
      <c r="Q29">
        <v>0.84886096962843327</v>
      </c>
      <c r="R29">
        <v>0.89425460801296242</v>
      </c>
      <c r="S29">
        <v>0.95194350739575662</v>
      </c>
      <c r="T29">
        <v>0.96952648014905229</v>
      </c>
      <c r="U29">
        <v>1.0293844703096156</v>
      </c>
      <c r="V29">
        <v>1.0919703594499603</v>
      </c>
      <c r="W29">
        <v>1.1337650877870387</v>
      </c>
      <c r="X29">
        <v>1.189616021757657</v>
      </c>
      <c r="Y29">
        <v>1.24185009359817</v>
      </c>
      <c r="Z29">
        <v>1.2966169546542157</v>
      </c>
      <c r="AA29">
        <v>1.3479682324296305</v>
      </c>
      <c r="AB29">
        <v>1.3900930342398279</v>
      </c>
      <c r="AC29">
        <v>1.4188095635005862</v>
      </c>
      <c r="AD29">
        <v>1.434053942842175</v>
      </c>
      <c r="AE29">
        <v>1.4464664108814833</v>
      </c>
      <c r="AF29">
        <v>1.4540068649715896</v>
      </c>
      <c r="AG29">
        <v>1.4660030260012578</v>
      </c>
      <c r="AH29">
        <v>1.4853021552391206</v>
      </c>
      <c r="AI29">
        <v>1.5009457080698481</v>
      </c>
      <c r="AJ29">
        <v>1.5134836631810458</v>
      </c>
      <c r="AK29">
        <v>1.5310240494030596</v>
      </c>
      <c r="AL29">
        <v>1.5460835876499319</v>
      </c>
      <c r="AM29">
        <v>1.5620167942923699</v>
      </c>
      <c r="AN29">
        <v>1.5865533180328315</v>
      </c>
      <c r="AO29">
        <v>1.6096082745913391</v>
      </c>
      <c r="AP29">
        <v>1.6248209363912549</v>
      </c>
      <c r="AQ29">
        <v>1.6381049367648792</v>
      </c>
      <c r="AR29">
        <v>1.6498566444247897</v>
      </c>
      <c r="AS29">
        <v>1.6590616086842969</v>
      </c>
      <c r="AT29">
        <v>1.6673379620896265</v>
      </c>
      <c r="AU29">
        <v>1.6760111126832904</v>
      </c>
      <c r="AV29">
        <f t="shared" si="1"/>
        <v>1.6860625537798732</v>
      </c>
      <c r="AW29">
        <f t="shared" si="2"/>
        <v>1.6944743731451233</v>
      </c>
      <c r="AX29">
        <f t="shared" si="3"/>
        <v>1.7034545582600131</v>
      </c>
      <c r="AY29">
        <f t="shared" si="4"/>
        <v>1.7126770478323685</v>
      </c>
      <c r="AZ29">
        <f t="shared" si="5"/>
        <v>1.7217530915736248</v>
      </c>
      <c r="BA29">
        <f t="shared" si="6"/>
        <v>1.7305594500006229</v>
      </c>
      <c r="BB29">
        <f t="shared" si="7"/>
        <v>1.7397243102697324</v>
      </c>
      <c r="BC29">
        <f t="shared" si="8"/>
        <v>1.7487602634435788</v>
      </c>
      <c r="BD29">
        <f t="shared" si="9"/>
        <v>1.7577361275995429</v>
      </c>
      <c r="BE29">
        <f t="shared" si="10"/>
        <v>1.7667567142258598</v>
      </c>
    </row>
    <row r="30" spans="1:57" x14ac:dyDescent="0.3">
      <c r="A30" t="s">
        <v>48</v>
      </c>
      <c r="B30" t="s">
        <v>49</v>
      </c>
      <c r="C30" t="s">
        <v>57</v>
      </c>
      <c r="D30" t="s">
        <v>51</v>
      </c>
      <c r="E30" t="s">
        <v>52</v>
      </c>
      <c r="F30" t="s">
        <v>64</v>
      </c>
      <c r="G30">
        <v>0</v>
      </c>
      <c r="H30">
        <v>0</v>
      </c>
      <c r="I30">
        <v>0</v>
      </c>
      <c r="J30">
        <v>0</v>
      </c>
      <c r="K30">
        <v>0.25269999999999998</v>
      </c>
      <c r="L30">
        <v>0.1767</v>
      </c>
      <c r="M30">
        <v>0.1971</v>
      </c>
      <c r="N30">
        <v>0.17849999999999999</v>
      </c>
      <c r="O30">
        <v>0.72889999999999999</v>
      </c>
      <c r="P30">
        <v>1.1445000000000001</v>
      </c>
      <c r="Q30">
        <v>1.4194</v>
      </c>
      <c r="R30">
        <v>1.401</v>
      </c>
      <c r="S30">
        <v>1.3678999999999999</v>
      </c>
      <c r="T30">
        <v>1.2504999999999999</v>
      </c>
      <c r="U30">
        <v>1.0646</v>
      </c>
      <c r="V30">
        <v>1.1851</v>
      </c>
      <c r="W30">
        <v>1.1753495733650197</v>
      </c>
      <c r="X30">
        <v>1.1629073076330014</v>
      </c>
      <c r="Y30">
        <v>1.154507936410442</v>
      </c>
      <c r="Z30">
        <v>1.143460960754332</v>
      </c>
      <c r="AA30">
        <v>1.1312705038531314</v>
      </c>
      <c r="AB30">
        <v>1.1189660853820302</v>
      </c>
      <c r="AC30">
        <v>1.1059451945523446</v>
      </c>
      <c r="AD30">
        <v>1.0920075842346302</v>
      </c>
      <c r="AE30">
        <v>1.0772417327804849</v>
      </c>
      <c r="AF30">
        <v>1.0619219913111575</v>
      </c>
      <c r="AG30">
        <v>1.0445042661860242</v>
      </c>
      <c r="AH30">
        <v>1.0237811529351899</v>
      </c>
      <c r="AI30">
        <v>1.0007176315266755</v>
      </c>
      <c r="AJ30">
        <v>0.97251466703934253</v>
      </c>
      <c r="AK30">
        <v>0.93313590077101438</v>
      </c>
      <c r="AL30">
        <v>0.89353172601195729</v>
      </c>
      <c r="AM30">
        <v>0.85211143315367455</v>
      </c>
      <c r="AN30">
        <v>0.81030717306070732</v>
      </c>
      <c r="AO30">
        <v>0.76900161549262736</v>
      </c>
      <c r="AP30">
        <v>0.73181224101061482</v>
      </c>
      <c r="AQ30">
        <v>0.69320021566596146</v>
      </c>
      <c r="AR30">
        <v>0.65527114188387037</v>
      </c>
      <c r="AS30">
        <v>0.6156318377880976</v>
      </c>
      <c r="AT30">
        <v>0.57526920666832237</v>
      </c>
      <c r="AU30">
        <v>0.53550004058811573</v>
      </c>
      <c r="AV30">
        <f t="shared" si="1"/>
        <v>0.49635380290750675</v>
      </c>
      <c r="AW30">
        <f t="shared" si="2"/>
        <v>0.45621526342137031</v>
      </c>
      <c r="AX30">
        <f t="shared" si="3"/>
        <v>0.41646946452641487</v>
      </c>
      <c r="AY30">
        <f t="shared" si="4"/>
        <v>0.37689627718717134</v>
      </c>
      <c r="AZ30">
        <f t="shared" si="5"/>
        <v>0.33715941017122475</v>
      </c>
      <c r="BA30">
        <f t="shared" si="6"/>
        <v>0.29730651213070303</v>
      </c>
      <c r="BB30">
        <f t="shared" si="7"/>
        <v>0.25767111840642087</v>
      </c>
      <c r="BC30">
        <f t="shared" si="8"/>
        <v>0.2179446192954515</v>
      </c>
      <c r="BD30">
        <f t="shared" si="9"/>
        <v>0.17817810517371413</v>
      </c>
      <c r="BE30">
        <f t="shared" si="10"/>
        <v>0.13845460218642813</v>
      </c>
    </row>
    <row r="31" spans="1:57" x14ac:dyDescent="0.3">
      <c r="A31" t="s">
        <v>48</v>
      </c>
      <c r="B31" t="s">
        <v>49</v>
      </c>
      <c r="C31" t="s">
        <v>58</v>
      </c>
      <c r="D31" t="s">
        <v>51</v>
      </c>
      <c r="E31" t="s">
        <v>52</v>
      </c>
      <c r="F31" t="s">
        <v>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1"/>
        <v>0</v>
      </c>
      <c r="AW31">
        <f t="shared" si="2"/>
        <v>0</v>
      </c>
      <c r="AX31">
        <f t="shared" si="3"/>
        <v>0</v>
      </c>
      <c r="AY31">
        <f t="shared" si="4"/>
        <v>0</v>
      </c>
      <c r="AZ31">
        <f t="shared" si="5"/>
        <v>0</v>
      </c>
      <c r="BA31">
        <f t="shared" si="6"/>
        <v>0</v>
      </c>
      <c r="BB31">
        <f t="shared" si="7"/>
        <v>0</v>
      </c>
      <c r="BC31">
        <f t="shared" si="8"/>
        <v>0</v>
      </c>
      <c r="BD31">
        <f t="shared" si="9"/>
        <v>0</v>
      </c>
      <c r="BE31">
        <f t="shared" si="10"/>
        <v>0</v>
      </c>
    </row>
    <row r="32" spans="1:57" x14ac:dyDescent="0.3">
      <c r="A32" t="s">
        <v>48</v>
      </c>
      <c r="B32" t="s">
        <v>49</v>
      </c>
      <c r="C32" t="s">
        <v>59</v>
      </c>
      <c r="D32" t="s">
        <v>51</v>
      </c>
      <c r="E32" t="s">
        <v>52</v>
      </c>
      <c r="F32" t="s">
        <v>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1"/>
        <v>0</v>
      </c>
      <c r="AW32">
        <f t="shared" si="2"/>
        <v>0</v>
      </c>
      <c r="AX32">
        <f t="shared" si="3"/>
        <v>0</v>
      </c>
      <c r="AY32">
        <f t="shared" si="4"/>
        <v>0</v>
      </c>
      <c r="AZ32">
        <f t="shared" si="5"/>
        <v>0</v>
      </c>
      <c r="BA32">
        <f t="shared" si="6"/>
        <v>0</v>
      </c>
      <c r="BB32">
        <f t="shared" si="7"/>
        <v>0</v>
      </c>
      <c r="BC32">
        <f t="shared" si="8"/>
        <v>0</v>
      </c>
      <c r="BD32">
        <f t="shared" si="9"/>
        <v>0</v>
      </c>
      <c r="BE32">
        <f t="shared" si="10"/>
        <v>0</v>
      </c>
    </row>
    <row r="33" spans="1:57" x14ac:dyDescent="0.3">
      <c r="A33" t="s">
        <v>48</v>
      </c>
      <c r="B33" t="s">
        <v>49</v>
      </c>
      <c r="C33" t="s">
        <v>67</v>
      </c>
      <c r="D33" t="s">
        <v>51</v>
      </c>
      <c r="E33" t="s">
        <v>52</v>
      </c>
      <c r="F33" t="s">
        <v>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2.789507614246047E-6</v>
      </c>
      <c r="R33">
        <v>5.623141192302439E-6</v>
      </c>
      <c r="S33">
        <v>9.4130123799368274E-6</v>
      </c>
      <c r="T33">
        <v>1.4612533951949206E-5</v>
      </c>
      <c r="U33">
        <v>1.8884102428110594E-5</v>
      </c>
      <c r="V33">
        <v>2.4533942769149864E-5</v>
      </c>
      <c r="W33">
        <v>5.0343166400727225E-5</v>
      </c>
      <c r="X33">
        <v>9.7231354600141071E-5</v>
      </c>
      <c r="Y33">
        <v>1.4726274651197222E-4</v>
      </c>
      <c r="Z33">
        <v>1.9432056540235465E-4</v>
      </c>
      <c r="AA33">
        <v>2.6139749212746228E-4</v>
      </c>
      <c r="AB33">
        <v>3.2835443124559159E-4</v>
      </c>
      <c r="AC33">
        <v>4.1669471505827291E-4</v>
      </c>
      <c r="AD33">
        <v>5.8476992762715506E-4</v>
      </c>
      <c r="AE33">
        <v>8.2512522757473435E-4</v>
      </c>
      <c r="AF33">
        <v>1.1429464260024212E-3</v>
      </c>
      <c r="AG33">
        <v>1.5349662065104706E-3</v>
      </c>
      <c r="AH33">
        <v>2.0781330832551521E-3</v>
      </c>
      <c r="AI33">
        <v>2.7641751398017654E-3</v>
      </c>
      <c r="AJ33">
        <v>3.638096485854204E-3</v>
      </c>
      <c r="AK33">
        <v>4.7994921518863618E-3</v>
      </c>
      <c r="AL33">
        <v>6.4552440003076608E-3</v>
      </c>
      <c r="AM33">
        <v>8.5835155578241201E-3</v>
      </c>
      <c r="AN33">
        <v>1.1237810604745284E-2</v>
      </c>
      <c r="AO33">
        <v>1.4539983182920104E-2</v>
      </c>
      <c r="AP33">
        <v>1.8663800032304147E-2</v>
      </c>
      <c r="AQ33">
        <v>2.4122503764834265E-2</v>
      </c>
      <c r="AR33">
        <v>3.1038615130758271E-2</v>
      </c>
      <c r="AS33">
        <v>4.0596126718729031E-2</v>
      </c>
      <c r="AT33">
        <v>5.3428496130661716E-2</v>
      </c>
      <c r="AU33">
        <v>7.0004917960949833E-2</v>
      </c>
      <c r="AV33">
        <f t="shared" si="1"/>
        <v>7.8084544758826979E-2</v>
      </c>
      <c r="AW33">
        <f t="shared" si="2"/>
        <v>9.1680735289493498E-2</v>
      </c>
      <c r="AX33">
        <f t="shared" si="3"/>
        <v>0.10480654390264021</v>
      </c>
      <c r="AY33">
        <f t="shared" si="4"/>
        <v>0.11693062147026367</v>
      </c>
      <c r="AZ33">
        <f t="shared" si="5"/>
        <v>0.12847349452517065</v>
      </c>
      <c r="BA33">
        <f t="shared" si="6"/>
        <v>0.14180352370331661</v>
      </c>
      <c r="BB33">
        <f t="shared" si="7"/>
        <v>0.15391274201322958</v>
      </c>
      <c r="BC33">
        <f t="shared" si="8"/>
        <v>0.166110974659194</v>
      </c>
      <c r="BD33">
        <f t="shared" si="9"/>
        <v>0.17858625743400935</v>
      </c>
      <c r="BE33">
        <f t="shared" si="10"/>
        <v>0.19113729149905012</v>
      </c>
    </row>
    <row r="34" spans="1:57" x14ac:dyDescent="0.3">
      <c r="A34" t="s">
        <v>48</v>
      </c>
      <c r="B34" t="s">
        <v>49</v>
      </c>
      <c r="C34" t="s">
        <v>50</v>
      </c>
      <c r="D34" t="s">
        <v>51</v>
      </c>
      <c r="E34" t="s">
        <v>52</v>
      </c>
      <c r="F34" t="s">
        <v>53</v>
      </c>
      <c r="G34">
        <v>10.969209024886029</v>
      </c>
      <c r="H34">
        <v>11.083932771644044</v>
      </c>
      <c r="I34">
        <v>11.291197043270969</v>
      </c>
      <c r="J34">
        <v>11.439890271368341</v>
      </c>
      <c r="K34">
        <v>11.577076425721129</v>
      </c>
      <c r="L34">
        <v>11.51041131517704</v>
      </c>
      <c r="M34">
        <v>11.957751494530035</v>
      </c>
      <c r="N34">
        <v>11.974943166262399</v>
      </c>
      <c r="O34">
        <v>12.095139787064401</v>
      </c>
      <c r="P34">
        <v>11.469182225814253</v>
      </c>
      <c r="Q34">
        <v>11.481402998835971</v>
      </c>
      <c r="R34">
        <v>11.575650465983887</v>
      </c>
      <c r="S34">
        <v>11.287281360985553</v>
      </c>
      <c r="T34">
        <v>10.965410633126327</v>
      </c>
      <c r="U34">
        <v>10.311196860740584</v>
      </c>
      <c r="V34">
        <v>10.347225280262368</v>
      </c>
      <c r="W34">
        <v>10.18848436531195</v>
      </c>
      <c r="X34">
        <v>10.012757977762716</v>
      </c>
      <c r="Y34">
        <v>9.8004158409341553</v>
      </c>
      <c r="Z34">
        <v>9.6036106358139239</v>
      </c>
      <c r="AA34">
        <v>9.433141439425393</v>
      </c>
      <c r="AB34">
        <v>9.257684333519185</v>
      </c>
      <c r="AC34">
        <v>9.0694139416068342</v>
      </c>
      <c r="AD34">
        <v>8.8856485978872684</v>
      </c>
      <c r="AE34">
        <v>8.6949485370613324</v>
      </c>
      <c r="AF34">
        <v>8.4981558706401028</v>
      </c>
      <c r="AG34">
        <v>8.3037898772282421</v>
      </c>
      <c r="AH34">
        <v>8.109475606296364</v>
      </c>
      <c r="AI34">
        <v>7.8952591918812693</v>
      </c>
      <c r="AJ34">
        <v>7.6804922426834707</v>
      </c>
      <c r="AK34">
        <v>7.4525158555186497</v>
      </c>
      <c r="AL34">
        <v>7.2094964458461916</v>
      </c>
      <c r="AM34">
        <v>6.9573086783432361</v>
      </c>
      <c r="AN34">
        <v>6.7063029730074692</v>
      </c>
      <c r="AO34">
        <v>6.4468370279276241</v>
      </c>
      <c r="AP34">
        <v>6.1821372768394438</v>
      </c>
      <c r="AQ34">
        <v>5.9149389618462518</v>
      </c>
      <c r="AR34">
        <v>5.6498642404836499</v>
      </c>
      <c r="AS34">
        <v>5.3925230332062446</v>
      </c>
      <c r="AT34">
        <v>5.1390471183681514</v>
      </c>
      <c r="AU34">
        <v>4.8940784095891852</v>
      </c>
      <c r="AV34">
        <f t="shared" ref="AV34" si="41">SUM(AV35:AV41)</f>
        <v>4.6323288847097404</v>
      </c>
      <c r="AW34">
        <f t="shared" ref="AW34" si="42">SUM(AW35:AW41)</f>
        <v>4.3815137367219297</v>
      </c>
      <c r="AX34">
        <f t="shared" ref="AX34" si="43">SUM(AX35:AX41)</f>
        <v>4.1292771885308897</v>
      </c>
      <c r="AY34">
        <f t="shared" ref="AY34" si="44">SUM(AY35:AY41)</f>
        <v>3.875617707821494</v>
      </c>
      <c r="AZ34">
        <f t="shared" ref="AZ34" si="45">SUM(AZ35:AZ41)</f>
        <v>3.6205712555602738</v>
      </c>
      <c r="BA34">
        <f t="shared" ref="BA34" si="46">SUM(BA35:BA41)</f>
        <v>3.3690383685090297</v>
      </c>
      <c r="BB34">
        <f t="shared" ref="BB34" si="47">SUM(BB35:BB41)</f>
        <v>3.1151066506097691</v>
      </c>
      <c r="BC34">
        <f t="shared" ref="BC34" si="48">SUM(BC35:BC41)</f>
        <v>2.8614461096598305</v>
      </c>
      <c r="BD34">
        <f t="shared" ref="BD34" si="49">SUM(BD35:BD41)</f>
        <v>2.6082136780499421</v>
      </c>
      <c r="BE34">
        <f t="shared" ref="BE34" si="50">SUM(BE35:BE41)</f>
        <v>2.3551829883167401</v>
      </c>
    </row>
    <row r="35" spans="1:57" x14ac:dyDescent="0.3">
      <c r="A35" t="s">
        <v>48</v>
      </c>
      <c r="B35" t="s">
        <v>49</v>
      </c>
      <c r="C35" t="s">
        <v>54</v>
      </c>
      <c r="D35" t="s">
        <v>51</v>
      </c>
      <c r="E35" t="s">
        <v>52</v>
      </c>
      <c r="F35" t="s">
        <v>53</v>
      </c>
      <c r="G35">
        <v>10.828999999999997</v>
      </c>
      <c r="H35">
        <v>10.948447220201366</v>
      </c>
      <c r="I35">
        <v>11.157444096126524</v>
      </c>
      <c r="J35">
        <v>11.303634140164734</v>
      </c>
      <c r="K35">
        <v>11.43536265797062</v>
      </c>
      <c r="L35">
        <v>11.371799730265941</v>
      </c>
      <c r="M35">
        <v>11.777056322279275</v>
      </c>
      <c r="N35">
        <v>11.507027428065742</v>
      </c>
      <c r="O35">
        <v>11.666205772405007</v>
      </c>
      <c r="P35">
        <v>10.947145502338291</v>
      </c>
      <c r="Q35">
        <v>11.091329182449423</v>
      </c>
      <c r="R35">
        <v>11.089319756335218</v>
      </c>
      <c r="S35">
        <v>10.778990770406216</v>
      </c>
      <c r="T35">
        <v>10.470147735897907</v>
      </c>
      <c r="U35">
        <v>9.7770479955374423</v>
      </c>
      <c r="V35">
        <v>9.8603914388590255</v>
      </c>
      <c r="W35">
        <v>9.7028801200270021</v>
      </c>
      <c r="X35">
        <v>9.5240886506239022</v>
      </c>
      <c r="Y35">
        <v>9.3048307003168098</v>
      </c>
      <c r="Z35">
        <v>9.0984755323538771</v>
      </c>
      <c r="AA35">
        <v>8.9170291089494338</v>
      </c>
      <c r="AB35">
        <v>8.7281142998965766</v>
      </c>
      <c r="AC35">
        <v>8.5239303585521817</v>
      </c>
      <c r="AD35">
        <v>8.3233326047868985</v>
      </c>
      <c r="AE35">
        <v>8.1135732841111956</v>
      </c>
      <c r="AF35">
        <v>7.8956194197141114</v>
      </c>
      <c r="AG35">
        <v>7.678058995624311</v>
      </c>
      <c r="AH35">
        <v>7.4571968799494481</v>
      </c>
      <c r="AI35">
        <v>7.2102541208635937</v>
      </c>
      <c r="AJ35">
        <v>6.9594940294377388</v>
      </c>
      <c r="AK35">
        <v>6.6900088184874651</v>
      </c>
      <c r="AL35">
        <v>6.40303199278077</v>
      </c>
      <c r="AM35">
        <v>6.1058499252919924</v>
      </c>
      <c r="AN35">
        <v>5.8115972222452816</v>
      </c>
      <c r="AO35">
        <v>5.5071164929305612</v>
      </c>
      <c r="AP35">
        <v>5.196661045900723</v>
      </c>
      <c r="AQ35">
        <v>4.8842915367504451</v>
      </c>
      <c r="AR35">
        <v>4.5744024849543248</v>
      </c>
      <c r="AS35">
        <v>4.2733779817544235</v>
      </c>
      <c r="AT35">
        <v>3.9759192239614256</v>
      </c>
      <c r="AU35">
        <v>3.6865665844214699</v>
      </c>
      <c r="AV35">
        <f t="shared" si="1"/>
        <v>3.3807316126731166</v>
      </c>
      <c r="AW35">
        <f t="shared" si="2"/>
        <v>3.0859536349843211</v>
      </c>
      <c r="AX35">
        <f t="shared" si="3"/>
        <v>2.7894989161103467</v>
      </c>
      <c r="AY35">
        <f t="shared" si="4"/>
        <v>2.491697924888399</v>
      </c>
      <c r="AZ35">
        <f t="shared" si="5"/>
        <v>2.1925987299267717</v>
      </c>
      <c r="BA35">
        <f t="shared" si="6"/>
        <v>1.8969397210399848</v>
      </c>
      <c r="BB35">
        <f t="shared" si="7"/>
        <v>1.5988593811682676</v>
      </c>
      <c r="BC35">
        <f t="shared" si="8"/>
        <v>1.3011077525069368</v>
      </c>
      <c r="BD35">
        <f t="shared" si="9"/>
        <v>1.0037647938496548</v>
      </c>
      <c r="BE35">
        <f t="shared" si="10"/>
        <v>0.70660412349207036</v>
      </c>
    </row>
    <row r="36" spans="1:57" x14ac:dyDescent="0.3">
      <c r="A36" t="s">
        <v>48</v>
      </c>
      <c r="B36" t="s">
        <v>49</v>
      </c>
      <c r="C36" t="s">
        <v>55</v>
      </c>
      <c r="D36" t="s">
        <v>51</v>
      </c>
      <c r="E36" t="s">
        <v>52</v>
      </c>
      <c r="F36" t="s">
        <v>53</v>
      </c>
      <c r="G36">
        <v>0.14002602772803929</v>
      </c>
      <c r="H36">
        <v>0.1354667542539828</v>
      </c>
      <c r="I36">
        <v>0.13373291632467094</v>
      </c>
      <c r="J36">
        <v>0.13618320889114205</v>
      </c>
      <c r="K36">
        <v>0.14165142650389304</v>
      </c>
      <c r="L36">
        <v>0.13851416870139213</v>
      </c>
      <c r="M36">
        <v>0.13913758043048738</v>
      </c>
      <c r="N36">
        <v>0.13663907480050819</v>
      </c>
      <c r="O36">
        <v>0.14071800766098627</v>
      </c>
      <c r="P36">
        <v>0.14712648576474607</v>
      </c>
      <c r="Q36">
        <v>0.15534260639872927</v>
      </c>
      <c r="R36">
        <v>0.15784447869924786</v>
      </c>
      <c r="S36">
        <v>0.1646827125282872</v>
      </c>
      <c r="T36">
        <v>0.16200692608831638</v>
      </c>
      <c r="U36">
        <v>0.14546309923161777</v>
      </c>
      <c r="V36">
        <v>0.15016706445490646</v>
      </c>
      <c r="W36">
        <v>0.15201271366632296</v>
      </c>
      <c r="X36">
        <v>0.15821649513113023</v>
      </c>
      <c r="Y36">
        <v>0.16805451205701563</v>
      </c>
      <c r="Z36">
        <v>0.17934566513836758</v>
      </c>
      <c r="AA36">
        <v>0.19211628075777493</v>
      </c>
      <c r="AB36">
        <v>0.20665438914711631</v>
      </c>
      <c r="AC36">
        <v>0.22317021932201186</v>
      </c>
      <c r="AD36">
        <v>0.24105413139512979</v>
      </c>
      <c r="AE36">
        <v>0.26108092718988629</v>
      </c>
      <c r="AF36">
        <v>0.2834871091552833</v>
      </c>
      <c r="AG36">
        <v>0.30757992575756343</v>
      </c>
      <c r="AH36">
        <v>0.33495578799868958</v>
      </c>
      <c r="AI36">
        <v>0.36984669287610666</v>
      </c>
      <c r="AJ36">
        <v>0.40885206764707283</v>
      </c>
      <c r="AK36">
        <v>0.45437570235949898</v>
      </c>
      <c r="AL36">
        <v>0.5029803601994236</v>
      </c>
      <c r="AM36">
        <v>0.55224633508686549</v>
      </c>
      <c r="AN36">
        <v>0.59824028114278649</v>
      </c>
      <c r="AO36">
        <v>0.64564199791348775</v>
      </c>
      <c r="AP36">
        <v>0.69266016856698231</v>
      </c>
      <c r="AQ36">
        <v>0.73773581188794446</v>
      </c>
      <c r="AR36">
        <v>0.78166678606137008</v>
      </c>
      <c r="AS36">
        <v>0.82423493639038403</v>
      </c>
      <c r="AT36">
        <v>0.86667005459959501</v>
      </c>
      <c r="AU36">
        <v>0.90928413828541887</v>
      </c>
      <c r="AV36">
        <f t="shared" si="1"/>
        <v>0.95234832184488027</v>
      </c>
      <c r="AW36">
        <f t="shared" si="2"/>
        <v>0.99476452947496341</v>
      </c>
      <c r="AX36">
        <f t="shared" si="3"/>
        <v>1.0374816321433826</v>
      </c>
      <c r="AY36">
        <f t="shared" si="4"/>
        <v>1.0802407991527758</v>
      </c>
      <c r="AZ36">
        <f t="shared" si="5"/>
        <v>1.1229378737902351</v>
      </c>
      <c r="BA36">
        <f t="shared" si="6"/>
        <v>1.1655512433517998</v>
      </c>
      <c r="BB36">
        <f t="shared" si="7"/>
        <v>1.2083041164027861</v>
      </c>
      <c r="BC36">
        <f t="shared" si="8"/>
        <v>1.2509897567835395</v>
      </c>
      <c r="BD36">
        <f t="shared" si="9"/>
        <v>1.2936640052584494</v>
      </c>
      <c r="BE36">
        <f t="shared" si="10"/>
        <v>1.3363566320278153</v>
      </c>
    </row>
    <row r="37" spans="1:57" x14ac:dyDescent="0.3">
      <c r="A37" t="s">
        <v>48</v>
      </c>
      <c r="B37" t="s">
        <v>49</v>
      </c>
      <c r="C37" t="s">
        <v>56</v>
      </c>
      <c r="D37" t="s">
        <v>51</v>
      </c>
      <c r="E37" t="s">
        <v>52</v>
      </c>
      <c r="F37" t="s">
        <v>53</v>
      </c>
      <c r="G37">
        <v>1.8299715799193871E-4</v>
      </c>
      <c r="H37">
        <v>1.8797188695239189E-5</v>
      </c>
      <c r="I37">
        <v>2.0030819774478921E-5</v>
      </c>
      <c r="J37">
        <v>7.2922312465815013E-5</v>
      </c>
      <c r="K37">
        <v>6.2341246615894012E-5</v>
      </c>
      <c r="L37">
        <v>9.7416209706170415E-5</v>
      </c>
      <c r="M37">
        <v>1.5759182027225241E-4</v>
      </c>
      <c r="N37">
        <v>8.7666339614809476E-4</v>
      </c>
      <c r="O37">
        <v>1.0160069984071986E-3</v>
      </c>
      <c r="P37">
        <v>1.7102377112158361E-3</v>
      </c>
      <c r="Q37">
        <v>6.0312099878197002E-3</v>
      </c>
      <c r="R37">
        <v>7.1862309494197061E-3</v>
      </c>
      <c r="S37">
        <v>8.8078780510493244E-3</v>
      </c>
      <c r="T37">
        <v>1.3755971140102645E-2</v>
      </c>
      <c r="U37">
        <v>1.408576597152387E-2</v>
      </c>
      <c r="V37">
        <v>1.6166776948434596E-2</v>
      </c>
      <c r="W37">
        <v>1.8210284587060196E-2</v>
      </c>
      <c r="X37">
        <v>2.0904789571479801E-2</v>
      </c>
      <c r="Y37">
        <v>2.5146133373013954E-2</v>
      </c>
      <c r="Z37">
        <v>3.0150384900669812E-2</v>
      </c>
      <c r="AA37">
        <v>3.4295987661859095E-2</v>
      </c>
      <c r="AB37">
        <v>3.939876526988137E-2</v>
      </c>
      <c r="AC37">
        <v>4.548038855619288E-2</v>
      </c>
      <c r="AD37">
        <v>5.0992965790843586E-2</v>
      </c>
      <c r="AE37">
        <v>5.6891093281846411E-2</v>
      </c>
      <c r="AF37">
        <v>6.2775787065568911E-2</v>
      </c>
      <c r="AG37">
        <v>6.8993309862043023E-2</v>
      </c>
      <c r="AH37">
        <v>7.5392850903709147E-2</v>
      </c>
      <c r="AI37">
        <v>8.1318001261366332E-2</v>
      </c>
      <c r="AJ37">
        <v>8.6515819592368037E-2</v>
      </c>
      <c r="AK37">
        <v>9.1317329541743444E-2</v>
      </c>
      <c r="AL37">
        <v>9.6055421360314558E-2</v>
      </c>
      <c r="AM37">
        <v>0.10149090501153613</v>
      </c>
      <c r="AN37">
        <v>0.10833133919617313</v>
      </c>
      <c r="AO37">
        <v>0.11586462158099325</v>
      </c>
      <c r="AP37">
        <v>0.12472004255745656</v>
      </c>
      <c r="AQ37">
        <v>0.13499055935141036</v>
      </c>
      <c r="AR37">
        <v>0.14596888221155047</v>
      </c>
      <c r="AS37">
        <v>0.15689372731805173</v>
      </c>
      <c r="AT37">
        <v>0.16813573355368006</v>
      </c>
      <c r="AU37">
        <v>0.17933304276885714</v>
      </c>
      <c r="AV37">
        <f t="shared" si="1"/>
        <v>0.19031993449381446</v>
      </c>
      <c r="AW37">
        <f t="shared" si="2"/>
        <v>0.20147269007379265</v>
      </c>
      <c r="AX37">
        <f t="shared" si="3"/>
        <v>0.21263366357712243</v>
      </c>
      <c r="AY37">
        <f t="shared" si="4"/>
        <v>0.22371966509899721</v>
      </c>
      <c r="AZ37">
        <f t="shared" si="5"/>
        <v>0.23482189132559128</v>
      </c>
      <c r="BA37">
        <f t="shared" si="6"/>
        <v>0.24596883552048965</v>
      </c>
      <c r="BB37">
        <f t="shared" si="7"/>
        <v>0.25707750471175572</v>
      </c>
      <c r="BC37">
        <f t="shared" si="8"/>
        <v>0.26818536785402003</v>
      </c>
      <c r="BD37">
        <f t="shared" si="9"/>
        <v>0.27931075857103593</v>
      </c>
      <c r="BE37">
        <f t="shared" si="10"/>
        <v>0.29043115164390088</v>
      </c>
    </row>
    <row r="38" spans="1:57" x14ac:dyDescent="0.3">
      <c r="A38" t="s">
        <v>48</v>
      </c>
      <c r="B38" t="s">
        <v>49</v>
      </c>
      <c r="C38" t="s">
        <v>57</v>
      </c>
      <c r="D38" t="s">
        <v>51</v>
      </c>
      <c r="E38" t="s">
        <v>52</v>
      </c>
      <c r="F38" t="s">
        <v>53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4.1399999999999999E-2</v>
      </c>
      <c r="N38">
        <v>0.33040000000000003</v>
      </c>
      <c r="O38">
        <v>0.28720000000000001</v>
      </c>
      <c r="P38">
        <v>0.37319999999999998</v>
      </c>
      <c r="Q38">
        <v>0.22869999999999999</v>
      </c>
      <c r="R38">
        <v>0.32129999999999997</v>
      </c>
      <c r="S38">
        <v>0.33479999999999999</v>
      </c>
      <c r="T38">
        <v>0.31950000000000001</v>
      </c>
      <c r="U38">
        <v>0.37459999999999999</v>
      </c>
      <c r="V38">
        <v>0.32050000000000001</v>
      </c>
      <c r="W38">
        <v>0.31537424737101338</v>
      </c>
      <c r="X38">
        <v>0.30952946441430357</v>
      </c>
      <c r="Y38">
        <v>0.30235098306917668</v>
      </c>
      <c r="Z38">
        <v>0.29558834348804747</v>
      </c>
      <c r="AA38">
        <v>0.28963589622690761</v>
      </c>
      <c r="AB38">
        <v>0.28343570063362111</v>
      </c>
      <c r="AC38">
        <v>0.27673391945170467</v>
      </c>
      <c r="AD38">
        <v>0.27015016232335959</v>
      </c>
      <c r="AE38">
        <v>0.263265389629949</v>
      </c>
      <c r="AF38">
        <v>0.25611094158996717</v>
      </c>
      <c r="AG38">
        <v>0.24896779940160921</v>
      </c>
      <c r="AH38">
        <v>0.24171339619336019</v>
      </c>
      <c r="AI38">
        <v>0.23359874646785575</v>
      </c>
      <c r="AJ38">
        <v>0.22535591015350662</v>
      </c>
      <c r="AK38">
        <v>0.21649448367914323</v>
      </c>
      <c r="AL38">
        <v>0.20705774987578859</v>
      </c>
      <c r="AM38">
        <v>0.19728576143103069</v>
      </c>
      <c r="AN38">
        <v>0.18761140235655854</v>
      </c>
      <c r="AO38">
        <v>0.17760037311393484</v>
      </c>
      <c r="AP38">
        <v>0.16739294345061731</v>
      </c>
      <c r="AQ38">
        <v>0.15712335278020606</v>
      </c>
      <c r="AR38">
        <v>0.14693534009163797</v>
      </c>
      <c r="AS38">
        <v>0.13703875652726394</v>
      </c>
      <c r="AT38">
        <v>0.12725871276795098</v>
      </c>
      <c r="AU38">
        <v>0.1177438888166933</v>
      </c>
      <c r="AV38">
        <f t="shared" si="1"/>
        <v>0.1076893436215336</v>
      </c>
      <c r="AW38">
        <f t="shared" si="2"/>
        <v>9.7997150169781833E-2</v>
      </c>
      <c r="AX38">
        <f t="shared" si="3"/>
        <v>8.8249795822232358E-2</v>
      </c>
      <c r="AY38">
        <f t="shared" si="4"/>
        <v>7.8458406478137732E-2</v>
      </c>
      <c r="AZ38">
        <f t="shared" si="5"/>
        <v>6.8624563238749658E-2</v>
      </c>
      <c r="BA38">
        <f t="shared" si="6"/>
        <v>5.890336052892664E-2</v>
      </c>
      <c r="BB38">
        <f t="shared" si="7"/>
        <v>4.9102811688005232E-2</v>
      </c>
      <c r="BC38">
        <f t="shared" si="8"/>
        <v>3.9313083285911432E-2</v>
      </c>
      <c r="BD38">
        <f t="shared" si="9"/>
        <v>2.9536725663387386E-2</v>
      </c>
      <c r="BE38">
        <f t="shared" si="10"/>
        <v>1.9766323162873078E-2</v>
      </c>
    </row>
    <row r="39" spans="1:57" x14ac:dyDescent="0.3">
      <c r="A39" t="s">
        <v>48</v>
      </c>
      <c r="B39" t="s">
        <v>49</v>
      </c>
      <c r="C39" t="s">
        <v>58</v>
      </c>
      <c r="D39" t="s">
        <v>51</v>
      </c>
      <c r="E39" t="s">
        <v>52</v>
      </c>
      <c r="F39" t="s">
        <v>53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1"/>
        <v>0</v>
      </c>
      <c r="AW39">
        <f t="shared" si="2"/>
        <v>0</v>
      </c>
      <c r="AX39">
        <f t="shared" si="3"/>
        <v>0</v>
      </c>
      <c r="AY39">
        <f t="shared" si="4"/>
        <v>0</v>
      </c>
      <c r="AZ39">
        <f t="shared" si="5"/>
        <v>0</v>
      </c>
      <c r="BA39">
        <f t="shared" si="6"/>
        <v>0</v>
      </c>
      <c r="BB39">
        <f t="shared" si="7"/>
        <v>0</v>
      </c>
      <c r="BC39">
        <f t="shared" si="8"/>
        <v>0</v>
      </c>
      <c r="BD39">
        <f t="shared" si="9"/>
        <v>0</v>
      </c>
      <c r="BE39">
        <f t="shared" si="10"/>
        <v>0</v>
      </c>
    </row>
    <row r="40" spans="1:57" x14ac:dyDescent="0.3">
      <c r="A40" t="s">
        <v>48</v>
      </c>
      <c r="B40" t="s">
        <v>49</v>
      </c>
      <c r="C40" t="s">
        <v>59</v>
      </c>
      <c r="D40" t="s">
        <v>51</v>
      </c>
      <c r="E40" t="s">
        <v>52</v>
      </c>
      <c r="F40" t="s">
        <v>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1"/>
        <v>0</v>
      </c>
      <c r="AW40">
        <f t="shared" si="2"/>
        <v>0</v>
      </c>
      <c r="AX40">
        <f t="shared" si="3"/>
        <v>0</v>
      </c>
      <c r="AY40">
        <f t="shared" si="4"/>
        <v>0</v>
      </c>
      <c r="AZ40">
        <f t="shared" si="5"/>
        <v>0</v>
      </c>
      <c r="BA40">
        <f t="shared" si="6"/>
        <v>0</v>
      </c>
      <c r="BB40">
        <f t="shared" si="7"/>
        <v>0</v>
      </c>
      <c r="BC40">
        <f t="shared" si="8"/>
        <v>0</v>
      </c>
      <c r="BD40">
        <f t="shared" si="9"/>
        <v>0</v>
      </c>
      <c r="BE40">
        <f t="shared" si="10"/>
        <v>0</v>
      </c>
    </row>
    <row r="41" spans="1:57" x14ac:dyDescent="0.3">
      <c r="A41" t="s">
        <v>48</v>
      </c>
      <c r="B41" t="s">
        <v>49</v>
      </c>
      <c r="C41" t="s">
        <v>67</v>
      </c>
      <c r="D41" t="s">
        <v>51</v>
      </c>
      <c r="E41" t="s">
        <v>52</v>
      </c>
      <c r="F41" t="s">
        <v>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6.9996605521324812E-6</v>
      </c>
      <c r="X41">
        <v>1.8578021900289956E-5</v>
      </c>
      <c r="Y41">
        <v>3.3512118139828073E-5</v>
      </c>
      <c r="Z41">
        <v>5.0709932961809389E-5</v>
      </c>
      <c r="AA41">
        <v>6.4165829418015924E-5</v>
      </c>
      <c r="AB41">
        <v>8.117857198878365E-5</v>
      </c>
      <c r="AC41">
        <v>9.9055724742398127E-5</v>
      </c>
      <c r="AD41">
        <v>1.1873359103646924E-4</v>
      </c>
      <c r="AE41">
        <v>1.3784284845591306E-4</v>
      </c>
      <c r="AF41">
        <v>1.6261311517325595E-4</v>
      </c>
      <c r="AG41">
        <v>1.8984658271625711E-4</v>
      </c>
      <c r="AH41">
        <v>2.1669125115844127E-4</v>
      </c>
      <c r="AI41">
        <v>2.4163041234636696E-4</v>
      </c>
      <c r="AJ41">
        <v>2.744158527847402E-4</v>
      </c>
      <c r="AK41">
        <v>3.1952145079877609E-4</v>
      </c>
      <c r="AL41">
        <v>3.7092162989548405E-4</v>
      </c>
      <c r="AM41">
        <v>4.3575152181168849E-4</v>
      </c>
      <c r="AN41">
        <v>5.2272806666970749E-4</v>
      </c>
      <c r="AO41">
        <v>6.1354238864803781E-4</v>
      </c>
      <c r="AP41">
        <v>7.0307636366447111E-4</v>
      </c>
      <c r="AQ41">
        <v>7.9770107624587078E-4</v>
      </c>
      <c r="AR41">
        <v>8.9074716476657105E-4</v>
      </c>
      <c r="AS41">
        <v>9.776312161210081E-4</v>
      </c>
      <c r="AT41">
        <v>1.0633934854991686E-3</v>
      </c>
      <c r="AU41">
        <v>1.1507552967460746E-3</v>
      </c>
      <c r="AV41">
        <f t="shared" si="1"/>
        <v>1.2396720763956093E-3</v>
      </c>
      <c r="AW41">
        <f t="shared" si="2"/>
        <v>1.3257320190706301E-3</v>
      </c>
      <c r="AX41">
        <f t="shared" si="3"/>
        <v>1.4131808778052035E-3</v>
      </c>
      <c r="AY41">
        <f t="shared" si="4"/>
        <v>1.5009122031843236E-3</v>
      </c>
      <c r="AZ41">
        <f t="shared" si="5"/>
        <v>1.5881972789262011E-3</v>
      </c>
      <c r="BA41">
        <f t="shared" si="6"/>
        <v>1.6752080678288372E-3</v>
      </c>
      <c r="BB41">
        <f t="shared" si="7"/>
        <v>1.7628366389542405E-3</v>
      </c>
      <c r="BC41">
        <f t="shared" si="8"/>
        <v>1.8501492294225597E-3</v>
      </c>
      <c r="BD41">
        <f t="shared" si="9"/>
        <v>1.9373947074145803E-3</v>
      </c>
      <c r="BE41">
        <f t="shared" si="10"/>
        <v>2.0247579900804225E-3</v>
      </c>
    </row>
    <row r="42" spans="1:57" x14ac:dyDescent="0.3">
      <c r="A42" t="s">
        <v>48</v>
      </c>
      <c r="B42" t="s">
        <v>49</v>
      </c>
      <c r="C42" t="s">
        <v>50</v>
      </c>
      <c r="D42" t="s">
        <v>51</v>
      </c>
      <c r="E42" t="s">
        <v>52</v>
      </c>
      <c r="F42" t="s">
        <v>66</v>
      </c>
      <c r="G42">
        <v>9.4378220665713126</v>
      </c>
      <c r="H42">
        <v>9.3605827282335063</v>
      </c>
      <c r="I42">
        <v>9.0774906080568698</v>
      </c>
      <c r="J42">
        <v>9.8860284389534563</v>
      </c>
      <c r="K42">
        <v>11.059189754525832</v>
      </c>
      <c r="L42">
        <v>11.830690498905708</v>
      </c>
      <c r="M42">
        <v>13.026544292364441</v>
      </c>
      <c r="N42">
        <v>14.383712903075565</v>
      </c>
      <c r="O42">
        <v>15.30256487214479</v>
      </c>
      <c r="P42">
        <v>15.663498162270722</v>
      </c>
      <c r="Q42">
        <v>16.710180232077661</v>
      </c>
      <c r="R42">
        <v>16.930579747386702</v>
      </c>
      <c r="S42">
        <v>16.174481818429602</v>
      </c>
      <c r="T42">
        <v>15.133158477412296</v>
      </c>
      <c r="U42">
        <v>15.158592851720703</v>
      </c>
      <c r="V42">
        <v>16.017994227927066</v>
      </c>
      <c r="W42">
        <v>16.491162485502283</v>
      </c>
      <c r="X42">
        <v>16.879360882947317</v>
      </c>
      <c r="Y42">
        <v>17.173148048980295</v>
      </c>
      <c r="Z42">
        <v>17.318743847545935</v>
      </c>
      <c r="AA42">
        <v>17.404175256911827</v>
      </c>
      <c r="AB42">
        <v>17.507791591859917</v>
      </c>
      <c r="AC42">
        <v>17.583752284156233</v>
      </c>
      <c r="AD42">
        <v>17.633835372903601</v>
      </c>
      <c r="AE42">
        <v>17.483513575071839</v>
      </c>
      <c r="AF42">
        <v>17.26559582796817</v>
      </c>
      <c r="AG42">
        <v>16.997372514487747</v>
      </c>
      <c r="AH42">
        <v>16.696619192913875</v>
      </c>
      <c r="AI42">
        <v>16.351958565164399</v>
      </c>
      <c r="AJ42">
        <v>15.958197287892228</v>
      </c>
      <c r="AK42">
        <v>15.496939071470083</v>
      </c>
      <c r="AL42">
        <v>14.962070009152082</v>
      </c>
      <c r="AM42">
        <v>14.344542630865625</v>
      </c>
      <c r="AN42">
        <v>13.694331465248002</v>
      </c>
      <c r="AO42">
        <v>13.154515561855067</v>
      </c>
      <c r="AP42">
        <v>12.619128020902272</v>
      </c>
      <c r="AQ42">
        <v>12.093789959135052</v>
      </c>
      <c r="AR42">
        <v>11.587519419673708</v>
      </c>
      <c r="AS42">
        <v>11.099239894606804</v>
      </c>
      <c r="AT42">
        <v>10.630777841606596</v>
      </c>
      <c r="AU42">
        <v>10.181871855895665</v>
      </c>
      <c r="AV42">
        <f t="shared" ref="AV42" si="51">SUM(AV43:AV49)</f>
        <v>9.6844664588196974</v>
      </c>
      <c r="AW42">
        <f t="shared" ref="AW42" si="52">SUM(AW43:AW49)</f>
        <v>9.21973290599467</v>
      </c>
      <c r="AX42">
        <f t="shared" ref="AX42" si="53">SUM(AX43:AX49)</f>
        <v>8.7516201833814673</v>
      </c>
      <c r="AY42">
        <f t="shared" ref="AY42" si="54">SUM(AY43:AY49)</f>
        <v>8.2775575692342223</v>
      </c>
      <c r="AZ42">
        <f t="shared" ref="AZ42" si="55">SUM(AZ43:AZ49)</f>
        <v>7.8006073400367804</v>
      </c>
      <c r="BA42">
        <f t="shared" ref="BA42" si="56">SUM(BA43:BA49)</f>
        <v>7.3338288191954382</v>
      </c>
      <c r="BB42">
        <f t="shared" ref="BB42" si="57">SUM(BB43:BB49)</f>
        <v>6.8598230584856665</v>
      </c>
      <c r="BC42">
        <f t="shared" ref="BC42" si="58">SUM(BC43:BC49)</f>
        <v>6.386490494117596</v>
      </c>
      <c r="BD42">
        <f t="shared" ref="BD42" si="59">SUM(BD43:BD49)</f>
        <v>5.9147859266786957</v>
      </c>
      <c r="BE42">
        <f t="shared" ref="BE42" si="60">SUM(BE43:BE49)</f>
        <v>5.4434127821647742</v>
      </c>
    </row>
    <row r="43" spans="1:57" x14ac:dyDescent="0.3">
      <c r="A43" t="s">
        <v>48</v>
      </c>
      <c r="B43" t="s">
        <v>49</v>
      </c>
      <c r="C43" t="s">
        <v>54</v>
      </c>
      <c r="D43" t="s">
        <v>51</v>
      </c>
      <c r="E43" t="s">
        <v>52</v>
      </c>
      <c r="F43" t="s">
        <v>66</v>
      </c>
      <c r="G43">
        <v>9.0654999999999983</v>
      </c>
      <c r="H43">
        <v>8.9917484005855783</v>
      </c>
      <c r="I43">
        <v>8.7064540951519138</v>
      </c>
      <c r="J43">
        <v>9.4800322909800556</v>
      </c>
      <c r="K43">
        <v>10.710384673325658</v>
      </c>
      <c r="L43">
        <v>11.470276778235792</v>
      </c>
      <c r="M43">
        <v>12.659898778765863</v>
      </c>
      <c r="N43">
        <v>13.995660883678012</v>
      </c>
      <c r="O43">
        <v>14.586719660787749</v>
      </c>
      <c r="P43">
        <v>14.752764532462308</v>
      </c>
      <c r="Q43">
        <v>15.566354542209616</v>
      </c>
      <c r="R43">
        <v>15.740463699824923</v>
      </c>
      <c r="S43">
        <v>15.102978839287612</v>
      </c>
      <c r="T43">
        <v>14.138676039627299</v>
      </c>
      <c r="U43">
        <v>14.225718155384589</v>
      </c>
      <c r="V43">
        <v>15.09982160504669</v>
      </c>
      <c r="W43">
        <v>15.544125051851108</v>
      </c>
      <c r="X43">
        <v>15.903957517927781</v>
      </c>
      <c r="Y43">
        <v>16.169963096934001</v>
      </c>
      <c r="Z43">
        <v>16.291628930184146</v>
      </c>
      <c r="AA43">
        <v>16.35640367874452</v>
      </c>
      <c r="AB43">
        <v>16.439296223432997</v>
      </c>
      <c r="AC43">
        <v>16.494120630027464</v>
      </c>
      <c r="AD43">
        <v>16.523360359349716</v>
      </c>
      <c r="AE43">
        <v>16.350234640151655</v>
      </c>
      <c r="AF43">
        <v>16.108727521675345</v>
      </c>
      <c r="AG43">
        <v>15.816396082475382</v>
      </c>
      <c r="AH43">
        <v>15.49070504365057</v>
      </c>
      <c r="AI43">
        <v>15.121656434029795</v>
      </c>
      <c r="AJ43">
        <v>14.704508794106069</v>
      </c>
      <c r="AK43">
        <v>14.219527522233234</v>
      </c>
      <c r="AL43">
        <v>13.658958106242764</v>
      </c>
      <c r="AM43">
        <v>13.013171874263351</v>
      </c>
      <c r="AN43">
        <v>12.331060016657091</v>
      </c>
      <c r="AO43">
        <v>11.764826379513451</v>
      </c>
      <c r="AP43">
        <v>11.201971948099477</v>
      </c>
      <c r="AQ43">
        <v>10.647293386448531</v>
      </c>
      <c r="AR43">
        <v>10.109234934556866</v>
      </c>
      <c r="AS43">
        <v>9.5852317764170731</v>
      </c>
      <c r="AT43">
        <v>9.0748943132377491</v>
      </c>
      <c r="AU43">
        <v>8.5758800253413874</v>
      </c>
      <c r="AV43">
        <f t="shared" si="1"/>
        <v>8.045356684140188</v>
      </c>
      <c r="AW43">
        <f t="shared" si="2"/>
        <v>7.5369870711658677</v>
      </c>
      <c r="AX43">
        <f t="shared" si="3"/>
        <v>7.0258618621805908</v>
      </c>
      <c r="AY43">
        <f t="shared" si="4"/>
        <v>6.5107086343261926</v>
      </c>
      <c r="AZ43">
        <f t="shared" si="5"/>
        <v>5.9940075742338195</v>
      </c>
      <c r="BA43">
        <f t="shared" si="6"/>
        <v>5.4838913682135626</v>
      </c>
      <c r="BB43">
        <f t="shared" si="7"/>
        <v>4.9688775938686831</v>
      </c>
      <c r="BC43">
        <f t="shared" si="8"/>
        <v>4.4544336657436361</v>
      </c>
      <c r="BD43">
        <f t="shared" si="9"/>
        <v>3.9410797920181722</v>
      </c>
      <c r="BE43">
        <f t="shared" si="10"/>
        <v>3.4278640187453675</v>
      </c>
    </row>
    <row r="44" spans="1:57" x14ac:dyDescent="0.3">
      <c r="A44" t="s">
        <v>48</v>
      </c>
      <c r="B44" t="s">
        <v>49</v>
      </c>
      <c r="C44" t="s">
        <v>55</v>
      </c>
      <c r="D44" t="s">
        <v>51</v>
      </c>
      <c r="E44" t="s">
        <v>52</v>
      </c>
      <c r="F44" t="s">
        <v>66</v>
      </c>
      <c r="G44">
        <v>0.37229999999999996</v>
      </c>
      <c r="H44">
        <v>0.36881083276848714</v>
      </c>
      <c r="I44">
        <v>0.37101437899267076</v>
      </c>
      <c r="J44">
        <v>0.37776838010793901</v>
      </c>
      <c r="K44">
        <v>0.33528032632178451</v>
      </c>
      <c r="L44">
        <v>0.30718887725659955</v>
      </c>
      <c r="M44">
        <v>0.26892070760400927</v>
      </c>
      <c r="N44">
        <v>0.28192605707923907</v>
      </c>
      <c r="O44">
        <v>0.27441947067267486</v>
      </c>
      <c r="P44">
        <v>0.2482056560433526</v>
      </c>
      <c r="Q44">
        <v>0.25709935668319395</v>
      </c>
      <c r="R44">
        <v>0.2564936581179092</v>
      </c>
      <c r="S44">
        <v>0.24888058252306391</v>
      </c>
      <c r="T44">
        <v>0.24706262550939931</v>
      </c>
      <c r="U44">
        <v>0.23405488100111935</v>
      </c>
      <c r="V44">
        <v>0.23915281781221995</v>
      </c>
      <c r="W44">
        <v>0.24506879721391925</v>
      </c>
      <c r="X44">
        <v>0.25185735080372407</v>
      </c>
      <c r="Y44">
        <v>0.25906347262798474</v>
      </c>
      <c r="Z44">
        <v>0.26675887746046656</v>
      </c>
      <c r="AA44">
        <v>0.27410126648414712</v>
      </c>
      <c r="AB44">
        <v>0.28113065382100821</v>
      </c>
      <c r="AC44">
        <v>0.28892716481618069</v>
      </c>
      <c r="AD44">
        <v>0.29768548773969505</v>
      </c>
      <c r="AE44">
        <v>0.30848455009638692</v>
      </c>
      <c r="AF44">
        <v>0.32052495054480379</v>
      </c>
      <c r="AG44">
        <v>0.33340108006634145</v>
      </c>
      <c r="AH44">
        <v>0.34673949930031894</v>
      </c>
      <c r="AI44">
        <v>0.36046278820661976</v>
      </c>
      <c r="AJ44">
        <v>0.37522988396327556</v>
      </c>
      <c r="AK44">
        <v>0.39159172544310467</v>
      </c>
      <c r="AL44">
        <v>0.41006672525783494</v>
      </c>
      <c r="AM44">
        <v>0.43116927325584514</v>
      </c>
      <c r="AN44">
        <v>0.45448174722716222</v>
      </c>
      <c r="AO44">
        <v>0.47709355678444759</v>
      </c>
      <c r="AP44">
        <v>0.50028456868531546</v>
      </c>
      <c r="AQ44">
        <v>0.5240112159770377</v>
      </c>
      <c r="AR44">
        <v>0.54827105889518424</v>
      </c>
      <c r="AS44">
        <v>0.57436335696037299</v>
      </c>
      <c r="AT44">
        <v>0.60281623937005357</v>
      </c>
      <c r="AU44">
        <v>0.63454657175728912</v>
      </c>
      <c r="AV44">
        <f t="shared" si="1"/>
        <v>0.65948645620260038</v>
      </c>
      <c r="AW44">
        <f t="shared" si="2"/>
        <v>0.68868093946062459</v>
      </c>
      <c r="AX44">
        <f t="shared" si="3"/>
        <v>0.71757032730010195</v>
      </c>
      <c r="AY44">
        <f t="shared" si="4"/>
        <v>0.74571286988716423</v>
      </c>
      <c r="AZ44">
        <f t="shared" si="5"/>
        <v>0.77332437312873026</v>
      </c>
      <c r="BA44">
        <f t="shared" si="6"/>
        <v>0.80236732247947629</v>
      </c>
      <c r="BB44">
        <f t="shared" si="7"/>
        <v>0.83046921001112395</v>
      </c>
      <c r="BC44">
        <f t="shared" si="8"/>
        <v>0.85862448596562757</v>
      </c>
      <c r="BD44">
        <f t="shared" si="9"/>
        <v>0.88699007300621702</v>
      </c>
      <c r="BE44">
        <f t="shared" si="10"/>
        <v>0.91543166189056535</v>
      </c>
    </row>
    <row r="45" spans="1:57" x14ac:dyDescent="0.3">
      <c r="A45" t="s">
        <v>48</v>
      </c>
      <c r="B45" t="s">
        <v>49</v>
      </c>
      <c r="C45" t="s">
        <v>56</v>
      </c>
      <c r="D45" t="s">
        <v>51</v>
      </c>
      <c r="E45" t="s">
        <v>52</v>
      </c>
      <c r="F45" t="s">
        <v>66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2.9134406277365734E-3</v>
      </c>
      <c r="X45">
        <v>8.2682870693559524E-3</v>
      </c>
      <c r="Y45">
        <v>1.6878593205931866E-2</v>
      </c>
      <c r="Z45">
        <v>2.7691560425470739E-2</v>
      </c>
      <c r="AA45">
        <v>3.8147255796482635E-2</v>
      </c>
      <c r="AB45">
        <v>4.8156904065424833E-2</v>
      </c>
      <c r="AC45">
        <v>5.9080742888212634E-2</v>
      </c>
      <c r="AD45">
        <v>6.9912631304596518E-2</v>
      </c>
      <c r="AE45">
        <v>8.9838101335994097E-2</v>
      </c>
      <c r="AF45">
        <v>0.11240436960781022</v>
      </c>
      <c r="AG45">
        <v>0.13695887249871547</v>
      </c>
      <c r="AH45">
        <v>0.16338691331157035</v>
      </c>
      <c r="AI45">
        <v>0.19084600022429105</v>
      </c>
      <c r="AJ45">
        <v>0.21844102708504617</v>
      </c>
      <c r="AK45">
        <v>0.24786094023201638</v>
      </c>
      <c r="AL45">
        <v>0.28058290258887364</v>
      </c>
      <c r="AM45">
        <v>0.31711096495608293</v>
      </c>
      <c r="AN45">
        <v>0.35672472872163663</v>
      </c>
      <c r="AO45">
        <v>0.38630197018635126</v>
      </c>
      <c r="AP45">
        <v>0.41620173185089654</v>
      </c>
      <c r="AQ45">
        <v>0.44707263226732108</v>
      </c>
      <c r="AR45">
        <v>0.47910437763624902</v>
      </c>
      <c r="AS45">
        <v>0.5126005323908992</v>
      </c>
      <c r="AT45">
        <v>0.54926583815117846</v>
      </c>
      <c r="AU45">
        <v>0.59037008670029323</v>
      </c>
      <c r="AV45">
        <f t="shared" si="1"/>
        <v>0.6227096042434539</v>
      </c>
      <c r="AW45">
        <f t="shared" si="2"/>
        <v>0.66030409008155289</v>
      </c>
      <c r="AX45">
        <f t="shared" si="3"/>
        <v>0.69770529475555065</v>
      </c>
      <c r="AY45">
        <f t="shared" si="4"/>
        <v>0.73411485776340157</v>
      </c>
      <c r="AZ45">
        <f t="shared" si="5"/>
        <v>0.76978635650034732</v>
      </c>
      <c r="BA45">
        <f t="shared" si="6"/>
        <v>0.80731332232755904</v>
      </c>
      <c r="BB45">
        <f t="shared" si="7"/>
        <v>0.84367464215672783</v>
      </c>
      <c r="BC45">
        <f t="shared" si="8"/>
        <v>0.88006004251066372</v>
      </c>
      <c r="BD45">
        <f t="shared" si="9"/>
        <v>0.91672344079701418</v>
      </c>
      <c r="BE45">
        <f t="shared" si="10"/>
        <v>0.95349782749138967</v>
      </c>
    </row>
    <row r="46" spans="1:57" x14ac:dyDescent="0.3">
      <c r="A46" t="s">
        <v>48</v>
      </c>
      <c r="B46" t="s">
        <v>49</v>
      </c>
      <c r="C46" t="s">
        <v>57</v>
      </c>
      <c r="D46" t="s">
        <v>51</v>
      </c>
      <c r="E46" t="s">
        <v>52</v>
      </c>
      <c r="F46" t="s">
        <v>66</v>
      </c>
      <c r="G46">
        <v>0</v>
      </c>
      <c r="H46">
        <v>0</v>
      </c>
      <c r="I46">
        <v>0</v>
      </c>
      <c r="J46">
        <v>2.8199999999999999E-2</v>
      </c>
      <c r="K46">
        <v>1.35E-2</v>
      </c>
      <c r="L46">
        <v>5.3199999999999997E-2</v>
      </c>
      <c r="M46">
        <v>9.7699999999999995E-2</v>
      </c>
      <c r="N46">
        <v>0.1061</v>
      </c>
      <c r="O46">
        <v>0.44140000000000001</v>
      </c>
      <c r="P46">
        <v>0.66249999999999998</v>
      </c>
      <c r="Q46">
        <v>0.88670000000000004</v>
      </c>
      <c r="R46">
        <v>0.93359999999999999</v>
      </c>
      <c r="S46">
        <v>0.8226</v>
      </c>
      <c r="T46">
        <v>0.74739999999999995</v>
      </c>
      <c r="U46">
        <v>0.69879999999999998</v>
      </c>
      <c r="V46">
        <v>0.67900000000000005</v>
      </c>
      <c r="W46">
        <v>0.6990318548590938</v>
      </c>
      <c r="X46">
        <v>0.7152370174611109</v>
      </c>
      <c r="Y46">
        <v>0.72719518164780395</v>
      </c>
      <c r="Z46">
        <v>0.7326160198085977</v>
      </c>
      <c r="AA46">
        <v>0.73547000713173372</v>
      </c>
      <c r="AB46">
        <v>0.73914251334588665</v>
      </c>
      <c r="AC46">
        <v>0.74153776975518981</v>
      </c>
      <c r="AD46">
        <v>0.74276988754158735</v>
      </c>
      <c r="AE46">
        <v>0.73481754630822427</v>
      </c>
      <c r="AF46">
        <v>0.72376225545340334</v>
      </c>
      <c r="AG46">
        <v>0.71040106333744446</v>
      </c>
      <c r="AH46">
        <v>0.6955262502173134</v>
      </c>
      <c r="AI46">
        <v>0.6786835763325143</v>
      </c>
      <c r="AJ46">
        <v>0.65965745398532694</v>
      </c>
      <c r="AK46">
        <v>0.63755198915010114</v>
      </c>
      <c r="AL46">
        <v>0.61201511547229015</v>
      </c>
      <c r="AM46">
        <v>0.58260987603438963</v>
      </c>
      <c r="AN46">
        <v>0.55155523932275585</v>
      </c>
      <c r="AO46">
        <v>0.52575899873711651</v>
      </c>
      <c r="AP46">
        <v>0.50011590915606186</v>
      </c>
      <c r="AQ46">
        <v>0.47484386860015626</v>
      </c>
      <c r="AR46">
        <v>0.45032620228625331</v>
      </c>
      <c r="AS46">
        <v>0.42644650505227732</v>
      </c>
      <c r="AT46">
        <v>0.40318701501697524</v>
      </c>
      <c r="AU46">
        <v>0.38044130719345098</v>
      </c>
      <c r="AV46">
        <f t="shared" si="1"/>
        <v>0.35626568660502045</v>
      </c>
      <c r="AW46">
        <f t="shared" si="2"/>
        <v>0.33309547446440746</v>
      </c>
      <c r="AX46">
        <f t="shared" si="3"/>
        <v>0.30980018079011984</v>
      </c>
      <c r="AY46">
        <f t="shared" si="4"/>
        <v>0.28632208245916502</v>
      </c>
      <c r="AZ46">
        <f t="shared" si="5"/>
        <v>0.26277375971739048</v>
      </c>
      <c r="BA46">
        <f t="shared" si="6"/>
        <v>0.23952426307307206</v>
      </c>
      <c r="BB46">
        <f t="shared" si="7"/>
        <v>0.21605249894420808</v>
      </c>
      <c r="BC46">
        <f t="shared" si="8"/>
        <v>0.19260660207341829</v>
      </c>
      <c r="BD46">
        <f t="shared" si="9"/>
        <v>0.16921017479004519</v>
      </c>
      <c r="BE46">
        <f t="shared" si="10"/>
        <v>0.14582001046331783</v>
      </c>
    </row>
    <row r="47" spans="1:57" x14ac:dyDescent="0.3">
      <c r="A47" t="s">
        <v>48</v>
      </c>
      <c r="B47" t="s">
        <v>49</v>
      </c>
      <c r="C47" t="s">
        <v>58</v>
      </c>
      <c r="D47" t="s">
        <v>51</v>
      </c>
      <c r="E47" t="s">
        <v>52</v>
      </c>
      <c r="F47" t="s">
        <v>66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1"/>
        <v>0</v>
      </c>
      <c r="AW47">
        <f t="shared" si="2"/>
        <v>0</v>
      </c>
      <c r="AX47">
        <f t="shared" si="3"/>
        <v>0</v>
      </c>
      <c r="AY47">
        <f t="shared" si="4"/>
        <v>0</v>
      </c>
      <c r="AZ47">
        <f t="shared" si="5"/>
        <v>0</v>
      </c>
      <c r="BA47">
        <f t="shared" si="6"/>
        <v>0</v>
      </c>
      <c r="BB47">
        <f t="shared" si="7"/>
        <v>0</v>
      </c>
      <c r="BC47">
        <f t="shared" si="8"/>
        <v>0</v>
      </c>
      <c r="BD47">
        <f t="shared" si="9"/>
        <v>0</v>
      </c>
      <c r="BE47">
        <f t="shared" si="10"/>
        <v>0</v>
      </c>
    </row>
    <row r="48" spans="1:57" x14ac:dyDescent="0.3">
      <c r="A48" t="s">
        <v>48</v>
      </c>
      <c r="B48" t="s">
        <v>49</v>
      </c>
      <c r="C48" t="s">
        <v>59</v>
      </c>
      <c r="D48" t="s">
        <v>51</v>
      </c>
      <c r="E48" t="s">
        <v>52</v>
      </c>
      <c r="F48" t="s">
        <v>66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1"/>
        <v>0</v>
      </c>
      <c r="AW48">
        <f t="shared" si="2"/>
        <v>0</v>
      </c>
      <c r="AX48">
        <f t="shared" si="3"/>
        <v>0</v>
      </c>
      <c r="AY48">
        <f t="shared" si="4"/>
        <v>0</v>
      </c>
      <c r="AZ48">
        <f t="shared" si="5"/>
        <v>0</v>
      </c>
      <c r="BA48">
        <f t="shared" si="6"/>
        <v>0</v>
      </c>
      <c r="BB48">
        <f t="shared" si="7"/>
        <v>0</v>
      </c>
      <c r="BC48">
        <f t="shared" si="8"/>
        <v>0</v>
      </c>
      <c r="BD48">
        <f t="shared" si="9"/>
        <v>0</v>
      </c>
      <c r="BE48">
        <f t="shared" si="10"/>
        <v>0</v>
      </c>
    </row>
    <row r="49" spans="1:57" x14ac:dyDescent="0.3">
      <c r="A49" t="s">
        <v>48</v>
      </c>
      <c r="B49" t="s">
        <v>49</v>
      </c>
      <c r="C49" t="s">
        <v>67</v>
      </c>
      <c r="D49" t="s">
        <v>51</v>
      </c>
      <c r="E49" t="s">
        <v>52</v>
      </c>
      <c r="F49" t="s">
        <v>66</v>
      </c>
      <c r="G49">
        <v>2.2066571315091974E-5</v>
      </c>
      <c r="H49">
        <v>2.3494879440541301E-5</v>
      </c>
      <c r="I49">
        <v>2.2133912284459808E-5</v>
      </c>
      <c r="J49">
        <v>2.7767865461405257E-5</v>
      </c>
      <c r="K49">
        <v>2.4754878389056736E-5</v>
      </c>
      <c r="L49">
        <v>2.4843413316703327E-5</v>
      </c>
      <c r="M49">
        <v>2.4805994570321672E-5</v>
      </c>
      <c r="N49">
        <v>2.5962318314514077E-5</v>
      </c>
      <c r="O49">
        <v>2.5740684367832753E-5</v>
      </c>
      <c r="P49">
        <v>2.7973765060259154E-5</v>
      </c>
      <c r="Q49">
        <v>2.6333184852471641E-5</v>
      </c>
      <c r="R49">
        <v>2.2389443870248478E-5</v>
      </c>
      <c r="S49">
        <v>2.2396618923117591E-5</v>
      </c>
      <c r="T49">
        <v>1.9812275598295649E-5</v>
      </c>
      <c r="U49">
        <v>1.9815334994079669E-5</v>
      </c>
      <c r="V49">
        <v>1.9805068156947484E-5</v>
      </c>
      <c r="W49">
        <v>2.3340950424685605E-5</v>
      </c>
      <c r="X49">
        <v>4.0709685346639302E-5</v>
      </c>
      <c r="Y49">
        <v>4.7704564573886254E-5</v>
      </c>
      <c r="Z49">
        <v>4.8459667250118139E-5</v>
      </c>
      <c r="AA49">
        <v>5.3048754940995932E-5</v>
      </c>
      <c r="AB49">
        <v>6.5297194600350044E-5</v>
      </c>
      <c r="AC49">
        <v>8.5976669186974027E-5</v>
      </c>
      <c r="AD49">
        <v>1.0700696800370025E-4</v>
      </c>
      <c r="AE49">
        <v>1.3873717957943124E-4</v>
      </c>
      <c r="AF49">
        <v>1.7673068680588332E-4</v>
      </c>
      <c r="AG49">
        <v>2.1541610986537969E-4</v>
      </c>
      <c r="AH49">
        <v>2.6148643410107747E-4</v>
      </c>
      <c r="AI49">
        <v>3.0976637117611366E-4</v>
      </c>
      <c r="AJ49">
        <v>3.6012875251204246E-4</v>
      </c>
      <c r="AK49">
        <v>4.0689441162665175E-4</v>
      </c>
      <c r="AL49">
        <v>4.4715959031852055E-4</v>
      </c>
      <c r="AM49">
        <v>4.8064235595683203E-4</v>
      </c>
      <c r="AN49">
        <v>5.0973331935824206E-4</v>
      </c>
      <c r="AO49">
        <v>5.3465663370153536E-4</v>
      </c>
      <c r="AP49">
        <v>5.538631105204394E-4</v>
      </c>
      <c r="AQ49">
        <v>5.6885584200437914E-4</v>
      </c>
      <c r="AR49">
        <v>5.8284629915560885E-4</v>
      </c>
      <c r="AS49">
        <v>5.9772378618183164E-4</v>
      </c>
      <c r="AT49">
        <v>6.144358306390277E-4</v>
      </c>
      <c r="AU49">
        <v>6.3386490324503187E-4</v>
      </c>
      <c r="AV49">
        <f t="shared" si="1"/>
        <v>6.480276284345915E-4</v>
      </c>
      <c r="AW49">
        <f t="shared" si="2"/>
        <v>6.6533082221756357E-4</v>
      </c>
      <c r="AX49">
        <f t="shared" si="3"/>
        <v>6.8251835510371728E-4</v>
      </c>
      <c r="AY49">
        <f t="shared" si="4"/>
        <v>6.9912479829855462E-4</v>
      </c>
      <c r="AZ49">
        <f t="shared" si="5"/>
        <v>7.1527645649274024E-4</v>
      </c>
      <c r="BA49">
        <f t="shared" si="6"/>
        <v>7.3254310176861653E-4</v>
      </c>
      <c r="BB49">
        <f t="shared" si="7"/>
        <v>7.4911350492357781E-4</v>
      </c>
      <c r="BC49">
        <f t="shared" si="8"/>
        <v>7.6569782425037897E-4</v>
      </c>
      <c r="BD49">
        <f t="shared" si="9"/>
        <v>7.8244606724711674E-4</v>
      </c>
      <c r="BE49">
        <f t="shared" si="10"/>
        <v>7.9926357413363791E-4</v>
      </c>
    </row>
    <row r="50" spans="1:57" x14ac:dyDescent="0.3">
      <c r="A50" t="s">
        <v>48</v>
      </c>
      <c r="B50" t="s">
        <v>49</v>
      </c>
      <c r="C50" t="s">
        <v>50</v>
      </c>
      <c r="D50" t="s">
        <v>51</v>
      </c>
      <c r="E50" t="s">
        <v>52</v>
      </c>
      <c r="F50" t="s">
        <v>62</v>
      </c>
      <c r="G50">
        <v>30.198500000000003</v>
      </c>
      <c r="H50">
        <v>31.552528997159342</v>
      </c>
      <c r="I50">
        <v>32.162585416932671</v>
      </c>
      <c r="J50">
        <v>33.856220716047638</v>
      </c>
      <c r="K50">
        <v>35.280868102557776</v>
      </c>
      <c r="L50">
        <v>36.617760529320691</v>
      </c>
      <c r="M50">
        <v>37.682217852276793</v>
      </c>
      <c r="N50">
        <v>38.82468107470573</v>
      </c>
      <c r="O50">
        <v>37.098685852159335</v>
      </c>
      <c r="P50">
        <v>34.79982543443689</v>
      </c>
      <c r="Q50">
        <v>34.313308050899352</v>
      </c>
      <c r="R50">
        <v>32.666045242352261</v>
      </c>
      <c r="S50">
        <v>30.215871595578886</v>
      </c>
      <c r="T50">
        <v>29.01941931971233</v>
      </c>
      <c r="U50">
        <v>29.441248495836085</v>
      </c>
      <c r="V50">
        <v>30.650710147247299</v>
      </c>
      <c r="W50">
        <v>30.70969227431857</v>
      </c>
      <c r="X50">
        <v>30.632178316238502</v>
      </c>
      <c r="Y50">
        <v>30.44731425471959</v>
      </c>
      <c r="Z50">
        <v>30.121253907711562</v>
      </c>
      <c r="AA50">
        <v>29.838828917800534</v>
      </c>
      <c r="AB50">
        <v>29.61669684181259</v>
      </c>
      <c r="AC50">
        <v>29.394092687946177</v>
      </c>
      <c r="AD50">
        <v>29.163424635485978</v>
      </c>
      <c r="AE50">
        <v>28.939347862921114</v>
      </c>
      <c r="AF50">
        <v>28.754335749182239</v>
      </c>
      <c r="AG50">
        <v>28.56907034610715</v>
      </c>
      <c r="AH50">
        <v>28.366892693011195</v>
      </c>
      <c r="AI50">
        <v>28.143434715127263</v>
      </c>
      <c r="AJ50">
        <v>27.833038614385526</v>
      </c>
      <c r="AK50">
        <v>27.430037653124707</v>
      </c>
      <c r="AL50">
        <v>26.932640443242263</v>
      </c>
      <c r="AM50">
        <v>26.304213796340214</v>
      </c>
      <c r="AN50">
        <v>25.553322713877254</v>
      </c>
      <c r="AO50">
        <v>24.684206092842018</v>
      </c>
      <c r="AP50">
        <v>23.7083799752033</v>
      </c>
      <c r="AQ50">
        <v>22.675788627729119</v>
      </c>
      <c r="AR50">
        <v>21.67439026977264</v>
      </c>
      <c r="AS50">
        <v>20.684782546629243</v>
      </c>
      <c r="AT50">
        <v>19.733414002058364</v>
      </c>
      <c r="AU50">
        <v>18.842158637325884</v>
      </c>
      <c r="AV50">
        <f t="shared" ref="AV50" si="61">SUM(AV51:AV57)</f>
        <v>17.839635942147012</v>
      </c>
      <c r="AW50">
        <f t="shared" ref="AW50" si="62">SUM(AW51:AW57)</f>
        <v>16.901236510220237</v>
      </c>
      <c r="AX50">
        <f t="shared" ref="AX50" si="63">SUM(AX51:AX57)</f>
        <v>15.961984487856983</v>
      </c>
      <c r="AY50">
        <f t="shared" ref="AY50" si="64">SUM(AY51:AY57)</f>
        <v>15.010551569269033</v>
      </c>
      <c r="AZ50">
        <f t="shared" ref="AZ50" si="65">SUM(AZ51:AZ57)</f>
        <v>14.048853752242218</v>
      </c>
      <c r="BA50">
        <f t="shared" ref="BA50" si="66">SUM(BA51:BA57)</f>
        <v>13.110777656119364</v>
      </c>
      <c r="BB50">
        <f t="shared" ref="BB50" si="67">SUM(BB51:BB57)</f>
        <v>12.158466261996569</v>
      </c>
      <c r="BC50">
        <f t="shared" ref="BC50" si="68">SUM(BC51:BC57)</f>
        <v>11.206083636035448</v>
      </c>
      <c r="BD50">
        <f t="shared" ref="BD50" si="69">SUM(BD51:BD57)</f>
        <v>10.25714956811885</v>
      </c>
      <c r="BE50">
        <f t="shared" ref="BE50" si="70">SUM(BE51:BE57)</f>
        <v>9.3098354584034233</v>
      </c>
    </row>
    <row r="51" spans="1:57" x14ac:dyDescent="0.3">
      <c r="A51" t="s">
        <v>48</v>
      </c>
      <c r="B51" t="s">
        <v>49</v>
      </c>
      <c r="C51" t="s">
        <v>54</v>
      </c>
      <c r="D51" t="s">
        <v>51</v>
      </c>
      <c r="E51" t="s">
        <v>52</v>
      </c>
      <c r="F51" t="s">
        <v>62</v>
      </c>
      <c r="G51">
        <v>29.758300000000002</v>
      </c>
      <c r="H51">
        <v>31.077553616654001</v>
      </c>
      <c r="I51">
        <v>31.588879961858183</v>
      </c>
      <c r="J51">
        <v>33.19218847887042</v>
      </c>
      <c r="K51">
        <v>34.613495810180936</v>
      </c>
      <c r="L51">
        <v>35.84746868492276</v>
      </c>
      <c r="M51">
        <v>37.125696278420577</v>
      </c>
      <c r="N51">
        <v>38.136465093832449</v>
      </c>
      <c r="O51">
        <v>36.147005491656508</v>
      </c>
      <c r="P51">
        <v>33.386665989537754</v>
      </c>
      <c r="Q51">
        <v>32.505726801513696</v>
      </c>
      <c r="R51">
        <v>30.469656601849266</v>
      </c>
      <c r="S51">
        <v>26.964068502608566</v>
      </c>
      <c r="T51">
        <v>27.438662099757423</v>
      </c>
      <c r="U51">
        <v>27.780838823672706</v>
      </c>
      <c r="V51">
        <v>28.925131437955905</v>
      </c>
      <c r="W51">
        <v>28.962645699825224</v>
      </c>
      <c r="X51">
        <v>28.880611092538398</v>
      </c>
      <c r="Y51">
        <v>28.690064430057308</v>
      </c>
      <c r="Z51">
        <v>28.357178194449652</v>
      </c>
      <c r="AA51">
        <v>28.062434953750017</v>
      </c>
      <c r="AB51">
        <v>27.823461712689152</v>
      </c>
      <c r="AC51">
        <v>27.579776969881376</v>
      </c>
      <c r="AD51">
        <v>27.323211305552647</v>
      </c>
      <c r="AE51">
        <v>27.069273208643065</v>
      </c>
      <c r="AF51">
        <v>26.849228764103646</v>
      </c>
      <c r="AG51">
        <v>26.624643318514636</v>
      </c>
      <c r="AH51">
        <v>26.379849380371418</v>
      </c>
      <c r="AI51">
        <v>26.109291269242313</v>
      </c>
      <c r="AJ51">
        <v>25.742327342136019</v>
      </c>
      <c r="AK51">
        <v>25.27041490549734</v>
      </c>
      <c r="AL51">
        <v>24.693832133564477</v>
      </c>
      <c r="AM51">
        <v>23.971715506969854</v>
      </c>
      <c r="AN51">
        <v>23.11711617377426</v>
      </c>
      <c r="AO51">
        <v>22.132935568925284</v>
      </c>
      <c r="AP51">
        <v>21.030917934911727</v>
      </c>
      <c r="AQ51">
        <v>19.871516873190401</v>
      </c>
      <c r="AR51">
        <v>18.747451363567649</v>
      </c>
      <c r="AS51">
        <v>17.63302368697429</v>
      </c>
      <c r="AT51">
        <v>16.556685967734392</v>
      </c>
      <c r="AU51">
        <v>15.542216814359421</v>
      </c>
      <c r="AV51">
        <f t="shared" si="1"/>
        <v>14.415369287116846</v>
      </c>
      <c r="AW51">
        <f t="shared" si="2"/>
        <v>13.352458116295566</v>
      </c>
      <c r="AX51">
        <f t="shared" si="3"/>
        <v>12.289216427903284</v>
      </c>
      <c r="AY51">
        <f t="shared" si="4"/>
        <v>11.213779989363957</v>
      </c>
      <c r="AZ51">
        <f t="shared" si="5"/>
        <v>10.127700174246002</v>
      </c>
      <c r="BA51">
        <f t="shared" si="6"/>
        <v>9.0654998931836417</v>
      </c>
      <c r="BB51">
        <f t="shared" si="7"/>
        <v>7.9891011102340599</v>
      </c>
      <c r="BC51">
        <f t="shared" si="8"/>
        <v>6.9125062995303779</v>
      </c>
      <c r="BD51">
        <f t="shared" si="9"/>
        <v>5.8393735602080596</v>
      </c>
      <c r="BE51">
        <f t="shared" si="10"/>
        <v>4.7679421609618657</v>
      </c>
    </row>
    <row r="52" spans="1:57" x14ac:dyDescent="0.3">
      <c r="A52" t="s">
        <v>48</v>
      </c>
      <c r="B52" t="s">
        <v>49</v>
      </c>
      <c r="C52" t="s">
        <v>55</v>
      </c>
      <c r="D52" t="s">
        <v>51</v>
      </c>
      <c r="E52" t="s">
        <v>52</v>
      </c>
      <c r="F52" t="s">
        <v>62</v>
      </c>
      <c r="G52">
        <v>0.35799999999999998</v>
      </c>
      <c r="H52">
        <v>0.39200000000000002</v>
      </c>
      <c r="I52">
        <v>0.4123</v>
      </c>
      <c r="J52">
        <v>0.44069999999999998</v>
      </c>
      <c r="K52">
        <v>0.45019999999999993</v>
      </c>
      <c r="L52">
        <v>0.46120000000000005</v>
      </c>
      <c r="M52">
        <v>0.32590000000000002</v>
      </c>
      <c r="N52">
        <v>0.23780000000000001</v>
      </c>
      <c r="O52">
        <v>0.26829999999999998</v>
      </c>
      <c r="P52">
        <v>0.25669999999999998</v>
      </c>
      <c r="Q52">
        <v>0.27711031196286356</v>
      </c>
      <c r="R52">
        <v>0.38839333472985832</v>
      </c>
      <c r="S52">
        <v>0.38326669417268677</v>
      </c>
      <c r="T52">
        <v>0.37028717150409696</v>
      </c>
      <c r="U52">
        <v>0.3645582397538405</v>
      </c>
      <c r="V52">
        <v>0.37167545460287538</v>
      </c>
      <c r="W52">
        <v>0.39222586418477068</v>
      </c>
      <c r="X52">
        <v>0.39790996104779625</v>
      </c>
      <c r="Y52">
        <v>0.405444272510182</v>
      </c>
      <c r="Z52">
        <v>0.41639671198339095</v>
      </c>
      <c r="AA52">
        <v>0.43017885438513986</v>
      </c>
      <c r="AB52">
        <v>0.44596376832413781</v>
      </c>
      <c r="AC52">
        <v>0.46506097729371021</v>
      </c>
      <c r="AD52">
        <v>0.48827867904698014</v>
      </c>
      <c r="AE52">
        <v>0.51450675775007015</v>
      </c>
      <c r="AF52">
        <v>0.54420488988930671</v>
      </c>
      <c r="AG52">
        <v>0.577772512216572</v>
      </c>
      <c r="AH52">
        <v>0.61493293009091532</v>
      </c>
      <c r="AI52">
        <v>0.65674462519457566</v>
      </c>
      <c r="AJ52">
        <v>0.7093893107506033</v>
      </c>
      <c r="AK52">
        <v>0.77655855533117757</v>
      </c>
      <c r="AL52">
        <v>0.85564482800261699</v>
      </c>
      <c r="AM52">
        <v>0.95119959734903203</v>
      </c>
      <c r="AN52">
        <v>1.0584969906361019</v>
      </c>
      <c r="AO52">
        <v>1.1787233842235547</v>
      </c>
      <c r="AP52">
        <v>1.3114813290495433</v>
      </c>
      <c r="AQ52">
        <v>1.4441438036226144</v>
      </c>
      <c r="AR52">
        <v>1.5714657609569922</v>
      </c>
      <c r="AS52">
        <v>1.7009068659221418</v>
      </c>
      <c r="AT52">
        <v>1.8300170935738731</v>
      </c>
      <c r="AU52">
        <v>1.9566648543153402</v>
      </c>
      <c r="AV52">
        <f t="shared" si="1"/>
        <v>2.085717705878892</v>
      </c>
      <c r="AW52">
        <f t="shared" si="2"/>
        <v>2.214233019600556</v>
      </c>
      <c r="AX52">
        <f t="shared" si="3"/>
        <v>2.3422137837566765</v>
      </c>
      <c r="AY52">
        <f t="shared" si="4"/>
        <v>2.4703577551202898</v>
      </c>
      <c r="AZ52">
        <f t="shared" si="5"/>
        <v>2.599001987580607</v>
      </c>
      <c r="BA52">
        <f t="shared" si="6"/>
        <v>2.7271128400643647</v>
      </c>
      <c r="BB52">
        <f t="shared" si="7"/>
        <v>2.8553482306500086</v>
      </c>
      <c r="BC52">
        <f t="shared" si="8"/>
        <v>2.9837141130535656</v>
      </c>
      <c r="BD52">
        <f t="shared" si="9"/>
        <v>3.1120246729745418</v>
      </c>
      <c r="BE52">
        <f t="shared" si="10"/>
        <v>3.2402343619976932</v>
      </c>
    </row>
    <row r="53" spans="1:57" x14ac:dyDescent="0.3">
      <c r="A53" t="s">
        <v>48</v>
      </c>
      <c r="B53" t="s">
        <v>49</v>
      </c>
      <c r="C53" t="s">
        <v>56</v>
      </c>
      <c r="D53" t="s">
        <v>51</v>
      </c>
      <c r="E53" t="s">
        <v>52</v>
      </c>
      <c r="F53" t="s">
        <v>62</v>
      </c>
      <c r="G53">
        <v>1.04E-2</v>
      </c>
      <c r="H53">
        <v>1.1175380505343651E-2</v>
      </c>
      <c r="I53">
        <v>2.260545507448488E-2</v>
      </c>
      <c r="J53">
        <v>3.2532237177212958E-2</v>
      </c>
      <c r="K53">
        <v>4.1672292376838255E-2</v>
      </c>
      <c r="L53">
        <v>5.0691844397929842E-2</v>
      </c>
      <c r="M53">
        <v>5.9721573856218901E-2</v>
      </c>
      <c r="N53">
        <v>6.5515980873278812E-2</v>
      </c>
      <c r="O53">
        <v>6.3880360502822392E-2</v>
      </c>
      <c r="P53">
        <v>8.3759444899135144E-2</v>
      </c>
      <c r="Q53">
        <v>9.4870937422792484E-2</v>
      </c>
      <c r="R53">
        <v>8.649530577313716E-2</v>
      </c>
      <c r="S53">
        <v>7.923639879763246E-2</v>
      </c>
      <c r="T53">
        <v>6.6770048450814107E-2</v>
      </c>
      <c r="U53">
        <v>7.5751432409534344E-2</v>
      </c>
      <c r="V53">
        <v>7.4703254688518003E-2</v>
      </c>
      <c r="W53">
        <v>7.6508791628767975E-2</v>
      </c>
      <c r="X53">
        <v>8.0271342694473252E-2</v>
      </c>
      <c r="Y53">
        <v>8.7507765050508668E-2</v>
      </c>
      <c r="Z53">
        <v>9.7927347502102052E-2</v>
      </c>
      <c r="AA53">
        <v>0.10960820478326122</v>
      </c>
      <c r="AB53">
        <v>0.12177517731147919</v>
      </c>
      <c r="AC53">
        <v>0.13510861982493366</v>
      </c>
      <c r="AD53">
        <v>0.14969494916310044</v>
      </c>
      <c r="AE53">
        <v>0.16518650124779866</v>
      </c>
      <c r="AF53">
        <v>0.1811150154999871</v>
      </c>
      <c r="AG53">
        <v>0.19771061160022241</v>
      </c>
      <c r="AH53">
        <v>0.21481714620952091</v>
      </c>
      <c r="AI53">
        <v>0.23274771343320708</v>
      </c>
      <c r="AJ53">
        <v>0.25300949977321735</v>
      </c>
      <c r="AK53">
        <v>0.27517390961303606</v>
      </c>
      <c r="AL53">
        <v>0.29966982629962324</v>
      </c>
      <c r="AM53">
        <v>0.32776893833795584</v>
      </c>
      <c r="AN53">
        <v>0.35922495113783731</v>
      </c>
      <c r="AO53">
        <v>0.39409736938319623</v>
      </c>
      <c r="AP53">
        <v>0.43208544417970385</v>
      </c>
      <c r="AQ53">
        <v>0.47300847481936159</v>
      </c>
      <c r="AR53">
        <v>0.51384238320814524</v>
      </c>
      <c r="AS53">
        <v>0.55440127291617503</v>
      </c>
      <c r="AT53">
        <v>0.59404256156742108</v>
      </c>
      <c r="AU53">
        <v>0.63210669761731419</v>
      </c>
      <c r="AV53">
        <f t="shared" si="1"/>
        <v>0.67299926521224052</v>
      </c>
      <c r="AW53">
        <f t="shared" si="2"/>
        <v>0.712284192717064</v>
      </c>
      <c r="AX53">
        <f t="shared" si="3"/>
        <v>0.75158356098002344</v>
      </c>
      <c r="AY53">
        <f t="shared" si="4"/>
        <v>0.7911811037963048</v>
      </c>
      <c r="AZ53">
        <f t="shared" si="5"/>
        <v>0.8310508965023331</v>
      </c>
      <c r="BA53">
        <f t="shared" si="6"/>
        <v>0.87031985593941386</v>
      </c>
      <c r="BB53">
        <f t="shared" si="7"/>
        <v>0.90994552057713918</v>
      </c>
      <c r="BC53">
        <f t="shared" si="8"/>
        <v>0.94957498896023651</v>
      </c>
      <c r="BD53">
        <f t="shared" si="9"/>
        <v>0.98911919147587923</v>
      </c>
      <c r="BE53">
        <f t="shared" si="10"/>
        <v>1.0286196075813621</v>
      </c>
    </row>
    <row r="54" spans="1:57" x14ac:dyDescent="0.3">
      <c r="A54" t="s">
        <v>48</v>
      </c>
      <c r="B54" t="s">
        <v>49</v>
      </c>
      <c r="C54" t="s">
        <v>57</v>
      </c>
      <c r="D54" t="s">
        <v>51</v>
      </c>
      <c r="E54" t="s">
        <v>52</v>
      </c>
      <c r="F54" t="s">
        <v>62</v>
      </c>
      <c r="G54">
        <v>7.1800000000000003E-2</v>
      </c>
      <c r="H54">
        <v>7.1800000000000003E-2</v>
      </c>
      <c r="I54">
        <v>0.13880000000000001</v>
      </c>
      <c r="J54">
        <v>0.1908</v>
      </c>
      <c r="K54">
        <v>0.17549999999999999</v>
      </c>
      <c r="L54">
        <v>0.25840000000000002</v>
      </c>
      <c r="M54">
        <v>0.1709</v>
      </c>
      <c r="N54">
        <v>0.38490000000000002</v>
      </c>
      <c r="O54">
        <v>0.61950000000000005</v>
      </c>
      <c r="P54">
        <v>1.0727</v>
      </c>
      <c r="Q54">
        <v>1.4356</v>
      </c>
      <c r="R54">
        <v>1.7215</v>
      </c>
      <c r="S54">
        <v>2.0625</v>
      </c>
      <c r="T54">
        <v>0.89780000000000004</v>
      </c>
      <c r="U54">
        <v>0.9718</v>
      </c>
      <c r="V54">
        <v>1.022</v>
      </c>
      <c r="W54">
        <v>1.0210960674250393</v>
      </c>
      <c r="X54">
        <v>1.0161370481636831</v>
      </c>
      <c r="Y54">
        <v>1.0070122376855686</v>
      </c>
      <c r="Z54">
        <v>0.99242936000306514</v>
      </c>
      <c r="AA54">
        <v>0.97923237608472335</v>
      </c>
      <c r="AB54">
        <v>0.96806677939387131</v>
      </c>
      <c r="AC54">
        <v>0.95663851621017404</v>
      </c>
      <c r="AD54">
        <v>0.94464022907246581</v>
      </c>
      <c r="AE54">
        <v>0.93266474908039443</v>
      </c>
      <c r="AF54">
        <v>0.92190105625060847</v>
      </c>
      <c r="AG54">
        <v>0.91089847848022842</v>
      </c>
      <c r="AH54">
        <v>0.89906870638804637</v>
      </c>
      <c r="AI54">
        <v>0.88620463366316971</v>
      </c>
      <c r="AJ54">
        <v>0.869619627466649</v>
      </c>
      <c r="AK54">
        <v>0.84898598551657445</v>
      </c>
      <c r="AL54">
        <v>0.82430534104924846</v>
      </c>
      <c r="AM54">
        <v>0.79402157792970662</v>
      </c>
      <c r="AN54">
        <v>0.75863147571449485</v>
      </c>
      <c r="AO54">
        <v>0.71824234927504571</v>
      </c>
      <c r="AP54">
        <v>0.67330009770247545</v>
      </c>
      <c r="AQ54">
        <v>0.62610000049933956</v>
      </c>
      <c r="AR54">
        <v>0.58016358255545408</v>
      </c>
      <c r="AS54">
        <v>0.53450824331480307</v>
      </c>
      <c r="AT54">
        <v>0.49021254247977558</v>
      </c>
      <c r="AU54">
        <v>0.44817716415034276</v>
      </c>
      <c r="AV54">
        <f t="shared" si="1"/>
        <v>0.40209329276784445</v>
      </c>
      <c r="AW54">
        <f t="shared" si="2"/>
        <v>0.35828946743173162</v>
      </c>
      <c r="AX54">
        <f t="shared" si="3"/>
        <v>0.3144891015854796</v>
      </c>
      <c r="AY54">
        <f t="shared" si="4"/>
        <v>0.27025194013087628</v>
      </c>
      <c r="AZ54">
        <f t="shared" si="5"/>
        <v>0.22562380144687211</v>
      </c>
      <c r="BA54">
        <f t="shared" si="6"/>
        <v>0.1818565676897208</v>
      </c>
      <c r="BB54">
        <f t="shared" si="7"/>
        <v>0.13758284577014024</v>
      </c>
      <c r="BC54">
        <f t="shared" si="8"/>
        <v>9.3298486103066125E-2</v>
      </c>
      <c r="BD54">
        <f t="shared" si="9"/>
        <v>4.9138369108433722E-2</v>
      </c>
      <c r="BE54">
        <f t="shared" si="10"/>
        <v>5.0413301445928482E-3</v>
      </c>
    </row>
    <row r="55" spans="1:57" x14ac:dyDescent="0.3">
      <c r="A55" t="s">
        <v>48</v>
      </c>
      <c r="B55" t="s">
        <v>49</v>
      </c>
      <c r="C55" t="s">
        <v>58</v>
      </c>
      <c r="D55" t="s">
        <v>51</v>
      </c>
      <c r="E55" t="s">
        <v>52</v>
      </c>
      <c r="F55" t="s">
        <v>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f t="shared" si="1"/>
        <v>0</v>
      </c>
      <c r="AW55">
        <f t="shared" si="2"/>
        <v>0</v>
      </c>
      <c r="AX55">
        <f t="shared" si="3"/>
        <v>0</v>
      </c>
      <c r="AY55">
        <f t="shared" si="4"/>
        <v>0</v>
      </c>
      <c r="AZ55">
        <f t="shared" si="5"/>
        <v>0</v>
      </c>
      <c r="BA55">
        <f t="shared" si="6"/>
        <v>0</v>
      </c>
      <c r="BB55">
        <f t="shared" si="7"/>
        <v>0</v>
      </c>
      <c r="BC55">
        <f t="shared" si="8"/>
        <v>0</v>
      </c>
      <c r="BD55">
        <f t="shared" si="9"/>
        <v>0</v>
      </c>
      <c r="BE55">
        <f t="shared" si="10"/>
        <v>0</v>
      </c>
    </row>
    <row r="56" spans="1:57" x14ac:dyDescent="0.3">
      <c r="A56" t="s">
        <v>48</v>
      </c>
      <c r="B56" t="s">
        <v>49</v>
      </c>
      <c r="C56" t="s">
        <v>59</v>
      </c>
      <c r="D56" t="s">
        <v>51</v>
      </c>
      <c r="E56" t="s">
        <v>52</v>
      </c>
      <c r="F56" t="s">
        <v>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0.7268</v>
      </c>
      <c r="T56">
        <v>0.24590000000000001</v>
      </c>
      <c r="U56">
        <v>0.24829999999999999</v>
      </c>
      <c r="V56">
        <v>0.25719999999999998</v>
      </c>
      <c r="W56">
        <v>0.25719999999999998</v>
      </c>
      <c r="X56">
        <v>0.25719999999999998</v>
      </c>
      <c r="Y56">
        <v>0.25719999999999998</v>
      </c>
      <c r="Z56">
        <v>0.25719999999999998</v>
      </c>
      <c r="AA56">
        <v>0.25719999999999998</v>
      </c>
      <c r="AB56">
        <v>0.25719999999999998</v>
      </c>
      <c r="AC56">
        <v>0.25719999999999998</v>
      </c>
      <c r="AD56">
        <v>0.25719999999999998</v>
      </c>
      <c r="AE56">
        <v>0.25719999999999998</v>
      </c>
      <c r="AF56">
        <v>0.25719999999999998</v>
      </c>
      <c r="AG56">
        <v>0.25719999999999998</v>
      </c>
      <c r="AH56">
        <v>0.25719999999999998</v>
      </c>
      <c r="AI56">
        <v>0.25719999999999998</v>
      </c>
      <c r="AJ56">
        <v>0.25719999999999998</v>
      </c>
      <c r="AK56">
        <v>0.25719999999999998</v>
      </c>
      <c r="AL56">
        <v>0.25719999999999998</v>
      </c>
      <c r="AM56">
        <v>0.25719999999999998</v>
      </c>
      <c r="AN56">
        <v>0.25719999999999998</v>
      </c>
      <c r="AO56">
        <v>0.25719999999999998</v>
      </c>
      <c r="AP56">
        <v>0.25719999999999998</v>
      </c>
      <c r="AQ56">
        <v>0.25719999999999998</v>
      </c>
      <c r="AR56">
        <v>0.25719999999999998</v>
      </c>
      <c r="AS56">
        <v>0.25719999999999998</v>
      </c>
      <c r="AT56">
        <v>0.25719999999999998</v>
      </c>
      <c r="AU56">
        <v>0.25719999999999998</v>
      </c>
      <c r="AV56">
        <f t="shared" si="1"/>
        <v>0.25719999999999998</v>
      </c>
      <c r="AW56">
        <f t="shared" si="2"/>
        <v>0.25719999999999998</v>
      </c>
      <c r="AX56">
        <f t="shared" si="3"/>
        <v>0.25719999999999998</v>
      </c>
      <c r="AY56">
        <f t="shared" si="4"/>
        <v>0.25719999999999998</v>
      </c>
      <c r="AZ56">
        <f t="shared" si="5"/>
        <v>0.25719999999999998</v>
      </c>
      <c r="BA56">
        <f t="shared" si="6"/>
        <v>0.25719999999999998</v>
      </c>
      <c r="BB56">
        <f t="shared" si="7"/>
        <v>0.25719999999999998</v>
      </c>
      <c r="BC56">
        <f t="shared" si="8"/>
        <v>0.25719999999999998</v>
      </c>
      <c r="BD56">
        <f t="shared" si="9"/>
        <v>0.25719999999999998</v>
      </c>
      <c r="BE56">
        <f t="shared" si="10"/>
        <v>0.25719999999999998</v>
      </c>
    </row>
    <row r="57" spans="1:57" x14ac:dyDescent="0.3">
      <c r="A57" t="s">
        <v>48</v>
      </c>
      <c r="B57" t="s">
        <v>49</v>
      </c>
      <c r="C57" t="s">
        <v>67</v>
      </c>
      <c r="D57" t="s">
        <v>51</v>
      </c>
      <c r="E57" t="s">
        <v>52</v>
      </c>
      <c r="F57" t="s">
        <v>62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1.5851254770308004E-5</v>
      </c>
      <c r="X57">
        <v>4.8871794153400152E-5</v>
      </c>
      <c r="Y57">
        <v>8.554941602325109E-5</v>
      </c>
      <c r="Z57">
        <v>1.2229377335291563E-4</v>
      </c>
      <c r="AA57">
        <v>1.7452879739246639E-4</v>
      </c>
      <c r="AB57">
        <v>2.2940409394801899E-4</v>
      </c>
      <c r="AC57">
        <v>3.0760473598223913E-4</v>
      </c>
      <c r="AD57">
        <v>3.994726507817353E-4</v>
      </c>
      <c r="AE57">
        <v>5.1664619978470489E-4</v>
      </c>
      <c r="AF57">
        <v>6.8602343868783716E-4</v>
      </c>
      <c r="AG57">
        <v>8.4542529549192196E-4</v>
      </c>
      <c r="AH57">
        <v>1.0245299512961653E-3</v>
      </c>
      <c r="AI57">
        <v>1.2464735939968317E-3</v>
      </c>
      <c r="AJ57">
        <v>1.4928342590390389E-3</v>
      </c>
      <c r="AK57">
        <v>1.7042971665785869E-3</v>
      </c>
      <c r="AL57">
        <v>1.988314326292563E-3</v>
      </c>
      <c r="AM57">
        <v>2.3081757536648215E-3</v>
      </c>
      <c r="AN57">
        <v>2.6531226145620266E-3</v>
      </c>
      <c r="AO57">
        <v>3.0074210349361982E-3</v>
      </c>
      <c r="AP57">
        <v>3.3951693598497949E-3</v>
      </c>
      <c r="AQ57">
        <v>3.8194755973988545E-3</v>
      </c>
      <c r="AR57">
        <v>4.2671794843970792E-3</v>
      </c>
      <c r="AS57">
        <v>4.7424775018321966E-3</v>
      </c>
      <c r="AT57">
        <v>5.2558367029027749E-3</v>
      </c>
      <c r="AU57">
        <v>5.7931068834621395E-3</v>
      </c>
      <c r="AV57">
        <f t="shared" si="1"/>
        <v>6.2563911711883691E-3</v>
      </c>
      <c r="AW57">
        <f t="shared" si="2"/>
        <v>6.7717141753202981E-3</v>
      </c>
      <c r="AX57">
        <f t="shared" si="3"/>
        <v>7.28161363151969E-3</v>
      </c>
      <c r="AY57">
        <f t="shared" si="4"/>
        <v>7.7807808576062509E-3</v>
      </c>
      <c r="AZ57">
        <f t="shared" si="5"/>
        <v>8.2768924664051724E-3</v>
      </c>
      <c r="BA57">
        <f t="shared" si="6"/>
        <v>8.7884992422240238E-3</v>
      </c>
      <c r="BB57">
        <f t="shared" si="7"/>
        <v>9.288554765222834E-3</v>
      </c>
      <c r="BC57">
        <f t="shared" si="8"/>
        <v>9.7897483882027903E-3</v>
      </c>
      <c r="BD57">
        <f t="shared" si="9"/>
        <v>1.029377435193557E-2</v>
      </c>
      <c r="BE57">
        <f t="shared" si="10"/>
        <v>1.0797997717910013E-2</v>
      </c>
    </row>
    <row r="58" spans="1:57" x14ac:dyDescent="0.3">
      <c r="A58" t="s">
        <v>48</v>
      </c>
      <c r="B58" t="s">
        <v>49</v>
      </c>
      <c r="C58" t="s">
        <v>50</v>
      </c>
      <c r="D58" t="s">
        <v>51</v>
      </c>
      <c r="E58" t="s">
        <v>52</v>
      </c>
      <c r="F58" t="s">
        <v>63</v>
      </c>
      <c r="G58">
        <v>41.864800000000002</v>
      </c>
      <c r="H58">
        <v>41.504199999999997</v>
      </c>
      <c r="I58">
        <v>41.879700000000007</v>
      </c>
      <c r="J58">
        <v>42.2652</v>
      </c>
      <c r="K58">
        <v>42.324057767110212</v>
      </c>
      <c r="L58">
        <v>42.733812889713143</v>
      </c>
      <c r="M58">
        <v>43.325103382823684</v>
      </c>
      <c r="N58">
        <v>43.666002086983653</v>
      </c>
      <c r="O58">
        <v>41.873043443967909</v>
      </c>
      <c r="P58">
        <v>40.301316790243838</v>
      </c>
      <c r="Q58">
        <v>40.289728599311069</v>
      </c>
      <c r="R58">
        <v>39.72254905690879</v>
      </c>
      <c r="S58">
        <v>39.33375790675948</v>
      </c>
      <c r="T58">
        <v>39.025190367261274</v>
      </c>
      <c r="U58">
        <v>39.5791942370264</v>
      </c>
      <c r="V58">
        <v>39.940280792179713</v>
      </c>
      <c r="W58">
        <v>40.112913743358078</v>
      </c>
      <c r="X58">
        <v>40.240145421556612</v>
      </c>
      <c r="Y58">
        <v>40.233372351219103</v>
      </c>
      <c r="Z58">
        <v>40.244312274251428</v>
      </c>
      <c r="AA58">
        <v>40.334672794011304</v>
      </c>
      <c r="AB58">
        <v>40.311963788327887</v>
      </c>
      <c r="AC58">
        <v>40.210666290575794</v>
      </c>
      <c r="AD58">
        <v>40.06968344118922</v>
      </c>
      <c r="AE58">
        <v>39.871534158852377</v>
      </c>
      <c r="AF58">
        <v>39.644175401049999</v>
      </c>
      <c r="AG58">
        <v>39.404887074100635</v>
      </c>
      <c r="AH58">
        <v>39.032982885063028</v>
      </c>
      <c r="AI58">
        <v>38.494907141989366</v>
      </c>
      <c r="AJ58">
        <v>37.839042423556677</v>
      </c>
      <c r="AK58">
        <v>36.965023912159928</v>
      </c>
      <c r="AL58">
        <v>35.936726063690685</v>
      </c>
      <c r="AM58">
        <v>34.87372701672561</v>
      </c>
      <c r="AN58">
        <v>33.795297253428089</v>
      </c>
      <c r="AO58">
        <v>32.626846150701333</v>
      </c>
      <c r="AP58">
        <v>31.432848995571128</v>
      </c>
      <c r="AQ58">
        <v>30.24125086630913</v>
      </c>
      <c r="AR58">
        <v>29.087818517266154</v>
      </c>
      <c r="AS58">
        <v>27.978226710708991</v>
      </c>
      <c r="AT58">
        <v>26.90292173578997</v>
      </c>
      <c r="AU58">
        <v>25.866442186863164</v>
      </c>
      <c r="AV58">
        <f t="shared" ref="AV58" si="71">SUM(AV59:AV65)</f>
        <v>24.734977761277033</v>
      </c>
      <c r="AW58">
        <f t="shared" ref="AW58" si="72">SUM(AW59:AW65)</f>
        <v>23.668837571633581</v>
      </c>
      <c r="AX58">
        <f t="shared" ref="AX58" si="73">SUM(AX59:AX65)</f>
        <v>22.594264517455077</v>
      </c>
      <c r="AY58">
        <f t="shared" ref="AY58" si="74">SUM(AY59:AY65)</f>
        <v>21.509013039033917</v>
      </c>
      <c r="AZ58">
        <f t="shared" ref="AZ58" si="75">SUM(AZ59:AZ65)</f>
        <v>20.418035553408611</v>
      </c>
      <c r="BA58">
        <f t="shared" ref="BA58" si="76">SUM(BA59:BA65)</f>
        <v>19.346913004060546</v>
      </c>
      <c r="BB58">
        <f t="shared" ref="BB58" si="77">SUM(BB59:BB65)</f>
        <v>18.261389307360801</v>
      </c>
      <c r="BC58">
        <f t="shared" ref="BC58" si="78">SUM(BC59:BC65)</f>
        <v>17.177567947715165</v>
      </c>
      <c r="BD58">
        <f t="shared" ref="BD58" si="79">SUM(BD59:BD65)</f>
        <v>16.09672284171037</v>
      </c>
      <c r="BE58">
        <f t="shared" ref="BE58" si="80">SUM(BE59:BE65)</f>
        <v>15.016534586928898</v>
      </c>
    </row>
    <row r="59" spans="1:57" x14ac:dyDescent="0.3">
      <c r="A59" t="s">
        <v>48</v>
      </c>
      <c r="B59" t="s">
        <v>49</v>
      </c>
      <c r="C59" t="s">
        <v>54</v>
      </c>
      <c r="D59" t="s">
        <v>51</v>
      </c>
      <c r="E59" t="s">
        <v>52</v>
      </c>
      <c r="F59" t="s">
        <v>63</v>
      </c>
      <c r="G59">
        <v>41.123200000000004</v>
      </c>
      <c r="H59">
        <v>40.744999999999997</v>
      </c>
      <c r="I59">
        <v>41.150000000000013</v>
      </c>
      <c r="J59">
        <v>41.543900000000001</v>
      </c>
      <c r="K59">
        <v>41.960514182291114</v>
      </c>
      <c r="L59">
        <v>42.297662792745768</v>
      </c>
      <c r="M59">
        <v>42.770947951642597</v>
      </c>
      <c r="N59">
        <v>42.957948545773405</v>
      </c>
      <c r="O59">
        <v>40.715387001145579</v>
      </c>
      <c r="P59">
        <v>38.948011826123015</v>
      </c>
      <c r="Q59">
        <v>38.755899088070777</v>
      </c>
      <c r="R59">
        <v>38.275073676648368</v>
      </c>
      <c r="S59">
        <v>38.04280464975519</v>
      </c>
      <c r="T59">
        <v>37.606920235727145</v>
      </c>
      <c r="U59">
        <v>38.016417142511415</v>
      </c>
      <c r="V59">
        <v>38.608064532758945</v>
      </c>
      <c r="W59">
        <v>38.755312481762616</v>
      </c>
      <c r="X59">
        <v>38.844737004788712</v>
      </c>
      <c r="Y59">
        <v>38.785221873622667</v>
      </c>
      <c r="Z59">
        <v>38.727574126576194</v>
      </c>
      <c r="AA59">
        <v>38.741764159573556</v>
      </c>
      <c r="AB59">
        <v>38.635583826967419</v>
      </c>
      <c r="AC59">
        <v>38.445050156140354</v>
      </c>
      <c r="AD59">
        <v>38.210272036715565</v>
      </c>
      <c r="AE59">
        <v>37.909740128866112</v>
      </c>
      <c r="AF59">
        <v>37.570410545088407</v>
      </c>
      <c r="AG59">
        <v>37.20528211635655</v>
      </c>
      <c r="AH59">
        <v>36.675154054874845</v>
      </c>
      <c r="AI59">
        <v>35.932764366200487</v>
      </c>
      <c r="AJ59">
        <v>35.026170346784745</v>
      </c>
      <c r="AK59">
        <v>33.831131179534296</v>
      </c>
      <c r="AL59">
        <v>32.459411083137745</v>
      </c>
      <c r="AM59">
        <v>31.057063939393018</v>
      </c>
      <c r="AN59">
        <v>29.649779527058623</v>
      </c>
      <c r="AO59">
        <v>28.144569442634019</v>
      </c>
      <c r="AP59">
        <v>26.61959018072038</v>
      </c>
      <c r="AQ59">
        <v>25.111731961071353</v>
      </c>
      <c r="AR59">
        <v>23.656912304248436</v>
      </c>
      <c r="AS59">
        <v>22.261124227910912</v>
      </c>
      <c r="AT59">
        <v>20.908030601070674</v>
      </c>
      <c r="AU59">
        <v>19.597439919393235</v>
      </c>
      <c r="AV59">
        <f t="shared" si="1"/>
        <v>18.173808066778747</v>
      </c>
      <c r="AW59">
        <f t="shared" si="2"/>
        <v>16.830495188843088</v>
      </c>
      <c r="AX59">
        <f t="shared" si="3"/>
        <v>15.47553541707066</v>
      </c>
      <c r="AY59">
        <f t="shared" si="4"/>
        <v>14.107481309066316</v>
      </c>
      <c r="AZ59">
        <f t="shared" si="5"/>
        <v>12.733495019122074</v>
      </c>
      <c r="BA59">
        <f t="shared" si="6"/>
        <v>11.38307100764905</v>
      </c>
      <c r="BB59">
        <f t="shared" si="7"/>
        <v>10.014948960249512</v>
      </c>
      <c r="BC59">
        <f t="shared" si="8"/>
        <v>8.6492313781136545</v>
      </c>
      <c r="BD59">
        <f t="shared" si="9"/>
        <v>7.2871317586068471</v>
      </c>
      <c r="BE59">
        <f t="shared" si="10"/>
        <v>5.9256057795787456</v>
      </c>
    </row>
    <row r="60" spans="1:57" x14ac:dyDescent="0.3">
      <c r="A60" t="s">
        <v>48</v>
      </c>
      <c r="B60" t="s">
        <v>49</v>
      </c>
      <c r="C60" t="s">
        <v>55</v>
      </c>
      <c r="D60" t="s">
        <v>51</v>
      </c>
      <c r="E60" t="s">
        <v>52</v>
      </c>
      <c r="F60" t="s">
        <v>63</v>
      </c>
      <c r="G60">
        <v>0.74160000000000004</v>
      </c>
      <c r="H60">
        <v>0.75919999999999999</v>
      </c>
      <c r="I60">
        <v>0.72699999999999987</v>
      </c>
      <c r="J60">
        <v>0.70620000000000016</v>
      </c>
      <c r="K60">
        <v>0.34754035747470247</v>
      </c>
      <c r="L60">
        <v>0.34754488082424506</v>
      </c>
      <c r="M60">
        <v>0.34264829767482752</v>
      </c>
      <c r="N60">
        <v>0.33924462808021294</v>
      </c>
      <c r="O60">
        <v>0.33774633807215831</v>
      </c>
      <c r="P60">
        <v>0.34609252823133296</v>
      </c>
      <c r="Q60">
        <v>0.34921519799730727</v>
      </c>
      <c r="R60">
        <v>0.34985597220328912</v>
      </c>
      <c r="S60">
        <v>0.35132774685664675</v>
      </c>
      <c r="T60">
        <v>0.3519326550541525</v>
      </c>
      <c r="U60">
        <v>0.35301523862179712</v>
      </c>
      <c r="V60">
        <v>0.35621923328969179</v>
      </c>
      <c r="W60">
        <v>0.37454104483360262</v>
      </c>
      <c r="X60">
        <v>0.40306329599589574</v>
      </c>
      <c r="Y60">
        <v>0.4440073171089674</v>
      </c>
      <c r="Z60">
        <v>0.49398219085472317</v>
      </c>
      <c r="AA60">
        <v>0.55212399255555211</v>
      </c>
      <c r="AB60">
        <v>0.61656329206261562</v>
      </c>
      <c r="AC60">
        <v>0.68550150653021535</v>
      </c>
      <c r="AD60">
        <v>0.76090640356301686</v>
      </c>
      <c r="AE60">
        <v>0.84646237053837226</v>
      </c>
      <c r="AF60">
        <v>0.94440250791102787</v>
      </c>
      <c r="AG60">
        <v>1.0598111837103448</v>
      </c>
      <c r="AH60">
        <v>1.2125427531139945</v>
      </c>
      <c r="AI60">
        <v>1.4173400459406729</v>
      </c>
      <c r="AJ60">
        <v>1.6731936589245684</v>
      </c>
      <c r="AK60">
        <v>2.0027586176649459</v>
      </c>
      <c r="AL60">
        <v>2.3542418725597858</v>
      </c>
      <c r="AM60">
        <v>2.6987320089082454</v>
      </c>
      <c r="AN60">
        <v>3.0297759198912182</v>
      </c>
      <c r="AO60">
        <v>3.3681210450163208</v>
      </c>
      <c r="AP60">
        <v>3.6988533191515098</v>
      </c>
      <c r="AQ60">
        <v>4.0121469697677625</v>
      </c>
      <c r="AR60">
        <v>4.3090946968501065</v>
      </c>
      <c r="AS60">
        <v>4.5877912546713224</v>
      </c>
      <c r="AT60">
        <v>4.8552626178126497</v>
      </c>
      <c r="AU60">
        <v>5.1174743048079661</v>
      </c>
      <c r="AV60">
        <f t="shared" si="1"/>
        <v>5.4034007460948033</v>
      </c>
      <c r="AW60">
        <f t="shared" si="2"/>
        <v>5.670093268635128</v>
      </c>
      <c r="AX60">
        <f t="shared" si="3"/>
        <v>5.9406270852673515</v>
      </c>
      <c r="AY60">
        <f t="shared" si="4"/>
        <v>6.2143759741444455</v>
      </c>
      <c r="AZ60">
        <f t="shared" si="5"/>
        <v>6.4885031791435495</v>
      </c>
      <c r="BA60">
        <f t="shared" si="6"/>
        <v>6.7577463221390417</v>
      </c>
      <c r="BB60">
        <f t="shared" si="7"/>
        <v>7.031223826131054</v>
      </c>
      <c r="BC60">
        <f t="shared" si="8"/>
        <v>7.3038644262816206</v>
      </c>
      <c r="BD60">
        <f t="shared" si="9"/>
        <v>7.5756520109465555</v>
      </c>
      <c r="BE60">
        <f t="shared" si="10"/>
        <v>7.8475226832530325</v>
      </c>
    </row>
    <row r="61" spans="1:57" x14ac:dyDescent="0.3">
      <c r="A61" t="s">
        <v>48</v>
      </c>
      <c r="B61" t="s">
        <v>49</v>
      </c>
      <c r="C61" t="s">
        <v>56</v>
      </c>
      <c r="D61" t="s">
        <v>51</v>
      </c>
      <c r="E61" t="s">
        <v>52</v>
      </c>
      <c r="F61" t="s">
        <v>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3.7308289188435727E-3</v>
      </c>
      <c r="X61">
        <v>1.1222903223395532E-2</v>
      </c>
      <c r="Y61">
        <v>2.4981182134732865E-2</v>
      </c>
      <c r="Z61">
        <v>4.5502150402336072E-2</v>
      </c>
      <c r="AA61">
        <v>6.359523829592284E-2</v>
      </c>
      <c r="AB61">
        <v>8.5724861046125936E-2</v>
      </c>
      <c r="AC61">
        <v>0.11122436411855474</v>
      </c>
      <c r="AD61">
        <v>0.13586200654279973</v>
      </c>
      <c r="AE61">
        <v>0.16059988409685338</v>
      </c>
      <c r="AF61">
        <v>0.18351809054630955</v>
      </c>
      <c r="AG61">
        <v>0.20348884729483202</v>
      </c>
      <c r="AH61">
        <v>0.22282957832505837</v>
      </c>
      <c r="AI61">
        <v>0.24170870910663944</v>
      </c>
      <c r="AJ61">
        <v>0.26010007637724325</v>
      </c>
      <c r="AK61">
        <v>0.28231883780109063</v>
      </c>
      <c r="AL61">
        <v>0.30955048989657297</v>
      </c>
      <c r="AM61">
        <v>0.34033259301130558</v>
      </c>
      <c r="AN61">
        <v>0.37407432434546639</v>
      </c>
      <c r="AO61">
        <v>0.41087197272359888</v>
      </c>
      <c r="AP61">
        <v>0.44997751434780842</v>
      </c>
      <c r="AQ61">
        <v>0.49131482107735197</v>
      </c>
      <c r="AR61">
        <v>0.53276095679226509</v>
      </c>
      <c r="AS61">
        <v>0.57579212606918329</v>
      </c>
      <c r="AT61">
        <v>0.62056504282287295</v>
      </c>
      <c r="AU61">
        <v>0.66581674350889719</v>
      </c>
      <c r="AV61">
        <f t="shared" si="1"/>
        <v>0.70829231732221842</v>
      </c>
      <c r="AW61">
        <f t="shared" si="2"/>
        <v>0.75297163885296925</v>
      </c>
      <c r="AX61">
        <f t="shared" si="3"/>
        <v>0.79731346373530698</v>
      </c>
      <c r="AY61">
        <f t="shared" si="4"/>
        <v>0.8411873623991255</v>
      </c>
      <c r="AZ61">
        <f t="shared" si="5"/>
        <v>0.88504502042175659</v>
      </c>
      <c r="BA61">
        <f t="shared" si="6"/>
        <v>0.92947829946983518</v>
      </c>
      <c r="BB61">
        <f t="shared" si="7"/>
        <v>0.97342262035185456</v>
      </c>
      <c r="BC61">
        <f t="shared" si="8"/>
        <v>1.0174421283667243</v>
      </c>
      <c r="BD61">
        <f t="shared" si="9"/>
        <v>1.0615812257614436</v>
      </c>
      <c r="BE61">
        <f t="shared" si="10"/>
        <v>1.1057047307471919</v>
      </c>
    </row>
    <row r="62" spans="1:57" x14ac:dyDescent="0.3">
      <c r="A62" t="s">
        <v>48</v>
      </c>
      <c r="B62" t="s">
        <v>49</v>
      </c>
      <c r="C62" t="s">
        <v>57</v>
      </c>
      <c r="D62" t="s">
        <v>51</v>
      </c>
      <c r="E62" t="s">
        <v>52</v>
      </c>
      <c r="F62" t="s">
        <v>63</v>
      </c>
      <c r="G62">
        <v>0</v>
      </c>
      <c r="H62">
        <v>0</v>
      </c>
      <c r="I62">
        <v>2.7000000000000001E-3</v>
      </c>
      <c r="J62">
        <v>1.5100000000000001E-2</v>
      </c>
      <c r="K62">
        <v>1.6E-2</v>
      </c>
      <c r="L62">
        <v>8.6199999999999999E-2</v>
      </c>
      <c r="M62">
        <v>0.20019999999999999</v>
      </c>
      <c r="N62">
        <v>0.35749999999999998</v>
      </c>
      <c r="O62">
        <v>0.80859999999999999</v>
      </c>
      <c r="P62">
        <v>0.996</v>
      </c>
      <c r="Q62">
        <v>1.1734</v>
      </c>
      <c r="R62">
        <v>1.0887</v>
      </c>
      <c r="S62">
        <v>0.93010000000000004</v>
      </c>
      <c r="T62">
        <v>1.0580000000000001</v>
      </c>
      <c r="U62">
        <v>1.202</v>
      </c>
      <c r="V62">
        <v>0.96819999999999995</v>
      </c>
      <c r="W62">
        <v>0.97130559131881078</v>
      </c>
      <c r="X62">
        <v>0.97275568018110237</v>
      </c>
      <c r="Y62">
        <v>0.97022989550158634</v>
      </c>
      <c r="Z62">
        <v>0.96765193460994092</v>
      </c>
      <c r="AA62">
        <v>0.96684488690349601</v>
      </c>
      <c r="AB62">
        <v>0.96292868100300233</v>
      </c>
      <c r="AC62">
        <v>0.95685129934127444</v>
      </c>
      <c r="AD62">
        <v>0.94965008146343322</v>
      </c>
      <c r="AE62">
        <v>0.94074863131899022</v>
      </c>
      <c r="AF62">
        <v>0.93083550223980305</v>
      </c>
      <c r="AG62">
        <v>0.92022489295588461</v>
      </c>
      <c r="AH62">
        <v>0.90527540065313017</v>
      </c>
      <c r="AI62">
        <v>0.88474620283201955</v>
      </c>
      <c r="AJ62">
        <v>0.85988829247787113</v>
      </c>
      <c r="AK62">
        <v>0.82745261947758464</v>
      </c>
      <c r="AL62">
        <v>0.79038722283030693</v>
      </c>
      <c r="AM62">
        <v>0.75250909853159154</v>
      </c>
      <c r="AN62">
        <v>0.71449211570939475</v>
      </c>
      <c r="AO62">
        <v>0.67391502834038208</v>
      </c>
      <c r="AP62">
        <v>0.63282510571959072</v>
      </c>
      <c r="AQ62">
        <v>0.59218794829360566</v>
      </c>
      <c r="AR62">
        <v>0.55293840466603261</v>
      </c>
      <c r="AS62">
        <v>0.51523197520909092</v>
      </c>
      <c r="AT62">
        <v>0.47863891396750402</v>
      </c>
      <c r="AU62">
        <v>0.44315086229892525</v>
      </c>
      <c r="AV62">
        <f t="shared" si="1"/>
        <v>0.40471752208067358</v>
      </c>
      <c r="AW62">
        <f t="shared" si="2"/>
        <v>0.36837867222017451</v>
      </c>
      <c r="AX62">
        <f t="shared" si="3"/>
        <v>0.33173518979587868</v>
      </c>
      <c r="AY62">
        <f t="shared" si="4"/>
        <v>0.29475034054601679</v>
      </c>
      <c r="AZ62">
        <f t="shared" si="5"/>
        <v>0.25761150465115179</v>
      </c>
      <c r="BA62">
        <f t="shared" si="6"/>
        <v>0.22108653589883431</v>
      </c>
      <c r="BB62">
        <f t="shared" si="7"/>
        <v>0.18410006128618761</v>
      </c>
      <c r="BC62">
        <f t="shared" si="8"/>
        <v>0.1471765079356544</v>
      </c>
      <c r="BD62">
        <f t="shared" si="9"/>
        <v>0.11034725748787366</v>
      </c>
      <c r="BE62">
        <f t="shared" si="10"/>
        <v>7.3532816765023767E-2</v>
      </c>
    </row>
    <row r="63" spans="1:57" x14ac:dyDescent="0.3">
      <c r="A63" t="s">
        <v>48</v>
      </c>
      <c r="B63" t="s">
        <v>49</v>
      </c>
      <c r="C63" t="s">
        <v>58</v>
      </c>
      <c r="D63" t="s">
        <v>51</v>
      </c>
      <c r="E63" t="s">
        <v>52</v>
      </c>
      <c r="F63" t="s">
        <v>63</v>
      </c>
      <c r="G63">
        <v>0</v>
      </c>
      <c r="H63">
        <v>0</v>
      </c>
      <c r="I63">
        <v>0</v>
      </c>
      <c r="J63">
        <v>0</v>
      </c>
      <c r="K63">
        <v>0</v>
      </c>
      <c r="L63">
        <v>2.3999999999999998E-3</v>
      </c>
      <c r="M63">
        <v>1.1299999999999999E-2</v>
      </c>
      <c r="N63">
        <v>1.1299999999999998E-2</v>
      </c>
      <c r="O63">
        <v>1.1299999999999998E-2</v>
      </c>
      <c r="P63">
        <v>1.12E-2</v>
      </c>
      <c r="Q63">
        <v>1.1200000000000002E-2</v>
      </c>
      <c r="R63">
        <v>8.8999999999999982E-3</v>
      </c>
      <c r="S63">
        <v>9.4999999999999998E-3</v>
      </c>
      <c r="T63">
        <v>8.3000000000000001E-3</v>
      </c>
      <c r="U63">
        <v>7.7000000000000002E-3</v>
      </c>
      <c r="V63">
        <v>7.7000000000000002E-3</v>
      </c>
      <c r="W63">
        <v>7.7808377599080519E-3</v>
      </c>
      <c r="X63">
        <v>7.9166257678943454E-3</v>
      </c>
      <c r="Y63">
        <v>8.0839368822570694E-3</v>
      </c>
      <c r="Z63">
        <v>8.2842143865065904E-3</v>
      </c>
      <c r="AA63">
        <v>8.5188906396830837E-3</v>
      </c>
      <c r="AB63">
        <v>8.7335859768587088E-3</v>
      </c>
      <c r="AC63">
        <v>8.9242129511777624E-3</v>
      </c>
      <c r="AD63">
        <v>9.0940083706625638E-3</v>
      </c>
      <c r="AE63">
        <v>9.248767935088411E-3</v>
      </c>
      <c r="AF63">
        <v>9.3938713883113117E-3</v>
      </c>
      <c r="AG63">
        <v>9.538591350092239E-3</v>
      </c>
      <c r="AH63">
        <v>9.6852090497331813E-3</v>
      </c>
      <c r="AI63">
        <v>9.8345836783995735E-3</v>
      </c>
      <c r="AJ63">
        <v>9.9867420525403781E-3</v>
      </c>
      <c r="AK63">
        <v>1.0141606449715533E-2</v>
      </c>
      <c r="AL63">
        <v>1.029390729552351E-2</v>
      </c>
      <c r="AM63">
        <v>1.0443945007448996E-2</v>
      </c>
      <c r="AN63">
        <v>1.0590865306523787E-2</v>
      </c>
      <c r="AO63">
        <v>1.0729849935441085E-2</v>
      </c>
      <c r="AP63">
        <v>1.0858753255614213E-2</v>
      </c>
      <c r="AQ63">
        <v>1.0977283400209471E-2</v>
      </c>
      <c r="AR63">
        <v>1.1085452868724213E-2</v>
      </c>
      <c r="AS63">
        <v>1.118326844993842E-2</v>
      </c>
      <c r="AT63">
        <v>1.1270682002089407E-2</v>
      </c>
      <c r="AU63">
        <v>1.1347741781763288E-2</v>
      </c>
      <c r="AV63">
        <f t="shared" si="1"/>
        <v>1.1450729469486803E-2</v>
      </c>
      <c r="AW63">
        <f t="shared" si="2"/>
        <v>1.1536082874405412E-2</v>
      </c>
      <c r="AX63">
        <f t="shared" si="3"/>
        <v>1.1623403810436084E-2</v>
      </c>
      <c r="AY63">
        <f t="shared" si="4"/>
        <v>1.1713863400436841E-2</v>
      </c>
      <c r="AZ63">
        <f t="shared" si="5"/>
        <v>1.1805839540794616E-2</v>
      </c>
      <c r="BA63">
        <f t="shared" si="6"/>
        <v>1.1892384019706048E-2</v>
      </c>
      <c r="BB63">
        <f t="shared" si="7"/>
        <v>1.1982826135443714E-2</v>
      </c>
      <c r="BC63">
        <f t="shared" si="8"/>
        <v>1.207287296214879E-2</v>
      </c>
      <c r="BD63">
        <f t="shared" si="9"/>
        <v>1.2162058927127906E-2</v>
      </c>
      <c r="BE63">
        <f t="shared" si="10"/>
        <v>1.2251074631577014E-2</v>
      </c>
    </row>
    <row r="64" spans="1:57" x14ac:dyDescent="0.3">
      <c r="A64" t="s">
        <v>48</v>
      </c>
      <c r="B64" t="s">
        <v>49</v>
      </c>
      <c r="C64" t="s">
        <v>59</v>
      </c>
      <c r="D64" t="s">
        <v>51</v>
      </c>
      <c r="E64" t="s">
        <v>52</v>
      </c>
      <c r="F64" t="s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f t="shared" si="1"/>
        <v>0</v>
      </c>
      <c r="AW64">
        <f t="shared" si="2"/>
        <v>0</v>
      </c>
      <c r="AX64">
        <f t="shared" si="3"/>
        <v>0</v>
      </c>
      <c r="AY64">
        <f t="shared" si="4"/>
        <v>0</v>
      </c>
      <c r="AZ64">
        <f t="shared" si="5"/>
        <v>0</v>
      </c>
      <c r="BA64">
        <f t="shared" si="6"/>
        <v>0</v>
      </c>
      <c r="BB64">
        <f t="shared" si="7"/>
        <v>0</v>
      </c>
      <c r="BC64">
        <f t="shared" si="8"/>
        <v>0</v>
      </c>
      <c r="BD64">
        <f t="shared" si="9"/>
        <v>0</v>
      </c>
      <c r="BE64">
        <f t="shared" si="10"/>
        <v>0</v>
      </c>
    </row>
    <row r="65" spans="1:57" x14ac:dyDescent="0.3">
      <c r="A65" t="s">
        <v>48</v>
      </c>
      <c r="B65" t="s">
        <v>49</v>
      </c>
      <c r="C65" t="s">
        <v>67</v>
      </c>
      <c r="D65" t="s">
        <v>51</v>
      </c>
      <c r="E65" t="s">
        <v>52</v>
      </c>
      <c r="F65" t="s">
        <v>63</v>
      </c>
      <c r="G65">
        <v>0</v>
      </c>
      <c r="H65">
        <v>0</v>
      </c>
      <c r="I65">
        <v>0</v>
      </c>
      <c r="J65">
        <v>0</v>
      </c>
      <c r="K65">
        <v>3.2273444020205261E-6</v>
      </c>
      <c r="L65">
        <v>5.2161431303344885E-6</v>
      </c>
      <c r="M65">
        <v>7.1335062601557209E-6</v>
      </c>
      <c r="N65">
        <v>8.9131300331336824E-6</v>
      </c>
      <c r="O65">
        <v>1.0104750174441801E-5</v>
      </c>
      <c r="P65">
        <v>1.2435889487648715E-5</v>
      </c>
      <c r="Q65">
        <v>1.4313242981697718E-5</v>
      </c>
      <c r="R65">
        <v>1.9408057133268776E-5</v>
      </c>
      <c r="S65">
        <v>2.551014764046565E-5</v>
      </c>
      <c r="T65">
        <v>3.7476479982940673E-5</v>
      </c>
      <c r="U65">
        <v>6.1855893185805343E-5</v>
      </c>
      <c r="V65">
        <v>9.7026131074596546E-5</v>
      </c>
      <c r="W65">
        <v>2.4295876429697238E-4</v>
      </c>
      <c r="X65">
        <v>4.4991159961113987E-4</v>
      </c>
      <c r="Y65">
        <v>8.4814596888711151E-4</v>
      </c>
      <c r="Z65">
        <v>1.3176574217318643E-3</v>
      </c>
      <c r="AA65">
        <v>1.8256260430922387E-3</v>
      </c>
      <c r="AB65">
        <v>2.4295412718734572E-3</v>
      </c>
      <c r="AC65">
        <v>3.1147514942187864E-3</v>
      </c>
      <c r="AD65">
        <v>3.8989045337390776E-3</v>
      </c>
      <c r="AE65">
        <v>4.7343760969628529E-3</v>
      </c>
      <c r="AF65">
        <v>5.6148838761399091E-3</v>
      </c>
      <c r="AG65">
        <v>6.5414424329248268E-3</v>
      </c>
      <c r="AH65">
        <v>7.4958890462586501E-3</v>
      </c>
      <c r="AI65">
        <v>8.5132342311472313E-3</v>
      </c>
      <c r="AJ65">
        <v>9.7033069397120322E-3</v>
      </c>
      <c r="AK65">
        <v>1.122105123229469E-2</v>
      </c>
      <c r="AL65">
        <v>1.2841487970755615E-2</v>
      </c>
      <c r="AM65">
        <v>1.4645431874000038E-2</v>
      </c>
      <c r="AN65">
        <v>1.6584501116862101E-2</v>
      </c>
      <c r="AO65">
        <v>1.8638812051572157E-2</v>
      </c>
      <c r="AP65">
        <v>2.0744122376223584E-2</v>
      </c>
      <c r="AQ65">
        <v>2.2891882698848585E-2</v>
      </c>
      <c r="AR65">
        <v>2.502670184058934E-2</v>
      </c>
      <c r="AS65">
        <v>2.7103858398546791E-2</v>
      </c>
      <c r="AT65">
        <v>2.9153878114181825E-2</v>
      </c>
      <c r="AU65">
        <v>3.1212615072377669E-2</v>
      </c>
      <c r="AV65">
        <f t="shared" si="1"/>
        <v>3.3308379531103327E-2</v>
      </c>
      <c r="AW65">
        <f t="shared" si="2"/>
        <v>3.5362720207817055E-2</v>
      </c>
      <c r="AX65">
        <f t="shared" si="3"/>
        <v>3.7429957775444223E-2</v>
      </c>
      <c r="AY65">
        <f t="shared" si="4"/>
        <v>3.9504189477574059E-2</v>
      </c>
      <c r="AZ65">
        <f t="shared" si="5"/>
        <v>4.1574990529283262E-2</v>
      </c>
      <c r="BA65">
        <f t="shared" si="6"/>
        <v>4.3638454884080247E-2</v>
      </c>
      <c r="BB65">
        <f t="shared" si="7"/>
        <v>4.5711013206750195E-2</v>
      </c>
      <c r="BC65">
        <f t="shared" si="8"/>
        <v>4.7780634055361482E-2</v>
      </c>
      <c r="BD65">
        <f t="shared" si="9"/>
        <v>4.9848529980522471E-2</v>
      </c>
      <c r="BE65">
        <f t="shared" si="10"/>
        <v>5.1917501953327339E-2</v>
      </c>
    </row>
    <row r="66" spans="1:57" x14ac:dyDescent="0.3">
      <c r="A66" t="s">
        <v>48</v>
      </c>
      <c r="B66" t="s">
        <v>49</v>
      </c>
      <c r="C66" t="s">
        <v>50</v>
      </c>
      <c r="D66" t="s">
        <v>51</v>
      </c>
      <c r="E66" t="s">
        <v>52</v>
      </c>
      <c r="F66" t="s">
        <v>68</v>
      </c>
      <c r="G66">
        <f>SUMIFS(G$2:G$65,$C$2:$C$65,$C66)</f>
        <v>246.21450234603395</v>
      </c>
      <c r="H66">
        <f t="shared" ref="H66:BE71" si="81">SUMIFS(H$2:H$65,$C$2:$C$65,$C66)</f>
        <v>247.66322273792102</v>
      </c>
      <c r="I66">
        <f t="shared" si="81"/>
        <v>249.07105710403943</v>
      </c>
      <c r="J66">
        <f t="shared" si="81"/>
        <v>251.05506680363618</v>
      </c>
      <c r="K66">
        <f t="shared" si="81"/>
        <v>255.66121984847868</v>
      </c>
      <c r="L66">
        <f t="shared" si="81"/>
        <v>255.77114758682336</v>
      </c>
      <c r="M66">
        <f t="shared" si="81"/>
        <v>260.90428364870689</v>
      </c>
      <c r="N66">
        <f t="shared" si="81"/>
        <v>264.34743858939885</v>
      </c>
      <c r="O66">
        <f t="shared" si="81"/>
        <v>260.3899295068918</v>
      </c>
      <c r="P66">
        <f t="shared" si="81"/>
        <v>254.54339023996258</v>
      </c>
      <c r="Q66">
        <f t="shared" si="81"/>
        <v>255.81657131615864</v>
      </c>
      <c r="R66">
        <f t="shared" si="81"/>
        <v>254.83170668060285</v>
      </c>
      <c r="S66">
        <f t="shared" si="81"/>
        <v>249.2532916907887</v>
      </c>
      <c r="T66">
        <f t="shared" si="81"/>
        <v>247.16480892384396</v>
      </c>
      <c r="U66">
        <f t="shared" si="81"/>
        <v>249.9565215364224</v>
      </c>
      <c r="V66">
        <f t="shared" si="81"/>
        <v>254.65861611963021</v>
      </c>
      <c r="W66">
        <f t="shared" si="81"/>
        <v>253.39791164654713</v>
      </c>
      <c r="X66">
        <f t="shared" si="81"/>
        <v>251.70792498212455</v>
      </c>
      <c r="Y66">
        <f t="shared" si="81"/>
        <v>249.98519355855558</v>
      </c>
      <c r="Z66">
        <f t="shared" si="81"/>
        <v>247.93184087522334</v>
      </c>
      <c r="AA66">
        <f t="shared" si="81"/>
        <v>246.00671983881691</v>
      </c>
      <c r="AB66">
        <f t="shared" si="81"/>
        <v>244.20250561519504</v>
      </c>
      <c r="AC66">
        <f t="shared" si="81"/>
        <v>242.19222531553638</v>
      </c>
      <c r="AD66">
        <f t="shared" si="81"/>
        <v>240.02417919852067</v>
      </c>
      <c r="AE66">
        <f t="shared" si="81"/>
        <v>237.34633141533646</v>
      </c>
      <c r="AF66">
        <f t="shared" si="81"/>
        <v>234.53558624871334</v>
      </c>
      <c r="AG66">
        <f t="shared" si="81"/>
        <v>231.53495420021332</v>
      </c>
      <c r="AH66">
        <f t="shared" si="81"/>
        <v>228.04671347141479</v>
      </c>
      <c r="AI66">
        <f t="shared" si="81"/>
        <v>223.99165053425773</v>
      </c>
      <c r="AJ66">
        <f t="shared" si="81"/>
        <v>219.33060963211113</v>
      </c>
      <c r="AK66">
        <f t="shared" si="81"/>
        <v>213.73004908630119</v>
      </c>
      <c r="AL66">
        <f t="shared" si="81"/>
        <v>207.58553641546433</v>
      </c>
      <c r="AM66">
        <f t="shared" si="81"/>
        <v>201.01786799608411</v>
      </c>
      <c r="AN66">
        <f t="shared" si="81"/>
        <v>194.34969651436296</v>
      </c>
      <c r="AO66">
        <f t="shared" si="81"/>
        <v>187.61460989749816</v>
      </c>
      <c r="AP66">
        <f t="shared" si="81"/>
        <v>180.87898527212042</v>
      </c>
      <c r="AQ66">
        <f t="shared" si="81"/>
        <v>174.18181097595675</v>
      </c>
      <c r="AR66">
        <f t="shared" si="81"/>
        <v>167.80461110677143</v>
      </c>
      <c r="AS66">
        <f t="shared" si="81"/>
        <v>161.55082203900227</v>
      </c>
      <c r="AT66">
        <f>($AW$66-$AS$66)/4+AS66</f>
        <v>155.47074584072382</v>
      </c>
      <c r="AU66">
        <f t="shared" ref="AU66:AV66" si="82">($AW$66-$AS$66)/4+AT66</f>
        <v>149.39066964244537</v>
      </c>
      <c r="AV66">
        <f t="shared" si="82"/>
        <v>143.31059344416693</v>
      </c>
      <c r="AW66">
        <f t="shared" si="81"/>
        <v>137.23051724588851</v>
      </c>
      <c r="AX66">
        <f t="shared" si="81"/>
        <v>131.17487195601149</v>
      </c>
      <c r="AY66">
        <f t="shared" si="81"/>
        <v>125.06928624506163</v>
      </c>
      <c r="AZ66">
        <f t="shared" si="81"/>
        <v>118.91865373226371</v>
      </c>
      <c r="BA66">
        <f t="shared" si="81"/>
        <v>112.8746164479405</v>
      </c>
      <c r="BB66">
        <f t="shared" si="81"/>
        <v>106.76318317954002</v>
      </c>
      <c r="BC66">
        <f t="shared" si="81"/>
        <v>100.65470810714439</v>
      </c>
      <c r="BD66">
        <f t="shared" si="81"/>
        <v>94.560701493823302</v>
      </c>
      <c r="BE66">
        <f t="shared" si="81"/>
        <v>88.473628746840092</v>
      </c>
    </row>
    <row r="67" spans="1:57" x14ac:dyDescent="0.3">
      <c r="A67" t="s">
        <v>48</v>
      </c>
      <c r="B67" t="s">
        <v>49</v>
      </c>
      <c r="C67" t="s">
        <v>54</v>
      </c>
      <c r="D67" t="s">
        <v>51</v>
      </c>
      <c r="E67" t="s">
        <v>52</v>
      </c>
      <c r="F67" t="s">
        <v>68</v>
      </c>
      <c r="G67">
        <f t="shared" ref="G67:V73" si="83">SUMIFS(G$2:G$65,$C$2:$C$65,$C67)</f>
        <v>240.42049999999998</v>
      </c>
      <c r="H67">
        <f t="shared" si="83"/>
        <v>241.54306948529475</v>
      </c>
      <c r="I67">
        <f t="shared" si="83"/>
        <v>242.63927677575955</v>
      </c>
      <c r="J67">
        <f t="shared" si="83"/>
        <v>244.54566111243105</v>
      </c>
      <c r="K67">
        <f t="shared" si="83"/>
        <v>249.00166756848856</v>
      </c>
      <c r="L67">
        <f t="shared" si="83"/>
        <v>247.59246026295068</v>
      </c>
      <c r="M67">
        <f t="shared" si="83"/>
        <v>250.96810881435377</v>
      </c>
      <c r="N67">
        <f t="shared" si="83"/>
        <v>252.57045753663024</v>
      </c>
      <c r="O67">
        <f t="shared" si="83"/>
        <v>246.86092994279787</v>
      </c>
      <c r="P67">
        <f t="shared" si="83"/>
        <v>239.47178418516643</v>
      </c>
      <c r="Q67">
        <f t="shared" si="83"/>
        <v>239.38326725981341</v>
      </c>
      <c r="R67">
        <f t="shared" si="83"/>
        <v>238.08981786820291</v>
      </c>
      <c r="S67">
        <f t="shared" si="83"/>
        <v>231.26080115382709</v>
      </c>
      <c r="T67">
        <f t="shared" si="83"/>
        <v>231.10621950674101</v>
      </c>
      <c r="U67">
        <f t="shared" si="83"/>
        <v>233.51700643338719</v>
      </c>
      <c r="V67">
        <f t="shared" si="83"/>
        <v>238.17371959819553</v>
      </c>
      <c r="W67">
        <f t="shared" si="81"/>
        <v>237.09624434188677</v>
      </c>
      <c r="X67">
        <f t="shared" si="81"/>
        <v>235.40866099828997</v>
      </c>
      <c r="Y67">
        <f t="shared" si="81"/>
        <v>233.60928510357815</v>
      </c>
      <c r="Z67">
        <f t="shared" si="81"/>
        <v>231.39900347725504</v>
      </c>
      <c r="AA67">
        <f t="shared" si="81"/>
        <v>229.28443497422836</v>
      </c>
      <c r="AB67">
        <f t="shared" si="81"/>
        <v>227.26388725571036</v>
      </c>
      <c r="AC67">
        <f t="shared" si="81"/>
        <v>225.01123832602991</v>
      </c>
      <c r="AD67">
        <f t="shared" si="81"/>
        <v>222.58565786699117</v>
      </c>
      <c r="AE67">
        <f t="shared" si="81"/>
        <v>219.61419625798743</v>
      </c>
      <c r="AF67">
        <f t="shared" si="81"/>
        <v>216.46892698118106</v>
      </c>
      <c r="AG67">
        <f t="shared" si="81"/>
        <v>213.07473360664531</v>
      </c>
      <c r="AH67">
        <f t="shared" si="81"/>
        <v>209.08497140473833</v>
      </c>
      <c r="AI67">
        <f t="shared" si="81"/>
        <v>204.39749205290707</v>
      </c>
      <c r="AJ67">
        <f t="shared" si="81"/>
        <v>198.94420621510383</v>
      </c>
      <c r="AK67">
        <f t="shared" si="81"/>
        <v>192.31877871645969</v>
      </c>
      <c r="AL67">
        <f t="shared" si="81"/>
        <v>185.08360727370317</v>
      </c>
      <c r="AM67">
        <f t="shared" si="81"/>
        <v>177.39557771473204</v>
      </c>
      <c r="AN67">
        <f t="shared" si="81"/>
        <v>169.61944921062644</v>
      </c>
      <c r="AO67">
        <f t="shared" si="81"/>
        <v>161.77636455739838</v>
      </c>
      <c r="AP67">
        <f t="shared" si="81"/>
        <v>153.94460244744621</v>
      </c>
      <c r="AQ67">
        <f t="shared" si="81"/>
        <v>146.18349094986311</v>
      </c>
      <c r="AR67">
        <f t="shared" si="81"/>
        <v>138.78998999653061</v>
      </c>
      <c r="AS67">
        <f t="shared" si="81"/>
        <v>131.53378918744767</v>
      </c>
      <c r="AT67">
        <f t="shared" si="81"/>
        <v>124.4230086812225</v>
      </c>
      <c r="AU67">
        <f t="shared" si="81"/>
        <v>117.57374694322021</v>
      </c>
      <c r="AV67">
        <f t="shared" si="81"/>
        <v>110.22486435307843</v>
      </c>
      <c r="AW67">
        <f t="shared" si="81"/>
        <v>103.18199177295952</v>
      </c>
      <c r="AX67">
        <f t="shared" si="81"/>
        <v>96.116958440448002</v>
      </c>
      <c r="AY67">
        <f t="shared" si="81"/>
        <v>89.002957342643242</v>
      </c>
      <c r="AZ67">
        <f t="shared" si="81"/>
        <v>81.845258236334132</v>
      </c>
      <c r="BA67">
        <f t="shared" si="81"/>
        <v>74.792932029952453</v>
      </c>
      <c r="BB67">
        <f t="shared" si="81"/>
        <v>67.673073657429029</v>
      </c>
      <c r="BC67">
        <f t="shared" si="81"/>
        <v>60.556897477743007</v>
      </c>
      <c r="BD67">
        <f t="shared" si="81"/>
        <v>53.454932456209406</v>
      </c>
      <c r="BE67">
        <f t="shared" si="81"/>
        <v>46.359612937796669</v>
      </c>
    </row>
    <row r="68" spans="1:57" x14ac:dyDescent="0.3">
      <c r="A68" t="s">
        <v>48</v>
      </c>
      <c r="B68" t="s">
        <v>49</v>
      </c>
      <c r="C68" t="s">
        <v>55</v>
      </c>
      <c r="D68" t="s">
        <v>51</v>
      </c>
      <c r="E68" t="s">
        <v>52</v>
      </c>
      <c r="F68" t="s">
        <v>68</v>
      </c>
      <c r="G68">
        <f t="shared" si="83"/>
        <v>4.8040260277280389</v>
      </c>
      <c r="H68">
        <f t="shared" si="81"/>
        <v>4.8992775870224703</v>
      </c>
      <c r="I68">
        <f t="shared" si="81"/>
        <v>4.9245472953173408</v>
      </c>
      <c r="J68">
        <f t="shared" si="81"/>
        <v>4.7210767240206861</v>
      </c>
      <c r="K68">
        <f t="shared" si="81"/>
        <v>4.362694437510001</v>
      </c>
      <c r="L68">
        <f t="shared" si="81"/>
        <v>4.3877159694468943</v>
      </c>
      <c r="M68">
        <f t="shared" si="81"/>
        <v>4.2007784283028045</v>
      </c>
      <c r="N68">
        <f t="shared" si="81"/>
        <v>4.1132655916564982</v>
      </c>
      <c r="O68">
        <f t="shared" si="81"/>
        <v>4.1247668870755678</v>
      </c>
      <c r="P68">
        <f t="shared" si="81"/>
        <v>4.0793422504661336</v>
      </c>
      <c r="Q68">
        <f t="shared" si="81"/>
        <v>4.149497094957276</v>
      </c>
      <c r="R68">
        <f t="shared" si="81"/>
        <v>4.257336393931447</v>
      </c>
      <c r="S68">
        <f t="shared" si="81"/>
        <v>4.2467198557762611</v>
      </c>
      <c r="T68">
        <f t="shared" si="81"/>
        <v>4.2599132681559624</v>
      </c>
      <c r="U68">
        <f t="shared" si="81"/>
        <v>4.1193458048603757</v>
      </c>
      <c r="V68">
        <f t="shared" si="81"/>
        <v>4.2021977378873032</v>
      </c>
      <c r="W68">
        <f t="shared" si="81"/>
        <v>4.1906118272241812</v>
      </c>
      <c r="X68">
        <f t="shared" si="81"/>
        <v>4.3193160442465315</v>
      </c>
      <c r="Y68">
        <f t="shared" si="81"/>
        <v>4.4798017599422995</v>
      </c>
      <c r="Z68">
        <f t="shared" si="81"/>
        <v>4.6778247813850387</v>
      </c>
      <c r="AA68">
        <f t="shared" si="81"/>
        <v>4.916862904344141</v>
      </c>
      <c r="AB68">
        <f t="shared" si="81"/>
        <v>5.1693741582664376</v>
      </c>
      <c r="AC68">
        <f t="shared" si="81"/>
        <v>5.4463553055396048</v>
      </c>
      <c r="AD68">
        <f t="shared" si="81"/>
        <v>5.7494168518799809</v>
      </c>
      <c r="AE68">
        <f t="shared" si="81"/>
        <v>6.096300524641352</v>
      </c>
      <c r="AF68">
        <f t="shared" si="81"/>
        <v>6.4852486336232831</v>
      </c>
      <c r="AG68">
        <f t="shared" si="81"/>
        <v>6.9299617730891141</v>
      </c>
      <c r="AH68">
        <f t="shared" si="81"/>
        <v>7.4772348065904506</v>
      </c>
      <c r="AI68">
        <f t="shared" si="81"/>
        <v>8.1692228125708564</v>
      </c>
      <c r="AJ68">
        <f t="shared" si="81"/>
        <v>9.0288696924591445</v>
      </c>
      <c r="AK68">
        <f t="shared" si="81"/>
        <v>10.131780724128863</v>
      </c>
      <c r="AL68">
        <f t="shared" si="81"/>
        <v>11.303885997612893</v>
      </c>
      <c r="AM68">
        <f t="shared" si="81"/>
        <v>12.504244891481029</v>
      </c>
      <c r="AN68">
        <f t="shared" si="81"/>
        <v>13.675624005338605</v>
      </c>
      <c r="AO68">
        <f t="shared" si="81"/>
        <v>14.855273663897282</v>
      </c>
      <c r="AP68">
        <f t="shared" si="81"/>
        <v>16.028847183098875</v>
      </c>
      <c r="AQ68">
        <f t="shared" si="81"/>
        <v>17.15960064948414</v>
      </c>
      <c r="AR68">
        <f t="shared" si="81"/>
        <v>18.229623999726847</v>
      </c>
      <c r="AS68">
        <f t="shared" si="81"/>
        <v>19.280685764283866</v>
      </c>
      <c r="AT68">
        <f t="shared" si="81"/>
        <v>20.323816494145486</v>
      </c>
      <c r="AU68">
        <f t="shared" si="81"/>
        <v>21.356166970426457</v>
      </c>
      <c r="AV68">
        <f t="shared" si="81"/>
        <v>22.416176316504249</v>
      </c>
      <c r="AW68">
        <f t="shared" si="81"/>
        <v>23.455869660926552</v>
      </c>
      <c r="AX68">
        <f t="shared" si="81"/>
        <v>24.499361325950595</v>
      </c>
      <c r="AY68">
        <f t="shared" si="81"/>
        <v>25.545515859823574</v>
      </c>
      <c r="AZ68">
        <f t="shared" si="81"/>
        <v>26.593182863198351</v>
      </c>
      <c r="BA68">
        <f t="shared" si="81"/>
        <v>27.635118992966177</v>
      </c>
      <c r="BB68">
        <f t="shared" si="81"/>
        <v>28.681505800971173</v>
      </c>
      <c r="BC68">
        <f t="shared" si="81"/>
        <v>29.727104593536957</v>
      </c>
      <c r="BD68">
        <f t="shared" si="81"/>
        <v>30.771935743659157</v>
      </c>
      <c r="BE68">
        <f t="shared" si="81"/>
        <v>31.81661700731415</v>
      </c>
    </row>
    <row r="69" spans="1:57" x14ac:dyDescent="0.3">
      <c r="A69" t="s">
        <v>48</v>
      </c>
      <c r="B69" t="s">
        <v>49</v>
      </c>
      <c r="C69" t="s">
        <v>56</v>
      </c>
      <c r="D69" t="s">
        <v>51</v>
      </c>
      <c r="E69" t="s">
        <v>52</v>
      </c>
      <c r="F69" t="s">
        <v>68</v>
      </c>
      <c r="G69">
        <f t="shared" si="83"/>
        <v>0.33925425173462342</v>
      </c>
      <c r="H69">
        <f t="shared" si="81"/>
        <v>0.46265217072436005</v>
      </c>
      <c r="I69">
        <f t="shared" si="81"/>
        <v>0.48461089905020432</v>
      </c>
      <c r="J69">
        <f t="shared" si="81"/>
        <v>0.50965528362466039</v>
      </c>
      <c r="K69">
        <f t="shared" si="81"/>
        <v>0.52348538889058582</v>
      </c>
      <c r="L69">
        <f t="shared" si="81"/>
        <v>0.63849664984225818</v>
      </c>
      <c r="M69">
        <f t="shared" si="81"/>
        <v>0.76131883236059616</v>
      </c>
      <c r="N69">
        <f t="shared" si="81"/>
        <v>0.87169725082967497</v>
      </c>
      <c r="O69">
        <f t="shared" si="81"/>
        <v>1.0088119045268249</v>
      </c>
      <c r="P69">
        <f t="shared" si="81"/>
        <v>1.1037362776248125</v>
      </c>
      <c r="Q69">
        <f t="shared" si="81"/>
        <v>1.2379063510632735</v>
      </c>
      <c r="R69">
        <f t="shared" si="81"/>
        <v>1.2771310546314816</v>
      </c>
      <c r="S69">
        <f t="shared" si="81"/>
        <v>1.3765003684248682</v>
      </c>
      <c r="T69">
        <f t="shared" si="81"/>
        <v>1.4096536415446783</v>
      </c>
      <c r="U69">
        <f t="shared" si="81"/>
        <v>1.4797802933501518</v>
      </c>
      <c r="V69">
        <f t="shared" si="81"/>
        <v>1.5965321859396562</v>
      </c>
      <c r="W69">
        <f t="shared" si="81"/>
        <v>1.6867010254241221</v>
      </c>
      <c r="X69">
        <f t="shared" si="81"/>
        <v>1.8162227842100713</v>
      </c>
      <c r="Y69">
        <f t="shared" si="81"/>
        <v>1.972525552416819</v>
      </c>
      <c r="Z69">
        <f t="shared" si="81"/>
        <v>2.1668132529040021</v>
      </c>
      <c r="AA69">
        <f t="shared" si="81"/>
        <v>2.3289050183520916</v>
      </c>
      <c r="AB69">
        <f t="shared" si="81"/>
        <v>2.4889947953860259</v>
      </c>
      <c r="AC69">
        <f t="shared" si="81"/>
        <v>2.6478795450124215</v>
      </c>
      <c r="AD69">
        <f t="shared" si="81"/>
        <v>2.7921362487556292</v>
      </c>
      <c r="AE69">
        <f t="shared" si="81"/>
        <v>2.9439366816505501</v>
      </c>
      <c r="AF69">
        <f t="shared" si="81"/>
        <v>3.0940842310979102</v>
      </c>
      <c r="AG69">
        <f t="shared" si="81"/>
        <v>3.250919865565491</v>
      </c>
      <c r="AH69">
        <f t="shared" si="81"/>
        <v>3.4283104983888348</v>
      </c>
      <c r="AI69">
        <f t="shared" si="81"/>
        <v>3.6105736018552497</v>
      </c>
      <c r="AJ69">
        <f t="shared" si="81"/>
        <v>3.8063079517712444</v>
      </c>
      <c r="AK69">
        <f t="shared" si="81"/>
        <v>4.0239842415250768</v>
      </c>
      <c r="AL69">
        <f t="shared" si="81"/>
        <v>4.2540300357808158</v>
      </c>
      <c r="AM69">
        <f t="shared" si="81"/>
        <v>4.4988381623423992</v>
      </c>
      <c r="AN69">
        <f t="shared" si="81"/>
        <v>4.7584007376075812</v>
      </c>
      <c r="AO69">
        <f t="shared" si="81"/>
        <v>5.004619131144862</v>
      </c>
      <c r="AP69">
        <f t="shared" si="81"/>
        <v>5.242148566038578</v>
      </c>
      <c r="AQ69">
        <f t="shared" si="81"/>
        <v>5.4818017944688631</v>
      </c>
      <c r="AR69">
        <f t="shared" si="81"/>
        <v>5.7142112019553188</v>
      </c>
      <c r="AS69">
        <f t="shared" si="81"/>
        <v>5.9415598395244134</v>
      </c>
      <c r="AT69">
        <f t="shared" si="81"/>
        <v>6.1692953448790373</v>
      </c>
      <c r="AU69">
        <f t="shared" si="81"/>
        <v>6.3975612461049094</v>
      </c>
      <c r="AV69">
        <f t="shared" si="81"/>
        <v>6.6268667992452492</v>
      </c>
      <c r="AW69">
        <f t="shared" si="81"/>
        <v>6.8542926666899113</v>
      </c>
      <c r="AX69">
        <f t="shared" si="81"/>
        <v>7.0828263118978789</v>
      </c>
      <c r="AY69">
        <f t="shared" si="81"/>
        <v>7.3113064801501935</v>
      </c>
      <c r="AZ69">
        <f t="shared" si="81"/>
        <v>7.5396056950405921</v>
      </c>
      <c r="BA69">
        <f t="shared" si="81"/>
        <v>7.7677270721200209</v>
      </c>
      <c r="BB69">
        <f t="shared" si="81"/>
        <v>7.9962461033806029</v>
      </c>
      <c r="BC69">
        <f t="shared" si="81"/>
        <v>8.2245203849984243</v>
      </c>
      <c r="BD69">
        <f t="shared" si="81"/>
        <v>8.452801612548889</v>
      </c>
      <c r="BE69">
        <f t="shared" si="81"/>
        <v>8.6811357179861659</v>
      </c>
    </row>
    <row r="70" spans="1:57" x14ac:dyDescent="0.3">
      <c r="A70" t="s">
        <v>48</v>
      </c>
      <c r="B70" t="s">
        <v>49</v>
      </c>
      <c r="C70" t="s">
        <v>57</v>
      </c>
      <c r="D70" t="s">
        <v>51</v>
      </c>
      <c r="E70" t="s">
        <v>52</v>
      </c>
      <c r="F70" t="s">
        <v>68</v>
      </c>
      <c r="G70">
        <f t="shared" si="83"/>
        <v>0.64059999999999995</v>
      </c>
      <c r="H70">
        <f t="shared" si="81"/>
        <v>0.73420000000000007</v>
      </c>
      <c r="I70">
        <f t="shared" si="81"/>
        <v>1.0002</v>
      </c>
      <c r="J70">
        <f t="shared" si="81"/>
        <v>1.2786</v>
      </c>
      <c r="K70">
        <f t="shared" si="81"/>
        <v>1.7732999999999999</v>
      </c>
      <c r="L70">
        <f t="shared" si="81"/>
        <v>3.1499999999999995</v>
      </c>
      <c r="M70">
        <f t="shared" si="81"/>
        <v>4.962699999999999</v>
      </c>
      <c r="N70">
        <f t="shared" si="81"/>
        <v>6.7805999999999997</v>
      </c>
      <c r="O70">
        <f t="shared" si="81"/>
        <v>8.3840000000000003</v>
      </c>
      <c r="P70">
        <f t="shared" si="81"/>
        <v>9.8771999999999984</v>
      </c>
      <c r="Q70">
        <f t="shared" si="81"/>
        <v>11.034600000000001</v>
      </c>
      <c r="R70">
        <f t="shared" si="81"/>
        <v>11.198399999999999</v>
      </c>
      <c r="S70">
        <f t="shared" si="81"/>
        <v>11.632799999999998</v>
      </c>
      <c r="T70">
        <f t="shared" si="81"/>
        <v>10.134599999999999</v>
      </c>
      <c r="U70">
        <f t="shared" si="81"/>
        <v>10.584099999999999</v>
      </c>
      <c r="V70">
        <f t="shared" si="81"/>
        <v>10.4207</v>
      </c>
      <c r="W70">
        <f t="shared" si="81"/>
        <v>10.158529619139404</v>
      </c>
      <c r="X70">
        <f t="shared" si="81"/>
        <v>9.89713801149197</v>
      </c>
      <c r="Y70">
        <f t="shared" si="81"/>
        <v>9.655776695882528</v>
      </c>
      <c r="Z70">
        <f t="shared" si="81"/>
        <v>9.41761362156603</v>
      </c>
      <c r="AA70">
        <f t="shared" si="81"/>
        <v>9.1994052400221538</v>
      </c>
      <c r="AB70">
        <f t="shared" si="81"/>
        <v>9.001729872859535</v>
      </c>
      <c r="AC70">
        <f t="shared" si="81"/>
        <v>8.8066141419800026</v>
      </c>
      <c r="AD70">
        <f t="shared" si="81"/>
        <v>8.6149811810076891</v>
      </c>
      <c r="AE70">
        <f t="shared" si="81"/>
        <v>8.4079535361895328</v>
      </c>
      <c r="AF70">
        <f t="shared" si="81"/>
        <v>8.2012272843503577</v>
      </c>
      <c r="AG70">
        <f t="shared" si="81"/>
        <v>7.9909178865066366</v>
      </c>
      <c r="AH70">
        <f t="shared" si="81"/>
        <v>7.7651904077218683</v>
      </c>
      <c r="AI70">
        <f t="shared" si="81"/>
        <v>7.5204017889241079</v>
      </c>
      <c r="AJ70">
        <f t="shared" si="81"/>
        <v>7.2537083394916948</v>
      </c>
      <c r="AK70">
        <f t="shared" si="81"/>
        <v>6.9537512181554231</v>
      </c>
      <c r="AL70">
        <f t="shared" si="81"/>
        <v>6.6374573166150208</v>
      </c>
      <c r="AM70">
        <f t="shared" si="81"/>
        <v>6.3071612681745259</v>
      </c>
      <c r="AN70">
        <f t="shared" si="81"/>
        <v>5.9779777513439294</v>
      </c>
      <c r="AO70">
        <f t="shared" si="81"/>
        <v>5.6531578303816516</v>
      </c>
      <c r="AP70">
        <f t="shared" si="81"/>
        <v>5.3303761738376876</v>
      </c>
      <c r="AQ70">
        <f t="shared" si="81"/>
        <v>5.0146815050695093</v>
      </c>
      <c r="AR70">
        <f t="shared" si="81"/>
        <v>4.7178954407083147</v>
      </c>
      <c r="AS70">
        <f t="shared" si="81"/>
        <v>4.428658597468619</v>
      </c>
      <c r="AT70">
        <f t="shared" si="81"/>
        <v>4.1472123821001414</v>
      </c>
      <c r="AU70">
        <f t="shared" si="81"/>
        <v>3.8784406333497192</v>
      </c>
      <c r="AV70">
        <f t="shared" si="81"/>
        <v>3.5844282711249669</v>
      </c>
      <c r="AW70">
        <f t="shared" si="81"/>
        <v>3.3061813739646624</v>
      </c>
      <c r="AX70">
        <f t="shared" si="81"/>
        <v>3.0266626842067019</v>
      </c>
      <c r="AY70">
        <f t="shared" si="81"/>
        <v>2.7445774723976406</v>
      </c>
      <c r="AZ70">
        <f t="shared" si="81"/>
        <v>2.4604105143620032</v>
      </c>
      <c r="BA70">
        <f t="shared" si="81"/>
        <v>2.181560238683371</v>
      </c>
      <c r="BB70">
        <f t="shared" si="81"/>
        <v>1.8992301246006882</v>
      </c>
      <c r="BC70">
        <f t="shared" si="81"/>
        <v>1.6171235009722267</v>
      </c>
      <c r="BD70">
        <f t="shared" si="81"/>
        <v>1.3357538704195342</v>
      </c>
      <c r="BE70">
        <f t="shared" si="81"/>
        <v>1.0546906421287581</v>
      </c>
    </row>
    <row r="71" spans="1:57" x14ac:dyDescent="0.3">
      <c r="A71" t="s">
        <v>48</v>
      </c>
      <c r="B71" t="s">
        <v>49</v>
      </c>
      <c r="C71" t="s">
        <v>58</v>
      </c>
      <c r="D71" t="s">
        <v>51</v>
      </c>
      <c r="E71" t="s">
        <v>52</v>
      </c>
      <c r="F71" t="s">
        <v>68</v>
      </c>
      <c r="G71">
        <f t="shared" si="83"/>
        <v>7.1999999999999998E-3</v>
      </c>
      <c r="H71">
        <f t="shared" si="81"/>
        <v>2.4000000000000004E-2</v>
      </c>
      <c r="I71">
        <f t="shared" si="81"/>
        <v>2.24E-2</v>
      </c>
      <c r="J71">
        <f t="shared" si="81"/>
        <v>0</v>
      </c>
      <c r="K71">
        <f t="shared" si="81"/>
        <v>0</v>
      </c>
      <c r="L71">
        <f t="shared" si="81"/>
        <v>2.3999999999999998E-3</v>
      </c>
      <c r="M71">
        <f t="shared" si="81"/>
        <v>1.1299999999999999E-2</v>
      </c>
      <c r="N71">
        <f t="shared" si="81"/>
        <v>1.1299999999999998E-2</v>
      </c>
      <c r="O71">
        <f t="shared" si="81"/>
        <v>1.1299999999999998E-2</v>
      </c>
      <c r="P71">
        <f t="shared" si="81"/>
        <v>1.12E-2</v>
      </c>
      <c r="Q71">
        <f t="shared" si="81"/>
        <v>1.1200000000000002E-2</v>
      </c>
      <c r="R71">
        <f t="shared" si="81"/>
        <v>8.8999999999999982E-3</v>
      </c>
      <c r="S71">
        <f t="shared" si="81"/>
        <v>9.4999999999999998E-3</v>
      </c>
      <c r="T71">
        <f t="shared" si="81"/>
        <v>8.3000000000000001E-3</v>
      </c>
      <c r="U71">
        <f t="shared" si="81"/>
        <v>7.7000000000000002E-3</v>
      </c>
      <c r="V71">
        <f t="shared" si="81"/>
        <v>7.7000000000000002E-3</v>
      </c>
      <c r="W71">
        <f t="shared" si="81"/>
        <v>7.7808377599080519E-3</v>
      </c>
      <c r="X71">
        <f t="shared" si="81"/>
        <v>7.9166257678943454E-3</v>
      </c>
      <c r="Y71">
        <f t="shared" si="81"/>
        <v>8.0839368822570694E-3</v>
      </c>
      <c r="Z71">
        <f t="shared" si="81"/>
        <v>8.2842143865065904E-3</v>
      </c>
      <c r="AA71">
        <f t="shared" si="81"/>
        <v>8.5188906396830837E-3</v>
      </c>
      <c r="AB71">
        <f t="shared" ref="H71:BE73" si="84">SUMIFS(AB$2:AB$65,$C$2:$C$65,$C71)</f>
        <v>8.7335859768587088E-3</v>
      </c>
      <c r="AC71">
        <f t="shared" si="84"/>
        <v>8.9242129511777624E-3</v>
      </c>
      <c r="AD71">
        <f t="shared" si="84"/>
        <v>9.0940083706625638E-3</v>
      </c>
      <c r="AE71">
        <f t="shared" si="84"/>
        <v>9.248767935088411E-3</v>
      </c>
      <c r="AF71">
        <f t="shared" si="84"/>
        <v>9.3938713883113117E-3</v>
      </c>
      <c r="AG71">
        <f t="shared" si="84"/>
        <v>9.538591350092239E-3</v>
      </c>
      <c r="AH71">
        <f t="shared" si="84"/>
        <v>9.6852090497331813E-3</v>
      </c>
      <c r="AI71">
        <f t="shared" si="84"/>
        <v>9.8345836783995735E-3</v>
      </c>
      <c r="AJ71">
        <f t="shared" si="84"/>
        <v>9.9867420525403781E-3</v>
      </c>
      <c r="AK71">
        <f t="shared" si="84"/>
        <v>1.0141606449715533E-2</v>
      </c>
      <c r="AL71">
        <f t="shared" si="84"/>
        <v>1.029390729552351E-2</v>
      </c>
      <c r="AM71">
        <f t="shared" si="84"/>
        <v>1.0443945007448996E-2</v>
      </c>
      <c r="AN71">
        <f t="shared" si="84"/>
        <v>1.0590865306523787E-2</v>
      </c>
      <c r="AO71">
        <f t="shared" si="84"/>
        <v>1.0729849935441085E-2</v>
      </c>
      <c r="AP71">
        <f t="shared" si="84"/>
        <v>1.0858753255614213E-2</v>
      </c>
      <c r="AQ71">
        <f t="shared" si="84"/>
        <v>1.0977283400209471E-2</v>
      </c>
      <c r="AR71">
        <f t="shared" si="84"/>
        <v>1.1085452868724213E-2</v>
      </c>
      <c r="AS71">
        <f t="shared" si="84"/>
        <v>1.118326844993842E-2</v>
      </c>
      <c r="AT71">
        <f t="shared" si="84"/>
        <v>1.1270682002089407E-2</v>
      </c>
      <c r="AU71">
        <f t="shared" si="84"/>
        <v>1.1347741781763288E-2</v>
      </c>
      <c r="AV71">
        <f t="shared" si="84"/>
        <v>1.1450729469486803E-2</v>
      </c>
      <c r="AW71">
        <f t="shared" si="84"/>
        <v>1.1536082874405412E-2</v>
      </c>
      <c r="AX71">
        <f t="shared" si="84"/>
        <v>1.1623403810436084E-2</v>
      </c>
      <c r="AY71">
        <f t="shared" si="84"/>
        <v>1.1713863400436841E-2</v>
      </c>
      <c r="AZ71">
        <f t="shared" si="84"/>
        <v>1.1805839540794616E-2</v>
      </c>
      <c r="BA71">
        <f t="shared" si="84"/>
        <v>1.1892384019706048E-2</v>
      </c>
      <c r="BB71">
        <f t="shared" si="84"/>
        <v>1.1982826135443714E-2</v>
      </c>
      <c r="BC71">
        <f t="shared" si="84"/>
        <v>1.207287296214879E-2</v>
      </c>
      <c r="BD71">
        <f t="shared" si="84"/>
        <v>1.2162058927127906E-2</v>
      </c>
      <c r="BE71">
        <f t="shared" si="84"/>
        <v>1.2251074631577014E-2</v>
      </c>
    </row>
    <row r="72" spans="1:57" x14ac:dyDescent="0.3">
      <c r="A72" t="s">
        <v>48</v>
      </c>
      <c r="B72" t="s">
        <v>49</v>
      </c>
      <c r="C72" t="s">
        <v>59</v>
      </c>
      <c r="D72" t="s">
        <v>51</v>
      </c>
      <c r="E72" t="s">
        <v>52</v>
      </c>
      <c r="F72" t="s">
        <v>68</v>
      </c>
      <c r="G72">
        <f t="shared" si="83"/>
        <v>2.8999999999999998E-3</v>
      </c>
      <c r="H72">
        <f t="shared" si="84"/>
        <v>0</v>
      </c>
      <c r="I72">
        <f t="shared" si="84"/>
        <v>0</v>
      </c>
      <c r="J72">
        <f t="shared" si="84"/>
        <v>0</v>
      </c>
      <c r="K72">
        <f t="shared" si="84"/>
        <v>0</v>
      </c>
      <c r="L72">
        <f t="shared" si="84"/>
        <v>0</v>
      </c>
      <c r="M72">
        <f t="shared" si="84"/>
        <v>0</v>
      </c>
      <c r="N72">
        <f t="shared" si="84"/>
        <v>0</v>
      </c>
      <c r="O72">
        <f t="shared" si="84"/>
        <v>0</v>
      </c>
      <c r="P72">
        <f t="shared" si="84"/>
        <v>0</v>
      </c>
      <c r="Q72">
        <f t="shared" si="84"/>
        <v>0</v>
      </c>
      <c r="R72">
        <f t="shared" si="84"/>
        <v>0</v>
      </c>
      <c r="S72">
        <f t="shared" si="84"/>
        <v>0.7268</v>
      </c>
      <c r="T72">
        <f t="shared" si="84"/>
        <v>0.24590000000000001</v>
      </c>
      <c r="U72">
        <f t="shared" si="84"/>
        <v>0.24829999999999999</v>
      </c>
      <c r="V72">
        <f t="shared" si="84"/>
        <v>0.25719999999999998</v>
      </c>
      <c r="W72">
        <f t="shared" si="84"/>
        <v>0.25719999999999998</v>
      </c>
      <c r="X72">
        <f t="shared" si="84"/>
        <v>0.25719999999999998</v>
      </c>
      <c r="Y72">
        <f t="shared" si="84"/>
        <v>0.25719999999999998</v>
      </c>
      <c r="Z72">
        <f t="shared" si="84"/>
        <v>0.25719999999999998</v>
      </c>
      <c r="AA72">
        <f t="shared" si="84"/>
        <v>0.25719999999999998</v>
      </c>
      <c r="AB72">
        <f t="shared" si="84"/>
        <v>0.25719999999999998</v>
      </c>
      <c r="AC72">
        <f t="shared" si="84"/>
        <v>0.25719999999999998</v>
      </c>
      <c r="AD72">
        <f t="shared" si="84"/>
        <v>0.25719999999999998</v>
      </c>
      <c r="AE72">
        <f t="shared" si="84"/>
        <v>0.25719999999999998</v>
      </c>
      <c r="AF72">
        <f t="shared" si="84"/>
        <v>0.25719999999999998</v>
      </c>
      <c r="AG72">
        <f t="shared" si="84"/>
        <v>0.25719999999999998</v>
      </c>
      <c r="AH72">
        <f t="shared" si="84"/>
        <v>0.25719999999999998</v>
      </c>
      <c r="AI72">
        <f t="shared" si="84"/>
        <v>0.25719999999999998</v>
      </c>
      <c r="AJ72">
        <f t="shared" si="84"/>
        <v>0.25719999999999998</v>
      </c>
      <c r="AK72">
        <f t="shared" si="84"/>
        <v>0.25719999999999998</v>
      </c>
      <c r="AL72">
        <f t="shared" si="84"/>
        <v>0.25719999999999998</v>
      </c>
      <c r="AM72">
        <f t="shared" si="84"/>
        <v>0.25719999999999998</v>
      </c>
      <c r="AN72">
        <f t="shared" si="84"/>
        <v>0.25719999999999998</v>
      </c>
      <c r="AO72">
        <f t="shared" si="84"/>
        <v>0.25719999999999998</v>
      </c>
      <c r="AP72">
        <f t="shared" si="84"/>
        <v>0.25719999999999998</v>
      </c>
      <c r="AQ72">
        <f t="shared" si="84"/>
        <v>0.25719999999999998</v>
      </c>
      <c r="AR72">
        <f t="shared" si="84"/>
        <v>0.25719999999999998</v>
      </c>
      <c r="AS72">
        <f t="shared" si="84"/>
        <v>0.25719999999999998</v>
      </c>
      <c r="AT72">
        <f t="shared" si="84"/>
        <v>0.25719999999999998</v>
      </c>
      <c r="AU72">
        <f t="shared" si="84"/>
        <v>0.25719999999999998</v>
      </c>
      <c r="AV72">
        <f t="shared" si="84"/>
        <v>0.25719999999999998</v>
      </c>
      <c r="AW72">
        <f t="shared" si="84"/>
        <v>0.25719999999999998</v>
      </c>
      <c r="AX72">
        <f t="shared" si="84"/>
        <v>0.25719999999999998</v>
      </c>
      <c r="AY72">
        <f t="shared" si="84"/>
        <v>0.25719999999999998</v>
      </c>
      <c r="AZ72">
        <f t="shared" si="84"/>
        <v>0.25719999999999998</v>
      </c>
      <c r="BA72">
        <f t="shared" si="84"/>
        <v>0.25719999999999998</v>
      </c>
      <c r="BB72">
        <f t="shared" si="84"/>
        <v>0.25719999999999998</v>
      </c>
      <c r="BC72">
        <f t="shared" si="84"/>
        <v>0.25719999999999998</v>
      </c>
      <c r="BD72">
        <f t="shared" si="84"/>
        <v>0.25719999999999998</v>
      </c>
      <c r="BE72">
        <f t="shared" si="84"/>
        <v>0.25719999999999998</v>
      </c>
    </row>
    <row r="73" spans="1:57" x14ac:dyDescent="0.3">
      <c r="A73" t="s">
        <v>48</v>
      </c>
      <c r="B73" t="s">
        <v>49</v>
      </c>
      <c r="C73" t="s">
        <v>67</v>
      </c>
      <c r="D73" t="s">
        <v>51</v>
      </c>
      <c r="E73" t="s">
        <v>52</v>
      </c>
      <c r="F73" t="s">
        <v>68</v>
      </c>
      <c r="G73">
        <f t="shared" si="83"/>
        <v>2.2066571315091974E-5</v>
      </c>
      <c r="H73">
        <f t="shared" si="84"/>
        <v>2.3494879440541301E-5</v>
      </c>
      <c r="I73">
        <f t="shared" si="84"/>
        <v>2.2133912284459808E-5</v>
      </c>
      <c r="J73">
        <f t="shared" si="84"/>
        <v>7.3683559833085494E-5</v>
      </c>
      <c r="K73">
        <f t="shared" si="84"/>
        <v>7.2453589530983498E-5</v>
      </c>
      <c r="L73">
        <f t="shared" si="84"/>
        <v>7.4704583496277088E-5</v>
      </c>
      <c r="M73">
        <f t="shared" si="84"/>
        <v>7.7573689750416828E-5</v>
      </c>
      <c r="N73">
        <f t="shared" si="84"/>
        <v>1.1821028240823798E-4</v>
      </c>
      <c r="O73">
        <f t="shared" si="84"/>
        <v>1.207724915076838E-4</v>
      </c>
      <c r="P73">
        <f t="shared" si="84"/>
        <v>1.2752670520945316E-4</v>
      </c>
      <c r="Q73">
        <f t="shared" si="84"/>
        <v>1.0061032463118339E-4</v>
      </c>
      <c r="R73">
        <f t="shared" si="84"/>
        <v>1.2136383698332986E-4</v>
      </c>
      <c r="S73">
        <f t="shared" si="84"/>
        <v>1.7031276050548497E-4</v>
      </c>
      <c r="T73">
        <f t="shared" si="84"/>
        <v>2.2250740234295942E-4</v>
      </c>
      <c r="U73">
        <f t="shared" si="84"/>
        <v>2.8900482463816915E-4</v>
      </c>
      <c r="V73">
        <f t="shared" si="84"/>
        <v>5.6659760772093636E-4</v>
      </c>
      <c r="W73">
        <f t="shared" si="84"/>
        <v>8.4399511272570372E-4</v>
      </c>
      <c r="X73">
        <f t="shared" si="84"/>
        <v>1.470518118148524E-3</v>
      </c>
      <c r="Y73">
        <f t="shared" si="84"/>
        <v>2.5205098535335626E-3</v>
      </c>
      <c r="Z73">
        <f t="shared" si="84"/>
        <v>5.1015277267008911E-3</v>
      </c>
      <c r="AA73">
        <f t="shared" si="84"/>
        <v>1.1392811230521525E-2</v>
      </c>
      <c r="AB73">
        <f t="shared" si="84"/>
        <v>1.2585946995799086E-2</v>
      </c>
      <c r="AC73">
        <f t="shared" si="84"/>
        <v>1.4013784023243008E-2</v>
      </c>
      <c r="AD73">
        <f t="shared" si="84"/>
        <v>1.5693041515504561E-2</v>
      </c>
      <c r="AE73">
        <f t="shared" si="84"/>
        <v>1.7495646932520259E-2</v>
      </c>
      <c r="AF73">
        <f t="shared" si="84"/>
        <v>1.9505247072462494E-2</v>
      </c>
      <c r="AG73">
        <f t="shared" si="84"/>
        <v>2.1682477056705916E-2</v>
      </c>
      <c r="AH73">
        <f t="shared" si="84"/>
        <v>2.4121144925517202E-2</v>
      </c>
      <c r="AI73">
        <f t="shared" si="84"/>
        <v>2.6925694322039753E-2</v>
      </c>
      <c r="AJ73">
        <f t="shared" si="84"/>
        <v>3.0330691232631678E-2</v>
      </c>
      <c r="AK73">
        <f t="shared" si="84"/>
        <v>3.4412579582439234E-2</v>
      </c>
      <c r="AL73">
        <f t="shared" si="84"/>
        <v>3.9061884456942433E-2</v>
      </c>
      <c r="AM73">
        <f t="shared" si="84"/>
        <v>4.4402014346675713E-2</v>
      </c>
      <c r="AN73">
        <f t="shared" si="84"/>
        <v>5.0453944139859208E-2</v>
      </c>
      <c r="AO73">
        <f t="shared" si="84"/>
        <v>5.7264864740555768E-2</v>
      </c>
      <c r="AP73">
        <f t="shared" si="84"/>
        <v>6.4952148443449986E-2</v>
      </c>
      <c r="AQ73">
        <f t="shared" si="84"/>
        <v>7.4058793670896378E-2</v>
      </c>
      <c r="AR73">
        <f t="shared" si="84"/>
        <v>8.4605014981607329E-2</v>
      </c>
      <c r="AS73">
        <f t="shared" si="84"/>
        <v>9.7745381827749264E-2</v>
      </c>
      <c r="AT73">
        <f t="shared" si="84"/>
        <v>0.11421380039160507</v>
      </c>
      <c r="AU73">
        <f t="shared" si="84"/>
        <v>0.13452798815323561</v>
      </c>
      <c r="AV73">
        <f t="shared" si="84"/>
        <v>0.14619434811742069</v>
      </c>
      <c r="AW73">
        <f t="shared" si="84"/>
        <v>0.16344568847345797</v>
      </c>
      <c r="AX73">
        <f t="shared" si="84"/>
        <v>0.18023978969786353</v>
      </c>
      <c r="AY73">
        <f t="shared" si="84"/>
        <v>0.19601522664653726</v>
      </c>
      <c r="AZ73">
        <f t="shared" si="84"/>
        <v>0.21119058378782013</v>
      </c>
      <c r="BA73">
        <f t="shared" si="84"/>
        <v>0.22818573019878455</v>
      </c>
      <c r="BB73">
        <f t="shared" si="84"/>
        <v>0.24394466702307574</v>
      </c>
      <c r="BC73">
        <f t="shared" si="84"/>
        <v>0.2597892769316178</v>
      </c>
      <c r="BD73">
        <f t="shared" si="84"/>
        <v>0.27591575205919094</v>
      </c>
      <c r="BE73">
        <f t="shared" si="84"/>
        <v>0.29212136698277003</v>
      </c>
    </row>
    <row r="74" spans="1:57" x14ac:dyDescent="0.3">
      <c r="A74" t="s">
        <v>69</v>
      </c>
      <c r="B74" t="s">
        <v>49</v>
      </c>
      <c r="C74" t="s">
        <v>50</v>
      </c>
      <c r="D74" t="s">
        <v>51</v>
      </c>
      <c r="E74" t="s">
        <v>71</v>
      </c>
      <c r="F74" t="s">
        <v>68</v>
      </c>
      <c r="G74" s="3">
        <f>G66/G$66</f>
        <v>1</v>
      </c>
      <c r="H74" s="3">
        <f t="shared" ref="H74:BE79" si="85">H66/H$66</f>
        <v>1</v>
      </c>
      <c r="I74" s="3">
        <f t="shared" si="85"/>
        <v>1</v>
      </c>
      <c r="J74" s="3">
        <f t="shared" si="85"/>
        <v>1</v>
      </c>
      <c r="K74" s="3">
        <f t="shared" si="85"/>
        <v>1</v>
      </c>
      <c r="L74" s="3">
        <f t="shared" si="85"/>
        <v>1</v>
      </c>
      <c r="M74" s="3">
        <f t="shared" si="85"/>
        <v>1</v>
      </c>
      <c r="N74" s="3">
        <f t="shared" si="85"/>
        <v>1</v>
      </c>
      <c r="O74" s="3">
        <f t="shared" si="85"/>
        <v>1</v>
      </c>
      <c r="P74" s="3">
        <f t="shared" si="85"/>
        <v>1</v>
      </c>
      <c r="Q74" s="3">
        <f t="shared" si="85"/>
        <v>1</v>
      </c>
      <c r="R74" s="3">
        <f t="shared" si="85"/>
        <v>1</v>
      </c>
      <c r="S74" s="3">
        <f t="shared" si="85"/>
        <v>1</v>
      </c>
      <c r="T74" s="3">
        <f t="shared" si="85"/>
        <v>1</v>
      </c>
      <c r="U74" s="3">
        <f t="shared" si="85"/>
        <v>1</v>
      </c>
      <c r="V74" s="3">
        <f t="shared" si="85"/>
        <v>1</v>
      </c>
      <c r="W74" s="3">
        <f t="shared" si="85"/>
        <v>1</v>
      </c>
      <c r="X74" s="3">
        <f t="shared" si="85"/>
        <v>1</v>
      </c>
      <c r="Y74" s="3">
        <f t="shared" si="85"/>
        <v>1</v>
      </c>
      <c r="Z74" s="3">
        <f t="shared" si="85"/>
        <v>1</v>
      </c>
      <c r="AA74" s="3">
        <f t="shared" si="85"/>
        <v>1</v>
      </c>
      <c r="AB74" s="3">
        <f t="shared" si="85"/>
        <v>1</v>
      </c>
      <c r="AC74" s="3">
        <f t="shared" si="85"/>
        <v>1</v>
      </c>
      <c r="AD74" s="3">
        <f t="shared" si="85"/>
        <v>1</v>
      </c>
      <c r="AE74" s="3">
        <f t="shared" si="85"/>
        <v>1</v>
      </c>
      <c r="AF74" s="3">
        <f t="shared" si="85"/>
        <v>1</v>
      </c>
      <c r="AG74" s="3">
        <f t="shared" si="85"/>
        <v>1</v>
      </c>
      <c r="AH74" s="3">
        <f t="shared" si="85"/>
        <v>1</v>
      </c>
      <c r="AI74" s="3">
        <f t="shared" si="85"/>
        <v>1</v>
      </c>
      <c r="AJ74" s="3">
        <f t="shared" si="85"/>
        <v>1</v>
      </c>
      <c r="AK74" s="3">
        <f t="shared" si="85"/>
        <v>1</v>
      </c>
      <c r="AL74" s="3">
        <f t="shared" si="85"/>
        <v>1</v>
      </c>
      <c r="AM74" s="3">
        <f t="shared" si="85"/>
        <v>1</v>
      </c>
      <c r="AN74" s="3">
        <f t="shared" si="85"/>
        <v>1</v>
      </c>
      <c r="AO74" s="3">
        <f t="shared" si="85"/>
        <v>1</v>
      </c>
      <c r="AP74" s="3">
        <f t="shared" si="85"/>
        <v>1</v>
      </c>
      <c r="AQ74" s="3">
        <f t="shared" si="85"/>
        <v>1</v>
      </c>
      <c r="AR74" s="3">
        <f t="shared" si="85"/>
        <v>1</v>
      </c>
      <c r="AS74" s="3">
        <f t="shared" si="85"/>
        <v>1</v>
      </c>
      <c r="AT74" s="3">
        <f t="shared" si="85"/>
        <v>1</v>
      </c>
      <c r="AU74" s="3">
        <f t="shared" si="85"/>
        <v>1</v>
      </c>
      <c r="AV74" s="3">
        <f t="shared" si="85"/>
        <v>1</v>
      </c>
      <c r="AW74" s="3">
        <f t="shared" si="85"/>
        <v>1</v>
      </c>
      <c r="AX74" s="3">
        <f t="shared" si="85"/>
        <v>1</v>
      </c>
      <c r="AY74" s="3">
        <f t="shared" si="85"/>
        <v>1</v>
      </c>
      <c r="AZ74" s="3">
        <f t="shared" si="85"/>
        <v>1</v>
      </c>
      <c r="BA74" s="3">
        <f t="shared" si="85"/>
        <v>1</v>
      </c>
      <c r="BB74" s="3">
        <f t="shared" si="85"/>
        <v>1</v>
      </c>
      <c r="BC74" s="3">
        <f t="shared" si="85"/>
        <v>1</v>
      </c>
      <c r="BD74" s="3">
        <f t="shared" si="85"/>
        <v>1</v>
      </c>
      <c r="BE74" s="3">
        <f t="shared" si="85"/>
        <v>1</v>
      </c>
    </row>
    <row r="75" spans="1:57" x14ac:dyDescent="0.3">
      <c r="A75" t="s">
        <v>69</v>
      </c>
      <c r="B75" t="s">
        <v>49</v>
      </c>
      <c r="C75" t="s">
        <v>54</v>
      </c>
      <c r="D75" t="s">
        <v>51</v>
      </c>
      <c r="E75" t="s">
        <v>71</v>
      </c>
      <c r="F75" t="s">
        <v>68</v>
      </c>
      <c r="G75" s="3">
        <f t="shared" ref="G75:V80" si="86">G67/G$66</f>
        <v>0.97646766420813425</v>
      </c>
      <c r="H75" s="3">
        <f t="shared" si="86"/>
        <v>0.97528840501642566</v>
      </c>
      <c r="I75" s="3">
        <f t="shared" si="86"/>
        <v>0.97417692604246164</v>
      </c>
      <c r="J75" s="3">
        <f t="shared" si="86"/>
        <v>0.9740718011626649</v>
      </c>
      <c r="K75" s="3">
        <f t="shared" si="86"/>
        <v>0.97395165256609117</v>
      </c>
      <c r="L75" s="3">
        <f t="shared" si="86"/>
        <v>0.96802341702323413</v>
      </c>
      <c r="M75" s="3">
        <f t="shared" si="86"/>
        <v>0.96191639824614139</v>
      </c>
      <c r="N75" s="3">
        <f t="shared" si="86"/>
        <v>0.955448855053741</v>
      </c>
      <c r="O75" s="3">
        <f t="shared" si="86"/>
        <v>0.94804330724420027</v>
      </c>
      <c r="P75" s="3">
        <f t="shared" si="86"/>
        <v>0.9407896388879402</v>
      </c>
      <c r="Q75" s="3">
        <f t="shared" si="86"/>
        <v>0.93576137788182756</v>
      </c>
      <c r="R75" s="3">
        <f t="shared" si="86"/>
        <v>0.93430217522584957</v>
      </c>
      <c r="S75" s="3">
        <f t="shared" si="86"/>
        <v>0.92781443159722754</v>
      </c>
      <c r="T75" s="3">
        <f t="shared" si="86"/>
        <v>0.93502881948679473</v>
      </c>
      <c r="U75" s="3">
        <f t="shared" si="86"/>
        <v>0.93423050136085484</v>
      </c>
      <c r="V75" s="3">
        <f t="shared" si="86"/>
        <v>0.93526668458101325</v>
      </c>
      <c r="W75" s="3">
        <f t="shared" si="85"/>
        <v>0.93566771249717806</v>
      </c>
      <c r="X75" s="3">
        <f t="shared" si="85"/>
        <v>0.93524532854898357</v>
      </c>
      <c r="Y75" s="3">
        <f t="shared" si="85"/>
        <v>0.93449248644743588</v>
      </c>
      <c r="Z75" s="3">
        <f t="shared" si="85"/>
        <v>0.93331700624007874</v>
      </c>
      <c r="AA75" s="3">
        <f t="shared" si="85"/>
        <v>0.93202508908884707</v>
      </c>
      <c r="AB75" s="3">
        <f t="shared" si="85"/>
        <v>0.93063700015356965</v>
      </c>
      <c r="AC75" s="3">
        <f t="shared" si="85"/>
        <v>0.92906053459345161</v>
      </c>
      <c r="AD75" s="3">
        <f t="shared" si="85"/>
        <v>0.92734681401782304</v>
      </c>
      <c r="AE75" s="3">
        <f t="shared" si="85"/>
        <v>0.925290039026054</v>
      </c>
      <c r="AF75" s="3">
        <f t="shared" si="85"/>
        <v>0.9229683667348737</v>
      </c>
      <c r="AG75" s="3">
        <f t="shared" si="85"/>
        <v>0.920270264775637</v>
      </c>
      <c r="AH75" s="3">
        <f t="shared" si="85"/>
        <v>0.91685150038764629</v>
      </c>
      <c r="AI75" s="3">
        <f t="shared" si="85"/>
        <v>0.9125228175487109</v>
      </c>
      <c r="AJ75" s="3">
        <f t="shared" si="85"/>
        <v>0.9070517177187355</v>
      </c>
      <c r="AK75" s="3">
        <f t="shared" si="85"/>
        <v>0.89982096358759578</v>
      </c>
      <c r="AL75" s="3">
        <f t="shared" si="85"/>
        <v>0.89160165235825717</v>
      </c>
      <c r="AM75" s="3">
        <f t="shared" si="85"/>
        <v>0.88248661416599927</v>
      </c>
      <c r="AN75" s="3">
        <f t="shared" si="85"/>
        <v>0.87275386714118752</v>
      </c>
      <c r="AO75" s="3">
        <f t="shared" si="85"/>
        <v>0.86228020646038006</v>
      </c>
      <c r="AP75" s="3">
        <f t="shared" si="85"/>
        <v>0.85109169656080719</v>
      </c>
      <c r="AQ75" s="3">
        <f t="shared" si="85"/>
        <v>0.83925807253227835</v>
      </c>
      <c r="AR75" s="3">
        <f t="shared" si="85"/>
        <v>0.82709282588319766</v>
      </c>
      <c r="AS75" s="3">
        <f t="shared" si="85"/>
        <v>0.81419449017530987</v>
      </c>
      <c r="AT75" s="3">
        <f t="shared" si="85"/>
        <v>0.80029852567048843</v>
      </c>
      <c r="AU75" s="3">
        <f t="shared" si="85"/>
        <v>0.78702202235670793</v>
      </c>
      <c r="AV75" s="3">
        <f t="shared" si="85"/>
        <v>0.76913270473631434</v>
      </c>
      <c r="AW75" s="3">
        <f t="shared" si="85"/>
        <v>0.75188809197650175</v>
      </c>
      <c r="AX75" s="3">
        <f t="shared" si="85"/>
        <v>0.73273910625718097</v>
      </c>
      <c r="AY75" s="3">
        <f t="shared" si="85"/>
        <v>0.71162920981455213</v>
      </c>
      <c r="AZ75" s="3">
        <f t="shared" si="85"/>
        <v>0.68824575176071623</v>
      </c>
      <c r="BA75" s="3">
        <f t="shared" si="85"/>
        <v>0.66261958962623013</v>
      </c>
      <c r="BB75" s="3">
        <f t="shared" si="85"/>
        <v>0.63386152081682989</v>
      </c>
      <c r="BC75" s="3">
        <f t="shared" si="85"/>
        <v>0.60163005403862202</v>
      </c>
      <c r="BD75" s="3">
        <f t="shared" si="85"/>
        <v>0.56529754551050027</v>
      </c>
      <c r="BE75" s="3">
        <f t="shared" si="85"/>
        <v>0.52399357406771274</v>
      </c>
    </row>
    <row r="76" spans="1:57" x14ac:dyDescent="0.3">
      <c r="A76" t="s">
        <v>69</v>
      </c>
      <c r="B76" t="s">
        <v>49</v>
      </c>
      <c r="C76" t="s">
        <v>55</v>
      </c>
      <c r="D76" t="s">
        <v>51</v>
      </c>
      <c r="E76" t="s">
        <v>71</v>
      </c>
      <c r="F76" t="s">
        <v>68</v>
      </c>
      <c r="G76" s="3">
        <f t="shared" si="86"/>
        <v>1.9511547784363981E-2</v>
      </c>
      <c r="H76" s="3">
        <f t="shared" si="85"/>
        <v>1.9782014999485495E-2</v>
      </c>
      <c r="I76" s="3">
        <f t="shared" si="85"/>
        <v>1.9771656139317341E-2</v>
      </c>
      <c r="J76" s="3">
        <f t="shared" si="85"/>
        <v>1.8804945003214363E-2</v>
      </c>
      <c r="K76" s="3">
        <f t="shared" si="85"/>
        <v>1.7064357434012148E-2</v>
      </c>
      <c r="L76" s="3">
        <f t="shared" si="85"/>
        <v>1.7154851166148257E-2</v>
      </c>
      <c r="M76" s="3">
        <f t="shared" si="85"/>
        <v>1.6100841157360678E-2</v>
      </c>
      <c r="N76" s="3">
        <f t="shared" si="85"/>
        <v>1.556007356683899E-2</v>
      </c>
      <c r="O76" s="3">
        <f t="shared" si="85"/>
        <v>1.5840731225231185E-2</v>
      </c>
      <c r="P76" s="3">
        <f t="shared" si="85"/>
        <v>1.6026117380696727E-2</v>
      </c>
      <c r="Q76" s="3">
        <f t="shared" si="85"/>
        <v>1.6220595380543174E-2</v>
      </c>
      <c r="R76" s="3">
        <f t="shared" si="85"/>
        <v>1.6706462666623519E-2</v>
      </c>
      <c r="S76" s="3">
        <f t="shared" si="85"/>
        <v>1.7037768396031983E-2</v>
      </c>
      <c r="T76" s="3">
        <f t="shared" si="85"/>
        <v>1.7235112420346702E-2</v>
      </c>
      <c r="U76" s="3">
        <f t="shared" si="85"/>
        <v>1.6480249363128242E-2</v>
      </c>
      <c r="V76" s="3">
        <f t="shared" si="85"/>
        <v>1.6501298098287195E-2</v>
      </c>
      <c r="W76" s="3">
        <f t="shared" si="85"/>
        <v>1.653767310075337E-2</v>
      </c>
      <c r="X76" s="3">
        <f t="shared" si="85"/>
        <v>1.7160031987682844E-2</v>
      </c>
      <c r="Y76" s="3">
        <f t="shared" si="85"/>
        <v>1.7920268381387026E-2</v>
      </c>
      <c r="Z76" s="3">
        <f t="shared" si="85"/>
        <v>1.8867382119504561E-2</v>
      </c>
      <c r="AA76" s="3">
        <f t="shared" si="85"/>
        <v>1.9986701613539905E-2</v>
      </c>
      <c r="AB76" s="3">
        <f t="shared" si="85"/>
        <v>2.1168391148337108E-2</v>
      </c>
      <c r="AC76" s="3">
        <f t="shared" si="85"/>
        <v>2.2487737987641452E-2</v>
      </c>
      <c r="AD76" s="3">
        <f t="shared" si="85"/>
        <v>2.3953490315343263E-2</v>
      </c>
      <c r="AE76" s="3">
        <f t="shared" si="85"/>
        <v>2.5685252804574975E-2</v>
      </c>
      <c r="AF76" s="3">
        <f t="shared" si="85"/>
        <v>2.7651448282760803E-2</v>
      </c>
      <c r="AG76" s="3">
        <f t="shared" si="85"/>
        <v>2.9930520845231106E-2</v>
      </c>
      <c r="AH76" s="3">
        <f t="shared" si="85"/>
        <v>3.2788171742399203E-2</v>
      </c>
      <c r="AI76" s="3">
        <f t="shared" si="85"/>
        <v>3.6471104137524267E-2</v>
      </c>
      <c r="AJ76" s="3">
        <f t="shared" si="85"/>
        <v>4.116557058589998E-2</v>
      </c>
      <c r="AK76" s="3">
        <f t="shared" si="85"/>
        <v>4.7404568367631787E-2</v>
      </c>
      <c r="AL76" s="3">
        <f t="shared" si="85"/>
        <v>5.445411174981455E-2</v>
      </c>
      <c r="AM76" s="3">
        <f t="shared" si="85"/>
        <v>6.2204643876357379E-2</v>
      </c>
      <c r="AN76" s="3">
        <f t="shared" si="85"/>
        <v>7.036606822963544E-2</v>
      </c>
      <c r="AO76" s="3">
        <f t="shared" si="85"/>
        <v>7.9179727378445364E-2</v>
      </c>
      <c r="AP76" s="3">
        <f t="shared" si="85"/>
        <v>8.8616414775793545E-2</v>
      </c>
      <c r="AQ76" s="3">
        <f t="shared" si="85"/>
        <v>9.8515456656107295E-2</v>
      </c>
      <c r="AR76" s="3">
        <f t="shared" si="85"/>
        <v>0.10863601351292798</v>
      </c>
      <c r="AS76" s="3">
        <f t="shared" si="85"/>
        <v>0.11934749400178876</v>
      </c>
      <c r="AT76" s="3">
        <f t="shared" si="85"/>
        <v>0.1307243776585903</v>
      </c>
      <c r="AU76" s="3">
        <f t="shared" si="85"/>
        <v>0.14295515925821028</v>
      </c>
      <c r="AV76" s="3">
        <f t="shared" si="85"/>
        <v>0.15641674336682918</v>
      </c>
      <c r="AW76" s="3">
        <f t="shared" si="85"/>
        <v>0.17092313088712272</v>
      </c>
      <c r="AX76" s="3">
        <f t="shared" si="85"/>
        <v>0.18676870776108911</v>
      </c>
      <c r="AY76" s="3">
        <f t="shared" si="85"/>
        <v>0.2042509126482861</v>
      </c>
      <c r="AZ76" s="3">
        <f t="shared" si="85"/>
        <v>0.2236249909376781</v>
      </c>
      <c r="BA76" s="3">
        <f t="shared" si="85"/>
        <v>0.24483023608511589</v>
      </c>
      <c r="BB76" s="3">
        <f t="shared" si="85"/>
        <v>0.26864603458608438</v>
      </c>
      <c r="BC76" s="3">
        <f t="shared" si="85"/>
        <v>0.29533744772170228</v>
      </c>
      <c r="BD76" s="3">
        <f t="shared" si="85"/>
        <v>0.32541991818524291</v>
      </c>
      <c r="BE76" s="3">
        <f t="shared" si="85"/>
        <v>0.35961695544730898</v>
      </c>
    </row>
    <row r="77" spans="1:57" x14ac:dyDescent="0.3">
      <c r="A77" t="s">
        <v>69</v>
      </c>
      <c r="B77" t="s">
        <v>49</v>
      </c>
      <c r="C77" t="s">
        <v>56</v>
      </c>
      <c r="D77" t="s">
        <v>51</v>
      </c>
      <c r="E77" t="s">
        <v>71</v>
      </c>
      <c r="F77" t="s">
        <v>68</v>
      </c>
      <c r="G77" s="3">
        <f t="shared" si="86"/>
        <v>1.3778808660824936E-3</v>
      </c>
      <c r="H77" s="3">
        <f t="shared" si="85"/>
        <v>1.8680697344148746E-3</v>
      </c>
      <c r="I77" s="3">
        <f t="shared" si="85"/>
        <v>1.945673273662534E-3</v>
      </c>
      <c r="J77" s="3">
        <f t="shared" si="85"/>
        <v>2.0300537651498167E-3</v>
      </c>
      <c r="K77" s="3">
        <f t="shared" si="85"/>
        <v>2.0475744784478342E-3</v>
      </c>
      <c r="L77" s="3">
        <f t="shared" si="85"/>
        <v>2.4963591705570148E-3</v>
      </c>
      <c r="M77" s="3">
        <f t="shared" si="85"/>
        <v>2.9180005085147225E-3</v>
      </c>
      <c r="N77" s="3">
        <f t="shared" si="85"/>
        <v>3.2975437760289794E-3</v>
      </c>
      <c r="O77" s="3">
        <f t="shared" si="85"/>
        <v>3.874235483827052E-3</v>
      </c>
      <c r="P77" s="3">
        <f t="shared" si="85"/>
        <v>4.3361419700755173E-3</v>
      </c>
      <c r="Q77" s="3">
        <f t="shared" si="85"/>
        <v>4.8390389437804231E-3</v>
      </c>
      <c r="R77" s="3">
        <f t="shared" si="85"/>
        <v>5.0116646443536675E-3</v>
      </c>
      <c r="S77" s="3">
        <f t="shared" si="85"/>
        <v>5.5224962490464779E-3</v>
      </c>
      <c r="T77" s="3">
        <f t="shared" si="85"/>
        <v>5.7032942823952689E-3</v>
      </c>
      <c r="U77" s="3">
        <f t="shared" si="85"/>
        <v>5.9201507696390538E-3</v>
      </c>
      <c r="V77" s="3">
        <f t="shared" si="85"/>
        <v>6.2693036279976412E-3</v>
      </c>
      <c r="W77" s="3">
        <f t="shared" si="85"/>
        <v>6.6563335682766891E-3</v>
      </c>
      <c r="X77" s="3">
        <f t="shared" si="85"/>
        <v>7.2155963477870365E-3</v>
      </c>
      <c r="Y77" s="3">
        <f t="shared" si="85"/>
        <v>7.890569534690391E-3</v>
      </c>
      <c r="Z77" s="3">
        <f t="shared" si="85"/>
        <v>8.7395521497155917E-3</v>
      </c>
      <c r="AA77" s="3">
        <f t="shared" si="85"/>
        <v>9.4668349705161938E-3</v>
      </c>
      <c r="AB77" s="3">
        <f t="shared" si="85"/>
        <v>1.0192339301006553E-2</v>
      </c>
      <c r="AC77" s="3">
        <f t="shared" si="85"/>
        <v>1.0932966743926948E-2</v>
      </c>
      <c r="AD77" s="3">
        <f t="shared" si="85"/>
        <v>1.1632729077874658E-2</v>
      </c>
      <c r="AE77" s="3">
        <f t="shared" si="85"/>
        <v>1.2403548283621474E-2</v>
      </c>
      <c r="AF77" s="3">
        <f t="shared" si="85"/>
        <v>1.3192387051305671E-2</v>
      </c>
      <c r="AG77" s="3">
        <f t="shared" si="85"/>
        <v>1.4040730380408782E-2</v>
      </c>
      <c r="AH77" s="3">
        <f t="shared" si="85"/>
        <v>1.5033369462781436E-2</v>
      </c>
      <c r="AI77" s="3">
        <f t="shared" si="85"/>
        <v>1.6119232985887754E-2</v>
      </c>
      <c r="AJ77" s="3">
        <f t="shared" si="85"/>
        <v>1.7354203128125446E-2</v>
      </c>
      <c r="AK77" s="3">
        <f t="shared" si="85"/>
        <v>1.8827414576133131E-2</v>
      </c>
      <c r="AL77" s="3">
        <f t="shared" si="85"/>
        <v>2.049290191040452E-2</v>
      </c>
      <c r="AM77" s="3">
        <f t="shared" si="85"/>
        <v>2.2380289907512292E-2</v>
      </c>
      <c r="AN77" s="3">
        <f t="shared" si="85"/>
        <v>2.4483705521278869E-2</v>
      </c>
      <c r="AO77" s="3">
        <f t="shared" si="85"/>
        <v>2.6674996866603823E-2</v>
      </c>
      <c r="AP77" s="3">
        <f t="shared" si="85"/>
        <v>2.8981523520557759E-2</v>
      </c>
      <c r="AQ77" s="3">
        <f t="shared" si="85"/>
        <v>3.1471723504043404E-2</v>
      </c>
      <c r="AR77" s="3">
        <f t="shared" si="85"/>
        <v>3.4052766275412157E-2</v>
      </c>
      <c r="AS77" s="3">
        <f t="shared" si="85"/>
        <v>3.6778270543804337E-2</v>
      </c>
      <c r="AT77" s="3">
        <f t="shared" si="85"/>
        <v>3.9681390293189546E-2</v>
      </c>
      <c r="AU77" s="3">
        <f t="shared" si="85"/>
        <v>4.2824369563487202E-2</v>
      </c>
      <c r="AV77" s="3">
        <f t="shared" si="85"/>
        <v>4.6241290612107071E-2</v>
      </c>
      <c r="AW77" s="3">
        <f t="shared" si="85"/>
        <v>4.9947291639282E-2</v>
      </c>
      <c r="AX77" s="3">
        <f t="shared" si="85"/>
        <v>5.39952980802074E-2</v>
      </c>
      <c r="AY77" s="3">
        <f t="shared" si="85"/>
        <v>5.8458049131457968E-2</v>
      </c>
      <c r="AZ77" s="3">
        <f t="shared" si="85"/>
        <v>6.3401371092002445E-2</v>
      </c>
      <c r="BA77" s="3">
        <f t="shared" si="85"/>
        <v>6.8817306464138597E-2</v>
      </c>
      <c r="BB77" s="3">
        <f t="shared" si="85"/>
        <v>7.4897037211166584E-2</v>
      </c>
      <c r="BC77" s="3">
        <f t="shared" si="85"/>
        <v>8.1710240282487634E-2</v>
      </c>
      <c r="BD77" s="3">
        <f t="shared" si="85"/>
        <v>8.939021685558271E-2</v>
      </c>
      <c r="BE77" s="3">
        <f t="shared" si="85"/>
        <v>9.8121167187869188E-2</v>
      </c>
    </row>
    <row r="78" spans="1:57" x14ac:dyDescent="0.3">
      <c r="A78" t="s">
        <v>69</v>
      </c>
      <c r="B78" t="s">
        <v>49</v>
      </c>
      <c r="C78" t="s">
        <v>57</v>
      </c>
      <c r="D78" t="s">
        <v>51</v>
      </c>
      <c r="E78" t="s">
        <v>71</v>
      </c>
      <c r="F78" t="s">
        <v>68</v>
      </c>
      <c r="G78" s="3">
        <f t="shared" si="86"/>
        <v>2.6017963763145442E-3</v>
      </c>
      <c r="H78" s="3">
        <f t="shared" si="85"/>
        <v>2.9645095944541419E-3</v>
      </c>
      <c r="I78" s="3">
        <f t="shared" si="85"/>
        <v>4.01572150385264E-3</v>
      </c>
      <c r="J78" s="3">
        <f t="shared" si="85"/>
        <v>5.0929065733617022E-3</v>
      </c>
      <c r="K78" s="3">
        <f t="shared" si="85"/>
        <v>6.9361321245786584E-3</v>
      </c>
      <c r="L78" s="3">
        <f t="shared" si="85"/>
        <v>1.2315697175854087E-2</v>
      </c>
      <c r="M78" s="3">
        <f t="shared" si="85"/>
        <v>1.9021151859208253E-2</v>
      </c>
      <c r="N78" s="3">
        <f t="shared" si="85"/>
        <v>2.565033365249306E-2</v>
      </c>
      <c r="O78" s="3">
        <f t="shared" si="85"/>
        <v>3.2197865777209712E-2</v>
      </c>
      <c r="P78" s="3">
        <f t="shared" si="85"/>
        <v>3.8803600402621284E-2</v>
      </c>
      <c r="Q78" s="3">
        <f t="shared" si="85"/>
        <v>4.3134813132815218E-2</v>
      </c>
      <c r="R78" s="3">
        <f t="shared" si="85"/>
        <v>4.3944296201868169E-2</v>
      </c>
      <c r="S78" s="3">
        <f t="shared" si="85"/>
        <v>4.6670597291172684E-2</v>
      </c>
      <c r="T78" s="3">
        <f t="shared" si="85"/>
        <v>4.1003410008593318E-2</v>
      </c>
      <c r="U78" s="3">
        <f t="shared" si="85"/>
        <v>4.2343764167232331E-2</v>
      </c>
      <c r="V78" s="3">
        <f t="shared" si="85"/>
        <v>4.0920272633165881E-2</v>
      </c>
      <c r="W78" s="3">
        <f t="shared" si="85"/>
        <v>4.0089239698664375E-2</v>
      </c>
      <c r="X78" s="3">
        <f t="shared" si="85"/>
        <v>3.9319930082435152E-2</v>
      </c>
      <c r="Y78" s="3">
        <f t="shared" si="85"/>
        <v>3.8625394402092041E-2</v>
      </c>
      <c r="Z78" s="3">
        <f t="shared" si="85"/>
        <v>3.7984688002641952E-2</v>
      </c>
      <c r="AA78" s="3">
        <f t="shared" si="85"/>
        <v>3.7394934764585233E-2</v>
      </c>
      <c r="AB78" s="3">
        <f t="shared" si="85"/>
        <v>3.6861742471406563E-2</v>
      </c>
      <c r="AC78" s="3">
        <f t="shared" si="85"/>
        <v>3.6362084416650627E-2</v>
      </c>
      <c r="AD78" s="3">
        <f t="shared" si="85"/>
        <v>3.5892138907732116E-2</v>
      </c>
      <c r="AE78" s="3">
        <f t="shared" si="85"/>
        <v>3.5424830398900535E-2</v>
      </c>
      <c r="AF78" s="3">
        <f t="shared" si="85"/>
        <v>3.4967944163720059E-2</v>
      </c>
      <c r="AG78" s="3">
        <f t="shared" si="85"/>
        <v>3.4512792740558365E-2</v>
      </c>
      <c r="AH78" s="3">
        <f t="shared" si="85"/>
        <v>3.405087619776296E-2</v>
      </c>
      <c r="AI78" s="3">
        <f t="shared" si="85"/>
        <v>3.3574473740367934E-2</v>
      </c>
      <c r="AJ78" s="3">
        <f t="shared" si="85"/>
        <v>3.3072029260569361E-2</v>
      </c>
      <c r="AK78" s="3">
        <f t="shared" si="85"/>
        <v>3.2535206199983589E-2</v>
      </c>
      <c r="AL78" s="3">
        <f t="shared" si="85"/>
        <v>3.1974565430853183E-2</v>
      </c>
      <c r="AM78" s="3">
        <f t="shared" si="85"/>
        <v>3.1376122585766317E-2</v>
      </c>
      <c r="AN78" s="3">
        <f t="shared" si="85"/>
        <v>3.0758873610600885E-2</v>
      </c>
      <c r="AO78" s="3">
        <f t="shared" si="85"/>
        <v>3.0131756974951004E-2</v>
      </c>
      <c r="AP78" s="3">
        <f t="shared" si="85"/>
        <v>2.9469294986471151E-2</v>
      </c>
      <c r="AQ78" s="3">
        <f t="shared" si="85"/>
        <v>2.878992632452141E-2</v>
      </c>
      <c r="AR78" s="3">
        <f t="shared" si="85"/>
        <v>2.8115409997323565E-2</v>
      </c>
      <c r="AS78" s="3">
        <f t="shared" si="85"/>
        <v>2.7413408001102178E-2</v>
      </c>
      <c r="AT78" s="3">
        <f t="shared" si="85"/>
        <v>2.6675194485455574E-2</v>
      </c>
      <c r="AU78" s="3">
        <f t="shared" si="85"/>
        <v>2.5961732701462927E-2</v>
      </c>
      <c r="AV78" s="3">
        <f t="shared" si="85"/>
        <v>2.5011607202097323E-2</v>
      </c>
      <c r="AW78" s="3">
        <f t="shared" si="85"/>
        <v>2.4092173084509141E-2</v>
      </c>
      <c r="AX78" s="3">
        <f t="shared" si="85"/>
        <v>2.307349448163876E-2</v>
      </c>
      <c r="AY78" s="3">
        <f t="shared" si="85"/>
        <v>2.1944456187427953E-2</v>
      </c>
      <c r="AZ78" s="3">
        <f t="shared" si="85"/>
        <v>2.0689861826904216E-2</v>
      </c>
      <c r="BA78" s="3">
        <f t="shared" si="85"/>
        <v>1.9327288165710312E-2</v>
      </c>
      <c r="BB78" s="3">
        <f t="shared" si="85"/>
        <v>1.778918601000138E-2</v>
      </c>
      <c r="BC78" s="3">
        <f t="shared" si="85"/>
        <v>1.6066049282571458E-2</v>
      </c>
      <c r="BD78" s="3">
        <f t="shared" si="85"/>
        <v>1.4125887914513678E-2</v>
      </c>
      <c r="BE78" s="3">
        <f t="shared" si="85"/>
        <v>1.1920960596593901E-2</v>
      </c>
    </row>
    <row r="79" spans="1:57" x14ac:dyDescent="0.3">
      <c r="A79" t="s">
        <v>69</v>
      </c>
      <c r="B79" t="s">
        <v>49</v>
      </c>
      <c r="C79" t="s">
        <v>58</v>
      </c>
      <c r="D79" t="s">
        <v>51</v>
      </c>
      <c r="E79" t="s">
        <v>71</v>
      </c>
      <c r="F79" t="s">
        <v>68</v>
      </c>
      <c r="G79" s="3">
        <f t="shared" si="86"/>
        <v>2.9242794114056694E-5</v>
      </c>
      <c r="H79" s="3">
        <f t="shared" si="85"/>
        <v>9.6905788976980951E-5</v>
      </c>
      <c r="I79" s="3">
        <f t="shared" si="85"/>
        <v>8.9934174851328874E-5</v>
      </c>
      <c r="J79" s="3">
        <f t="shared" si="85"/>
        <v>0</v>
      </c>
      <c r="K79" s="3">
        <f t="shared" si="85"/>
        <v>0</v>
      </c>
      <c r="L79" s="3">
        <f t="shared" si="85"/>
        <v>9.3833883244602576E-6</v>
      </c>
      <c r="M79" s="3">
        <f t="shared" si="85"/>
        <v>4.3310902534719673E-5</v>
      </c>
      <c r="N79" s="3">
        <f t="shared" si="85"/>
        <v>4.2746773187206372E-5</v>
      </c>
      <c r="O79" s="3">
        <f t="shared" si="85"/>
        <v>4.3396455544187695E-5</v>
      </c>
      <c r="P79" s="3">
        <f t="shared" si="85"/>
        <v>4.4000356832843159E-5</v>
      </c>
      <c r="Q79" s="3">
        <f t="shared" si="85"/>
        <v>4.3781370152749577E-5</v>
      </c>
      <c r="R79" s="3">
        <f t="shared" si="85"/>
        <v>3.4925010376181117E-5</v>
      </c>
      <c r="S79" s="3">
        <f t="shared" si="85"/>
        <v>3.811383968314942E-5</v>
      </c>
      <c r="T79" s="3">
        <f t="shared" si="85"/>
        <v>3.3580832304316362E-5</v>
      </c>
      <c r="U79" s="3">
        <f t="shared" si="85"/>
        <v>3.0805357478452487E-5</v>
      </c>
      <c r="V79" s="3">
        <f t="shared" si="85"/>
        <v>3.023655793520371E-5</v>
      </c>
      <c r="W79" s="3">
        <f t="shared" si="85"/>
        <v>3.0706005859910864E-5</v>
      </c>
      <c r="X79" s="3">
        <f t="shared" si="85"/>
        <v>3.1451634939410661E-5</v>
      </c>
      <c r="Y79" s="3">
        <f t="shared" si="85"/>
        <v>3.2337662751868216E-5</v>
      </c>
      <c r="Z79" s="3">
        <f t="shared" si="85"/>
        <v>3.3413273411202505E-5</v>
      </c>
      <c r="AA79" s="3">
        <f t="shared" si="85"/>
        <v>3.4628690814887669E-5</v>
      </c>
      <c r="AB79" s="3">
        <f t="shared" ref="H79:BE80" si="87">AB71/AB$66</f>
        <v>3.5763703385667795E-5</v>
      </c>
      <c r="AC79" s="3">
        <f t="shared" si="87"/>
        <v>3.6847644219590408E-5</v>
      </c>
      <c r="AD79" s="3">
        <f t="shared" si="87"/>
        <v>3.7887884466593821E-5</v>
      </c>
      <c r="AE79" s="3">
        <f t="shared" si="87"/>
        <v>3.8967393681361905E-5</v>
      </c>
      <c r="AF79" s="3">
        <f t="shared" si="87"/>
        <v>4.0053074838500534E-5</v>
      </c>
      <c r="AG79" s="3">
        <f t="shared" si="87"/>
        <v>4.1197197991297726E-5</v>
      </c>
      <c r="AH79" s="3">
        <f t="shared" si="87"/>
        <v>4.2470285593250626E-5</v>
      </c>
      <c r="AI79" s="3">
        <f t="shared" si="87"/>
        <v>4.3906027992304353E-5</v>
      </c>
      <c r="AJ79" s="3">
        <f t="shared" si="87"/>
        <v>4.5532824028946061E-5</v>
      </c>
      <c r="AK79" s="3">
        <f t="shared" si="87"/>
        <v>4.7450540965442324E-5</v>
      </c>
      <c r="AL79" s="3">
        <f t="shared" si="87"/>
        <v>4.9588750128145506E-5</v>
      </c>
      <c r="AM79" s="3">
        <f t="shared" si="87"/>
        <v>5.1955306817065874E-5</v>
      </c>
      <c r="AN79" s="3">
        <f t="shared" si="87"/>
        <v>5.4493860790469999E-5</v>
      </c>
      <c r="AO79" s="3">
        <f t="shared" si="87"/>
        <v>5.7190908220331345E-5</v>
      </c>
      <c r="AP79" s="3">
        <f t="shared" si="87"/>
        <v>6.0033249519162987E-5</v>
      </c>
      <c r="AQ79" s="3">
        <f t="shared" si="87"/>
        <v>6.3021984549952367E-5</v>
      </c>
      <c r="AR79" s="3">
        <f t="shared" si="87"/>
        <v>6.6061670150832237E-5</v>
      </c>
      <c r="AS79" s="3">
        <f t="shared" si="87"/>
        <v>6.9224460196423571E-5</v>
      </c>
      <c r="AT79" s="3">
        <f t="shared" si="87"/>
        <v>7.249390836290166E-5</v>
      </c>
      <c r="AU79" s="3">
        <f t="shared" si="87"/>
        <v>7.5960177492498033E-5</v>
      </c>
      <c r="AV79" s="3">
        <f t="shared" si="87"/>
        <v>7.9901486654215481E-5</v>
      </c>
      <c r="AW79" s="3">
        <f t="shared" si="87"/>
        <v>8.4063538533015611E-5</v>
      </c>
      <c r="AX79" s="3">
        <f t="shared" si="87"/>
        <v>8.8609987851437781E-5</v>
      </c>
      <c r="AY79" s="3">
        <f t="shared" si="87"/>
        <v>9.3658992963984897E-5</v>
      </c>
      <c r="AZ79" s="3">
        <f t="shared" si="87"/>
        <v>9.9276599341383099E-5</v>
      </c>
      <c r="BA79" s="3">
        <f t="shared" si="87"/>
        <v>1.053592419088396E-4</v>
      </c>
      <c r="BB79" s="3">
        <f t="shared" si="87"/>
        <v>1.1223743783746689E-4</v>
      </c>
      <c r="BC79" s="3">
        <f t="shared" si="87"/>
        <v>1.1994345012950137E-4</v>
      </c>
      <c r="BD79" s="3">
        <f t="shared" si="87"/>
        <v>1.286164202993178E-4</v>
      </c>
      <c r="BE79" s="3">
        <f t="shared" si="87"/>
        <v>1.3847148359464765E-4</v>
      </c>
    </row>
    <row r="80" spans="1:57" x14ac:dyDescent="0.3">
      <c r="A80" t="s">
        <v>69</v>
      </c>
      <c r="B80" t="s">
        <v>49</v>
      </c>
      <c r="C80" t="s">
        <v>59</v>
      </c>
      <c r="D80" t="s">
        <v>51</v>
      </c>
      <c r="E80" t="s">
        <v>71</v>
      </c>
      <c r="F80" t="s">
        <v>68</v>
      </c>
      <c r="G80" s="3">
        <f t="shared" si="86"/>
        <v>1.1778347629272835E-5</v>
      </c>
      <c r="H80" s="3">
        <f t="shared" si="87"/>
        <v>0</v>
      </c>
      <c r="I80" s="3">
        <f t="shared" si="87"/>
        <v>0</v>
      </c>
      <c r="J80" s="3">
        <f t="shared" si="87"/>
        <v>0</v>
      </c>
      <c r="K80" s="3">
        <f t="shared" si="87"/>
        <v>0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2.9159093349171578E-3</v>
      </c>
      <c r="T80" s="3">
        <f t="shared" si="87"/>
        <v>9.9488273055799918E-4</v>
      </c>
      <c r="U80" s="3">
        <f t="shared" si="87"/>
        <v>9.9337276128568202E-4</v>
      </c>
      <c r="V80" s="3">
        <f t="shared" si="87"/>
        <v>1.0099795715499211E-3</v>
      </c>
      <c r="W80" s="3">
        <f t="shared" si="87"/>
        <v>1.0150044186581783E-3</v>
      </c>
      <c r="X80" s="3">
        <f t="shared" si="87"/>
        <v>1.0218192375876344E-3</v>
      </c>
      <c r="Y80" s="3">
        <f t="shared" si="87"/>
        <v>1.0288609350767586E-3</v>
      </c>
      <c r="Z80" s="3">
        <f t="shared" si="87"/>
        <v>1.0373818832307264E-3</v>
      </c>
      <c r="AA80" s="3">
        <f t="shared" si="87"/>
        <v>1.0454998959724226E-3</v>
      </c>
      <c r="AB80" s="3">
        <f t="shared" si="87"/>
        <v>1.0532242466229479E-3</v>
      </c>
      <c r="AC80" s="3">
        <f t="shared" si="87"/>
        <v>1.0619663767691592E-3</v>
      </c>
      <c r="AD80" s="3">
        <f t="shared" si="87"/>
        <v>1.0715587107050304E-3</v>
      </c>
      <c r="AE80" s="3">
        <f t="shared" si="87"/>
        <v>1.083648516774086E-3</v>
      </c>
      <c r="AF80" s="3">
        <f t="shared" si="87"/>
        <v>1.0966352872661812E-3</v>
      </c>
      <c r="AG80" s="3">
        <f t="shared" si="87"/>
        <v>1.1108473918697976E-3</v>
      </c>
      <c r="AH80" s="3">
        <f t="shared" si="87"/>
        <v>1.1278390996511314E-3</v>
      </c>
      <c r="AI80" s="3">
        <f t="shared" si="87"/>
        <v>1.1482570863089528E-3</v>
      </c>
      <c r="AJ80" s="3">
        <f t="shared" si="87"/>
        <v>1.1726589390847367E-3</v>
      </c>
      <c r="AK80" s="3">
        <f t="shared" si="87"/>
        <v>1.2033871750815265E-3</v>
      </c>
      <c r="AL80" s="3">
        <f t="shared" si="87"/>
        <v>1.2390073241193289E-3</v>
      </c>
      <c r="AM80" s="3">
        <f t="shared" si="87"/>
        <v>1.2794882492983674E-3</v>
      </c>
      <c r="AN80" s="3">
        <f t="shared" si="87"/>
        <v>1.3233877109810265E-3</v>
      </c>
      <c r="AO80" s="3">
        <f t="shared" si="87"/>
        <v>1.3708953697183779E-3</v>
      </c>
      <c r="AP80" s="3">
        <f t="shared" si="87"/>
        <v>1.4219451729732984E-3</v>
      </c>
      <c r="AQ80" s="3">
        <f t="shared" si="87"/>
        <v>1.4766180151583261E-3</v>
      </c>
      <c r="AR80" s="3">
        <f t="shared" si="87"/>
        <v>1.5327349963961817E-3</v>
      </c>
      <c r="AS80" s="3">
        <f t="shared" si="87"/>
        <v>1.5920686552613498E-3</v>
      </c>
      <c r="AT80" s="3">
        <f t="shared" si="87"/>
        <v>1.6543305212126237E-3</v>
      </c>
      <c r="AU80" s="3">
        <f t="shared" si="87"/>
        <v>1.7216603996460262E-3</v>
      </c>
      <c r="AV80" s="3">
        <f t="shared" si="87"/>
        <v>1.7947033350343622E-3</v>
      </c>
      <c r="AW80" s="3">
        <f t="shared" si="87"/>
        <v>1.8742186881009211E-3</v>
      </c>
      <c r="AX80" s="3">
        <f t="shared" si="87"/>
        <v>1.9607413841139488E-3</v>
      </c>
      <c r="AY80" s="3">
        <f t="shared" si="87"/>
        <v>2.0564601247986696E-3</v>
      </c>
      <c r="AZ80" s="3">
        <f t="shared" si="87"/>
        <v>2.1628230048673963E-3</v>
      </c>
      <c r="BA80" s="3">
        <f t="shared" si="87"/>
        <v>2.2786345424139231E-3</v>
      </c>
      <c r="BB80" s="3">
        <f t="shared" si="87"/>
        <v>2.4090701713855374E-3</v>
      </c>
      <c r="BC80" s="3">
        <f t="shared" si="87"/>
        <v>2.5552704372876142E-3</v>
      </c>
      <c r="BD80" s="3">
        <f t="shared" si="87"/>
        <v>2.719945981119866E-3</v>
      </c>
      <c r="BE80" s="3">
        <f t="shared" si="87"/>
        <v>2.9070809420054006E-3</v>
      </c>
    </row>
    <row r="81" spans="1:57" x14ac:dyDescent="0.3">
      <c r="A81" t="s">
        <v>69</v>
      </c>
      <c r="B81" t="s">
        <v>49</v>
      </c>
      <c r="C81" t="s">
        <v>67</v>
      </c>
      <c r="D81" t="s">
        <v>51</v>
      </c>
      <c r="E81" t="s">
        <v>71</v>
      </c>
      <c r="F81" t="s">
        <v>68</v>
      </c>
      <c r="G81" s="3">
        <f>G73/G$66+G80</f>
        <v>1.1867970990629833E-5</v>
      </c>
      <c r="H81" s="3">
        <f t="shared" ref="H81:BE81" si="88">H73/H$66+H80</f>
        <v>9.4866242879362635E-8</v>
      </c>
      <c r="I81" s="3">
        <f t="shared" si="88"/>
        <v>8.8865854354222518E-8</v>
      </c>
      <c r="J81" s="3">
        <f t="shared" si="88"/>
        <v>2.9349560943423386E-7</v>
      </c>
      <c r="K81" s="3">
        <f t="shared" si="88"/>
        <v>2.8339687017813715E-7</v>
      </c>
      <c r="L81" s="3">
        <f t="shared" si="88"/>
        <v>2.9207588190109704E-7</v>
      </c>
      <c r="M81" s="3">
        <f t="shared" si="88"/>
        <v>2.9732624035742349E-7</v>
      </c>
      <c r="N81" s="3">
        <f t="shared" si="88"/>
        <v>4.4717771066376653E-7</v>
      </c>
      <c r="O81" s="3">
        <f t="shared" si="88"/>
        <v>4.6381398749327316E-7</v>
      </c>
      <c r="P81" s="3">
        <f t="shared" si="88"/>
        <v>5.0100183347613726E-7</v>
      </c>
      <c r="Q81" s="3">
        <f t="shared" si="88"/>
        <v>3.9329088070233369E-7</v>
      </c>
      <c r="R81" s="3">
        <f t="shared" si="88"/>
        <v>4.7625092875684837E-7</v>
      </c>
      <c r="S81" s="3">
        <f t="shared" si="88"/>
        <v>2.9165926268381998E-3</v>
      </c>
      <c r="T81" s="3">
        <f t="shared" si="88"/>
        <v>9.9578296956577615E-4</v>
      </c>
      <c r="U81" s="3">
        <f t="shared" si="88"/>
        <v>9.9452898166697769E-4</v>
      </c>
      <c r="V81" s="3">
        <f t="shared" si="88"/>
        <v>1.0122045016008046E-3</v>
      </c>
      <c r="W81" s="3">
        <f t="shared" si="88"/>
        <v>1.018335129267597E-3</v>
      </c>
      <c r="X81" s="3">
        <f t="shared" si="88"/>
        <v>1.0276613981721808E-3</v>
      </c>
      <c r="Y81" s="3">
        <f t="shared" si="88"/>
        <v>1.0389435716427644E-3</v>
      </c>
      <c r="Z81" s="3">
        <f t="shared" si="88"/>
        <v>1.0579582146478287E-3</v>
      </c>
      <c r="AA81" s="3">
        <f t="shared" si="88"/>
        <v>1.0918108716969316E-3</v>
      </c>
      <c r="AB81" s="3">
        <f t="shared" si="88"/>
        <v>1.1047632222943586E-3</v>
      </c>
      <c r="AC81" s="3">
        <f t="shared" si="88"/>
        <v>1.1198286141097071E-3</v>
      </c>
      <c r="AD81" s="3">
        <f t="shared" si="88"/>
        <v>1.1369397967602194E-3</v>
      </c>
      <c r="AE81" s="3">
        <f t="shared" si="88"/>
        <v>1.1573620931676655E-3</v>
      </c>
      <c r="AF81" s="3">
        <f t="shared" si="88"/>
        <v>1.1798006925014368E-3</v>
      </c>
      <c r="AG81" s="3">
        <f t="shared" si="88"/>
        <v>1.2044940601735241E-3</v>
      </c>
      <c r="AH81" s="3">
        <f t="shared" si="88"/>
        <v>1.2336119238165659E-3</v>
      </c>
      <c r="AI81" s="3">
        <f t="shared" si="88"/>
        <v>1.268465559516849E-3</v>
      </c>
      <c r="AJ81" s="3">
        <f t="shared" si="88"/>
        <v>1.3109464826405865E-3</v>
      </c>
      <c r="AK81" s="3">
        <f t="shared" si="88"/>
        <v>1.3643967276903124E-3</v>
      </c>
      <c r="AL81" s="3">
        <f t="shared" si="88"/>
        <v>1.4271798005425584E-3</v>
      </c>
      <c r="AM81" s="3">
        <f t="shared" si="88"/>
        <v>1.5003741575477807E-3</v>
      </c>
      <c r="AN81" s="3">
        <f t="shared" si="88"/>
        <v>1.5829916365067375E-3</v>
      </c>
      <c r="AO81" s="3">
        <f t="shared" si="88"/>
        <v>1.6761214113994709E-3</v>
      </c>
      <c r="AP81" s="3">
        <f t="shared" si="88"/>
        <v>1.7810369068512488E-3</v>
      </c>
      <c r="AQ81" s="3">
        <f t="shared" si="88"/>
        <v>1.9017989984994575E-3</v>
      </c>
      <c r="AR81" s="3">
        <f t="shared" si="88"/>
        <v>2.0369226609876778E-3</v>
      </c>
      <c r="AS81" s="3">
        <f t="shared" si="88"/>
        <v>2.1971128177983327E-3</v>
      </c>
      <c r="AT81" s="3">
        <f t="shared" si="88"/>
        <v>2.3889626204798035E-3</v>
      </c>
      <c r="AU81" s="3">
        <f t="shared" si="88"/>
        <v>2.6221717132054179E-3</v>
      </c>
      <c r="AV81" s="3">
        <f t="shared" si="88"/>
        <v>2.8148257461133256E-3</v>
      </c>
      <c r="AW81" s="3">
        <f t="shared" si="88"/>
        <v>3.0652488740514506E-3</v>
      </c>
      <c r="AX81" s="3">
        <f t="shared" si="88"/>
        <v>3.334783432032285E-3</v>
      </c>
      <c r="AY81" s="3">
        <f t="shared" si="88"/>
        <v>3.6237132253118015E-3</v>
      </c>
      <c r="AZ81" s="3">
        <f t="shared" si="88"/>
        <v>3.93874778335757E-3</v>
      </c>
      <c r="BA81" s="3">
        <f t="shared" si="88"/>
        <v>4.300220416896405E-3</v>
      </c>
      <c r="BB81" s="3">
        <f t="shared" si="88"/>
        <v>4.6939839380802061E-3</v>
      </c>
      <c r="BC81" s="3">
        <f t="shared" si="88"/>
        <v>5.1362652244870237E-3</v>
      </c>
      <c r="BD81" s="3">
        <f t="shared" si="88"/>
        <v>5.6378151138611644E-3</v>
      </c>
      <c r="BE81" s="3">
        <f t="shared" si="88"/>
        <v>6.2088712169205505E-3</v>
      </c>
    </row>
    <row r="82" spans="1:57" x14ac:dyDescent="0.3">
      <c r="A82" t="s">
        <v>70</v>
      </c>
      <c r="B82" t="s">
        <v>49</v>
      </c>
      <c r="C82" t="s">
        <v>50</v>
      </c>
      <c r="D82" t="s">
        <v>51</v>
      </c>
      <c r="E82" t="s">
        <v>71</v>
      </c>
      <c r="F82" t="s">
        <v>68</v>
      </c>
      <c r="H82" s="3">
        <f>IFERROR(H66/G66-1,0)</f>
        <v>5.88397668733176E-3</v>
      </c>
      <c r="I82" s="3">
        <f t="shared" ref="I82:BE82" si="89">IFERROR(I66/H66-1,0)</f>
        <v>5.6844708332337568E-3</v>
      </c>
      <c r="J82" s="3">
        <f t="shared" si="89"/>
        <v>7.9656372870655634E-3</v>
      </c>
      <c r="K82" s="3">
        <f t="shared" si="89"/>
        <v>1.8347182167987253E-2</v>
      </c>
      <c r="L82" s="3">
        <f t="shared" si="89"/>
        <v>4.2997423860313688E-4</v>
      </c>
      <c r="M82" s="3">
        <f t="shared" si="89"/>
        <v>2.006925374622659E-2</v>
      </c>
      <c r="N82" s="3">
        <f t="shared" si="89"/>
        <v>1.3197004252057276E-2</v>
      </c>
      <c r="O82" s="3">
        <f t="shared" si="89"/>
        <v>-1.497086222444588E-2</v>
      </c>
      <c r="P82" s="3">
        <f t="shared" si="89"/>
        <v>-2.2453016051738217E-2</v>
      </c>
      <c r="Q82" s="3">
        <f t="shared" si="89"/>
        <v>5.0018233629867126E-3</v>
      </c>
      <c r="R82" s="3">
        <f t="shared" si="89"/>
        <v>-3.8498859963946863E-3</v>
      </c>
      <c r="S82" s="3">
        <f t="shared" si="89"/>
        <v>-2.1890584427180171E-2</v>
      </c>
      <c r="T82" s="3">
        <f t="shared" si="89"/>
        <v>-8.3789576168791235E-3</v>
      </c>
      <c r="U82" s="3">
        <f t="shared" si="89"/>
        <v>1.1294943745161712E-2</v>
      </c>
      <c r="V82" s="3">
        <f t="shared" si="89"/>
        <v>1.8811649939378228E-2</v>
      </c>
      <c r="W82" s="3">
        <f t="shared" si="89"/>
        <v>-4.9505667324086788E-3</v>
      </c>
      <c r="X82" s="3">
        <f t="shared" si="89"/>
        <v>-6.6692998905999445E-3</v>
      </c>
      <c r="Y82" s="3">
        <f t="shared" si="89"/>
        <v>-6.8441683895781313E-3</v>
      </c>
      <c r="Z82" s="3">
        <f t="shared" si="89"/>
        <v>-8.2138972076810646E-3</v>
      </c>
      <c r="AA82" s="3">
        <f t="shared" si="89"/>
        <v>-7.764718842124374E-3</v>
      </c>
      <c r="AB82" s="3">
        <f t="shared" si="89"/>
        <v>-7.3340038223508319E-3</v>
      </c>
      <c r="AC82" s="3">
        <f t="shared" si="89"/>
        <v>-8.2320215945137498E-3</v>
      </c>
      <c r="AD82" s="3">
        <f t="shared" si="89"/>
        <v>-8.9517576965615353E-3</v>
      </c>
      <c r="AE82" s="3">
        <f t="shared" si="89"/>
        <v>-1.1156575108915989E-2</v>
      </c>
      <c r="AF82" s="3">
        <f t="shared" si="89"/>
        <v>-1.184237881353456E-2</v>
      </c>
      <c r="AG82" s="3">
        <f t="shared" si="89"/>
        <v>-1.2793930748393967E-2</v>
      </c>
      <c r="AH82" s="3">
        <f t="shared" si="89"/>
        <v>-1.5065719734836169E-2</v>
      </c>
      <c r="AI82" s="3">
        <f t="shared" si="89"/>
        <v>-1.7781720575707149E-2</v>
      </c>
      <c r="AJ82" s="3">
        <f t="shared" si="89"/>
        <v>-2.0808993955931943E-2</v>
      </c>
      <c r="AK82" s="3">
        <f t="shared" si="89"/>
        <v>-2.5534787666910308E-2</v>
      </c>
      <c r="AL82" s="3">
        <f t="shared" si="89"/>
        <v>-2.8748941466605782E-2</v>
      </c>
      <c r="AM82" s="3">
        <f t="shared" si="89"/>
        <v>-3.163837198288999E-2</v>
      </c>
      <c r="AN82" s="3">
        <f t="shared" si="89"/>
        <v>-3.3172033651511224E-2</v>
      </c>
      <c r="AO82" s="3">
        <f t="shared" si="89"/>
        <v>-3.4654474576794936E-2</v>
      </c>
      <c r="AP82" s="3">
        <f t="shared" si="89"/>
        <v>-3.5901386512797173E-2</v>
      </c>
      <c r="AQ82" s="3">
        <f t="shared" si="89"/>
        <v>-3.7025717974303207E-2</v>
      </c>
      <c r="AR82" s="3">
        <f t="shared" si="89"/>
        <v>-3.6612318091385543E-2</v>
      </c>
      <c r="AS82" s="3">
        <f t="shared" si="89"/>
        <v>-3.7268279021188344E-2</v>
      </c>
      <c r="AT82" s="3">
        <f t="shared" si="89"/>
        <v>-3.7635687157386077E-2</v>
      </c>
      <c r="AU82" s="3">
        <f t="shared" si="89"/>
        <v>-3.9107525762482331E-2</v>
      </c>
      <c r="AV82" s="3">
        <f t="shared" si="89"/>
        <v>-4.0699169585561301E-2</v>
      </c>
      <c r="AW82" s="3">
        <f t="shared" si="89"/>
        <v>-4.2425867147407925E-2</v>
      </c>
      <c r="AX82" s="3">
        <f t="shared" si="89"/>
        <v>-4.4127541099524992E-2</v>
      </c>
      <c r="AY82" s="3">
        <f t="shared" si="89"/>
        <v>-4.6545391048655405E-2</v>
      </c>
      <c r="AZ82" s="3">
        <f t="shared" si="89"/>
        <v>-4.9177801340821059E-2</v>
      </c>
      <c r="BA82" s="3">
        <f t="shared" si="89"/>
        <v>-5.0824972320414052E-2</v>
      </c>
      <c r="BB82" s="3">
        <f t="shared" si="89"/>
        <v>-5.4143557344614845E-2</v>
      </c>
      <c r="BC82" s="3">
        <f t="shared" si="89"/>
        <v>-5.7215183085382759E-2</v>
      </c>
      <c r="BD82" s="3">
        <f t="shared" si="89"/>
        <v>-6.0543681740492183E-2</v>
      </c>
      <c r="BE82" s="3">
        <f t="shared" si="89"/>
        <v>-6.4372119187174337E-2</v>
      </c>
    </row>
    <row r="83" spans="1:57" x14ac:dyDescent="0.3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x14ac:dyDescent="0.3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x14ac:dyDescent="0.3"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x14ac:dyDescent="0.3"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x14ac:dyDescent="0.3"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x14ac:dyDescent="0.3"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3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</sheetData>
  <autoFilter ref="A1:BE82"/>
  <sortState ref="A1:BE65">
    <sortCondition ref="F1:F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A40" workbookViewId="0">
      <selection sqref="A1:AU64"/>
    </sheetView>
  </sheetViews>
  <sheetFormatPr baseColWidth="10" defaultRowHeight="14.4" x14ac:dyDescent="0.3"/>
  <sheetData>
    <row r="1" spans="1:47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60</v>
      </c>
      <c r="G1">
        <v>8.1828712545766304</v>
      </c>
      <c r="H1">
        <v>8.4256816662197949</v>
      </c>
      <c r="I1">
        <v>8.4075861443286879</v>
      </c>
      <c r="J1">
        <v>8.662783384272565</v>
      </c>
      <c r="K1">
        <v>8.9607814719740642</v>
      </c>
      <c r="L1">
        <v>8.6329610722680723</v>
      </c>
      <c r="M1">
        <v>8.4250554507233506</v>
      </c>
      <c r="N1">
        <v>8.4673918124971461</v>
      </c>
      <c r="O1">
        <v>9.1553753759440468</v>
      </c>
      <c r="P1">
        <v>9.1161871192985053</v>
      </c>
      <c r="Q1">
        <v>9.1802121007403024</v>
      </c>
      <c r="R1">
        <v>9.1238168199258869</v>
      </c>
      <c r="S1">
        <v>8.5001675039674733</v>
      </c>
      <c r="T1">
        <v>8.4277886608088206</v>
      </c>
      <c r="U1">
        <v>8.2949269743329577</v>
      </c>
      <c r="V1">
        <v>8.6316277566434838</v>
      </c>
      <c r="W1">
        <v>8.6379892227702033</v>
      </c>
      <c r="X1">
        <v>8.603846490156279</v>
      </c>
      <c r="Y1">
        <v>8.5899521590819461</v>
      </c>
      <c r="Z1">
        <v>8.580834033706779</v>
      </c>
      <c r="AA1">
        <v>8.5899363252807071</v>
      </c>
      <c r="AB1">
        <v>8.5779526784226601</v>
      </c>
      <c r="AC1">
        <v>8.5400338024185736</v>
      </c>
      <c r="AD1">
        <v>8.4864615437557944</v>
      </c>
      <c r="AE1">
        <v>8.4201930333068251</v>
      </c>
      <c r="AF1">
        <v>8.3394239338573417</v>
      </c>
      <c r="AG1">
        <v>8.2393061349773244</v>
      </c>
      <c r="AH1">
        <v>8.1341089336331542</v>
      </c>
      <c r="AI1">
        <v>8.016225120904295</v>
      </c>
      <c r="AJ1">
        <v>7.87612650743357</v>
      </c>
      <c r="AK1">
        <v>7.7268800702100311</v>
      </c>
      <c r="AL1">
        <v>7.5791252875847928</v>
      </c>
      <c r="AM1">
        <v>7.413620554066096</v>
      </c>
      <c r="AN1">
        <v>7.2429949340768109</v>
      </c>
      <c r="AO1">
        <v>7.0721527372387305</v>
      </c>
      <c r="AP1">
        <v>6.8878742486038567</v>
      </c>
      <c r="AQ1">
        <v>6.6933420058201749</v>
      </c>
      <c r="AR1">
        <v>6.5012597476041165</v>
      </c>
      <c r="AS1">
        <v>6.30272303211005</v>
      </c>
      <c r="AT1">
        <v>6.0999902915474165</v>
      </c>
      <c r="AU1">
        <v>5.8975979017793811</v>
      </c>
    </row>
    <row r="2" spans="1:47" x14ac:dyDescent="0.3">
      <c r="A2" t="s">
        <v>48</v>
      </c>
      <c r="B2" t="s">
        <v>49</v>
      </c>
      <c r="C2" t="s">
        <v>54</v>
      </c>
      <c r="D2" t="s">
        <v>51</v>
      </c>
      <c r="E2" t="s">
        <v>52</v>
      </c>
      <c r="F2" t="s">
        <v>60</v>
      </c>
      <c r="G2">
        <v>8.0589999999999993</v>
      </c>
      <c r="H2">
        <v>8.2997967098043404</v>
      </c>
      <c r="I2">
        <v>8.2825963405716365</v>
      </c>
      <c r="J2">
        <v>8.534596921062402</v>
      </c>
      <c r="K2">
        <v>8.8314974141134357</v>
      </c>
      <c r="L2">
        <v>8.4887986558351454</v>
      </c>
      <c r="M2">
        <v>8.2877992014839332</v>
      </c>
      <c r="N2">
        <v>8.2300436134742156</v>
      </c>
      <c r="O2">
        <v>8.9052323051392825</v>
      </c>
      <c r="P2">
        <v>8.6820218204849215</v>
      </c>
      <c r="Q2">
        <v>8.6677090253584286</v>
      </c>
      <c r="R2">
        <v>8.6403722504170783</v>
      </c>
      <c r="S2">
        <v>8.011292418602979</v>
      </c>
      <c r="T2">
        <v>7.9513981641756937</v>
      </c>
      <c r="U2">
        <v>7.8130972712571296</v>
      </c>
      <c r="V2">
        <v>7.9992546398609328</v>
      </c>
      <c r="W2">
        <v>7.9884964683817232</v>
      </c>
      <c r="X2">
        <v>7.9512315987128481</v>
      </c>
      <c r="Y2">
        <v>7.930309473630003</v>
      </c>
      <c r="Z2">
        <v>7.9107836628627997</v>
      </c>
      <c r="AA2">
        <v>7.9069387040698329</v>
      </c>
      <c r="AB2">
        <v>7.8813591286130107</v>
      </c>
      <c r="AC2">
        <v>7.8298675566416547</v>
      </c>
      <c r="AD2">
        <v>7.7629178887964825</v>
      </c>
      <c r="AE2">
        <v>7.6828151903777915</v>
      </c>
      <c r="AF2">
        <v>7.5871855740345522</v>
      </c>
      <c r="AG2">
        <v>7.4703390090804209</v>
      </c>
      <c r="AH2">
        <v>7.3462114506269192</v>
      </c>
      <c r="AI2">
        <v>7.2063993516959268</v>
      </c>
      <c r="AJ2">
        <v>7.0397415607291771</v>
      </c>
      <c r="AK2">
        <v>6.8583972280874095</v>
      </c>
      <c r="AL2">
        <v>6.6789481075281181</v>
      </c>
      <c r="AM2">
        <v>6.4801943135456233</v>
      </c>
      <c r="AN2">
        <v>6.2762906119840052</v>
      </c>
      <c r="AO2">
        <v>6.0727692584610491</v>
      </c>
      <c r="AP2">
        <v>5.8560202178106913</v>
      </c>
      <c r="AQ2">
        <v>5.6290024405200736</v>
      </c>
      <c r="AR2">
        <v>5.4049470155392196</v>
      </c>
      <c r="AS2">
        <v>5.1739835518645441</v>
      </c>
      <c r="AT2">
        <v>4.9377098762090945</v>
      </c>
      <c r="AU2">
        <v>4.700385470103412</v>
      </c>
    </row>
    <row r="3" spans="1:47" x14ac:dyDescent="0.3">
      <c r="A3" t="s">
        <v>48</v>
      </c>
      <c r="B3" t="s">
        <v>49</v>
      </c>
      <c r="C3" t="s">
        <v>55</v>
      </c>
      <c r="D3" t="s">
        <v>51</v>
      </c>
      <c r="E3" t="s">
        <v>52</v>
      </c>
      <c r="F3" t="s">
        <v>60</v>
      </c>
      <c r="G3">
        <v>0.12379999999999999</v>
      </c>
      <c r="H3">
        <v>0.1258</v>
      </c>
      <c r="I3">
        <v>0.12490000000000001</v>
      </c>
      <c r="J3">
        <v>0.12809999999999999</v>
      </c>
      <c r="K3">
        <v>0.12920000000000001</v>
      </c>
      <c r="L3">
        <v>0.14410000000000001</v>
      </c>
      <c r="M3">
        <v>0.13629999999999998</v>
      </c>
      <c r="N3">
        <v>0.14268533024463739</v>
      </c>
      <c r="O3">
        <v>0.14419138249954835</v>
      </c>
      <c r="P3">
        <v>0.14209097163417486</v>
      </c>
      <c r="Q3">
        <v>0.14311977471462212</v>
      </c>
      <c r="R3">
        <v>0.1334409724346394</v>
      </c>
      <c r="S3">
        <v>0.1325182588902093</v>
      </c>
      <c r="T3">
        <v>0.13717083623302143</v>
      </c>
      <c r="U3">
        <v>9.1275064165119504E-2</v>
      </c>
      <c r="V3">
        <v>9.2696689673844104E-2</v>
      </c>
      <c r="W3">
        <v>0.11049986004085303</v>
      </c>
      <c r="X3">
        <v>0.11488571779709819</v>
      </c>
      <c r="Y3">
        <v>0.12109658704181772</v>
      </c>
      <c r="Z3">
        <v>0.12946941991261895</v>
      </c>
      <c r="AA3">
        <v>0.13974157671313273</v>
      </c>
      <c r="AB3">
        <v>0.1513710526695663</v>
      </c>
      <c r="AC3">
        <v>0.16397436513477712</v>
      </c>
      <c r="AD3">
        <v>0.17734609347872068</v>
      </c>
      <c r="AE3">
        <v>0.19172621677447177</v>
      </c>
      <c r="AF3">
        <v>0.20785615757266579</v>
      </c>
      <c r="AG3">
        <v>0.22715941954070568</v>
      </c>
      <c r="AH3">
        <v>0.24899747715530673</v>
      </c>
      <c r="AI3">
        <v>0.27477683682069476</v>
      </c>
      <c r="AJ3">
        <v>0.30710873819042361</v>
      </c>
      <c r="AK3">
        <v>0.34649730538314971</v>
      </c>
      <c r="AL3">
        <v>0.38518155876758631</v>
      </c>
      <c r="AM3">
        <v>0.42631613424630688</v>
      </c>
      <c r="AN3">
        <v>0.46769751576335861</v>
      </c>
      <c r="AO3">
        <v>0.50828063278807611</v>
      </c>
      <c r="AP3">
        <v>0.54858503023228522</v>
      </c>
      <c r="AQ3">
        <v>0.58893440845644518</v>
      </c>
      <c r="AR3">
        <v>0.6287540090064363</v>
      </c>
      <c r="AS3">
        <v>0.66907862477060243</v>
      </c>
      <c r="AT3">
        <v>0.71039196483901856</v>
      </c>
      <c r="AU3">
        <v>0.7529510118621987</v>
      </c>
    </row>
    <row r="4" spans="1:47" x14ac:dyDescent="0.3">
      <c r="A4" t="s">
        <v>48</v>
      </c>
      <c r="B4" t="s">
        <v>49</v>
      </c>
      <c r="C4" t="s">
        <v>56</v>
      </c>
      <c r="D4" t="s">
        <v>51</v>
      </c>
      <c r="E4" t="s">
        <v>52</v>
      </c>
      <c r="F4" t="s">
        <v>60</v>
      </c>
      <c r="G4">
        <v>7.1254576631584745E-5</v>
      </c>
      <c r="H4">
        <v>8.4956415454584341E-5</v>
      </c>
      <c r="I4">
        <v>8.9803757050810462E-5</v>
      </c>
      <c r="J4">
        <v>8.6463210163997942E-5</v>
      </c>
      <c r="K4">
        <v>8.4057860627048548E-5</v>
      </c>
      <c r="L4">
        <v>6.241643292693068E-5</v>
      </c>
      <c r="M4">
        <v>5.6249239416571864E-5</v>
      </c>
      <c r="N4">
        <v>2.2493328458553065E-4</v>
      </c>
      <c r="O4">
        <v>2.121908363045264E-4</v>
      </c>
      <c r="P4">
        <v>2.3450160523498829E-4</v>
      </c>
      <c r="Q4">
        <v>7.7968421759450507E-5</v>
      </c>
      <c r="R4">
        <v>9.8433156350927794E-5</v>
      </c>
      <c r="S4">
        <v>1.5186224387883635E-4</v>
      </c>
      <c r="T4">
        <v>2.1472781176706097E-4</v>
      </c>
      <c r="U4">
        <v>3.4130237550592223E-4</v>
      </c>
      <c r="V4">
        <v>5.6087265890405363E-4</v>
      </c>
      <c r="W4">
        <v>1.2597466897894289E-3</v>
      </c>
      <c r="X4">
        <v>2.5521800235705503E-3</v>
      </c>
      <c r="Y4">
        <v>4.8342852453253371E-3</v>
      </c>
      <c r="Z4">
        <v>8.2703761595900802E-3</v>
      </c>
      <c r="AA4">
        <v>1.130448855295384E-2</v>
      </c>
      <c r="AB4">
        <v>1.5121213375047453E-2</v>
      </c>
      <c r="AC4">
        <v>1.9713107780731404E-2</v>
      </c>
      <c r="AD4">
        <v>2.4394667343168926E-2</v>
      </c>
      <c r="AE4">
        <v>2.9423043856722078E-2</v>
      </c>
      <c r="AF4">
        <v>3.4793506986049771E-2</v>
      </c>
      <c r="AG4">
        <v>4.0319441323938575E-2</v>
      </c>
      <c r="AH4">
        <v>4.6017547062017307E-2</v>
      </c>
      <c r="AI4">
        <v>5.1855926198523389E-2</v>
      </c>
      <c r="AJ4">
        <v>5.7624906878998253E-2</v>
      </c>
      <c r="AK4">
        <v>6.289269166934422E-2</v>
      </c>
      <c r="AL4">
        <v>6.8331896757419353E-2</v>
      </c>
      <c r="AM4">
        <v>7.4201790140771953E-2</v>
      </c>
      <c r="AN4">
        <v>8.0203420331935657E-2</v>
      </c>
      <c r="AO4">
        <v>8.6372822528658633E-2</v>
      </c>
      <c r="AP4">
        <v>9.3516599713242693E-2</v>
      </c>
      <c r="AQ4">
        <v>0.10133054728917319</v>
      </c>
      <c r="AR4">
        <v>0.10895568562644914</v>
      </c>
      <c r="AS4">
        <v>0.11699979095460081</v>
      </c>
      <c r="AT4">
        <v>0.12553089557392358</v>
      </c>
      <c r="AU4">
        <v>0.13427775540753339</v>
      </c>
    </row>
    <row r="5" spans="1:47" x14ac:dyDescent="0.3">
      <c r="A5" t="s">
        <v>48</v>
      </c>
      <c r="B5" t="s">
        <v>49</v>
      </c>
      <c r="C5" t="s">
        <v>57</v>
      </c>
      <c r="D5" t="s">
        <v>51</v>
      </c>
      <c r="E5" t="s">
        <v>52</v>
      </c>
      <c r="F5" t="s">
        <v>60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8.9999999999999998E-4</v>
      </c>
      <c r="N5">
        <v>9.4399999999999998E-2</v>
      </c>
      <c r="O5">
        <v>0.1057</v>
      </c>
      <c r="P5">
        <v>0.2918</v>
      </c>
      <c r="Q5">
        <v>0.36930000000000002</v>
      </c>
      <c r="R5">
        <v>0.34989999999999999</v>
      </c>
      <c r="S5">
        <v>0.35620000000000002</v>
      </c>
      <c r="T5">
        <v>0.33900000000000002</v>
      </c>
      <c r="U5">
        <v>0.39019999999999999</v>
      </c>
      <c r="V5">
        <v>0.53910000000000002</v>
      </c>
      <c r="W5">
        <v>0.53771791391340207</v>
      </c>
      <c r="X5">
        <v>0.5351608116806813</v>
      </c>
      <c r="Y5">
        <v>0.5336927596942771</v>
      </c>
      <c r="Z5">
        <v>0.53228636071724023</v>
      </c>
      <c r="AA5">
        <v>0.53192250280314901</v>
      </c>
      <c r="AB5">
        <v>0.53006558043192764</v>
      </c>
      <c r="AC5">
        <v>0.52643440429984889</v>
      </c>
      <c r="AD5">
        <v>0.52174972247383566</v>
      </c>
      <c r="AE5">
        <v>0.51616574068160948</v>
      </c>
      <c r="AF5">
        <v>0.50951530420715774</v>
      </c>
      <c r="AG5">
        <v>0.50140384724717235</v>
      </c>
      <c r="AH5">
        <v>0.49278631342370249</v>
      </c>
      <c r="AI5">
        <v>0.48308421268563623</v>
      </c>
      <c r="AJ5">
        <v>0.4715293214809983</v>
      </c>
      <c r="AK5">
        <v>0.45895642059329383</v>
      </c>
      <c r="AL5">
        <v>0.44651297940201984</v>
      </c>
      <c r="AM5">
        <v>0.43274127809420532</v>
      </c>
      <c r="AN5">
        <v>0.41861941798961422</v>
      </c>
      <c r="AO5">
        <v>0.40452829275495356</v>
      </c>
      <c r="AP5">
        <v>0.3895323090799408</v>
      </c>
      <c r="AQ5">
        <v>0.37383407442931504</v>
      </c>
      <c r="AR5">
        <v>0.35834264462043552</v>
      </c>
      <c r="AS5">
        <v>0.34237853373647631</v>
      </c>
      <c r="AT5">
        <v>0.32605043212338691</v>
      </c>
      <c r="AU5">
        <v>0.3096503722654233</v>
      </c>
    </row>
    <row r="6" spans="1:47" x14ac:dyDescent="0.3">
      <c r="A6" t="s">
        <v>48</v>
      </c>
      <c r="B6" t="s">
        <v>49</v>
      </c>
      <c r="C6" t="s">
        <v>58</v>
      </c>
      <c r="D6" t="s">
        <v>51</v>
      </c>
      <c r="E6" t="s">
        <v>52</v>
      </c>
      <c r="F6" t="s">
        <v>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">
      <c r="A7" t="s">
        <v>48</v>
      </c>
      <c r="B7" t="s">
        <v>49</v>
      </c>
      <c r="C7" t="s">
        <v>59</v>
      </c>
      <c r="D7" t="s">
        <v>51</v>
      </c>
      <c r="E7" t="s">
        <v>52</v>
      </c>
      <c r="F7" t="s">
        <v>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3">
      <c r="A8" t="s">
        <v>48</v>
      </c>
      <c r="B8" t="s">
        <v>49</v>
      </c>
      <c r="C8" t="s">
        <v>67</v>
      </c>
      <c r="D8" t="s">
        <v>51</v>
      </c>
      <c r="E8" t="s">
        <v>52</v>
      </c>
      <c r="F8" t="s">
        <v>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3.793549370848962E-5</v>
      </c>
      <c r="O8">
        <v>3.9497468911634007E-5</v>
      </c>
      <c r="P8">
        <v>3.9825574173546733E-5</v>
      </c>
      <c r="Q8">
        <v>5.3322454905281784E-6</v>
      </c>
      <c r="R8">
        <v>5.1639178186170566E-6</v>
      </c>
      <c r="S8">
        <v>4.9642304062671968E-6</v>
      </c>
      <c r="T8">
        <v>4.9325883385950989E-6</v>
      </c>
      <c r="U8">
        <v>1.3336535202416264E-5</v>
      </c>
      <c r="V8">
        <v>1.5554449805299907E-5</v>
      </c>
      <c r="W8">
        <v>1.523374443398699E-5</v>
      </c>
      <c r="X8">
        <v>1.6181942082143019E-5</v>
      </c>
      <c r="Y8">
        <v>1.90534705226913E-5</v>
      </c>
      <c r="Z8">
        <v>2.4214054530505984E-5</v>
      </c>
      <c r="AA8">
        <v>2.9053141639643273E-5</v>
      </c>
      <c r="AB8">
        <v>3.5703333108558105E-5</v>
      </c>
      <c r="AC8">
        <v>4.4368561560128103E-5</v>
      </c>
      <c r="AD8">
        <v>5.3171663586636984E-5</v>
      </c>
      <c r="AE8">
        <v>6.2841616230595228E-5</v>
      </c>
      <c r="AF8">
        <v>7.3391056914903972E-5</v>
      </c>
      <c r="AG8">
        <v>8.4417785087565218E-5</v>
      </c>
      <c r="AH8">
        <v>9.6145365209156789E-5</v>
      </c>
      <c r="AI8">
        <v>1.0879350351518816E-4</v>
      </c>
      <c r="AJ8">
        <v>1.2198015397218053E-4</v>
      </c>
      <c r="AK8">
        <v>1.3642447683307699E-4</v>
      </c>
      <c r="AL8">
        <v>1.5074512964904186E-4</v>
      </c>
      <c r="AM8">
        <v>1.6703803918805731E-4</v>
      </c>
      <c r="AN8">
        <v>1.8396800789785496E-4</v>
      </c>
      <c r="AO8">
        <v>2.0173070599292266E-4</v>
      </c>
      <c r="AP8">
        <v>2.2009176769596372E-4</v>
      </c>
      <c r="AQ8">
        <v>2.4053512516833441E-4</v>
      </c>
      <c r="AR8">
        <v>2.6039281157586318E-4</v>
      </c>
      <c r="AS8">
        <v>2.8253078382602841E-4</v>
      </c>
      <c r="AT8">
        <v>3.071228019915925E-4</v>
      </c>
      <c r="AU8">
        <v>3.3329214081430467E-4</v>
      </c>
    </row>
    <row r="9" spans="1:47" x14ac:dyDescent="0.3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65</v>
      </c>
      <c r="G9">
        <v>45.964899999999993</v>
      </c>
      <c r="H9">
        <v>46.482319497643687</v>
      </c>
      <c r="I9">
        <v>46.441475544013009</v>
      </c>
      <c r="J9">
        <v>46.006527394957928</v>
      </c>
      <c r="K9">
        <v>46.168721421257096</v>
      </c>
      <c r="L9">
        <v>45.938957663594636</v>
      </c>
      <c r="M9">
        <v>46.345792680427202</v>
      </c>
      <c r="N9">
        <v>47.454975188891673</v>
      </c>
      <c r="O9">
        <v>47.334911412621047</v>
      </c>
      <c r="P9">
        <v>47.203648959429707</v>
      </c>
      <c r="Q9">
        <v>47.225008878007031</v>
      </c>
      <c r="R9">
        <v>47.190544116670871</v>
      </c>
      <c r="S9">
        <v>47.323907588803195</v>
      </c>
      <c r="T9">
        <v>47.25170726386208</v>
      </c>
      <c r="U9">
        <v>47.879072653462693</v>
      </c>
      <c r="V9">
        <v>48.409658162942556</v>
      </c>
      <c r="W9">
        <v>47.957263694617062</v>
      </c>
      <c r="X9">
        <v>47.453412852679961</v>
      </c>
      <c r="Y9">
        <v>46.832705062046131</v>
      </c>
      <c r="Z9">
        <v>46.311863460996413</v>
      </c>
      <c r="AA9">
        <v>45.949820438871519</v>
      </c>
      <c r="AB9">
        <v>45.594120264136698</v>
      </c>
      <c r="AC9">
        <v>45.215757630092433</v>
      </c>
      <c r="AD9">
        <v>44.796510315044209</v>
      </c>
      <c r="AE9">
        <v>44.337628354251599</v>
      </c>
      <c r="AF9">
        <v>43.887301351075578</v>
      </c>
      <c r="AG9">
        <v>43.440793137348308</v>
      </c>
      <c r="AH9">
        <v>42.862876657353141</v>
      </c>
      <c r="AI9">
        <v>42.113911978231094</v>
      </c>
      <c r="AJ9">
        <v>41.237076645917455</v>
      </c>
      <c r="AK9">
        <v>40.170978700297923</v>
      </c>
      <c r="AL9">
        <v>38.988719968890457</v>
      </c>
      <c r="AM9">
        <v>37.824656091728109</v>
      </c>
      <c r="AN9">
        <v>36.72043366890702</v>
      </c>
      <c r="AO9">
        <v>35.610906578627102</v>
      </c>
      <c r="AP9">
        <v>34.555974302937344</v>
      </c>
      <c r="AQ9">
        <v>33.549000361962342</v>
      </c>
      <c r="AR9">
        <v>32.575425179787999</v>
      </c>
      <c r="AS9">
        <v>31.658108431843978</v>
      </c>
      <c r="AT9">
        <v>30.774153294482797</v>
      </c>
      <c r="AU9">
        <v>29.912931023804191</v>
      </c>
    </row>
    <row r="10" spans="1:47" x14ac:dyDescent="0.3">
      <c r="A10" t="s">
        <v>48</v>
      </c>
      <c r="B10" t="s">
        <v>49</v>
      </c>
      <c r="C10" t="s">
        <v>54</v>
      </c>
      <c r="D10" t="s">
        <v>51</v>
      </c>
      <c r="E10" t="s">
        <v>52</v>
      </c>
      <c r="F10" t="s">
        <v>65</v>
      </c>
      <c r="G10">
        <v>44.6233</v>
      </c>
      <c r="H10">
        <v>45.100406395600636</v>
      </c>
      <c r="I10">
        <v>45.007136448965561</v>
      </c>
      <c r="J10">
        <v>44.584739686916485</v>
      </c>
      <c r="K10">
        <v>44.675293852306787</v>
      </c>
      <c r="L10">
        <v>44.142155975583897</v>
      </c>
      <c r="M10">
        <v>44.383130722737683</v>
      </c>
      <c r="N10">
        <v>44.848152498280989</v>
      </c>
      <c r="O10">
        <v>43.786112966817768</v>
      </c>
      <c r="P10">
        <v>43.552932409323439</v>
      </c>
      <c r="Q10">
        <v>43.640638597608621</v>
      </c>
      <c r="R10">
        <v>43.612811635726317</v>
      </c>
      <c r="S10">
        <v>43.461685346707938</v>
      </c>
      <c r="T10">
        <v>43.295196181111898</v>
      </c>
      <c r="U10">
        <v>43.678999207143903</v>
      </c>
      <c r="V10">
        <v>44.163571672528875</v>
      </c>
      <c r="W10">
        <v>43.900972085542243</v>
      </c>
      <c r="X10">
        <v>43.547712366177265</v>
      </c>
      <c r="Y10">
        <v>43.031090517560585</v>
      </c>
      <c r="Z10">
        <v>42.562064416985521</v>
      </c>
      <c r="AA10">
        <v>42.218319808801539</v>
      </c>
      <c r="AB10">
        <v>41.863023628442953</v>
      </c>
      <c r="AC10">
        <v>41.465322946018077</v>
      </c>
      <c r="AD10">
        <v>41.011000308212012</v>
      </c>
      <c r="AE10">
        <v>40.509537557255641</v>
      </c>
      <c r="AF10">
        <v>40.008381544663344</v>
      </c>
      <c r="AG10">
        <v>39.501346346522098</v>
      </c>
      <c r="AH10">
        <v>38.837692681376758</v>
      </c>
      <c r="AI10">
        <v>37.967371301987825</v>
      </c>
      <c r="AJ10">
        <v>36.929940368610318</v>
      </c>
      <c r="AK10">
        <v>35.648336307105346</v>
      </c>
      <c r="AL10">
        <v>34.225129679195071</v>
      </c>
      <c r="AM10">
        <v>32.820523614695517</v>
      </c>
      <c r="AN10">
        <v>31.487714937735699</v>
      </c>
      <c r="AO10">
        <v>30.148212707812341</v>
      </c>
      <c r="AP10">
        <v>28.869858203213088</v>
      </c>
      <c r="AQ10">
        <v>27.646450217830015</v>
      </c>
      <c r="AR10">
        <v>26.458999358943245</v>
      </c>
      <c r="AS10">
        <v>25.333214425360449</v>
      </c>
      <c r="AT10">
        <v>24.239735605520259</v>
      </c>
      <c r="AU10">
        <v>23.163950483865804</v>
      </c>
    </row>
    <row r="11" spans="1:47" x14ac:dyDescent="0.3">
      <c r="A11" t="s">
        <v>48</v>
      </c>
      <c r="B11" t="s">
        <v>49</v>
      </c>
      <c r="C11" t="s">
        <v>55</v>
      </c>
      <c r="D11" t="s">
        <v>51</v>
      </c>
      <c r="E11" t="s">
        <v>52</v>
      </c>
      <c r="F11" t="s">
        <v>65</v>
      </c>
      <c r="G11">
        <v>1.0045999999999999</v>
      </c>
      <c r="H11">
        <v>1.0049999999999999</v>
      </c>
      <c r="I11">
        <v>1.0305</v>
      </c>
      <c r="J11">
        <v>1.0367</v>
      </c>
      <c r="K11">
        <v>1.0672000000000001</v>
      </c>
      <c r="L11">
        <v>1.051002195913509</v>
      </c>
      <c r="M11">
        <v>1.0634021999808252</v>
      </c>
      <c r="N11">
        <v>1.0704022108494522</v>
      </c>
      <c r="O11">
        <v>1.1151022096416188</v>
      </c>
      <c r="P11">
        <v>1.0765238915793545</v>
      </c>
      <c r="Q11">
        <v>1.0778641293257265</v>
      </c>
      <c r="R11">
        <v>1.0667876566302685</v>
      </c>
      <c r="S11">
        <v>1.0687950721571728</v>
      </c>
      <c r="T11">
        <v>1.1026953484490563</v>
      </c>
      <c r="U11">
        <v>1.0749123552016273</v>
      </c>
      <c r="V11">
        <v>1.1010480216799807</v>
      </c>
      <c r="W11">
        <v>1.1296269819688414</v>
      </c>
      <c r="X11">
        <v>1.1664487848762888</v>
      </c>
      <c r="Y11">
        <v>1.223046042865332</v>
      </c>
      <c r="Z11">
        <v>1.2953264800432691</v>
      </c>
      <c r="AA11">
        <v>1.3844560962269807</v>
      </c>
      <c r="AB11">
        <v>1.4783427180542521</v>
      </c>
      <c r="AC11">
        <v>1.5786025438782825</v>
      </c>
      <c r="AD11">
        <v>1.6817475115517251</v>
      </c>
      <c r="AE11">
        <v>1.7875137678891773</v>
      </c>
      <c r="AF11">
        <v>1.8968123464564202</v>
      </c>
      <c r="AG11">
        <v>2.0117156419084337</v>
      </c>
      <c r="AH11">
        <v>2.1475071024820238</v>
      </c>
      <c r="AI11">
        <v>2.318358176690817</v>
      </c>
      <c r="AJ11">
        <v>2.5230603641539173</v>
      </c>
      <c r="AK11">
        <v>2.7793487321388066</v>
      </c>
      <c r="AL11">
        <v>3.0579195976428588</v>
      </c>
      <c r="AM11">
        <v>3.3271388196895626</v>
      </c>
      <c r="AN11">
        <v>3.5754850492381154</v>
      </c>
      <c r="AO11">
        <v>3.821012236374544</v>
      </c>
      <c r="AP11">
        <v>4.0569905053808704</v>
      </c>
      <c r="AQ11">
        <v>4.2812441006307171</v>
      </c>
      <c r="AR11">
        <v>4.4983616952592094</v>
      </c>
      <c r="AS11">
        <v>4.7082713780662422</v>
      </c>
      <c r="AT11">
        <v>4.9176483933607997</v>
      </c>
      <c r="AU11">
        <v>5.1298116196816084</v>
      </c>
    </row>
    <row r="12" spans="1:47" x14ac:dyDescent="0.3">
      <c r="A12" t="s">
        <v>48</v>
      </c>
      <c r="B12" t="s">
        <v>49</v>
      </c>
      <c r="C12" t="s">
        <v>56</v>
      </c>
      <c r="D12" t="s">
        <v>51</v>
      </c>
      <c r="E12" t="s">
        <v>52</v>
      </c>
      <c r="F12" t="s">
        <v>65</v>
      </c>
      <c r="G12">
        <v>1.8000000000000002E-3</v>
      </c>
      <c r="H12">
        <v>4.3413102043045347E-2</v>
      </c>
      <c r="I12">
        <v>5.5339095047453359E-2</v>
      </c>
      <c r="J12">
        <v>6.2787708041437545E-2</v>
      </c>
      <c r="K12">
        <v>7.4727568950308174E-2</v>
      </c>
      <c r="L12">
        <v>7.849948916980326E-2</v>
      </c>
      <c r="M12">
        <v>9.4659754775840627E-2</v>
      </c>
      <c r="N12">
        <v>9.4920476813894372E-2</v>
      </c>
      <c r="O12">
        <v>0.12169623321593223</v>
      </c>
      <c r="P12">
        <v>9.239262667645709E-2</v>
      </c>
      <c r="Q12">
        <v>7.6806065580289573E-2</v>
      </c>
      <c r="R12">
        <v>7.8844040894674783E-2</v>
      </c>
      <c r="S12">
        <v>0.12282489011001392</v>
      </c>
      <c r="T12">
        <v>0.14821119772327548</v>
      </c>
      <c r="U12">
        <v>0.15075325169532627</v>
      </c>
      <c r="V12">
        <v>0.15892447001483123</v>
      </c>
      <c r="W12">
        <v>0.16025307324805516</v>
      </c>
      <c r="X12">
        <v>0.16873397026716111</v>
      </c>
      <c r="Y12">
        <v>0.19046157898013993</v>
      </c>
      <c r="Z12">
        <v>0.2247307484006662</v>
      </c>
      <c r="AA12">
        <v>0.24897264952935355</v>
      </c>
      <c r="AB12">
        <v>0.2786161907044527</v>
      </c>
      <c r="AC12">
        <v>0.31187276155922428</v>
      </c>
      <c r="AD12">
        <v>0.35020435893041418</v>
      </c>
      <c r="AE12">
        <v>0.38623240573259676</v>
      </c>
      <c r="AF12">
        <v>0.41872908055868902</v>
      </c>
      <c r="AG12">
        <v>0.44830208208918387</v>
      </c>
      <c r="AH12">
        <v>0.48170365596940029</v>
      </c>
      <c r="AI12">
        <v>0.5169968437059228</v>
      </c>
      <c r="AJ12">
        <v>0.55748949068043752</v>
      </c>
      <c r="AK12">
        <v>0.60385061036468257</v>
      </c>
      <c r="AL12">
        <v>0.65240587697828634</v>
      </c>
      <c r="AM12">
        <v>0.70387143288642906</v>
      </c>
      <c r="AN12">
        <v>0.75709946865260236</v>
      </c>
      <c r="AO12">
        <v>0.81035779726011758</v>
      </c>
      <c r="AP12">
        <v>0.86082053497631883</v>
      </c>
      <c r="AQ12">
        <v>0.91089040290936452</v>
      </c>
      <c r="AR12">
        <v>0.96136165462586165</v>
      </c>
      <c r="AS12">
        <v>1.0091252919970362</v>
      </c>
      <c r="AT12">
        <v>1.0550799488250957</v>
      </c>
      <c r="AU12">
        <v>1.1005135756282254</v>
      </c>
    </row>
    <row r="13" spans="1:47" x14ac:dyDescent="0.3">
      <c r="A13" t="s">
        <v>48</v>
      </c>
      <c r="B13" t="s">
        <v>49</v>
      </c>
      <c r="C13" t="s">
        <v>57</v>
      </c>
      <c r="D13" t="s">
        <v>51</v>
      </c>
      <c r="E13" t="s">
        <v>52</v>
      </c>
      <c r="F13" t="s">
        <v>65</v>
      </c>
      <c r="G13">
        <v>0.33229999999999998</v>
      </c>
      <c r="H13">
        <v>0.33350000000000002</v>
      </c>
      <c r="I13">
        <v>0.34849999999999998</v>
      </c>
      <c r="J13">
        <v>0.32229999999999998</v>
      </c>
      <c r="K13">
        <v>0.35149999999999998</v>
      </c>
      <c r="L13">
        <v>0.6673</v>
      </c>
      <c r="M13">
        <v>0.80459999999999998</v>
      </c>
      <c r="N13">
        <v>1.4415</v>
      </c>
      <c r="O13">
        <v>2.3119999999999998</v>
      </c>
      <c r="P13">
        <v>2.4817999999999998</v>
      </c>
      <c r="Q13">
        <v>2.4297</v>
      </c>
      <c r="R13">
        <v>2.4321000000000002</v>
      </c>
      <c r="S13">
        <v>2.6705999999999999</v>
      </c>
      <c r="T13">
        <v>2.7056</v>
      </c>
      <c r="U13">
        <v>2.9744000000000002</v>
      </c>
      <c r="V13">
        <v>2.9861</v>
      </c>
      <c r="W13">
        <v>2.7663741929080086</v>
      </c>
      <c r="X13">
        <v>2.57027169509246</v>
      </c>
      <c r="Y13">
        <v>2.3874680910474519</v>
      </c>
      <c r="Z13">
        <v>2.2272794644881708</v>
      </c>
      <c r="AA13">
        <v>2.0901833940446752</v>
      </c>
      <c r="AB13">
        <v>1.9660643406082057</v>
      </c>
      <c r="AC13">
        <v>1.8516388800712833</v>
      </c>
      <c r="AD13">
        <v>1.744984227209327</v>
      </c>
      <c r="AE13">
        <v>1.6455077806349558</v>
      </c>
      <c r="AF13">
        <v>1.554257777540736</v>
      </c>
      <c r="AG13">
        <v>1.4699985358873016</v>
      </c>
      <c r="AH13">
        <v>1.3862048704747973</v>
      </c>
      <c r="AI13">
        <v>1.3009904028530506</v>
      </c>
      <c r="AJ13">
        <v>1.2158953510652593</v>
      </c>
      <c r="AK13">
        <v>1.1282817572666246</v>
      </c>
      <c r="AL13">
        <v>1.0417817243195566</v>
      </c>
      <c r="AM13">
        <v>0.96139142961478197</v>
      </c>
      <c r="AN13">
        <v>0.8881820454391427</v>
      </c>
      <c r="AO13">
        <v>0.81915169344931404</v>
      </c>
      <c r="AP13">
        <v>0.75590117820039249</v>
      </c>
      <c r="AQ13">
        <v>0.69775998385492866</v>
      </c>
      <c r="AR13">
        <v>0.64377978426282167</v>
      </c>
      <c r="AS13">
        <v>0.59430810626951847</v>
      </c>
      <c r="AT13">
        <v>0.54822391358463518</v>
      </c>
      <c r="AU13">
        <v>0.50489460932819075</v>
      </c>
    </row>
    <row r="14" spans="1:47" x14ac:dyDescent="0.3">
      <c r="A14" t="s">
        <v>48</v>
      </c>
      <c r="B14" t="s">
        <v>49</v>
      </c>
      <c r="C14" t="s">
        <v>58</v>
      </c>
      <c r="D14" t="s">
        <v>51</v>
      </c>
      <c r="E14" t="s">
        <v>52</v>
      </c>
      <c r="F14" t="s">
        <v>65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 t="s">
        <v>48</v>
      </c>
      <c r="B15" t="s">
        <v>49</v>
      </c>
      <c r="C15" t="s">
        <v>59</v>
      </c>
      <c r="D15" t="s">
        <v>51</v>
      </c>
      <c r="E15" t="s">
        <v>52</v>
      </c>
      <c r="F15" t="s">
        <v>65</v>
      </c>
      <c r="G15">
        <v>2.8999999999999998E-3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3">
      <c r="A16" t="s">
        <v>48</v>
      </c>
      <c r="B16" t="s">
        <v>49</v>
      </c>
      <c r="C16" t="s">
        <v>67</v>
      </c>
      <c r="D16" t="s">
        <v>51</v>
      </c>
      <c r="E16" t="s">
        <v>52</v>
      </c>
      <c r="F16" t="s">
        <v>65</v>
      </c>
      <c r="G16">
        <v>0</v>
      </c>
      <c r="H16">
        <v>0</v>
      </c>
      <c r="I16">
        <v>0</v>
      </c>
      <c r="J16">
        <v>0</v>
      </c>
      <c r="K16">
        <v>0</v>
      </c>
      <c r="L16">
        <v>2.9274267209352331E-9</v>
      </c>
      <c r="M16">
        <v>2.9328489611893225E-9</v>
      </c>
      <c r="N16">
        <v>2.9473381966702814E-9</v>
      </c>
      <c r="O16">
        <v>2.9457280044223451E-9</v>
      </c>
      <c r="P16">
        <v>3.1850456551858559E-8</v>
      </c>
      <c r="Q16">
        <v>8.5492393468038714E-8</v>
      </c>
      <c r="R16">
        <v>7.8341961793657364E-7</v>
      </c>
      <c r="S16">
        <v>2.2798280696734478E-6</v>
      </c>
      <c r="T16">
        <v>4.5365778546222713E-6</v>
      </c>
      <c r="U16">
        <v>7.8394218338878283E-6</v>
      </c>
      <c r="V16">
        <v>1.3998718873568932E-5</v>
      </c>
      <c r="W16">
        <v>3.7360949913116036E-5</v>
      </c>
      <c r="X16">
        <v>2.4603626678450225E-4</v>
      </c>
      <c r="Y16">
        <v>6.3883159261500283E-4</v>
      </c>
      <c r="Z16">
        <v>2.4623510787805856E-3</v>
      </c>
      <c r="AA16">
        <v>7.8884902689649265E-3</v>
      </c>
      <c r="AB16">
        <v>8.0733863268328786E-3</v>
      </c>
      <c r="AC16">
        <v>8.3204985655645596E-3</v>
      </c>
      <c r="AD16">
        <v>8.5739091407306071E-3</v>
      </c>
      <c r="AE16">
        <v>8.8368427392207499E-3</v>
      </c>
      <c r="AF16">
        <v>9.120601856386603E-3</v>
      </c>
      <c r="AG16">
        <v>9.430530941292278E-3</v>
      </c>
      <c r="AH16">
        <v>9.7683470501588304E-3</v>
      </c>
      <c r="AI16">
        <v>1.0195252993477991E-2</v>
      </c>
      <c r="AJ16">
        <v>1.0691071407523496E-2</v>
      </c>
      <c r="AK16">
        <v>1.1161293422463355E-2</v>
      </c>
      <c r="AL16">
        <v>1.1483090754690064E-2</v>
      </c>
      <c r="AM16">
        <v>1.1730794841809592E-2</v>
      </c>
      <c r="AN16">
        <v>1.1952167841459888E-2</v>
      </c>
      <c r="AO16">
        <v>1.2172143730785684E-2</v>
      </c>
      <c r="AP16">
        <v>1.2403881166673365E-2</v>
      </c>
      <c r="AQ16">
        <v>1.2655656737317183E-2</v>
      </c>
      <c r="AR16">
        <v>1.2922686696857543E-2</v>
      </c>
      <c r="AS16">
        <v>1.3189230150729099E-2</v>
      </c>
      <c r="AT16">
        <v>1.3465433192006005E-2</v>
      </c>
      <c r="AU16">
        <v>1.3760735300366417E-2</v>
      </c>
    </row>
    <row r="17" spans="1:47" x14ac:dyDescent="0.3">
      <c r="A17" t="s">
        <v>48</v>
      </c>
      <c r="B17" t="s">
        <v>49</v>
      </c>
      <c r="C17" t="s">
        <v>50</v>
      </c>
      <c r="D17" t="s">
        <v>51</v>
      </c>
      <c r="E17" t="s">
        <v>52</v>
      </c>
      <c r="F17" t="s">
        <v>61</v>
      </c>
      <c r="G17">
        <v>59.71779999999999</v>
      </c>
      <c r="H17">
        <v>58.513999999999982</v>
      </c>
      <c r="I17">
        <v>57.844199999999994</v>
      </c>
      <c r="J17">
        <v>56.167323693961016</v>
      </c>
      <c r="K17">
        <v>56.276907269604258</v>
      </c>
      <c r="L17">
        <v>54.626991078432589</v>
      </c>
      <c r="M17">
        <v>55.54165327932634</v>
      </c>
      <c r="N17">
        <v>54.372210124438212</v>
      </c>
      <c r="O17">
        <v>53.863507350775983</v>
      </c>
      <c r="P17">
        <v>53.315452302646605</v>
      </c>
      <c r="Q17">
        <v>54.069288656149816</v>
      </c>
      <c r="R17">
        <v>54.731276067727038</v>
      </c>
      <c r="S17">
        <v>54.512767224911109</v>
      </c>
      <c r="T17">
        <v>55.713502392817951</v>
      </c>
      <c r="U17">
        <v>56.904394265280025</v>
      </c>
      <c r="V17">
        <v>56.840784425628378</v>
      </c>
      <c r="W17">
        <v>55.747979813120949</v>
      </c>
      <c r="X17">
        <v>54.675647849257942</v>
      </c>
      <c r="Y17">
        <v>53.899592402147086</v>
      </c>
      <c r="Z17">
        <v>53.027811811767279</v>
      </c>
      <c r="AA17">
        <v>52.054637461612039</v>
      </c>
      <c r="AB17">
        <v>51.266877418910276</v>
      </c>
      <c r="AC17">
        <v>50.476188485299851</v>
      </c>
      <c r="AD17">
        <v>49.693397751381355</v>
      </c>
      <c r="AE17">
        <v>48.735135222721958</v>
      </c>
      <c r="AF17">
        <v>47.728641032397789</v>
      </c>
      <c r="AG17">
        <v>46.662952313713546</v>
      </c>
      <c r="AH17">
        <v>45.513745448251804</v>
      </c>
      <c r="AI17">
        <v>44.291989544678216</v>
      </c>
      <c r="AJ17">
        <v>43.007289902523944</v>
      </c>
      <c r="AK17">
        <v>41.680850778583569</v>
      </c>
      <c r="AL17">
        <v>40.272296902057093</v>
      </c>
      <c r="AM17">
        <v>38.751891048329639</v>
      </c>
      <c r="AN17">
        <v>37.254302127371297</v>
      </c>
      <c r="AO17">
        <v>35.791568469079174</v>
      </c>
      <c r="AP17">
        <v>34.295058504915083</v>
      </c>
      <c r="AQ17">
        <v>32.893594905138087</v>
      </c>
      <c r="AR17">
        <v>31.669717123358417</v>
      </c>
      <c r="AS17">
        <v>30.489548981423155</v>
      </c>
      <c r="AT17">
        <v>29.352770446554686</v>
      </c>
      <c r="AU17">
        <v>28.312030972372973</v>
      </c>
    </row>
    <row r="18" spans="1:47" x14ac:dyDescent="0.3">
      <c r="A18" t="s">
        <v>48</v>
      </c>
      <c r="B18" t="s">
        <v>49</v>
      </c>
      <c r="C18" t="s">
        <v>54</v>
      </c>
      <c r="D18" t="s">
        <v>51</v>
      </c>
      <c r="E18" t="s">
        <v>52</v>
      </c>
      <c r="F18" t="s">
        <v>61</v>
      </c>
      <c r="G18">
        <v>58.105799999999995</v>
      </c>
      <c r="H18">
        <v>56.750799999999984</v>
      </c>
      <c r="I18">
        <v>55.9193</v>
      </c>
      <c r="J18">
        <v>54.322952643245038</v>
      </c>
      <c r="K18">
        <v>54.204840471027893</v>
      </c>
      <c r="L18">
        <v>51.51811336458141</v>
      </c>
      <c r="M18">
        <v>50.898408724126597</v>
      </c>
      <c r="N18">
        <v>49.295035060578769</v>
      </c>
      <c r="O18">
        <v>49.657986658733208</v>
      </c>
      <c r="P18">
        <v>49.259449985029129</v>
      </c>
      <c r="Q18">
        <v>49.7285638353409</v>
      </c>
      <c r="R18">
        <v>50.530602974954157</v>
      </c>
      <c r="S18">
        <v>50.177730872579836</v>
      </c>
      <c r="T18">
        <v>51.660427957767048</v>
      </c>
      <c r="U18">
        <v>52.785623072207933</v>
      </c>
      <c r="V18">
        <v>52.84676490727211</v>
      </c>
      <c r="W18">
        <v>51.873329353111039</v>
      </c>
      <c r="X18">
        <v>50.779186176958959</v>
      </c>
      <c r="Y18">
        <v>49.975684214627684</v>
      </c>
      <c r="Z18">
        <v>49.072013008434404</v>
      </c>
      <c r="AA18">
        <v>48.08257247495515</v>
      </c>
      <c r="AB18">
        <v>47.27760517521687</v>
      </c>
      <c r="AC18">
        <v>46.464744841244951</v>
      </c>
      <c r="AD18">
        <v>45.660286734744446</v>
      </c>
      <c r="AE18">
        <v>44.671732387781319</v>
      </c>
      <c r="AF18">
        <v>43.623693759894039</v>
      </c>
      <c r="AG18">
        <v>42.503682393655744</v>
      </c>
      <c r="AH18">
        <v>41.283182657194779</v>
      </c>
      <c r="AI18">
        <v>39.971887829685862</v>
      </c>
      <c r="AJ18">
        <v>38.571817177567226</v>
      </c>
      <c r="AK18">
        <v>37.11046475384925</v>
      </c>
      <c r="AL18">
        <v>35.560175911509397</v>
      </c>
      <c r="AM18">
        <v>33.889056080124455</v>
      </c>
      <c r="AN18">
        <v>32.245785003231823</v>
      </c>
      <c r="AO18">
        <v>30.64614874652181</v>
      </c>
      <c r="AP18">
        <v>29.011434989130592</v>
      </c>
      <c r="AQ18">
        <v>27.483295080732521</v>
      </c>
      <c r="AR18">
        <v>26.152546869145223</v>
      </c>
      <c r="AS18">
        <v>24.868820796797898</v>
      </c>
      <c r="AT18">
        <v>23.628513909036155</v>
      </c>
      <c r="AU18">
        <v>22.488204968557756</v>
      </c>
    </row>
    <row r="19" spans="1:47" x14ac:dyDescent="0.3">
      <c r="A19" t="s">
        <v>48</v>
      </c>
      <c r="B19" t="s">
        <v>49</v>
      </c>
      <c r="C19" t="s">
        <v>55</v>
      </c>
      <c r="D19" t="s">
        <v>51</v>
      </c>
      <c r="E19" t="s">
        <v>52</v>
      </c>
      <c r="F19" t="s">
        <v>61</v>
      </c>
      <c r="G19">
        <v>1.3683000000000001</v>
      </c>
      <c r="H19">
        <v>1.4103000000000003</v>
      </c>
      <c r="I19">
        <v>1.3923000000000001</v>
      </c>
      <c r="J19">
        <v>1.1221251350216055</v>
      </c>
      <c r="K19">
        <v>1.1079223272096206</v>
      </c>
      <c r="L19">
        <v>1.1284260532256973</v>
      </c>
      <c r="M19">
        <v>1.0895323290622876</v>
      </c>
      <c r="N19">
        <v>1.0516301903935716</v>
      </c>
      <c r="O19">
        <v>0.95374387574192288</v>
      </c>
      <c r="P19">
        <v>0.99625750466107521</v>
      </c>
      <c r="Q19">
        <v>1.037613864135444</v>
      </c>
      <c r="R19">
        <v>1.0400526610705936</v>
      </c>
      <c r="S19">
        <v>1.033294771581649</v>
      </c>
      <c r="T19">
        <v>1.0249580818346173</v>
      </c>
      <c r="U19">
        <v>1.0014398489464504</v>
      </c>
      <c r="V19">
        <v>1.0187173868802217</v>
      </c>
      <c r="W19">
        <v>0.91185860347212322</v>
      </c>
      <c r="X19">
        <v>0.94611639837670702</v>
      </c>
      <c r="Y19">
        <v>0.96902220588792509</v>
      </c>
      <c r="Z19">
        <v>0.99269237394459464</v>
      </c>
      <c r="AA19">
        <v>1.0211098514769681</v>
      </c>
      <c r="AB19">
        <v>1.0447603204864313</v>
      </c>
      <c r="AC19">
        <v>1.0723946554157986</v>
      </c>
      <c r="AD19">
        <v>1.1051039300693279</v>
      </c>
      <c r="AE19">
        <v>1.1543183929437464</v>
      </c>
      <c r="AF19">
        <v>1.2127552442679734</v>
      </c>
      <c r="AG19">
        <v>1.2827668104487202</v>
      </c>
      <c r="AH19">
        <v>1.3676878995081749</v>
      </c>
      <c r="AI19">
        <v>1.4700242644971304</v>
      </c>
      <c r="AJ19">
        <v>1.5925326835498481</v>
      </c>
      <c r="AK19">
        <v>1.7332844848631601</v>
      </c>
      <c r="AL19">
        <v>1.8835805775890158</v>
      </c>
      <c r="AM19">
        <v>2.0502487467116746</v>
      </c>
      <c r="AN19">
        <v>2.2169391426308036</v>
      </c>
      <c r="AO19">
        <v>2.3817593654364813</v>
      </c>
      <c r="AP19">
        <v>2.5558532199780912</v>
      </c>
      <c r="AQ19">
        <v>2.7166161606404877</v>
      </c>
      <c r="AR19">
        <v>2.8550554508878694</v>
      </c>
      <c r="AS19">
        <v>2.9906722525882161</v>
      </c>
      <c r="AT19">
        <v>3.1256223255979805</v>
      </c>
      <c r="AU19">
        <v>3.2541726827208683</v>
      </c>
    </row>
    <row r="20" spans="1:47" x14ac:dyDescent="0.3">
      <c r="A20" t="s">
        <v>48</v>
      </c>
      <c r="B20" t="s">
        <v>49</v>
      </c>
      <c r="C20" t="s">
        <v>56</v>
      </c>
      <c r="D20" t="s">
        <v>51</v>
      </c>
      <c r="E20" t="s">
        <v>52</v>
      </c>
      <c r="F20" t="s">
        <v>61</v>
      </c>
      <c r="G20">
        <v>0</v>
      </c>
      <c r="H20">
        <v>0</v>
      </c>
      <c r="I20">
        <v>0</v>
      </c>
      <c r="J20">
        <v>0</v>
      </c>
      <c r="K20">
        <v>0</v>
      </c>
      <c r="L20">
        <v>7.2207018525858299E-2</v>
      </c>
      <c r="M20">
        <v>0.10376659488138873</v>
      </c>
      <c r="N20">
        <v>0.13819947707285188</v>
      </c>
      <c r="O20">
        <v>0.17103138965852913</v>
      </c>
      <c r="P20">
        <v>0.2049975533303747</v>
      </c>
      <c r="Q20">
        <v>0.21125920002217902</v>
      </c>
      <c r="R20">
        <v>0.21025243584493655</v>
      </c>
      <c r="S20">
        <v>0.21353583182653696</v>
      </c>
      <c r="T20">
        <v>0.21117521626966684</v>
      </c>
      <c r="U20">
        <v>0.2094640705886458</v>
      </c>
      <c r="V20">
        <v>0.254206452179008</v>
      </c>
      <c r="W20">
        <v>0.29005977193683091</v>
      </c>
      <c r="X20">
        <v>0.33465328960297819</v>
      </c>
      <c r="Y20">
        <v>0.38086592082899667</v>
      </c>
      <c r="Z20">
        <v>0.43592373045895089</v>
      </c>
      <c r="AA20">
        <v>0.47501296130262827</v>
      </c>
      <c r="AB20">
        <v>0.51010864937378664</v>
      </c>
      <c r="AC20">
        <v>0.54658999678398568</v>
      </c>
      <c r="AD20">
        <v>0.57702072683853078</v>
      </c>
      <c r="AE20">
        <v>0.60929924121725532</v>
      </c>
      <c r="AF20">
        <v>0.64674151586190576</v>
      </c>
      <c r="AG20">
        <v>0.68914367489529793</v>
      </c>
      <c r="AH20">
        <v>0.7388606513684377</v>
      </c>
      <c r="AI20">
        <v>0.79415469985545184</v>
      </c>
      <c r="AJ20">
        <v>0.85964346820288762</v>
      </c>
      <c r="AK20">
        <v>0.92954587290010404</v>
      </c>
      <c r="AL20">
        <v>1.0013500342497943</v>
      </c>
      <c r="AM20">
        <v>1.0720447437059475</v>
      </c>
      <c r="AN20">
        <v>1.1361891871890988</v>
      </c>
      <c r="AO20">
        <v>1.1911443028906072</v>
      </c>
      <c r="AP20">
        <v>1.2400057620218967</v>
      </c>
      <c r="AQ20">
        <v>1.2850894199900011</v>
      </c>
      <c r="AR20">
        <v>1.3223606174300075</v>
      </c>
      <c r="AS20">
        <v>1.3566854891941698</v>
      </c>
      <c r="AT20">
        <v>1.3893373622952383</v>
      </c>
      <c r="AU20">
        <v>1.4191322317904977</v>
      </c>
    </row>
    <row r="21" spans="1:47" x14ac:dyDescent="0.3">
      <c r="A21" t="s">
        <v>48</v>
      </c>
      <c r="B21" t="s">
        <v>49</v>
      </c>
      <c r="C21" t="s">
        <v>57</v>
      </c>
      <c r="D21" t="s">
        <v>51</v>
      </c>
      <c r="E21" t="s">
        <v>52</v>
      </c>
      <c r="F21" t="s">
        <v>61</v>
      </c>
      <c r="G21">
        <v>0.23649999999999999</v>
      </c>
      <c r="H21">
        <v>0.32890000000000003</v>
      </c>
      <c r="I21">
        <v>0.51019999999999999</v>
      </c>
      <c r="J21">
        <v>0.72219999999999995</v>
      </c>
      <c r="K21">
        <v>0.96409999999999996</v>
      </c>
      <c r="L21">
        <v>1.9081999999999999</v>
      </c>
      <c r="M21">
        <v>3.4499</v>
      </c>
      <c r="N21">
        <v>3.8873000000000002</v>
      </c>
      <c r="O21">
        <v>3.0807000000000002</v>
      </c>
      <c r="P21">
        <v>2.8546999999999998</v>
      </c>
      <c r="Q21">
        <v>3.0918000000000001</v>
      </c>
      <c r="R21">
        <v>2.9502999999999999</v>
      </c>
      <c r="S21">
        <v>3.0880999999999998</v>
      </c>
      <c r="T21">
        <v>2.8168000000000002</v>
      </c>
      <c r="U21">
        <v>2.9077000000000002</v>
      </c>
      <c r="V21">
        <v>2.7206999999999999</v>
      </c>
      <c r="W21">
        <v>2.6722801779790153</v>
      </c>
      <c r="X21">
        <v>2.6151389868656274</v>
      </c>
      <c r="Y21">
        <v>2.5733196108262222</v>
      </c>
      <c r="Z21">
        <v>2.5263011776966353</v>
      </c>
      <c r="AA21">
        <v>2.4748456729743369</v>
      </c>
      <c r="AB21">
        <v>2.4330601920609891</v>
      </c>
      <c r="AC21">
        <v>2.3908341582981842</v>
      </c>
      <c r="AD21">
        <v>2.3490292866890501</v>
      </c>
      <c r="AE21">
        <v>2.2975419657549243</v>
      </c>
      <c r="AF21">
        <v>2.2429224557575247</v>
      </c>
      <c r="AG21">
        <v>2.1845190030109713</v>
      </c>
      <c r="AH21">
        <v>2.1208343174363287</v>
      </c>
      <c r="AI21">
        <v>2.0523763825631867</v>
      </c>
      <c r="AJ21">
        <v>1.9792477158227417</v>
      </c>
      <c r="AK21">
        <v>1.9028920617010876</v>
      </c>
      <c r="AL21">
        <v>1.8218654576538529</v>
      </c>
      <c r="AM21">
        <v>1.7344908133851449</v>
      </c>
      <c r="AN21">
        <v>1.6485788817512605</v>
      </c>
      <c r="AO21">
        <v>1.5649594792182782</v>
      </c>
      <c r="AP21">
        <v>1.4794963895179938</v>
      </c>
      <c r="AQ21">
        <v>1.3996320609459969</v>
      </c>
      <c r="AR21">
        <v>1.3301383403418092</v>
      </c>
      <c r="AS21">
        <v>1.263114639571091</v>
      </c>
      <c r="AT21">
        <v>1.1983716454915905</v>
      </c>
      <c r="AU21">
        <v>1.1388823887085768</v>
      </c>
    </row>
    <row r="22" spans="1:47" x14ac:dyDescent="0.3">
      <c r="A22" t="s">
        <v>48</v>
      </c>
      <c r="B22" t="s">
        <v>49</v>
      </c>
      <c r="C22" t="s">
        <v>58</v>
      </c>
      <c r="D22" t="s">
        <v>51</v>
      </c>
      <c r="E22" t="s">
        <v>52</v>
      </c>
      <c r="F22" t="s">
        <v>61</v>
      </c>
      <c r="G22">
        <v>7.1999999999999998E-3</v>
      </c>
      <c r="H22">
        <v>2.4000000000000004E-2</v>
      </c>
      <c r="I22">
        <v>2.24E-2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">
      <c r="A23" t="s">
        <v>48</v>
      </c>
      <c r="B23" t="s">
        <v>49</v>
      </c>
      <c r="C23" t="s">
        <v>59</v>
      </c>
      <c r="D23" t="s">
        <v>51</v>
      </c>
      <c r="E23" t="s">
        <v>52</v>
      </c>
      <c r="F23" t="s">
        <v>61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">
      <c r="A24" t="s">
        <v>48</v>
      </c>
      <c r="B24" t="s">
        <v>49</v>
      </c>
      <c r="C24" t="s">
        <v>67</v>
      </c>
      <c r="D24" t="s">
        <v>51</v>
      </c>
      <c r="E24" t="s">
        <v>52</v>
      </c>
      <c r="F24" t="s">
        <v>61</v>
      </c>
      <c r="G24">
        <v>0</v>
      </c>
      <c r="H24">
        <v>0</v>
      </c>
      <c r="I24">
        <v>0</v>
      </c>
      <c r="J24">
        <v>4.5915694371680241E-5</v>
      </c>
      <c r="K24">
        <v>4.447136673990624E-5</v>
      </c>
      <c r="L24">
        <v>4.4642099622518335E-5</v>
      </c>
      <c r="M24">
        <v>4.5631256070978241E-5</v>
      </c>
      <c r="N24">
        <v>4.5396393013903943E-5</v>
      </c>
      <c r="O24">
        <v>4.5426642325770814E-5</v>
      </c>
      <c r="P24">
        <v>4.7259626031446669E-5</v>
      </c>
      <c r="Q24">
        <v>5.1756651298771768E-5</v>
      </c>
      <c r="R24">
        <v>6.7995857350956534E-5</v>
      </c>
      <c r="S24">
        <v>1.0574892308602425E-4</v>
      </c>
      <c r="T24">
        <v>1.4113694661655653E-4</v>
      </c>
      <c r="U24">
        <v>1.6727353699386947E-4</v>
      </c>
      <c r="V24">
        <v>3.9567929704137356E-4</v>
      </c>
      <c r="W24">
        <v>4.5190662193377495E-4</v>
      </c>
      <c r="X24">
        <v>5.5299745367026829E-4</v>
      </c>
      <c r="Y24">
        <v>7.004499762598192E-4</v>
      </c>
      <c r="Z24">
        <v>8.8152123269073736E-4</v>
      </c>
      <c r="AA24">
        <v>1.0965009029457763E-3</v>
      </c>
      <c r="AB24">
        <v>1.3430817722014494E-3</v>
      </c>
      <c r="AC24">
        <v>1.6248335569296482E-3</v>
      </c>
      <c r="AD24">
        <v>1.9570730399991821E-3</v>
      </c>
      <c r="AE24">
        <v>2.2432350247112783E-3</v>
      </c>
      <c r="AF24">
        <v>2.5280566163516796E-3</v>
      </c>
      <c r="AG24">
        <v>2.8404317028172168E-3</v>
      </c>
      <c r="AH24">
        <v>3.179922744079724E-3</v>
      </c>
      <c r="AI24">
        <v>3.5463680765782614E-3</v>
      </c>
      <c r="AJ24">
        <v>4.0488573812339423E-3</v>
      </c>
      <c r="AK24">
        <v>4.6636052699577336E-3</v>
      </c>
      <c r="AL24">
        <v>5.3249210550334776E-3</v>
      </c>
      <c r="AM24">
        <v>6.0506644024205638E-3</v>
      </c>
      <c r="AN24">
        <v>6.8099125683041065E-3</v>
      </c>
      <c r="AO24">
        <v>7.5565750119991285E-3</v>
      </c>
      <c r="AP24">
        <v>8.2681442665182188E-3</v>
      </c>
      <c r="AQ24">
        <v>8.962182829078914E-3</v>
      </c>
      <c r="AR24">
        <v>9.615845553507054E-3</v>
      </c>
      <c r="AS24">
        <v>1.0255803271783284E-2</v>
      </c>
      <c r="AT24">
        <v>1.0925204133722968E-2</v>
      </c>
      <c r="AU24">
        <v>1.1638700595274129E-2</v>
      </c>
    </row>
    <row r="25" spans="1:47" x14ac:dyDescent="0.3">
      <c r="A25" t="s">
        <v>48</v>
      </c>
      <c r="B25" t="s">
        <v>49</v>
      </c>
      <c r="C25" t="s">
        <v>50</v>
      </c>
      <c r="D25" t="s">
        <v>51</v>
      </c>
      <c r="E25" t="s">
        <v>52</v>
      </c>
      <c r="F25" t="s">
        <v>64</v>
      </c>
      <c r="G25">
        <v>39.878599999999999</v>
      </c>
      <c r="H25">
        <v>40.739977077020662</v>
      </c>
      <c r="I25">
        <v>41.966822347437216</v>
      </c>
      <c r="J25">
        <v>42.771092904075253</v>
      </c>
      <c r="K25">
        <v>44.013617635728302</v>
      </c>
      <c r="L25">
        <v>43.879562539411488</v>
      </c>
      <c r="M25">
        <v>44.600165216235077</v>
      </c>
      <c r="N25">
        <v>45.203522232544465</v>
      </c>
      <c r="O25">
        <v>43.666701412214287</v>
      </c>
      <c r="P25">
        <v>42.674279245822063</v>
      </c>
      <c r="Q25">
        <v>42.547441800137413</v>
      </c>
      <c r="R25">
        <v>42.891245163647412</v>
      </c>
      <c r="S25">
        <v>41.905056691353437</v>
      </c>
      <c r="T25">
        <v>41.628631808842847</v>
      </c>
      <c r="U25">
        <v>42.38789519802296</v>
      </c>
      <c r="V25">
        <v>43.820335326799338</v>
      </c>
      <c r="W25">
        <v>43.552426047548039</v>
      </c>
      <c r="X25">
        <v>43.210575191525251</v>
      </c>
      <c r="Y25">
        <v>43.008693439427255</v>
      </c>
      <c r="Z25">
        <v>42.723410903429986</v>
      </c>
      <c r="AA25">
        <v>42.401507204903602</v>
      </c>
      <c r="AB25">
        <v>42.069418698205787</v>
      </c>
      <c r="AC25">
        <v>41.702320193440492</v>
      </c>
      <c r="AD25">
        <v>41.295217540873239</v>
      </c>
      <c r="AE25">
        <v>40.864030671149429</v>
      </c>
      <c r="AF25">
        <v>40.417957082542131</v>
      </c>
      <c r="AG25">
        <v>39.916782802250388</v>
      </c>
      <c r="AH25">
        <v>39.330012054892215</v>
      </c>
      <c r="AI25">
        <v>38.68396427628182</v>
      </c>
      <c r="AJ25">
        <v>37.899346007718265</v>
      </c>
      <c r="AK25">
        <v>36.806823044936316</v>
      </c>
      <c r="AL25">
        <v>35.704461295000769</v>
      </c>
      <c r="AM25">
        <v>34.547908179685585</v>
      </c>
      <c r="AN25">
        <v>33.382711378447013</v>
      </c>
      <c r="AO25">
        <v>32.227577279227127</v>
      </c>
      <c r="AP25">
        <v>31.19758394714799</v>
      </c>
      <c r="AQ25">
        <v>30.120105288016568</v>
      </c>
      <c r="AR25">
        <v>29.058616608824746</v>
      </c>
      <c r="AS25">
        <v>27.945669408473798</v>
      </c>
      <c r="AT25">
        <v>26.812942654332868</v>
      </c>
      <c r="AU25">
        <v>25.701880535405852</v>
      </c>
    </row>
    <row r="26" spans="1:47" x14ac:dyDescent="0.3">
      <c r="A26" t="s">
        <v>48</v>
      </c>
      <c r="B26" t="s">
        <v>49</v>
      </c>
      <c r="C26" t="s">
        <v>54</v>
      </c>
      <c r="D26" t="s">
        <v>51</v>
      </c>
      <c r="E26" t="s">
        <v>52</v>
      </c>
      <c r="F26" t="s">
        <v>64</v>
      </c>
      <c r="G26">
        <v>38.856400000000001</v>
      </c>
      <c r="H26">
        <v>39.629317142448841</v>
      </c>
      <c r="I26">
        <v>40.827465833085775</v>
      </c>
      <c r="J26">
        <v>41.583616951191871</v>
      </c>
      <c r="K26">
        <v>42.570278507272107</v>
      </c>
      <c r="L26">
        <v>42.456184280780008</v>
      </c>
      <c r="M26">
        <v>43.065170834897252</v>
      </c>
      <c r="N26">
        <v>43.600124412946677</v>
      </c>
      <c r="O26">
        <v>41.396280086112796</v>
      </c>
      <c r="P26">
        <v>39.942792119867569</v>
      </c>
      <c r="Q26">
        <v>39.427046187261979</v>
      </c>
      <c r="R26">
        <v>39.731517272447611</v>
      </c>
      <c r="S26">
        <v>38.721249753878759</v>
      </c>
      <c r="T26">
        <v>38.54479109267654</v>
      </c>
      <c r="U26">
        <v>39.439264765672114</v>
      </c>
      <c r="V26">
        <v>40.670719363913044</v>
      </c>
      <c r="W26">
        <v>40.368483081385833</v>
      </c>
      <c r="X26">
        <v>39.977136590562104</v>
      </c>
      <c r="Y26">
        <v>39.722120796829067</v>
      </c>
      <c r="Z26">
        <v>39.37928560540842</v>
      </c>
      <c r="AA26">
        <v>38.998972085384274</v>
      </c>
      <c r="AB26">
        <v>38.615443260451379</v>
      </c>
      <c r="AC26">
        <v>38.208424867523874</v>
      </c>
      <c r="AD26">
        <v>37.771276628833419</v>
      </c>
      <c r="AE26">
        <v>37.307289860800644</v>
      </c>
      <c r="AF26">
        <v>36.825679852007582</v>
      </c>
      <c r="AG26">
        <v>36.274985344416159</v>
      </c>
      <c r="AH26">
        <v>35.614979256693623</v>
      </c>
      <c r="AI26">
        <v>34.877867379201255</v>
      </c>
      <c r="AJ26">
        <v>33.970206595732584</v>
      </c>
      <c r="AK26">
        <v>32.69049800166534</v>
      </c>
      <c r="AL26">
        <v>31.404120259744801</v>
      </c>
      <c r="AM26">
        <v>30.058002460448218</v>
      </c>
      <c r="AN26">
        <v>28.700105717939664</v>
      </c>
      <c r="AO26">
        <v>27.359785960599872</v>
      </c>
      <c r="AP26">
        <v>26.158147927659538</v>
      </c>
      <c r="AQ26">
        <v>24.909909453319766</v>
      </c>
      <c r="AR26">
        <v>23.685495665575647</v>
      </c>
      <c r="AS26">
        <v>22.40501274036809</v>
      </c>
      <c r="AT26">
        <v>21.101519184452744</v>
      </c>
      <c r="AU26">
        <v>19.819102677177728</v>
      </c>
    </row>
    <row r="27" spans="1:47" x14ac:dyDescent="0.3">
      <c r="A27" t="s">
        <v>48</v>
      </c>
      <c r="B27" t="s">
        <v>49</v>
      </c>
      <c r="C27" t="s">
        <v>55</v>
      </c>
      <c r="D27" t="s">
        <v>51</v>
      </c>
      <c r="E27" t="s">
        <v>52</v>
      </c>
      <c r="F27" t="s">
        <v>64</v>
      </c>
      <c r="G27">
        <v>0.69540000000000002</v>
      </c>
      <c r="H27">
        <v>0.7027000000000001</v>
      </c>
      <c r="I27">
        <v>0.73280000000000001</v>
      </c>
      <c r="J27">
        <v>0.77329999999999988</v>
      </c>
      <c r="K27">
        <v>0.78370000000000006</v>
      </c>
      <c r="L27">
        <v>0.80973979352545156</v>
      </c>
      <c r="M27">
        <v>0.83493731355036727</v>
      </c>
      <c r="N27">
        <v>0.85293810020887684</v>
      </c>
      <c r="O27">
        <v>0.89054560278665829</v>
      </c>
      <c r="P27">
        <v>0.86634521255209729</v>
      </c>
      <c r="Q27">
        <v>0.8521318537393896</v>
      </c>
      <c r="R27">
        <v>0.86446766004564124</v>
      </c>
      <c r="S27">
        <v>0.86395401706654495</v>
      </c>
      <c r="T27">
        <v>0.86379962348330186</v>
      </c>
      <c r="U27">
        <v>0.85462707793880377</v>
      </c>
      <c r="V27">
        <v>0.87252106949356323</v>
      </c>
      <c r="W27">
        <v>0.87477796184374823</v>
      </c>
      <c r="X27">
        <v>0.88081804021789145</v>
      </c>
      <c r="Y27">
        <v>0.89006734984307534</v>
      </c>
      <c r="Z27">
        <v>0.9038530620476074</v>
      </c>
      <c r="AA27">
        <v>0.92303498574444565</v>
      </c>
      <c r="AB27">
        <v>0.94458796370131048</v>
      </c>
      <c r="AC27">
        <v>0.96872387314862873</v>
      </c>
      <c r="AD27">
        <v>0.99729461503538519</v>
      </c>
      <c r="AE27">
        <v>1.0322075414592411</v>
      </c>
      <c r="AF27">
        <v>1.0752054278258028</v>
      </c>
      <c r="AG27">
        <v>1.1297551994404331</v>
      </c>
      <c r="AH27">
        <v>1.2038713569410282</v>
      </c>
      <c r="AI27">
        <v>1.3016693823442389</v>
      </c>
      <c r="AJ27">
        <v>1.4395029852794359</v>
      </c>
      <c r="AK27">
        <v>1.6473656009450166</v>
      </c>
      <c r="AL27">
        <v>1.8542704775937704</v>
      </c>
      <c r="AM27">
        <v>2.0671939762334985</v>
      </c>
      <c r="AN27">
        <v>2.2745073588090605</v>
      </c>
      <c r="AO27">
        <v>2.4746414453603709</v>
      </c>
      <c r="AP27">
        <v>2.6641390420542788</v>
      </c>
      <c r="AQ27">
        <v>2.8547681785011303</v>
      </c>
      <c r="AR27">
        <v>3.0369545418096795</v>
      </c>
      <c r="AS27">
        <v>3.2253670949145845</v>
      </c>
      <c r="AT27">
        <v>3.4153878049915138</v>
      </c>
      <c r="AU27">
        <v>3.6012617869957664</v>
      </c>
    </row>
    <row r="28" spans="1:47" x14ac:dyDescent="0.3">
      <c r="A28" t="s">
        <v>48</v>
      </c>
      <c r="B28" t="s">
        <v>49</v>
      </c>
      <c r="C28" t="s">
        <v>56</v>
      </c>
      <c r="D28" t="s">
        <v>51</v>
      </c>
      <c r="E28" t="s">
        <v>52</v>
      </c>
      <c r="F28" t="s">
        <v>64</v>
      </c>
      <c r="G28">
        <v>0.32679999999999992</v>
      </c>
      <c r="H28">
        <v>0.40795993457182123</v>
      </c>
      <c r="I28">
        <v>0.4065565143514408</v>
      </c>
      <c r="J28">
        <v>0.41417595288338011</v>
      </c>
      <c r="K28">
        <v>0.40693912845619645</v>
      </c>
      <c r="L28">
        <v>0.43693846510603368</v>
      </c>
      <c r="M28">
        <v>0.50295706778745897</v>
      </c>
      <c r="N28">
        <v>0.57195971938891632</v>
      </c>
      <c r="O28">
        <v>0.65097572331482945</v>
      </c>
      <c r="P28">
        <v>0.72064191340239458</v>
      </c>
      <c r="Q28">
        <v>0.84886096962843327</v>
      </c>
      <c r="R28">
        <v>0.89425460801296242</v>
      </c>
      <c r="S28">
        <v>0.95194350739575662</v>
      </c>
      <c r="T28">
        <v>0.96952648014905229</v>
      </c>
      <c r="U28">
        <v>1.0293844703096156</v>
      </c>
      <c r="V28">
        <v>1.0919703594499603</v>
      </c>
      <c r="W28">
        <v>1.1337650877870387</v>
      </c>
      <c r="X28">
        <v>1.189616021757657</v>
      </c>
      <c r="Y28">
        <v>1.24185009359817</v>
      </c>
      <c r="Z28">
        <v>1.2966169546542157</v>
      </c>
      <c r="AA28">
        <v>1.3479682324296305</v>
      </c>
      <c r="AB28">
        <v>1.3900930342398279</v>
      </c>
      <c r="AC28">
        <v>1.4188095635005862</v>
      </c>
      <c r="AD28">
        <v>1.434053942842175</v>
      </c>
      <c r="AE28">
        <v>1.4464664108814833</v>
      </c>
      <c r="AF28">
        <v>1.4540068649715896</v>
      </c>
      <c r="AG28">
        <v>1.4660030260012578</v>
      </c>
      <c r="AH28">
        <v>1.4853021552391206</v>
      </c>
      <c r="AI28">
        <v>1.5009457080698481</v>
      </c>
      <c r="AJ28">
        <v>1.5134836631810458</v>
      </c>
      <c r="AK28">
        <v>1.5310240494030596</v>
      </c>
      <c r="AL28">
        <v>1.5460835876499319</v>
      </c>
      <c r="AM28">
        <v>1.5620167942923699</v>
      </c>
      <c r="AN28">
        <v>1.5865533180328315</v>
      </c>
      <c r="AO28">
        <v>1.6096082745913391</v>
      </c>
      <c r="AP28">
        <v>1.6248209363912549</v>
      </c>
      <c r="AQ28">
        <v>1.6381049367648792</v>
      </c>
      <c r="AR28">
        <v>1.6498566444247897</v>
      </c>
      <c r="AS28">
        <v>1.6590616086842969</v>
      </c>
      <c r="AT28">
        <v>1.6673379620896265</v>
      </c>
      <c r="AU28">
        <v>1.6760111126832904</v>
      </c>
    </row>
    <row r="29" spans="1:47" x14ac:dyDescent="0.3">
      <c r="A29" t="s">
        <v>48</v>
      </c>
      <c r="B29" t="s">
        <v>49</v>
      </c>
      <c r="C29" t="s">
        <v>57</v>
      </c>
      <c r="D29" t="s">
        <v>51</v>
      </c>
      <c r="E29" t="s">
        <v>52</v>
      </c>
      <c r="F29" t="s">
        <v>64</v>
      </c>
      <c r="G29">
        <v>0</v>
      </c>
      <c r="H29">
        <v>0</v>
      </c>
      <c r="I29">
        <v>0</v>
      </c>
      <c r="J29">
        <v>0</v>
      </c>
      <c r="K29">
        <v>0.25269999999999998</v>
      </c>
      <c r="L29">
        <v>0.1767</v>
      </c>
      <c r="M29">
        <v>0.1971</v>
      </c>
      <c r="N29">
        <v>0.17849999999999999</v>
      </c>
      <c r="O29">
        <v>0.72889999999999999</v>
      </c>
      <c r="P29">
        <v>1.1445000000000001</v>
      </c>
      <c r="Q29">
        <v>1.4194</v>
      </c>
      <c r="R29">
        <v>1.401</v>
      </c>
      <c r="S29">
        <v>1.3678999999999999</v>
      </c>
      <c r="T29">
        <v>1.2504999999999999</v>
      </c>
      <c r="U29">
        <v>1.0646</v>
      </c>
      <c r="V29">
        <v>1.1851</v>
      </c>
      <c r="W29">
        <v>1.1753495733650197</v>
      </c>
      <c r="X29">
        <v>1.1629073076330014</v>
      </c>
      <c r="Y29">
        <v>1.154507936410442</v>
      </c>
      <c r="Z29">
        <v>1.143460960754332</v>
      </c>
      <c r="AA29">
        <v>1.1312705038531314</v>
      </c>
      <c r="AB29">
        <v>1.1189660853820302</v>
      </c>
      <c r="AC29">
        <v>1.1059451945523446</v>
      </c>
      <c r="AD29">
        <v>1.0920075842346302</v>
      </c>
      <c r="AE29">
        <v>1.0772417327804849</v>
      </c>
      <c r="AF29">
        <v>1.0619219913111575</v>
      </c>
      <c r="AG29">
        <v>1.0445042661860242</v>
      </c>
      <c r="AH29">
        <v>1.0237811529351899</v>
      </c>
      <c r="AI29">
        <v>1.0007176315266755</v>
      </c>
      <c r="AJ29">
        <v>0.97251466703934253</v>
      </c>
      <c r="AK29">
        <v>0.93313590077101438</v>
      </c>
      <c r="AL29">
        <v>0.89353172601195729</v>
      </c>
      <c r="AM29">
        <v>0.85211143315367455</v>
      </c>
      <c r="AN29">
        <v>0.81030717306070732</v>
      </c>
      <c r="AO29">
        <v>0.76900161549262736</v>
      </c>
      <c r="AP29">
        <v>0.73181224101061482</v>
      </c>
      <c r="AQ29">
        <v>0.69320021566596146</v>
      </c>
      <c r="AR29">
        <v>0.65527114188387037</v>
      </c>
      <c r="AS29">
        <v>0.6156318377880976</v>
      </c>
      <c r="AT29">
        <v>0.57526920666832237</v>
      </c>
      <c r="AU29">
        <v>0.53550004058811573</v>
      </c>
    </row>
    <row r="30" spans="1:47" x14ac:dyDescent="0.3">
      <c r="A30" t="s">
        <v>48</v>
      </c>
      <c r="B30" t="s">
        <v>49</v>
      </c>
      <c r="C30" t="s">
        <v>58</v>
      </c>
      <c r="D30" t="s">
        <v>51</v>
      </c>
      <c r="E30" t="s">
        <v>52</v>
      </c>
      <c r="F30" t="s">
        <v>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3">
      <c r="A31" t="s">
        <v>48</v>
      </c>
      <c r="B31" t="s">
        <v>49</v>
      </c>
      <c r="C31" t="s">
        <v>59</v>
      </c>
      <c r="D31" t="s">
        <v>51</v>
      </c>
      <c r="E31" t="s">
        <v>52</v>
      </c>
      <c r="F31" t="s">
        <v>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 t="s">
        <v>48</v>
      </c>
      <c r="B32" t="s">
        <v>49</v>
      </c>
      <c r="C32" t="s">
        <v>67</v>
      </c>
      <c r="D32" t="s">
        <v>51</v>
      </c>
      <c r="E32" t="s">
        <v>52</v>
      </c>
      <c r="F32" t="s">
        <v>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2.789507614246047E-6</v>
      </c>
      <c r="R32">
        <v>5.623141192302439E-6</v>
      </c>
      <c r="S32">
        <v>9.4130123799368274E-6</v>
      </c>
      <c r="T32">
        <v>1.4612533951949206E-5</v>
      </c>
      <c r="U32">
        <v>1.8884102428110594E-5</v>
      </c>
      <c r="V32">
        <v>2.4533942769149864E-5</v>
      </c>
      <c r="W32">
        <v>5.0343166400727225E-5</v>
      </c>
      <c r="X32">
        <v>9.7231354600141071E-5</v>
      </c>
      <c r="Y32">
        <v>1.4726274651197222E-4</v>
      </c>
      <c r="Z32">
        <v>1.9432056540235465E-4</v>
      </c>
      <c r="AA32">
        <v>2.6139749212746228E-4</v>
      </c>
      <c r="AB32">
        <v>3.2835443124559159E-4</v>
      </c>
      <c r="AC32">
        <v>4.1669471505827291E-4</v>
      </c>
      <c r="AD32">
        <v>5.8476992762715506E-4</v>
      </c>
      <c r="AE32">
        <v>8.2512522757473435E-4</v>
      </c>
      <c r="AF32">
        <v>1.1429464260024212E-3</v>
      </c>
      <c r="AG32">
        <v>1.5349662065104706E-3</v>
      </c>
      <c r="AH32">
        <v>2.0781330832551521E-3</v>
      </c>
      <c r="AI32">
        <v>2.7641751398017654E-3</v>
      </c>
      <c r="AJ32">
        <v>3.638096485854204E-3</v>
      </c>
      <c r="AK32">
        <v>4.7994921518863618E-3</v>
      </c>
      <c r="AL32">
        <v>6.4552440003076608E-3</v>
      </c>
      <c r="AM32">
        <v>8.5835155578241201E-3</v>
      </c>
      <c r="AN32">
        <v>1.1237810604745284E-2</v>
      </c>
      <c r="AO32">
        <v>1.4539983182920104E-2</v>
      </c>
      <c r="AP32">
        <v>1.8663800032304147E-2</v>
      </c>
      <c r="AQ32">
        <v>2.4122503764834265E-2</v>
      </c>
      <c r="AR32">
        <v>3.1038615130758271E-2</v>
      </c>
      <c r="AS32">
        <v>4.0596126718729031E-2</v>
      </c>
      <c r="AT32">
        <v>5.3428496130661716E-2</v>
      </c>
      <c r="AU32">
        <v>7.0004917960949833E-2</v>
      </c>
    </row>
    <row r="33" spans="1:47" x14ac:dyDescent="0.3">
      <c r="A33" t="s">
        <v>48</v>
      </c>
      <c r="B33" t="s">
        <v>49</v>
      </c>
      <c r="C33" t="s">
        <v>50</v>
      </c>
      <c r="D33" t="s">
        <v>51</v>
      </c>
      <c r="E33" t="s">
        <v>52</v>
      </c>
      <c r="F33" t="s">
        <v>53</v>
      </c>
      <c r="G33">
        <v>10.969209024886029</v>
      </c>
      <c r="H33">
        <v>11.083932771644044</v>
      </c>
      <c r="I33">
        <v>11.291197043270969</v>
      </c>
      <c r="J33">
        <v>11.439890271368341</v>
      </c>
      <c r="K33">
        <v>11.577076425721129</v>
      </c>
      <c r="L33">
        <v>11.51041131517704</v>
      </c>
      <c r="M33">
        <v>11.957751494530035</v>
      </c>
      <c r="N33">
        <v>11.974943166262399</v>
      </c>
      <c r="O33">
        <v>12.095139787064401</v>
      </c>
      <c r="P33">
        <v>11.469182225814253</v>
      </c>
      <c r="Q33">
        <v>11.481402998835971</v>
      </c>
      <c r="R33">
        <v>11.575650465983887</v>
      </c>
      <c r="S33">
        <v>11.287281360985553</v>
      </c>
      <c r="T33">
        <v>10.965410633126327</v>
      </c>
      <c r="U33">
        <v>10.311196860740584</v>
      </c>
      <c r="V33">
        <v>10.347225280262368</v>
      </c>
      <c r="W33">
        <v>10.18848436531195</v>
      </c>
      <c r="X33">
        <v>10.012757977762716</v>
      </c>
      <c r="Y33">
        <v>9.8004158409341553</v>
      </c>
      <c r="Z33">
        <v>9.6036106358139239</v>
      </c>
      <c r="AA33">
        <v>9.433141439425393</v>
      </c>
      <c r="AB33">
        <v>9.257684333519185</v>
      </c>
      <c r="AC33">
        <v>9.0694139416068342</v>
      </c>
      <c r="AD33">
        <v>8.8856485978872684</v>
      </c>
      <c r="AE33">
        <v>8.6949485370613324</v>
      </c>
      <c r="AF33">
        <v>8.4981558706401028</v>
      </c>
      <c r="AG33">
        <v>8.3037898772282421</v>
      </c>
      <c r="AH33">
        <v>8.109475606296364</v>
      </c>
      <c r="AI33">
        <v>7.8952591918812693</v>
      </c>
      <c r="AJ33">
        <v>7.6804922426834707</v>
      </c>
      <c r="AK33">
        <v>7.4525158555186497</v>
      </c>
      <c r="AL33">
        <v>7.2094964458461916</v>
      </c>
      <c r="AM33">
        <v>6.9573086783432361</v>
      </c>
      <c r="AN33">
        <v>6.7063029730074692</v>
      </c>
      <c r="AO33">
        <v>6.4468370279276241</v>
      </c>
      <c r="AP33">
        <v>6.1821372768394438</v>
      </c>
      <c r="AQ33">
        <v>5.9149389618462518</v>
      </c>
      <c r="AR33">
        <v>5.6498642404836499</v>
      </c>
      <c r="AS33">
        <v>5.3925230332062446</v>
      </c>
      <c r="AT33">
        <v>5.1390471183681514</v>
      </c>
      <c r="AU33">
        <v>4.8940784095891852</v>
      </c>
    </row>
    <row r="34" spans="1:47" x14ac:dyDescent="0.3">
      <c r="A34" t="s">
        <v>48</v>
      </c>
      <c r="B34" t="s">
        <v>49</v>
      </c>
      <c r="C34" t="s">
        <v>54</v>
      </c>
      <c r="D34" t="s">
        <v>51</v>
      </c>
      <c r="E34" t="s">
        <v>52</v>
      </c>
      <c r="F34" t="s">
        <v>53</v>
      </c>
      <c r="G34">
        <v>10.828999999999997</v>
      </c>
      <c r="H34">
        <v>10.948447220201366</v>
      </c>
      <c r="I34">
        <v>11.157444096126524</v>
      </c>
      <c r="J34">
        <v>11.303634140164734</v>
      </c>
      <c r="K34">
        <v>11.43536265797062</v>
      </c>
      <c r="L34">
        <v>11.371799730265941</v>
      </c>
      <c r="M34">
        <v>11.777056322279275</v>
      </c>
      <c r="N34">
        <v>11.507027428065742</v>
      </c>
      <c r="O34">
        <v>11.666205772405007</v>
      </c>
      <c r="P34">
        <v>10.947145502338291</v>
      </c>
      <c r="Q34">
        <v>11.091329182449423</v>
      </c>
      <c r="R34">
        <v>11.089319756335218</v>
      </c>
      <c r="S34">
        <v>10.778990770406216</v>
      </c>
      <c r="T34">
        <v>10.470147735897907</v>
      </c>
      <c r="U34">
        <v>9.7770479955374423</v>
      </c>
      <c r="V34">
        <v>9.8603914388590255</v>
      </c>
      <c r="W34">
        <v>9.7028801200270021</v>
      </c>
      <c r="X34">
        <v>9.5240886506239022</v>
      </c>
      <c r="Y34">
        <v>9.3048307003168098</v>
      </c>
      <c r="Z34">
        <v>9.0984755323538771</v>
      </c>
      <c r="AA34">
        <v>8.9170291089494338</v>
      </c>
      <c r="AB34">
        <v>8.7281142998965766</v>
      </c>
      <c r="AC34">
        <v>8.5239303585521817</v>
      </c>
      <c r="AD34">
        <v>8.3233326047868985</v>
      </c>
      <c r="AE34">
        <v>8.1135732841111956</v>
      </c>
      <c r="AF34">
        <v>7.8956194197141114</v>
      </c>
      <c r="AG34">
        <v>7.678058995624311</v>
      </c>
      <c r="AH34">
        <v>7.4571968799494481</v>
      </c>
      <c r="AI34">
        <v>7.2102541208635937</v>
      </c>
      <c r="AJ34">
        <v>6.9594940294377388</v>
      </c>
      <c r="AK34">
        <v>6.6900088184874651</v>
      </c>
      <c r="AL34">
        <v>6.40303199278077</v>
      </c>
      <c r="AM34">
        <v>6.1058499252919924</v>
      </c>
      <c r="AN34">
        <v>5.8115972222452816</v>
      </c>
      <c r="AO34">
        <v>5.5071164929305612</v>
      </c>
      <c r="AP34">
        <v>5.196661045900723</v>
      </c>
      <c r="AQ34">
        <v>4.8842915367504451</v>
      </c>
      <c r="AR34">
        <v>4.5744024849543248</v>
      </c>
      <c r="AS34">
        <v>4.2733779817544235</v>
      </c>
      <c r="AT34">
        <v>3.9759192239614256</v>
      </c>
      <c r="AU34">
        <v>3.6865665844214699</v>
      </c>
    </row>
    <row r="35" spans="1:47" x14ac:dyDescent="0.3">
      <c r="A35" t="s">
        <v>48</v>
      </c>
      <c r="B35" t="s">
        <v>49</v>
      </c>
      <c r="C35" t="s">
        <v>55</v>
      </c>
      <c r="D35" t="s">
        <v>51</v>
      </c>
      <c r="E35" t="s">
        <v>52</v>
      </c>
      <c r="F35" t="s">
        <v>53</v>
      </c>
      <c r="G35">
        <v>0.14002602772803929</v>
      </c>
      <c r="H35">
        <v>0.1354667542539828</v>
      </c>
      <c r="I35">
        <v>0.13373291632467094</v>
      </c>
      <c r="J35">
        <v>0.13618320889114205</v>
      </c>
      <c r="K35">
        <v>0.14165142650389304</v>
      </c>
      <c r="L35">
        <v>0.13851416870139213</v>
      </c>
      <c r="M35">
        <v>0.13913758043048738</v>
      </c>
      <c r="N35">
        <v>0.13663907480050819</v>
      </c>
      <c r="O35">
        <v>0.14071800766098627</v>
      </c>
      <c r="P35">
        <v>0.14712648576474607</v>
      </c>
      <c r="Q35">
        <v>0.15534260639872927</v>
      </c>
      <c r="R35">
        <v>0.15784447869924786</v>
      </c>
      <c r="S35">
        <v>0.1646827125282872</v>
      </c>
      <c r="T35">
        <v>0.16200692608831638</v>
      </c>
      <c r="U35">
        <v>0.14546309923161777</v>
      </c>
      <c r="V35">
        <v>0.15016706445490646</v>
      </c>
      <c r="W35">
        <v>0.15201271366632296</v>
      </c>
      <c r="X35">
        <v>0.15821649513113023</v>
      </c>
      <c r="Y35">
        <v>0.16805451205701563</v>
      </c>
      <c r="Z35">
        <v>0.17934566513836758</v>
      </c>
      <c r="AA35">
        <v>0.19211628075777493</v>
      </c>
      <c r="AB35">
        <v>0.20665438914711631</v>
      </c>
      <c r="AC35">
        <v>0.22317021932201186</v>
      </c>
      <c r="AD35">
        <v>0.24105413139512979</v>
      </c>
      <c r="AE35">
        <v>0.26108092718988629</v>
      </c>
      <c r="AF35">
        <v>0.2834871091552833</v>
      </c>
      <c r="AG35">
        <v>0.30757992575756343</v>
      </c>
      <c r="AH35">
        <v>0.33495578799868958</v>
      </c>
      <c r="AI35">
        <v>0.36984669287610666</v>
      </c>
      <c r="AJ35">
        <v>0.40885206764707283</v>
      </c>
      <c r="AK35">
        <v>0.45437570235949898</v>
      </c>
      <c r="AL35">
        <v>0.5029803601994236</v>
      </c>
      <c r="AM35">
        <v>0.55224633508686549</v>
      </c>
      <c r="AN35">
        <v>0.59824028114278649</v>
      </c>
      <c r="AO35">
        <v>0.64564199791348775</v>
      </c>
      <c r="AP35">
        <v>0.69266016856698231</v>
      </c>
      <c r="AQ35">
        <v>0.73773581188794446</v>
      </c>
      <c r="AR35">
        <v>0.78166678606137008</v>
      </c>
      <c r="AS35">
        <v>0.82423493639038403</v>
      </c>
      <c r="AT35">
        <v>0.86667005459959501</v>
      </c>
      <c r="AU35">
        <v>0.90928413828541887</v>
      </c>
    </row>
    <row r="36" spans="1:47" x14ac:dyDescent="0.3">
      <c r="A36" t="s">
        <v>48</v>
      </c>
      <c r="B36" t="s">
        <v>49</v>
      </c>
      <c r="C36" t="s">
        <v>56</v>
      </c>
      <c r="D36" t="s">
        <v>51</v>
      </c>
      <c r="E36" t="s">
        <v>52</v>
      </c>
      <c r="F36" t="s">
        <v>53</v>
      </c>
      <c r="G36">
        <v>1.8299715799193871E-4</v>
      </c>
      <c r="H36">
        <v>1.8797188695239189E-5</v>
      </c>
      <c r="I36">
        <v>2.0030819774478921E-5</v>
      </c>
      <c r="J36">
        <v>7.2922312465815013E-5</v>
      </c>
      <c r="K36">
        <v>6.2341246615894012E-5</v>
      </c>
      <c r="L36">
        <v>9.7416209706170415E-5</v>
      </c>
      <c r="M36">
        <v>1.5759182027225241E-4</v>
      </c>
      <c r="N36">
        <v>8.7666339614809476E-4</v>
      </c>
      <c r="O36">
        <v>1.0160069984071986E-3</v>
      </c>
      <c r="P36">
        <v>1.7102377112158361E-3</v>
      </c>
      <c r="Q36">
        <v>6.0312099878197002E-3</v>
      </c>
      <c r="R36">
        <v>7.1862309494197061E-3</v>
      </c>
      <c r="S36">
        <v>8.8078780510493244E-3</v>
      </c>
      <c r="T36">
        <v>1.3755971140102645E-2</v>
      </c>
      <c r="U36">
        <v>1.408576597152387E-2</v>
      </c>
      <c r="V36">
        <v>1.6166776948434596E-2</v>
      </c>
      <c r="W36">
        <v>1.8210284587060196E-2</v>
      </c>
      <c r="X36">
        <v>2.0904789571479801E-2</v>
      </c>
      <c r="Y36">
        <v>2.5146133373013954E-2</v>
      </c>
      <c r="Z36">
        <v>3.0150384900669812E-2</v>
      </c>
      <c r="AA36">
        <v>3.4295987661859095E-2</v>
      </c>
      <c r="AB36">
        <v>3.939876526988137E-2</v>
      </c>
      <c r="AC36">
        <v>4.548038855619288E-2</v>
      </c>
      <c r="AD36">
        <v>5.0992965790843586E-2</v>
      </c>
      <c r="AE36">
        <v>5.6891093281846411E-2</v>
      </c>
      <c r="AF36">
        <v>6.2775787065568911E-2</v>
      </c>
      <c r="AG36">
        <v>6.8993309862043023E-2</v>
      </c>
      <c r="AH36">
        <v>7.5392850903709147E-2</v>
      </c>
      <c r="AI36">
        <v>8.1318001261366332E-2</v>
      </c>
      <c r="AJ36">
        <v>8.6515819592368037E-2</v>
      </c>
      <c r="AK36">
        <v>9.1317329541743444E-2</v>
      </c>
      <c r="AL36">
        <v>9.6055421360314558E-2</v>
      </c>
      <c r="AM36">
        <v>0.10149090501153613</v>
      </c>
      <c r="AN36">
        <v>0.10833133919617313</v>
      </c>
      <c r="AO36">
        <v>0.11586462158099325</v>
      </c>
      <c r="AP36">
        <v>0.12472004255745656</v>
      </c>
      <c r="AQ36">
        <v>0.13499055935141036</v>
      </c>
      <c r="AR36">
        <v>0.14596888221155047</v>
      </c>
      <c r="AS36">
        <v>0.15689372731805173</v>
      </c>
      <c r="AT36">
        <v>0.16813573355368006</v>
      </c>
      <c r="AU36">
        <v>0.17933304276885714</v>
      </c>
    </row>
    <row r="37" spans="1:47" x14ac:dyDescent="0.3">
      <c r="A37" t="s">
        <v>48</v>
      </c>
      <c r="B37" t="s">
        <v>49</v>
      </c>
      <c r="C37" t="s">
        <v>57</v>
      </c>
      <c r="D37" t="s">
        <v>51</v>
      </c>
      <c r="E37" t="s">
        <v>52</v>
      </c>
      <c r="F37" t="s">
        <v>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4.1399999999999999E-2</v>
      </c>
      <c r="N37">
        <v>0.33040000000000003</v>
      </c>
      <c r="O37">
        <v>0.28720000000000001</v>
      </c>
      <c r="P37">
        <v>0.37319999999999998</v>
      </c>
      <c r="Q37">
        <v>0.22869999999999999</v>
      </c>
      <c r="R37">
        <v>0.32129999999999997</v>
      </c>
      <c r="S37">
        <v>0.33479999999999999</v>
      </c>
      <c r="T37">
        <v>0.31950000000000001</v>
      </c>
      <c r="U37">
        <v>0.37459999999999999</v>
      </c>
      <c r="V37">
        <v>0.32050000000000001</v>
      </c>
      <c r="W37">
        <v>0.31537424737101338</v>
      </c>
      <c r="X37">
        <v>0.30952946441430357</v>
      </c>
      <c r="Y37">
        <v>0.30235098306917668</v>
      </c>
      <c r="Z37">
        <v>0.29558834348804747</v>
      </c>
      <c r="AA37">
        <v>0.28963589622690761</v>
      </c>
      <c r="AB37">
        <v>0.28343570063362111</v>
      </c>
      <c r="AC37">
        <v>0.27673391945170467</v>
      </c>
      <c r="AD37">
        <v>0.27015016232335959</v>
      </c>
      <c r="AE37">
        <v>0.263265389629949</v>
      </c>
      <c r="AF37">
        <v>0.25611094158996717</v>
      </c>
      <c r="AG37">
        <v>0.24896779940160921</v>
      </c>
      <c r="AH37">
        <v>0.24171339619336019</v>
      </c>
      <c r="AI37">
        <v>0.23359874646785575</v>
      </c>
      <c r="AJ37">
        <v>0.22535591015350662</v>
      </c>
      <c r="AK37">
        <v>0.21649448367914323</v>
      </c>
      <c r="AL37">
        <v>0.20705774987578859</v>
      </c>
      <c r="AM37">
        <v>0.19728576143103069</v>
      </c>
      <c r="AN37">
        <v>0.18761140235655854</v>
      </c>
      <c r="AO37">
        <v>0.17760037311393484</v>
      </c>
      <c r="AP37">
        <v>0.16739294345061731</v>
      </c>
      <c r="AQ37">
        <v>0.15712335278020606</v>
      </c>
      <c r="AR37">
        <v>0.14693534009163797</v>
      </c>
      <c r="AS37">
        <v>0.13703875652726394</v>
      </c>
      <c r="AT37">
        <v>0.12725871276795098</v>
      </c>
      <c r="AU37">
        <v>0.1177438888166933</v>
      </c>
    </row>
    <row r="38" spans="1:47" x14ac:dyDescent="0.3">
      <c r="A38" t="s">
        <v>48</v>
      </c>
      <c r="B38" t="s">
        <v>49</v>
      </c>
      <c r="C38" t="s">
        <v>58</v>
      </c>
      <c r="D38" t="s">
        <v>51</v>
      </c>
      <c r="E38" t="s">
        <v>52</v>
      </c>
      <c r="F38" t="s">
        <v>53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3">
      <c r="A39" t="s">
        <v>48</v>
      </c>
      <c r="B39" t="s">
        <v>49</v>
      </c>
      <c r="C39" t="s">
        <v>59</v>
      </c>
      <c r="D39" t="s">
        <v>51</v>
      </c>
      <c r="E39" t="s">
        <v>52</v>
      </c>
      <c r="F39" t="s">
        <v>53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 t="s">
        <v>48</v>
      </c>
      <c r="B40" t="s">
        <v>49</v>
      </c>
      <c r="C40" t="s">
        <v>67</v>
      </c>
      <c r="D40" t="s">
        <v>51</v>
      </c>
      <c r="E40" t="s">
        <v>52</v>
      </c>
      <c r="F40" t="s">
        <v>53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6.9996605521324812E-6</v>
      </c>
      <c r="X40">
        <v>1.8578021900289956E-5</v>
      </c>
      <c r="Y40">
        <v>3.3512118139828073E-5</v>
      </c>
      <c r="Z40">
        <v>5.0709932961809389E-5</v>
      </c>
      <c r="AA40">
        <v>6.4165829418015924E-5</v>
      </c>
      <c r="AB40">
        <v>8.117857198878365E-5</v>
      </c>
      <c r="AC40">
        <v>9.9055724742398127E-5</v>
      </c>
      <c r="AD40">
        <v>1.1873359103646924E-4</v>
      </c>
      <c r="AE40">
        <v>1.3784284845591306E-4</v>
      </c>
      <c r="AF40">
        <v>1.6261311517325595E-4</v>
      </c>
      <c r="AG40">
        <v>1.8984658271625711E-4</v>
      </c>
      <c r="AH40">
        <v>2.1669125115844127E-4</v>
      </c>
      <c r="AI40">
        <v>2.4163041234636696E-4</v>
      </c>
      <c r="AJ40">
        <v>2.744158527847402E-4</v>
      </c>
      <c r="AK40">
        <v>3.1952145079877609E-4</v>
      </c>
      <c r="AL40">
        <v>3.7092162989548405E-4</v>
      </c>
      <c r="AM40">
        <v>4.3575152181168849E-4</v>
      </c>
      <c r="AN40">
        <v>5.2272806666970749E-4</v>
      </c>
      <c r="AO40">
        <v>6.1354238864803781E-4</v>
      </c>
      <c r="AP40">
        <v>7.0307636366447111E-4</v>
      </c>
      <c r="AQ40">
        <v>7.9770107624587078E-4</v>
      </c>
      <c r="AR40">
        <v>8.9074716476657105E-4</v>
      </c>
      <c r="AS40">
        <v>9.776312161210081E-4</v>
      </c>
      <c r="AT40">
        <v>1.0633934854991686E-3</v>
      </c>
      <c r="AU40">
        <v>1.1507552967460746E-3</v>
      </c>
    </row>
    <row r="41" spans="1:47" x14ac:dyDescent="0.3">
      <c r="A41" t="s">
        <v>48</v>
      </c>
      <c r="B41" t="s">
        <v>49</v>
      </c>
      <c r="C41" t="s">
        <v>50</v>
      </c>
      <c r="D41" t="s">
        <v>51</v>
      </c>
      <c r="E41" t="s">
        <v>52</v>
      </c>
      <c r="F41" t="s">
        <v>66</v>
      </c>
      <c r="G41">
        <v>9.4378220665713126</v>
      </c>
      <c r="H41">
        <v>9.3605827282335063</v>
      </c>
      <c r="I41">
        <v>9.0774906080568698</v>
      </c>
      <c r="J41">
        <v>9.8860284389534563</v>
      </c>
      <c r="K41">
        <v>11.059189754525832</v>
      </c>
      <c r="L41">
        <v>11.830690498905708</v>
      </c>
      <c r="M41">
        <v>13.026544292364441</v>
      </c>
      <c r="N41">
        <v>14.383712903075565</v>
      </c>
      <c r="O41">
        <v>15.30256487214479</v>
      </c>
      <c r="P41">
        <v>15.663498162270722</v>
      </c>
      <c r="Q41">
        <v>16.710180232077661</v>
      </c>
      <c r="R41">
        <v>16.930579747386702</v>
      </c>
      <c r="S41">
        <v>16.174481818429602</v>
      </c>
      <c r="T41">
        <v>15.133158477412296</v>
      </c>
      <c r="U41">
        <v>15.158592851720703</v>
      </c>
      <c r="V41">
        <v>16.017994227927066</v>
      </c>
      <c r="W41">
        <v>16.491162485502283</v>
      </c>
      <c r="X41">
        <v>16.879360882947317</v>
      </c>
      <c r="Y41">
        <v>17.173148048980295</v>
      </c>
      <c r="Z41">
        <v>17.318743847545935</v>
      </c>
      <c r="AA41">
        <v>17.404175256911827</v>
      </c>
      <c r="AB41">
        <v>17.507791591859917</v>
      </c>
      <c r="AC41">
        <v>17.583752284156233</v>
      </c>
      <c r="AD41">
        <v>17.633835372903601</v>
      </c>
      <c r="AE41">
        <v>17.483513575071839</v>
      </c>
      <c r="AF41">
        <v>17.26559582796817</v>
      </c>
      <c r="AG41">
        <v>16.997372514487747</v>
      </c>
      <c r="AH41">
        <v>16.696619192913875</v>
      </c>
      <c r="AI41">
        <v>16.351958565164399</v>
      </c>
      <c r="AJ41">
        <v>15.958197287892228</v>
      </c>
      <c r="AK41">
        <v>15.496939071470083</v>
      </c>
      <c r="AL41">
        <v>14.962070009152082</v>
      </c>
      <c r="AM41">
        <v>14.344542630865625</v>
      </c>
      <c r="AN41">
        <v>13.694331465248002</v>
      </c>
      <c r="AO41">
        <v>13.154515561855067</v>
      </c>
      <c r="AP41">
        <v>12.619128020902272</v>
      </c>
      <c r="AQ41">
        <v>12.093789959135052</v>
      </c>
      <c r="AR41">
        <v>11.587519419673708</v>
      </c>
      <c r="AS41">
        <v>11.099239894606804</v>
      </c>
      <c r="AT41">
        <v>10.630777841606596</v>
      </c>
      <c r="AU41">
        <v>10.181871855895665</v>
      </c>
    </row>
    <row r="42" spans="1:47" x14ac:dyDescent="0.3">
      <c r="A42" t="s">
        <v>48</v>
      </c>
      <c r="B42" t="s">
        <v>49</v>
      </c>
      <c r="C42" t="s">
        <v>54</v>
      </c>
      <c r="D42" t="s">
        <v>51</v>
      </c>
      <c r="E42" t="s">
        <v>52</v>
      </c>
      <c r="F42" t="s">
        <v>66</v>
      </c>
      <c r="G42">
        <v>9.0654999999999983</v>
      </c>
      <c r="H42">
        <v>8.9917484005855783</v>
      </c>
      <c r="I42">
        <v>8.7064540951519138</v>
      </c>
      <c r="J42">
        <v>9.4800322909800556</v>
      </c>
      <c r="K42">
        <v>10.710384673325658</v>
      </c>
      <c r="L42">
        <v>11.470276778235792</v>
      </c>
      <c r="M42">
        <v>12.659898778765863</v>
      </c>
      <c r="N42">
        <v>13.995660883678012</v>
      </c>
      <c r="O42">
        <v>14.586719660787749</v>
      </c>
      <c r="P42">
        <v>14.752764532462308</v>
      </c>
      <c r="Q42">
        <v>15.566354542209616</v>
      </c>
      <c r="R42">
        <v>15.740463699824923</v>
      </c>
      <c r="S42">
        <v>15.102978839287612</v>
      </c>
      <c r="T42">
        <v>14.138676039627299</v>
      </c>
      <c r="U42">
        <v>14.225718155384589</v>
      </c>
      <c r="V42">
        <v>15.09982160504669</v>
      </c>
      <c r="W42">
        <v>15.544125051851108</v>
      </c>
      <c r="X42">
        <v>15.903957517927781</v>
      </c>
      <c r="Y42">
        <v>16.169963096934001</v>
      </c>
      <c r="Z42">
        <v>16.291628930184146</v>
      </c>
      <c r="AA42">
        <v>16.35640367874452</v>
      </c>
      <c r="AB42">
        <v>16.439296223432997</v>
      </c>
      <c r="AC42">
        <v>16.494120630027464</v>
      </c>
      <c r="AD42">
        <v>16.523360359349716</v>
      </c>
      <c r="AE42">
        <v>16.350234640151655</v>
      </c>
      <c r="AF42">
        <v>16.108727521675345</v>
      </c>
      <c r="AG42">
        <v>15.816396082475382</v>
      </c>
      <c r="AH42">
        <v>15.49070504365057</v>
      </c>
      <c r="AI42">
        <v>15.121656434029795</v>
      </c>
      <c r="AJ42">
        <v>14.704508794106069</v>
      </c>
      <c r="AK42">
        <v>14.219527522233234</v>
      </c>
      <c r="AL42">
        <v>13.658958106242764</v>
      </c>
      <c r="AM42">
        <v>13.013171874263351</v>
      </c>
      <c r="AN42">
        <v>12.331060016657091</v>
      </c>
      <c r="AO42">
        <v>11.764826379513451</v>
      </c>
      <c r="AP42">
        <v>11.201971948099477</v>
      </c>
      <c r="AQ42">
        <v>10.647293386448531</v>
      </c>
      <c r="AR42">
        <v>10.109234934556866</v>
      </c>
      <c r="AS42">
        <v>9.5852317764170731</v>
      </c>
      <c r="AT42">
        <v>9.0748943132377491</v>
      </c>
      <c r="AU42">
        <v>8.5758800253413874</v>
      </c>
    </row>
    <row r="43" spans="1:47" x14ac:dyDescent="0.3">
      <c r="A43" t="s">
        <v>48</v>
      </c>
      <c r="B43" t="s">
        <v>49</v>
      </c>
      <c r="C43" t="s">
        <v>55</v>
      </c>
      <c r="D43" t="s">
        <v>51</v>
      </c>
      <c r="E43" t="s">
        <v>52</v>
      </c>
      <c r="F43" t="s">
        <v>66</v>
      </c>
      <c r="G43">
        <v>0.37229999999999996</v>
      </c>
      <c r="H43">
        <v>0.36881083276848714</v>
      </c>
      <c r="I43">
        <v>0.37101437899267076</v>
      </c>
      <c r="J43">
        <v>0.37776838010793901</v>
      </c>
      <c r="K43">
        <v>0.33528032632178451</v>
      </c>
      <c r="L43">
        <v>0.30718887725659955</v>
      </c>
      <c r="M43">
        <v>0.26892070760400927</v>
      </c>
      <c r="N43">
        <v>0.28192605707923907</v>
      </c>
      <c r="O43">
        <v>0.27441947067267486</v>
      </c>
      <c r="P43">
        <v>0.2482056560433526</v>
      </c>
      <c r="Q43">
        <v>0.25709935668319395</v>
      </c>
      <c r="R43">
        <v>0.2564936581179092</v>
      </c>
      <c r="S43">
        <v>0.24888058252306391</v>
      </c>
      <c r="T43">
        <v>0.24706262550939931</v>
      </c>
      <c r="U43">
        <v>0.23405488100111935</v>
      </c>
      <c r="V43">
        <v>0.23915281781221995</v>
      </c>
      <c r="W43">
        <v>0.24506879721391925</v>
      </c>
      <c r="X43">
        <v>0.25185735080372407</v>
      </c>
      <c r="Y43">
        <v>0.25906347262798474</v>
      </c>
      <c r="Z43">
        <v>0.26675887746046656</v>
      </c>
      <c r="AA43">
        <v>0.27410126648414712</v>
      </c>
      <c r="AB43">
        <v>0.28113065382100821</v>
      </c>
      <c r="AC43">
        <v>0.28892716481618069</v>
      </c>
      <c r="AD43">
        <v>0.29768548773969505</v>
      </c>
      <c r="AE43">
        <v>0.30848455009638692</v>
      </c>
      <c r="AF43">
        <v>0.32052495054480379</v>
      </c>
      <c r="AG43">
        <v>0.33340108006634145</v>
      </c>
      <c r="AH43">
        <v>0.34673949930031894</v>
      </c>
      <c r="AI43">
        <v>0.36046278820661976</v>
      </c>
      <c r="AJ43">
        <v>0.37522988396327556</v>
      </c>
      <c r="AK43">
        <v>0.39159172544310467</v>
      </c>
      <c r="AL43">
        <v>0.41006672525783494</v>
      </c>
      <c r="AM43">
        <v>0.43116927325584514</v>
      </c>
      <c r="AN43">
        <v>0.45448174722716222</v>
      </c>
      <c r="AO43">
        <v>0.47709355678444759</v>
      </c>
      <c r="AP43">
        <v>0.50028456868531546</v>
      </c>
      <c r="AQ43">
        <v>0.5240112159770377</v>
      </c>
      <c r="AR43">
        <v>0.54827105889518424</v>
      </c>
      <c r="AS43">
        <v>0.57436335696037299</v>
      </c>
      <c r="AT43">
        <v>0.60281623937005357</v>
      </c>
      <c r="AU43">
        <v>0.63454657175728912</v>
      </c>
    </row>
    <row r="44" spans="1:47" x14ac:dyDescent="0.3">
      <c r="A44" t="s">
        <v>48</v>
      </c>
      <c r="B44" t="s">
        <v>49</v>
      </c>
      <c r="C44" t="s">
        <v>56</v>
      </c>
      <c r="D44" t="s">
        <v>51</v>
      </c>
      <c r="E44" t="s">
        <v>52</v>
      </c>
      <c r="F44" t="s">
        <v>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2.9134406277365734E-3</v>
      </c>
      <c r="X44">
        <v>8.2682870693559524E-3</v>
      </c>
      <c r="Y44">
        <v>1.6878593205931866E-2</v>
      </c>
      <c r="Z44">
        <v>2.7691560425470739E-2</v>
      </c>
      <c r="AA44">
        <v>3.8147255796482635E-2</v>
      </c>
      <c r="AB44">
        <v>4.8156904065424833E-2</v>
      </c>
      <c r="AC44">
        <v>5.9080742888212634E-2</v>
      </c>
      <c r="AD44">
        <v>6.9912631304596518E-2</v>
      </c>
      <c r="AE44">
        <v>8.9838101335994097E-2</v>
      </c>
      <c r="AF44">
        <v>0.11240436960781022</v>
      </c>
      <c r="AG44">
        <v>0.13695887249871547</v>
      </c>
      <c r="AH44">
        <v>0.16338691331157035</v>
      </c>
      <c r="AI44">
        <v>0.19084600022429105</v>
      </c>
      <c r="AJ44">
        <v>0.21844102708504617</v>
      </c>
      <c r="AK44">
        <v>0.24786094023201638</v>
      </c>
      <c r="AL44">
        <v>0.28058290258887364</v>
      </c>
      <c r="AM44">
        <v>0.31711096495608293</v>
      </c>
      <c r="AN44">
        <v>0.35672472872163663</v>
      </c>
      <c r="AO44">
        <v>0.38630197018635126</v>
      </c>
      <c r="AP44">
        <v>0.41620173185089654</v>
      </c>
      <c r="AQ44">
        <v>0.44707263226732108</v>
      </c>
      <c r="AR44">
        <v>0.47910437763624902</v>
      </c>
      <c r="AS44">
        <v>0.5126005323908992</v>
      </c>
      <c r="AT44">
        <v>0.54926583815117846</v>
      </c>
      <c r="AU44">
        <v>0.59037008670029323</v>
      </c>
    </row>
    <row r="45" spans="1:47" x14ac:dyDescent="0.3">
      <c r="A45" t="s">
        <v>48</v>
      </c>
      <c r="B45" t="s">
        <v>49</v>
      </c>
      <c r="C45" t="s">
        <v>57</v>
      </c>
      <c r="D45" t="s">
        <v>51</v>
      </c>
      <c r="E45" t="s">
        <v>52</v>
      </c>
      <c r="F45" t="s">
        <v>66</v>
      </c>
      <c r="G45">
        <v>0</v>
      </c>
      <c r="H45">
        <v>0</v>
      </c>
      <c r="I45">
        <v>0</v>
      </c>
      <c r="J45">
        <v>2.8199999999999999E-2</v>
      </c>
      <c r="K45">
        <v>1.35E-2</v>
      </c>
      <c r="L45">
        <v>5.3199999999999997E-2</v>
      </c>
      <c r="M45">
        <v>9.7699999999999995E-2</v>
      </c>
      <c r="N45">
        <v>0.1061</v>
      </c>
      <c r="O45">
        <v>0.44140000000000001</v>
      </c>
      <c r="P45">
        <v>0.66249999999999998</v>
      </c>
      <c r="Q45">
        <v>0.88670000000000004</v>
      </c>
      <c r="R45">
        <v>0.93359999999999999</v>
      </c>
      <c r="S45">
        <v>0.8226</v>
      </c>
      <c r="T45">
        <v>0.74739999999999995</v>
      </c>
      <c r="U45">
        <v>0.69879999999999998</v>
      </c>
      <c r="V45">
        <v>0.67900000000000005</v>
      </c>
      <c r="W45">
        <v>0.6990318548590938</v>
      </c>
      <c r="X45">
        <v>0.7152370174611109</v>
      </c>
      <c r="Y45">
        <v>0.72719518164780395</v>
      </c>
      <c r="Z45">
        <v>0.7326160198085977</v>
      </c>
      <c r="AA45">
        <v>0.73547000713173372</v>
      </c>
      <c r="AB45">
        <v>0.73914251334588665</v>
      </c>
      <c r="AC45">
        <v>0.74153776975518981</v>
      </c>
      <c r="AD45">
        <v>0.74276988754158735</v>
      </c>
      <c r="AE45">
        <v>0.73481754630822427</v>
      </c>
      <c r="AF45">
        <v>0.72376225545340334</v>
      </c>
      <c r="AG45">
        <v>0.71040106333744446</v>
      </c>
      <c r="AH45">
        <v>0.6955262502173134</v>
      </c>
      <c r="AI45">
        <v>0.6786835763325143</v>
      </c>
      <c r="AJ45">
        <v>0.65965745398532694</v>
      </c>
      <c r="AK45">
        <v>0.63755198915010114</v>
      </c>
      <c r="AL45">
        <v>0.61201511547229015</v>
      </c>
      <c r="AM45">
        <v>0.58260987603438963</v>
      </c>
      <c r="AN45">
        <v>0.55155523932275585</v>
      </c>
      <c r="AO45">
        <v>0.52575899873711651</v>
      </c>
      <c r="AP45">
        <v>0.50011590915606186</v>
      </c>
      <c r="AQ45">
        <v>0.47484386860015626</v>
      </c>
      <c r="AR45">
        <v>0.45032620228625331</v>
      </c>
      <c r="AS45">
        <v>0.42644650505227732</v>
      </c>
      <c r="AT45">
        <v>0.40318701501697524</v>
      </c>
      <c r="AU45">
        <v>0.38044130719345098</v>
      </c>
    </row>
    <row r="46" spans="1:47" x14ac:dyDescent="0.3">
      <c r="A46" t="s">
        <v>48</v>
      </c>
      <c r="B46" t="s">
        <v>49</v>
      </c>
      <c r="C46" t="s">
        <v>58</v>
      </c>
      <c r="D46" t="s">
        <v>51</v>
      </c>
      <c r="E46" t="s">
        <v>52</v>
      </c>
      <c r="F46" t="s">
        <v>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3">
      <c r="A47" t="s">
        <v>48</v>
      </c>
      <c r="B47" t="s">
        <v>49</v>
      </c>
      <c r="C47" t="s">
        <v>59</v>
      </c>
      <c r="D47" t="s">
        <v>51</v>
      </c>
      <c r="E47" t="s">
        <v>52</v>
      </c>
      <c r="F47" t="s">
        <v>66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3">
      <c r="A48" t="s">
        <v>48</v>
      </c>
      <c r="B48" t="s">
        <v>49</v>
      </c>
      <c r="C48" t="s">
        <v>67</v>
      </c>
      <c r="D48" t="s">
        <v>51</v>
      </c>
      <c r="E48" t="s">
        <v>52</v>
      </c>
      <c r="F48" t="s">
        <v>66</v>
      </c>
      <c r="G48">
        <v>2.2066571315091974E-5</v>
      </c>
      <c r="H48">
        <v>2.3494879440541301E-5</v>
      </c>
      <c r="I48">
        <v>2.2133912284459808E-5</v>
      </c>
      <c r="J48">
        <v>2.7767865461405257E-5</v>
      </c>
      <c r="K48">
        <v>2.4754878389056736E-5</v>
      </c>
      <c r="L48">
        <v>2.4843413316703327E-5</v>
      </c>
      <c r="M48">
        <v>2.4805994570321672E-5</v>
      </c>
      <c r="N48">
        <v>2.5962318314514077E-5</v>
      </c>
      <c r="O48">
        <v>2.5740684367832753E-5</v>
      </c>
      <c r="P48">
        <v>2.7973765060259154E-5</v>
      </c>
      <c r="Q48">
        <v>2.6333184852471641E-5</v>
      </c>
      <c r="R48">
        <v>2.2389443870248478E-5</v>
      </c>
      <c r="S48">
        <v>2.2396618923117591E-5</v>
      </c>
      <c r="T48">
        <v>1.9812275598295649E-5</v>
      </c>
      <c r="U48">
        <v>1.9815334994079669E-5</v>
      </c>
      <c r="V48">
        <v>1.9805068156947484E-5</v>
      </c>
      <c r="W48">
        <v>2.3340950424685605E-5</v>
      </c>
      <c r="X48">
        <v>4.0709685346639302E-5</v>
      </c>
      <c r="Y48">
        <v>4.7704564573886254E-5</v>
      </c>
      <c r="Z48">
        <v>4.8459667250118139E-5</v>
      </c>
      <c r="AA48">
        <v>5.3048754940995932E-5</v>
      </c>
      <c r="AB48">
        <v>6.5297194600350044E-5</v>
      </c>
      <c r="AC48">
        <v>8.5976669186974027E-5</v>
      </c>
      <c r="AD48">
        <v>1.0700696800370025E-4</v>
      </c>
      <c r="AE48">
        <v>1.3873717957943124E-4</v>
      </c>
      <c r="AF48">
        <v>1.7673068680588332E-4</v>
      </c>
      <c r="AG48">
        <v>2.1541610986537969E-4</v>
      </c>
      <c r="AH48">
        <v>2.6148643410107747E-4</v>
      </c>
      <c r="AI48">
        <v>3.0976637117611366E-4</v>
      </c>
      <c r="AJ48">
        <v>3.6012875251204246E-4</v>
      </c>
      <c r="AK48">
        <v>4.0689441162665175E-4</v>
      </c>
      <c r="AL48">
        <v>4.4715959031852055E-4</v>
      </c>
      <c r="AM48">
        <v>4.8064235595683203E-4</v>
      </c>
      <c r="AN48">
        <v>5.0973331935824206E-4</v>
      </c>
      <c r="AO48">
        <v>5.3465663370153536E-4</v>
      </c>
      <c r="AP48">
        <v>5.538631105204394E-4</v>
      </c>
      <c r="AQ48">
        <v>5.6885584200437914E-4</v>
      </c>
      <c r="AR48">
        <v>5.8284629915560885E-4</v>
      </c>
      <c r="AS48">
        <v>5.9772378618183164E-4</v>
      </c>
      <c r="AT48">
        <v>6.144358306390277E-4</v>
      </c>
      <c r="AU48">
        <v>6.3386490324503187E-4</v>
      </c>
    </row>
    <row r="49" spans="1:47" x14ac:dyDescent="0.3">
      <c r="A49" t="s">
        <v>48</v>
      </c>
      <c r="B49" t="s">
        <v>49</v>
      </c>
      <c r="C49" t="s">
        <v>50</v>
      </c>
      <c r="D49" t="s">
        <v>51</v>
      </c>
      <c r="E49" t="s">
        <v>52</v>
      </c>
      <c r="F49" t="s">
        <v>62</v>
      </c>
      <c r="G49">
        <v>30.198500000000003</v>
      </c>
      <c r="H49">
        <v>31.552528997159342</v>
      </c>
      <c r="I49">
        <v>32.162585416932671</v>
      </c>
      <c r="J49">
        <v>33.856220716047638</v>
      </c>
      <c r="K49">
        <v>35.280868102557776</v>
      </c>
      <c r="L49">
        <v>36.617760529320691</v>
      </c>
      <c r="M49">
        <v>37.682217852276793</v>
      </c>
      <c r="N49">
        <v>38.82468107470573</v>
      </c>
      <c r="O49">
        <v>37.098685852159335</v>
      </c>
      <c r="P49">
        <v>34.79982543443689</v>
      </c>
      <c r="Q49">
        <v>34.313308050899352</v>
      </c>
      <c r="R49">
        <v>32.666045242352261</v>
      </c>
      <c r="S49">
        <v>30.215871595578886</v>
      </c>
      <c r="T49">
        <v>29.01941931971233</v>
      </c>
      <c r="U49">
        <v>29.441248495836085</v>
      </c>
      <c r="V49">
        <v>30.650710147247299</v>
      </c>
      <c r="W49">
        <v>30.70969227431857</v>
      </c>
      <c r="X49">
        <v>30.632178316238502</v>
      </c>
      <c r="Y49">
        <v>30.44731425471959</v>
      </c>
      <c r="Z49">
        <v>30.121253907711562</v>
      </c>
      <c r="AA49">
        <v>29.838828917800534</v>
      </c>
      <c r="AB49">
        <v>29.61669684181259</v>
      </c>
      <c r="AC49">
        <v>29.394092687946177</v>
      </c>
      <c r="AD49">
        <v>29.163424635485978</v>
      </c>
      <c r="AE49">
        <v>28.939347862921114</v>
      </c>
      <c r="AF49">
        <v>28.754335749182239</v>
      </c>
      <c r="AG49">
        <v>28.56907034610715</v>
      </c>
      <c r="AH49">
        <v>28.366892693011195</v>
      </c>
      <c r="AI49">
        <v>28.143434715127263</v>
      </c>
      <c r="AJ49">
        <v>27.833038614385526</v>
      </c>
      <c r="AK49">
        <v>27.430037653124707</v>
      </c>
      <c r="AL49">
        <v>26.932640443242263</v>
      </c>
      <c r="AM49">
        <v>26.304213796340214</v>
      </c>
      <c r="AN49">
        <v>25.553322713877254</v>
      </c>
      <c r="AO49">
        <v>24.684206092842018</v>
      </c>
      <c r="AP49">
        <v>23.7083799752033</v>
      </c>
      <c r="AQ49">
        <v>22.675788627729119</v>
      </c>
      <c r="AR49">
        <v>21.67439026977264</v>
      </c>
      <c r="AS49">
        <v>20.684782546629243</v>
      </c>
      <c r="AT49">
        <v>19.733414002058364</v>
      </c>
      <c r="AU49">
        <v>18.842158637325884</v>
      </c>
    </row>
    <row r="50" spans="1:47" x14ac:dyDescent="0.3">
      <c r="A50" t="s">
        <v>48</v>
      </c>
      <c r="B50" t="s">
        <v>49</v>
      </c>
      <c r="C50" t="s">
        <v>54</v>
      </c>
      <c r="D50" t="s">
        <v>51</v>
      </c>
      <c r="E50" t="s">
        <v>52</v>
      </c>
      <c r="F50" t="s">
        <v>62</v>
      </c>
      <c r="G50">
        <v>29.758300000000002</v>
      </c>
      <c r="H50">
        <v>31.077553616654001</v>
      </c>
      <c r="I50">
        <v>31.588879961858183</v>
      </c>
      <c r="J50">
        <v>33.19218847887042</v>
      </c>
      <c r="K50">
        <v>34.613495810180936</v>
      </c>
      <c r="L50">
        <v>35.84746868492276</v>
      </c>
      <c r="M50">
        <v>37.125696278420577</v>
      </c>
      <c r="N50">
        <v>38.136465093832449</v>
      </c>
      <c r="O50">
        <v>36.147005491656508</v>
      </c>
      <c r="P50">
        <v>33.386665989537754</v>
      </c>
      <c r="Q50">
        <v>32.505726801513696</v>
      </c>
      <c r="R50">
        <v>30.469656601849266</v>
      </c>
      <c r="S50">
        <v>26.964068502608566</v>
      </c>
      <c r="T50">
        <v>27.438662099757423</v>
      </c>
      <c r="U50">
        <v>27.780838823672706</v>
      </c>
      <c r="V50">
        <v>28.925131437955905</v>
      </c>
      <c r="W50">
        <v>28.962645699825224</v>
      </c>
      <c r="X50">
        <v>28.880611092538398</v>
      </c>
      <c r="Y50">
        <v>28.690064430057308</v>
      </c>
      <c r="Z50">
        <v>28.357178194449652</v>
      </c>
      <c r="AA50">
        <v>28.062434953750017</v>
      </c>
      <c r="AB50">
        <v>27.823461712689152</v>
      </c>
      <c r="AC50">
        <v>27.579776969881376</v>
      </c>
      <c r="AD50">
        <v>27.323211305552647</v>
      </c>
      <c r="AE50">
        <v>27.069273208643065</v>
      </c>
      <c r="AF50">
        <v>26.849228764103646</v>
      </c>
      <c r="AG50">
        <v>26.624643318514636</v>
      </c>
      <c r="AH50">
        <v>26.379849380371418</v>
      </c>
      <c r="AI50">
        <v>26.109291269242313</v>
      </c>
      <c r="AJ50">
        <v>25.742327342136019</v>
      </c>
      <c r="AK50">
        <v>25.27041490549734</v>
      </c>
      <c r="AL50">
        <v>24.693832133564477</v>
      </c>
      <c r="AM50">
        <v>23.971715506969854</v>
      </c>
      <c r="AN50">
        <v>23.11711617377426</v>
      </c>
      <c r="AO50">
        <v>22.132935568925284</v>
      </c>
      <c r="AP50">
        <v>21.030917934911727</v>
      </c>
      <c r="AQ50">
        <v>19.871516873190401</v>
      </c>
      <c r="AR50">
        <v>18.747451363567649</v>
      </c>
      <c r="AS50">
        <v>17.63302368697429</v>
      </c>
      <c r="AT50">
        <v>16.556685967734392</v>
      </c>
      <c r="AU50">
        <v>15.542216814359421</v>
      </c>
    </row>
    <row r="51" spans="1:47" x14ac:dyDescent="0.3">
      <c r="A51" t="s">
        <v>48</v>
      </c>
      <c r="B51" t="s">
        <v>49</v>
      </c>
      <c r="C51" t="s">
        <v>55</v>
      </c>
      <c r="D51" t="s">
        <v>51</v>
      </c>
      <c r="E51" t="s">
        <v>52</v>
      </c>
      <c r="F51" t="s">
        <v>62</v>
      </c>
      <c r="G51">
        <v>0.35799999999999998</v>
      </c>
      <c r="H51">
        <v>0.39200000000000002</v>
      </c>
      <c r="I51">
        <v>0.4123</v>
      </c>
      <c r="J51">
        <v>0.44069999999999998</v>
      </c>
      <c r="K51">
        <v>0.45019999999999993</v>
      </c>
      <c r="L51">
        <v>0.46120000000000005</v>
      </c>
      <c r="M51">
        <v>0.32590000000000002</v>
      </c>
      <c r="N51">
        <v>0.23780000000000001</v>
      </c>
      <c r="O51">
        <v>0.26829999999999998</v>
      </c>
      <c r="P51">
        <v>0.25669999999999998</v>
      </c>
      <c r="Q51">
        <v>0.27711031196286356</v>
      </c>
      <c r="R51">
        <v>0.38839333472985832</v>
      </c>
      <c r="S51">
        <v>0.38326669417268677</v>
      </c>
      <c r="T51">
        <v>0.37028717150409696</v>
      </c>
      <c r="U51">
        <v>0.3645582397538405</v>
      </c>
      <c r="V51">
        <v>0.37167545460287538</v>
      </c>
      <c r="W51">
        <v>0.39222586418477068</v>
      </c>
      <c r="X51">
        <v>0.39790996104779625</v>
      </c>
      <c r="Y51">
        <v>0.405444272510182</v>
      </c>
      <c r="Z51">
        <v>0.41639671198339095</v>
      </c>
      <c r="AA51">
        <v>0.43017885438513986</v>
      </c>
      <c r="AB51">
        <v>0.44596376832413781</v>
      </c>
      <c r="AC51">
        <v>0.46506097729371021</v>
      </c>
      <c r="AD51">
        <v>0.48827867904698014</v>
      </c>
      <c r="AE51">
        <v>0.51450675775007015</v>
      </c>
      <c r="AF51">
        <v>0.54420488988930671</v>
      </c>
      <c r="AG51">
        <v>0.577772512216572</v>
      </c>
      <c r="AH51">
        <v>0.61493293009091532</v>
      </c>
      <c r="AI51">
        <v>0.65674462519457566</v>
      </c>
      <c r="AJ51">
        <v>0.7093893107506033</v>
      </c>
      <c r="AK51">
        <v>0.77655855533117757</v>
      </c>
      <c r="AL51">
        <v>0.85564482800261699</v>
      </c>
      <c r="AM51">
        <v>0.95119959734903203</v>
      </c>
      <c r="AN51">
        <v>1.0584969906361019</v>
      </c>
      <c r="AO51">
        <v>1.1787233842235547</v>
      </c>
      <c r="AP51">
        <v>1.3114813290495433</v>
      </c>
      <c r="AQ51">
        <v>1.4441438036226144</v>
      </c>
      <c r="AR51">
        <v>1.5714657609569922</v>
      </c>
      <c r="AS51">
        <v>1.7009068659221418</v>
      </c>
      <c r="AT51">
        <v>1.8300170935738731</v>
      </c>
      <c r="AU51">
        <v>1.9566648543153402</v>
      </c>
    </row>
    <row r="52" spans="1:47" x14ac:dyDescent="0.3">
      <c r="A52" t="s">
        <v>48</v>
      </c>
      <c r="B52" t="s">
        <v>49</v>
      </c>
      <c r="C52" t="s">
        <v>56</v>
      </c>
      <c r="D52" t="s">
        <v>51</v>
      </c>
      <c r="E52" t="s">
        <v>52</v>
      </c>
      <c r="F52" t="s">
        <v>62</v>
      </c>
      <c r="G52">
        <v>1.04E-2</v>
      </c>
      <c r="H52">
        <v>1.1175380505343651E-2</v>
      </c>
      <c r="I52">
        <v>2.260545507448488E-2</v>
      </c>
      <c r="J52">
        <v>3.2532237177212958E-2</v>
      </c>
      <c r="K52">
        <v>4.1672292376838255E-2</v>
      </c>
      <c r="L52">
        <v>5.0691844397929842E-2</v>
      </c>
      <c r="M52">
        <v>5.9721573856218901E-2</v>
      </c>
      <c r="N52">
        <v>6.5515980873278812E-2</v>
      </c>
      <c r="O52">
        <v>6.3880360502822392E-2</v>
      </c>
      <c r="P52">
        <v>8.3759444899135144E-2</v>
      </c>
      <c r="Q52">
        <v>9.4870937422792484E-2</v>
      </c>
      <c r="R52">
        <v>8.649530577313716E-2</v>
      </c>
      <c r="S52">
        <v>7.923639879763246E-2</v>
      </c>
      <c r="T52">
        <v>6.6770048450814107E-2</v>
      </c>
      <c r="U52">
        <v>7.5751432409534344E-2</v>
      </c>
      <c r="V52">
        <v>7.4703254688518003E-2</v>
      </c>
      <c r="W52">
        <v>7.6508791628767975E-2</v>
      </c>
      <c r="X52">
        <v>8.0271342694473252E-2</v>
      </c>
      <c r="Y52">
        <v>8.7507765050508668E-2</v>
      </c>
      <c r="Z52">
        <v>9.7927347502102052E-2</v>
      </c>
      <c r="AA52">
        <v>0.10960820478326122</v>
      </c>
      <c r="AB52">
        <v>0.12177517731147919</v>
      </c>
      <c r="AC52">
        <v>0.13510861982493366</v>
      </c>
      <c r="AD52">
        <v>0.14969494916310044</v>
      </c>
      <c r="AE52">
        <v>0.16518650124779866</v>
      </c>
      <c r="AF52">
        <v>0.1811150154999871</v>
      </c>
      <c r="AG52">
        <v>0.19771061160022241</v>
      </c>
      <c r="AH52">
        <v>0.21481714620952091</v>
      </c>
      <c r="AI52">
        <v>0.23274771343320708</v>
      </c>
      <c r="AJ52">
        <v>0.25300949977321735</v>
      </c>
      <c r="AK52">
        <v>0.27517390961303606</v>
      </c>
      <c r="AL52">
        <v>0.29966982629962324</v>
      </c>
      <c r="AM52">
        <v>0.32776893833795584</v>
      </c>
      <c r="AN52">
        <v>0.35922495113783731</v>
      </c>
      <c r="AO52">
        <v>0.39409736938319623</v>
      </c>
      <c r="AP52">
        <v>0.43208544417970385</v>
      </c>
      <c r="AQ52">
        <v>0.47300847481936159</v>
      </c>
      <c r="AR52">
        <v>0.51384238320814524</v>
      </c>
      <c r="AS52">
        <v>0.55440127291617503</v>
      </c>
      <c r="AT52">
        <v>0.59404256156742108</v>
      </c>
      <c r="AU52">
        <v>0.63210669761731419</v>
      </c>
    </row>
    <row r="53" spans="1:47" x14ac:dyDescent="0.3">
      <c r="A53" t="s">
        <v>48</v>
      </c>
      <c r="B53" t="s">
        <v>49</v>
      </c>
      <c r="C53" t="s">
        <v>57</v>
      </c>
      <c r="D53" t="s">
        <v>51</v>
      </c>
      <c r="E53" t="s">
        <v>52</v>
      </c>
      <c r="F53" t="s">
        <v>62</v>
      </c>
      <c r="G53">
        <v>7.1800000000000003E-2</v>
      </c>
      <c r="H53">
        <v>7.1800000000000003E-2</v>
      </c>
      <c r="I53">
        <v>0.13880000000000001</v>
      </c>
      <c r="J53">
        <v>0.1908</v>
      </c>
      <c r="K53">
        <v>0.17549999999999999</v>
      </c>
      <c r="L53">
        <v>0.25840000000000002</v>
      </c>
      <c r="M53">
        <v>0.1709</v>
      </c>
      <c r="N53">
        <v>0.38490000000000002</v>
      </c>
      <c r="O53">
        <v>0.61950000000000005</v>
      </c>
      <c r="P53">
        <v>1.0727</v>
      </c>
      <c r="Q53">
        <v>1.4356</v>
      </c>
      <c r="R53">
        <v>1.7215</v>
      </c>
      <c r="S53">
        <v>2.0625</v>
      </c>
      <c r="T53">
        <v>0.89780000000000004</v>
      </c>
      <c r="U53">
        <v>0.9718</v>
      </c>
      <c r="V53">
        <v>1.022</v>
      </c>
      <c r="W53">
        <v>1.0210960674250393</v>
      </c>
      <c r="X53">
        <v>1.0161370481636831</v>
      </c>
      <c r="Y53">
        <v>1.0070122376855686</v>
      </c>
      <c r="Z53">
        <v>0.99242936000306514</v>
      </c>
      <c r="AA53">
        <v>0.97923237608472335</v>
      </c>
      <c r="AB53">
        <v>0.96806677939387131</v>
      </c>
      <c r="AC53">
        <v>0.95663851621017404</v>
      </c>
      <c r="AD53">
        <v>0.94464022907246581</v>
      </c>
      <c r="AE53">
        <v>0.93266474908039443</v>
      </c>
      <c r="AF53">
        <v>0.92190105625060847</v>
      </c>
      <c r="AG53">
        <v>0.91089847848022842</v>
      </c>
      <c r="AH53">
        <v>0.89906870638804637</v>
      </c>
      <c r="AI53">
        <v>0.88620463366316971</v>
      </c>
      <c r="AJ53">
        <v>0.869619627466649</v>
      </c>
      <c r="AK53">
        <v>0.84898598551657445</v>
      </c>
      <c r="AL53">
        <v>0.82430534104924846</v>
      </c>
      <c r="AM53">
        <v>0.79402157792970662</v>
      </c>
      <c r="AN53">
        <v>0.75863147571449485</v>
      </c>
      <c r="AO53">
        <v>0.71824234927504571</v>
      </c>
      <c r="AP53">
        <v>0.67330009770247545</v>
      </c>
      <c r="AQ53">
        <v>0.62610000049933956</v>
      </c>
      <c r="AR53">
        <v>0.58016358255545408</v>
      </c>
      <c r="AS53">
        <v>0.53450824331480307</v>
      </c>
      <c r="AT53">
        <v>0.49021254247977558</v>
      </c>
      <c r="AU53">
        <v>0.44817716415034276</v>
      </c>
    </row>
    <row r="54" spans="1:47" x14ac:dyDescent="0.3">
      <c r="A54" t="s">
        <v>48</v>
      </c>
      <c r="B54" t="s">
        <v>49</v>
      </c>
      <c r="C54" t="s">
        <v>58</v>
      </c>
      <c r="D54" t="s">
        <v>51</v>
      </c>
      <c r="E54" t="s">
        <v>52</v>
      </c>
      <c r="F54" t="s">
        <v>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3">
      <c r="A55" t="s">
        <v>48</v>
      </c>
      <c r="B55" t="s">
        <v>49</v>
      </c>
      <c r="C55" t="s">
        <v>59</v>
      </c>
      <c r="D55" t="s">
        <v>51</v>
      </c>
      <c r="E55" t="s">
        <v>52</v>
      </c>
      <c r="F55" t="s">
        <v>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0.7268</v>
      </c>
      <c r="T55">
        <v>0.24590000000000001</v>
      </c>
      <c r="U55">
        <v>0.24829999999999999</v>
      </c>
      <c r="V55">
        <v>0.25719999999999998</v>
      </c>
      <c r="W55">
        <v>0.25719999999999998</v>
      </c>
      <c r="X55">
        <v>0.25719999999999998</v>
      </c>
      <c r="Y55">
        <v>0.25719999999999998</v>
      </c>
      <c r="Z55">
        <v>0.25719999999999998</v>
      </c>
      <c r="AA55">
        <v>0.25719999999999998</v>
      </c>
      <c r="AB55">
        <v>0.25719999999999998</v>
      </c>
      <c r="AC55">
        <v>0.25719999999999998</v>
      </c>
      <c r="AD55">
        <v>0.25719999999999998</v>
      </c>
      <c r="AE55">
        <v>0.25719999999999998</v>
      </c>
      <c r="AF55">
        <v>0.25719999999999998</v>
      </c>
      <c r="AG55">
        <v>0.25719999999999998</v>
      </c>
      <c r="AH55">
        <v>0.25719999999999998</v>
      </c>
      <c r="AI55">
        <v>0.25719999999999998</v>
      </c>
      <c r="AJ55">
        <v>0.25719999999999998</v>
      </c>
      <c r="AK55">
        <v>0.25719999999999998</v>
      </c>
      <c r="AL55">
        <v>0.25719999999999998</v>
      </c>
      <c r="AM55">
        <v>0.25719999999999998</v>
      </c>
      <c r="AN55">
        <v>0.25719999999999998</v>
      </c>
      <c r="AO55">
        <v>0.25719999999999998</v>
      </c>
      <c r="AP55">
        <v>0.25719999999999998</v>
      </c>
      <c r="AQ55">
        <v>0.25719999999999998</v>
      </c>
      <c r="AR55">
        <v>0.25719999999999998</v>
      </c>
      <c r="AS55">
        <v>0.25719999999999998</v>
      </c>
      <c r="AT55">
        <v>0.25719999999999998</v>
      </c>
      <c r="AU55">
        <v>0.25719999999999998</v>
      </c>
    </row>
    <row r="56" spans="1:47" x14ac:dyDescent="0.3">
      <c r="A56" t="s">
        <v>48</v>
      </c>
      <c r="B56" t="s">
        <v>49</v>
      </c>
      <c r="C56" t="s">
        <v>67</v>
      </c>
      <c r="D56" t="s">
        <v>51</v>
      </c>
      <c r="E56" t="s">
        <v>52</v>
      </c>
      <c r="F56" t="s">
        <v>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1.5851254770308004E-5</v>
      </c>
      <c r="X56">
        <v>4.8871794153400152E-5</v>
      </c>
      <c r="Y56">
        <v>8.554941602325109E-5</v>
      </c>
      <c r="Z56">
        <v>1.2229377335291563E-4</v>
      </c>
      <c r="AA56">
        <v>1.7452879739246639E-4</v>
      </c>
      <c r="AB56">
        <v>2.2940409394801899E-4</v>
      </c>
      <c r="AC56">
        <v>3.0760473598223913E-4</v>
      </c>
      <c r="AD56">
        <v>3.994726507817353E-4</v>
      </c>
      <c r="AE56">
        <v>5.1664619978470489E-4</v>
      </c>
      <c r="AF56">
        <v>6.8602343868783716E-4</v>
      </c>
      <c r="AG56">
        <v>8.4542529549192196E-4</v>
      </c>
      <c r="AH56">
        <v>1.0245299512961653E-3</v>
      </c>
      <c r="AI56">
        <v>1.2464735939968317E-3</v>
      </c>
      <c r="AJ56">
        <v>1.4928342590390389E-3</v>
      </c>
      <c r="AK56">
        <v>1.7042971665785869E-3</v>
      </c>
      <c r="AL56">
        <v>1.988314326292563E-3</v>
      </c>
      <c r="AM56">
        <v>2.3081757536648215E-3</v>
      </c>
      <c r="AN56">
        <v>2.6531226145620266E-3</v>
      </c>
      <c r="AO56">
        <v>3.0074210349361982E-3</v>
      </c>
      <c r="AP56">
        <v>3.3951693598497949E-3</v>
      </c>
      <c r="AQ56">
        <v>3.8194755973988545E-3</v>
      </c>
      <c r="AR56">
        <v>4.2671794843970792E-3</v>
      </c>
      <c r="AS56">
        <v>4.7424775018321966E-3</v>
      </c>
      <c r="AT56">
        <v>5.2558367029027749E-3</v>
      </c>
      <c r="AU56">
        <v>5.7931068834621395E-3</v>
      </c>
    </row>
    <row r="57" spans="1:47" x14ac:dyDescent="0.3">
      <c r="A57" t="s">
        <v>48</v>
      </c>
      <c r="B57" t="s">
        <v>49</v>
      </c>
      <c r="C57" t="s">
        <v>50</v>
      </c>
      <c r="D57" t="s">
        <v>51</v>
      </c>
      <c r="E57" t="s">
        <v>52</v>
      </c>
      <c r="F57" t="s">
        <v>63</v>
      </c>
      <c r="G57">
        <v>41.864800000000002</v>
      </c>
      <c r="H57">
        <v>41.504199999999997</v>
      </c>
      <c r="I57">
        <v>41.879700000000007</v>
      </c>
      <c r="J57">
        <v>42.2652</v>
      </c>
      <c r="K57">
        <v>42.324057767110212</v>
      </c>
      <c r="L57">
        <v>42.733812889713143</v>
      </c>
      <c r="M57">
        <v>43.325103382823684</v>
      </c>
      <c r="N57">
        <v>43.666002086983653</v>
      </c>
      <c r="O57">
        <v>41.873043443967909</v>
      </c>
      <c r="P57">
        <v>40.301316790243838</v>
      </c>
      <c r="Q57">
        <v>40.289728599311069</v>
      </c>
      <c r="R57">
        <v>39.72254905690879</v>
      </c>
      <c r="S57">
        <v>39.33375790675948</v>
      </c>
      <c r="T57">
        <v>39.025190367261274</v>
      </c>
      <c r="U57">
        <v>39.5791942370264</v>
      </c>
      <c r="V57">
        <v>39.940280792179713</v>
      </c>
      <c r="W57">
        <v>40.112913743358078</v>
      </c>
      <c r="X57">
        <v>40.240145421556612</v>
      </c>
      <c r="Y57">
        <v>40.233372351219103</v>
      </c>
      <c r="Z57">
        <v>40.244312274251428</v>
      </c>
      <c r="AA57">
        <v>40.334672794011304</v>
      </c>
      <c r="AB57">
        <v>40.311963788327887</v>
      </c>
      <c r="AC57">
        <v>40.210666290575794</v>
      </c>
      <c r="AD57">
        <v>40.06968344118922</v>
      </c>
      <c r="AE57">
        <v>39.871534158852377</v>
      </c>
      <c r="AF57">
        <v>39.644175401049999</v>
      </c>
      <c r="AG57">
        <v>39.404887074100635</v>
      </c>
      <c r="AH57">
        <v>39.032982885063028</v>
      </c>
      <c r="AI57">
        <v>38.494907141989366</v>
      </c>
      <c r="AJ57">
        <v>37.839042423556677</v>
      </c>
      <c r="AK57">
        <v>36.965023912159928</v>
      </c>
      <c r="AL57">
        <v>35.936726063690685</v>
      </c>
      <c r="AM57">
        <v>34.87372701672561</v>
      </c>
      <c r="AN57">
        <v>33.795297253428089</v>
      </c>
      <c r="AO57">
        <v>32.626846150701333</v>
      </c>
      <c r="AP57">
        <v>31.432848995571128</v>
      </c>
      <c r="AQ57">
        <v>30.24125086630913</v>
      </c>
      <c r="AR57">
        <v>29.087818517266154</v>
      </c>
      <c r="AS57">
        <v>27.978226710708991</v>
      </c>
      <c r="AT57">
        <v>26.90292173578997</v>
      </c>
      <c r="AU57">
        <v>25.866442186863164</v>
      </c>
    </row>
    <row r="58" spans="1:47" x14ac:dyDescent="0.3">
      <c r="A58" t="s">
        <v>48</v>
      </c>
      <c r="B58" t="s">
        <v>49</v>
      </c>
      <c r="C58" t="s">
        <v>54</v>
      </c>
      <c r="D58" t="s">
        <v>51</v>
      </c>
      <c r="E58" t="s">
        <v>52</v>
      </c>
      <c r="F58" t="s">
        <v>63</v>
      </c>
      <c r="G58">
        <v>41.123200000000004</v>
      </c>
      <c r="H58">
        <v>40.744999999999997</v>
      </c>
      <c r="I58">
        <v>41.150000000000013</v>
      </c>
      <c r="J58">
        <v>41.543900000000001</v>
      </c>
      <c r="K58">
        <v>41.960514182291114</v>
      </c>
      <c r="L58">
        <v>42.297662792745768</v>
      </c>
      <c r="M58">
        <v>42.770947951642597</v>
      </c>
      <c r="N58">
        <v>42.957948545773405</v>
      </c>
      <c r="O58">
        <v>40.715387001145579</v>
      </c>
      <c r="P58">
        <v>38.948011826123015</v>
      </c>
      <c r="Q58">
        <v>38.755899088070777</v>
      </c>
      <c r="R58">
        <v>38.275073676648368</v>
      </c>
      <c r="S58">
        <v>38.04280464975519</v>
      </c>
      <c r="T58">
        <v>37.606920235727145</v>
      </c>
      <c r="U58">
        <v>38.016417142511415</v>
      </c>
      <c r="V58">
        <v>38.608064532758945</v>
      </c>
      <c r="W58">
        <v>38.755312481762616</v>
      </c>
      <c r="X58">
        <v>38.844737004788712</v>
      </c>
      <c r="Y58">
        <v>38.785221873622667</v>
      </c>
      <c r="Z58">
        <v>38.727574126576194</v>
      </c>
      <c r="AA58">
        <v>38.741764159573556</v>
      </c>
      <c r="AB58">
        <v>38.635583826967419</v>
      </c>
      <c r="AC58">
        <v>38.445050156140354</v>
      </c>
      <c r="AD58">
        <v>38.210272036715565</v>
      </c>
      <c r="AE58">
        <v>37.909740128866112</v>
      </c>
      <c r="AF58">
        <v>37.570410545088407</v>
      </c>
      <c r="AG58">
        <v>37.20528211635655</v>
      </c>
      <c r="AH58">
        <v>36.675154054874845</v>
      </c>
      <c r="AI58">
        <v>35.932764366200487</v>
      </c>
      <c r="AJ58">
        <v>35.026170346784745</v>
      </c>
      <c r="AK58">
        <v>33.831131179534296</v>
      </c>
      <c r="AL58">
        <v>32.459411083137745</v>
      </c>
      <c r="AM58">
        <v>31.057063939393018</v>
      </c>
      <c r="AN58">
        <v>29.649779527058623</v>
      </c>
      <c r="AO58">
        <v>28.144569442634019</v>
      </c>
      <c r="AP58">
        <v>26.61959018072038</v>
      </c>
      <c r="AQ58">
        <v>25.111731961071353</v>
      </c>
      <c r="AR58">
        <v>23.656912304248436</v>
      </c>
      <c r="AS58">
        <v>22.261124227910912</v>
      </c>
      <c r="AT58">
        <v>20.908030601070674</v>
      </c>
      <c r="AU58">
        <v>19.597439919393235</v>
      </c>
    </row>
    <row r="59" spans="1:47" x14ac:dyDescent="0.3">
      <c r="A59" t="s">
        <v>48</v>
      </c>
      <c r="B59" t="s">
        <v>49</v>
      </c>
      <c r="C59" t="s">
        <v>55</v>
      </c>
      <c r="D59" t="s">
        <v>51</v>
      </c>
      <c r="E59" t="s">
        <v>52</v>
      </c>
      <c r="F59" t="s">
        <v>63</v>
      </c>
      <c r="G59">
        <v>0.74160000000000004</v>
      </c>
      <c r="H59">
        <v>0.75919999999999999</v>
      </c>
      <c r="I59">
        <v>0.72699999999999987</v>
      </c>
      <c r="J59">
        <v>0.70620000000000016</v>
      </c>
      <c r="K59">
        <v>0.34754035747470247</v>
      </c>
      <c r="L59">
        <v>0.34754488082424506</v>
      </c>
      <c r="M59">
        <v>0.34264829767482752</v>
      </c>
      <c r="N59">
        <v>0.33924462808021294</v>
      </c>
      <c r="O59">
        <v>0.33774633807215831</v>
      </c>
      <c r="P59">
        <v>0.34609252823133296</v>
      </c>
      <c r="Q59">
        <v>0.34921519799730727</v>
      </c>
      <c r="R59">
        <v>0.34985597220328912</v>
      </c>
      <c r="S59">
        <v>0.35132774685664675</v>
      </c>
      <c r="T59">
        <v>0.3519326550541525</v>
      </c>
      <c r="U59">
        <v>0.35301523862179712</v>
      </c>
      <c r="V59">
        <v>0.35621923328969179</v>
      </c>
      <c r="W59">
        <v>0.37454104483360262</v>
      </c>
      <c r="X59">
        <v>0.40306329599589574</v>
      </c>
      <c r="Y59">
        <v>0.4440073171089674</v>
      </c>
      <c r="Z59">
        <v>0.49398219085472317</v>
      </c>
      <c r="AA59">
        <v>0.55212399255555211</v>
      </c>
      <c r="AB59">
        <v>0.61656329206261562</v>
      </c>
      <c r="AC59">
        <v>0.68550150653021535</v>
      </c>
      <c r="AD59">
        <v>0.76090640356301686</v>
      </c>
      <c r="AE59">
        <v>0.84646237053837226</v>
      </c>
      <c r="AF59">
        <v>0.94440250791102787</v>
      </c>
      <c r="AG59">
        <v>1.0598111837103448</v>
      </c>
      <c r="AH59">
        <v>1.2125427531139945</v>
      </c>
      <c r="AI59">
        <v>1.4173400459406729</v>
      </c>
      <c r="AJ59">
        <v>1.6731936589245684</v>
      </c>
      <c r="AK59">
        <v>2.0027586176649459</v>
      </c>
      <c r="AL59">
        <v>2.3542418725597858</v>
      </c>
      <c r="AM59">
        <v>2.6987320089082454</v>
      </c>
      <c r="AN59">
        <v>3.0297759198912182</v>
      </c>
      <c r="AO59">
        <v>3.3681210450163208</v>
      </c>
      <c r="AP59">
        <v>3.6988533191515098</v>
      </c>
      <c r="AQ59">
        <v>4.0121469697677625</v>
      </c>
      <c r="AR59">
        <v>4.3090946968501065</v>
      </c>
      <c r="AS59">
        <v>4.5877912546713224</v>
      </c>
      <c r="AT59">
        <v>4.8552626178126497</v>
      </c>
      <c r="AU59">
        <v>5.1174743048079661</v>
      </c>
    </row>
    <row r="60" spans="1:47" x14ac:dyDescent="0.3">
      <c r="A60" t="s">
        <v>48</v>
      </c>
      <c r="B60" t="s">
        <v>49</v>
      </c>
      <c r="C60" t="s">
        <v>56</v>
      </c>
      <c r="D60" t="s">
        <v>51</v>
      </c>
      <c r="E60" t="s">
        <v>52</v>
      </c>
      <c r="F60" t="s">
        <v>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3.7308289188435727E-3</v>
      </c>
      <c r="X60">
        <v>1.1222903223395532E-2</v>
      </c>
      <c r="Y60">
        <v>2.4981182134732865E-2</v>
      </c>
      <c r="Z60">
        <v>4.5502150402336072E-2</v>
      </c>
      <c r="AA60">
        <v>6.359523829592284E-2</v>
      </c>
      <c r="AB60">
        <v>8.5724861046125936E-2</v>
      </c>
      <c r="AC60">
        <v>0.11122436411855474</v>
      </c>
      <c r="AD60">
        <v>0.13586200654279973</v>
      </c>
      <c r="AE60">
        <v>0.16059988409685338</v>
      </c>
      <c r="AF60">
        <v>0.18351809054630955</v>
      </c>
      <c r="AG60">
        <v>0.20348884729483202</v>
      </c>
      <c r="AH60">
        <v>0.22282957832505837</v>
      </c>
      <c r="AI60">
        <v>0.24170870910663944</v>
      </c>
      <c r="AJ60">
        <v>0.26010007637724325</v>
      </c>
      <c r="AK60">
        <v>0.28231883780109063</v>
      </c>
      <c r="AL60">
        <v>0.30955048989657297</v>
      </c>
      <c r="AM60">
        <v>0.34033259301130558</v>
      </c>
      <c r="AN60">
        <v>0.37407432434546639</v>
      </c>
      <c r="AO60">
        <v>0.41087197272359888</v>
      </c>
      <c r="AP60">
        <v>0.44997751434780842</v>
      </c>
      <c r="AQ60">
        <v>0.49131482107735197</v>
      </c>
      <c r="AR60">
        <v>0.53276095679226509</v>
      </c>
      <c r="AS60">
        <v>0.57579212606918329</v>
      </c>
      <c r="AT60">
        <v>0.62056504282287295</v>
      </c>
      <c r="AU60">
        <v>0.66581674350889719</v>
      </c>
    </row>
    <row r="61" spans="1:47" x14ac:dyDescent="0.3">
      <c r="A61" t="s">
        <v>48</v>
      </c>
      <c r="B61" t="s">
        <v>49</v>
      </c>
      <c r="C61" t="s">
        <v>57</v>
      </c>
      <c r="D61" t="s">
        <v>51</v>
      </c>
      <c r="E61" t="s">
        <v>52</v>
      </c>
      <c r="F61" t="s">
        <v>63</v>
      </c>
      <c r="G61">
        <v>0</v>
      </c>
      <c r="H61">
        <v>0</v>
      </c>
      <c r="I61">
        <v>2.7000000000000001E-3</v>
      </c>
      <c r="J61">
        <v>1.5100000000000001E-2</v>
      </c>
      <c r="K61">
        <v>1.6E-2</v>
      </c>
      <c r="L61">
        <v>8.6199999999999999E-2</v>
      </c>
      <c r="M61">
        <v>0.20019999999999999</v>
      </c>
      <c r="N61">
        <v>0.35749999999999998</v>
      </c>
      <c r="O61">
        <v>0.80859999999999999</v>
      </c>
      <c r="P61">
        <v>0.996</v>
      </c>
      <c r="Q61">
        <v>1.1734</v>
      </c>
      <c r="R61">
        <v>1.0887</v>
      </c>
      <c r="S61">
        <v>0.93010000000000004</v>
      </c>
      <c r="T61">
        <v>1.0580000000000001</v>
      </c>
      <c r="U61">
        <v>1.202</v>
      </c>
      <c r="V61">
        <v>0.96819999999999995</v>
      </c>
      <c r="W61">
        <v>0.97130559131881078</v>
      </c>
      <c r="X61">
        <v>0.97275568018110237</v>
      </c>
      <c r="Y61">
        <v>0.97022989550158634</v>
      </c>
      <c r="Z61">
        <v>0.96765193460994092</v>
      </c>
      <c r="AA61">
        <v>0.96684488690349601</v>
      </c>
      <c r="AB61">
        <v>0.96292868100300233</v>
      </c>
      <c r="AC61">
        <v>0.95685129934127444</v>
      </c>
      <c r="AD61">
        <v>0.94965008146343322</v>
      </c>
      <c r="AE61">
        <v>0.94074863131899022</v>
      </c>
      <c r="AF61">
        <v>0.93083550223980305</v>
      </c>
      <c r="AG61">
        <v>0.92022489295588461</v>
      </c>
      <c r="AH61">
        <v>0.90527540065313017</v>
      </c>
      <c r="AI61">
        <v>0.88474620283201955</v>
      </c>
      <c r="AJ61">
        <v>0.85988829247787113</v>
      </c>
      <c r="AK61">
        <v>0.82745261947758464</v>
      </c>
      <c r="AL61">
        <v>0.79038722283030693</v>
      </c>
      <c r="AM61">
        <v>0.75250909853159154</v>
      </c>
      <c r="AN61">
        <v>0.71449211570939475</v>
      </c>
      <c r="AO61">
        <v>0.67391502834038208</v>
      </c>
      <c r="AP61">
        <v>0.63282510571959072</v>
      </c>
      <c r="AQ61">
        <v>0.59218794829360566</v>
      </c>
      <c r="AR61">
        <v>0.55293840466603261</v>
      </c>
      <c r="AS61">
        <v>0.51523197520909092</v>
      </c>
      <c r="AT61">
        <v>0.47863891396750402</v>
      </c>
      <c r="AU61">
        <v>0.44315086229892525</v>
      </c>
    </row>
    <row r="62" spans="1:47" x14ac:dyDescent="0.3">
      <c r="A62" t="s">
        <v>48</v>
      </c>
      <c r="B62" t="s">
        <v>49</v>
      </c>
      <c r="C62" t="s">
        <v>58</v>
      </c>
      <c r="D62" t="s">
        <v>51</v>
      </c>
      <c r="E62" t="s">
        <v>52</v>
      </c>
      <c r="F62" t="s">
        <v>63</v>
      </c>
      <c r="G62">
        <v>0</v>
      </c>
      <c r="H62">
        <v>0</v>
      </c>
      <c r="I62">
        <v>0</v>
      </c>
      <c r="J62">
        <v>0</v>
      </c>
      <c r="K62">
        <v>0</v>
      </c>
      <c r="L62">
        <v>2.3999999999999998E-3</v>
      </c>
      <c r="M62">
        <v>1.1299999999999999E-2</v>
      </c>
      <c r="N62">
        <v>1.1299999999999998E-2</v>
      </c>
      <c r="O62">
        <v>1.1299999999999998E-2</v>
      </c>
      <c r="P62">
        <v>1.12E-2</v>
      </c>
      <c r="Q62">
        <v>1.1200000000000002E-2</v>
      </c>
      <c r="R62">
        <v>8.8999999999999982E-3</v>
      </c>
      <c r="S62">
        <v>9.4999999999999998E-3</v>
      </c>
      <c r="T62">
        <v>8.3000000000000001E-3</v>
      </c>
      <c r="U62">
        <v>7.7000000000000002E-3</v>
      </c>
      <c r="V62">
        <v>7.7000000000000002E-3</v>
      </c>
      <c r="W62">
        <v>7.7808377599080519E-3</v>
      </c>
      <c r="X62">
        <v>7.9166257678943454E-3</v>
      </c>
      <c r="Y62">
        <v>8.0839368822570694E-3</v>
      </c>
      <c r="Z62">
        <v>8.2842143865065904E-3</v>
      </c>
      <c r="AA62">
        <v>8.5188906396830837E-3</v>
      </c>
      <c r="AB62">
        <v>8.7335859768587088E-3</v>
      </c>
      <c r="AC62">
        <v>8.9242129511777624E-3</v>
      </c>
      <c r="AD62">
        <v>9.0940083706625638E-3</v>
      </c>
      <c r="AE62">
        <v>9.248767935088411E-3</v>
      </c>
      <c r="AF62">
        <v>9.3938713883113117E-3</v>
      </c>
      <c r="AG62">
        <v>9.538591350092239E-3</v>
      </c>
      <c r="AH62">
        <v>9.6852090497331813E-3</v>
      </c>
      <c r="AI62">
        <v>9.8345836783995735E-3</v>
      </c>
      <c r="AJ62">
        <v>9.9867420525403781E-3</v>
      </c>
      <c r="AK62">
        <v>1.0141606449715533E-2</v>
      </c>
      <c r="AL62">
        <v>1.029390729552351E-2</v>
      </c>
      <c r="AM62">
        <v>1.0443945007448996E-2</v>
      </c>
      <c r="AN62">
        <v>1.0590865306523787E-2</v>
      </c>
      <c r="AO62">
        <v>1.0729849935441085E-2</v>
      </c>
      <c r="AP62">
        <v>1.0858753255614213E-2</v>
      </c>
      <c r="AQ62">
        <v>1.0977283400209471E-2</v>
      </c>
      <c r="AR62">
        <v>1.1085452868724213E-2</v>
      </c>
      <c r="AS62">
        <v>1.118326844993842E-2</v>
      </c>
      <c r="AT62">
        <v>1.1270682002089407E-2</v>
      </c>
      <c r="AU62">
        <v>1.1347741781763288E-2</v>
      </c>
    </row>
    <row r="63" spans="1:47" x14ac:dyDescent="0.3">
      <c r="A63" t="s">
        <v>48</v>
      </c>
      <c r="B63" t="s">
        <v>49</v>
      </c>
      <c r="C63" t="s">
        <v>59</v>
      </c>
      <c r="D63" t="s">
        <v>51</v>
      </c>
      <c r="E63" t="s">
        <v>52</v>
      </c>
      <c r="F63" t="s">
        <v>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3">
      <c r="A64" t="s">
        <v>48</v>
      </c>
      <c r="B64" t="s">
        <v>49</v>
      </c>
      <c r="C64" t="s">
        <v>67</v>
      </c>
      <c r="D64" t="s">
        <v>51</v>
      </c>
      <c r="E64" t="s">
        <v>52</v>
      </c>
      <c r="F64" t="s">
        <v>63</v>
      </c>
      <c r="G64">
        <v>0</v>
      </c>
      <c r="H64">
        <v>0</v>
      </c>
      <c r="I64">
        <v>0</v>
      </c>
      <c r="J64">
        <v>0</v>
      </c>
      <c r="K64">
        <v>3.2273444020205261E-6</v>
      </c>
      <c r="L64">
        <v>5.2161431303344885E-6</v>
      </c>
      <c r="M64">
        <v>7.1335062601557209E-6</v>
      </c>
      <c r="N64">
        <v>8.9131300331336824E-6</v>
      </c>
      <c r="O64">
        <v>1.0104750174441801E-5</v>
      </c>
      <c r="P64">
        <v>1.2435889487648715E-5</v>
      </c>
      <c r="Q64">
        <v>1.4313242981697718E-5</v>
      </c>
      <c r="R64">
        <v>1.9408057133268776E-5</v>
      </c>
      <c r="S64">
        <v>2.551014764046565E-5</v>
      </c>
      <c r="T64">
        <v>3.7476479982940673E-5</v>
      </c>
      <c r="U64">
        <v>6.1855893185805343E-5</v>
      </c>
      <c r="V64">
        <v>9.7026131074596546E-5</v>
      </c>
      <c r="W64">
        <v>2.4295876429697238E-4</v>
      </c>
      <c r="X64">
        <v>4.4991159961113987E-4</v>
      </c>
      <c r="Y64">
        <v>8.4814596888711151E-4</v>
      </c>
      <c r="Z64">
        <v>1.3176574217318643E-3</v>
      </c>
      <c r="AA64">
        <v>1.8256260430922387E-3</v>
      </c>
      <c r="AB64">
        <v>2.4295412718734572E-3</v>
      </c>
      <c r="AC64">
        <v>3.1147514942187864E-3</v>
      </c>
      <c r="AD64">
        <v>3.8989045337390776E-3</v>
      </c>
      <c r="AE64">
        <v>4.7343760969628529E-3</v>
      </c>
      <c r="AF64">
        <v>5.6148838761399091E-3</v>
      </c>
      <c r="AG64">
        <v>6.5414424329248268E-3</v>
      </c>
      <c r="AH64">
        <v>7.4958890462586501E-3</v>
      </c>
      <c r="AI64">
        <v>8.5132342311472313E-3</v>
      </c>
      <c r="AJ64">
        <v>9.7033069397120322E-3</v>
      </c>
      <c r="AK64">
        <v>1.122105123229469E-2</v>
      </c>
      <c r="AL64">
        <v>1.2841487970755615E-2</v>
      </c>
      <c r="AM64">
        <v>1.4645431874000038E-2</v>
      </c>
      <c r="AN64">
        <v>1.6584501116862101E-2</v>
      </c>
      <c r="AO64">
        <v>1.8638812051572157E-2</v>
      </c>
      <c r="AP64">
        <v>2.0744122376223584E-2</v>
      </c>
      <c r="AQ64">
        <v>2.2891882698848585E-2</v>
      </c>
      <c r="AR64">
        <v>2.502670184058934E-2</v>
      </c>
      <c r="AS64">
        <v>2.7103858398546791E-2</v>
      </c>
      <c r="AT64">
        <v>2.9153878114181825E-2</v>
      </c>
      <c r="AU64">
        <v>3.1212615072377669E-2</v>
      </c>
    </row>
  </sheetData>
  <sortState ref="A1:AU64">
    <sortCondition ref="F1:F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workbookViewId="0">
      <selection activeCell="A2" sqref="A2"/>
    </sheetView>
  </sheetViews>
  <sheetFormatPr baseColWidth="10" defaultRowHeight="14.4" x14ac:dyDescent="0.3"/>
  <sheetData>
    <row r="1" spans="1:6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14</v>
      </c>
      <c r="H2" s="4" t="s">
        <v>15</v>
      </c>
      <c r="I2" s="4" t="s">
        <v>16</v>
      </c>
      <c r="J2" s="8">
        <f>SUMIFS('Eurostat comsumption'!J$2:J$185,'Eurostat comsumption'!$C$2:$C$185,$C2,'Eurostat comsumption'!$D$2:$D$185,$D2)</f>
        <v>6975.2</v>
      </c>
      <c r="K2" s="8">
        <f>SUMIFS('Eurostat comsumption'!K$2:K$185,'Eurostat comsumption'!$C$2:$C$185,$C2,'Eurostat comsumption'!$D$2:$D$185,$D2)</f>
        <v>7455.8</v>
      </c>
      <c r="L2" s="8">
        <f>SUMIFS('Eurostat comsumption'!L$2:L$185,'Eurostat comsumption'!$C$2:$C$185,$C2,'Eurostat comsumption'!$D$2:$D$185,$D2)</f>
        <v>8005.5</v>
      </c>
      <c r="M2" s="8">
        <f>SUMIFS('Eurostat comsumption'!M$2:M$185,'Eurostat comsumption'!$C$2:$C$185,$C2,'Eurostat comsumption'!$D$2:$D$185,$D2)</f>
        <v>8516.9</v>
      </c>
      <c r="N2" s="8">
        <f>SUMIFS('Eurostat comsumption'!N$2:N$185,'Eurostat comsumption'!$C$2:$C$185,$C2,'Eurostat comsumption'!$D$2:$D$185,$D2)</f>
        <v>8716.1</v>
      </c>
      <c r="O2" s="8">
        <f>SUMIFS('Eurostat comsumption'!O$2:O$185,'Eurostat comsumption'!$C$2:$C$185,$C2,'Eurostat comsumption'!$D$2:$D$185,$D2)</f>
        <v>9034.1</v>
      </c>
      <c r="P2" s="8">
        <f>SUMIFS('Eurostat comsumption'!P$2:P$185,'Eurostat comsumption'!$C$2:$C$185,$C2,'Eurostat comsumption'!$D$2:$D$185,$D2)</f>
        <v>8915.6</v>
      </c>
      <c r="Q2" s="8">
        <f>SUMIFS('Eurostat comsumption'!Q$2:Q$185,'Eurostat comsumption'!$C$2:$C$185,$C2,'Eurostat comsumption'!$D$2:$D$185,$D2)</f>
        <v>9105.4</v>
      </c>
      <c r="R2" s="8">
        <f>SUMIFS('Eurostat comsumption'!R$2:R$185,'Eurostat comsumption'!$C$2:$C$185,$C2,'Eurostat comsumption'!$D$2:$D$185,$D2)</f>
        <v>8732.4</v>
      </c>
      <c r="S2" s="8">
        <f>SUMIFS('Eurostat comsumption'!S$2:S$185,'Eurostat comsumption'!$C$2:$C$185,$C2,'Eurostat comsumption'!$D$2:$D$185,$D2)</f>
        <v>8467.4</v>
      </c>
      <c r="T2" s="8">
        <f>SUMIFS('Eurostat comsumption'!T$2:T$185,'Eurostat comsumption'!$C$2:$C$185,$C2,'Eurostat comsumption'!$D$2:$D$185,$D2)</f>
        <v>8743</v>
      </c>
      <c r="U2" s="8">
        <f>SUMIFS('Eurostat comsumption'!U$2:U$185,'Eurostat comsumption'!$C$2:$C$185,$C2,'Eurostat comsumption'!$D$2:$D$185,$D2)</f>
        <v>8569.1</v>
      </c>
      <c r="V2" s="8">
        <f>SUMIFS('Eurostat comsumption'!V$2:V$185,'Eurostat comsumption'!$C$2:$C$185,$C2,'Eurostat comsumption'!$D$2:$D$185,$D2)</f>
        <v>8469.2000000000007</v>
      </c>
      <c r="W2" s="8">
        <f>SUMIFS('Eurostat comsumption'!W$2:W$185,'Eurostat comsumption'!$C$2:$C$185,$C2,'Eurostat comsumption'!$D$2:$D$185,$D2)</f>
        <v>8825.7000000000007</v>
      </c>
      <c r="X2" s="8">
        <f>SUMIFS('Eurostat comsumption'!X$2:X$185,'Eurostat comsumption'!$C$2:$C$185,$C2,'Eurostat comsumption'!$D$2:$D$185,$D2)</f>
        <v>8721.7999999999993</v>
      </c>
      <c r="Y2" s="8">
        <f>SUMIFS('Eurostat comsumption'!Y$2:Y$185,'Eurostat comsumption'!$C$2:$C$185,$C2,'Eurostat comsumption'!$D$2:$D$185,$D2)</f>
        <v>9023.9</v>
      </c>
      <c r="Z2" s="8">
        <f>SUMIFS('Eurostat comsumption'!Z$2:Z$185,'Eurostat comsumption'!$C$2:$C$185,$C2,'Eurostat comsumption'!$D$2:$D$185,$D2)</f>
        <v>9187.2999999999993</v>
      </c>
      <c r="AA2">
        <f>Z2*(1+'RAW data extract'!AA$82)</f>
        <v>9115.9631985817505</v>
      </c>
      <c r="AB2">
        <f>AA2*(1+'RAW data extract'!AB$82)</f>
        <v>9049.106689638942</v>
      </c>
      <c r="AC2">
        <f>AB2*(1+'RAW data extract'!AC$82)</f>
        <v>8974.6142479587761</v>
      </c>
      <c r="AD2">
        <f>AC2*(1+'RAW data extract'!AD$82)</f>
        <v>8894.275675790941</v>
      </c>
      <c r="AE2">
        <f>AD2*(1+'RAW data extract'!AE$82)</f>
        <v>8795.046021174574</v>
      </c>
      <c r="AF2">
        <f>AE2*(1+'RAW data extract'!AF$82)</f>
        <v>8690.8917545093555</v>
      </c>
      <c r="AG2">
        <f>AF2*(1+'RAW data extract'!AG$82)</f>
        <v>8579.7010872603751</v>
      </c>
      <c r="AH2">
        <f>AG2*(1+'RAW data extract'!AH$82)</f>
        <v>8450.4417152710412</v>
      </c>
      <c r="AI2">
        <f>AH2*(1+'RAW data extract'!AI$82)</f>
        <v>8300.1783219487916</v>
      </c>
      <c r="AJ2">
        <f>AI2*(1+'RAW data extract'!AJ$82)</f>
        <v>8127.4599614142016</v>
      </c>
      <c r="AK2">
        <f>AJ2*(1+'RAW data extract'!AK$82)</f>
        <v>7919.9269970281748</v>
      </c>
      <c r="AL2">
        <f>AK2*(1+'RAW data extract'!AL$82)</f>
        <v>7692.2374793708213</v>
      </c>
      <c r="AM2">
        <f>AL2*(1+'RAW data extract'!AM$82)</f>
        <v>7448.8676086177593</v>
      </c>
      <c r="AN2">
        <f>AM2*(1+'RAW data extract'!AN$82)</f>
        <v>7201.7735216390392</v>
      </c>
      <c r="AO2">
        <f>AN2*(1+'RAW data extract'!AO$82)</f>
        <v>6952.1998442255644</v>
      </c>
      <c r="AP2">
        <f>AO2*(1+'RAW data extract'!AP$82)</f>
        <v>6702.606230503814</v>
      </c>
      <c r="AQ2">
        <f>AP2*(1+'RAW data extract'!AQ$82)</f>
        <v>6454.4374225203719</v>
      </c>
      <c r="AR2">
        <f>AQ2*(1+'RAW data extract'!AR$82)</f>
        <v>6218.1255065061132</v>
      </c>
      <c r="AS2">
        <f>AR2*(1+'RAW data extract'!AS$82)</f>
        <v>5986.3866701408751</v>
      </c>
      <c r="AT2">
        <f>AS2*(1+'RAW data extract'!AT$82)</f>
        <v>5761.0848942203074</v>
      </c>
      <c r="AU2">
        <f>AT2*(1+'RAW data extract'!AU$82)</f>
        <v>5535.7831182997388</v>
      </c>
      <c r="AV2">
        <f>AU2*(1+'RAW data extract'!AV$82)</f>
        <v>5310.4813423791702</v>
      </c>
      <c r="AW2">
        <f>AV2*(1+'RAW data extract'!AW$82)</f>
        <v>5085.1795664586034</v>
      </c>
      <c r="AX2">
        <f>AW2*(1+'RAW data extract'!AX$82)</f>
        <v>4860.7830961412365</v>
      </c>
      <c r="AY2">
        <f>AX2*(1+'RAW data extract'!AY$82)</f>
        <v>4634.5360461286482</v>
      </c>
      <c r="AZ2">
        <f>AY2*(1+'RAW data extract'!AZ$82)</f>
        <v>4406.619753145259</v>
      </c>
      <c r="BA2">
        <f>AZ2*(1+'RAW data extract'!BA$82)</f>
        <v>4182.6534261650613</v>
      </c>
      <c r="BB2">
        <f>BA2*(1+'RAW data extract'!BB$82)</f>
        <v>3956.1896905328435</v>
      </c>
      <c r="BC2">
        <f>BB2*(1+'RAW data extract'!BC$82)</f>
        <v>3729.835573068503</v>
      </c>
      <c r="BD2">
        <f>BC2*(1+'RAW data extract'!BD$82)</f>
        <v>3504.0175951882775</v>
      </c>
      <c r="BE2">
        <f>BD2*(1+'RAW data extract'!BE$82)</f>
        <v>3278.4565569168617</v>
      </c>
      <c r="BF2">
        <f>BE2*(1+'RAW data extract'!BF$82)</f>
        <v>3278.4565569168617</v>
      </c>
      <c r="BG2">
        <f>BF2*(1+'RAW data extract'!BG$82)</f>
        <v>3278.4565569168617</v>
      </c>
      <c r="BH2">
        <f>BG2*(1+'RAW data extract'!BH$82)</f>
        <v>3278.4565569168617</v>
      </c>
    </row>
    <row r="3" spans="1:60" x14ac:dyDescent="0.3">
      <c r="A3" s="4" t="s">
        <v>9</v>
      </c>
      <c r="B3" s="4" t="s">
        <v>10</v>
      </c>
      <c r="C3" s="4" t="s">
        <v>11</v>
      </c>
      <c r="D3" s="4" t="s">
        <v>17</v>
      </c>
      <c r="E3" s="4" t="s">
        <v>13</v>
      </c>
      <c r="F3" s="4" t="s">
        <v>14</v>
      </c>
      <c r="G3" s="4" t="s">
        <v>14</v>
      </c>
      <c r="H3" s="4" t="s">
        <v>15</v>
      </c>
      <c r="I3" s="4" t="s">
        <v>16</v>
      </c>
      <c r="J3" s="8">
        <f>SUMIFS('Eurostat comsumption'!J$2:J$185,'Eurostat comsumption'!$C$2:$C$185,$C3,'Eurostat comsumption'!$D$2:$D$185,$D3)</f>
        <v>145.69999999999999</v>
      </c>
      <c r="K3" s="8">
        <f>SUMIFS('Eurostat comsumption'!K$2:K$185,'Eurostat comsumption'!$C$2:$C$185,$C3,'Eurostat comsumption'!$D$2:$D$185,$D3)</f>
        <v>214.2</v>
      </c>
      <c r="L3" s="8">
        <f>SUMIFS('Eurostat comsumption'!L$2:L$185,'Eurostat comsumption'!$C$2:$C$185,$C3,'Eurostat comsumption'!$D$2:$D$185,$D3)</f>
        <v>119.4</v>
      </c>
      <c r="M3" s="8">
        <f>SUMIFS('Eurostat comsumption'!M$2:M$185,'Eurostat comsumption'!$C$2:$C$185,$C3,'Eurostat comsumption'!$D$2:$D$185,$D3)</f>
        <v>160</v>
      </c>
      <c r="N3" s="8">
        <f>SUMIFS('Eurostat comsumption'!N$2:N$185,'Eurostat comsumption'!$C$2:$C$185,$C3,'Eurostat comsumption'!$D$2:$D$185,$D3)</f>
        <v>160.6</v>
      </c>
      <c r="O3" s="8">
        <f>SUMIFS('Eurostat comsumption'!O$2:O$185,'Eurostat comsumption'!$C$2:$C$185,$C3,'Eurostat comsumption'!$D$2:$D$185,$D3)</f>
        <v>155</v>
      </c>
      <c r="P3" s="8">
        <f>SUMIFS('Eurostat comsumption'!P$2:P$185,'Eurostat comsumption'!$C$2:$C$185,$C3,'Eurostat comsumption'!$D$2:$D$185,$D3)</f>
        <v>201.2</v>
      </c>
      <c r="Q3" s="8">
        <f>SUMIFS('Eurostat comsumption'!Q$2:Q$185,'Eurostat comsumption'!$C$2:$C$185,$C3,'Eurostat comsumption'!$D$2:$D$185,$D3)</f>
        <v>212</v>
      </c>
      <c r="R3" s="8">
        <f>SUMIFS('Eurostat comsumption'!R$2:R$185,'Eurostat comsumption'!$C$2:$C$185,$C3,'Eurostat comsumption'!$D$2:$D$185,$D3)</f>
        <v>203.7</v>
      </c>
      <c r="S3" s="8">
        <f>SUMIFS('Eurostat comsumption'!S$2:S$185,'Eurostat comsumption'!$C$2:$C$185,$C3,'Eurostat comsumption'!$D$2:$D$185,$D3)</f>
        <v>195.7</v>
      </c>
      <c r="T3" s="8">
        <f>SUMIFS('Eurostat comsumption'!T$2:T$185,'Eurostat comsumption'!$C$2:$C$185,$C3,'Eurostat comsumption'!$D$2:$D$185,$D3)</f>
        <v>208.6</v>
      </c>
      <c r="U3" s="8">
        <f>SUMIFS('Eurostat comsumption'!U$2:U$185,'Eurostat comsumption'!$C$2:$C$185,$C3,'Eurostat comsumption'!$D$2:$D$185,$D3)</f>
        <v>256.5</v>
      </c>
      <c r="V3" s="8">
        <f>SUMIFS('Eurostat comsumption'!V$2:V$185,'Eurostat comsumption'!$C$2:$C$185,$C3,'Eurostat comsumption'!$D$2:$D$185,$D3)</f>
        <v>210.29999999999998</v>
      </c>
      <c r="W3" s="8">
        <f>SUMIFS('Eurostat comsumption'!W$2:W$185,'Eurostat comsumption'!$C$2:$C$185,$C3,'Eurostat comsumption'!$D$2:$D$185,$D3)</f>
        <v>277.3</v>
      </c>
      <c r="X3" s="8">
        <f>SUMIFS('Eurostat comsumption'!X$2:X$185,'Eurostat comsumption'!$C$2:$C$185,$C3,'Eurostat comsumption'!$D$2:$D$185,$D3)</f>
        <v>234.4</v>
      </c>
      <c r="Y3" s="8">
        <f>SUMIFS('Eurostat comsumption'!Y$2:Y$185,'Eurostat comsumption'!$C$2:$C$185,$C3,'Eurostat comsumption'!$D$2:$D$185,$D3)</f>
        <v>269.2</v>
      </c>
      <c r="Z3" s="8">
        <f>SUMIFS('Eurostat comsumption'!Z$2:Z$185,'Eurostat comsumption'!$C$2:$C$185,$C3,'Eurostat comsumption'!$D$2:$D$185,$D3)</f>
        <v>257.7</v>
      </c>
      <c r="AA3">
        <f>Z3*(1+'RAW data extract'!AA$82)</f>
        <v>255.69903195438454</v>
      </c>
      <c r="AB3">
        <f>AA3*(1+'RAW data extract'!AB$82)</f>
        <v>253.82373427665968</v>
      </c>
      <c r="AC3">
        <f>AB3*(1+'RAW data extract'!AC$82)</f>
        <v>251.73425181489409</v>
      </c>
      <c r="AD3">
        <f>AC3*(1+'RAW data extract'!AD$82)</f>
        <v>249.48078778872195</v>
      </c>
      <c r="AE3">
        <f>AD3*(1+'RAW data extract'!AE$82)</f>
        <v>246.69743664152554</v>
      </c>
      <c r="AF3">
        <f>AE3*(1+'RAW data extract'!AF$82)</f>
        <v>243.77595214448866</v>
      </c>
      <c r="AG3">
        <f>AF3*(1+'RAW data extract'!AG$82)</f>
        <v>240.65709949462826</v>
      </c>
      <c r="AH3">
        <f>AG3*(1+'RAW data extract'!AH$82)</f>
        <v>237.03142708144361</v>
      </c>
      <c r="AI3">
        <f>AH3*(1+'RAW data extract'!AI$82)</f>
        <v>232.81660047742028</v>
      </c>
      <c r="AJ3">
        <f>AI3*(1+'RAW data extract'!AJ$82)</f>
        <v>227.97192124524503</v>
      </c>
      <c r="AK3">
        <f>AJ3*(1+'RAW data extract'!AK$82)</f>
        <v>222.15070664223009</v>
      </c>
      <c r="AL3">
        <f>AK3*(1+'RAW data extract'!AL$82)</f>
        <v>215.76410898020751</v>
      </c>
      <c r="AM3">
        <f>AL3*(1+'RAW data extract'!AM$82)</f>
        <v>208.93768383973489</v>
      </c>
      <c r="AN3">
        <f>AM3*(1+'RAW data extract'!AN$82)</f>
        <v>202.00679596033439</v>
      </c>
      <c r="AO3">
        <f>AN3*(1+'RAW data extract'!AO$82)</f>
        <v>195.00635658538718</v>
      </c>
      <c r="AP3">
        <f>AO3*(1+'RAW data extract'!AP$82)</f>
        <v>188.00535800516283</v>
      </c>
      <c r="AQ3">
        <f>AP3*(1+'RAW data extract'!AQ$82)</f>
        <v>181.04432464200576</v>
      </c>
      <c r="AR3">
        <f>AQ3*(1+'RAW data extract'!AR$82)</f>
        <v>174.41587223957256</v>
      </c>
      <c r="AS3">
        <f>AR3*(1+'RAW data extract'!AS$82)</f>
        <v>167.91569284722425</v>
      </c>
      <c r="AT3">
        <f>AS3*(1+'RAW data extract'!AT$82)</f>
        <v>161.59607036241039</v>
      </c>
      <c r="AU3">
        <f>AT3*(1+'RAW data extract'!AU$82)</f>
        <v>155.27644787759652</v>
      </c>
      <c r="AV3">
        <f>AU3*(1+'RAW data extract'!AV$82)</f>
        <v>148.95682539278266</v>
      </c>
      <c r="AW3">
        <f>AV3*(1+'RAW data extract'!AW$82)</f>
        <v>142.63720290796883</v>
      </c>
      <c r="AX3">
        <f>AW3*(1+'RAW data extract'!AX$82)</f>
        <v>136.34297387432613</v>
      </c>
      <c r="AY3">
        <f>AX3*(1+'RAW data extract'!AY$82)</f>
        <v>129.99683683860903</v>
      </c>
      <c r="AZ3">
        <f>AY3*(1+'RAW data extract'!AZ$82)</f>
        <v>123.60387822162478</v>
      </c>
      <c r="BA3">
        <f>AZ3*(1+'RAW data extract'!BA$82)</f>
        <v>117.32171453231487</v>
      </c>
      <c r="BB3">
        <f>BA3*(1+'RAW data extract'!BB$82)</f>
        <v>110.96949955376594</v>
      </c>
      <c r="BC3">
        <f>BB3*(1+'RAW data extract'!BC$82)</f>
        <v>104.62035931990393</v>
      </c>
      <c r="BD3">
        <f>BC3*(1+'RAW data extract'!BD$82)</f>
        <v>98.286257581663733</v>
      </c>
      <c r="BE3">
        <f>BD3*(1+'RAW data extract'!BE$82)</f>
        <v>91.959362894155561</v>
      </c>
      <c r="BF3">
        <f>BE3*(1+'RAW data extract'!BF$82)</f>
        <v>91.959362894155561</v>
      </c>
      <c r="BG3">
        <f>BF3*(1+'RAW data extract'!BG$82)</f>
        <v>91.959362894155561</v>
      </c>
      <c r="BH3">
        <f>BG3*(1+'RAW data extract'!BH$82)</f>
        <v>91.959362894155561</v>
      </c>
    </row>
    <row r="4" spans="1:60" x14ac:dyDescent="0.3">
      <c r="A4" s="4" t="s">
        <v>9</v>
      </c>
      <c r="B4" s="4" t="s">
        <v>10</v>
      </c>
      <c r="C4" s="4" t="s">
        <v>11</v>
      </c>
      <c r="D4" s="4" t="s">
        <v>18</v>
      </c>
      <c r="E4" s="4" t="s">
        <v>13</v>
      </c>
      <c r="F4" s="4" t="s">
        <v>14</v>
      </c>
      <c r="G4" s="4" t="s">
        <v>14</v>
      </c>
      <c r="H4" s="4" t="s">
        <v>15</v>
      </c>
      <c r="I4" s="4" t="s">
        <v>16</v>
      </c>
      <c r="J4" s="8">
        <f>SUMIFS('Eurostat comsumption'!J$2:J$185,'Eurostat comsumption'!$C$2:$C$185,$C4,'Eurostat comsumption'!$D$2:$D$185,$D4)</f>
        <v>0</v>
      </c>
      <c r="K4" s="8">
        <f>SUMIFS('Eurostat comsumption'!K$2:K$185,'Eurostat comsumption'!$C$2:$C$185,$C4,'Eurostat comsumption'!$D$2:$D$185,$D4)</f>
        <v>0</v>
      </c>
      <c r="L4" s="8">
        <f>SUMIFS('Eurostat comsumption'!L$2:L$185,'Eurostat comsumption'!$C$2:$C$185,$C4,'Eurostat comsumption'!$D$2:$D$185,$D4)</f>
        <v>0</v>
      </c>
      <c r="M4" s="8">
        <f>SUMIFS('Eurostat comsumption'!M$2:M$185,'Eurostat comsumption'!$C$2:$C$185,$C4,'Eurostat comsumption'!$D$2:$D$185,$D4)</f>
        <v>0</v>
      </c>
      <c r="N4" s="8">
        <f>SUMIFS('Eurostat comsumption'!N$2:N$185,'Eurostat comsumption'!$C$2:$C$185,$C4,'Eurostat comsumption'!$D$2:$D$185,$D4)</f>
        <v>0</v>
      </c>
      <c r="O4" s="8">
        <f>SUMIFS('Eurostat comsumption'!O$2:O$185,'Eurostat comsumption'!$C$2:$C$185,$C4,'Eurostat comsumption'!$D$2:$D$185,$D4)</f>
        <v>0</v>
      </c>
      <c r="P4" s="8">
        <f>SUMIFS('Eurostat comsumption'!P$2:P$185,'Eurostat comsumption'!$C$2:$C$185,$C4,'Eurostat comsumption'!$D$2:$D$185,$D4)</f>
        <v>0</v>
      </c>
      <c r="Q4" s="8">
        <f>SUMIFS('Eurostat comsumption'!Q$2:Q$185,'Eurostat comsumption'!$C$2:$C$185,$C4,'Eurostat comsumption'!$D$2:$D$185,$D4)</f>
        <v>0</v>
      </c>
      <c r="R4" s="8">
        <f>SUMIFS('Eurostat comsumption'!R$2:R$185,'Eurostat comsumption'!$C$2:$C$185,$C4,'Eurostat comsumption'!$D$2:$D$185,$D4)</f>
        <v>0</v>
      </c>
      <c r="S4" s="8">
        <f>SUMIFS('Eurostat comsumption'!S$2:S$185,'Eurostat comsumption'!$C$2:$C$185,$C4,'Eurostat comsumption'!$D$2:$D$185,$D4)</f>
        <v>0</v>
      </c>
      <c r="T4" s="8">
        <f>SUMIFS('Eurostat comsumption'!T$2:T$185,'Eurostat comsumption'!$C$2:$C$185,$C4,'Eurostat comsumption'!$D$2:$D$185,$D4)</f>
        <v>0</v>
      </c>
      <c r="U4" s="8">
        <f>SUMIFS('Eurostat comsumption'!U$2:U$185,'Eurostat comsumption'!$C$2:$C$185,$C4,'Eurostat comsumption'!$D$2:$D$185,$D4)</f>
        <v>0</v>
      </c>
      <c r="V4" s="8">
        <f>SUMIFS('Eurostat comsumption'!V$2:V$185,'Eurostat comsumption'!$C$2:$C$185,$C4,'Eurostat comsumption'!$D$2:$D$185,$D4)</f>
        <v>0</v>
      </c>
      <c r="W4" s="8">
        <f>SUMIFS('Eurostat comsumption'!W$2:W$185,'Eurostat comsumption'!$C$2:$C$185,$C4,'Eurostat comsumption'!$D$2:$D$185,$D4)</f>
        <v>0</v>
      </c>
      <c r="X4" s="8">
        <f>SUMIFS('Eurostat comsumption'!X$2:X$185,'Eurostat comsumption'!$C$2:$C$185,$C4,'Eurostat comsumption'!$D$2:$D$185,$D4)</f>
        <v>0</v>
      </c>
      <c r="Y4" s="8">
        <f>SUMIFS('Eurostat comsumption'!Y$2:Y$185,'Eurostat comsumption'!$C$2:$C$185,$C4,'Eurostat comsumption'!$D$2:$D$185,$D4)</f>
        <v>0</v>
      </c>
      <c r="Z4" s="8">
        <f>SUMIFS('Eurostat comsumption'!Z$2:Z$185,'Eurostat comsumption'!$C$2:$C$185,$C4,'Eurostat comsumption'!$D$2:$D$185,$D4)</f>
        <v>0</v>
      </c>
      <c r="AA4">
        <f>Z4*(1+'RAW data extract'!AA$82)</f>
        <v>0</v>
      </c>
      <c r="AB4">
        <f>AA4*(1+'RAW data extract'!AB$82)</f>
        <v>0</v>
      </c>
      <c r="AC4">
        <f>AB4*(1+'RAW data extract'!AC$82)</f>
        <v>0</v>
      </c>
      <c r="AD4">
        <f>AC4*(1+'RAW data extract'!AD$82)</f>
        <v>0</v>
      </c>
      <c r="AE4">
        <f>AD4*(1+'RAW data extract'!AE$82)</f>
        <v>0</v>
      </c>
      <c r="AF4">
        <f>AE4*(1+'RAW data extract'!AF$82)</f>
        <v>0</v>
      </c>
      <c r="AG4">
        <f>AF4*(1+'RAW data extract'!AG$82)</f>
        <v>0</v>
      </c>
      <c r="AH4">
        <f>AG4*(1+'RAW data extract'!AH$82)</f>
        <v>0</v>
      </c>
      <c r="AI4">
        <f>AH4*(1+'RAW data extract'!AI$82)</f>
        <v>0</v>
      </c>
      <c r="AJ4">
        <f>AI4*(1+'RAW data extract'!AJ$82)</f>
        <v>0</v>
      </c>
      <c r="AK4">
        <f>AJ4*(1+'RAW data extract'!AK$82)</f>
        <v>0</v>
      </c>
      <c r="AL4">
        <f>AK4*(1+'RAW data extract'!AL$82)</f>
        <v>0</v>
      </c>
      <c r="AM4">
        <f>AL4*(1+'RAW data extract'!AM$82)</f>
        <v>0</v>
      </c>
      <c r="AN4">
        <f>AM4*(1+'RAW data extract'!AN$82)</f>
        <v>0</v>
      </c>
      <c r="AO4">
        <f>AN4*(1+'RAW data extract'!AO$82)</f>
        <v>0</v>
      </c>
      <c r="AP4">
        <f>AO4*(1+'RAW data extract'!AP$82)</f>
        <v>0</v>
      </c>
      <c r="AQ4">
        <f>AP4*(1+'RAW data extract'!AQ$82)</f>
        <v>0</v>
      </c>
      <c r="AR4">
        <f>AQ4*(1+'RAW data extract'!AR$82)</f>
        <v>0</v>
      </c>
      <c r="AS4">
        <f>AR4*(1+'RAW data extract'!AS$82)</f>
        <v>0</v>
      </c>
      <c r="AT4">
        <f>AS4*(1+'RAW data extract'!AT$82)</f>
        <v>0</v>
      </c>
      <c r="AU4">
        <f>AT4*(1+'RAW data extract'!AU$82)</f>
        <v>0</v>
      </c>
      <c r="AV4">
        <f>AU4*(1+'RAW data extract'!AV$82)</f>
        <v>0</v>
      </c>
      <c r="AW4">
        <f>AV4*(1+'RAW data extract'!AW$82)</f>
        <v>0</v>
      </c>
      <c r="AX4">
        <f>AW4*(1+'RAW data extract'!AX$82)</f>
        <v>0</v>
      </c>
      <c r="AY4">
        <f>AX4*(1+'RAW data extract'!AY$82)</f>
        <v>0</v>
      </c>
      <c r="AZ4">
        <f>AY4*(1+'RAW data extract'!AZ$82)</f>
        <v>0</v>
      </c>
      <c r="BA4">
        <f>AZ4*(1+'RAW data extract'!BA$82)</f>
        <v>0</v>
      </c>
      <c r="BB4">
        <f>BA4*(1+'RAW data extract'!BB$82)</f>
        <v>0</v>
      </c>
      <c r="BC4">
        <f>BB4*(1+'RAW data extract'!BC$82)</f>
        <v>0</v>
      </c>
      <c r="BD4">
        <f>BC4*(1+'RAW data extract'!BD$82)</f>
        <v>0</v>
      </c>
      <c r="BE4">
        <f>BD4*(1+'RAW data extract'!BE$82)</f>
        <v>0</v>
      </c>
      <c r="BF4">
        <f>BE4*(1+'RAW data extract'!BF$82)</f>
        <v>0</v>
      </c>
      <c r="BG4">
        <f>BF4*(1+'RAW data extract'!BG$82)</f>
        <v>0</v>
      </c>
      <c r="BH4">
        <f>BG4*(1+'RAW data extract'!BH$82)</f>
        <v>0</v>
      </c>
    </row>
    <row r="5" spans="1:60" x14ac:dyDescent="0.3">
      <c r="A5" s="4" t="s">
        <v>9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14</v>
      </c>
      <c r="G5" s="4" t="s">
        <v>14</v>
      </c>
      <c r="H5" s="4" t="s">
        <v>15</v>
      </c>
      <c r="I5" s="4" t="s">
        <v>16</v>
      </c>
      <c r="J5" s="8">
        <f>SUMIFS('Eurostat comsumption'!J$2:J$185,'Eurostat comsumption'!$C$2:$C$185,$C5,'Eurostat comsumption'!$D$2:$D$185,$D5)</f>
        <v>297.7</v>
      </c>
      <c r="K5" s="8">
        <f>SUMIFS('Eurostat comsumption'!K$2:K$185,'Eurostat comsumption'!$C$2:$C$185,$C5,'Eurostat comsumption'!$D$2:$D$185,$D5)</f>
        <v>291.3</v>
      </c>
      <c r="L5" s="8">
        <f>SUMIFS('Eurostat comsumption'!L$2:L$185,'Eurostat comsumption'!$C$2:$C$185,$C5,'Eurostat comsumption'!$D$2:$D$185,$D5)</f>
        <v>281.3</v>
      </c>
      <c r="M5" s="8">
        <f>SUMIFS('Eurostat comsumption'!M$2:M$185,'Eurostat comsumption'!$C$2:$C$185,$C5,'Eurostat comsumption'!$D$2:$D$185,$D5)</f>
        <v>296</v>
      </c>
      <c r="N5" s="8">
        <f>SUMIFS('Eurostat comsumption'!N$2:N$185,'Eurostat comsumption'!$C$2:$C$185,$C5,'Eurostat comsumption'!$D$2:$D$185,$D5)</f>
        <v>301.5</v>
      </c>
      <c r="O5" s="8">
        <f>SUMIFS('Eurostat comsumption'!O$2:O$185,'Eurostat comsumption'!$C$2:$C$185,$C5,'Eurostat comsumption'!$D$2:$D$185,$D5)</f>
        <v>294.3</v>
      </c>
      <c r="P5" s="8">
        <f>SUMIFS('Eurostat comsumption'!P$2:P$185,'Eurostat comsumption'!$C$2:$C$185,$C5,'Eurostat comsumption'!$D$2:$D$185,$D5)</f>
        <v>302.3</v>
      </c>
      <c r="Q5" s="8">
        <f>SUMIFS('Eurostat comsumption'!Q$2:Q$185,'Eurostat comsumption'!$C$2:$C$185,$C5,'Eurostat comsumption'!$D$2:$D$185,$D5)</f>
        <v>299.10000000000002</v>
      </c>
      <c r="R5" s="8">
        <f>SUMIFS('Eurostat comsumption'!R$2:R$185,'Eurostat comsumption'!$C$2:$C$185,$C5,'Eurostat comsumption'!$D$2:$D$185,$D5)</f>
        <v>297.89999999999998</v>
      </c>
      <c r="S5" s="8">
        <f>SUMIFS('Eurostat comsumption'!S$2:S$185,'Eurostat comsumption'!$C$2:$C$185,$C5,'Eurostat comsumption'!$D$2:$D$185,$D5)</f>
        <v>283.39999999999998</v>
      </c>
      <c r="T5" s="8">
        <f>SUMIFS('Eurostat comsumption'!T$2:T$185,'Eurostat comsumption'!$C$2:$C$185,$C5,'Eurostat comsumption'!$D$2:$D$185,$D5)</f>
        <v>276.2</v>
      </c>
      <c r="U5" s="8">
        <f>SUMIFS('Eurostat comsumption'!U$2:U$185,'Eurostat comsumption'!$C$2:$C$185,$C5,'Eurostat comsumption'!$D$2:$D$185,$D5)</f>
        <v>269.3</v>
      </c>
      <c r="V5" s="8">
        <f>SUMIFS('Eurostat comsumption'!V$2:V$185,'Eurostat comsumption'!$C$2:$C$185,$C5,'Eurostat comsumption'!$D$2:$D$185,$D5)</f>
        <v>263.60000000000002</v>
      </c>
      <c r="W5" s="8">
        <f>SUMIFS('Eurostat comsumption'!W$2:W$185,'Eurostat comsumption'!$C$2:$C$185,$C5,'Eurostat comsumption'!$D$2:$D$185,$D5)</f>
        <v>267.3</v>
      </c>
      <c r="X5" s="8">
        <f>SUMIFS('Eurostat comsumption'!X$2:X$185,'Eurostat comsumption'!$C$2:$C$185,$C5,'Eurostat comsumption'!$D$2:$D$185,$D5)</f>
        <v>263.60000000000002</v>
      </c>
      <c r="Y5" s="8">
        <f>SUMIFS('Eurostat comsumption'!Y$2:Y$185,'Eurostat comsumption'!$C$2:$C$185,$C5,'Eurostat comsumption'!$D$2:$D$185,$D5)</f>
        <v>267.8</v>
      </c>
      <c r="Z5" s="8">
        <f>SUMIFS('Eurostat comsumption'!Z$2:Z$185,'Eurostat comsumption'!$C$2:$C$185,$C5,'Eurostat comsumption'!$D$2:$D$185,$D5)</f>
        <v>269</v>
      </c>
      <c r="AA5">
        <f>Z5*(1+'RAW data extract'!AA$82)</f>
        <v>266.91129063146855</v>
      </c>
      <c r="AB5">
        <f>AA5*(1+'RAW data extract'!AB$82)</f>
        <v>264.95376220574877</v>
      </c>
      <c r="AC5">
        <f>AB5*(1+'RAW data extract'!AC$82)</f>
        <v>262.77265711372337</v>
      </c>
      <c r="AD5">
        <f>AC5*(1+'RAW data extract'!AD$82)</f>
        <v>260.42037995795965</v>
      </c>
      <c r="AE5">
        <f>AD5*(1+'RAW data extract'!AE$82)</f>
        <v>257.51498042906621</v>
      </c>
      <c r="AF5">
        <f>AE5*(1+'RAW data extract'!AF$82)</f>
        <v>254.46539048066526</v>
      </c>
      <c r="AG5">
        <f>AF5*(1+'RAW data extract'!AG$82)</f>
        <v>251.20977789699259</v>
      </c>
      <c r="AH5">
        <f>AG5*(1+'RAW data extract'!AH$82)</f>
        <v>247.42512178854605</v>
      </c>
      <c r="AI5">
        <f>AH5*(1+'RAW data extract'!AI$82)</f>
        <v>243.02547740949183</v>
      </c>
      <c r="AJ5">
        <f>AI5*(1+'RAW data extract'!AJ$82)</f>
        <v>237.96836171894023</v>
      </c>
      <c r="AK5">
        <f>AJ5*(1+'RAW data extract'!AK$82)</f>
        <v>231.89189013100457</v>
      </c>
      <c r="AL5">
        <f>AK5*(1+'RAW data extract'!AL$82)</f>
        <v>225.22524375504776</v>
      </c>
      <c r="AM5">
        <f>AL5*(1+'RAW data extract'!AM$82)</f>
        <v>218.09948371318848</v>
      </c>
      <c r="AN5">
        <f>AM5*(1+'RAW data extract'!AN$82)</f>
        <v>210.86468030007737</v>
      </c>
      <c r="AO5">
        <f>AN5*(1+'RAW data extract'!AO$82)</f>
        <v>203.55727559747433</v>
      </c>
      <c r="AP5">
        <f>AO5*(1+'RAW data extract'!AP$82)</f>
        <v>196.24928716875743</v>
      </c>
      <c r="AQ5">
        <f>AP5*(1+'RAW data extract'!AQ$82)</f>
        <v>188.98301640938897</v>
      </c>
      <c r="AR5">
        <f>AQ5*(1+'RAW data extract'!AR$82)</f>
        <v>182.06391009873889</v>
      </c>
      <c r="AS5">
        <f>AR5*(1+'RAW data extract'!AS$82)</f>
        <v>175.27870149749054</v>
      </c>
      <c r="AT5">
        <f>AS5*(1+'RAW data extract'!AT$82)</f>
        <v>168.68196712257813</v>
      </c>
      <c r="AU5">
        <f>AT5*(1+'RAW data extract'!AU$82)</f>
        <v>162.08523274766571</v>
      </c>
      <c r="AV5">
        <f>AU5*(1+'RAW data extract'!AV$82)</f>
        <v>155.4884983727533</v>
      </c>
      <c r="AW5">
        <f>AV5*(1+'RAW data extract'!AW$82)</f>
        <v>148.89176399784091</v>
      </c>
      <c r="AX5">
        <f>AW5*(1+'RAW data extract'!AX$82)</f>
        <v>142.32153656264541</v>
      </c>
      <c r="AY5">
        <f>AX5*(1+'RAW data extract'!AY$82)</f>
        <v>135.69712498869157</v>
      </c>
      <c r="AZ5">
        <f>AY5*(1+'RAW data extract'!AZ$82)</f>
        <v>129.02383873347713</v>
      </c>
      <c r="BA5">
        <f>AZ5*(1+'RAW data extract'!BA$82)</f>
        <v>122.46620570117459</v>
      </c>
      <c r="BB5">
        <f>BA5*(1+'RAW data extract'!BB$82)</f>
        <v>115.83544967001565</v>
      </c>
      <c r="BC5">
        <f>BB5*(1+'RAW data extract'!BC$82)</f>
        <v>109.20790320936807</v>
      </c>
      <c r="BD5">
        <f>BC5*(1+'RAW data extract'!BD$82)</f>
        <v>102.59605467391361</v>
      </c>
      <c r="BE5">
        <f>BD5*(1+'RAW data extract'!BE$82)</f>
        <v>95.991729214310595</v>
      </c>
      <c r="BF5">
        <f>BE5*(1+'RAW data extract'!BF$82)</f>
        <v>95.991729214310595</v>
      </c>
      <c r="BG5">
        <f>BF5*(1+'RAW data extract'!BG$82)</f>
        <v>95.991729214310595</v>
      </c>
      <c r="BH5">
        <f>BG5*(1+'RAW data extract'!BH$82)</f>
        <v>95.991729214310595</v>
      </c>
    </row>
    <row r="6" spans="1:60" x14ac:dyDescent="0.3">
      <c r="A6" s="4" t="s">
        <v>9</v>
      </c>
      <c r="B6" s="4" t="s">
        <v>10</v>
      </c>
      <c r="C6" s="4" t="s">
        <v>11</v>
      </c>
      <c r="D6" s="4" t="s">
        <v>20</v>
      </c>
      <c r="E6" s="4" t="s">
        <v>13</v>
      </c>
      <c r="F6" s="4" t="s">
        <v>14</v>
      </c>
      <c r="G6" s="4" t="s">
        <v>14</v>
      </c>
      <c r="H6" s="4" t="s">
        <v>15</v>
      </c>
      <c r="I6" s="4" t="s">
        <v>16</v>
      </c>
      <c r="J6" s="8">
        <f>SUMIFS('Eurostat comsumption'!J$2:J$185,'Eurostat comsumption'!$C$2:$C$185,$C6,'Eurostat comsumption'!$D$2:$D$185,$D6)</f>
        <v>15.7</v>
      </c>
      <c r="K6" s="8">
        <f>SUMIFS('Eurostat comsumption'!K$2:K$185,'Eurostat comsumption'!$C$2:$C$185,$C6,'Eurostat comsumption'!$D$2:$D$185,$D6)</f>
        <v>17.3</v>
      </c>
      <c r="L6" s="8">
        <f>SUMIFS('Eurostat comsumption'!L$2:L$185,'Eurostat comsumption'!$C$2:$C$185,$C6,'Eurostat comsumption'!$D$2:$D$185,$D6)</f>
        <v>18.3</v>
      </c>
      <c r="M6" s="8">
        <f>SUMIFS('Eurostat comsumption'!M$2:M$185,'Eurostat comsumption'!$C$2:$C$185,$C6,'Eurostat comsumption'!$D$2:$D$185,$D6)</f>
        <v>18.7</v>
      </c>
      <c r="N6" s="8">
        <f>SUMIFS('Eurostat comsumption'!N$2:N$185,'Eurostat comsumption'!$C$2:$C$185,$C6,'Eurostat comsumption'!$D$2:$D$185,$D6)</f>
        <v>18.3</v>
      </c>
      <c r="O6" s="8">
        <f>SUMIFS('Eurostat comsumption'!O$2:O$185,'Eurostat comsumption'!$C$2:$C$185,$C6,'Eurostat comsumption'!$D$2:$D$185,$D6)</f>
        <v>48.9</v>
      </c>
      <c r="P6" s="8">
        <f>SUMIFS('Eurostat comsumption'!P$2:P$185,'Eurostat comsumption'!$C$2:$C$185,$C6,'Eurostat comsumption'!$D$2:$D$185,$D6)</f>
        <v>253.4</v>
      </c>
      <c r="Q6" s="8">
        <f>SUMIFS('Eurostat comsumption'!Q$2:Q$185,'Eurostat comsumption'!$C$2:$C$185,$C6,'Eurostat comsumption'!$D$2:$D$185,$D6)</f>
        <v>322.39999999999998</v>
      </c>
      <c r="R6" s="8">
        <f>SUMIFS('Eurostat comsumption'!R$2:R$185,'Eurostat comsumption'!$C$2:$C$185,$C6,'Eurostat comsumption'!$D$2:$D$185,$D6)</f>
        <v>395.5</v>
      </c>
      <c r="S6" s="8">
        <f>SUMIFS('Eurostat comsumption'!S$2:S$185,'Eurostat comsumption'!$C$2:$C$185,$C6,'Eurostat comsumption'!$D$2:$D$185,$D6)</f>
        <v>511</v>
      </c>
      <c r="T6" s="8">
        <f>SUMIFS('Eurostat comsumption'!T$2:T$185,'Eurostat comsumption'!$C$2:$C$185,$C6,'Eurostat comsumption'!$D$2:$D$185,$D6)</f>
        <v>495.4</v>
      </c>
      <c r="U6" s="8">
        <f>SUMIFS('Eurostat comsumption'!U$2:U$185,'Eurostat comsumption'!$C$2:$C$185,$C6,'Eurostat comsumption'!$D$2:$D$185,$D6)</f>
        <v>497.29999999999995</v>
      </c>
      <c r="V6" s="8">
        <f>SUMIFS('Eurostat comsumption'!V$2:V$185,'Eurostat comsumption'!$C$2:$C$185,$C6,'Eurostat comsumption'!$D$2:$D$185,$D6)</f>
        <v>488.59999999999997</v>
      </c>
      <c r="W6" s="8">
        <f>SUMIFS('Eurostat comsumption'!W$2:W$185,'Eurostat comsumption'!$C$2:$C$185,$C6,'Eurostat comsumption'!$D$2:$D$185,$D6)</f>
        <v>494.2</v>
      </c>
      <c r="X6" s="8">
        <f>SUMIFS('Eurostat comsumption'!X$2:X$185,'Eurostat comsumption'!$C$2:$C$185,$C6,'Eurostat comsumption'!$D$2:$D$185,$D6)</f>
        <v>587.1</v>
      </c>
      <c r="Y6" s="8">
        <f>SUMIFS('Eurostat comsumption'!Y$2:Y$185,'Eurostat comsumption'!$C$2:$C$185,$C6,'Eurostat comsumption'!$D$2:$D$185,$D6)</f>
        <v>645.20000000000005</v>
      </c>
      <c r="Z6" s="8">
        <f>SUMIFS('Eurostat comsumption'!Z$2:Z$185,'Eurostat comsumption'!$C$2:$C$185,$C6,'Eurostat comsumption'!$D$2:$D$185,$D6)</f>
        <v>532.20000000000005</v>
      </c>
      <c r="AA6">
        <f>Z6*(1+'RAW data extract'!AA$82)</f>
        <v>528.06761663222142</v>
      </c>
      <c r="AB6">
        <f>AA6*(1+'RAW data extract'!AB$82)</f>
        <v>524.194766713381</v>
      </c>
      <c r="AC6">
        <f>AB6*(1+'RAW data extract'!AC$82)</f>
        <v>519.87958407406541</v>
      </c>
      <c r="AD6">
        <f>AC6*(1+'RAW data extract'!AD$82)</f>
        <v>515.22574800604514</v>
      </c>
      <c r="AE6">
        <f>AD6*(1+'RAW data extract'!AE$82)</f>
        <v>509.47759325036827</v>
      </c>
      <c r="AF6">
        <f>AE6*(1+'RAW data extract'!AF$82)</f>
        <v>503.44416659408955</v>
      </c>
      <c r="AG6">
        <f>AF6*(1+'RAW data extract'!AG$82)</f>
        <v>497.00313679100185</v>
      </c>
      <c r="AH6">
        <f>AG6*(1+'RAW data extract'!AH$82)</f>
        <v>489.51542682477418</v>
      </c>
      <c r="AI6">
        <f>AH6*(1+'RAW data extract'!AI$82)</f>
        <v>480.81100028747801</v>
      </c>
      <c r="AJ6">
        <f>AI6*(1+'RAW data extract'!AJ$82)</f>
        <v>470.8058070885503</v>
      </c>
      <c r="AK6">
        <f>AJ6*(1+'RAW data extract'!AK$82)</f>
        <v>458.7838807721958</v>
      </c>
      <c r="AL6">
        <f>AK6*(1+'RAW data extract'!AL$82)</f>
        <v>445.59432983805368</v>
      </c>
      <c r="AM6">
        <f>AL6*(1+'RAW data extract'!AM$82)</f>
        <v>431.49645067717074</v>
      </c>
      <c r="AN6">
        <f>AM6*(1+'RAW data extract'!AN$82)</f>
        <v>417.18283589480001</v>
      </c>
      <c r="AO6">
        <f>AN6*(1+'RAW data extract'!AO$82)</f>
        <v>402.72558391440845</v>
      </c>
      <c r="AP6">
        <f>AO6*(1+'RAW data extract'!AP$82)</f>
        <v>388.26717706770535</v>
      </c>
      <c r="AQ6">
        <f>AP6*(1+'RAW data extract'!AQ$82)</f>
        <v>373.89130607091766</v>
      </c>
      <c r="AR6">
        <f>AQ6*(1+'RAW data extract'!AR$82)</f>
        <v>360.20227864144562</v>
      </c>
      <c r="AS6">
        <f>AR6*(1+'RAW data extract'!AS$82)</f>
        <v>346.77815961696837</v>
      </c>
      <c r="AT6">
        <f>AS6*(1+'RAW data extract'!AT$82)</f>
        <v>333.72692528861006</v>
      </c>
      <c r="AU6">
        <f>AT6*(1+'RAW data extract'!AU$82)</f>
        <v>320.6756909602517</v>
      </c>
      <c r="AV6">
        <f>AU6*(1+'RAW data extract'!AV$82)</f>
        <v>307.62445663189339</v>
      </c>
      <c r="AW6">
        <f>AV6*(1+'RAW data extract'!AW$82)</f>
        <v>294.57322230353515</v>
      </c>
      <c r="AX6">
        <f>AW6*(1+'RAW data extract'!AX$82)</f>
        <v>281.57443032951636</v>
      </c>
      <c r="AY6">
        <f>AX6*(1+'RAW data extract'!AY$82)</f>
        <v>268.46843836052665</v>
      </c>
      <c r="AZ6">
        <f>AY6*(1+'RAW data extract'!AZ$82)</f>
        <v>255.26575083255221</v>
      </c>
      <c r="BA6">
        <f>AZ6*(1+'RAW data extract'!BA$82)</f>
        <v>242.29187611213803</v>
      </c>
      <c r="BB6">
        <f>BA6*(1+'RAW data extract'!BB$82)</f>
        <v>229.17333202372618</v>
      </c>
      <c r="BC6">
        <f>BB6*(1+'RAW data extract'!BC$82)</f>
        <v>216.06113787370148</v>
      </c>
      <c r="BD6">
        <f>BC6*(1+'RAW data extract'!BD$82)</f>
        <v>202.98000110578749</v>
      </c>
      <c r="BE6">
        <f>BD6*(1+'RAW data extract'!BE$82)</f>
        <v>189.91374828199295</v>
      </c>
      <c r="BF6">
        <f>BE6*(1+'RAW data extract'!BF$82)</f>
        <v>189.91374828199295</v>
      </c>
      <c r="BG6">
        <f>BF6*(1+'RAW data extract'!BG$82)</f>
        <v>189.91374828199295</v>
      </c>
      <c r="BH6">
        <f>BG6*(1+'RAW data extract'!BH$82)</f>
        <v>189.91374828199295</v>
      </c>
    </row>
    <row r="7" spans="1:60" x14ac:dyDescent="0.3">
      <c r="A7" s="4" t="s">
        <v>9</v>
      </c>
      <c r="B7" s="4" t="s">
        <v>10</v>
      </c>
      <c r="C7" s="4" t="s">
        <v>11</v>
      </c>
      <c r="D7" s="4" t="s">
        <v>21</v>
      </c>
      <c r="E7" s="4" t="s">
        <v>13</v>
      </c>
      <c r="F7" s="4" t="s">
        <v>14</v>
      </c>
      <c r="G7" s="4" t="s">
        <v>14</v>
      </c>
      <c r="H7" s="4" t="s">
        <v>15</v>
      </c>
      <c r="I7" s="4" t="s">
        <v>16</v>
      </c>
      <c r="J7" s="8">
        <f>SUMIFS('Eurostat comsumption'!J$2:J$185,'Eurostat comsumption'!$C$2:$C$185,$C7,'Eurostat comsumption'!$D$2:$D$185,$D7)</f>
        <v>0.7</v>
      </c>
      <c r="K7" s="8">
        <f>SUMIFS('Eurostat comsumption'!K$2:K$185,'Eurostat comsumption'!$C$2:$C$185,$C7,'Eurostat comsumption'!$D$2:$D$185,$D7)</f>
        <v>0.7</v>
      </c>
      <c r="L7" s="8">
        <f>SUMIFS('Eurostat comsumption'!L$2:L$185,'Eurostat comsumption'!$C$2:$C$185,$C7,'Eurostat comsumption'!$D$2:$D$185,$D7)</f>
        <v>0.7</v>
      </c>
      <c r="M7" s="8">
        <f>SUMIFS('Eurostat comsumption'!M$2:M$185,'Eurostat comsumption'!$C$2:$C$185,$C7,'Eurostat comsumption'!$D$2:$D$185,$D7)</f>
        <v>0.7</v>
      </c>
      <c r="N7" s="8">
        <f>SUMIFS('Eurostat comsumption'!N$2:N$185,'Eurostat comsumption'!$C$2:$C$185,$C7,'Eurostat comsumption'!$D$2:$D$185,$D7)</f>
        <v>0</v>
      </c>
      <c r="O7" s="8">
        <f>SUMIFS('Eurostat comsumption'!O$2:O$185,'Eurostat comsumption'!$C$2:$C$185,$C7,'Eurostat comsumption'!$D$2:$D$185,$D7)</f>
        <v>0</v>
      </c>
      <c r="P7" s="8">
        <f>SUMIFS('Eurostat comsumption'!P$2:P$185,'Eurostat comsumption'!$C$2:$C$185,$C7,'Eurostat comsumption'!$D$2:$D$185,$D7)</f>
        <v>0</v>
      </c>
      <c r="Q7" s="8">
        <f>SUMIFS('Eurostat comsumption'!Q$2:Q$185,'Eurostat comsumption'!$C$2:$C$185,$C7,'Eurostat comsumption'!$D$2:$D$185,$D7)</f>
        <v>0</v>
      </c>
      <c r="R7" s="8">
        <f>SUMIFS('Eurostat comsumption'!R$2:R$185,'Eurostat comsumption'!$C$2:$C$185,$C7,'Eurostat comsumption'!$D$2:$D$185,$D7)</f>
        <v>0</v>
      </c>
      <c r="S7" s="8">
        <f>SUMIFS('Eurostat comsumption'!S$2:S$185,'Eurostat comsumption'!$C$2:$C$185,$C7,'Eurostat comsumption'!$D$2:$D$185,$D7)</f>
        <v>0</v>
      </c>
      <c r="T7" s="8">
        <f>SUMIFS('Eurostat comsumption'!T$2:T$185,'Eurostat comsumption'!$C$2:$C$185,$C7,'Eurostat comsumption'!$D$2:$D$185,$D7)</f>
        <v>0</v>
      </c>
      <c r="U7" s="8">
        <f>SUMIFS('Eurostat comsumption'!U$2:U$185,'Eurostat comsumption'!$C$2:$C$185,$C7,'Eurostat comsumption'!$D$2:$D$185,$D7)</f>
        <v>0</v>
      </c>
      <c r="V7" s="8">
        <f>SUMIFS('Eurostat comsumption'!V$2:V$185,'Eurostat comsumption'!$C$2:$C$185,$C7,'Eurostat comsumption'!$D$2:$D$185,$D7)</f>
        <v>0</v>
      </c>
      <c r="W7" s="8">
        <f>SUMIFS('Eurostat comsumption'!W$2:W$185,'Eurostat comsumption'!$C$2:$C$185,$C7,'Eurostat comsumption'!$D$2:$D$185,$D7)</f>
        <v>0</v>
      </c>
      <c r="X7" s="8">
        <f>SUMIFS('Eurostat comsumption'!X$2:X$185,'Eurostat comsumption'!$C$2:$C$185,$C7,'Eurostat comsumption'!$D$2:$D$185,$D7)</f>
        <v>0</v>
      </c>
      <c r="Y7" s="8">
        <f>SUMIFS('Eurostat comsumption'!Y$2:Y$185,'Eurostat comsumption'!$C$2:$C$185,$C7,'Eurostat comsumption'!$D$2:$D$185,$D7)</f>
        <v>0</v>
      </c>
      <c r="Z7" s="8">
        <f>SUMIFS('Eurostat comsumption'!Z$2:Z$185,'Eurostat comsumption'!$C$2:$C$185,$C7,'Eurostat comsumption'!$D$2:$D$185,$D7)</f>
        <v>0</v>
      </c>
      <c r="AA7">
        <f>Z7*(1+'RAW data extract'!AA$82)</f>
        <v>0</v>
      </c>
      <c r="AB7">
        <f>AA7*(1+'RAW data extract'!AB$82)</f>
        <v>0</v>
      </c>
      <c r="AC7">
        <f>AB7*(1+'RAW data extract'!AC$82)</f>
        <v>0</v>
      </c>
      <c r="AD7">
        <f>AC7*(1+'RAW data extract'!AD$82)</f>
        <v>0</v>
      </c>
      <c r="AE7">
        <f>AD7*(1+'RAW data extract'!AE$82)</f>
        <v>0</v>
      </c>
      <c r="AF7">
        <f>AE7*(1+'RAW data extract'!AF$82)</f>
        <v>0</v>
      </c>
      <c r="AG7">
        <f>AF7*(1+'RAW data extract'!AG$82)</f>
        <v>0</v>
      </c>
      <c r="AH7">
        <f>AG7*(1+'RAW data extract'!AH$82)</f>
        <v>0</v>
      </c>
      <c r="AI7">
        <f>AH7*(1+'RAW data extract'!AI$82)</f>
        <v>0</v>
      </c>
      <c r="AJ7">
        <f>AI7*(1+'RAW data extract'!AJ$82)</f>
        <v>0</v>
      </c>
      <c r="AK7">
        <f>AJ7*(1+'RAW data extract'!AK$82)</f>
        <v>0</v>
      </c>
      <c r="AL7">
        <f>AK7*(1+'RAW data extract'!AL$82)</f>
        <v>0</v>
      </c>
      <c r="AM7">
        <f>AL7*(1+'RAW data extract'!AM$82)</f>
        <v>0</v>
      </c>
      <c r="AN7">
        <f>AM7*(1+'RAW data extract'!AN$82)</f>
        <v>0</v>
      </c>
      <c r="AO7">
        <f>AN7*(1+'RAW data extract'!AO$82)</f>
        <v>0</v>
      </c>
      <c r="AP7">
        <f>AO7*(1+'RAW data extract'!AP$82)</f>
        <v>0</v>
      </c>
      <c r="AQ7">
        <f>AP7*(1+'RAW data extract'!AQ$82)</f>
        <v>0</v>
      </c>
      <c r="AR7">
        <f>AQ7*(1+'RAW data extract'!AR$82)</f>
        <v>0</v>
      </c>
      <c r="AS7">
        <f>AR7*(1+'RAW data extract'!AS$82)</f>
        <v>0</v>
      </c>
      <c r="AT7">
        <f>AS7*(1+'RAW data extract'!AT$82)</f>
        <v>0</v>
      </c>
      <c r="AU7">
        <f>AT7*(1+'RAW data extract'!AU$82)</f>
        <v>0</v>
      </c>
      <c r="AV7">
        <f>AU7*(1+'RAW data extract'!AV$82)</f>
        <v>0</v>
      </c>
      <c r="AW7">
        <f>AV7*(1+'RAW data extract'!AW$82)</f>
        <v>0</v>
      </c>
      <c r="AX7">
        <f>AW7*(1+'RAW data extract'!AX$82)</f>
        <v>0</v>
      </c>
      <c r="AY7">
        <f>AX7*(1+'RAW data extract'!AY$82)</f>
        <v>0</v>
      </c>
      <c r="AZ7">
        <f>AY7*(1+'RAW data extract'!AZ$82)</f>
        <v>0</v>
      </c>
      <c r="BA7">
        <f>AZ7*(1+'RAW data extract'!BA$82)</f>
        <v>0</v>
      </c>
      <c r="BB7">
        <f>BA7*(1+'RAW data extract'!BB$82)</f>
        <v>0</v>
      </c>
      <c r="BC7">
        <f>BB7*(1+'RAW data extract'!BC$82)</f>
        <v>0</v>
      </c>
      <c r="BD7">
        <f>BC7*(1+'RAW data extract'!BD$82)</f>
        <v>0</v>
      </c>
      <c r="BE7">
        <f>BD7*(1+'RAW data extract'!BE$82)</f>
        <v>0</v>
      </c>
      <c r="BF7">
        <f>BE7*(1+'RAW data extract'!BF$82)</f>
        <v>0</v>
      </c>
      <c r="BG7">
        <f>BF7*(1+'RAW data extract'!BG$82)</f>
        <v>0</v>
      </c>
      <c r="BH7">
        <f>BG7*(1+'RAW data extract'!BH$82)</f>
        <v>0</v>
      </c>
    </row>
    <row r="8" spans="1:60" x14ac:dyDescent="0.3">
      <c r="A8" s="4" t="s">
        <v>9</v>
      </c>
      <c r="B8" s="4" t="s">
        <v>10</v>
      </c>
      <c r="C8" s="4" t="s">
        <v>11</v>
      </c>
      <c r="D8" s="4" t="s">
        <v>22</v>
      </c>
      <c r="E8" s="4" t="s">
        <v>13</v>
      </c>
      <c r="F8" s="4" t="s">
        <v>14</v>
      </c>
      <c r="G8" s="4" t="s">
        <v>14</v>
      </c>
      <c r="H8" s="4" t="s">
        <v>15</v>
      </c>
      <c r="I8" s="4" t="s">
        <v>16</v>
      </c>
      <c r="J8" s="8">
        <f>SUMIFS('Eurostat comsumption'!J$2:J$185,'Eurostat comsumption'!$C$2:$C$185,$C8,'Eurostat comsumption'!$D$2:$D$185,$D8)</f>
        <v>6515.4</v>
      </c>
      <c r="K8" s="8">
        <f>SUMIFS('Eurostat comsumption'!K$2:K$185,'Eurostat comsumption'!$C$2:$C$185,$C8,'Eurostat comsumption'!$D$2:$D$185,$D8)</f>
        <v>6932.3</v>
      </c>
      <c r="L8" s="8">
        <f>SUMIFS('Eurostat comsumption'!L$2:L$185,'Eurostat comsumption'!$C$2:$C$185,$C8,'Eurostat comsumption'!$D$2:$D$185,$D8)</f>
        <v>7585.9</v>
      </c>
      <c r="M8" s="8">
        <f>SUMIFS('Eurostat comsumption'!M$2:M$185,'Eurostat comsumption'!$C$2:$C$185,$C8,'Eurostat comsumption'!$D$2:$D$185,$D8)</f>
        <v>8041.5</v>
      </c>
      <c r="N8" s="8">
        <f>SUMIFS('Eurostat comsumption'!N$2:N$185,'Eurostat comsumption'!$C$2:$C$185,$C8,'Eurostat comsumption'!$D$2:$D$185,$D8)</f>
        <v>8235.7000000000007</v>
      </c>
      <c r="O8" s="8">
        <f>SUMIFS('Eurostat comsumption'!O$2:O$185,'Eurostat comsumption'!$C$2:$C$185,$C8,'Eurostat comsumption'!$D$2:$D$185,$D8)</f>
        <v>8536</v>
      </c>
      <c r="P8" s="8">
        <f>SUMIFS('Eurostat comsumption'!P$2:P$185,'Eurostat comsumption'!$C$2:$C$185,$C8,'Eurostat comsumption'!$D$2:$D$185,$D8)</f>
        <v>8158.6</v>
      </c>
      <c r="Q8" s="8">
        <f>SUMIFS('Eurostat comsumption'!Q$2:Q$185,'Eurostat comsumption'!$C$2:$C$185,$C8,'Eurostat comsumption'!$D$2:$D$185,$D8)</f>
        <v>8271.9</v>
      </c>
      <c r="R8" s="8">
        <f>SUMIFS('Eurostat comsumption'!R$2:R$185,'Eurostat comsumption'!$C$2:$C$185,$C8,'Eurostat comsumption'!$D$2:$D$185,$D8)</f>
        <v>7835.4</v>
      </c>
      <c r="S8" s="8">
        <f>SUMIFS('Eurostat comsumption'!S$2:S$185,'Eurostat comsumption'!$C$2:$C$185,$C8,'Eurostat comsumption'!$D$2:$D$185,$D8)</f>
        <v>7477.3</v>
      </c>
      <c r="T8" s="8">
        <f>SUMIFS('Eurostat comsumption'!T$2:T$185,'Eurostat comsumption'!$C$2:$C$185,$C8,'Eurostat comsumption'!$D$2:$D$185,$D8)</f>
        <v>7762.8</v>
      </c>
      <c r="U8" s="8">
        <f>SUMIFS('Eurostat comsumption'!U$2:U$185,'Eurostat comsumption'!$C$2:$C$185,$C8,'Eurostat comsumption'!$D$2:$D$185,$D8)</f>
        <v>7546</v>
      </c>
      <c r="V8" s="8">
        <f>SUMIFS('Eurostat comsumption'!V$2:V$185,'Eurostat comsumption'!$C$2:$C$185,$C8,'Eurostat comsumption'!$D$2:$D$185,$D8)</f>
        <v>7506.6</v>
      </c>
      <c r="W8" s="8">
        <f>SUMIFS('Eurostat comsumption'!W$2:W$185,'Eurostat comsumption'!$C$2:$C$185,$C8,'Eurostat comsumption'!$D$2:$D$185,$D8)</f>
        <v>7787</v>
      </c>
      <c r="X8" s="8">
        <f>SUMIFS('Eurostat comsumption'!X$2:X$185,'Eurostat comsumption'!$C$2:$C$185,$C8,'Eurostat comsumption'!$D$2:$D$185,$D8)</f>
        <v>7636.7</v>
      </c>
      <c r="Y8" s="8">
        <f>SUMIFS('Eurostat comsumption'!Y$2:Y$185,'Eurostat comsumption'!$C$2:$C$185,$C8,'Eurostat comsumption'!$D$2:$D$185,$D8)</f>
        <v>7841.8</v>
      </c>
      <c r="Z8" s="8">
        <f>SUMIFS('Eurostat comsumption'!Z$2:Z$185,'Eurostat comsumption'!$C$2:$C$185,$C8,'Eurostat comsumption'!$D$2:$D$185,$D8)</f>
        <v>8128.4</v>
      </c>
      <c r="AA8">
        <f>Z8*(1+'RAW data extract'!AA$82)</f>
        <v>8065.2852593636762</v>
      </c>
      <c r="AB8">
        <f>AA8*(1+'RAW data extract'!AB$82)</f>
        <v>8006.1344264431536</v>
      </c>
      <c r="AC8">
        <f>AB8*(1+'RAW data extract'!AC$82)</f>
        <v>7940.227754956094</v>
      </c>
      <c r="AD8">
        <f>AC8*(1+'RAW data extract'!AD$82)</f>
        <v>7869.1487600382143</v>
      </c>
      <c r="AE8">
        <f>AD8*(1+'RAW data extract'!AE$82)</f>
        <v>7781.3560108536149</v>
      </c>
      <c r="AF8">
        <f>AE8*(1+'RAW data extract'!AF$82)</f>
        <v>7689.2062452901118</v>
      </c>
      <c r="AG8">
        <f>AF8*(1+'RAW data extract'!AG$82)</f>
        <v>7590.8310730777521</v>
      </c>
      <c r="AH8">
        <f>AG8*(1+'RAW data extract'!AH$82)</f>
        <v>7476.4697395762769</v>
      </c>
      <c r="AI8">
        <f>AH8*(1+'RAW data extract'!AI$82)</f>
        <v>7343.5252437744011</v>
      </c>
      <c r="AJ8">
        <f>AI8*(1+'RAW data extract'!AJ$82)</f>
        <v>7190.7138713614659</v>
      </c>
      <c r="AK8">
        <f>AJ8*(1+'RAW data extract'!AK$82)</f>
        <v>7007.1005194827439</v>
      </c>
      <c r="AL8">
        <f>AK8*(1+'RAW data extract'!AL$82)</f>
        <v>6805.6537967975119</v>
      </c>
      <c r="AM8">
        <f>AL8*(1+'RAW data extract'!AM$82)</f>
        <v>6590.3339903876649</v>
      </c>
      <c r="AN8">
        <f>AM8*(1+'RAW data extract'!AN$82)</f>
        <v>6371.7192094838274</v>
      </c>
      <c r="AO8">
        <f>AN8*(1+'RAW data extract'!AO$82)</f>
        <v>6150.9106281282939</v>
      </c>
      <c r="AP8">
        <f>AO8*(1+'RAW data extract'!AP$82)</f>
        <v>5930.0844082621879</v>
      </c>
      <c r="AQ8">
        <f>AP8*(1+'RAW data extract'!AQ$82)</f>
        <v>5710.518775398059</v>
      </c>
      <c r="AR8">
        <f>AQ8*(1+'RAW data extract'!AR$82)</f>
        <v>5501.4434455263554</v>
      </c>
      <c r="AS8">
        <f>AR8*(1+'RAW data extract'!AS$82)</f>
        <v>5296.4141161791913</v>
      </c>
      <c r="AT8">
        <f>AS8*(1+'RAW data extract'!AT$82)</f>
        <v>5097.0799314467076</v>
      </c>
      <c r="AU8">
        <f>AT8*(1+'RAW data extract'!AU$82)</f>
        <v>4897.745746714224</v>
      </c>
      <c r="AV8">
        <f>AU8*(1+'RAW data extract'!AV$82)</f>
        <v>4698.4115619817403</v>
      </c>
      <c r="AW8">
        <f>AV8*(1+'RAW data extract'!AW$82)</f>
        <v>4499.0773772492576</v>
      </c>
      <c r="AX8">
        <f>AW8*(1+'RAW data extract'!AX$82)</f>
        <v>4300.5441553747478</v>
      </c>
      <c r="AY8">
        <f>AX8*(1+'RAW data extract'!AY$82)</f>
        <v>4100.373645940821</v>
      </c>
      <c r="AZ8">
        <f>AY8*(1+'RAW data extract'!AZ$82)</f>
        <v>3898.7262853576053</v>
      </c>
      <c r="BA8">
        <f>AZ8*(1+'RAW data extract'!BA$82)</f>
        <v>3700.5736298194342</v>
      </c>
      <c r="BB8">
        <f>BA8*(1+'RAW data extract'!BB$82)</f>
        <v>3500.2114092853362</v>
      </c>
      <c r="BC8">
        <f>BB8*(1+'RAW data extract'!BC$82)</f>
        <v>3299.94617266553</v>
      </c>
      <c r="BD8">
        <f>BC8*(1+'RAW data extract'!BD$82)</f>
        <v>3100.1552818269129</v>
      </c>
      <c r="BE8">
        <f>BD8*(1+'RAW data extract'!BE$82)</f>
        <v>2900.5917165264027</v>
      </c>
      <c r="BF8">
        <f>BE8*(1+'RAW data extract'!BF$82)</f>
        <v>2900.5917165264027</v>
      </c>
      <c r="BG8">
        <f>BF8*(1+'RAW data extract'!BG$82)</f>
        <v>2900.5917165264027</v>
      </c>
      <c r="BH8">
        <f>BG8*(1+'RAW data extract'!BH$82)</f>
        <v>2900.5917165264027</v>
      </c>
    </row>
    <row r="9" spans="1:60" x14ac:dyDescent="0.3">
      <c r="A9" s="4" t="s">
        <v>9</v>
      </c>
      <c r="B9" s="4" t="s">
        <v>10</v>
      </c>
      <c r="C9" s="4" t="s">
        <v>23</v>
      </c>
      <c r="D9" s="4" t="s">
        <v>12</v>
      </c>
      <c r="E9" s="4" t="s">
        <v>13</v>
      </c>
      <c r="F9" s="4" t="s">
        <v>14</v>
      </c>
      <c r="G9" s="4" t="s">
        <v>14</v>
      </c>
      <c r="H9" s="4" t="s">
        <v>15</v>
      </c>
      <c r="I9" s="4" t="s">
        <v>16</v>
      </c>
      <c r="J9" s="8">
        <f>SUMIFS('Eurostat comsumption'!J$2:J$185,'Eurostat comsumption'!$C$2:$C$185,$C9,'Eurostat comsumption'!$D$2:$D$185,$D9)</f>
        <v>9660.6</v>
      </c>
      <c r="K9" s="8">
        <f>SUMIFS('Eurostat comsumption'!K$2:K$185,'Eurostat comsumption'!$C$2:$C$185,$C9,'Eurostat comsumption'!$D$2:$D$185,$D9)</f>
        <v>9544.2999999999993</v>
      </c>
      <c r="L9" s="8">
        <f>SUMIFS('Eurostat comsumption'!L$2:L$185,'Eurostat comsumption'!$C$2:$C$185,$C9,'Eurostat comsumption'!$D$2:$D$185,$D9)</f>
        <v>9645.2999999999993</v>
      </c>
      <c r="M9" s="8">
        <f>SUMIFS('Eurostat comsumption'!M$2:M$185,'Eurostat comsumption'!$C$2:$C$185,$C9,'Eurostat comsumption'!$D$2:$D$185,$D9)</f>
        <v>10135.9</v>
      </c>
      <c r="N9" s="8">
        <f>SUMIFS('Eurostat comsumption'!N$2:N$185,'Eurostat comsumption'!$C$2:$C$185,$C9,'Eurostat comsumption'!$D$2:$D$185,$D9)</f>
        <v>10289.9</v>
      </c>
      <c r="O9" s="8">
        <f>SUMIFS('Eurostat comsumption'!O$2:O$185,'Eurostat comsumption'!$C$2:$C$185,$C9,'Eurostat comsumption'!$D$2:$D$185,$D9)</f>
        <v>9948.4</v>
      </c>
      <c r="P9" s="8">
        <f>SUMIFS('Eurostat comsumption'!P$2:P$185,'Eurostat comsumption'!$C$2:$C$185,$C9,'Eurostat comsumption'!$D$2:$D$185,$D9)</f>
        <v>10026</v>
      </c>
      <c r="Q9" s="8">
        <f>SUMIFS('Eurostat comsumption'!Q$2:Q$185,'Eurostat comsumption'!$C$2:$C$185,$C9,'Eurostat comsumption'!$D$2:$D$185,$D9)</f>
        <v>10404.200000000001</v>
      </c>
      <c r="R9" s="8">
        <f>SUMIFS('Eurostat comsumption'!R$2:R$185,'Eurostat comsumption'!$C$2:$C$185,$C9,'Eurostat comsumption'!$D$2:$D$185,$D9)</f>
        <v>10450.200000000001</v>
      </c>
      <c r="S9" s="8">
        <f>SUMIFS('Eurostat comsumption'!S$2:S$185,'Eurostat comsumption'!$C$2:$C$185,$C9,'Eurostat comsumption'!$D$2:$D$185,$D9)</f>
        <v>10260.5</v>
      </c>
      <c r="T9" s="8">
        <f>SUMIFS('Eurostat comsumption'!T$2:T$185,'Eurostat comsumption'!$C$2:$C$185,$C9,'Eurostat comsumption'!$D$2:$D$185,$D9)</f>
        <v>10344.700000000001</v>
      </c>
      <c r="U9" s="8">
        <f>SUMIFS('Eurostat comsumption'!U$2:U$185,'Eurostat comsumption'!$C$2:$C$185,$C9,'Eurostat comsumption'!$D$2:$D$185,$D9)</f>
        <v>10331.1</v>
      </c>
      <c r="V9" s="8">
        <f>SUMIFS('Eurostat comsumption'!V$2:V$185,'Eurostat comsumption'!$C$2:$C$185,$C9,'Eurostat comsumption'!$D$2:$D$185,$D9)</f>
        <v>9915</v>
      </c>
      <c r="W9" s="8">
        <f>SUMIFS('Eurostat comsumption'!W$2:W$185,'Eurostat comsumption'!$C$2:$C$185,$C9,'Eurostat comsumption'!$D$2:$D$185,$D9)</f>
        <v>9701.9</v>
      </c>
      <c r="X9" s="8">
        <f>SUMIFS('Eurostat comsumption'!X$2:X$185,'Eurostat comsumption'!$C$2:$C$185,$C9,'Eurostat comsumption'!$D$2:$D$185,$D9)</f>
        <v>9897.7999999999993</v>
      </c>
      <c r="Y9" s="8">
        <f>SUMIFS('Eurostat comsumption'!Y$2:Y$185,'Eurostat comsumption'!$C$2:$C$185,$C9,'Eurostat comsumption'!$D$2:$D$185,$D9)</f>
        <v>10440.200000000001</v>
      </c>
      <c r="Z9" s="8">
        <f>SUMIFS('Eurostat comsumption'!Z$2:Z$185,'Eurostat comsumption'!$C$2:$C$185,$C9,'Eurostat comsumption'!$D$2:$D$185,$D9)</f>
        <v>10514.2</v>
      </c>
      <c r="AA9">
        <f>Z9*(1+'RAW data extract'!AA$82)</f>
        <v>10432.560193150137</v>
      </c>
      <c r="AB9">
        <f>AA9*(1+'RAW data extract'!AB$82)</f>
        <v>10356.047756816668</v>
      </c>
      <c r="AC9">
        <f>AB9*(1+'RAW data extract'!AC$82)</f>
        <v>10270.796548048738</v>
      </c>
      <c r="AD9">
        <f>AC9*(1+'RAW data extract'!AD$82)</f>
        <v>10178.854865999925</v>
      </c>
      <c r="AE9">
        <f>AD9*(1+'RAW data extract'!AE$82)</f>
        <v>10065.293707164641</v>
      </c>
      <c r="AF9">
        <f>AE9*(1+'RAW data extract'!AF$82)</f>
        <v>9946.0966862149126</v>
      </c>
      <c r="AG9">
        <f>AF9*(1+'RAW data extract'!AG$82)</f>
        <v>9818.8470139946476</v>
      </c>
      <c r="AH9">
        <f>AG9*(1+'RAW data extract'!AH$82)</f>
        <v>9670.9190167625711</v>
      </c>
      <c r="AI9">
        <f>AH9*(1+'RAW data extract'!AI$82)</f>
        <v>9498.9534370962065</v>
      </c>
      <c r="AJ9">
        <f>AI9*(1+'RAW data extract'!AJ$82)</f>
        <v>9301.2897724359918</v>
      </c>
      <c r="AK9">
        <f>AJ9*(1+'RAW data extract'!AK$82)</f>
        <v>9063.7833130684339</v>
      </c>
      <c r="AL9">
        <f>AK9*(1+'RAW data extract'!AL$82)</f>
        <v>8803.2091371350307</v>
      </c>
      <c r="AM9">
        <f>AL9*(1+'RAW data extract'!AM$82)</f>
        <v>8524.6899318111773</v>
      </c>
      <c r="AN9">
        <f>AM9*(1+'RAW data extract'!AN$82)</f>
        <v>8241.9086305244382</v>
      </c>
      <c r="AO9">
        <f>AN9*(1+'RAW data extract'!AO$82)</f>
        <v>7956.2896174236621</v>
      </c>
      <c r="AP9">
        <f>AO9*(1+'RAW data extract'!AP$82)</f>
        <v>7670.64778866078</v>
      </c>
      <c r="AQ9">
        <f>AP9*(1+'RAW data extract'!AQ$82)</f>
        <v>7386.6365469576131</v>
      </c>
      <c r="AR9">
        <f>AQ9*(1+'RAW data extract'!AR$82)</f>
        <v>7116.194660074947</v>
      </c>
      <c r="AS9">
        <f>AR9*(1+'RAW data extract'!AS$82)</f>
        <v>6850.9863319141832</v>
      </c>
      <c r="AT9">
        <f>AS9*(1+'RAW data extract'!AT$82)</f>
        <v>6593.1447536067326</v>
      </c>
      <c r="AU9">
        <f>AT9*(1+'RAW data extract'!AU$82)</f>
        <v>6335.303175299282</v>
      </c>
      <c r="AV9">
        <f>AU9*(1+'RAW data extract'!AV$82)</f>
        <v>6077.4615969918314</v>
      </c>
      <c r="AW9">
        <f>AV9*(1+'RAW data extract'!AW$82)</f>
        <v>5819.6200186843826</v>
      </c>
      <c r="AX9">
        <f>AW9*(1+'RAW data extract'!AX$82)</f>
        <v>5562.8144971262691</v>
      </c>
      <c r="AY9">
        <f>AX9*(1+'RAW data extract'!AY$82)</f>
        <v>5303.8911210263977</v>
      </c>
      <c r="AZ9">
        <f>AY9*(1+'RAW data extract'!AZ$82)</f>
        <v>5043.0574171432172</v>
      </c>
      <c r="BA9">
        <f>AZ9*(1+'RAW data extract'!BA$82)</f>
        <v>4786.7441635066543</v>
      </c>
      <c r="BB9">
        <f>BA9*(1+'RAW data extract'!BB$82)</f>
        <v>4527.5728063958313</v>
      </c>
      <c r="BC9">
        <f>BB9*(1+'RAW data extract'!BC$82)</f>
        <v>4268.5268993454938</v>
      </c>
      <c r="BD9">
        <f>BC9*(1+'RAW data extract'!BD$82)</f>
        <v>4010.0945652507903</v>
      </c>
      <c r="BE9">
        <f>BD9*(1+'RAW data extract'!BE$82)</f>
        <v>3751.9562799446262</v>
      </c>
      <c r="BF9">
        <f>BE9*(1+'RAW data extract'!BF$82)</f>
        <v>3751.9562799446262</v>
      </c>
      <c r="BG9">
        <f>BF9*(1+'RAW data extract'!BG$82)</f>
        <v>3751.9562799446262</v>
      </c>
      <c r="BH9">
        <f>BG9*(1+'RAW data extract'!BH$82)</f>
        <v>3751.9562799446262</v>
      </c>
    </row>
    <row r="10" spans="1:60" x14ac:dyDescent="0.3">
      <c r="A10" s="4" t="s">
        <v>9</v>
      </c>
      <c r="B10" s="4" t="s">
        <v>10</v>
      </c>
      <c r="C10" s="4" t="s">
        <v>23</v>
      </c>
      <c r="D10" s="4" t="s">
        <v>17</v>
      </c>
      <c r="E10" s="4" t="s">
        <v>13</v>
      </c>
      <c r="F10" s="4" t="s">
        <v>14</v>
      </c>
      <c r="G10" s="4" t="s">
        <v>14</v>
      </c>
      <c r="H10" s="4" t="s">
        <v>15</v>
      </c>
      <c r="I10" s="4" t="s">
        <v>16</v>
      </c>
      <c r="J10" s="8">
        <f>SUMIFS('Eurostat comsumption'!J$2:J$185,'Eurostat comsumption'!$C$2:$C$185,$C10,'Eurostat comsumption'!$D$2:$D$185,$D10)</f>
        <v>0</v>
      </c>
      <c r="K10" s="8">
        <f>SUMIFS('Eurostat comsumption'!K$2:K$185,'Eurostat comsumption'!$C$2:$C$185,$C10,'Eurostat comsumption'!$D$2:$D$185,$D10)</f>
        <v>0</v>
      </c>
      <c r="L10" s="8">
        <f>SUMIFS('Eurostat comsumption'!L$2:L$185,'Eurostat comsumption'!$C$2:$C$185,$C10,'Eurostat comsumption'!$D$2:$D$185,$D10)</f>
        <v>0</v>
      </c>
      <c r="M10" s="8">
        <f>SUMIFS('Eurostat comsumption'!M$2:M$185,'Eurostat comsumption'!$C$2:$C$185,$C10,'Eurostat comsumption'!$D$2:$D$185,$D10)</f>
        <v>0</v>
      </c>
      <c r="N10" s="8">
        <f>SUMIFS('Eurostat comsumption'!N$2:N$185,'Eurostat comsumption'!$C$2:$C$185,$C10,'Eurostat comsumption'!$D$2:$D$185,$D10)</f>
        <v>0</v>
      </c>
      <c r="O10" s="8">
        <f>SUMIFS('Eurostat comsumption'!O$2:O$185,'Eurostat comsumption'!$C$2:$C$185,$C10,'Eurostat comsumption'!$D$2:$D$185,$D10)</f>
        <v>0</v>
      </c>
      <c r="P10" s="8">
        <f>SUMIFS('Eurostat comsumption'!P$2:P$185,'Eurostat comsumption'!$C$2:$C$185,$C10,'Eurostat comsumption'!$D$2:$D$185,$D10)</f>
        <v>0</v>
      </c>
      <c r="Q10" s="8">
        <f>SUMIFS('Eurostat comsumption'!Q$2:Q$185,'Eurostat comsumption'!$C$2:$C$185,$C10,'Eurostat comsumption'!$D$2:$D$185,$D10)</f>
        <v>0</v>
      </c>
      <c r="R10" s="8">
        <f>SUMIFS('Eurostat comsumption'!R$2:R$185,'Eurostat comsumption'!$C$2:$C$185,$C10,'Eurostat comsumption'!$D$2:$D$185,$D10)</f>
        <v>0</v>
      </c>
      <c r="S10" s="8">
        <f>SUMIFS('Eurostat comsumption'!S$2:S$185,'Eurostat comsumption'!$C$2:$C$185,$C10,'Eurostat comsumption'!$D$2:$D$185,$D10)</f>
        <v>0</v>
      </c>
      <c r="T10" s="8">
        <f>SUMIFS('Eurostat comsumption'!T$2:T$185,'Eurostat comsumption'!$C$2:$C$185,$C10,'Eurostat comsumption'!$D$2:$D$185,$D10)</f>
        <v>81.8</v>
      </c>
      <c r="U10" s="8">
        <f>SUMIFS('Eurostat comsumption'!U$2:U$185,'Eurostat comsumption'!$C$2:$C$185,$C10,'Eurostat comsumption'!$D$2:$D$185,$D10)</f>
        <v>73.900000000000006</v>
      </c>
      <c r="V10" s="8">
        <f>SUMIFS('Eurostat comsumption'!V$2:V$185,'Eurostat comsumption'!$C$2:$C$185,$C10,'Eurostat comsumption'!$D$2:$D$185,$D10)</f>
        <v>52.1</v>
      </c>
      <c r="W10" s="8">
        <f>SUMIFS('Eurostat comsumption'!W$2:W$185,'Eurostat comsumption'!$C$2:$C$185,$C10,'Eurostat comsumption'!$D$2:$D$185,$D10)</f>
        <v>54.7</v>
      </c>
      <c r="X10" s="8">
        <f>SUMIFS('Eurostat comsumption'!X$2:X$185,'Eurostat comsumption'!$C$2:$C$185,$C10,'Eurostat comsumption'!$D$2:$D$185,$D10)</f>
        <v>27</v>
      </c>
      <c r="Y10" s="8">
        <f>SUMIFS('Eurostat comsumption'!Y$2:Y$185,'Eurostat comsumption'!$C$2:$C$185,$C10,'Eurostat comsumption'!$D$2:$D$185,$D10)</f>
        <v>46.7</v>
      </c>
      <c r="Z10" s="8">
        <f>SUMIFS('Eurostat comsumption'!Z$2:Z$185,'Eurostat comsumption'!$C$2:$C$185,$C10,'Eurostat comsumption'!$D$2:$D$185,$D10)</f>
        <v>37.9</v>
      </c>
      <c r="AA10">
        <f>Z10*(1+'RAW data extract'!AA$82)</f>
        <v>37.605717155883482</v>
      </c>
      <c r="AB10">
        <f>AA10*(1+'RAW data extract'!AB$82)</f>
        <v>37.329916682519986</v>
      </c>
      <c r="AC10">
        <f>AB10*(1+'RAW data extract'!AC$82)</f>
        <v>37.02261600226808</v>
      </c>
      <c r="AD10">
        <f>AC10*(1+'RAW data extract'!AD$82)</f>
        <v>36.691198514522938</v>
      </c>
      <c r="AE10">
        <f>AD10*(1+'RAW data extract'!AE$82)</f>
        <v>36.281850402459519</v>
      </c>
      <c r="AF10">
        <f>AE10*(1+'RAW data extract'!AF$82)</f>
        <v>35.8521869859376</v>
      </c>
      <c r="AG10">
        <f>AF10*(1+'RAW data extract'!AG$82)</f>
        <v>35.393496588461041</v>
      </c>
      <c r="AH10">
        <f>AG10*(1+'RAW data extract'!AH$82)</f>
        <v>34.860268088423403</v>
      </c>
      <c r="AI10">
        <f>AH10*(1+'RAW data extract'!AI$82)</f>
        <v>34.240392542080819</v>
      </c>
      <c r="AJ10">
        <f>AI10*(1+'RAW data extract'!AJ$82)</f>
        <v>33.52788442062392</v>
      </c>
      <c r="AK10">
        <f>AJ10*(1+'RAW data extract'!AK$82)</f>
        <v>32.671757011022578</v>
      </c>
      <c r="AL10">
        <f>AK10*(1+'RAW data extract'!AL$82)</f>
        <v>31.732478581101521</v>
      </c>
      <c r="AM10">
        <f>AL10*(1+'RAW data extract'!AM$82)</f>
        <v>30.728514619813541</v>
      </c>
      <c r="AN10">
        <f>AM10*(1+'RAW data extract'!AN$82)</f>
        <v>29.709187298784133</v>
      </c>
      <c r="AO10">
        <f>AN10*(1+'RAW data extract'!AO$82)</f>
        <v>28.679631022841178</v>
      </c>
      <c r="AP10">
        <f>AO10*(1+'RAW data extract'!AP$82)</f>
        <v>27.649992504445748</v>
      </c>
      <c r="AQ10">
        <f>AP10*(1+'RAW data extract'!AQ$82)</f>
        <v>26.626231679984542</v>
      </c>
      <c r="AR10">
        <f>AQ10*(1+'RAW data extract'!AR$82)</f>
        <v>25.65138361614202</v>
      </c>
      <c r="AS10">
        <f>AR10*(1+'RAW data extract'!AS$82)</f>
        <v>24.695400694256101</v>
      </c>
      <c r="AT10">
        <f>AS10*(1+'RAW data extract'!AT$82)</f>
        <v>23.765972319500783</v>
      </c>
      <c r="AU10">
        <f>AT10*(1+'RAW data extract'!AU$82)</f>
        <v>22.836543944745465</v>
      </c>
      <c r="AV10">
        <f>AU10*(1+'RAW data extract'!AV$82)</f>
        <v>21.907115569990147</v>
      </c>
      <c r="AW10">
        <f>AV10*(1+'RAW data extract'!AW$82)</f>
        <v>20.977687195234832</v>
      </c>
      <c r="AX10">
        <f>AW10*(1+'RAW data extract'!AX$82)</f>
        <v>20.051993441354128</v>
      </c>
      <c r="AY10">
        <f>AX10*(1+'RAW data extract'!AY$82)</f>
        <v>19.118665565321226</v>
      </c>
      <c r="AZ10">
        <f>AY10*(1+'RAW data extract'!AZ$82)</f>
        <v>18.178451628248261</v>
      </c>
      <c r="BA10">
        <f>AZ10*(1+'RAW data extract'!BA$82)</f>
        <v>17.254532327414559</v>
      </c>
      <c r="BB10">
        <f>BA10*(1+'RAW data extract'!BB$82)</f>
        <v>16.320310566890679</v>
      </c>
      <c r="BC10">
        <f>BB10*(1+'RAW data extract'!BC$82)</f>
        <v>15.386541009795723</v>
      </c>
      <c r="BD10">
        <f>BC10*(1+'RAW data extract'!BD$82)</f>
        <v>14.454983167811619</v>
      </c>
      <c r="BE10">
        <f>BD10*(1+'RAW data extract'!BE$82)</f>
        <v>13.52448526848465</v>
      </c>
      <c r="BF10">
        <f>BE10*(1+'RAW data extract'!BF$82)</f>
        <v>13.52448526848465</v>
      </c>
      <c r="BG10">
        <f>BF10*(1+'RAW data extract'!BG$82)</f>
        <v>13.52448526848465</v>
      </c>
      <c r="BH10">
        <f>BG10*(1+'RAW data extract'!BH$82)</f>
        <v>13.52448526848465</v>
      </c>
    </row>
    <row r="11" spans="1:60" x14ac:dyDescent="0.3">
      <c r="A11" s="4" t="s">
        <v>9</v>
      </c>
      <c r="B11" s="4" t="s">
        <v>10</v>
      </c>
      <c r="C11" s="4" t="s">
        <v>23</v>
      </c>
      <c r="D11" s="4" t="s">
        <v>18</v>
      </c>
      <c r="E11" s="4" t="s">
        <v>13</v>
      </c>
      <c r="F11" s="4" t="s">
        <v>14</v>
      </c>
      <c r="G11" s="4" t="s">
        <v>14</v>
      </c>
      <c r="H11" s="4" t="s">
        <v>15</v>
      </c>
      <c r="I11" s="4" t="s">
        <v>16</v>
      </c>
      <c r="J11" s="8">
        <f>SUMIFS('Eurostat comsumption'!J$2:J$185,'Eurostat comsumption'!$C$2:$C$185,$C11,'Eurostat comsumption'!$D$2:$D$185,$D11)</f>
        <v>0</v>
      </c>
      <c r="K11" s="8">
        <f>SUMIFS('Eurostat comsumption'!K$2:K$185,'Eurostat comsumption'!$C$2:$C$185,$C11,'Eurostat comsumption'!$D$2:$D$185,$D11)</f>
        <v>0</v>
      </c>
      <c r="L11" s="8">
        <f>SUMIFS('Eurostat comsumption'!L$2:L$185,'Eurostat comsumption'!$C$2:$C$185,$C11,'Eurostat comsumption'!$D$2:$D$185,$D11)</f>
        <v>0</v>
      </c>
      <c r="M11" s="8">
        <f>SUMIFS('Eurostat comsumption'!M$2:M$185,'Eurostat comsumption'!$C$2:$C$185,$C11,'Eurostat comsumption'!$D$2:$D$185,$D11)</f>
        <v>0</v>
      </c>
      <c r="N11" s="8">
        <f>SUMIFS('Eurostat comsumption'!N$2:N$185,'Eurostat comsumption'!$C$2:$C$185,$C11,'Eurostat comsumption'!$D$2:$D$185,$D11)</f>
        <v>0</v>
      </c>
      <c r="O11" s="8">
        <f>SUMIFS('Eurostat comsumption'!O$2:O$185,'Eurostat comsumption'!$C$2:$C$185,$C11,'Eurostat comsumption'!$D$2:$D$185,$D11)</f>
        <v>0</v>
      </c>
      <c r="P11" s="8">
        <f>SUMIFS('Eurostat comsumption'!P$2:P$185,'Eurostat comsumption'!$C$2:$C$185,$C11,'Eurostat comsumption'!$D$2:$D$185,$D11)</f>
        <v>0</v>
      </c>
      <c r="Q11" s="8">
        <f>SUMIFS('Eurostat comsumption'!Q$2:Q$185,'Eurostat comsumption'!$C$2:$C$185,$C11,'Eurostat comsumption'!$D$2:$D$185,$D11)</f>
        <v>0</v>
      </c>
      <c r="R11" s="8">
        <f>SUMIFS('Eurostat comsumption'!R$2:R$185,'Eurostat comsumption'!$C$2:$C$185,$C11,'Eurostat comsumption'!$D$2:$D$185,$D11)</f>
        <v>0</v>
      </c>
      <c r="S11" s="8">
        <f>SUMIFS('Eurostat comsumption'!S$2:S$185,'Eurostat comsumption'!$C$2:$C$185,$C11,'Eurostat comsumption'!$D$2:$D$185,$D11)</f>
        <v>0</v>
      </c>
      <c r="T11" s="8">
        <f>SUMIFS('Eurostat comsumption'!T$2:T$185,'Eurostat comsumption'!$C$2:$C$185,$C11,'Eurostat comsumption'!$D$2:$D$185,$D11)</f>
        <v>0</v>
      </c>
      <c r="U11" s="8">
        <f>SUMIFS('Eurostat comsumption'!U$2:U$185,'Eurostat comsumption'!$C$2:$C$185,$C11,'Eurostat comsumption'!$D$2:$D$185,$D11)</f>
        <v>0</v>
      </c>
      <c r="V11" s="8">
        <f>SUMIFS('Eurostat comsumption'!V$2:V$185,'Eurostat comsumption'!$C$2:$C$185,$C11,'Eurostat comsumption'!$D$2:$D$185,$D11)</f>
        <v>0</v>
      </c>
      <c r="W11" s="8">
        <f>SUMIFS('Eurostat comsumption'!W$2:W$185,'Eurostat comsumption'!$C$2:$C$185,$C11,'Eurostat comsumption'!$D$2:$D$185,$D11)</f>
        <v>0</v>
      </c>
      <c r="X11" s="8">
        <f>SUMIFS('Eurostat comsumption'!X$2:X$185,'Eurostat comsumption'!$C$2:$C$185,$C11,'Eurostat comsumption'!$D$2:$D$185,$D11)</f>
        <v>0</v>
      </c>
      <c r="Y11" s="8">
        <f>SUMIFS('Eurostat comsumption'!Y$2:Y$185,'Eurostat comsumption'!$C$2:$C$185,$C11,'Eurostat comsumption'!$D$2:$D$185,$D11)</f>
        <v>0</v>
      </c>
      <c r="Z11" s="8">
        <f>SUMIFS('Eurostat comsumption'!Z$2:Z$185,'Eurostat comsumption'!$C$2:$C$185,$C11,'Eurostat comsumption'!$D$2:$D$185,$D11)</f>
        <v>0</v>
      </c>
      <c r="AA11">
        <f>Z11*(1+'RAW data extract'!AA$82)</f>
        <v>0</v>
      </c>
      <c r="AB11">
        <f>AA11*(1+'RAW data extract'!AB$82)</f>
        <v>0</v>
      </c>
      <c r="AC11">
        <f>AB11*(1+'RAW data extract'!AC$82)</f>
        <v>0</v>
      </c>
      <c r="AD11">
        <f>AC11*(1+'RAW data extract'!AD$82)</f>
        <v>0</v>
      </c>
      <c r="AE11">
        <f>AD11*(1+'RAW data extract'!AE$82)</f>
        <v>0</v>
      </c>
      <c r="AF11">
        <f>AE11*(1+'RAW data extract'!AF$82)</f>
        <v>0</v>
      </c>
      <c r="AG11">
        <f>AF11*(1+'RAW data extract'!AG$82)</f>
        <v>0</v>
      </c>
      <c r="AH11">
        <f>AG11*(1+'RAW data extract'!AH$82)</f>
        <v>0</v>
      </c>
      <c r="AI11">
        <f>AH11*(1+'RAW data extract'!AI$82)</f>
        <v>0</v>
      </c>
      <c r="AJ11">
        <f>AI11*(1+'RAW data extract'!AJ$82)</f>
        <v>0</v>
      </c>
      <c r="AK11">
        <f>AJ11*(1+'RAW data extract'!AK$82)</f>
        <v>0</v>
      </c>
      <c r="AL11">
        <f>AK11*(1+'RAW data extract'!AL$82)</f>
        <v>0</v>
      </c>
      <c r="AM11">
        <f>AL11*(1+'RAW data extract'!AM$82)</f>
        <v>0</v>
      </c>
      <c r="AN11">
        <f>AM11*(1+'RAW data extract'!AN$82)</f>
        <v>0</v>
      </c>
      <c r="AO11">
        <f>AN11*(1+'RAW data extract'!AO$82)</f>
        <v>0</v>
      </c>
      <c r="AP11">
        <f>AO11*(1+'RAW data extract'!AP$82)</f>
        <v>0</v>
      </c>
      <c r="AQ11">
        <f>AP11*(1+'RAW data extract'!AQ$82)</f>
        <v>0</v>
      </c>
      <c r="AR11">
        <f>AQ11*(1+'RAW data extract'!AR$82)</f>
        <v>0</v>
      </c>
      <c r="AS11">
        <f>AR11*(1+'RAW data extract'!AS$82)</f>
        <v>0</v>
      </c>
      <c r="AT11">
        <f>AS11*(1+'RAW data extract'!AT$82)</f>
        <v>0</v>
      </c>
      <c r="AU11">
        <f>AT11*(1+'RAW data extract'!AU$82)</f>
        <v>0</v>
      </c>
      <c r="AV11">
        <f>AU11*(1+'RAW data extract'!AV$82)</f>
        <v>0</v>
      </c>
      <c r="AW11">
        <f>AV11*(1+'RAW data extract'!AW$82)</f>
        <v>0</v>
      </c>
      <c r="AX11">
        <f>AW11*(1+'RAW data extract'!AX$82)</f>
        <v>0</v>
      </c>
      <c r="AY11">
        <f>AX11*(1+'RAW data extract'!AY$82)</f>
        <v>0</v>
      </c>
      <c r="AZ11">
        <f>AY11*(1+'RAW data extract'!AZ$82)</f>
        <v>0</v>
      </c>
      <c r="BA11">
        <f>AZ11*(1+'RAW data extract'!BA$82)</f>
        <v>0</v>
      </c>
      <c r="BB11">
        <f>BA11*(1+'RAW data extract'!BB$82)</f>
        <v>0</v>
      </c>
      <c r="BC11">
        <f>BB11*(1+'RAW data extract'!BC$82)</f>
        <v>0</v>
      </c>
      <c r="BD11">
        <f>BC11*(1+'RAW data extract'!BD$82)</f>
        <v>0</v>
      </c>
      <c r="BE11">
        <f>BD11*(1+'RAW data extract'!BE$82)</f>
        <v>0</v>
      </c>
      <c r="BF11">
        <f>BE11*(1+'RAW data extract'!BF$82)</f>
        <v>0</v>
      </c>
      <c r="BG11">
        <f>BF11*(1+'RAW data extract'!BG$82)</f>
        <v>0</v>
      </c>
      <c r="BH11">
        <f>BG11*(1+'RAW data extract'!BH$82)</f>
        <v>0</v>
      </c>
    </row>
    <row r="12" spans="1:60" x14ac:dyDescent="0.3">
      <c r="A12" s="4" t="s">
        <v>9</v>
      </c>
      <c r="B12" s="4" t="s">
        <v>10</v>
      </c>
      <c r="C12" s="4" t="s">
        <v>23</v>
      </c>
      <c r="D12" s="4" t="s">
        <v>19</v>
      </c>
      <c r="E12" s="4" t="s">
        <v>13</v>
      </c>
      <c r="F12" s="4" t="s">
        <v>14</v>
      </c>
      <c r="G12" s="4" t="s">
        <v>14</v>
      </c>
      <c r="H12" s="4" t="s">
        <v>15</v>
      </c>
      <c r="I12" s="4" t="s">
        <v>16</v>
      </c>
      <c r="J12" s="8">
        <f>SUMIFS('Eurostat comsumption'!J$2:J$185,'Eurostat comsumption'!$C$2:$C$185,$C12,'Eurostat comsumption'!$D$2:$D$185,$D12)</f>
        <v>124.1</v>
      </c>
      <c r="K12" s="8">
        <f>SUMIFS('Eurostat comsumption'!K$2:K$185,'Eurostat comsumption'!$C$2:$C$185,$C12,'Eurostat comsumption'!$D$2:$D$185,$D12)</f>
        <v>126.1</v>
      </c>
      <c r="L12" s="8">
        <f>SUMIFS('Eurostat comsumption'!L$2:L$185,'Eurostat comsumption'!$C$2:$C$185,$C12,'Eurostat comsumption'!$D$2:$D$185,$D12)</f>
        <v>125.2</v>
      </c>
      <c r="M12" s="8">
        <f>SUMIFS('Eurostat comsumption'!M$2:M$185,'Eurostat comsumption'!$C$2:$C$185,$C12,'Eurostat comsumption'!$D$2:$D$185,$D12)</f>
        <v>128.5</v>
      </c>
      <c r="N12" s="8">
        <f>SUMIFS('Eurostat comsumption'!N$2:N$185,'Eurostat comsumption'!$C$2:$C$185,$C12,'Eurostat comsumption'!$D$2:$D$185,$D12)</f>
        <v>129.69999999999999</v>
      </c>
      <c r="O12" s="8">
        <f>SUMIFS('Eurostat comsumption'!O$2:O$185,'Eurostat comsumption'!$C$2:$C$185,$C12,'Eurostat comsumption'!$D$2:$D$185,$D12)</f>
        <v>145.69999999999999</v>
      </c>
      <c r="P12" s="8">
        <f>SUMIFS('Eurostat comsumption'!P$2:P$185,'Eurostat comsumption'!$C$2:$C$185,$C12,'Eurostat comsumption'!$D$2:$D$185,$D12)</f>
        <v>138.30000000000001</v>
      </c>
      <c r="Q12" s="8">
        <f>SUMIFS('Eurostat comsumption'!Q$2:Q$185,'Eurostat comsumption'!$C$2:$C$185,$C12,'Eurostat comsumption'!$D$2:$D$185,$D12)</f>
        <v>144</v>
      </c>
      <c r="R12" s="8">
        <f>SUMIFS('Eurostat comsumption'!R$2:R$185,'Eurostat comsumption'!$C$2:$C$185,$C12,'Eurostat comsumption'!$D$2:$D$185,$D12)</f>
        <v>148.19999999999999</v>
      </c>
      <c r="S12" s="8">
        <f>SUMIFS('Eurostat comsumption'!S$2:S$185,'Eurostat comsumption'!$C$2:$C$185,$C12,'Eurostat comsumption'!$D$2:$D$185,$D12)</f>
        <v>151.5</v>
      </c>
      <c r="T12" s="8">
        <f>SUMIFS('Eurostat comsumption'!T$2:T$185,'Eurostat comsumption'!$C$2:$C$185,$C12,'Eurostat comsumption'!$D$2:$D$185,$D12)</f>
        <v>149.30000000000001</v>
      </c>
      <c r="U12" s="8">
        <f>SUMIFS('Eurostat comsumption'!U$2:U$185,'Eurostat comsumption'!$C$2:$C$185,$C12,'Eurostat comsumption'!$D$2:$D$185,$D12)</f>
        <v>140.19999999999999</v>
      </c>
      <c r="V12" s="8">
        <f>SUMIFS('Eurostat comsumption'!V$2:V$185,'Eurostat comsumption'!$C$2:$C$185,$C12,'Eurostat comsumption'!$D$2:$D$185,$D12)</f>
        <v>135.9</v>
      </c>
      <c r="W12" s="8">
        <f>SUMIFS('Eurostat comsumption'!W$2:W$185,'Eurostat comsumption'!$C$2:$C$185,$C12,'Eurostat comsumption'!$D$2:$D$185,$D12)</f>
        <v>145</v>
      </c>
      <c r="X12" s="8">
        <f>SUMIFS('Eurostat comsumption'!X$2:X$185,'Eurostat comsumption'!$C$2:$C$185,$C12,'Eurostat comsumption'!$D$2:$D$185,$D12)</f>
        <v>134.9</v>
      </c>
      <c r="Y12" s="8">
        <f>SUMIFS('Eurostat comsumption'!Y$2:Y$185,'Eurostat comsumption'!$C$2:$C$185,$C12,'Eurostat comsumption'!$D$2:$D$185,$D12)</f>
        <v>136.30000000000001</v>
      </c>
      <c r="Z12" s="8">
        <f>SUMIFS('Eurostat comsumption'!Z$2:Z$185,'Eurostat comsumption'!$C$2:$C$185,$C12,'Eurostat comsumption'!$D$2:$D$185,$D12)</f>
        <v>140.19999999999999</v>
      </c>
      <c r="AA12">
        <f>Z12*(1+'RAW data extract'!AA$82)</f>
        <v>139.11138641833415</v>
      </c>
      <c r="AB12">
        <f>AA12*(1+'RAW data extract'!AB$82)</f>
        <v>138.09114297860955</v>
      </c>
      <c r="AC12">
        <f>AB12*(1+'RAW data extract'!AC$82)</f>
        <v>136.95437370759856</v>
      </c>
      <c r="AD12">
        <f>AC12*(1+'RAW data extract'!AD$82)</f>
        <v>135.72839133868379</v>
      </c>
      <c r="AE12">
        <f>AD12*(1+'RAW data extract'!AE$82)</f>
        <v>134.21412734630141</v>
      </c>
      <c r="AF12">
        <f>AE12*(1+'RAW data extract'!AF$82)</f>
        <v>132.62471280813855</v>
      </c>
      <c r="AG12">
        <f>AF12*(1+'RAW data extract'!AG$82)</f>
        <v>130.92792141694559</v>
      </c>
      <c r="AH12">
        <f>AG12*(1+'RAW data extract'!AH$82)</f>
        <v>128.95539804741324</v>
      </c>
      <c r="AI12">
        <f>AH12*(1+'RAW data extract'!AI$82)</f>
        <v>126.66234919260505</v>
      </c>
      <c r="AJ12">
        <f>AI12*(1+'RAW data extract'!AJ$82)</f>
        <v>124.02663313381198</v>
      </c>
      <c r="AK12">
        <f>AJ12*(1+'RAW data extract'!AK$82)</f>
        <v>120.85963939169831</v>
      </c>
      <c r="AL12">
        <f>AK12*(1+'RAW data extract'!AL$82)</f>
        <v>117.38505269315129</v>
      </c>
      <c r="AM12">
        <f>AL12*(1+'RAW data extract'!AM$82)</f>
        <v>113.67118073081423</v>
      </c>
      <c r="AN12">
        <f>AM12*(1+'RAW data extract'!AN$82)</f>
        <v>109.90047649840464</v>
      </c>
      <c r="AO12">
        <f>AN12*(1+'RAW data extract'!AO$82)</f>
        <v>106.09193322961303</v>
      </c>
      <c r="AP12">
        <f>AO12*(1+'RAW data extract'!AP$82)</f>
        <v>102.28308572884683</v>
      </c>
      <c r="AQ12">
        <f>AP12*(1+'RAW data extract'!AQ$82)</f>
        <v>98.495981043109069</v>
      </c>
      <c r="AR12">
        <f>AQ12*(1+'RAW data extract'!AR$82)</f>
        <v>94.889814854435684</v>
      </c>
      <c r="AS12">
        <f>AR12*(1+'RAW data extract'!AS$82)</f>
        <v>91.353434758171673</v>
      </c>
      <c r="AT12">
        <f>AS12*(1+'RAW data extract'!AT$82)</f>
        <v>87.915285466860439</v>
      </c>
      <c r="AU12">
        <f>AT12*(1+'RAW data extract'!AU$82)</f>
        <v>84.477136175549205</v>
      </c>
      <c r="AV12">
        <f>AU12*(1+'RAW data extract'!AV$82)</f>
        <v>81.038986884237971</v>
      </c>
      <c r="AW12">
        <f>AV12*(1+'RAW data extract'!AW$82)</f>
        <v>77.600837592926752</v>
      </c>
      <c r="AX12">
        <f>AW12*(1+'RAW data extract'!AX$82)</f>
        <v>74.176503442687306</v>
      </c>
      <c r="AY12">
        <f>AX12*(1+'RAW data extract'!AY$82)</f>
        <v>70.723929083325487</v>
      </c>
      <c r="AZ12">
        <f>AY12*(1+'RAW data extract'!AZ$82)</f>
        <v>67.245881748823393</v>
      </c>
      <c r="BA12">
        <f>AZ12*(1+'RAW data extract'!BA$82)</f>
        <v>63.828111670277607</v>
      </c>
      <c r="BB12">
        <f>BA12*(1+'RAW data extract'!BB$82)</f>
        <v>60.372230645859453</v>
      </c>
      <c r="BC12">
        <f>BB12*(1+'RAW data extract'!BC$82)</f>
        <v>56.918022416183646</v>
      </c>
      <c r="BD12">
        <f>BC12*(1+'RAW data extract'!BD$82)</f>
        <v>53.471995781720025</v>
      </c>
      <c r="BE12">
        <f>BD12*(1+'RAW data extract'!BE$82)</f>
        <v>50.029890096083058</v>
      </c>
      <c r="BF12">
        <f>BE12*(1+'RAW data extract'!BF$82)</f>
        <v>50.029890096083058</v>
      </c>
      <c r="BG12">
        <f>BF12*(1+'RAW data extract'!BG$82)</f>
        <v>50.029890096083058</v>
      </c>
      <c r="BH12">
        <f>BG12*(1+'RAW data extract'!BH$82)</f>
        <v>50.029890096083058</v>
      </c>
    </row>
    <row r="13" spans="1:60" x14ac:dyDescent="0.3">
      <c r="A13" s="4" t="s">
        <v>9</v>
      </c>
      <c r="B13" s="4" t="s">
        <v>10</v>
      </c>
      <c r="C13" s="4" t="s">
        <v>23</v>
      </c>
      <c r="D13" s="4" t="s">
        <v>20</v>
      </c>
      <c r="E13" s="4" t="s">
        <v>13</v>
      </c>
      <c r="F13" s="4" t="s">
        <v>14</v>
      </c>
      <c r="G13" s="4" t="s">
        <v>14</v>
      </c>
      <c r="H13" s="4" t="s">
        <v>15</v>
      </c>
      <c r="I13" s="4" t="s">
        <v>16</v>
      </c>
      <c r="J13" s="8">
        <f>SUMIFS('Eurostat comsumption'!J$2:J$185,'Eurostat comsumption'!$C$2:$C$185,$C13,'Eurostat comsumption'!$D$2:$D$185,$D13)</f>
        <v>0</v>
      </c>
      <c r="K13" s="8">
        <f>SUMIFS('Eurostat comsumption'!K$2:K$185,'Eurostat comsumption'!$C$2:$C$185,$C13,'Eurostat comsumption'!$D$2:$D$185,$D13)</f>
        <v>0</v>
      </c>
      <c r="L13" s="8">
        <f>SUMIFS('Eurostat comsumption'!L$2:L$185,'Eurostat comsumption'!$C$2:$C$185,$C13,'Eurostat comsumption'!$D$2:$D$185,$D13)</f>
        <v>0</v>
      </c>
      <c r="M13" s="8">
        <f>SUMIFS('Eurostat comsumption'!M$2:M$185,'Eurostat comsumption'!$C$2:$C$185,$C13,'Eurostat comsumption'!$D$2:$D$185,$D13)</f>
        <v>0</v>
      </c>
      <c r="N13" s="8">
        <f>SUMIFS('Eurostat comsumption'!N$2:N$185,'Eurostat comsumption'!$C$2:$C$185,$C13,'Eurostat comsumption'!$D$2:$D$185,$D13)</f>
        <v>0</v>
      </c>
      <c r="O13" s="8">
        <f>SUMIFS('Eurostat comsumption'!O$2:O$185,'Eurostat comsumption'!$C$2:$C$185,$C13,'Eurostat comsumption'!$D$2:$D$185,$D13)</f>
        <v>0</v>
      </c>
      <c r="P13" s="8">
        <f>SUMIFS('Eurostat comsumption'!P$2:P$185,'Eurostat comsumption'!$C$2:$C$185,$C13,'Eurostat comsumption'!$D$2:$D$185,$D13)</f>
        <v>0</v>
      </c>
      <c r="Q13" s="8">
        <f>SUMIFS('Eurostat comsumption'!Q$2:Q$185,'Eurostat comsumption'!$C$2:$C$185,$C13,'Eurostat comsumption'!$D$2:$D$185,$D13)</f>
        <v>0</v>
      </c>
      <c r="R13" s="8">
        <f>SUMIFS('Eurostat comsumption'!R$2:R$185,'Eurostat comsumption'!$C$2:$C$185,$C13,'Eurostat comsumption'!$D$2:$D$185,$D13)</f>
        <v>0</v>
      </c>
      <c r="S13" s="8">
        <f>SUMIFS('Eurostat comsumption'!S$2:S$185,'Eurostat comsumption'!$C$2:$C$185,$C13,'Eurostat comsumption'!$D$2:$D$185,$D13)</f>
        <v>135</v>
      </c>
      <c r="T13" s="8">
        <f>SUMIFS('Eurostat comsumption'!T$2:T$185,'Eurostat comsumption'!$C$2:$C$185,$C13,'Eurostat comsumption'!$D$2:$D$185,$D13)</f>
        <v>365.9</v>
      </c>
      <c r="U13" s="8">
        <f>SUMIFS('Eurostat comsumption'!U$2:U$185,'Eurostat comsumption'!$C$2:$C$185,$C13,'Eurostat comsumption'!$D$2:$D$185,$D13)</f>
        <v>354.5</v>
      </c>
      <c r="V13" s="8">
        <f>SUMIFS('Eurostat comsumption'!V$2:V$185,'Eurostat comsumption'!$C$2:$C$185,$C13,'Eurostat comsumption'!$D$2:$D$185,$D13)</f>
        <v>352.4</v>
      </c>
      <c r="W13" s="8">
        <f>SUMIFS('Eurostat comsumption'!W$2:W$185,'Eurostat comsumption'!$C$2:$C$185,$C13,'Eurostat comsumption'!$D$2:$D$185,$D13)</f>
        <v>349.7</v>
      </c>
      <c r="X13" s="8">
        <f>SUMIFS('Eurostat comsumption'!X$2:X$185,'Eurostat comsumption'!$C$2:$C$185,$C13,'Eurostat comsumption'!$D$2:$D$185,$D13)</f>
        <v>419.2</v>
      </c>
      <c r="Y13" s="8">
        <f>SUMIFS('Eurostat comsumption'!Y$2:Y$185,'Eurostat comsumption'!$C$2:$C$185,$C13,'Eurostat comsumption'!$D$2:$D$185,$D13)</f>
        <v>261.2</v>
      </c>
      <c r="Z13" s="8">
        <f>SUMIFS('Eurostat comsumption'!Z$2:Z$185,'Eurostat comsumption'!$C$2:$C$185,$C13,'Eurostat comsumption'!$D$2:$D$185,$D13)</f>
        <v>441.3</v>
      </c>
      <c r="AA13">
        <f>Z13*(1+'RAW data extract'!AA$82)</f>
        <v>437.87342957497054</v>
      </c>
      <c r="AB13">
        <f>AA13*(1+'RAW data extract'!AB$82)</f>
        <v>434.66206416876184</v>
      </c>
      <c r="AC13">
        <f>AB13*(1+'RAW data extract'!AC$82)</f>
        <v>431.08391667020868</v>
      </c>
      <c r="AD13">
        <f>AC13*(1+'RAW data extract'!AD$82)</f>
        <v>427.22495790129227</v>
      </c>
      <c r="AE13">
        <f>AD13*(1+'RAW data extract'!AE$82)</f>
        <v>422.45859057006305</v>
      </c>
      <c r="AF13">
        <f>AE13*(1+'RAW data extract'!AF$82)</f>
        <v>417.45567590750045</v>
      </c>
      <c r="AG13">
        <f>AF13*(1+'RAW data extract'!AG$82)</f>
        <v>412.11477689941592</v>
      </c>
      <c r="AH13">
        <f>AG13*(1+'RAW data extract'!AH$82)</f>
        <v>405.90597117206477</v>
      </c>
      <c r="AI13">
        <f>AH13*(1+'RAW data extract'!AI$82)</f>
        <v>398.68826461267207</v>
      </c>
      <c r="AJ13">
        <f>AI13*(1+'RAW data extract'!AJ$82)</f>
        <v>390.39196292404597</v>
      </c>
      <c r="AK13">
        <f>AJ13*(1+'RAW data extract'!AK$82)</f>
        <v>380.42338704391216</v>
      </c>
      <c r="AL13">
        <f>AK13*(1+'RAW data extract'!AL$82)</f>
        <v>369.48661735725881</v>
      </c>
      <c r="AM13">
        <f>AL13*(1+'RAW data extract'!AM$82)</f>
        <v>357.7966623146101</v>
      </c>
      <c r="AN13">
        <f>AM13*(1+'RAW data extract'!AN$82)</f>
        <v>345.92781939191144</v>
      </c>
      <c r="AO13">
        <f>AN13*(1+'RAW data extract'!AO$82)</f>
        <v>333.93987256938834</v>
      </c>
      <c r="AP13">
        <f>AO13*(1+'RAW data extract'!AP$82)</f>
        <v>321.95096813224052</v>
      </c>
      <c r="AQ13">
        <f>AP13*(1+'RAW data extract'!AQ$82)</f>
        <v>310.03050238462231</v>
      </c>
      <c r="AR13">
        <f>AQ13*(1+'RAW data extract'!AR$82)</f>
        <v>298.67956701328444</v>
      </c>
      <c r="AS13">
        <f>AR13*(1+'RAW data extract'!AS$82)</f>
        <v>287.54829357190562</v>
      </c>
      <c r="AT13">
        <f>AS13*(1+'RAW data extract'!AT$82)</f>
        <v>276.72621595239315</v>
      </c>
      <c r="AU13">
        <f>AT13*(1+'RAW data extract'!AU$82)</f>
        <v>265.90413833288068</v>
      </c>
      <c r="AV13">
        <f>AU13*(1+'RAW data extract'!AV$82)</f>
        <v>255.08206071336821</v>
      </c>
      <c r="AW13">
        <f>AV13*(1+'RAW data extract'!AW$82)</f>
        <v>244.25998309385579</v>
      </c>
      <c r="AX13">
        <f>AW13*(1+'RAW data extract'!AX$82)</f>
        <v>233.4813906509124</v>
      </c>
      <c r="AY13">
        <f>AX13*(1+'RAW data extract'!AY$82)</f>
        <v>222.6139080204818</v>
      </c>
      <c r="AZ13">
        <f>AY13*(1+'RAW data extract'!AZ$82)</f>
        <v>211.66624547614674</v>
      </c>
      <c r="BA13">
        <f>AZ13*(1+'RAW data extract'!BA$82)</f>
        <v>200.90831440865563</v>
      </c>
      <c r="BB13">
        <f>BA13*(1+'RAW data extract'!BB$82)</f>
        <v>190.03042356646068</v>
      </c>
      <c r="BC13">
        <f>BB13*(1+'RAW data extract'!BC$82)</f>
        <v>179.15779809031281</v>
      </c>
      <c r="BD13">
        <f>BC13*(1+'RAW data extract'!BD$82)</f>
        <v>168.31092538140555</v>
      </c>
      <c r="BE13">
        <f>BD13*(1+'RAW data extract'!BE$82)</f>
        <v>157.47639443225012</v>
      </c>
      <c r="BF13">
        <f>BE13*(1+'RAW data extract'!BF$82)</f>
        <v>157.47639443225012</v>
      </c>
      <c r="BG13">
        <f>BF13*(1+'RAW data extract'!BG$82)</f>
        <v>157.47639443225012</v>
      </c>
      <c r="BH13">
        <f>BG13*(1+'RAW data extract'!BH$82)</f>
        <v>157.47639443225012</v>
      </c>
    </row>
    <row r="14" spans="1:60" x14ac:dyDescent="0.3">
      <c r="A14" s="4" t="s">
        <v>9</v>
      </c>
      <c r="B14" s="4" t="s">
        <v>10</v>
      </c>
      <c r="C14" s="4" t="s">
        <v>23</v>
      </c>
      <c r="D14" s="4" t="s">
        <v>21</v>
      </c>
      <c r="E14" s="4" t="s">
        <v>13</v>
      </c>
      <c r="F14" s="4" t="s">
        <v>14</v>
      </c>
      <c r="G14" s="4" t="s">
        <v>14</v>
      </c>
      <c r="H14" s="4" t="s">
        <v>15</v>
      </c>
      <c r="I14" s="4" t="s">
        <v>16</v>
      </c>
      <c r="J14" s="8">
        <f>SUMIFS('Eurostat comsumption'!J$2:J$185,'Eurostat comsumption'!$C$2:$C$185,$C14,'Eurostat comsumption'!$D$2:$D$185,$D14)</f>
        <v>0</v>
      </c>
      <c r="K14" s="8">
        <f>SUMIFS('Eurostat comsumption'!K$2:K$185,'Eurostat comsumption'!$C$2:$C$185,$C14,'Eurostat comsumption'!$D$2:$D$185,$D14)</f>
        <v>0</v>
      </c>
      <c r="L14" s="8">
        <f>SUMIFS('Eurostat comsumption'!L$2:L$185,'Eurostat comsumption'!$C$2:$C$185,$C14,'Eurostat comsumption'!$D$2:$D$185,$D14)</f>
        <v>0</v>
      </c>
      <c r="M14" s="8">
        <f>SUMIFS('Eurostat comsumption'!M$2:M$185,'Eurostat comsumption'!$C$2:$C$185,$C14,'Eurostat comsumption'!$D$2:$D$185,$D14)</f>
        <v>0</v>
      </c>
      <c r="N14" s="8">
        <f>SUMIFS('Eurostat comsumption'!N$2:N$185,'Eurostat comsumption'!$C$2:$C$185,$C14,'Eurostat comsumption'!$D$2:$D$185,$D14)</f>
        <v>0</v>
      </c>
      <c r="O14" s="8">
        <f>SUMIFS('Eurostat comsumption'!O$2:O$185,'Eurostat comsumption'!$C$2:$C$185,$C14,'Eurostat comsumption'!$D$2:$D$185,$D14)</f>
        <v>0</v>
      </c>
      <c r="P14" s="8">
        <f>SUMIFS('Eurostat comsumption'!P$2:P$185,'Eurostat comsumption'!$C$2:$C$185,$C14,'Eurostat comsumption'!$D$2:$D$185,$D14)</f>
        <v>0</v>
      </c>
      <c r="Q14" s="8">
        <f>SUMIFS('Eurostat comsumption'!Q$2:Q$185,'Eurostat comsumption'!$C$2:$C$185,$C14,'Eurostat comsumption'!$D$2:$D$185,$D14)</f>
        <v>0</v>
      </c>
      <c r="R14" s="8">
        <f>SUMIFS('Eurostat comsumption'!R$2:R$185,'Eurostat comsumption'!$C$2:$C$185,$C14,'Eurostat comsumption'!$D$2:$D$185,$D14)</f>
        <v>0</v>
      </c>
      <c r="S14" s="8">
        <f>SUMIFS('Eurostat comsumption'!S$2:S$185,'Eurostat comsumption'!$C$2:$C$185,$C14,'Eurostat comsumption'!$D$2:$D$185,$D14)</f>
        <v>0</v>
      </c>
      <c r="T14" s="8">
        <f>SUMIFS('Eurostat comsumption'!T$2:T$185,'Eurostat comsumption'!$C$2:$C$185,$C14,'Eurostat comsumption'!$D$2:$D$185,$D14)</f>
        <v>0</v>
      </c>
      <c r="U14" s="8">
        <f>SUMIFS('Eurostat comsumption'!U$2:U$185,'Eurostat comsumption'!$C$2:$C$185,$C14,'Eurostat comsumption'!$D$2:$D$185,$D14)</f>
        <v>0</v>
      </c>
      <c r="V14" s="8">
        <f>SUMIFS('Eurostat comsumption'!V$2:V$185,'Eurostat comsumption'!$C$2:$C$185,$C14,'Eurostat comsumption'!$D$2:$D$185,$D14)</f>
        <v>0</v>
      </c>
      <c r="W14" s="8">
        <f>SUMIFS('Eurostat comsumption'!W$2:W$185,'Eurostat comsumption'!$C$2:$C$185,$C14,'Eurostat comsumption'!$D$2:$D$185,$D14)</f>
        <v>0</v>
      </c>
      <c r="X14" s="8">
        <f>SUMIFS('Eurostat comsumption'!X$2:X$185,'Eurostat comsumption'!$C$2:$C$185,$C14,'Eurostat comsumption'!$D$2:$D$185,$D14)</f>
        <v>0</v>
      </c>
      <c r="Y14" s="8">
        <f>SUMIFS('Eurostat comsumption'!Y$2:Y$185,'Eurostat comsumption'!$C$2:$C$185,$C14,'Eurostat comsumption'!$D$2:$D$185,$D14)</f>
        <v>0</v>
      </c>
      <c r="Z14" s="8">
        <f>SUMIFS('Eurostat comsumption'!Z$2:Z$185,'Eurostat comsumption'!$C$2:$C$185,$C14,'Eurostat comsumption'!$D$2:$D$185,$D14)</f>
        <v>0</v>
      </c>
      <c r="AA14">
        <f>Z14*(1+'RAW data extract'!AA$82)</f>
        <v>0</v>
      </c>
      <c r="AB14">
        <f>AA14*(1+'RAW data extract'!AB$82)</f>
        <v>0</v>
      </c>
      <c r="AC14">
        <f>AB14*(1+'RAW data extract'!AC$82)</f>
        <v>0</v>
      </c>
      <c r="AD14">
        <f>AC14*(1+'RAW data extract'!AD$82)</f>
        <v>0</v>
      </c>
      <c r="AE14">
        <f>AD14*(1+'RAW data extract'!AE$82)</f>
        <v>0</v>
      </c>
      <c r="AF14">
        <f>AE14*(1+'RAW data extract'!AF$82)</f>
        <v>0</v>
      </c>
      <c r="AG14">
        <f>AF14*(1+'RAW data extract'!AG$82)</f>
        <v>0</v>
      </c>
      <c r="AH14">
        <f>AG14*(1+'RAW data extract'!AH$82)</f>
        <v>0</v>
      </c>
      <c r="AI14">
        <f>AH14*(1+'RAW data extract'!AI$82)</f>
        <v>0</v>
      </c>
      <c r="AJ14">
        <f>AI14*(1+'RAW data extract'!AJ$82)</f>
        <v>0</v>
      </c>
      <c r="AK14">
        <f>AJ14*(1+'RAW data extract'!AK$82)</f>
        <v>0</v>
      </c>
      <c r="AL14">
        <f>AK14*(1+'RAW data extract'!AL$82)</f>
        <v>0</v>
      </c>
      <c r="AM14">
        <f>AL14*(1+'RAW data extract'!AM$82)</f>
        <v>0</v>
      </c>
      <c r="AN14">
        <f>AM14*(1+'RAW data extract'!AN$82)</f>
        <v>0</v>
      </c>
      <c r="AO14">
        <f>AN14*(1+'RAW data extract'!AO$82)</f>
        <v>0</v>
      </c>
      <c r="AP14">
        <f>AO14*(1+'RAW data extract'!AP$82)</f>
        <v>0</v>
      </c>
      <c r="AQ14">
        <f>AP14*(1+'RAW data extract'!AQ$82)</f>
        <v>0</v>
      </c>
      <c r="AR14">
        <f>AQ14*(1+'RAW data extract'!AR$82)</f>
        <v>0</v>
      </c>
      <c r="AS14">
        <f>AR14*(1+'RAW data extract'!AS$82)</f>
        <v>0</v>
      </c>
      <c r="AT14">
        <f>AS14*(1+'RAW data extract'!AT$82)</f>
        <v>0</v>
      </c>
      <c r="AU14">
        <f>AT14*(1+'RAW data extract'!AU$82)</f>
        <v>0</v>
      </c>
      <c r="AV14">
        <f>AU14*(1+'RAW data extract'!AV$82)</f>
        <v>0</v>
      </c>
      <c r="AW14">
        <f>AV14*(1+'RAW data extract'!AW$82)</f>
        <v>0</v>
      </c>
      <c r="AX14">
        <f>AW14*(1+'RAW data extract'!AX$82)</f>
        <v>0</v>
      </c>
      <c r="AY14">
        <f>AX14*(1+'RAW data extract'!AY$82)</f>
        <v>0</v>
      </c>
      <c r="AZ14">
        <f>AY14*(1+'RAW data extract'!AZ$82)</f>
        <v>0</v>
      </c>
      <c r="BA14">
        <f>AZ14*(1+'RAW data extract'!BA$82)</f>
        <v>0</v>
      </c>
      <c r="BB14">
        <f>BA14*(1+'RAW data extract'!BB$82)</f>
        <v>0</v>
      </c>
      <c r="BC14">
        <f>BB14*(1+'RAW data extract'!BC$82)</f>
        <v>0</v>
      </c>
      <c r="BD14">
        <f>BC14*(1+'RAW data extract'!BD$82)</f>
        <v>0</v>
      </c>
      <c r="BE14">
        <f>BD14*(1+'RAW data extract'!BE$82)</f>
        <v>0</v>
      </c>
      <c r="BF14">
        <f>BE14*(1+'RAW data extract'!BF$82)</f>
        <v>0</v>
      </c>
      <c r="BG14">
        <f>BF14*(1+'RAW data extract'!BG$82)</f>
        <v>0</v>
      </c>
      <c r="BH14">
        <f>BG14*(1+'RAW data extract'!BH$82)</f>
        <v>0</v>
      </c>
    </row>
    <row r="15" spans="1:60" x14ac:dyDescent="0.3">
      <c r="A15" s="4" t="s">
        <v>9</v>
      </c>
      <c r="B15" s="4" t="s">
        <v>10</v>
      </c>
      <c r="C15" s="4" t="s">
        <v>23</v>
      </c>
      <c r="D15" s="4" t="s">
        <v>22</v>
      </c>
      <c r="E15" s="4" t="s">
        <v>13</v>
      </c>
      <c r="F15" s="4" t="s">
        <v>14</v>
      </c>
      <c r="G15" s="4" t="s">
        <v>14</v>
      </c>
      <c r="H15" s="4" t="s">
        <v>15</v>
      </c>
      <c r="I15" s="4" t="s">
        <v>16</v>
      </c>
      <c r="J15" s="8">
        <f>SUMIFS('Eurostat comsumption'!J$2:J$185,'Eurostat comsumption'!$C$2:$C$185,$C15,'Eurostat comsumption'!$D$2:$D$185,$D15)</f>
        <v>9536.5</v>
      </c>
      <c r="K15" s="8">
        <f>SUMIFS('Eurostat comsumption'!K$2:K$185,'Eurostat comsumption'!$C$2:$C$185,$C15,'Eurostat comsumption'!$D$2:$D$185,$D15)</f>
        <v>9418.1</v>
      </c>
      <c r="L15" s="8">
        <f>SUMIFS('Eurostat comsumption'!L$2:L$185,'Eurostat comsumption'!$C$2:$C$185,$C15,'Eurostat comsumption'!$D$2:$D$185,$D15)</f>
        <v>9520.1</v>
      </c>
      <c r="M15" s="8">
        <f>SUMIFS('Eurostat comsumption'!M$2:M$185,'Eurostat comsumption'!$C$2:$C$185,$C15,'Eurostat comsumption'!$D$2:$D$185,$D15)</f>
        <v>10007.4</v>
      </c>
      <c r="N15" s="8">
        <f>SUMIFS('Eurostat comsumption'!N$2:N$185,'Eurostat comsumption'!$C$2:$C$185,$C15,'Eurostat comsumption'!$D$2:$D$185,$D15)</f>
        <v>10160.200000000001</v>
      </c>
      <c r="O15" s="8">
        <f>SUMIFS('Eurostat comsumption'!O$2:O$185,'Eurostat comsumption'!$C$2:$C$185,$C15,'Eurostat comsumption'!$D$2:$D$185,$D15)</f>
        <v>9802.7000000000007</v>
      </c>
      <c r="P15" s="8">
        <f>SUMIFS('Eurostat comsumption'!P$2:P$185,'Eurostat comsumption'!$C$2:$C$185,$C15,'Eurostat comsumption'!$D$2:$D$185,$D15)</f>
        <v>9887.7000000000007</v>
      </c>
      <c r="Q15" s="8">
        <f>SUMIFS('Eurostat comsumption'!Q$2:Q$185,'Eurostat comsumption'!$C$2:$C$185,$C15,'Eurostat comsumption'!$D$2:$D$185,$D15)</f>
        <v>10260.200000000001</v>
      </c>
      <c r="R15" s="8">
        <f>SUMIFS('Eurostat comsumption'!R$2:R$185,'Eurostat comsumption'!$C$2:$C$185,$C15,'Eurostat comsumption'!$D$2:$D$185,$D15)</f>
        <v>10302</v>
      </c>
      <c r="S15" s="8">
        <f>SUMIFS('Eurostat comsumption'!S$2:S$185,'Eurostat comsumption'!$C$2:$C$185,$C15,'Eurostat comsumption'!$D$2:$D$185,$D15)</f>
        <v>9974</v>
      </c>
      <c r="T15" s="8">
        <f>SUMIFS('Eurostat comsumption'!T$2:T$185,'Eurostat comsumption'!$C$2:$C$185,$C15,'Eurostat comsumption'!$D$2:$D$185,$D15)</f>
        <v>9747.7000000000007</v>
      </c>
      <c r="U15" s="8">
        <f>SUMIFS('Eurostat comsumption'!U$2:U$185,'Eurostat comsumption'!$C$2:$C$185,$C15,'Eurostat comsumption'!$D$2:$D$185,$D15)</f>
        <v>9762.5</v>
      </c>
      <c r="V15" s="8">
        <f>SUMIFS('Eurostat comsumption'!V$2:V$185,'Eurostat comsumption'!$C$2:$C$185,$C15,'Eurostat comsumption'!$D$2:$D$185,$D15)</f>
        <v>9374.5</v>
      </c>
      <c r="W15" s="8">
        <f>SUMIFS('Eurostat comsumption'!W$2:W$185,'Eurostat comsumption'!$C$2:$C$185,$C15,'Eurostat comsumption'!$D$2:$D$185,$D15)</f>
        <v>9152.5</v>
      </c>
      <c r="X15" s="8">
        <f>SUMIFS('Eurostat comsumption'!X$2:X$185,'Eurostat comsumption'!$C$2:$C$185,$C15,'Eurostat comsumption'!$D$2:$D$185,$D15)</f>
        <v>9316.7000000000007</v>
      </c>
      <c r="Y15" s="8">
        <f>SUMIFS('Eurostat comsumption'!Y$2:Y$185,'Eurostat comsumption'!$C$2:$C$185,$C15,'Eurostat comsumption'!$D$2:$D$185,$D15)</f>
        <v>9996.1</v>
      </c>
      <c r="Z15" s="8">
        <f>SUMIFS('Eurostat comsumption'!Z$2:Z$185,'Eurostat comsumption'!$C$2:$C$185,$C15,'Eurostat comsumption'!$D$2:$D$185,$D15)</f>
        <v>9894.7000000000007</v>
      </c>
      <c r="AA15">
        <f>Z15*(1+'RAW data extract'!AA$82)</f>
        <v>9817.8704364728328</v>
      </c>
      <c r="AB15">
        <f>AA15*(1+'RAW data extract'!AB$82)</f>
        <v>9745.8661371643957</v>
      </c>
      <c r="AC15">
        <f>AB15*(1+'RAW data extract'!AC$82)</f>
        <v>9665.637956666018</v>
      </c>
      <c r="AD15">
        <f>AC15*(1+'RAW data extract'!AD$82)</f>
        <v>9579.113507695256</v>
      </c>
      <c r="AE15">
        <f>AD15*(1+'RAW data extract'!AE$82)</f>
        <v>9472.2434083698226</v>
      </c>
      <c r="AF15">
        <f>AE15*(1+'RAW data extract'!AF$82)</f>
        <v>9360.069513713901</v>
      </c>
      <c r="AG15">
        <f>AF15*(1+'RAW data extract'!AG$82)</f>
        <v>9240.3174325552918</v>
      </c>
      <c r="AH15">
        <f>AG15*(1+'RAW data extract'!AH$82)</f>
        <v>9101.1053998554926</v>
      </c>
      <c r="AI15">
        <f>AH15*(1+'RAW data extract'!AI$82)</f>
        <v>8939.272086705203</v>
      </c>
      <c r="AJ15">
        <f>AI15*(1+'RAW data extract'!AJ$82)</f>
        <v>8753.2548278825234</v>
      </c>
      <c r="AK15">
        <f>AJ15*(1+'RAW data extract'!AK$82)</f>
        <v>8529.742324458186</v>
      </c>
      <c r="AL15">
        <f>AK15*(1+'RAW data extract'!AL$82)</f>
        <v>8284.5212616471072</v>
      </c>
      <c r="AM15">
        <f>AL15*(1+'RAW data extract'!AM$82)</f>
        <v>8022.4124962709548</v>
      </c>
      <c r="AN15">
        <f>AM15*(1+'RAW data extract'!AN$82)</f>
        <v>7756.2927589783503</v>
      </c>
      <c r="AO15">
        <f>AN15*(1+'RAW data extract'!AO$82)</f>
        <v>7487.5025087521562</v>
      </c>
      <c r="AP15">
        <f>AO15*(1+'RAW data extract'!AP$82)</f>
        <v>7218.6907871699068</v>
      </c>
      <c r="AQ15">
        <f>AP15*(1+'RAW data extract'!AQ$82)</f>
        <v>6951.4135779404533</v>
      </c>
      <c r="AR15">
        <f>AQ15*(1+'RAW data extract'!AR$82)</f>
        <v>6696.906212840121</v>
      </c>
      <c r="AS15">
        <f>AR15*(1+'RAW data extract'!AS$82)</f>
        <v>6447.3240435212656</v>
      </c>
      <c r="AT15">
        <f>AS15*(1+'RAW data extract'!AT$82)</f>
        <v>6204.6745728170063</v>
      </c>
      <c r="AU15">
        <f>AT15*(1+'RAW data extract'!AU$82)</f>
        <v>5962.025102112746</v>
      </c>
      <c r="AV15">
        <f>AU15*(1+'RAW data extract'!AV$82)</f>
        <v>5719.3756314084858</v>
      </c>
      <c r="AW15">
        <f>AV15*(1+'RAW data extract'!AW$82)</f>
        <v>5476.7261607042274</v>
      </c>
      <c r="AX15">
        <f>AW15*(1+'RAW data extract'!AX$82)</f>
        <v>5235.0517019569079</v>
      </c>
      <c r="AY15">
        <f>AX15*(1+'RAW data extract'!AY$82)</f>
        <v>4991.3841733293948</v>
      </c>
      <c r="AZ15">
        <f>AY15*(1+'RAW data extract'!AZ$82)</f>
        <v>4745.9188740376831</v>
      </c>
      <c r="BA15">
        <f>AZ15*(1+'RAW data extract'!BA$82)</f>
        <v>4504.7076786297876</v>
      </c>
      <c r="BB15">
        <f>BA15*(1+'RAW data extract'!BB$82)</f>
        <v>4260.8067801111692</v>
      </c>
      <c r="BC15">
        <f>BB15*(1+'RAW data extract'!BC$82)</f>
        <v>4017.0239400956684</v>
      </c>
      <c r="BD15">
        <f>BC15*(1+'RAW data extract'!BD$82)</f>
        <v>3773.8185211225782</v>
      </c>
      <c r="BE15">
        <f>BD15*(1+'RAW data extract'!BE$82)</f>
        <v>3530.8898254901096</v>
      </c>
      <c r="BF15">
        <f>BE15*(1+'RAW data extract'!BF$82)</f>
        <v>3530.8898254901096</v>
      </c>
      <c r="BG15">
        <f>BF15*(1+'RAW data extract'!BG$82)</f>
        <v>3530.8898254901096</v>
      </c>
      <c r="BH15">
        <f>BG15*(1+'RAW data extract'!BH$82)</f>
        <v>3530.8898254901096</v>
      </c>
    </row>
    <row r="16" spans="1:60" x14ac:dyDescent="0.3">
      <c r="A16" s="4" t="s">
        <v>9</v>
      </c>
      <c r="B16" s="4" t="s">
        <v>10</v>
      </c>
      <c r="C16" s="4" t="s">
        <v>24</v>
      </c>
      <c r="D16" s="4" t="s">
        <v>12</v>
      </c>
      <c r="E16" s="4" t="s">
        <v>13</v>
      </c>
      <c r="F16" s="4" t="s">
        <v>14</v>
      </c>
      <c r="G16" s="4" t="s">
        <v>14</v>
      </c>
      <c r="H16" s="4" t="s">
        <v>15</v>
      </c>
      <c r="I16" s="4" t="s">
        <v>16</v>
      </c>
      <c r="J16" s="8">
        <f>SUMIFS('Eurostat comsumption'!J$2:J$185,'Eurostat comsumption'!$C$2:$C$185,$C16,'Eurostat comsumption'!$D$2:$D$185,$D16)</f>
        <v>2012.6</v>
      </c>
      <c r="K16" s="8">
        <f>SUMIFS('Eurostat comsumption'!K$2:K$185,'Eurostat comsumption'!$C$2:$C$185,$C16,'Eurostat comsumption'!$D$2:$D$185,$D16)</f>
        <v>2087.4</v>
      </c>
      <c r="L16" s="8">
        <f>SUMIFS('Eurostat comsumption'!L$2:L$185,'Eurostat comsumption'!$C$2:$C$185,$C16,'Eurostat comsumption'!$D$2:$D$185,$D16)</f>
        <v>2189.8000000000002</v>
      </c>
      <c r="M16" s="8">
        <f>SUMIFS('Eurostat comsumption'!M$2:M$185,'Eurostat comsumption'!$C$2:$C$185,$C16,'Eurostat comsumption'!$D$2:$D$185,$D16)</f>
        <v>2402.6999999999998</v>
      </c>
      <c r="N16" s="8">
        <f>SUMIFS('Eurostat comsumption'!N$2:N$185,'Eurostat comsumption'!$C$2:$C$185,$C16,'Eurostat comsumption'!$D$2:$D$185,$D16)</f>
        <v>2572.6</v>
      </c>
      <c r="O16" s="8">
        <f>SUMIFS('Eurostat comsumption'!O$2:O$185,'Eurostat comsumption'!$C$2:$C$185,$C16,'Eurostat comsumption'!$D$2:$D$185,$D16)</f>
        <v>2902.4</v>
      </c>
      <c r="P16" s="8">
        <f>SUMIFS('Eurostat comsumption'!P$2:P$185,'Eurostat comsumption'!$C$2:$C$185,$C16,'Eurostat comsumption'!$D$2:$D$185,$D16)</f>
        <v>3036</v>
      </c>
      <c r="Q16" s="8">
        <f>SUMIFS('Eurostat comsumption'!Q$2:Q$185,'Eurostat comsumption'!$C$2:$C$185,$C16,'Eurostat comsumption'!$D$2:$D$185,$D16)</f>
        <v>2948.8</v>
      </c>
      <c r="R16" s="8">
        <f>SUMIFS('Eurostat comsumption'!R$2:R$185,'Eurostat comsumption'!$C$2:$C$185,$C16,'Eurostat comsumption'!$D$2:$D$185,$D16)</f>
        <v>3095.8</v>
      </c>
      <c r="S16" s="8">
        <f>SUMIFS('Eurostat comsumption'!S$2:S$185,'Eurostat comsumption'!$C$2:$C$185,$C16,'Eurostat comsumption'!$D$2:$D$185,$D16)</f>
        <v>2913.5</v>
      </c>
      <c r="T16" s="8">
        <f>SUMIFS('Eurostat comsumption'!T$2:T$185,'Eurostat comsumption'!$C$2:$C$185,$C16,'Eurostat comsumption'!$D$2:$D$185,$D16)</f>
        <v>2862.2</v>
      </c>
      <c r="U16" s="8">
        <f>SUMIFS('Eurostat comsumption'!U$2:U$185,'Eurostat comsumption'!$C$2:$C$185,$C16,'Eurostat comsumption'!$D$2:$D$185,$D16)</f>
        <v>2929.4</v>
      </c>
      <c r="V16" s="8">
        <f>SUMIFS('Eurostat comsumption'!V$2:V$185,'Eurostat comsumption'!$C$2:$C$185,$C16,'Eurostat comsumption'!$D$2:$D$185,$D16)</f>
        <v>3077.7</v>
      </c>
      <c r="W16" s="8">
        <f>SUMIFS('Eurostat comsumption'!W$2:W$185,'Eurostat comsumption'!$C$2:$C$185,$C16,'Eurostat comsumption'!$D$2:$D$185,$D16)</f>
        <v>2787.7</v>
      </c>
      <c r="X16" s="8">
        <f>SUMIFS('Eurostat comsumption'!X$2:X$185,'Eurostat comsumption'!$C$2:$C$185,$C16,'Eurostat comsumption'!$D$2:$D$185,$D16)</f>
        <v>3107.2</v>
      </c>
      <c r="Y16" s="8">
        <f>SUMIFS('Eurostat comsumption'!Y$2:Y$185,'Eurostat comsumption'!$C$2:$C$185,$C16,'Eurostat comsumption'!$D$2:$D$185,$D16)</f>
        <v>3402.2</v>
      </c>
      <c r="Z16" s="8">
        <f>SUMIFS('Eurostat comsumption'!Z$2:Z$185,'Eurostat comsumption'!$C$2:$C$185,$C16,'Eurostat comsumption'!$D$2:$D$185,$D16)</f>
        <v>3491.9</v>
      </c>
      <c r="AA16">
        <f>Z16*(1+'RAW data extract'!AA$82)</f>
        <v>3464.7863782751861</v>
      </c>
      <c r="AB16">
        <f>AA16*(1+'RAW data extract'!AB$82)</f>
        <v>3439.3756217332866</v>
      </c>
      <c r="AC16">
        <f>AB16*(1+'RAW data extract'!AC$82)</f>
        <v>3411.0626073435342</v>
      </c>
      <c r="AD16">
        <f>AC16*(1+'RAW data extract'!AD$82)</f>
        <v>3380.5276013947932</v>
      </c>
      <c r="AE16">
        <f>AD16*(1+'RAW data extract'!AE$82)</f>
        <v>3342.8124913020688</v>
      </c>
      <c r="AF16">
        <f>AE16*(1+'RAW data extract'!AF$82)</f>
        <v>3303.2256394774545</v>
      </c>
      <c r="AG16">
        <f>AF16*(1+'RAW data extract'!AG$82)</f>
        <v>3260.9643993996606</v>
      </c>
      <c r="AH16">
        <f>AG16*(1+'RAW data extract'!AH$82)</f>
        <v>3211.8356236930267</v>
      </c>
      <c r="AI16">
        <f>AH16*(1+'RAW data extract'!AI$82)</f>
        <v>3154.7236600974152</v>
      </c>
      <c r="AJ16">
        <f>AI16*(1+'RAW data extract'!AJ$82)</f>
        <v>3089.0770345218125</v>
      </c>
      <c r="AK16">
        <f>AJ16*(1+'RAW data extract'!AK$82)</f>
        <v>3010.1981083585692</v>
      </c>
      <c r="AL16">
        <f>AK16*(1+'RAW data extract'!AL$82)</f>
        <v>2923.6580991384812</v>
      </c>
      <c r="AM16">
        <f>AL16*(1+'RAW data extract'!AM$82)</f>
        <v>2831.1583166471487</v>
      </c>
      <c r="AN16">
        <f>AM16*(1+'RAW data extract'!AN$82)</f>
        <v>2737.2430376945736</v>
      </c>
      <c r="AO16">
        <f>AN16*(1+'RAW data extract'!AO$82)</f>
        <v>2642.3853184342779</v>
      </c>
      <c r="AP16">
        <f>AO16*(1+'RAW data extract'!AP$82)</f>
        <v>2547.5200218014284</v>
      </c>
      <c r="AQ16">
        <f>AP16*(1+'RAW data extract'!AQ$82)</f>
        <v>2453.1962639403177</v>
      </c>
      <c r="AR16">
        <f>AQ16*(1+'RAW data extract'!AR$82)</f>
        <v>2363.3790619843362</v>
      </c>
      <c r="AS16">
        <f>AR16*(1+'RAW data extract'!AS$82)</f>
        <v>2275.2999916694694</v>
      </c>
      <c r="AT16">
        <f>AS16*(1+'RAW data extract'!AT$82)</f>
        <v>2189.6675129937939</v>
      </c>
      <c r="AU16">
        <f>AT16*(1+'RAW data extract'!AU$82)</f>
        <v>2104.0350343181185</v>
      </c>
      <c r="AV16">
        <f>AU16*(1+'RAW data extract'!AV$82)</f>
        <v>2018.4025556424431</v>
      </c>
      <c r="AW16">
        <f>AV16*(1+'RAW data extract'!AW$82)</f>
        <v>1932.7700769667681</v>
      </c>
      <c r="AX16">
        <f>AW16*(1+'RAW data extract'!AX$82)</f>
        <v>1847.481685959485</v>
      </c>
      <c r="AY16">
        <f>AX16*(1+'RAW data extract'!AY$82)</f>
        <v>1761.4899284312717</v>
      </c>
      <c r="AZ16">
        <f>AY16*(1+'RAW data extract'!AZ$82)</f>
        <v>1674.8637266670214</v>
      </c>
      <c r="BA16">
        <f>AZ16*(1+'RAW data extract'!BA$82)</f>
        <v>1589.7388241187045</v>
      </c>
      <c r="BB16">
        <f>BA16*(1+'RAW data extract'!BB$82)</f>
        <v>1503.6647089320729</v>
      </c>
      <c r="BC16">
        <f>BB16*(1+'RAW data extract'!BC$82)</f>
        <v>1417.6322573114956</v>
      </c>
      <c r="BD16">
        <f>BC16*(1+'RAW data extract'!BD$82)</f>
        <v>1331.8035810997728</v>
      </c>
      <c r="BE16">
        <f>BD16*(1+'RAW data extract'!BE$82)</f>
        <v>1246.0725622433126</v>
      </c>
      <c r="BF16">
        <f>BE16*(1+'RAW data extract'!BF$82)</f>
        <v>1246.0725622433126</v>
      </c>
      <c r="BG16">
        <f>BF16*(1+'RAW data extract'!BG$82)</f>
        <v>1246.0725622433126</v>
      </c>
      <c r="BH16">
        <f>BG16*(1+'RAW data extract'!BH$82)</f>
        <v>1246.0725622433126</v>
      </c>
    </row>
    <row r="17" spans="1:60" x14ac:dyDescent="0.3">
      <c r="A17" s="4" t="s">
        <v>9</v>
      </c>
      <c r="B17" s="4" t="s">
        <v>10</v>
      </c>
      <c r="C17" s="4" t="s">
        <v>24</v>
      </c>
      <c r="D17" s="4" t="s">
        <v>17</v>
      </c>
      <c r="E17" s="4" t="s">
        <v>13</v>
      </c>
      <c r="F17" s="4" t="s">
        <v>14</v>
      </c>
      <c r="G17" s="4" t="s">
        <v>14</v>
      </c>
      <c r="H17" s="4" t="s">
        <v>15</v>
      </c>
      <c r="I17" s="4" t="s">
        <v>16</v>
      </c>
      <c r="J17" s="8">
        <f>SUMIFS('Eurostat comsumption'!J$2:J$185,'Eurostat comsumption'!$C$2:$C$185,$C17,'Eurostat comsumption'!$D$2:$D$185,$D17)</f>
        <v>164.5</v>
      </c>
      <c r="K17" s="8">
        <f>SUMIFS('Eurostat comsumption'!K$2:K$185,'Eurostat comsumption'!$C$2:$C$185,$C17,'Eurostat comsumption'!$D$2:$D$185,$D17)</f>
        <v>138</v>
      </c>
      <c r="L17" s="8">
        <f>SUMIFS('Eurostat comsumption'!L$2:L$185,'Eurostat comsumption'!$C$2:$C$185,$C17,'Eurostat comsumption'!$D$2:$D$185,$D17)</f>
        <v>139</v>
      </c>
      <c r="M17" s="8">
        <f>SUMIFS('Eurostat comsumption'!M$2:M$185,'Eurostat comsumption'!$C$2:$C$185,$C17,'Eurostat comsumption'!$D$2:$D$185,$D17)</f>
        <v>87.5</v>
      </c>
      <c r="N17" s="8">
        <f>SUMIFS('Eurostat comsumption'!N$2:N$185,'Eurostat comsumption'!$C$2:$C$185,$C17,'Eurostat comsumption'!$D$2:$D$185,$D17)</f>
        <v>140.30000000000001</v>
      </c>
      <c r="O17" s="8">
        <f>SUMIFS('Eurostat comsumption'!O$2:O$185,'Eurostat comsumption'!$C$2:$C$185,$C17,'Eurostat comsumption'!$D$2:$D$185,$D17)</f>
        <v>235.1</v>
      </c>
      <c r="P17" s="8">
        <f>SUMIFS('Eurostat comsumption'!P$2:P$185,'Eurostat comsumption'!$C$2:$C$185,$C17,'Eurostat comsumption'!$D$2:$D$185,$D17)</f>
        <v>253.1</v>
      </c>
      <c r="Q17" s="8">
        <f>SUMIFS('Eurostat comsumption'!Q$2:Q$185,'Eurostat comsumption'!$C$2:$C$185,$C17,'Eurostat comsumption'!$D$2:$D$185,$D17)</f>
        <v>299.10000000000002</v>
      </c>
      <c r="R17" s="8">
        <f>SUMIFS('Eurostat comsumption'!R$2:R$185,'Eurostat comsumption'!$C$2:$C$185,$C17,'Eurostat comsumption'!$D$2:$D$185,$D17)</f>
        <v>293.2</v>
      </c>
      <c r="S17" s="8">
        <f>SUMIFS('Eurostat comsumption'!S$2:S$185,'Eurostat comsumption'!$C$2:$C$185,$C17,'Eurostat comsumption'!$D$2:$D$185,$D17)</f>
        <v>188.7</v>
      </c>
      <c r="T17" s="8">
        <f>SUMIFS('Eurostat comsumption'!T$2:T$185,'Eurostat comsumption'!$C$2:$C$185,$C17,'Eurostat comsumption'!$D$2:$D$185,$D17)</f>
        <v>206.7</v>
      </c>
      <c r="U17" s="8">
        <f>SUMIFS('Eurostat comsumption'!U$2:U$185,'Eurostat comsumption'!$C$2:$C$185,$C17,'Eurostat comsumption'!$D$2:$D$185,$D17)</f>
        <v>264.39999999999998</v>
      </c>
      <c r="V17" s="8">
        <f>SUMIFS('Eurostat comsumption'!V$2:V$185,'Eurostat comsumption'!$C$2:$C$185,$C17,'Eurostat comsumption'!$D$2:$D$185,$D17)</f>
        <v>268.3</v>
      </c>
      <c r="W17" s="8">
        <f>SUMIFS('Eurostat comsumption'!W$2:W$185,'Eurostat comsumption'!$C$2:$C$185,$C17,'Eurostat comsumption'!$D$2:$D$185,$D17)</f>
        <v>260.8</v>
      </c>
      <c r="X17" s="8">
        <f>SUMIFS('Eurostat comsumption'!X$2:X$185,'Eurostat comsumption'!$C$2:$C$185,$C17,'Eurostat comsumption'!$D$2:$D$185,$D17)</f>
        <v>267.8</v>
      </c>
      <c r="Y17" s="8">
        <f>SUMIFS('Eurostat comsumption'!Y$2:Y$185,'Eurostat comsumption'!$C$2:$C$185,$C17,'Eurostat comsumption'!$D$2:$D$185,$D17)</f>
        <v>238.5</v>
      </c>
      <c r="Z17" s="8">
        <f>SUMIFS('Eurostat comsumption'!Z$2:Z$185,'Eurostat comsumption'!$C$2:$C$185,$C17,'Eurostat comsumption'!$D$2:$D$185,$D17)</f>
        <v>230</v>
      </c>
      <c r="AA17">
        <f>Z17*(1+'RAW data extract'!AA$82)</f>
        <v>228.21411466631139</v>
      </c>
      <c r="AB17">
        <f>AA17*(1+'RAW data extract'!AB$82)</f>
        <v>226.54039147703426</v>
      </c>
      <c r="AC17">
        <f>AB17*(1+'RAW data extract'!AC$82)</f>
        <v>224.67550608236573</v>
      </c>
      <c r="AD17">
        <f>AC17*(1+'RAW data extract'!AD$82)</f>
        <v>222.66426539156404</v>
      </c>
      <c r="AE17">
        <f>AD17*(1+'RAW data extract'!AE$82)</f>
        <v>220.18009479065145</v>
      </c>
      <c r="AF17">
        <f>AE17*(1+'RAW data extract'!AF$82)</f>
        <v>217.57263870094062</v>
      </c>
      <c r="AG17">
        <f>AF17*(1+'RAW data extract'!AG$82)</f>
        <v>214.78902942865545</v>
      </c>
      <c r="AH17">
        <f>AG17*(1+'RAW data extract'!AH$82)</f>
        <v>211.55307810916585</v>
      </c>
      <c r="AI17">
        <f>AH17*(1+'RAW data extract'!AI$82)</f>
        <v>207.79130038729792</v>
      </c>
      <c r="AJ17">
        <f>AI17*(1+'RAW data extract'!AJ$82)</f>
        <v>203.46737247344339</v>
      </c>
      <c r="AK17">
        <f>AJ17*(1+'RAW data extract'!AK$82)</f>
        <v>198.27187632018988</v>
      </c>
      <c r="AL17">
        <f>AK17*(1+'RAW data extract'!AL$82)</f>
        <v>192.57176975338663</v>
      </c>
      <c r="AM17">
        <f>AL17*(1+'RAW data extract'!AM$82)</f>
        <v>186.47911246852556</v>
      </c>
      <c r="AN17">
        <f>AM17*(1+'RAW data extract'!AN$82)</f>
        <v>180.29322107441567</v>
      </c>
      <c r="AO17">
        <f>AN17*(1+'RAW data extract'!AO$82)</f>
        <v>174.04525422832387</v>
      </c>
      <c r="AP17">
        <f>AO17*(1+'RAW data extract'!AP$82)</f>
        <v>167.79678828555475</v>
      </c>
      <c r="AQ17">
        <f>AP17*(1+'RAW data extract'!AQ$82)</f>
        <v>161.58399172549994</v>
      </c>
      <c r="AR17">
        <f>AQ17*(1+'RAW data extract'!AR$82)</f>
        <v>155.66802722197014</v>
      </c>
      <c r="AS17">
        <f>AR17*(1+'RAW data extract'!AS$82)</f>
        <v>149.8665477487838</v>
      </c>
      <c r="AT17">
        <f>AS17*(1+'RAW data extract'!AT$82)</f>
        <v>144.2262172423531</v>
      </c>
      <c r="AU17">
        <f>AT17*(1+'RAW data extract'!AU$82)</f>
        <v>138.5858867359224</v>
      </c>
      <c r="AV17">
        <f>AU17*(1+'RAW data extract'!AV$82)</f>
        <v>132.9455562294917</v>
      </c>
      <c r="AW17">
        <f>AV17*(1+'RAW data extract'!AW$82)</f>
        <v>127.30522572306104</v>
      </c>
      <c r="AX17">
        <f>AW17*(1+'RAW data extract'!AX$82)</f>
        <v>121.68755914278236</v>
      </c>
      <c r="AY17">
        <f>AX17*(1+'RAW data extract'!AY$82)</f>
        <v>116.02356411672517</v>
      </c>
      <c r="AZ17">
        <f>AY17*(1+'RAW data extract'!AZ$82)</f>
        <v>110.31778032973884</v>
      </c>
      <c r="BA17">
        <f>AZ17*(1+'RAW data extract'!BA$82)</f>
        <v>104.71088219803035</v>
      </c>
      <c r="BB17">
        <f>BA17*(1+'RAW data extract'!BB$82)</f>
        <v>99.041462543136078</v>
      </c>
      <c r="BC17">
        <f>BB17*(1+'RAW data extract'!BC$82)</f>
        <v>93.374787130686471</v>
      </c>
      <c r="BD17">
        <f>BC17*(1+'RAW data extract'!BD$82)</f>
        <v>87.721533736059982</v>
      </c>
      <c r="BE17">
        <f>BD17*(1+'RAW data extract'!BE$82)</f>
        <v>82.074712711120597</v>
      </c>
      <c r="BF17">
        <f>BE17*(1+'RAW data extract'!BF$82)</f>
        <v>82.074712711120597</v>
      </c>
      <c r="BG17">
        <f>BF17*(1+'RAW data extract'!BG$82)</f>
        <v>82.074712711120597</v>
      </c>
      <c r="BH17">
        <f>BG17*(1+'RAW data extract'!BH$82)</f>
        <v>82.074712711120597</v>
      </c>
    </row>
    <row r="18" spans="1:60" x14ac:dyDescent="0.3">
      <c r="A18" s="4" t="s">
        <v>9</v>
      </c>
      <c r="B18" s="4" t="s">
        <v>10</v>
      </c>
      <c r="C18" s="4" t="s">
        <v>24</v>
      </c>
      <c r="D18" s="4" t="s">
        <v>18</v>
      </c>
      <c r="E18" s="4" t="s">
        <v>13</v>
      </c>
      <c r="F18" s="4" t="s">
        <v>14</v>
      </c>
      <c r="G18" s="4" t="s">
        <v>14</v>
      </c>
      <c r="H18" s="4" t="s">
        <v>15</v>
      </c>
      <c r="I18" s="4" t="s">
        <v>16</v>
      </c>
      <c r="J18" s="8">
        <f>SUMIFS('Eurostat comsumption'!J$2:J$185,'Eurostat comsumption'!$C$2:$C$185,$C18,'Eurostat comsumption'!$D$2:$D$185,$D18)</f>
        <v>0</v>
      </c>
      <c r="K18" s="8">
        <f>SUMIFS('Eurostat comsumption'!K$2:K$185,'Eurostat comsumption'!$C$2:$C$185,$C18,'Eurostat comsumption'!$D$2:$D$185,$D18)</f>
        <v>0</v>
      </c>
      <c r="L18" s="8">
        <f>SUMIFS('Eurostat comsumption'!L$2:L$185,'Eurostat comsumption'!$C$2:$C$185,$C18,'Eurostat comsumption'!$D$2:$D$185,$D18)</f>
        <v>0</v>
      </c>
      <c r="M18" s="8">
        <f>SUMIFS('Eurostat comsumption'!M$2:M$185,'Eurostat comsumption'!$C$2:$C$185,$C18,'Eurostat comsumption'!$D$2:$D$185,$D18)</f>
        <v>0</v>
      </c>
      <c r="N18" s="8">
        <f>SUMIFS('Eurostat comsumption'!N$2:N$185,'Eurostat comsumption'!$C$2:$C$185,$C18,'Eurostat comsumption'!$D$2:$D$185,$D18)</f>
        <v>0</v>
      </c>
      <c r="O18" s="8">
        <f>SUMIFS('Eurostat comsumption'!O$2:O$185,'Eurostat comsumption'!$C$2:$C$185,$C18,'Eurostat comsumption'!$D$2:$D$185,$D18)</f>
        <v>0</v>
      </c>
      <c r="P18" s="8">
        <f>SUMIFS('Eurostat comsumption'!P$2:P$185,'Eurostat comsumption'!$C$2:$C$185,$C18,'Eurostat comsumption'!$D$2:$D$185,$D18)</f>
        <v>0</v>
      </c>
      <c r="Q18" s="8">
        <f>SUMIFS('Eurostat comsumption'!Q$2:Q$185,'Eurostat comsumption'!$C$2:$C$185,$C18,'Eurostat comsumption'!$D$2:$D$185,$D18)</f>
        <v>0</v>
      </c>
      <c r="R18" s="8">
        <f>SUMIFS('Eurostat comsumption'!R$2:R$185,'Eurostat comsumption'!$C$2:$C$185,$C18,'Eurostat comsumption'!$D$2:$D$185,$D18)</f>
        <v>0</v>
      </c>
      <c r="S18" s="8">
        <f>SUMIFS('Eurostat comsumption'!S$2:S$185,'Eurostat comsumption'!$C$2:$C$185,$C18,'Eurostat comsumption'!$D$2:$D$185,$D18)</f>
        <v>0</v>
      </c>
      <c r="T18" s="8">
        <f>SUMIFS('Eurostat comsumption'!T$2:T$185,'Eurostat comsumption'!$C$2:$C$185,$C18,'Eurostat comsumption'!$D$2:$D$185,$D18)</f>
        <v>0</v>
      </c>
      <c r="U18" s="8">
        <f>SUMIFS('Eurostat comsumption'!U$2:U$185,'Eurostat comsumption'!$C$2:$C$185,$C18,'Eurostat comsumption'!$D$2:$D$185,$D18)</f>
        <v>0</v>
      </c>
      <c r="V18" s="8">
        <f>SUMIFS('Eurostat comsumption'!V$2:V$185,'Eurostat comsumption'!$C$2:$C$185,$C18,'Eurostat comsumption'!$D$2:$D$185,$D18)</f>
        <v>0</v>
      </c>
      <c r="W18" s="8">
        <f>SUMIFS('Eurostat comsumption'!W$2:W$185,'Eurostat comsumption'!$C$2:$C$185,$C18,'Eurostat comsumption'!$D$2:$D$185,$D18)</f>
        <v>0</v>
      </c>
      <c r="X18" s="8">
        <f>SUMIFS('Eurostat comsumption'!X$2:X$185,'Eurostat comsumption'!$C$2:$C$185,$C18,'Eurostat comsumption'!$D$2:$D$185,$D18)</f>
        <v>0</v>
      </c>
      <c r="Y18" s="8">
        <f>SUMIFS('Eurostat comsumption'!Y$2:Y$185,'Eurostat comsumption'!$C$2:$C$185,$C18,'Eurostat comsumption'!$D$2:$D$185,$D18)</f>
        <v>0</v>
      </c>
      <c r="Z18" s="8">
        <f>SUMIFS('Eurostat comsumption'!Z$2:Z$185,'Eurostat comsumption'!$C$2:$C$185,$C18,'Eurostat comsumption'!$D$2:$D$185,$D18)</f>
        <v>0</v>
      </c>
      <c r="AA18">
        <f>Z18*(1+'RAW data extract'!AA$82)</f>
        <v>0</v>
      </c>
      <c r="AB18">
        <f>AA18*(1+'RAW data extract'!AB$82)</f>
        <v>0</v>
      </c>
      <c r="AC18">
        <f>AB18*(1+'RAW data extract'!AC$82)</f>
        <v>0</v>
      </c>
      <c r="AD18">
        <f>AC18*(1+'RAW data extract'!AD$82)</f>
        <v>0</v>
      </c>
      <c r="AE18">
        <f>AD18*(1+'RAW data extract'!AE$82)</f>
        <v>0</v>
      </c>
      <c r="AF18">
        <f>AE18*(1+'RAW data extract'!AF$82)</f>
        <v>0</v>
      </c>
      <c r="AG18">
        <f>AF18*(1+'RAW data extract'!AG$82)</f>
        <v>0</v>
      </c>
      <c r="AH18">
        <f>AG18*(1+'RAW data extract'!AH$82)</f>
        <v>0</v>
      </c>
      <c r="AI18">
        <f>AH18*(1+'RAW data extract'!AI$82)</f>
        <v>0</v>
      </c>
      <c r="AJ18">
        <f>AI18*(1+'RAW data extract'!AJ$82)</f>
        <v>0</v>
      </c>
      <c r="AK18">
        <f>AJ18*(1+'RAW data extract'!AK$82)</f>
        <v>0</v>
      </c>
      <c r="AL18">
        <f>AK18*(1+'RAW data extract'!AL$82)</f>
        <v>0</v>
      </c>
      <c r="AM18">
        <f>AL18*(1+'RAW data extract'!AM$82)</f>
        <v>0</v>
      </c>
      <c r="AN18">
        <f>AM18*(1+'RAW data extract'!AN$82)</f>
        <v>0</v>
      </c>
      <c r="AO18">
        <f>AN18*(1+'RAW data extract'!AO$82)</f>
        <v>0</v>
      </c>
      <c r="AP18">
        <f>AO18*(1+'RAW data extract'!AP$82)</f>
        <v>0</v>
      </c>
      <c r="AQ18">
        <f>AP18*(1+'RAW data extract'!AQ$82)</f>
        <v>0</v>
      </c>
      <c r="AR18">
        <f>AQ18*(1+'RAW data extract'!AR$82)</f>
        <v>0</v>
      </c>
      <c r="AS18">
        <f>AR18*(1+'RAW data extract'!AS$82)</f>
        <v>0</v>
      </c>
      <c r="AT18">
        <f>AS18*(1+'RAW data extract'!AT$82)</f>
        <v>0</v>
      </c>
      <c r="AU18">
        <f>AT18*(1+'RAW data extract'!AU$82)</f>
        <v>0</v>
      </c>
      <c r="AV18">
        <f>AU18*(1+'RAW data extract'!AV$82)</f>
        <v>0</v>
      </c>
      <c r="AW18">
        <f>AV18*(1+'RAW data extract'!AW$82)</f>
        <v>0</v>
      </c>
      <c r="AX18">
        <f>AW18*(1+'RAW data extract'!AX$82)</f>
        <v>0</v>
      </c>
      <c r="AY18">
        <f>AX18*(1+'RAW data extract'!AY$82)</f>
        <v>0</v>
      </c>
      <c r="AZ18">
        <f>AY18*(1+'RAW data extract'!AZ$82)</f>
        <v>0</v>
      </c>
      <c r="BA18">
        <f>AZ18*(1+'RAW data extract'!BA$82)</f>
        <v>0</v>
      </c>
      <c r="BB18">
        <f>BA18*(1+'RAW data extract'!BB$82)</f>
        <v>0</v>
      </c>
      <c r="BC18">
        <f>BB18*(1+'RAW data extract'!BC$82)</f>
        <v>0</v>
      </c>
      <c r="BD18">
        <f>BC18*(1+'RAW data extract'!BD$82)</f>
        <v>0</v>
      </c>
      <c r="BE18">
        <f>BD18*(1+'RAW data extract'!BE$82)</f>
        <v>0</v>
      </c>
      <c r="BF18">
        <f>BE18*(1+'RAW data extract'!BF$82)</f>
        <v>0</v>
      </c>
      <c r="BG18">
        <f>BF18*(1+'RAW data extract'!BG$82)</f>
        <v>0</v>
      </c>
      <c r="BH18">
        <f>BG18*(1+'RAW data extract'!BH$82)</f>
        <v>0</v>
      </c>
    </row>
    <row r="19" spans="1:60" x14ac:dyDescent="0.3">
      <c r="A19" s="4" t="s">
        <v>9</v>
      </c>
      <c r="B19" s="4" t="s">
        <v>10</v>
      </c>
      <c r="C19" s="4" t="s">
        <v>24</v>
      </c>
      <c r="D19" s="4" t="s">
        <v>19</v>
      </c>
      <c r="E19" s="4" t="s">
        <v>13</v>
      </c>
      <c r="F19" s="4" t="s">
        <v>14</v>
      </c>
      <c r="G19" s="4" t="s">
        <v>14</v>
      </c>
      <c r="H19" s="4" t="s">
        <v>15</v>
      </c>
      <c r="I19" s="4" t="s">
        <v>16</v>
      </c>
      <c r="J19" s="8">
        <f>SUMIFS('Eurostat comsumption'!J$2:J$185,'Eurostat comsumption'!$C$2:$C$185,$C19,'Eurostat comsumption'!$D$2:$D$185,$D19)</f>
        <v>44.6</v>
      </c>
      <c r="K19" s="8">
        <f>SUMIFS('Eurostat comsumption'!K$2:K$185,'Eurostat comsumption'!$C$2:$C$185,$C19,'Eurostat comsumption'!$D$2:$D$185,$D19)</f>
        <v>43</v>
      </c>
      <c r="L19" s="8">
        <f>SUMIFS('Eurostat comsumption'!L$2:L$185,'Eurostat comsumption'!$C$2:$C$185,$C19,'Eurostat comsumption'!$D$2:$D$185,$D19)</f>
        <v>42</v>
      </c>
      <c r="M19" s="8">
        <f>SUMIFS('Eurostat comsumption'!M$2:M$185,'Eurostat comsumption'!$C$2:$C$185,$C19,'Eurostat comsumption'!$D$2:$D$185,$D19)</f>
        <v>39.6</v>
      </c>
      <c r="N19" s="8">
        <f>SUMIFS('Eurostat comsumption'!N$2:N$185,'Eurostat comsumption'!$C$2:$C$185,$C19,'Eurostat comsumption'!$D$2:$D$185,$D19)</f>
        <v>42.8</v>
      </c>
      <c r="O19" s="8">
        <f>SUMIFS('Eurostat comsumption'!O$2:O$185,'Eurostat comsumption'!$C$2:$C$185,$C19,'Eurostat comsumption'!$D$2:$D$185,$D19)</f>
        <v>43</v>
      </c>
      <c r="P19" s="8">
        <f>SUMIFS('Eurostat comsumption'!P$2:P$185,'Eurostat comsumption'!$C$2:$C$185,$C19,'Eurostat comsumption'!$D$2:$D$185,$D19)</f>
        <v>40.1</v>
      </c>
      <c r="Q19" s="8">
        <f>SUMIFS('Eurostat comsumption'!Q$2:Q$185,'Eurostat comsumption'!$C$2:$C$185,$C19,'Eurostat comsumption'!$D$2:$D$185,$D19)</f>
        <v>38.799999999999997</v>
      </c>
      <c r="R19" s="8">
        <f>SUMIFS('Eurostat comsumption'!R$2:R$185,'Eurostat comsumption'!$C$2:$C$185,$C19,'Eurostat comsumption'!$D$2:$D$185,$D19)</f>
        <v>36.5</v>
      </c>
      <c r="S19" s="8">
        <f>SUMIFS('Eurostat comsumption'!S$2:S$185,'Eurostat comsumption'!$C$2:$C$185,$C19,'Eurostat comsumption'!$D$2:$D$185,$D19)</f>
        <v>40.200000000000003</v>
      </c>
      <c r="T19" s="8">
        <f>SUMIFS('Eurostat comsumption'!T$2:T$185,'Eurostat comsumption'!$C$2:$C$185,$C19,'Eurostat comsumption'!$D$2:$D$185,$D19)</f>
        <v>34.299999999999997</v>
      </c>
      <c r="U19" s="8">
        <f>SUMIFS('Eurostat comsumption'!U$2:U$185,'Eurostat comsumption'!$C$2:$C$185,$C19,'Eurostat comsumption'!$D$2:$D$185,$D19)</f>
        <v>31.6</v>
      </c>
      <c r="V19" s="8">
        <f>SUMIFS('Eurostat comsumption'!V$2:V$185,'Eurostat comsumption'!$C$2:$C$185,$C19,'Eurostat comsumption'!$D$2:$D$185,$D19)</f>
        <v>26</v>
      </c>
      <c r="W19" s="8">
        <f>SUMIFS('Eurostat comsumption'!W$2:W$185,'Eurostat comsumption'!$C$2:$C$185,$C19,'Eurostat comsumption'!$D$2:$D$185,$D19)</f>
        <v>23.8</v>
      </c>
      <c r="X19" s="8">
        <f>SUMIFS('Eurostat comsumption'!X$2:X$185,'Eurostat comsumption'!$C$2:$C$185,$C19,'Eurostat comsumption'!$D$2:$D$185,$D19)</f>
        <v>26.3</v>
      </c>
      <c r="Y19" s="8">
        <f>SUMIFS('Eurostat comsumption'!Y$2:Y$185,'Eurostat comsumption'!$C$2:$C$185,$C19,'Eurostat comsumption'!$D$2:$D$185,$D19)</f>
        <v>30.3</v>
      </c>
      <c r="Z19" s="8">
        <f>SUMIFS('Eurostat comsumption'!Z$2:Z$185,'Eurostat comsumption'!$C$2:$C$185,$C19,'Eurostat comsumption'!$D$2:$D$185,$D19)</f>
        <v>30.4</v>
      </c>
      <c r="AA19">
        <f>Z19*(1+'RAW data extract'!AA$82)</f>
        <v>30.163952547199418</v>
      </c>
      <c r="AB19">
        <f>AA19*(1+'RAW data extract'!AB$82)</f>
        <v>29.942730003921049</v>
      </c>
      <c r="AC19">
        <f>AB19*(1+'RAW data extract'!AC$82)</f>
        <v>29.696240803930078</v>
      </c>
      <c r="AD19">
        <f>AC19*(1+'RAW data extract'!AD$82)</f>
        <v>29.430407251754552</v>
      </c>
      <c r="AE19">
        <f>AD19*(1+'RAW data extract'!AE$82)</f>
        <v>29.102064702764366</v>
      </c>
      <c r="AF19">
        <f>AE19*(1+'RAW data extract'!AF$82)</f>
        <v>28.757427028298238</v>
      </c>
      <c r="AG19">
        <f>AF19*(1+'RAW data extract'!AG$82)</f>
        <v>28.389506498396198</v>
      </c>
      <c r="AH19">
        <f>AG19*(1+'RAW data extract'!AH$82)</f>
        <v>27.961798150081052</v>
      </c>
      <c r="AI19">
        <f>AH19*(1+'RAW data extract'!AI$82)</f>
        <v>27.464589268581985</v>
      </c>
      <c r="AJ19">
        <f>AI19*(1+'RAW data extract'!AJ$82)</f>
        <v>26.89307879648991</v>
      </c>
      <c r="AK19">
        <f>AJ19*(1+'RAW data extract'!AK$82)</f>
        <v>26.206369739712052</v>
      </c>
      <c r="AL19">
        <f>AK19*(1+'RAW data extract'!AL$82)</f>
        <v>25.452964350012842</v>
      </c>
      <c r="AM19">
        <f>AL19*(1+'RAW data extract'!AM$82)</f>
        <v>24.647673995839899</v>
      </c>
      <c r="AN19">
        <f>AM19*(1+'RAW data extract'!AN$82)</f>
        <v>23.830060524618421</v>
      </c>
      <c r="AO19">
        <f>AN19*(1+'RAW data extract'!AO$82)</f>
        <v>23.004242298004549</v>
      </c>
      <c r="AP19">
        <f>AO19*(1+'RAW data extract'!AP$82)</f>
        <v>22.178358103829851</v>
      </c>
      <c r="AQ19">
        <f>AP19*(1+'RAW data extract'!AQ$82)</f>
        <v>21.357188471544344</v>
      </c>
      <c r="AR19">
        <f>AQ19*(1+'RAW data extract'!AR$82)</f>
        <v>20.575252293686489</v>
      </c>
      <c r="AS19">
        <f>AR19*(1+'RAW data extract'!AS$82)</f>
        <v>19.808448050274034</v>
      </c>
      <c r="AT19">
        <f>AS19*(1+'RAW data extract'!AT$82)</f>
        <v>19.062943496380587</v>
      </c>
      <c r="AU19">
        <f>AT19*(1+'RAW data extract'!AU$82)</f>
        <v>18.31743894248714</v>
      </c>
      <c r="AV19">
        <f>AU19*(1+'RAW data extract'!AV$82)</f>
        <v>17.571934388593693</v>
      </c>
      <c r="AW19">
        <f>AV19*(1+'RAW data extract'!AW$82)</f>
        <v>16.826429834700249</v>
      </c>
      <c r="AX19">
        <f>AW19*(1+'RAW data extract'!AX$82)</f>
        <v>16.08392086061124</v>
      </c>
      <c r="AY19">
        <f>AX19*(1+'RAW data extract'!AY$82)</f>
        <v>15.335288474558464</v>
      </c>
      <c r="AZ19">
        <f>AY19*(1+'RAW data extract'!AZ$82)</f>
        <v>14.581132704452445</v>
      </c>
      <c r="BA19">
        <f>AZ19*(1+'RAW data extract'!BA$82)</f>
        <v>13.840047038348365</v>
      </c>
      <c r="BB19">
        <f>BA19*(1+'RAW data extract'!BB$82)</f>
        <v>13.090697657875383</v>
      </c>
      <c r="BC19">
        <f>BB19*(1+'RAW data extract'!BC$82)</f>
        <v>12.341710994664652</v>
      </c>
      <c r="BD19">
        <f>BC19*(1+'RAW data extract'!BD$82)</f>
        <v>11.594498372070541</v>
      </c>
      <c r="BE19">
        <f>BD19*(1+'RAW data extract'!BE$82)</f>
        <v>10.848135940948117</v>
      </c>
      <c r="BF19">
        <f>BE19*(1+'RAW data extract'!BF$82)</f>
        <v>10.848135940948117</v>
      </c>
      <c r="BG19">
        <f>BF19*(1+'RAW data extract'!BG$82)</f>
        <v>10.848135940948117</v>
      </c>
      <c r="BH19">
        <f>BG19*(1+'RAW data extract'!BH$82)</f>
        <v>10.848135940948117</v>
      </c>
    </row>
    <row r="20" spans="1:60" x14ac:dyDescent="0.3">
      <c r="A20" s="4" t="s">
        <v>9</v>
      </c>
      <c r="B20" s="4" t="s">
        <v>10</v>
      </c>
      <c r="C20" s="4" t="s">
        <v>24</v>
      </c>
      <c r="D20" s="4" t="s">
        <v>20</v>
      </c>
      <c r="E20" s="4" t="s">
        <v>13</v>
      </c>
      <c r="F20" s="4" t="s">
        <v>14</v>
      </c>
      <c r="G20" s="4" t="s">
        <v>14</v>
      </c>
      <c r="H20" s="4" t="s">
        <v>15</v>
      </c>
      <c r="I20" s="4" t="s">
        <v>16</v>
      </c>
      <c r="J20" s="8">
        <f>SUMIFS('Eurostat comsumption'!J$2:J$185,'Eurostat comsumption'!$C$2:$C$185,$C20,'Eurostat comsumption'!$D$2:$D$185,$D20)</f>
        <v>0</v>
      </c>
      <c r="K20" s="8">
        <f>SUMIFS('Eurostat comsumption'!K$2:K$185,'Eurostat comsumption'!$C$2:$C$185,$C20,'Eurostat comsumption'!$D$2:$D$185,$D20)</f>
        <v>0</v>
      </c>
      <c r="L20" s="8">
        <f>SUMIFS('Eurostat comsumption'!L$2:L$185,'Eurostat comsumption'!$C$2:$C$185,$C20,'Eurostat comsumption'!$D$2:$D$185,$D20)</f>
        <v>0</v>
      </c>
      <c r="M20" s="8">
        <f>SUMIFS('Eurostat comsumption'!M$2:M$185,'Eurostat comsumption'!$C$2:$C$185,$C20,'Eurostat comsumption'!$D$2:$D$185,$D20)</f>
        <v>0</v>
      </c>
      <c r="N20" s="8">
        <f>SUMIFS('Eurostat comsumption'!N$2:N$185,'Eurostat comsumption'!$C$2:$C$185,$C20,'Eurostat comsumption'!$D$2:$D$185,$D20)</f>
        <v>0</v>
      </c>
      <c r="O20" s="8">
        <f>SUMIFS('Eurostat comsumption'!O$2:O$185,'Eurostat comsumption'!$C$2:$C$185,$C20,'Eurostat comsumption'!$D$2:$D$185,$D20)</f>
        <v>0</v>
      </c>
      <c r="P20" s="8">
        <f>SUMIFS('Eurostat comsumption'!P$2:P$185,'Eurostat comsumption'!$C$2:$C$185,$C20,'Eurostat comsumption'!$D$2:$D$185,$D20)</f>
        <v>5.4</v>
      </c>
      <c r="Q20" s="8">
        <f>SUMIFS('Eurostat comsumption'!Q$2:Q$185,'Eurostat comsumption'!$C$2:$C$185,$C20,'Eurostat comsumption'!$D$2:$D$185,$D20)</f>
        <v>2.2999999999999998</v>
      </c>
      <c r="R20" s="8">
        <f>SUMIFS('Eurostat comsumption'!R$2:R$185,'Eurostat comsumption'!$C$2:$C$185,$C20,'Eurostat comsumption'!$D$2:$D$185,$D20)</f>
        <v>4.2</v>
      </c>
      <c r="S20" s="8">
        <f>SUMIFS('Eurostat comsumption'!S$2:S$185,'Eurostat comsumption'!$C$2:$C$185,$C20,'Eurostat comsumption'!$D$2:$D$185,$D20)</f>
        <v>3.7</v>
      </c>
      <c r="T20" s="8">
        <f>SUMIFS('Eurostat comsumption'!T$2:T$185,'Eurostat comsumption'!$C$2:$C$185,$C20,'Eurostat comsumption'!$D$2:$D$185,$D20)</f>
        <v>13.4</v>
      </c>
      <c r="U20" s="8">
        <f>SUMIFS('Eurostat comsumption'!U$2:U$185,'Eurostat comsumption'!$C$2:$C$185,$C20,'Eurostat comsumption'!$D$2:$D$185,$D20)</f>
        <v>17.2</v>
      </c>
      <c r="V20" s="8">
        <f>SUMIFS('Eurostat comsumption'!V$2:V$185,'Eurostat comsumption'!$C$2:$C$185,$C20,'Eurostat comsumption'!$D$2:$D$185,$D20)</f>
        <v>85.9</v>
      </c>
      <c r="W20" s="8">
        <f>SUMIFS('Eurostat comsumption'!W$2:W$185,'Eurostat comsumption'!$C$2:$C$185,$C20,'Eurostat comsumption'!$D$2:$D$185,$D20)</f>
        <v>104.3</v>
      </c>
      <c r="X20" s="8">
        <f>SUMIFS('Eurostat comsumption'!X$2:X$185,'Eurostat comsumption'!$C$2:$C$185,$C20,'Eurostat comsumption'!$D$2:$D$185,$D20)</f>
        <v>110.7</v>
      </c>
      <c r="Y20" s="8">
        <f>SUMIFS('Eurostat comsumption'!Y$2:Y$185,'Eurostat comsumption'!$C$2:$C$185,$C20,'Eurostat comsumption'!$D$2:$D$185,$D20)</f>
        <v>146.19999999999999</v>
      </c>
      <c r="Z20" s="8">
        <f>SUMIFS('Eurostat comsumption'!Z$2:Z$185,'Eurostat comsumption'!$C$2:$C$185,$C20,'Eurostat comsumption'!$D$2:$D$185,$D20)</f>
        <v>163.1</v>
      </c>
      <c r="AA20">
        <f>Z20*(1+'RAW data extract'!AA$82)</f>
        <v>161.83357435684951</v>
      </c>
      <c r="AB20">
        <f>AA20*(1+'RAW data extract'!AB$82)</f>
        <v>160.64668630393169</v>
      </c>
      <c r="AC20">
        <f>AB20*(1+'RAW data extract'!AC$82)</f>
        <v>159.32423931319065</v>
      </c>
      <c r="AD20">
        <f>AC20*(1+'RAW data extract'!AD$82)</f>
        <v>157.89800732766997</v>
      </c>
      <c r="AE20">
        <f>AD20*(1+'RAW data extract'!AE$82)</f>
        <v>156.13640634937065</v>
      </c>
      <c r="AF20">
        <f>AE20*(1+'RAW data extract'!AF$82)</f>
        <v>154.28737987879742</v>
      </c>
      <c r="AG20">
        <f>AF20*(1+'RAW data extract'!AG$82)</f>
        <v>152.31343782527694</v>
      </c>
      <c r="AH20">
        <f>AG20*(1+'RAW data extract'!AH$82)</f>
        <v>150.01872625915192</v>
      </c>
      <c r="AI20">
        <f>AH20*(1+'RAW data extract'!AI$82)</f>
        <v>147.35113518768819</v>
      </c>
      <c r="AJ20">
        <f>AI20*(1+'RAW data extract'!AJ$82)</f>
        <v>144.28490630616787</v>
      </c>
      <c r="AK20">
        <f>AJ20*(1+'RAW data extract'!AK$82)</f>
        <v>140.60062186009984</v>
      </c>
      <c r="AL20">
        <f>AK20*(1+'RAW data extract'!AL$82)</f>
        <v>136.55850281207546</v>
      </c>
      <c r="AM20">
        <f>AL20*(1+'RAW data extract'!AM$82)</f>
        <v>132.23801410268049</v>
      </c>
      <c r="AN20">
        <f>AM20*(1+'RAW data extract'!AN$82)</f>
        <v>127.85141024885736</v>
      </c>
      <c r="AO20">
        <f>AN20*(1+'RAW data extract'!AO$82)</f>
        <v>123.42078680278095</v>
      </c>
      <c r="AP20">
        <f>AO20*(1+'RAW data extract'!AP$82)</f>
        <v>118.98980943206078</v>
      </c>
      <c r="AQ20">
        <f>AP20*(1+'RAW data extract'!AQ$82)</f>
        <v>114.58412630621322</v>
      </c>
      <c r="AR20">
        <f>AQ20*(1+'RAW data extract'!AR$82)</f>
        <v>110.38893582566665</v>
      </c>
      <c r="AS20">
        <f>AR20*(1+'RAW data extract'!AS$82)</f>
        <v>106.27493016446365</v>
      </c>
      <c r="AT20">
        <f>AS20*(1+'RAW data extract'!AT$82)</f>
        <v>102.27520014012084</v>
      </c>
      <c r="AU20">
        <f>AT20*(1+'RAW data extract'!AU$82)</f>
        <v>98.275470115778035</v>
      </c>
      <c r="AV20">
        <f>AU20*(1+'RAW data extract'!AV$82)</f>
        <v>94.275740091435225</v>
      </c>
      <c r="AW20">
        <f>AV20*(1+'RAW data extract'!AW$82)</f>
        <v>90.276010067092429</v>
      </c>
      <c r="AX20">
        <f>AW20*(1+'RAW data extract'!AX$82)</f>
        <v>86.292351722555679</v>
      </c>
      <c r="AY20">
        <f>AX20*(1+'RAW data extract'!AY$82)</f>
        <v>82.275840467121213</v>
      </c>
      <c r="AZ20">
        <f>AY20*(1+'RAW data extract'!AZ$82)</f>
        <v>78.22969552948004</v>
      </c>
      <c r="BA20">
        <f>AZ20*(1+'RAW data extract'!BA$82)</f>
        <v>74.253673419559803</v>
      </c>
      <c r="BB20">
        <f>BA20*(1+'RAW data extract'!BB$82)</f>
        <v>70.233315394719568</v>
      </c>
      <c r="BC20">
        <f>BB20*(1+'RAW data extract'!BC$82)</f>
        <v>66.214903395717258</v>
      </c>
      <c r="BD20">
        <f>BC20*(1+'RAW data extract'!BD$82)</f>
        <v>62.206009358049513</v>
      </c>
      <c r="BE20">
        <f>BD20*(1+'RAW data extract'!BE$82)</f>
        <v>58.20167670949467</v>
      </c>
      <c r="BF20">
        <f>BE20*(1+'RAW data extract'!BF$82)</f>
        <v>58.20167670949467</v>
      </c>
      <c r="BG20">
        <f>BF20*(1+'RAW data extract'!BG$82)</f>
        <v>58.20167670949467</v>
      </c>
      <c r="BH20">
        <f>BG20*(1+'RAW data extract'!BH$82)</f>
        <v>58.20167670949467</v>
      </c>
    </row>
    <row r="21" spans="1:60" x14ac:dyDescent="0.3">
      <c r="A21" s="4" t="s">
        <v>9</v>
      </c>
      <c r="B21" s="4" t="s">
        <v>10</v>
      </c>
      <c r="C21" s="4" t="s">
        <v>24</v>
      </c>
      <c r="D21" s="4" t="s">
        <v>21</v>
      </c>
      <c r="E21" s="4" t="s">
        <v>13</v>
      </c>
      <c r="F21" s="4" t="s">
        <v>14</v>
      </c>
      <c r="G21" s="4" t="s">
        <v>14</v>
      </c>
      <c r="H21" s="4" t="s">
        <v>15</v>
      </c>
      <c r="I21" s="4" t="s">
        <v>16</v>
      </c>
      <c r="J21" s="8">
        <f>SUMIFS('Eurostat comsumption'!J$2:J$185,'Eurostat comsumption'!$C$2:$C$185,$C21,'Eurostat comsumption'!$D$2:$D$185,$D21)</f>
        <v>0</v>
      </c>
      <c r="K21" s="8">
        <f>SUMIFS('Eurostat comsumption'!K$2:K$185,'Eurostat comsumption'!$C$2:$C$185,$C21,'Eurostat comsumption'!$D$2:$D$185,$D21)</f>
        <v>0</v>
      </c>
      <c r="L21" s="8">
        <f>SUMIFS('Eurostat comsumption'!L$2:L$185,'Eurostat comsumption'!$C$2:$C$185,$C21,'Eurostat comsumption'!$D$2:$D$185,$D21)</f>
        <v>0</v>
      </c>
      <c r="M21" s="8">
        <f>SUMIFS('Eurostat comsumption'!M$2:M$185,'Eurostat comsumption'!$C$2:$C$185,$C21,'Eurostat comsumption'!$D$2:$D$185,$D21)</f>
        <v>0</v>
      </c>
      <c r="N21" s="8">
        <f>SUMIFS('Eurostat comsumption'!N$2:N$185,'Eurostat comsumption'!$C$2:$C$185,$C21,'Eurostat comsumption'!$D$2:$D$185,$D21)</f>
        <v>0.5</v>
      </c>
      <c r="O21" s="8">
        <f>SUMIFS('Eurostat comsumption'!O$2:O$185,'Eurostat comsumption'!$C$2:$C$185,$C21,'Eurostat comsumption'!$D$2:$D$185,$D21)</f>
        <v>0</v>
      </c>
      <c r="P21" s="8">
        <f>SUMIFS('Eurostat comsumption'!P$2:P$185,'Eurostat comsumption'!$C$2:$C$185,$C21,'Eurostat comsumption'!$D$2:$D$185,$D21)</f>
        <v>0</v>
      </c>
      <c r="Q21" s="8">
        <f>SUMIFS('Eurostat comsumption'!Q$2:Q$185,'Eurostat comsumption'!$C$2:$C$185,$C21,'Eurostat comsumption'!$D$2:$D$185,$D21)</f>
        <v>0</v>
      </c>
      <c r="R21" s="8">
        <f>SUMIFS('Eurostat comsumption'!R$2:R$185,'Eurostat comsumption'!$C$2:$C$185,$C21,'Eurostat comsumption'!$D$2:$D$185,$D21)</f>
        <v>0</v>
      </c>
      <c r="S21" s="8">
        <f>SUMIFS('Eurostat comsumption'!S$2:S$185,'Eurostat comsumption'!$C$2:$C$185,$C21,'Eurostat comsumption'!$D$2:$D$185,$D21)</f>
        <v>0</v>
      </c>
      <c r="T21" s="8">
        <f>SUMIFS('Eurostat comsumption'!T$2:T$185,'Eurostat comsumption'!$C$2:$C$185,$C21,'Eurostat comsumption'!$D$2:$D$185,$D21)</f>
        <v>0</v>
      </c>
      <c r="U21" s="8">
        <f>SUMIFS('Eurostat comsumption'!U$2:U$185,'Eurostat comsumption'!$C$2:$C$185,$C21,'Eurostat comsumption'!$D$2:$D$185,$D21)</f>
        <v>0</v>
      </c>
      <c r="V21" s="8">
        <f>SUMIFS('Eurostat comsumption'!V$2:V$185,'Eurostat comsumption'!$C$2:$C$185,$C21,'Eurostat comsumption'!$D$2:$D$185,$D21)</f>
        <v>0</v>
      </c>
      <c r="W21" s="8">
        <f>SUMIFS('Eurostat comsumption'!W$2:W$185,'Eurostat comsumption'!$C$2:$C$185,$C21,'Eurostat comsumption'!$D$2:$D$185,$D21)</f>
        <v>0</v>
      </c>
      <c r="X21" s="8">
        <f>SUMIFS('Eurostat comsumption'!X$2:X$185,'Eurostat comsumption'!$C$2:$C$185,$C21,'Eurostat comsumption'!$D$2:$D$185,$D21)</f>
        <v>0</v>
      </c>
      <c r="Y21" s="8">
        <f>SUMIFS('Eurostat comsumption'!Y$2:Y$185,'Eurostat comsumption'!$C$2:$C$185,$C21,'Eurostat comsumption'!$D$2:$D$185,$D21)</f>
        <v>0</v>
      </c>
      <c r="Z21" s="8">
        <f>SUMIFS('Eurostat comsumption'!Z$2:Z$185,'Eurostat comsumption'!$C$2:$C$185,$C21,'Eurostat comsumption'!$D$2:$D$185,$D21)</f>
        <v>0</v>
      </c>
      <c r="AA21">
        <f>Z21*(1+'RAW data extract'!AA$82)</f>
        <v>0</v>
      </c>
      <c r="AB21">
        <f>AA21*(1+'RAW data extract'!AB$82)</f>
        <v>0</v>
      </c>
      <c r="AC21">
        <f>AB21*(1+'RAW data extract'!AC$82)</f>
        <v>0</v>
      </c>
      <c r="AD21">
        <f>AC21*(1+'RAW data extract'!AD$82)</f>
        <v>0</v>
      </c>
      <c r="AE21">
        <f>AD21*(1+'RAW data extract'!AE$82)</f>
        <v>0</v>
      </c>
      <c r="AF21">
        <f>AE21*(1+'RAW data extract'!AF$82)</f>
        <v>0</v>
      </c>
      <c r="AG21">
        <f>AF21*(1+'RAW data extract'!AG$82)</f>
        <v>0</v>
      </c>
      <c r="AH21">
        <f>AG21*(1+'RAW data extract'!AH$82)</f>
        <v>0</v>
      </c>
      <c r="AI21">
        <f>AH21*(1+'RAW data extract'!AI$82)</f>
        <v>0</v>
      </c>
      <c r="AJ21">
        <f>AI21*(1+'RAW data extract'!AJ$82)</f>
        <v>0</v>
      </c>
      <c r="AK21">
        <f>AJ21*(1+'RAW data extract'!AK$82)</f>
        <v>0</v>
      </c>
      <c r="AL21">
        <f>AK21*(1+'RAW data extract'!AL$82)</f>
        <v>0</v>
      </c>
      <c r="AM21">
        <f>AL21*(1+'RAW data extract'!AM$82)</f>
        <v>0</v>
      </c>
      <c r="AN21">
        <f>AM21*(1+'RAW data extract'!AN$82)</f>
        <v>0</v>
      </c>
      <c r="AO21">
        <f>AN21*(1+'RAW data extract'!AO$82)</f>
        <v>0</v>
      </c>
      <c r="AP21">
        <f>AO21*(1+'RAW data extract'!AP$82)</f>
        <v>0</v>
      </c>
      <c r="AQ21">
        <f>AP21*(1+'RAW data extract'!AQ$82)</f>
        <v>0</v>
      </c>
      <c r="AR21">
        <f>AQ21*(1+'RAW data extract'!AR$82)</f>
        <v>0</v>
      </c>
      <c r="AS21">
        <f>AR21*(1+'RAW data extract'!AS$82)</f>
        <v>0</v>
      </c>
      <c r="AT21">
        <f>AS21*(1+'RAW data extract'!AT$82)</f>
        <v>0</v>
      </c>
      <c r="AU21">
        <f>AT21*(1+'RAW data extract'!AU$82)</f>
        <v>0</v>
      </c>
      <c r="AV21">
        <f>AU21*(1+'RAW data extract'!AV$82)</f>
        <v>0</v>
      </c>
      <c r="AW21">
        <f>AV21*(1+'RAW data extract'!AW$82)</f>
        <v>0</v>
      </c>
      <c r="AX21">
        <f>AW21*(1+'RAW data extract'!AX$82)</f>
        <v>0</v>
      </c>
      <c r="AY21">
        <f>AX21*(1+'RAW data extract'!AY$82)</f>
        <v>0</v>
      </c>
      <c r="AZ21">
        <f>AY21*(1+'RAW data extract'!AZ$82)</f>
        <v>0</v>
      </c>
      <c r="BA21">
        <f>AZ21*(1+'RAW data extract'!BA$82)</f>
        <v>0</v>
      </c>
      <c r="BB21">
        <f>BA21*(1+'RAW data extract'!BB$82)</f>
        <v>0</v>
      </c>
      <c r="BC21">
        <f>BB21*(1+'RAW data extract'!BC$82)</f>
        <v>0</v>
      </c>
      <c r="BD21">
        <f>BC21*(1+'RAW data extract'!BD$82)</f>
        <v>0</v>
      </c>
      <c r="BE21">
        <f>BD21*(1+'RAW data extract'!BE$82)</f>
        <v>0</v>
      </c>
      <c r="BF21">
        <f>BE21*(1+'RAW data extract'!BF$82)</f>
        <v>0</v>
      </c>
      <c r="BG21">
        <f>BF21*(1+'RAW data extract'!BG$82)</f>
        <v>0</v>
      </c>
      <c r="BH21">
        <f>BG21*(1+'RAW data extract'!BH$82)</f>
        <v>0</v>
      </c>
    </row>
    <row r="22" spans="1:60" x14ac:dyDescent="0.3">
      <c r="A22" s="4" t="s">
        <v>9</v>
      </c>
      <c r="B22" s="4" t="s">
        <v>10</v>
      </c>
      <c r="C22" s="4" t="s">
        <v>24</v>
      </c>
      <c r="D22" s="4" t="s">
        <v>22</v>
      </c>
      <c r="E22" s="4" t="s">
        <v>13</v>
      </c>
      <c r="F22" s="4" t="s">
        <v>14</v>
      </c>
      <c r="G22" s="4" t="s">
        <v>14</v>
      </c>
      <c r="H22" s="4" t="s">
        <v>15</v>
      </c>
      <c r="I22" s="4" t="s">
        <v>16</v>
      </c>
      <c r="J22" s="8">
        <f>SUMIFS('Eurostat comsumption'!J$2:J$185,'Eurostat comsumption'!$C$2:$C$185,$C22,'Eurostat comsumption'!$D$2:$D$185,$D22)</f>
        <v>1803.5</v>
      </c>
      <c r="K22" s="8">
        <f>SUMIFS('Eurostat comsumption'!K$2:K$185,'Eurostat comsumption'!$C$2:$C$185,$C22,'Eurostat comsumption'!$D$2:$D$185,$D22)</f>
        <v>1906.4</v>
      </c>
      <c r="L22" s="8">
        <f>SUMIFS('Eurostat comsumption'!L$2:L$185,'Eurostat comsumption'!$C$2:$C$185,$C22,'Eurostat comsumption'!$D$2:$D$185,$D22)</f>
        <v>2008.7</v>
      </c>
      <c r="M22" s="8">
        <f>SUMIFS('Eurostat comsumption'!M$2:M$185,'Eurostat comsumption'!$C$2:$C$185,$C22,'Eurostat comsumption'!$D$2:$D$185,$D22)</f>
        <v>2275.6</v>
      </c>
      <c r="N22" s="8">
        <f>SUMIFS('Eurostat comsumption'!N$2:N$185,'Eurostat comsumption'!$C$2:$C$185,$C22,'Eurostat comsumption'!$D$2:$D$185,$D22)</f>
        <v>2389</v>
      </c>
      <c r="O22" s="8">
        <f>SUMIFS('Eurostat comsumption'!O$2:O$185,'Eurostat comsumption'!$C$2:$C$185,$C22,'Eurostat comsumption'!$D$2:$D$185,$D22)</f>
        <v>2624.4</v>
      </c>
      <c r="P22" s="8">
        <f>SUMIFS('Eurostat comsumption'!P$2:P$185,'Eurostat comsumption'!$C$2:$C$185,$C22,'Eurostat comsumption'!$D$2:$D$185,$D22)</f>
        <v>2737.5</v>
      </c>
      <c r="Q22" s="8">
        <f>SUMIFS('Eurostat comsumption'!Q$2:Q$185,'Eurostat comsumption'!$C$2:$C$185,$C22,'Eurostat comsumption'!$D$2:$D$185,$D22)</f>
        <v>2608.6999999999998</v>
      </c>
      <c r="R22" s="8">
        <f>SUMIFS('Eurostat comsumption'!R$2:R$185,'Eurostat comsumption'!$C$2:$C$185,$C22,'Eurostat comsumption'!$D$2:$D$185,$D22)</f>
        <v>2761.9</v>
      </c>
      <c r="S22" s="8">
        <f>SUMIFS('Eurostat comsumption'!S$2:S$185,'Eurostat comsumption'!$C$2:$C$185,$C22,'Eurostat comsumption'!$D$2:$D$185,$D22)</f>
        <v>2680.9</v>
      </c>
      <c r="T22" s="8">
        <f>SUMIFS('Eurostat comsumption'!T$2:T$185,'Eurostat comsumption'!$C$2:$C$185,$C22,'Eurostat comsumption'!$D$2:$D$185,$D22)</f>
        <v>2607.6999999999998</v>
      </c>
      <c r="U22" s="8">
        <f>SUMIFS('Eurostat comsumption'!U$2:U$185,'Eurostat comsumption'!$C$2:$C$185,$C22,'Eurostat comsumption'!$D$2:$D$185,$D22)</f>
        <v>2616.1999999999998</v>
      </c>
      <c r="V22" s="8">
        <f>SUMIFS('Eurostat comsumption'!V$2:V$185,'Eurostat comsumption'!$C$2:$C$185,$C22,'Eurostat comsumption'!$D$2:$D$185,$D22)</f>
        <v>2697.5</v>
      </c>
      <c r="W22" s="8">
        <f>SUMIFS('Eurostat comsumption'!W$2:W$185,'Eurostat comsumption'!$C$2:$C$185,$C22,'Eurostat comsumption'!$D$2:$D$185,$D22)</f>
        <v>2398.9</v>
      </c>
      <c r="X22" s="8">
        <f>SUMIFS('Eurostat comsumption'!X$2:X$185,'Eurostat comsumption'!$C$2:$C$185,$C22,'Eurostat comsumption'!$D$2:$D$185,$D22)</f>
        <v>2702.4</v>
      </c>
      <c r="Y22" s="8">
        <f>SUMIFS('Eurostat comsumption'!Y$2:Y$185,'Eurostat comsumption'!$C$2:$C$185,$C22,'Eurostat comsumption'!$D$2:$D$185,$D22)</f>
        <v>2987.3</v>
      </c>
      <c r="Z22" s="8">
        <f>SUMIFS('Eurostat comsumption'!Z$2:Z$185,'Eurostat comsumption'!$C$2:$C$185,$C22,'Eurostat comsumption'!$D$2:$D$185,$D22)</f>
        <v>3068.3</v>
      </c>
      <c r="AA22">
        <f>Z22*(1+'RAW data extract'!AA$82)</f>
        <v>3044.4755131767101</v>
      </c>
      <c r="AB22">
        <f>AA22*(1+'RAW data extract'!AB$82)</f>
        <v>3022.1473181260185</v>
      </c>
      <c r="AC22">
        <f>AB22*(1+'RAW data extract'!AC$82)</f>
        <v>2997.2689361414032</v>
      </c>
      <c r="AD22">
        <f>AC22*(1+'RAW data extract'!AD$82)</f>
        <v>2970.4381108736347</v>
      </c>
      <c r="AE22">
        <f>AD22*(1+'RAW data extract'!AE$82)</f>
        <v>2937.2981949832865</v>
      </c>
      <c r="AF22">
        <f>AE22*(1+'RAW data extract'!AF$82)</f>
        <v>2902.513597069983</v>
      </c>
      <c r="AG22">
        <f>AF22*(1+'RAW data extract'!AG$82)</f>
        <v>2865.3790391127977</v>
      </c>
      <c r="AH22">
        <f>AG22*(1+'RAW data extract'!AH$82)</f>
        <v>2822.2100415754503</v>
      </c>
      <c r="AI22">
        <f>AH22*(1+'RAW data extract'!AI$82)</f>
        <v>2772.0262912102007</v>
      </c>
      <c r="AJ22">
        <f>AI22*(1+'RAW data extract'!AJ$82)</f>
        <v>2714.3432128707232</v>
      </c>
      <c r="AK22">
        <f>AJ22*(1+'RAW data extract'!AK$82)</f>
        <v>2645.0330352749502</v>
      </c>
      <c r="AL22">
        <f>AK22*(1+'RAW data extract'!AL$82)</f>
        <v>2568.9911353665921</v>
      </c>
      <c r="AM22">
        <f>AL22*(1+'RAW data extract'!AM$82)</f>
        <v>2487.712438205117</v>
      </c>
      <c r="AN22">
        <f>AM22*(1+'RAW data extract'!AN$82)</f>
        <v>2405.1899574896938</v>
      </c>
      <c r="AO22">
        <f>AN22*(1+'RAW data extract'!AO$82)</f>
        <v>2321.8393632555048</v>
      </c>
      <c r="AP22">
        <f>AO22*(1+'RAW data extract'!AP$82)</f>
        <v>2238.4821108546421</v>
      </c>
      <c r="AQ22">
        <f>AP22*(1+'RAW data extract'!AQ$82)</f>
        <v>2155.6007035276152</v>
      </c>
      <c r="AR22">
        <f>AQ22*(1+'RAW data extract'!AR$82)</f>
        <v>2076.6791648920475</v>
      </c>
      <c r="AS22">
        <f>AR22*(1+'RAW data extract'!AS$82)</f>
        <v>1999.2849063373624</v>
      </c>
      <c r="AT22">
        <f>AS22*(1+'RAW data extract'!AT$82)</f>
        <v>1924.0404450639655</v>
      </c>
      <c r="AU22">
        <f>AT22*(1+'RAW data extract'!AU$82)</f>
        <v>1848.7959837905685</v>
      </c>
      <c r="AV22">
        <f>AU22*(1+'RAW data extract'!AV$82)</f>
        <v>1773.5515225171714</v>
      </c>
      <c r="AW22">
        <f>AV22*(1+'RAW data extract'!AW$82)</f>
        <v>1698.3070612437748</v>
      </c>
      <c r="AX22">
        <f>AW22*(1+'RAW data extract'!AX$82)</f>
        <v>1623.3649465991266</v>
      </c>
      <c r="AY22">
        <f>AX22*(1+'RAW data extract'!AY$82)</f>
        <v>1547.8047903449906</v>
      </c>
      <c r="AZ22">
        <f>AY22*(1+'RAW data extract'!AZ$82)</f>
        <v>1471.6871538510334</v>
      </c>
      <c r="BA22">
        <f>AZ22*(1+'RAW data extract'!BA$82)</f>
        <v>1396.8886949922457</v>
      </c>
      <c r="BB22">
        <f>BA22*(1+'RAW data extract'!BB$82)</f>
        <v>1321.2561718308889</v>
      </c>
      <c r="BC22">
        <f>BB22*(1+'RAW data extract'!BC$82)</f>
        <v>1245.6602580568926</v>
      </c>
      <c r="BD22">
        <f>BC22*(1+'RAW data extract'!BD$82)</f>
        <v>1170.2433998363167</v>
      </c>
      <c r="BE22">
        <f>BD22*(1+'RAW data extract'!BE$82)</f>
        <v>1094.9123522240493</v>
      </c>
      <c r="BF22">
        <f>BE22*(1+'RAW data extract'!BF$82)</f>
        <v>1094.9123522240493</v>
      </c>
      <c r="BG22">
        <f>BF22*(1+'RAW data extract'!BG$82)</f>
        <v>1094.9123522240493</v>
      </c>
      <c r="BH22">
        <f>BG22*(1+'RAW data extract'!BH$82)</f>
        <v>1094.9123522240493</v>
      </c>
    </row>
    <row r="23" spans="1:60" x14ac:dyDescent="0.3">
      <c r="A23" s="4" t="s">
        <v>9</v>
      </c>
      <c r="B23" s="4" t="s">
        <v>10</v>
      </c>
      <c r="C23" s="4" t="s">
        <v>43</v>
      </c>
      <c r="D23" s="4" t="s">
        <v>12</v>
      </c>
      <c r="E23" s="4" t="s">
        <v>13</v>
      </c>
      <c r="F23" s="4" t="s">
        <v>14</v>
      </c>
      <c r="G23" s="4" t="s">
        <v>14</v>
      </c>
      <c r="H23" s="4" t="s">
        <v>15</v>
      </c>
      <c r="I23" s="4" t="s">
        <v>16</v>
      </c>
      <c r="J23" s="8">
        <f>SUMIFS('Eurostat comsumption'!J$2:J$185,'Eurostat comsumption'!$C$2:$C$185,$C23,'Eurostat comsumption'!$D$2:$D$185,$D23)</f>
        <v>5830.2842000000001</v>
      </c>
      <c r="K23" s="8">
        <f>SUMIFS('Eurostat comsumption'!K$2:K$185,'Eurostat comsumption'!$C$2:$C$185,$C23,'Eurostat comsumption'!$D$2:$D$185,$D23)</f>
        <v>5727.7350999999999</v>
      </c>
      <c r="L23" s="8">
        <f>SUMIFS('Eurostat comsumption'!L$2:L$185,'Eurostat comsumption'!$C$2:$C$185,$C23,'Eurostat comsumption'!$D$2:$D$185,$D23)</f>
        <v>5725.6251000000002</v>
      </c>
      <c r="M23" s="8">
        <f>SUMIFS('Eurostat comsumption'!M$2:M$185,'Eurostat comsumption'!$C$2:$C$185,$C23,'Eurostat comsumption'!$D$2:$D$185,$D23)</f>
        <v>5779.7344000000003</v>
      </c>
      <c r="N23" s="8">
        <f>SUMIFS('Eurostat comsumption'!N$2:N$185,'Eurostat comsumption'!$C$2:$C$185,$C23,'Eurostat comsumption'!$D$2:$D$185,$D23)</f>
        <v>5804.8801000000003</v>
      </c>
      <c r="O23" s="8">
        <f>SUMIFS('Eurostat comsumption'!O$2:O$185,'Eurostat comsumption'!$C$2:$C$185,$C23,'Eurostat comsumption'!$D$2:$D$185,$D23)</f>
        <v>5833.1248999999998</v>
      </c>
      <c r="P23" s="8">
        <f>SUMIFS('Eurostat comsumption'!P$2:P$185,'Eurostat comsumption'!$C$2:$C$185,$C23,'Eurostat comsumption'!$D$2:$D$185,$D23)</f>
        <v>5864.5649999999996</v>
      </c>
      <c r="Q23" s="8">
        <f>SUMIFS('Eurostat comsumption'!Q$2:Q$185,'Eurostat comsumption'!$C$2:$C$185,$C23,'Eurostat comsumption'!$D$2:$D$185,$D23)</f>
        <v>5979.8675000000003</v>
      </c>
      <c r="R23" s="8">
        <f>SUMIFS('Eurostat comsumption'!R$2:R$185,'Eurostat comsumption'!$C$2:$C$185,$C23,'Eurostat comsumption'!$D$2:$D$185,$D23)</f>
        <v>6114.0528000000004</v>
      </c>
      <c r="S23" s="8">
        <f>SUMIFS('Eurostat comsumption'!S$2:S$185,'Eurostat comsumption'!$C$2:$C$185,$C23,'Eurostat comsumption'!$D$2:$D$185,$D23)</f>
        <v>6039.6768000000002</v>
      </c>
      <c r="T23" s="8">
        <f>SUMIFS('Eurostat comsumption'!T$2:T$185,'Eurostat comsumption'!$C$2:$C$185,$C23,'Eurostat comsumption'!$D$2:$D$185,$D23)</f>
        <v>6023.8284000000003</v>
      </c>
      <c r="U23" s="8">
        <f>SUMIFS('Eurostat comsumption'!U$2:U$185,'Eurostat comsumption'!$C$2:$C$185,$C23,'Eurostat comsumption'!$D$2:$D$185,$D23)</f>
        <v>5941.1943000000001</v>
      </c>
      <c r="V23" s="8">
        <f>SUMIFS('Eurostat comsumption'!V$2:V$185,'Eurostat comsumption'!$C$2:$C$185,$C23,'Eurostat comsumption'!$D$2:$D$185,$D23)</f>
        <v>5989.4960000000001</v>
      </c>
      <c r="W23" s="8">
        <f>SUMIFS('Eurostat comsumption'!W$2:W$185,'Eurostat comsumption'!$C$2:$C$185,$C23,'Eurostat comsumption'!$D$2:$D$185,$D23)</f>
        <v>5976.4856</v>
      </c>
      <c r="X23" s="8">
        <f>SUMIFS('Eurostat comsumption'!X$2:X$185,'Eurostat comsumption'!$C$2:$C$185,$C23,'Eurostat comsumption'!$D$2:$D$185,$D23)</f>
        <v>5909.4269999999997</v>
      </c>
      <c r="Y23" s="8">
        <f>SUMIFS('Eurostat comsumption'!Y$2:Y$185,'Eurostat comsumption'!$C$2:$C$185,$C23,'Eurostat comsumption'!$D$2:$D$185,$D23)</f>
        <v>5698.4606999999996</v>
      </c>
      <c r="Z23" s="8">
        <f>SUMIFS('Eurostat comsumption'!Z$2:Z$185,'Eurostat comsumption'!$C$2:$C$185,$C23,'Eurostat comsumption'!$D$2:$D$185,$D23)</f>
        <v>5744.1866</v>
      </c>
      <c r="AA23">
        <f>Z23*(1+'RAW data extract'!AA$82)</f>
        <v>5699.5846060743015</v>
      </c>
      <c r="AB23">
        <f>AA23*(1+'RAW data extract'!AB$82)</f>
        <v>5657.7838307875409</v>
      </c>
      <c r="AC23">
        <f>AB23*(1+'RAW data extract'!AC$82)</f>
        <v>5611.2088321154069</v>
      </c>
      <c r="AD23">
        <f>AC23*(1+'RAW data extract'!AD$82)</f>
        <v>5560.9786502655033</v>
      </c>
      <c r="AE23">
        <f>AD23*(1+'RAW data extract'!AE$82)</f>
        <v>5498.937174274738</v>
      </c>
      <c r="AF23">
        <f>AE23*(1+'RAW data extract'!AF$82)</f>
        <v>5433.8166771851493</v>
      </c>
      <c r="AG23">
        <f>AF23*(1+'RAW data extract'!AG$82)</f>
        <v>5364.2968029177746</v>
      </c>
      <c r="AH23">
        <f>AG23*(1+'RAW data extract'!AH$82)</f>
        <v>5283.479810710538</v>
      </c>
      <c r="AI23">
        <f>AH23*(1+'RAW data extract'!AI$82)</f>
        <v>5189.5304490490935</v>
      </c>
      <c r="AJ23">
        <f>AI23*(1+'RAW data extract'!AJ$82)</f>
        <v>5081.5415413007058</v>
      </c>
      <c r="AK23">
        <f>AJ23*(1+'RAW data extract'!AK$82)</f>
        <v>4951.7854570230083</v>
      </c>
      <c r="AL23">
        <f>AK23*(1+'RAW data extract'!AL$82)</f>
        <v>4809.4268667638644</v>
      </c>
      <c r="AM23">
        <f>AL23*(1+'RAW data extract'!AM$82)</f>
        <v>4657.264430528684</v>
      </c>
      <c r="AN23">
        <f>AM23*(1+'RAW data extract'!AN$82)</f>
        <v>4502.7734981151998</v>
      </c>
      <c r="AO23">
        <f>AN23*(1+'RAW data extract'!AO$82)</f>
        <v>4346.7322483997004</v>
      </c>
      <c r="AP23">
        <f>AO23*(1+'RAW data extract'!AP$82)</f>
        <v>4190.6785338822629</v>
      </c>
      <c r="AQ23">
        <f>AP23*(1+'RAW data extract'!AQ$82)</f>
        <v>4035.5156523657715</v>
      </c>
      <c r="AR23">
        <f>AQ23*(1+'RAW data extract'!AR$82)</f>
        <v>3887.7660696385906</v>
      </c>
      <c r="AS23">
        <f>AR23*(1+'RAW data extract'!AS$82)</f>
        <v>3742.8757189861908</v>
      </c>
      <c r="AT23">
        <f>AS23*(1+'RAW data extract'!AT$82)</f>
        <v>3602.0100193574499</v>
      </c>
      <c r="AU23">
        <f>AT23*(1+'RAW data extract'!AU$82)</f>
        <v>3461.144319728709</v>
      </c>
      <c r="AV23">
        <f>AU23*(1+'RAW data extract'!AV$82)</f>
        <v>3320.2786200999681</v>
      </c>
      <c r="AW23">
        <f>AV23*(1+'RAW data extract'!AW$82)</f>
        <v>3179.4129204712281</v>
      </c>
      <c r="AX23">
        <f>AW23*(1+'RAW data extract'!AX$82)</f>
        <v>3039.1132461507732</v>
      </c>
      <c r="AY23">
        <f>AX23*(1+'RAW data extract'!AY$82)</f>
        <v>2897.6565316675369</v>
      </c>
      <c r="AZ23">
        <f>AY23*(1+'RAW data extract'!AZ$82)</f>
        <v>2755.1561543992584</v>
      </c>
      <c r="BA23">
        <f>AZ23*(1+'RAW data extract'!BA$82)</f>
        <v>2615.1254191134976</v>
      </c>
      <c r="BB23">
        <f>BA23*(1+'RAW data extract'!BB$82)</f>
        <v>2473.5332260203659</v>
      </c>
      <c r="BC23">
        <f>BB23*(1+'RAW data extract'!BC$82)</f>
        <v>2332.0095696258331</v>
      </c>
      <c r="BD23">
        <f>BC23*(1+'RAW data extract'!BD$82)</f>
        <v>2190.8211244266245</v>
      </c>
      <c r="BE23">
        <f>BD23*(1+'RAW data extract'!BE$82)</f>
        <v>2049.7933258872545</v>
      </c>
      <c r="BF23">
        <f>BE23*(1+'RAW data extract'!BF$82)</f>
        <v>2049.7933258872545</v>
      </c>
      <c r="BG23">
        <f>BF23*(1+'RAW data extract'!BG$82)</f>
        <v>2049.7933258872545</v>
      </c>
      <c r="BH23">
        <f>BG23*(1+'RAW data extract'!BH$82)</f>
        <v>2049.7933258872545</v>
      </c>
    </row>
    <row r="24" spans="1:60" x14ac:dyDescent="0.3">
      <c r="A24" s="4" t="s">
        <v>9</v>
      </c>
      <c r="B24" s="4" t="s">
        <v>10</v>
      </c>
      <c r="C24" s="4" t="s">
        <v>43</v>
      </c>
      <c r="D24" s="4" t="s">
        <v>17</v>
      </c>
      <c r="E24" s="4" t="s">
        <v>13</v>
      </c>
      <c r="F24" s="4" t="s">
        <v>14</v>
      </c>
      <c r="G24" s="4" t="s">
        <v>14</v>
      </c>
      <c r="H24" s="4" t="s">
        <v>15</v>
      </c>
      <c r="I24" s="4" t="s">
        <v>16</v>
      </c>
      <c r="J24" s="8">
        <f>SUMIFS('Eurostat comsumption'!J$2:J$185,'Eurostat comsumption'!$C$2:$C$185,$C24,'Eurostat comsumption'!$D$2:$D$185,$D24)</f>
        <v>0</v>
      </c>
      <c r="K24" s="8">
        <f>SUMIFS('Eurostat comsumption'!K$2:K$185,'Eurostat comsumption'!$C$2:$C$185,$C24,'Eurostat comsumption'!$D$2:$D$185,$D24)</f>
        <v>0</v>
      </c>
      <c r="L24" s="8">
        <f>SUMIFS('Eurostat comsumption'!L$2:L$185,'Eurostat comsumption'!$C$2:$C$185,$C24,'Eurostat comsumption'!$D$2:$D$185,$D24)</f>
        <v>0</v>
      </c>
      <c r="M24" s="8">
        <f>SUMIFS('Eurostat comsumption'!M$2:M$185,'Eurostat comsumption'!$C$2:$C$185,$C24,'Eurostat comsumption'!$D$2:$D$185,$D24)</f>
        <v>0.2364</v>
      </c>
      <c r="N24" s="8">
        <f>SUMIFS('Eurostat comsumption'!N$2:N$185,'Eurostat comsumption'!$C$2:$C$185,$C24,'Eurostat comsumption'!$D$2:$D$185,$D24)</f>
        <v>0.68769999999999998</v>
      </c>
      <c r="O24" s="8">
        <f>SUMIFS('Eurostat comsumption'!O$2:O$185,'Eurostat comsumption'!$C$2:$C$185,$C24,'Eurostat comsumption'!$D$2:$D$185,$D24)</f>
        <v>2.0630000000000002</v>
      </c>
      <c r="P24" s="8">
        <f>SUMIFS('Eurostat comsumption'!P$2:P$185,'Eurostat comsumption'!$C$2:$C$185,$C24,'Eurostat comsumption'!$D$2:$D$185,$D24)</f>
        <v>2.7507000000000001</v>
      </c>
      <c r="Q24" s="8">
        <f>SUMIFS('Eurostat comsumption'!Q$2:Q$185,'Eurostat comsumption'!$C$2:$C$185,$C24,'Eurostat comsumption'!$D$2:$D$185,$D24)</f>
        <v>7.1562000000000001</v>
      </c>
      <c r="R24" s="8">
        <f>SUMIFS('Eurostat comsumption'!R$2:R$185,'Eurostat comsumption'!$C$2:$C$185,$C24,'Eurostat comsumption'!$D$2:$D$185,$D24)</f>
        <v>10.959899999999999</v>
      </c>
      <c r="S24" s="8">
        <f>SUMIFS('Eurostat comsumption'!S$2:S$185,'Eurostat comsumption'!$C$2:$C$185,$C24,'Eurostat comsumption'!$D$2:$D$185,$D24)</f>
        <v>13.946999999999999</v>
      </c>
      <c r="T24" s="8">
        <f>SUMIFS('Eurostat comsumption'!T$2:T$185,'Eurostat comsumption'!$C$2:$C$185,$C24,'Eurostat comsumption'!$D$2:$D$185,$D24)</f>
        <v>16.439800000000002</v>
      </c>
      <c r="U24" s="8">
        <f>SUMIFS('Eurostat comsumption'!U$2:U$185,'Eurostat comsumption'!$C$2:$C$185,$C24,'Eurostat comsumption'!$D$2:$D$185,$D24)</f>
        <v>16.203399999999998</v>
      </c>
      <c r="V24" s="8">
        <f>SUMIFS('Eurostat comsumption'!V$2:V$185,'Eurostat comsumption'!$C$2:$C$185,$C24,'Eurostat comsumption'!$D$2:$D$185,$D24)</f>
        <v>15.9026</v>
      </c>
      <c r="W24" s="8">
        <f>SUMIFS('Eurostat comsumption'!W$2:W$185,'Eurostat comsumption'!$C$2:$C$185,$C24,'Eurostat comsumption'!$D$2:$D$185,$D24)</f>
        <v>16.439800000000002</v>
      </c>
      <c r="X24" s="8">
        <f>SUMIFS('Eurostat comsumption'!X$2:X$185,'Eurostat comsumption'!$C$2:$C$185,$C24,'Eurostat comsumption'!$D$2:$D$185,$D24)</f>
        <v>15.838100000000001</v>
      </c>
      <c r="Y24" s="8">
        <f>SUMIFS('Eurostat comsumption'!Y$2:Y$185,'Eurostat comsumption'!$C$2:$C$185,$C24,'Eurostat comsumption'!$D$2:$D$185,$D24)</f>
        <v>14.914</v>
      </c>
      <c r="Z24" s="8">
        <f>SUMIFS('Eurostat comsumption'!Z$2:Z$185,'Eurostat comsumption'!$C$2:$C$185,$C24,'Eurostat comsumption'!$D$2:$D$185,$D24)</f>
        <v>10.085800000000001</v>
      </c>
      <c r="AA24">
        <f>Z24*(1+'RAW data extract'!AA$82)</f>
        <v>10.007486598702103</v>
      </c>
      <c r="AB24">
        <f>AA24*(1+'RAW data extract'!AB$82)</f>
        <v>9.9340916537350967</v>
      </c>
      <c r="AC24">
        <f>AB24*(1+'RAW data extract'!AC$82)</f>
        <v>9.8523139967196709</v>
      </c>
      <c r="AD24">
        <f>AC24*(1+'RAW data extract'!AD$82)</f>
        <v>9.7641184690705938</v>
      </c>
      <c r="AE24">
        <f>AD24*(1+'RAW data extract'!AE$82)</f>
        <v>9.6551843479980537</v>
      </c>
      <c r="AF24">
        <f>AE24*(1+'RAW data extract'!AF$82)</f>
        <v>9.5408439974345516</v>
      </c>
      <c r="AG24">
        <f>AF24*(1+'RAW data extract'!AG$82)</f>
        <v>9.4187791000501431</v>
      </c>
      <c r="AH24">
        <f>AG24*(1+'RAW data extract'!AH$82)</f>
        <v>9.2768784138844556</v>
      </c>
      <c r="AI24">
        <f>AH24*(1+'RAW data extract'!AI$82)</f>
        <v>9.1119195541139533</v>
      </c>
      <c r="AJ24">
        <f>AI24*(1+'RAW data extract'!AJ$82)</f>
        <v>8.922309675185458</v>
      </c>
      <c r="AK24">
        <f>AJ24*(1+'RAW data extract'!AK$82)</f>
        <v>8.6944803921311777</v>
      </c>
      <c r="AL24">
        <f>AK24*(1+'RAW data extract'!AL$82)</f>
        <v>8.4445232842552471</v>
      </c>
      <c r="AM24">
        <f>AL24*(1+'RAW data extract'!AM$82)</f>
        <v>8.177352315369804</v>
      </c>
      <c r="AN24">
        <f>AM24*(1+'RAW data extract'!AN$82)</f>
        <v>7.9060929091840935</v>
      </c>
      <c r="AO24">
        <f>AN24*(1+'RAW data extract'!AO$82)</f>
        <v>7.6321114134609944</v>
      </c>
      <c r="AP24">
        <f>AO24*(1+'RAW data extract'!AP$82)</f>
        <v>7.3581080316976006</v>
      </c>
      <c r="AQ24">
        <f>AP24*(1+'RAW data extract'!AQ$82)</f>
        <v>7.0856687988915104</v>
      </c>
      <c r="AR24">
        <f>AQ24*(1+'RAW data extract'!AR$82)</f>
        <v>6.8262460389362882</v>
      </c>
      <c r="AS24">
        <f>AR24*(1+'RAW data extract'!AS$82)</f>
        <v>6.5718435968899289</v>
      </c>
      <c r="AT24">
        <f>AS24*(1+'RAW data extract'!AT$82)</f>
        <v>6.3245077472301086</v>
      </c>
      <c r="AU24">
        <f>AT24*(1+'RAW data extract'!AU$82)</f>
        <v>6.0771718975702882</v>
      </c>
      <c r="AV24">
        <f>AU24*(1+'RAW data extract'!AV$82)</f>
        <v>5.8298360479104678</v>
      </c>
      <c r="AW24">
        <f>AV24*(1+'RAW data extract'!AW$82)</f>
        <v>5.5825001982506484</v>
      </c>
      <c r="AX24">
        <f>AW24*(1+'RAW data extract'!AX$82)</f>
        <v>5.3361581913142366</v>
      </c>
      <c r="AY24">
        <f>AX24*(1+'RAW data extract'!AY$82)</f>
        <v>5.0877846216020295</v>
      </c>
      <c r="AZ24">
        <f>AY24*(1+'RAW data extract'!AZ$82)</f>
        <v>4.8375785602160004</v>
      </c>
      <c r="BA24">
        <f>AZ24*(1+'RAW data extract'!BA$82)</f>
        <v>4.5917087637951939</v>
      </c>
      <c r="BB24">
        <f>BA24*(1+'RAW data extract'!BB$82)</f>
        <v>4.3430973170328784</v>
      </c>
      <c r="BC24">
        <f>BB24*(1+'RAW data extract'!BC$82)</f>
        <v>4.0946062088812072</v>
      </c>
      <c r="BD24">
        <f>BC24*(1+'RAW data extract'!BD$82)</f>
        <v>3.8467036737180602</v>
      </c>
      <c r="BE24">
        <f>BD24*(1+'RAW data extract'!BE$82)</f>
        <v>3.5990832063557399</v>
      </c>
      <c r="BF24">
        <f>BE24*(1+'RAW data extract'!BF$82)</f>
        <v>3.5990832063557399</v>
      </c>
      <c r="BG24">
        <f>BF24*(1+'RAW data extract'!BG$82)</f>
        <v>3.5990832063557399</v>
      </c>
      <c r="BH24">
        <f>BG24*(1+'RAW data extract'!BH$82)</f>
        <v>3.5990832063557399</v>
      </c>
    </row>
    <row r="25" spans="1:60" x14ac:dyDescent="0.3">
      <c r="A25" s="4" t="s">
        <v>9</v>
      </c>
      <c r="B25" s="4" t="s">
        <v>10</v>
      </c>
      <c r="C25" s="4" t="s">
        <v>43</v>
      </c>
      <c r="D25" s="4" t="s">
        <v>18</v>
      </c>
      <c r="E25" s="4" t="s">
        <v>13</v>
      </c>
      <c r="F25" s="4" t="s">
        <v>14</v>
      </c>
      <c r="G25" s="4" t="s">
        <v>14</v>
      </c>
      <c r="H25" s="4" t="s">
        <v>15</v>
      </c>
      <c r="I25" s="4" t="s">
        <v>16</v>
      </c>
      <c r="J25" s="8">
        <f>SUMIFS('Eurostat comsumption'!J$2:J$185,'Eurostat comsumption'!$C$2:$C$185,$C25,'Eurostat comsumption'!$D$2:$D$185,$D25)</f>
        <v>0</v>
      </c>
      <c r="K25" s="8">
        <f>SUMIFS('Eurostat comsumption'!K$2:K$185,'Eurostat comsumption'!$C$2:$C$185,$C25,'Eurostat comsumption'!$D$2:$D$185,$D25)</f>
        <v>0</v>
      </c>
      <c r="L25" s="8">
        <f>SUMIFS('Eurostat comsumption'!L$2:L$185,'Eurostat comsumption'!$C$2:$C$185,$C25,'Eurostat comsumption'!$D$2:$D$185,$D25)</f>
        <v>0</v>
      </c>
      <c r="M25" s="8">
        <f>SUMIFS('Eurostat comsumption'!M$2:M$185,'Eurostat comsumption'!$C$2:$C$185,$C25,'Eurostat comsumption'!$D$2:$D$185,$D25)</f>
        <v>0</v>
      </c>
      <c r="N25" s="8">
        <f>SUMIFS('Eurostat comsumption'!N$2:N$185,'Eurostat comsumption'!$C$2:$C$185,$C25,'Eurostat comsumption'!$D$2:$D$185,$D25)</f>
        <v>0</v>
      </c>
      <c r="O25" s="8">
        <f>SUMIFS('Eurostat comsumption'!O$2:O$185,'Eurostat comsumption'!$C$2:$C$185,$C25,'Eurostat comsumption'!$D$2:$D$185,$D25)</f>
        <v>0</v>
      </c>
      <c r="P25" s="8">
        <f>SUMIFS('Eurostat comsumption'!P$2:P$185,'Eurostat comsumption'!$C$2:$C$185,$C25,'Eurostat comsumption'!$D$2:$D$185,$D25)</f>
        <v>0</v>
      </c>
      <c r="Q25" s="8">
        <f>SUMIFS('Eurostat comsumption'!Q$2:Q$185,'Eurostat comsumption'!$C$2:$C$185,$C25,'Eurostat comsumption'!$D$2:$D$185,$D25)</f>
        <v>0</v>
      </c>
      <c r="R25" s="8">
        <f>SUMIFS('Eurostat comsumption'!R$2:R$185,'Eurostat comsumption'!$C$2:$C$185,$C25,'Eurostat comsumption'!$D$2:$D$185,$D25)</f>
        <v>0</v>
      </c>
      <c r="S25" s="8">
        <f>SUMIFS('Eurostat comsumption'!S$2:S$185,'Eurostat comsumption'!$C$2:$C$185,$C25,'Eurostat comsumption'!$D$2:$D$185,$D25)</f>
        <v>0</v>
      </c>
      <c r="T25" s="8">
        <f>SUMIFS('Eurostat comsumption'!T$2:T$185,'Eurostat comsumption'!$C$2:$C$185,$C25,'Eurostat comsumption'!$D$2:$D$185,$D25)</f>
        <v>0</v>
      </c>
      <c r="U25" s="8">
        <f>SUMIFS('Eurostat comsumption'!U$2:U$185,'Eurostat comsumption'!$C$2:$C$185,$C25,'Eurostat comsumption'!$D$2:$D$185,$D25)</f>
        <v>0</v>
      </c>
      <c r="V25" s="8">
        <f>SUMIFS('Eurostat comsumption'!V$2:V$185,'Eurostat comsumption'!$C$2:$C$185,$C25,'Eurostat comsumption'!$D$2:$D$185,$D25)</f>
        <v>0</v>
      </c>
      <c r="W25" s="8">
        <f>SUMIFS('Eurostat comsumption'!W$2:W$185,'Eurostat comsumption'!$C$2:$C$185,$C25,'Eurostat comsumption'!$D$2:$D$185,$D25)</f>
        <v>0</v>
      </c>
      <c r="X25" s="8">
        <f>SUMIFS('Eurostat comsumption'!X$2:X$185,'Eurostat comsumption'!$C$2:$C$185,$C25,'Eurostat comsumption'!$D$2:$D$185,$D25)</f>
        <v>0</v>
      </c>
      <c r="Y25" s="8">
        <f>SUMIFS('Eurostat comsumption'!Y$2:Y$185,'Eurostat comsumption'!$C$2:$C$185,$C25,'Eurostat comsumption'!$D$2:$D$185,$D25)</f>
        <v>0</v>
      </c>
      <c r="Z25" s="8">
        <f>SUMIFS('Eurostat comsumption'!Z$2:Z$185,'Eurostat comsumption'!$C$2:$C$185,$C25,'Eurostat comsumption'!$D$2:$D$185,$D25)</f>
        <v>0</v>
      </c>
      <c r="AA25">
        <f>Z25*(1+'RAW data extract'!AA$82)</f>
        <v>0</v>
      </c>
      <c r="AB25">
        <f>AA25*(1+'RAW data extract'!AB$82)</f>
        <v>0</v>
      </c>
      <c r="AC25">
        <f>AB25*(1+'RAW data extract'!AC$82)</f>
        <v>0</v>
      </c>
      <c r="AD25">
        <f>AC25*(1+'RAW data extract'!AD$82)</f>
        <v>0</v>
      </c>
      <c r="AE25">
        <f>AD25*(1+'RAW data extract'!AE$82)</f>
        <v>0</v>
      </c>
      <c r="AF25">
        <f>AE25*(1+'RAW data extract'!AF$82)</f>
        <v>0</v>
      </c>
      <c r="AG25">
        <f>AF25*(1+'RAW data extract'!AG$82)</f>
        <v>0</v>
      </c>
      <c r="AH25">
        <f>AG25*(1+'RAW data extract'!AH$82)</f>
        <v>0</v>
      </c>
      <c r="AI25">
        <f>AH25*(1+'RAW data extract'!AI$82)</f>
        <v>0</v>
      </c>
      <c r="AJ25">
        <f>AI25*(1+'RAW data extract'!AJ$82)</f>
        <v>0</v>
      </c>
      <c r="AK25">
        <f>AJ25*(1+'RAW data extract'!AK$82)</f>
        <v>0</v>
      </c>
      <c r="AL25">
        <f>AK25*(1+'RAW data extract'!AL$82)</f>
        <v>0</v>
      </c>
      <c r="AM25">
        <f>AL25*(1+'RAW data extract'!AM$82)</f>
        <v>0</v>
      </c>
      <c r="AN25">
        <f>AM25*(1+'RAW data extract'!AN$82)</f>
        <v>0</v>
      </c>
      <c r="AO25">
        <f>AN25*(1+'RAW data extract'!AO$82)</f>
        <v>0</v>
      </c>
      <c r="AP25">
        <f>AO25*(1+'RAW data extract'!AP$82)</f>
        <v>0</v>
      </c>
      <c r="AQ25">
        <f>AP25*(1+'RAW data extract'!AQ$82)</f>
        <v>0</v>
      </c>
      <c r="AR25">
        <f>AQ25*(1+'RAW data extract'!AR$82)</f>
        <v>0</v>
      </c>
      <c r="AS25">
        <f>AR25*(1+'RAW data extract'!AS$82)</f>
        <v>0</v>
      </c>
      <c r="AT25">
        <f>AS25*(1+'RAW data extract'!AT$82)</f>
        <v>0</v>
      </c>
      <c r="AU25">
        <f>AT25*(1+'RAW data extract'!AU$82)</f>
        <v>0</v>
      </c>
      <c r="AV25">
        <f>AU25*(1+'RAW data extract'!AV$82)</f>
        <v>0</v>
      </c>
      <c r="AW25">
        <f>AV25*(1+'RAW data extract'!AW$82)</f>
        <v>0</v>
      </c>
      <c r="AX25">
        <f>AW25*(1+'RAW data extract'!AX$82)</f>
        <v>0</v>
      </c>
      <c r="AY25">
        <f>AX25*(1+'RAW data extract'!AY$82)</f>
        <v>0</v>
      </c>
      <c r="AZ25">
        <f>AY25*(1+'RAW data extract'!AZ$82)</f>
        <v>0</v>
      </c>
      <c r="BA25">
        <f>AZ25*(1+'RAW data extract'!BA$82)</f>
        <v>0</v>
      </c>
      <c r="BB25">
        <f>BA25*(1+'RAW data extract'!BB$82)</f>
        <v>0</v>
      </c>
      <c r="BC25">
        <f>BB25*(1+'RAW data extract'!BC$82)</f>
        <v>0</v>
      </c>
      <c r="BD25">
        <f>BC25*(1+'RAW data extract'!BD$82)</f>
        <v>0</v>
      </c>
      <c r="BE25">
        <f>BD25*(1+'RAW data extract'!BE$82)</f>
        <v>0</v>
      </c>
      <c r="BF25">
        <f>BE25*(1+'RAW data extract'!BF$82)</f>
        <v>0</v>
      </c>
      <c r="BG25">
        <f>BF25*(1+'RAW data extract'!BG$82)</f>
        <v>0</v>
      </c>
      <c r="BH25">
        <f>BG25*(1+'RAW data extract'!BH$82)</f>
        <v>0</v>
      </c>
    </row>
    <row r="26" spans="1:60" x14ac:dyDescent="0.3">
      <c r="A26" s="4" t="s">
        <v>9</v>
      </c>
      <c r="B26" s="4" t="s">
        <v>10</v>
      </c>
      <c r="C26" s="4" t="s">
        <v>43</v>
      </c>
      <c r="D26" s="4" t="s">
        <v>19</v>
      </c>
      <c r="E26" s="4" t="s">
        <v>13</v>
      </c>
      <c r="F26" s="4" t="s">
        <v>14</v>
      </c>
      <c r="G26" s="4" t="s">
        <v>14</v>
      </c>
      <c r="H26" s="4" t="s">
        <v>15</v>
      </c>
      <c r="I26" s="4" t="s">
        <v>16</v>
      </c>
      <c r="J26" s="8">
        <f>SUMIFS('Eurostat comsumption'!J$2:J$185,'Eurostat comsumption'!$C$2:$C$185,$C26,'Eurostat comsumption'!$D$2:$D$185,$D26)</f>
        <v>227.04</v>
      </c>
      <c r="K26" s="8">
        <f>SUMIFS('Eurostat comsumption'!K$2:K$185,'Eurostat comsumption'!$C$2:$C$185,$C26,'Eurostat comsumption'!$D$2:$D$185,$D26)</f>
        <v>232.114</v>
      </c>
      <c r="L26" s="8">
        <f>SUMIFS('Eurostat comsumption'!L$2:L$185,'Eurostat comsumption'!$C$2:$C$185,$C26,'Eurostat comsumption'!$D$2:$D$185,$D26)</f>
        <v>240.542</v>
      </c>
      <c r="M26" s="8">
        <f>SUMIFS('Eurostat comsumption'!M$2:M$185,'Eurostat comsumption'!$C$2:$C$185,$C26,'Eurostat comsumption'!$D$2:$D$185,$D26)</f>
        <v>256.53800000000001</v>
      </c>
      <c r="N26" s="8">
        <f>SUMIFS('Eurostat comsumption'!N$2:N$185,'Eurostat comsumption'!$C$2:$C$185,$C26,'Eurostat comsumption'!$D$2:$D$185,$D26)</f>
        <v>252.75399999999999</v>
      </c>
      <c r="O26" s="8">
        <f>SUMIFS('Eurostat comsumption'!O$2:O$185,'Eurostat comsumption'!$C$2:$C$185,$C26,'Eurostat comsumption'!$D$2:$D$185,$D26)</f>
        <v>256.53800000000001</v>
      </c>
      <c r="P26" s="8">
        <f>SUMIFS('Eurostat comsumption'!P$2:P$185,'Eurostat comsumption'!$C$2:$C$185,$C26,'Eurostat comsumption'!$D$2:$D$185,$D26)</f>
        <v>265.91199999999998</v>
      </c>
      <c r="Q26" s="8">
        <f>SUMIFS('Eurostat comsumption'!Q$2:Q$185,'Eurostat comsumption'!$C$2:$C$185,$C26,'Eurostat comsumption'!$D$2:$D$185,$D26)</f>
        <v>264.45</v>
      </c>
      <c r="R26" s="8">
        <f>SUMIFS('Eurostat comsumption'!R$2:R$185,'Eurostat comsumption'!$C$2:$C$185,$C26,'Eurostat comsumption'!$D$2:$D$185,$D26)</f>
        <v>270.21199999999999</v>
      </c>
      <c r="S26" s="8">
        <f>SUMIFS('Eurostat comsumption'!S$2:S$185,'Eurostat comsumption'!$C$2:$C$185,$C26,'Eurostat comsumption'!$D$2:$D$185,$D26)</f>
        <v>263.50400000000002</v>
      </c>
      <c r="T26" s="8">
        <f>SUMIFS('Eurostat comsumption'!T$2:T$185,'Eurostat comsumption'!$C$2:$C$185,$C26,'Eurostat comsumption'!$D$2:$D$185,$D26)</f>
        <v>272.10399999999998</v>
      </c>
      <c r="U26" s="8">
        <f>SUMIFS('Eurostat comsumption'!U$2:U$185,'Eurostat comsumption'!$C$2:$C$185,$C26,'Eurostat comsumption'!$D$2:$D$185,$D26)</f>
        <v>263.24599999999998</v>
      </c>
      <c r="V26" s="8">
        <f>SUMIFS('Eurostat comsumption'!V$2:V$185,'Eurostat comsumption'!$C$2:$C$185,$C26,'Eurostat comsumption'!$D$2:$D$185,$D26)</f>
        <v>266.084</v>
      </c>
      <c r="W26" s="8">
        <f>SUMIFS('Eurostat comsumption'!W$2:W$185,'Eurostat comsumption'!$C$2:$C$185,$C26,'Eurostat comsumption'!$D$2:$D$185,$D26)</f>
        <v>270.21199999999999</v>
      </c>
      <c r="X26" s="8">
        <f>SUMIFS('Eurostat comsumption'!X$2:X$185,'Eurostat comsumption'!$C$2:$C$185,$C26,'Eurostat comsumption'!$D$2:$D$185,$D26)</f>
        <v>263.93400000000003</v>
      </c>
      <c r="Y26" s="8">
        <f>SUMIFS('Eurostat comsumption'!Y$2:Y$185,'Eurostat comsumption'!$C$2:$C$185,$C26,'Eurostat comsumption'!$D$2:$D$185,$D26)</f>
        <v>269.69600000000003</v>
      </c>
      <c r="Z26" s="8">
        <f>SUMIFS('Eurostat comsumption'!Z$2:Z$185,'Eurostat comsumption'!$C$2:$C$185,$C26,'Eurostat comsumption'!$D$2:$D$185,$D26)</f>
        <v>275.19029999999998</v>
      </c>
      <c r="AA26">
        <f>Z26*(1+'RAW data extract'!AA$82)</f>
        <v>273.05352469242013</v>
      </c>
      <c r="AB26">
        <f>AA26*(1+'RAW data extract'!AB$82)</f>
        <v>271.05094909861953</v>
      </c>
      <c r="AC26">
        <f>AB26*(1+'RAW data extract'!AC$82)</f>
        <v>268.81965183242625</v>
      </c>
      <c r="AD26">
        <f>AC26*(1+'RAW data extract'!AD$82)</f>
        <v>266.41324344514834</v>
      </c>
      <c r="AE26">
        <f>AD26*(1+'RAW data extract'!AE$82)</f>
        <v>263.44098408464259</v>
      </c>
      <c r="AF26">
        <f>AE26*(1+'RAW data extract'!AF$82)</f>
        <v>260.32121615610191</v>
      </c>
      <c r="AG26">
        <f>AF26*(1+'RAW data extract'!AG$82)</f>
        <v>256.99068454426305</v>
      </c>
      <c r="AH26">
        <f>AG26*(1+'RAW data extract'!AH$82)</f>
        <v>253.11893491645549</v>
      </c>
      <c r="AI26">
        <f>AH26*(1+'RAW data extract'!AI$82)</f>
        <v>248.61804474335048</v>
      </c>
      <c r="AJ26">
        <f>AI26*(1+'RAW data extract'!AJ$82)</f>
        <v>243.44455335295049</v>
      </c>
      <c r="AK26">
        <f>AJ26*(1+'RAW data extract'!AK$82)</f>
        <v>237.22824837441709</v>
      </c>
      <c r="AL26">
        <f>AK26*(1+'RAW data extract'!AL$82)</f>
        <v>230.40818734767555</v>
      </c>
      <c r="AM26">
        <f>AL26*(1+'RAW data extract'!AM$82)</f>
        <v>223.11844740846638</v>
      </c>
      <c r="AN26">
        <f>AM26*(1+'RAW data extract'!AN$82)</f>
        <v>215.7171547627598</v>
      </c>
      <c r="AO26">
        <f>AN26*(1+'RAW data extract'!AO$82)</f>
        <v>208.24159010725521</v>
      </c>
      <c r="AP26">
        <f>AO26*(1+'RAW data extract'!AP$82)</f>
        <v>200.76542829277517</v>
      </c>
      <c r="AQ26">
        <f>AP26*(1+'RAW data extract'!AQ$82)</f>
        <v>193.33194416581668</v>
      </c>
      <c r="AR26">
        <f>AQ26*(1+'RAW data extract'!AR$82)</f>
        <v>186.25361352879182</v>
      </c>
      <c r="AS26">
        <f>AR26*(1+'RAW data extract'!AS$82)</f>
        <v>179.31226189109623</v>
      </c>
      <c r="AT26">
        <f>AS26*(1+'RAW data extract'!AT$82)</f>
        <v>172.56372169907965</v>
      </c>
      <c r="AU26">
        <f>AT26*(1+'RAW data extract'!AU$82)</f>
        <v>165.81518150706307</v>
      </c>
      <c r="AV26">
        <f>AU26*(1+'RAW data extract'!AV$82)</f>
        <v>159.0666413150465</v>
      </c>
      <c r="AW26">
        <f>AV26*(1+'RAW data extract'!AW$82)</f>
        <v>152.31810112302995</v>
      </c>
      <c r="AX26">
        <f>AW26*(1+'RAW data extract'!AX$82)</f>
        <v>145.59667785552185</v>
      </c>
      <c r="AY26">
        <f>AX26*(1+'RAW data extract'!AY$82)</f>
        <v>138.81982354935147</v>
      </c>
      <c r="AZ26">
        <f>AY26*(1+'RAW data extract'!AZ$82)</f>
        <v>131.99296984467364</v>
      </c>
      <c r="BA26">
        <f>AZ26*(1+'RAW data extract'!BA$82)</f>
        <v>125.28443080582885</v>
      </c>
      <c r="BB26">
        <f>BA26*(1+'RAW data extract'!BB$82)</f>
        <v>118.50108604210602</v>
      </c>
      <c r="BC26">
        <f>BB26*(1+'RAW data extract'!BC$82)</f>
        <v>111.72102470839023</v>
      </c>
      <c r="BD26">
        <f>BC26*(1+'RAW data extract'!BD$82)</f>
        <v>104.95702254472378</v>
      </c>
      <c r="BE26">
        <f>BD26*(1+'RAW data extract'!BE$82)</f>
        <v>98.200716579943887</v>
      </c>
      <c r="BF26">
        <f>BE26*(1+'RAW data extract'!BF$82)</f>
        <v>98.200716579943887</v>
      </c>
      <c r="BG26">
        <f>BF26*(1+'RAW data extract'!BG$82)</f>
        <v>98.200716579943887</v>
      </c>
      <c r="BH26">
        <f>BG26*(1+'RAW data extract'!BH$82)</f>
        <v>98.200716579943887</v>
      </c>
    </row>
    <row r="27" spans="1:60" x14ac:dyDescent="0.3">
      <c r="A27" s="4" t="s">
        <v>9</v>
      </c>
      <c r="B27" s="4" t="s">
        <v>10</v>
      </c>
      <c r="C27" s="4" t="s">
        <v>43</v>
      </c>
      <c r="D27" s="4" t="s">
        <v>20</v>
      </c>
      <c r="E27" s="4" t="s">
        <v>13</v>
      </c>
      <c r="F27" s="4" t="s">
        <v>14</v>
      </c>
      <c r="G27" s="4" t="s">
        <v>14</v>
      </c>
      <c r="H27" s="4" t="s">
        <v>15</v>
      </c>
      <c r="I27" s="4" t="s">
        <v>16</v>
      </c>
      <c r="J27" s="8">
        <f>SUMIFS('Eurostat comsumption'!J$2:J$185,'Eurostat comsumption'!$C$2:$C$185,$C27,'Eurostat comsumption'!$D$2:$D$185,$D27)</f>
        <v>0.16719999999999999</v>
      </c>
      <c r="K27" s="8">
        <f>SUMIFS('Eurostat comsumption'!K$2:K$185,'Eurostat comsumption'!$C$2:$C$185,$C27,'Eurostat comsumption'!$D$2:$D$185,$D27)</f>
        <v>0.19109999999999999</v>
      </c>
      <c r="L27" s="8">
        <f>SUMIFS('Eurostat comsumption'!L$2:L$185,'Eurostat comsumption'!$C$2:$C$185,$C27,'Eurostat comsumption'!$D$2:$D$185,$D27)</f>
        <v>0.19109999999999999</v>
      </c>
      <c r="M27" s="8">
        <f>SUMIFS('Eurostat comsumption'!M$2:M$185,'Eurostat comsumption'!$C$2:$C$185,$C27,'Eurostat comsumption'!$D$2:$D$185,$D27)</f>
        <v>0.215</v>
      </c>
      <c r="N27" s="8">
        <f>SUMIFS('Eurostat comsumption'!N$2:N$185,'Eurostat comsumption'!$C$2:$C$185,$C27,'Eurostat comsumption'!$D$2:$D$185,$D27)</f>
        <v>2.6063999999999998</v>
      </c>
      <c r="O27" s="8">
        <f>SUMIFS('Eurostat comsumption'!O$2:O$185,'Eurostat comsumption'!$C$2:$C$185,$C27,'Eurostat comsumption'!$D$2:$D$185,$D27)</f>
        <v>6.3489000000000004</v>
      </c>
      <c r="P27" s="8">
        <f>SUMIFS('Eurostat comsumption'!P$2:P$185,'Eurostat comsumption'!$C$2:$C$185,$C27,'Eurostat comsumption'!$D$2:$D$185,$D27)</f>
        <v>7.0903</v>
      </c>
      <c r="Q27" s="8">
        <f>SUMIFS('Eurostat comsumption'!Q$2:Q$185,'Eurostat comsumption'!$C$2:$C$185,$C27,'Eurostat comsumption'!$D$2:$D$185,$D27)</f>
        <v>10.629300000000001</v>
      </c>
      <c r="R27" s="8">
        <f>SUMIFS('Eurostat comsumption'!R$2:R$185,'Eurostat comsumption'!$C$2:$C$185,$C27,'Eurostat comsumption'!$D$2:$D$185,$D27)</f>
        <v>10.701000000000001</v>
      </c>
      <c r="S27" s="8">
        <f>SUMIFS('Eurostat comsumption'!S$2:S$185,'Eurostat comsumption'!$C$2:$C$185,$C27,'Eurostat comsumption'!$D$2:$D$185,$D27)</f>
        <v>7.5929000000000002</v>
      </c>
      <c r="T27" s="8">
        <f>SUMIFS('Eurostat comsumption'!T$2:T$185,'Eurostat comsumption'!$C$2:$C$185,$C27,'Eurostat comsumption'!$D$2:$D$185,$D27)</f>
        <v>9.0154999999999994</v>
      </c>
      <c r="U27" s="8">
        <f>SUMIFS('Eurostat comsumption'!U$2:U$185,'Eurostat comsumption'!$C$2:$C$185,$C27,'Eurostat comsumption'!$D$2:$D$185,$D27)</f>
        <v>8.8598999999999997</v>
      </c>
      <c r="V27" s="8">
        <f>SUMIFS('Eurostat comsumption'!V$2:V$185,'Eurostat comsumption'!$C$2:$C$185,$C27,'Eurostat comsumption'!$D$2:$D$185,$D27)</f>
        <v>10.390499999999999</v>
      </c>
      <c r="W27" s="8">
        <f>SUMIFS('Eurostat comsumption'!W$2:W$185,'Eurostat comsumption'!$C$2:$C$185,$C27,'Eurostat comsumption'!$D$2:$D$185,$D27)</f>
        <v>10.3188</v>
      </c>
      <c r="X27" s="8">
        <f>SUMIFS('Eurostat comsumption'!X$2:X$185,'Eurostat comsumption'!$C$2:$C$185,$C27,'Eurostat comsumption'!$D$2:$D$185,$D27)</f>
        <v>18.209900000000001</v>
      </c>
      <c r="Y27" s="8">
        <f>SUMIFS('Eurostat comsumption'!Y$2:Y$185,'Eurostat comsumption'!$C$2:$C$185,$C27,'Eurostat comsumption'!$D$2:$D$185,$D27)</f>
        <v>45.050699999999999</v>
      </c>
      <c r="Z27" s="8">
        <f>SUMIFS('Eurostat comsumption'!Z$2:Z$185,'Eurostat comsumption'!$C$2:$C$185,$C27,'Eurostat comsumption'!$D$2:$D$185,$D27)</f>
        <v>69.266900000000007</v>
      </c>
      <c r="AA27">
        <f>Z27*(1+'RAW data extract'!AA$82)</f>
        <v>68.729061996434467</v>
      </c>
      <c r="AB27">
        <f>AA27*(1+'RAW data extract'!AB$82)</f>
        <v>68.225002793046031</v>
      </c>
      <c r="AC27">
        <f>AB27*(1+'RAW data extract'!AC$82)</f>
        <v>67.663373096767913</v>
      </c>
      <c r="AD27">
        <f>AC27*(1+'RAW data extract'!AD$82)</f>
        <v>67.057666975873602</v>
      </c>
      <c r="AE27">
        <f>AD27*(1+'RAW data extract'!AE$82)</f>
        <v>66.309533077628586</v>
      </c>
      <c r="AF27">
        <f>AE27*(1+'RAW data extract'!AF$82)</f>
        <v>65.524270467974702</v>
      </c>
      <c r="AG27">
        <f>AF27*(1+'RAW data extract'!AG$82)</f>
        <v>64.685957489268404</v>
      </c>
      <c r="AH27">
        <f>AG27*(1+'RAW data extract'!AH$82)</f>
        <v>63.711416982955562</v>
      </c>
      <c r="AI27">
        <f>AH27*(1+'RAW data extract'!AI$82)</f>
        <v>62.578518368682282</v>
      </c>
      <c r="AJ27">
        <f>AI27*(1+'RAW data extract'!AJ$82)</f>
        <v>61.276322358177197</v>
      </c>
      <c r="AK27">
        <f>AJ27*(1+'RAW data extract'!AK$82)</f>
        <v>59.711644477751996</v>
      </c>
      <c r="AL27">
        <f>AK27*(1+'RAW data extract'!AL$82)</f>
        <v>57.994997905786327</v>
      </c>
      <c r="AM27">
        <f>AL27*(1+'RAW data extract'!AM$82)</f>
        <v>56.160130588896131</v>
      </c>
      <c r="AN27">
        <f>AM27*(1+'RAW data extract'!AN$82)</f>
        <v>54.297184847128001</v>
      </c>
      <c r="AO27">
        <f>AN27*(1+'RAW data extract'!AO$82)</f>
        <v>52.415544435251668</v>
      </c>
      <c r="AP27">
        <f>AO27*(1+'RAW data extract'!AP$82)</f>
        <v>50.533753715203005</v>
      </c>
      <c r="AQ27">
        <f>AP27*(1+'RAW data extract'!AQ$82)</f>
        <v>48.662705201961003</v>
      </c>
      <c r="AR27">
        <f>AQ27*(1+'RAW data extract'!AR$82)</f>
        <v>46.881050759919482</v>
      </c>
      <c r="AS27">
        <f>AR27*(1+'RAW data extract'!AS$82)</f>
        <v>45.133874679392306</v>
      </c>
      <c r="AT27">
        <f>AS27*(1+'RAW data extract'!AT$82)</f>
        <v>43.435230291758032</v>
      </c>
      <c r="AU27">
        <f>AT27*(1+'RAW data extract'!AU$82)</f>
        <v>41.73658590412375</v>
      </c>
      <c r="AV27">
        <f>AU27*(1+'RAW data extract'!AV$82)</f>
        <v>40.037941516489468</v>
      </c>
      <c r="AW27">
        <f>AV27*(1+'RAW data extract'!AW$82)</f>
        <v>38.3392971288552</v>
      </c>
      <c r="AX27">
        <f>AW27*(1+'RAW data extract'!AX$82)</f>
        <v>36.647478219074742</v>
      </c>
      <c r="AY27">
        <f>AX27*(1+'RAW data extract'!AY$82)</f>
        <v>34.941707014420828</v>
      </c>
      <c r="AZ27">
        <f>AY27*(1+'RAW data extract'!AZ$82)</f>
        <v>33.223350688356469</v>
      </c>
      <c r="BA27">
        <f>AZ27*(1+'RAW data extract'!BA$82)</f>
        <v>31.534774809229344</v>
      </c>
      <c r="BB27">
        <f>BA27*(1+'RAW data extract'!BB$82)</f>
        <v>29.827369920996318</v>
      </c>
      <c r="BC27">
        <f>BB27*(1+'RAW data extract'!BC$82)</f>
        <v>28.120791490011076</v>
      </c>
      <c r="BD27">
        <f>BC27*(1+'RAW data extract'!BD$82)</f>
        <v>26.418255239749104</v>
      </c>
      <c r="BE27">
        <f>BD27*(1+'RAW data extract'!BE$82)</f>
        <v>24.717656164738781</v>
      </c>
      <c r="BF27">
        <f>BE27*(1+'RAW data extract'!BF$82)</f>
        <v>24.717656164738781</v>
      </c>
      <c r="BG27">
        <f>BF27*(1+'RAW data extract'!BG$82)</f>
        <v>24.717656164738781</v>
      </c>
      <c r="BH27">
        <f>BG27*(1+'RAW data extract'!BH$82)</f>
        <v>24.717656164738781</v>
      </c>
    </row>
    <row r="28" spans="1:60" x14ac:dyDescent="0.3">
      <c r="A28" s="4" t="s">
        <v>9</v>
      </c>
      <c r="B28" s="4" t="s">
        <v>10</v>
      </c>
      <c r="C28" s="4" t="s">
        <v>43</v>
      </c>
      <c r="D28" s="4" t="s">
        <v>21</v>
      </c>
      <c r="E28" s="4" t="s">
        <v>13</v>
      </c>
      <c r="F28" s="4" t="s">
        <v>14</v>
      </c>
      <c r="G28" s="4" t="s">
        <v>14</v>
      </c>
      <c r="H28" s="4" t="s">
        <v>15</v>
      </c>
      <c r="I28" s="4" t="s">
        <v>16</v>
      </c>
      <c r="J28" s="8">
        <f>SUMIFS('Eurostat comsumption'!J$2:J$185,'Eurostat comsumption'!$C$2:$C$185,$C28,'Eurostat comsumption'!$D$2:$D$185,$D28)</f>
        <v>0</v>
      </c>
      <c r="K28" s="8">
        <f>SUMIFS('Eurostat comsumption'!K$2:K$185,'Eurostat comsumption'!$C$2:$C$185,$C28,'Eurostat comsumption'!$D$2:$D$185,$D28)</f>
        <v>0</v>
      </c>
      <c r="L28" s="8">
        <f>SUMIFS('Eurostat comsumption'!L$2:L$185,'Eurostat comsumption'!$C$2:$C$185,$C28,'Eurostat comsumption'!$D$2:$D$185,$D28)</f>
        <v>0</v>
      </c>
      <c r="M28" s="8">
        <f>SUMIFS('Eurostat comsumption'!M$2:M$185,'Eurostat comsumption'!$C$2:$C$185,$C28,'Eurostat comsumption'!$D$2:$D$185,$D28)</f>
        <v>0</v>
      </c>
      <c r="N28" s="8">
        <f>SUMIFS('Eurostat comsumption'!N$2:N$185,'Eurostat comsumption'!$C$2:$C$185,$C28,'Eurostat comsumption'!$D$2:$D$185,$D28)</f>
        <v>0</v>
      </c>
      <c r="O28" s="8">
        <f>SUMIFS('Eurostat comsumption'!O$2:O$185,'Eurostat comsumption'!$C$2:$C$185,$C28,'Eurostat comsumption'!$D$2:$D$185,$D28)</f>
        <v>0</v>
      </c>
      <c r="P28" s="8">
        <f>SUMIFS('Eurostat comsumption'!P$2:P$185,'Eurostat comsumption'!$C$2:$C$185,$C28,'Eurostat comsumption'!$D$2:$D$185,$D28)</f>
        <v>0</v>
      </c>
      <c r="Q28" s="8">
        <f>SUMIFS('Eurostat comsumption'!Q$2:Q$185,'Eurostat comsumption'!$C$2:$C$185,$C28,'Eurostat comsumption'!$D$2:$D$185,$D28)</f>
        <v>0</v>
      </c>
      <c r="R28" s="8">
        <f>SUMIFS('Eurostat comsumption'!R$2:R$185,'Eurostat comsumption'!$C$2:$C$185,$C28,'Eurostat comsumption'!$D$2:$D$185,$D28)</f>
        <v>0</v>
      </c>
      <c r="S28" s="8">
        <f>SUMIFS('Eurostat comsumption'!S$2:S$185,'Eurostat comsumption'!$C$2:$C$185,$C28,'Eurostat comsumption'!$D$2:$D$185,$D28)</f>
        <v>0</v>
      </c>
      <c r="T28" s="8">
        <f>SUMIFS('Eurostat comsumption'!T$2:T$185,'Eurostat comsumption'!$C$2:$C$185,$C28,'Eurostat comsumption'!$D$2:$D$185,$D28)</f>
        <v>0</v>
      </c>
      <c r="U28" s="8">
        <f>SUMIFS('Eurostat comsumption'!U$2:U$185,'Eurostat comsumption'!$C$2:$C$185,$C28,'Eurostat comsumption'!$D$2:$D$185,$D28)</f>
        <v>0</v>
      </c>
      <c r="V28" s="8">
        <f>SUMIFS('Eurostat comsumption'!V$2:V$185,'Eurostat comsumption'!$C$2:$C$185,$C28,'Eurostat comsumption'!$D$2:$D$185,$D28)</f>
        <v>0</v>
      </c>
      <c r="W28" s="8">
        <f>SUMIFS('Eurostat comsumption'!W$2:W$185,'Eurostat comsumption'!$C$2:$C$185,$C28,'Eurostat comsumption'!$D$2:$D$185,$D28)</f>
        <v>0</v>
      </c>
      <c r="X28" s="8">
        <f>SUMIFS('Eurostat comsumption'!X$2:X$185,'Eurostat comsumption'!$C$2:$C$185,$C28,'Eurostat comsumption'!$D$2:$D$185,$D28)</f>
        <v>0</v>
      </c>
      <c r="Y28" s="8">
        <f>SUMIFS('Eurostat comsumption'!Y$2:Y$185,'Eurostat comsumption'!$C$2:$C$185,$C28,'Eurostat comsumption'!$D$2:$D$185,$D28)</f>
        <v>0</v>
      </c>
      <c r="Z28" s="8">
        <f>SUMIFS('Eurostat comsumption'!Z$2:Z$185,'Eurostat comsumption'!$C$2:$C$185,$C28,'Eurostat comsumption'!$D$2:$D$185,$D28)</f>
        <v>0</v>
      </c>
      <c r="AA28">
        <f>Z28*(1+'RAW data extract'!AA$82)</f>
        <v>0</v>
      </c>
      <c r="AB28">
        <f>AA28*(1+'RAW data extract'!AB$82)</f>
        <v>0</v>
      </c>
      <c r="AC28">
        <f>AB28*(1+'RAW data extract'!AC$82)</f>
        <v>0</v>
      </c>
      <c r="AD28">
        <f>AC28*(1+'RAW data extract'!AD$82)</f>
        <v>0</v>
      </c>
      <c r="AE28">
        <f>AD28*(1+'RAW data extract'!AE$82)</f>
        <v>0</v>
      </c>
      <c r="AF28">
        <f>AE28*(1+'RAW data extract'!AF$82)</f>
        <v>0</v>
      </c>
      <c r="AG28">
        <f>AF28*(1+'RAW data extract'!AG$82)</f>
        <v>0</v>
      </c>
      <c r="AH28">
        <f>AG28*(1+'RAW data extract'!AH$82)</f>
        <v>0</v>
      </c>
      <c r="AI28">
        <f>AH28*(1+'RAW data extract'!AI$82)</f>
        <v>0</v>
      </c>
      <c r="AJ28">
        <f>AI28*(1+'RAW data extract'!AJ$82)</f>
        <v>0</v>
      </c>
      <c r="AK28">
        <f>AJ28*(1+'RAW data extract'!AK$82)</f>
        <v>0</v>
      </c>
      <c r="AL28">
        <f>AK28*(1+'RAW data extract'!AL$82)</f>
        <v>0</v>
      </c>
      <c r="AM28">
        <f>AL28*(1+'RAW data extract'!AM$82)</f>
        <v>0</v>
      </c>
      <c r="AN28">
        <f>AM28*(1+'RAW data extract'!AN$82)</f>
        <v>0</v>
      </c>
      <c r="AO28">
        <f>AN28*(1+'RAW data extract'!AO$82)</f>
        <v>0</v>
      </c>
      <c r="AP28">
        <f>AO28*(1+'RAW data extract'!AP$82)</f>
        <v>0</v>
      </c>
      <c r="AQ28">
        <f>AP28*(1+'RAW data extract'!AQ$82)</f>
        <v>0</v>
      </c>
      <c r="AR28">
        <f>AQ28*(1+'RAW data extract'!AR$82)</f>
        <v>0</v>
      </c>
      <c r="AS28">
        <f>AR28*(1+'RAW data extract'!AS$82)</f>
        <v>0</v>
      </c>
      <c r="AT28">
        <f>AS28*(1+'RAW data extract'!AT$82)</f>
        <v>0</v>
      </c>
      <c r="AU28">
        <f>AT28*(1+'RAW data extract'!AU$82)</f>
        <v>0</v>
      </c>
      <c r="AV28">
        <f>AU28*(1+'RAW data extract'!AV$82)</f>
        <v>0</v>
      </c>
      <c r="AW28">
        <f>AV28*(1+'RAW data extract'!AW$82)</f>
        <v>0</v>
      </c>
      <c r="AX28">
        <f>AW28*(1+'RAW data extract'!AX$82)</f>
        <v>0</v>
      </c>
      <c r="AY28">
        <f>AX28*(1+'RAW data extract'!AY$82)</f>
        <v>0</v>
      </c>
      <c r="AZ28">
        <f>AY28*(1+'RAW data extract'!AZ$82)</f>
        <v>0</v>
      </c>
      <c r="BA28">
        <f>AZ28*(1+'RAW data extract'!BA$82)</f>
        <v>0</v>
      </c>
      <c r="BB28">
        <f>BA28*(1+'RAW data extract'!BB$82)</f>
        <v>0</v>
      </c>
      <c r="BC28">
        <f>BB28*(1+'RAW data extract'!BC$82)</f>
        <v>0</v>
      </c>
      <c r="BD28">
        <f>BC28*(1+'RAW data extract'!BD$82)</f>
        <v>0</v>
      </c>
      <c r="BE28">
        <f>BD28*(1+'RAW data extract'!BE$82)</f>
        <v>0</v>
      </c>
      <c r="BF28">
        <f>BE28*(1+'RAW data extract'!BF$82)</f>
        <v>0</v>
      </c>
      <c r="BG28">
        <f>BF28*(1+'RAW data extract'!BG$82)</f>
        <v>0</v>
      </c>
      <c r="BH28">
        <f>BG28*(1+'RAW data extract'!BH$82)</f>
        <v>0</v>
      </c>
    </row>
    <row r="29" spans="1:60" x14ac:dyDescent="0.3">
      <c r="A29" s="4" t="s">
        <v>9</v>
      </c>
      <c r="B29" s="4" t="s">
        <v>10</v>
      </c>
      <c r="C29" s="4" t="s">
        <v>43</v>
      </c>
      <c r="D29" s="4" t="s">
        <v>22</v>
      </c>
      <c r="E29" s="4" t="s">
        <v>13</v>
      </c>
      <c r="F29" s="4" t="s">
        <v>14</v>
      </c>
      <c r="G29" s="4" t="s">
        <v>14</v>
      </c>
      <c r="H29" s="4" t="s">
        <v>15</v>
      </c>
      <c r="I29" s="4" t="s">
        <v>16</v>
      </c>
      <c r="J29" s="8">
        <f>SUMIFS('Eurostat comsumption'!J$2:J$185,'Eurostat comsumption'!$C$2:$C$185,$C29,'Eurostat comsumption'!$D$2:$D$185,$D29)</f>
        <v>5603.0770000000002</v>
      </c>
      <c r="K29" s="8">
        <f>SUMIFS('Eurostat comsumption'!K$2:K$185,'Eurostat comsumption'!$C$2:$C$185,$C29,'Eurostat comsumption'!$D$2:$D$185,$D29)</f>
        <v>5495.43</v>
      </c>
      <c r="L29" s="8">
        <f>SUMIFS('Eurostat comsumption'!L$2:L$185,'Eurostat comsumption'!$C$2:$C$185,$C29,'Eurostat comsumption'!$D$2:$D$185,$D29)</f>
        <v>5484.8919999999998</v>
      </c>
      <c r="M29" s="8">
        <f>SUMIFS('Eurostat comsumption'!M$2:M$185,'Eurostat comsumption'!$C$2:$C$185,$C29,'Eurostat comsumption'!$D$2:$D$185,$D29)</f>
        <v>5522.7449999999999</v>
      </c>
      <c r="N29" s="8">
        <f>SUMIFS('Eurostat comsumption'!N$2:N$185,'Eurostat comsumption'!$C$2:$C$185,$C29,'Eurostat comsumption'!$D$2:$D$185,$D29)</f>
        <v>5548.8320000000003</v>
      </c>
      <c r="O29" s="8">
        <f>SUMIFS('Eurostat comsumption'!O$2:O$185,'Eurostat comsumption'!$C$2:$C$185,$C29,'Eurostat comsumption'!$D$2:$D$185,$D29)</f>
        <v>5568.1750000000002</v>
      </c>
      <c r="P29" s="8">
        <f>SUMIFS('Eurostat comsumption'!P$2:P$185,'Eurostat comsumption'!$C$2:$C$185,$C29,'Eurostat comsumption'!$D$2:$D$185,$D29)</f>
        <v>5588.8119999999999</v>
      </c>
      <c r="Q29" s="8">
        <f>SUMIFS('Eurostat comsumption'!Q$2:Q$185,'Eurostat comsumption'!$C$2:$C$185,$C29,'Eurostat comsumption'!$D$2:$D$185,$D29)</f>
        <v>5697.6319999999996</v>
      </c>
      <c r="R29" s="8">
        <f>SUMIFS('Eurostat comsumption'!R$2:R$185,'Eurostat comsumption'!$C$2:$C$185,$C29,'Eurostat comsumption'!$D$2:$D$185,$D29)</f>
        <v>5822.18</v>
      </c>
      <c r="S29" s="8">
        <f>SUMIFS('Eurostat comsumption'!S$2:S$185,'Eurostat comsumption'!$C$2:$C$185,$C29,'Eurostat comsumption'!$D$2:$D$185,$D29)</f>
        <v>5754.6329999999998</v>
      </c>
      <c r="T29" s="8">
        <f>SUMIFS('Eurostat comsumption'!T$2:T$185,'Eurostat comsumption'!$C$2:$C$185,$C29,'Eurostat comsumption'!$D$2:$D$185,$D29)</f>
        <v>5726.2690000000002</v>
      </c>
      <c r="U29" s="8">
        <f>SUMIFS('Eurostat comsumption'!U$2:U$185,'Eurostat comsumption'!$C$2:$C$185,$C29,'Eurostat comsumption'!$D$2:$D$185,$D29)</f>
        <v>5652.8850000000002</v>
      </c>
      <c r="V29" s="8">
        <f>SUMIFS('Eurostat comsumption'!V$2:V$185,'Eurostat comsumption'!$C$2:$C$185,$C29,'Eurostat comsumption'!$D$2:$D$185,$D29)</f>
        <v>5697.1189999999997</v>
      </c>
      <c r="W29" s="8">
        <f>SUMIFS('Eurostat comsumption'!W$2:W$185,'Eurostat comsumption'!$C$2:$C$185,$C29,'Eurostat comsumption'!$D$2:$D$185,$D29)</f>
        <v>5679.5150000000003</v>
      </c>
      <c r="X29" s="8">
        <f>SUMIFS('Eurostat comsumption'!X$2:X$185,'Eurostat comsumption'!$C$2:$C$185,$C29,'Eurostat comsumption'!$D$2:$D$185,$D29)</f>
        <v>5611.4449999999997</v>
      </c>
      <c r="Y29" s="8">
        <f>SUMIFS('Eurostat comsumption'!Y$2:Y$185,'Eurostat comsumption'!$C$2:$C$185,$C29,'Eurostat comsumption'!$D$2:$D$185,$D29)</f>
        <v>5368.8</v>
      </c>
      <c r="Z29" s="8">
        <f>SUMIFS('Eurostat comsumption'!Z$2:Z$185,'Eurostat comsumption'!$C$2:$C$185,$C29,'Eurostat comsumption'!$D$2:$D$185,$D29)</f>
        <v>5389.6436999999996</v>
      </c>
      <c r="AA29">
        <f>Z29*(1+'RAW data extract'!AA$82)</f>
        <v>5347.7946320102728</v>
      </c>
      <c r="AB29">
        <f>AA29*(1+'RAW data extract'!AB$82)</f>
        <v>5308.573885737962</v>
      </c>
      <c r="AC29">
        <f>AB29*(1+'RAW data extract'!AC$82)</f>
        <v>5264.8735908744957</v>
      </c>
      <c r="AD29">
        <f>AC29*(1+'RAW data extract'!AD$82)</f>
        <v>5217.7437181859614</v>
      </c>
      <c r="AE29">
        <f>AD29*(1+'RAW data extract'!AE$82)</f>
        <v>5159.5315684949455</v>
      </c>
      <c r="AF29">
        <f>AE29*(1+'RAW data extract'!AF$82)</f>
        <v>5098.430441160438</v>
      </c>
      <c r="AG29">
        <f>AF29*(1+'RAW data extract'!AG$82)</f>
        <v>5033.2014751707275</v>
      </c>
      <c r="AH29">
        <f>AG29*(1+'RAW data extract'!AH$82)</f>
        <v>4957.3726723768414</v>
      </c>
      <c r="AI29">
        <f>AH29*(1+'RAW data extract'!AI$82)</f>
        <v>4869.2220567269896</v>
      </c>
      <c r="AJ29">
        <f>AI29*(1+'RAW data extract'!AJ$82)</f>
        <v>4767.8984443784675</v>
      </c>
      <c r="AK29">
        <f>AJ29*(1+'RAW data extract'!AK$82)</f>
        <v>4646.1511699838711</v>
      </c>
      <c r="AL29">
        <f>AK29*(1+'RAW data extract'!AL$82)</f>
        <v>4512.5792419530026</v>
      </c>
      <c r="AM29">
        <f>AL29*(1+'RAW data extract'!AM$82)</f>
        <v>4369.8085812938261</v>
      </c>
      <c r="AN29">
        <f>AM29*(1+'RAW data extract'!AN$82)</f>
        <v>4224.8531439844846</v>
      </c>
      <c r="AO29">
        <f>AN29*(1+'RAW data extract'!AO$82)</f>
        <v>4078.443078115582</v>
      </c>
      <c r="AP29">
        <f>AO29*(1+'RAW data extract'!AP$82)</f>
        <v>3932.0213167977122</v>
      </c>
      <c r="AQ29">
        <f>AP29*(1+'RAW data extract'!AQ$82)</f>
        <v>3786.4354044530119</v>
      </c>
      <c r="AR29">
        <f>AQ29*(1+'RAW data extract'!AR$82)</f>
        <v>3647.8052269926943</v>
      </c>
      <c r="AS29">
        <f>AR29*(1+'RAW data extract'!AS$82)</f>
        <v>3511.8578039781814</v>
      </c>
      <c r="AT29">
        <f>AS29*(1+'RAW data extract'!AT$82)</f>
        <v>3379.6866223264337</v>
      </c>
      <c r="AU29">
        <f>AT29*(1+'RAW data extract'!AU$82)</f>
        <v>3247.515440674686</v>
      </c>
      <c r="AV29">
        <f>AU29*(1+'RAW data extract'!AV$82)</f>
        <v>3115.3442590229383</v>
      </c>
      <c r="AW29">
        <f>AV29*(1+'RAW data extract'!AW$82)</f>
        <v>2983.1730773711911</v>
      </c>
      <c r="AX29">
        <f>AW29*(1+'RAW data extract'!AX$82)</f>
        <v>2851.5329847924972</v>
      </c>
      <c r="AY29">
        <f>AX29*(1+'RAW data extract'!AY$82)</f>
        <v>2718.807266927191</v>
      </c>
      <c r="AZ29">
        <f>AY29*(1+'RAW data extract'!AZ$82)</f>
        <v>2585.1023032702651</v>
      </c>
      <c r="BA29">
        <f>AZ29*(1+'RAW data extract'!BA$82)</f>
        <v>2453.7145502611152</v>
      </c>
      <c r="BB29">
        <f>BA29*(1+'RAW data extract'!BB$82)</f>
        <v>2320.8617158017369</v>
      </c>
      <c r="BC29">
        <f>BB29*(1+'RAW data extract'!BC$82)</f>
        <v>2188.0731878162851</v>
      </c>
      <c r="BD29">
        <f>BC29*(1+'RAW data extract'!BD$82)</f>
        <v>2055.5991811082317</v>
      </c>
      <c r="BE29">
        <f>BD29*(1+'RAW data extract'!BE$82)</f>
        <v>1923.2759056208747</v>
      </c>
      <c r="BF29">
        <f>BE29*(1+'RAW data extract'!BF$82)</f>
        <v>1923.2759056208747</v>
      </c>
      <c r="BG29">
        <f>BF29*(1+'RAW data extract'!BG$82)</f>
        <v>1923.2759056208747</v>
      </c>
      <c r="BH29">
        <f>BG29*(1+'RAW data extract'!BH$82)</f>
        <v>1923.2759056208747</v>
      </c>
    </row>
    <row r="30" spans="1:60" x14ac:dyDescent="0.3">
      <c r="A30" s="4" t="s">
        <v>9</v>
      </c>
      <c r="B30" s="4" t="s">
        <v>10</v>
      </c>
      <c r="C30" s="4" t="s">
        <v>25</v>
      </c>
      <c r="D30" s="4" t="s">
        <v>12</v>
      </c>
      <c r="E30" s="4" t="s">
        <v>13</v>
      </c>
      <c r="F30" s="4" t="s">
        <v>14</v>
      </c>
      <c r="G30" s="4" t="s">
        <v>14</v>
      </c>
      <c r="H30" s="4" t="s">
        <v>15</v>
      </c>
      <c r="I30" s="4" t="s">
        <v>16</v>
      </c>
      <c r="J30" s="8">
        <f>SUMIFS('Eurostat comsumption'!J$2:J$185,'Eurostat comsumption'!$C$2:$C$185,$C30,'Eurostat comsumption'!$D$2:$D$185,$D30)</f>
        <v>4368.2</v>
      </c>
      <c r="K30" s="8">
        <f>SUMIFS('Eurostat comsumption'!K$2:K$185,'Eurostat comsumption'!$C$2:$C$185,$C30,'Eurostat comsumption'!$D$2:$D$185,$D30)</f>
        <v>4578.5</v>
      </c>
      <c r="L30" s="8">
        <f>SUMIFS('Eurostat comsumption'!L$2:L$185,'Eurostat comsumption'!$C$2:$C$185,$C30,'Eurostat comsumption'!$D$2:$D$185,$D30)</f>
        <v>4780.5</v>
      </c>
      <c r="M30" s="8">
        <f>SUMIFS('Eurostat comsumption'!M$2:M$185,'Eurostat comsumption'!$C$2:$C$185,$C30,'Eurostat comsumption'!$D$2:$D$185,$D30)</f>
        <v>5410.6</v>
      </c>
      <c r="N30" s="8">
        <f>SUMIFS('Eurostat comsumption'!N$2:N$185,'Eurostat comsumption'!$C$2:$C$185,$C30,'Eurostat comsumption'!$D$2:$D$185,$D30)</f>
        <v>5693</v>
      </c>
      <c r="O30" s="8">
        <f>SUMIFS('Eurostat comsumption'!O$2:O$185,'Eurostat comsumption'!$C$2:$C$185,$C30,'Eurostat comsumption'!$D$2:$D$185,$D30)</f>
        <v>6095.1</v>
      </c>
      <c r="P30" s="8">
        <f>SUMIFS('Eurostat comsumption'!P$2:P$185,'Eurostat comsumption'!$C$2:$C$185,$C30,'Eurostat comsumption'!$D$2:$D$185,$D30)</f>
        <v>6334.8</v>
      </c>
      <c r="Q30" s="8">
        <f>SUMIFS('Eurostat comsumption'!Q$2:Q$185,'Eurostat comsumption'!$C$2:$C$185,$C30,'Eurostat comsumption'!$D$2:$D$185,$D30)</f>
        <v>6680.8</v>
      </c>
      <c r="R30" s="8">
        <f>SUMIFS('Eurostat comsumption'!R$2:R$185,'Eurostat comsumption'!$C$2:$C$185,$C30,'Eurostat comsumption'!$D$2:$D$185,$D30)</f>
        <v>6715.6</v>
      </c>
      <c r="S30" s="8">
        <f>SUMIFS('Eurostat comsumption'!S$2:S$185,'Eurostat comsumption'!$C$2:$C$185,$C30,'Eurostat comsumption'!$D$2:$D$185,$D30)</f>
        <v>6595</v>
      </c>
      <c r="T30" s="8">
        <f>SUMIFS('Eurostat comsumption'!T$2:T$185,'Eurostat comsumption'!$C$2:$C$185,$C30,'Eurostat comsumption'!$D$2:$D$185,$D30)</f>
        <v>6229.5</v>
      </c>
      <c r="U30" s="8">
        <f>SUMIFS('Eurostat comsumption'!U$2:U$185,'Eurostat comsumption'!$C$2:$C$185,$C30,'Eurostat comsumption'!$D$2:$D$185,$D30)</f>
        <v>6245.9</v>
      </c>
      <c r="V30" s="8">
        <f>SUMIFS('Eurostat comsumption'!V$2:V$185,'Eurostat comsumption'!$C$2:$C$185,$C30,'Eurostat comsumption'!$D$2:$D$185,$D30)</f>
        <v>6082.6</v>
      </c>
      <c r="W30" s="8">
        <f>SUMIFS('Eurostat comsumption'!W$2:W$185,'Eurostat comsumption'!$C$2:$C$185,$C30,'Eurostat comsumption'!$D$2:$D$185,$D30)</f>
        <v>6022.1</v>
      </c>
      <c r="X30" s="8">
        <f>SUMIFS('Eurostat comsumption'!X$2:X$185,'Eurostat comsumption'!$C$2:$C$185,$C30,'Eurostat comsumption'!$D$2:$D$185,$D30)</f>
        <v>6241.4</v>
      </c>
      <c r="Y30" s="8">
        <f>SUMIFS('Eurostat comsumption'!Y$2:Y$185,'Eurostat comsumption'!$C$2:$C$185,$C30,'Eurostat comsumption'!$D$2:$D$185,$D30)</f>
        <v>6490</v>
      </c>
      <c r="Z30" s="8">
        <f>SUMIFS('Eurostat comsumption'!Z$2:Z$185,'Eurostat comsumption'!$C$2:$C$185,$C30,'Eurostat comsumption'!$D$2:$D$185,$D30)</f>
        <v>6733.6</v>
      </c>
      <c r="AA30">
        <f>Z30*(1+'RAW data extract'!AA$82)</f>
        <v>6681.3154892046714</v>
      </c>
      <c r="AB30">
        <f>AA30*(1+'RAW data extract'!AB$82)</f>
        <v>6632.3146958685129</v>
      </c>
      <c r="AC30">
        <f>AB30*(1+'RAW data extract'!AC$82)</f>
        <v>6577.7173380705126</v>
      </c>
      <c r="AD30">
        <f>AC30*(1+'RAW data extract'!AD$82)</f>
        <v>6518.8352062636341</v>
      </c>
      <c r="AE30">
        <f>AD30*(1+'RAW data extract'!AE$82)</f>
        <v>6446.1073316623078</v>
      </c>
      <c r="AF30">
        <f>AE30*(1+'RAW data extract'!AF$82)</f>
        <v>6369.7700867680605</v>
      </c>
      <c r="AG30">
        <f>AF30*(1+'RAW data extract'!AG$82)</f>
        <v>6288.275689394759</v>
      </c>
      <c r="AH30">
        <f>AG30*(1+'RAW data extract'!AH$82)</f>
        <v>6193.5382902429537</v>
      </c>
      <c r="AI30">
        <f>AH30*(1+'RAW data extract'!AI$82)</f>
        <v>6083.4065229909102</v>
      </c>
      <c r="AJ30">
        <f>AI30*(1+'RAW data extract'!AJ$82)</f>
        <v>5956.8169534225153</v>
      </c>
      <c r="AK30">
        <f>AJ30*(1+'RAW data extract'!AK$82)</f>
        <v>5804.71089734622</v>
      </c>
      <c r="AL30">
        <f>AK30*(1+'RAW data extract'!AL$82)</f>
        <v>5637.8316035278449</v>
      </c>
      <c r="AM30">
        <f>AL30*(1+'RAW data extract'!AM$82)</f>
        <v>5459.4597900785375</v>
      </c>
      <c r="AN30">
        <f>AM30*(1+'RAW data extract'!AN$82)</f>
        <v>5278.3584062029795</v>
      </c>
      <c r="AO30">
        <f>AN30*(1+'RAW data extract'!AO$82)</f>
        <v>5095.4396690080066</v>
      </c>
      <c r="AP30">
        <f>AO30*(1+'RAW data extract'!AP$82)</f>
        <v>4912.5063199983106</v>
      </c>
      <c r="AQ30">
        <f>AP30*(1+'RAW data extract'!AQ$82)</f>
        <v>4730.617246447071</v>
      </c>
      <c r="AR30">
        <f>AQ30*(1+'RAW data extract'!AR$82)</f>
        <v>4557.4183830515567</v>
      </c>
      <c r="AS30">
        <f>AR30*(1+'RAW data extract'!AS$82)</f>
        <v>4387.5712431356978</v>
      </c>
      <c r="AT30">
        <f>AS30*(1+'RAW data extract'!AT$82)</f>
        <v>4222.4419844482991</v>
      </c>
      <c r="AU30">
        <f>AT30*(1+'RAW data extract'!AU$82)</f>
        <v>4057.3127257609003</v>
      </c>
      <c r="AV30">
        <f>AU30*(1+'RAW data extract'!AV$82)</f>
        <v>3892.1834670735016</v>
      </c>
      <c r="AW30">
        <f>AV30*(1+'RAW data extract'!AW$82)</f>
        <v>3727.0542083861037</v>
      </c>
      <c r="AX30">
        <f>AW30*(1+'RAW data extract'!AX$82)</f>
        <v>3562.5884706253883</v>
      </c>
      <c r="AY30">
        <f>AX30*(1+'RAW data extract'!AY$82)</f>
        <v>3396.7663971146985</v>
      </c>
      <c r="AZ30">
        <f>AY30*(1+'RAW data extract'!AZ$82)</f>
        <v>3229.7208940362152</v>
      </c>
      <c r="BA30">
        <f>AZ30*(1+'RAW data extract'!BA$82)</f>
        <v>3065.5704189941616</v>
      </c>
      <c r="BB30">
        <f>BA30*(1+'RAW data extract'!BB$82)</f>
        <v>2899.5895312193961</v>
      </c>
      <c r="BC30">
        <f>BB30*(1+'RAW data extract'!BC$82)</f>
        <v>2733.6889853182192</v>
      </c>
      <c r="BD30">
        <f>BC30*(1+'RAW data extract'!BD$82)</f>
        <v>2568.1813894136239</v>
      </c>
      <c r="BE30">
        <f>BD30*(1+'RAW data extract'!BE$82)</f>
        <v>2402.8621109200071</v>
      </c>
      <c r="BF30">
        <f>BE30*(1+'RAW data extract'!BF$82)</f>
        <v>2402.8621109200071</v>
      </c>
      <c r="BG30">
        <f>BF30*(1+'RAW data extract'!BG$82)</f>
        <v>2402.8621109200071</v>
      </c>
      <c r="BH30">
        <f>BG30*(1+'RAW data extract'!BH$82)</f>
        <v>2402.8621109200071</v>
      </c>
    </row>
    <row r="31" spans="1:60" x14ac:dyDescent="0.3">
      <c r="A31" s="4" t="s">
        <v>9</v>
      </c>
      <c r="B31" s="4" t="s">
        <v>10</v>
      </c>
      <c r="C31" s="4" t="s">
        <v>25</v>
      </c>
      <c r="D31" s="4" t="s">
        <v>17</v>
      </c>
      <c r="E31" s="4" t="s">
        <v>13</v>
      </c>
      <c r="F31" s="4" t="s">
        <v>14</v>
      </c>
      <c r="G31" s="4" t="s">
        <v>14</v>
      </c>
      <c r="H31" s="4" t="s">
        <v>15</v>
      </c>
      <c r="I31" s="4" t="s">
        <v>16</v>
      </c>
      <c r="J31" s="8">
        <f>SUMIFS('Eurostat comsumption'!J$2:J$185,'Eurostat comsumption'!$C$2:$C$185,$C31,'Eurostat comsumption'!$D$2:$D$185,$D31)</f>
        <v>29.2</v>
      </c>
      <c r="K31" s="8">
        <f>SUMIFS('Eurostat comsumption'!K$2:K$185,'Eurostat comsumption'!$C$2:$C$185,$C31,'Eurostat comsumption'!$D$2:$D$185,$D31)</f>
        <v>30.6</v>
      </c>
      <c r="L31" s="8">
        <f>SUMIFS('Eurostat comsumption'!L$2:L$185,'Eurostat comsumption'!$C$2:$C$185,$C31,'Eurostat comsumption'!$D$2:$D$185,$D31)</f>
        <v>33.200000000000003</v>
      </c>
      <c r="M31" s="8">
        <f>SUMIFS('Eurostat comsumption'!M$2:M$185,'Eurostat comsumption'!$C$2:$C$185,$C31,'Eurostat comsumption'!$D$2:$D$185,$D31)</f>
        <v>32.5</v>
      </c>
      <c r="N31" s="8">
        <f>SUMIFS('Eurostat comsumption'!N$2:N$185,'Eurostat comsumption'!$C$2:$C$185,$C31,'Eurostat comsumption'!$D$2:$D$185,$D31)</f>
        <v>34.9</v>
      </c>
      <c r="O31" s="8">
        <f>SUMIFS('Eurostat comsumption'!O$2:O$185,'Eurostat comsumption'!$C$2:$C$185,$C31,'Eurostat comsumption'!$D$2:$D$185,$D31)</f>
        <v>38.700000000000003</v>
      </c>
      <c r="P31" s="8">
        <f>SUMIFS('Eurostat comsumption'!P$2:P$185,'Eurostat comsumption'!$C$2:$C$185,$C31,'Eurostat comsumption'!$D$2:$D$185,$D31)</f>
        <v>43.9</v>
      </c>
      <c r="Q31" s="8">
        <f>SUMIFS('Eurostat comsumption'!Q$2:Q$185,'Eurostat comsumption'!$C$2:$C$185,$C31,'Eurostat comsumption'!$D$2:$D$185,$D31)</f>
        <v>56.2</v>
      </c>
      <c r="R31" s="8">
        <f>SUMIFS('Eurostat comsumption'!R$2:R$185,'Eurostat comsumption'!$C$2:$C$185,$C31,'Eurostat comsumption'!$D$2:$D$185,$D31)</f>
        <v>68.7</v>
      </c>
      <c r="S31" s="8">
        <f>SUMIFS('Eurostat comsumption'!S$2:S$185,'Eurostat comsumption'!$C$2:$C$185,$C31,'Eurostat comsumption'!$D$2:$D$185,$D31)</f>
        <v>72.2</v>
      </c>
      <c r="T31" s="8">
        <f>SUMIFS('Eurostat comsumption'!T$2:T$185,'Eurostat comsumption'!$C$2:$C$185,$C31,'Eurostat comsumption'!$D$2:$D$185,$D31)</f>
        <v>74</v>
      </c>
      <c r="U31" s="8">
        <f>SUMIFS('Eurostat comsumption'!U$2:U$185,'Eurostat comsumption'!$C$2:$C$185,$C31,'Eurostat comsumption'!$D$2:$D$185,$D31)</f>
        <v>73</v>
      </c>
      <c r="V31" s="8">
        <f>SUMIFS('Eurostat comsumption'!V$2:V$185,'Eurostat comsumption'!$C$2:$C$185,$C31,'Eurostat comsumption'!$D$2:$D$185,$D31)</f>
        <v>51</v>
      </c>
      <c r="W31" s="8">
        <f>SUMIFS('Eurostat comsumption'!W$2:W$185,'Eurostat comsumption'!$C$2:$C$185,$C31,'Eurostat comsumption'!$D$2:$D$185,$D31)</f>
        <v>53.4</v>
      </c>
      <c r="X31" s="8">
        <f>SUMIFS('Eurostat comsumption'!X$2:X$185,'Eurostat comsumption'!$C$2:$C$185,$C31,'Eurostat comsumption'!$D$2:$D$185,$D31)</f>
        <v>60.7</v>
      </c>
      <c r="Y31" s="8">
        <f>SUMIFS('Eurostat comsumption'!Y$2:Y$185,'Eurostat comsumption'!$C$2:$C$185,$C31,'Eurostat comsumption'!$D$2:$D$185,$D31)</f>
        <v>66.400000000000006</v>
      </c>
      <c r="Z31" s="8">
        <f>SUMIFS('Eurostat comsumption'!Z$2:Z$185,'Eurostat comsumption'!$C$2:$C$185,$C31,'Eurostat comsumption'!$D$2:$D$185,$D31)</f>
        <v>54.5</v>
      </c>
      <c r="AA31">
        <f>Z31*(1+'RAW data extract'!AA$82)</f>
        <v>54.076822823104223</v>
      </c>
      <c r="AB31">
        <f>AA31*(1+'RAW data extract'!AB$82)</f>
        <v>53.680223197818989</v>
      </c>
      <c r="AC31">
        <f>AB31*(1+'RAW data extract'!AC$82)</f>
        <v>53.238326441256227</v>
      </c>
      <c r="AD31">
        <f>AC31*(1+'RAW data extract'!AD$82)</f>
        <v>52.761749842783658</v>
      </c>
      <c r="AE31">
        <f>AD31*(1+'RAW data extract'!AE$82)</f>
        <v>52.173109417784808</v>
      </c>
      <c r="AF31">
        <f>AE31*(1+'RAW data extract'!AF$82)</f>
        <v>51.555255692179415</v>
      </c>
      <c r="AG31">
        <f>AF31*(1+'RAW data extract'!AG$82)</f>
        <v>50.895661321137929</v>
      </c>
      <c r="AH31">
        <f>AG31*(1+'RAW data extract'!AH$82)</f>
        <v>50.128881551954521</v>
      </c>
      <c r="AI31">
        <f>AH31*(1+'RAW data extract'!AI$82)</f>
        <v>49.237503787424941</v>
      </c>
      <c r="AJ31">
        <f>AI31*(1+'RAW data extract'!AJ$82)</f>
        <v>48.212920868707236</v>
      </c>
      <c r="AK31">
        <f>AJ31*(1+'RAW data extract'!AK$82)</f>
        <v>46.981814171523247</v>
      </c>
      <c r="AL31">
        <f>AK31*(1+'RAW data extract'!AL$82)</f>
        <v>45.631136745911178</v>
      </c>
      <c r="AM31">
        <f>AL31*(1+'RAW data extract'!AM$82)</f>
        <v>44.187441867541921</v>
      </c>
      <c r="AN31">
        <f>AM31*(1+'RAW data extract'!AN$82)</f>
        <v>42.721654558937622</v>
      </c>
      <c r="AO31">
        <f>AN31*(1+'RAW data extract'!AO$82)</f>
        <v>41.241158067146301</v>
      </c>
      <c r="AP31">
        <f>AO31*(1+'RAW data extract'!AP$82)</f>
        <v>39.760543311142321</v>
      </c>
      <c r="AQ31">
        <f>AP31*(1+'RAW data extract'!AQ$82)</f>
        <v>38.288380647998899</v>
      </c>
      <c r="AR31">
        <f>AQ31*(1+'RAW data extract'!AR$82)</f>
        <v>36.88655427651031</v>
      </c>
      <c r="AS31">
        <f>AR31*(1+'RAW data extract'!AS$82)</f>
        <v>35.511855879603118</v>
      </c>
      <c r="AT31">
        <f>AS31*(1+'RAW data extract'!AT$82)</f>
        <v>34.175342781340191</v>
      </c>
      <c r="AU31">
        <f>AT31*(1+'RAW data extract'!AU$82)</f>
        <v>32.838829683077265</v>
      </c>
      <c r="AV31">
        <f>AU31*(1+'RAW data extract'!AV$82)</f>
        <v>31.502316584814338</v>
      </c>
      <c r="AW31">
        <f>AV31*(1+'RAW data extract'!AW$82)</f>
        <v>30.165803486551418</v>
      </c>
      <c r="AX31">
        <f>AW31*(1+'RAW data extract'!AX$82)</f>
        <v>28.834660753398428</v>
      </c>
      <c r="AY31">
        <f>AX31*(1+'RAW data extract'!AY$82)</f>
        <v>27.492540192876181</v>
      </c>
      <c r="AZ31">
        <f>AY31*(1+'RAW data extract'!AZ$82)</f>
        <v>26.140517512916379</v>
      </c>
      <c r="BA31">
        <f>AZ31*(1+'RAW data extract'!BA$82)</f>
        <v>24.811926433881105</v>
      </c>
      <c r="BB31">
        <f>BA31*(1+'RAW data extract'!BB$82)</f>
        <v>23.4685204721779</v>
      </c>
      <c r="BC31">
        <f>BB31*(1+'RAW data extract'!BC$82)</f>
        <v>22.125764776619189</v>
      </c>
      <c r="BD31">
        <f>BC31*(1+'RAW data extract'!BD$82)</f>
        <v>20.786189515718565</v>
      </c>
      <c r="BE31">
        <f>BD31*(1+'RAW data extract'!BE$82)</f>
        <v>19.448138446765537</v>
      </c>
      <c r="BF31">
        <f>BE31*(1+'RAW data extract'!BF$82)</f>
        <v>19.448138446765537</v>
      </c>
      <c r="BG31">
        <f>BF31*(1+'RAW data extract'!BG$82)</f>
        <v>19.448138446765537</v>
      </c>
      <c r="BH31">
        <f>BG31*(1+'RAW data extract'!BH$82)</f>
        <v>19.448138446765537</v>
      </c>
    </row>
    <row r="32" spans="1:60" x14ac:dyDescent="0.3">
      <c r="A32" s="4" t="s">
        <v>9</v>
      </c>
      <c r="B32" s="4" t="s">
        <v>10</v>
      </c>
      <c r="C32" s="4" t="s">
        <v>25</v>
      </c>
      <c r="D32" s="4" t="s">
        <v>18</v>
      </c>
      <c r="E32" s="4" t="s">
        <v>13</v>
      </c>
      <c r="F32" s="4" t="s">
        <v>14</v>
      </c>
      <c r="G32" s="4" t="s">
        <v>14</v>
      </c>
      <c r="H32" s="4" t="s">
        <v>15</v>
      </c>
      <c r="I32" s="4" t="s">
        <v>16</v>
      </c>
      <c r="J32" s="8">
        <f>SUMIFS('Eurostat comsumption'!J$2:J$185,'Eurostat comsumption'!$C$2:$C$185,$C32,'Eurostat comsumption'!$D$2:$D$185,$D32)</f>
        <v>0</v>
      </c>
      <c r="K32" s="8">
        <f>SUMIFS('Eurostat comsumption'!K$2:K$185,'Eurostat comsumption'!$C$2:$C$185,$C32,'Eurostat comsumption'!$D$2:$D$185,$D32)</f>
        <v>0</v>
      </c>
      <c r="L32" s="8">
        <f>SUMIFS('Eurostat comsumption'!L$2:L$185,'Eurostat comsumption'!$C$2:$C$185,$C32,'Eurostat comsumption'!$D$2:$D$185,$D32)</f>
        <v>0</v>
      </c>
      <c r="M32" s="8">
        <f>SUMIFS('Eurostat comsumption'!M$2:M$185,'Eurostat comsumption'!$C$2:$C$185,$C32,'Eurostat comsumption'!$D$2:$D$185,$D32)</f>
        <v>0</v>
      </c>
      <c r="N32" s="8">
        <f>SUMIFS('Eurostat comsumption'!N$2:N$185,'Eurostat comsumption'!$C$2:$C$185,$C32,'Eurostat comsumption'!$D$2:$D$185,$D32)</f>
        <v>0</v>
      </c>
      <c r="O32" s="8">
        <f>SUMIFS('Eurostat comsumption'!O$2:O$185,'Eurostat comsumption'!$C$2:$C$185,$C32,'Eurostat comsumption'!$D$2:$D$185,$D32)</f>
        <v>0</v>
      </c>
      <c r="P32" s="8">
        <f>SUMIFS('Eurostat comsumption'!P$2:P$185,'Eurostat comsumption'!$C$2:$C$185,$C32,'Eurostat comsumption'!$D$2:$D$185,$D32)</f>
        <v>0</v>
      </c>
      <c r="Q32" s="8">
        <f>SUMIFS('Eurostat comsumption'!Q$2:Q$185,'Eurostat comsumption'!$C$2:$C$185,$C32,'Eurostat comsumption'!$D$2:$D$185,$D32)</f>
        <v>0</v>
      </c>
      <c r="R32" s="8">
        <f>SUMIFS('Eurostat comsumption'!R$2:R$185,'Eurostat comsumption'!$C$2:$C$185,$C32,'Eurostat comsumption'!$D$2:$D$185,$D32)</f>
        <v>0</v>
      </c>
      <c r="S32" s="8">
        <f>SUMIFS('Eurostat comsumption'!S$2:S$185,'Eurostat comsumption'!$C$2:$C$185,$C32,'Eurostat comsumption'!$D$2:$D$185,$D32)</f>
        <v>0</v>
      </c>
      <c r="T32" s="8">
        <f>SUMIFS('Eurostat comsumption'!T$2:T$185,'Eurostat comsumption'!$C$2:$C$185,$C32,'Eurostat comsumption'!$D$2:$D$185,$D32)</f>
        <v>0</v>
      </c>
      <c r="U32" s="8">
        <f>SUMIFS('Eurostat comsumption'!U$2:U$185,'Eurostat comsumption'!$C$2:$C$185,$C32,'Eurostat comsumption'!$D$2:$D$185,$D32)</f>
        <v>0</v>
      </c>
      <c r="V32" s="8">
        <f>SUMIFS('Eurostat comsumption'!V$2:V$185,'Eurostat comsumption'!$C$2:$C$185,$C32,'Eurostat comsumption'!$D$2:$D$185,$D32)</f>
        <v>0</v>
      </c>
      <c r="W32" s="8">
        <f>SUMIFS('Eurostat comsumption'!W$2:W$185,'Eurostat comsumption'!$C$2:$C$185,$C32,'Eurostat comsumption'!$D$2:$D$185,$D32)</f>
        <v>0</v>
      </c>
      <c r="X32" s="8">
        <f>SUMIFS('Eurostat comsumption'!X$2:X$185,'Eurostat comsumption'!$C$2:$C$185,$C32,'Eurostat comsumption'!$D$2:$D$185,$D32)</f>
        <v>0</v>
      </c>
      <c r="Y32" s="8">
        <f>SUMIFS('Eurostat comsumption'!Y$2:Y$185,'Eurostat comsumption'!$C$2:$C$185,$C32,'Eurostat comsumption'!$D$2:$D$185,$D32)</f>
        <v>0</v>
      </c>
      <c r="Z32" s="8">
        <f>SUMIFS('Eurostat comsumption'!Z$2:Z$185,'Eurostat comsumption'!$C$2:$C$185,$C32,'Eurostat comsumption'!$D$2:$D$185,$D32)</f>
        <v>0</v>
      </c>
      <c r="AA32">
        <f>Z32*(1+'RAW data extract'!AA$82)</f>
        <v>0</v>
      </c>
      <c r="AB32">
        <f>AA32*(1+'RAW data extract'!AB$82)</f>
        <v>0</v>
      </c>
      <c r="AC32">
        <f>AB32*(1+'RAW data extract'!AC$82)</f>
        <v>0</v>
      </c>
      <c r="AD32">
        <f>AC32*(1+'RAW data extract'!AD$82)</f>
        <v>0</v>
      </c>
      <c r="AE32">
        <f>AD32*(1+'RAW data extract'!AE$82)</f>
        <v>0</v>
      </c>
      <c r="AF32">
        <f>AE32*(1+'RAW data extract'!AF$82)</f>
        <v>0</v>
      </c>
      <c r="AG32">
        <f>AF32*(1+'RAW data extract'!AG$82)</f>
        <v>0</v>
      </c>
      <c r="AH32">
        <f>AG32*(1+'RAW data extract'!AH$82)</f>
        <v>0</v>
      </c>
      <c r="AI32">
        <f>AH32*(1+'RAW data extract'!AI$82)</f>
        <v>0</v>
      </c>
      <c r="AJ32">
        <f>AI32*(1+'RAW data extract'!AJ$82)</f>
        <v>0</v>
      </c>
      <c r="AK32">
        <f>AJ32*(1+'RAW data extract'!AK$82)</f>
        <v>0</v>
      </c>
      <c r="AL32">
        <f>AK32*(1+'RAW data extract'!AL$82)</f>
        <v>0</v>
      </c>
      <c r="AM32">
        <f>AL32*(1+'RAW data extract'!AM$82)</f>
        <v>0</v>
      </c>
      <c r="AN32">
        <f>AM32*(1+'RAW data extract'!AN$82)</f>
        <v>0</v>
      </c>
      <c r="AO32">
        <f>AN32*(1+'RAW data extract'!AO$82)</f>
        <v>0</v>
      </c>
      <c r="AP32">
        <f>AO32*(1+'RAW data extract'!AP$82)</f>
        <v>0</v>
      </c>
      <c r="AQ32">
        <f>AP32*(1+'RAW data extract'!AQ$82)</f>
        <v>0</v>
      </c>
      <c r="AR32">
        <f>AQ32*(1+'RAW data extract'!AR$82)</f>
        <v>0</v>
      </c>
      <c r="AS32">
        <f>AR32*(1+'RAW data extract'!AS$82)</f>
        <v>0</v>
      </c>
      <c r="AT32">
        <f>AS32*(1+'RAW data extract'!AT$82)</f>
        <v>0</v>
      </c>
      <c r="AU32">
        <f>AT32*(1+'RAW data extract'!AU$82)</f>
        <v>0</v>
      </c>
      <c r="AV32">
        <f>AU32*(1+'RAW data extract'!AV$82)</f>
        <v>0</v>
      </c>
      <c r="AW32">
        <f>AV32*(1+'RAW data extract'!AW$82)</f>
        <v>0</v>
      </c>
      <c r="AX32">
        <f>AW32*(1+'RAW data extract'!AX$82)</f>
        <v>0</v>
      </c>
      <c r="AY32">
        <f>AX32*(1+'RAW data extract'!AY$82)</f>
        <v>0</v>
      </c>
      <c r="AZ32">
        <f>AY32*(1+'RAW data extract'!AZ$82)</f>
        <v>0</v>
      </c>
      <c r="BA32">
        <f>AZ32*(1+'RAW data extract'!BA$82)</f>
        <v>0</v>
      </c>
      <c r="BB32">
        <f>BA32*(1+'RAW data extract'!BB$82)</f>
        <v>0</v>
      </c>
      <c r="BC32">
        <f>BB32*(1+'RAW data extract'!BC$82)</f>
        <v>0</v>
      </c>
      <c r="BD32">
        <f>BC32*(1+'RAW data extract'!BD$82)</f>
        <v>0</v>
      </c>
      <c r="BE32">
        <f>BD32*(1+'RAW data extract'!BE$82)</f>
        <v>0</v>
      </c>
      <c r="BF32">
        <f>BE32*(1+'RAW data extract'!BF$82)</f>
        <v>0</v>
      </c>
      <c r="BG32">
        <f>BF32*(1+'RAW data extract'!BG$82)</f>
        <v>0</v>
      </c>
      <c r="BH32">
        <f>BG32*(1+'RAW data extract'!BH$82)</f>
        <v>0</v>
      </c>
    </row>
    <row r="33" spans="1:60" x14ac:dyDescent="0.3">
      <c r="A33" s="4" t="s">
        <v>9</v>
      </c>
      <c r="B33" s="4" t="s">
        <v>10</v>
      </c>
      <c r="C33" s="4" t="s">
        <v>25</v>
      </c>
      <c r="D33" s="4" t="s">
        <v>19</v>
      </c>
      <c r="E33" s="4" t="s">
        <v>13</v>
      </c>
      <c r="F33" s="4" t="s">
        <v>14</v>
      </c>
      <c r="G33" s="4" t="s">
        <v>14</v>
      </c>
      <c r="H33" s="4" t="s">
        <v>15</v>
      </c>
      <c r="I33" s="4" t="s">
        <v>16</v>
      </c>
      <c r="J33" s="8">
        <f>SUMIFS('Eurostat comsumption'!J$2:J$185,'Eurostat comsumption'!$C$2:$C$185,$C33,'Eurostat comsumption'!$D$2:$D$185,$D33)</f>
        <v>200.8</v>
      </c>
      <c r="K33" s="8">
        <f>SUMIFS('Eurostat comsumption'!K$2:K$185,'Eurostat comsumption'!$C$2:$C$185,$C33,'Eurostat comsumption'!$D$2:$D$185,$D33)</f>
        <v>182</v>
      </c>
      <c r="L33" s="8">
        <f>SUMIFS('Eurostat comsumption'!L$2:L$185,'Eurostat comsumption'!$C$2:$C$185,$C33,'Eurostat comsumption'!$D$2:$D$185,$D33)</f>
        <v>185.1</v>
      </c>
      <c r="M33" s="8">
        <f>SUMIFS('Eurostat comsumption'!M$2:M$185,'Eurostat comsumption'!$C$2:$C$185,$C33,'Eurostat comsumption'!$D$2:$D$185,$D33)</f>
        <v>190.3</v>
      </c>
      <c r="N33" s="8">
        <f>SUMIFS('Eurostat comsumption'!N$2:N$185,'Eurostat comsumption'!$C$2:$C$185,$C33,'Eurostat comsumption'!$D$2:$D$185,$D33)</f>
        <v>189.1</v>
      </c>
      <c r="O33" s="8">
        <f>SUMIFS('Eurostat comsumption'!O$2:O$185,'Eurostat comsumption'!$C$2:$C$185,$C33,'Eurostat comsumption'!$D$2:$D$185,$D33)</f>
        <v>187.5</v>
      </c>
      <c r="P33" s="8">
        <f>SUMIFS('Eurostat comsumption'!P$2:P$185,'Eurostat comsumption'!$C$2:$C$185,$C33,'Eurostat comsumption'!$D$2:$D$185,$D33)</f>
        <v>189.4</v>
      </c>
      <c r="Q33" s="8">
        <f>SUMIFS('Eurostat comsumption'!Q$2:Q$185,'Eurostat comsumption'!$C$2:$C$185,$C33,'Eurostat comsumption'!$D$2:$D$185,$D33)</f>
        <v>197.1</v>
      </c>
      <c r="R33" s="8">
        <f>SUMIFS('Eurostat comsumption'!R$2:R$185,'Eurostat comsumption'!$C$2:$C$185,$C33,'Eurostat comsumption'!$D$2:$D$185,$D33)</f>
        <v>183.4</v>
      </c>
      <c r="S33" s="8">
        <f>SUMIFS('Eurostat comsumption'!S$2:S$185,'Eurostat comsumption'!$C$2:$C$185,$C33,'Eurostat comsumption'!$D$2:$D$185,$D33)</f>
        <v>175.8</v>
      </c>
      <c r="T33" s="8">
        <f>SUMIFS('Eurostat comsumption'!T$2:T$185,'Eurostat comsumption'!$C$2:$C$185,$C33,'Eurostat comsumption'!$D$2:$D$185,$D33)</f>
        <v>140.1</v>
      </c>
      <c r="U33" s="8">
        <f>SUMIFS('Eurostat comsumption'!U$2:U$185,'Eurostat comsumption'!$C$2:$C$185,$C33,'Eurostat comsumption'!$D$2:$D$185,$D33)</f>
        <v>138.1</v>
      </c>
      <c r="V33" s="8">
        <f>SUMIFS('Eurostat comsumption'!V$2:V$185,'Eurostat comsumption'!$C$2:$C$185,$C33,'Eurostat comsumption'!$D$2:$D$185,$D33)</f>
        <v>138.80000000000001</v>
      </c>
      <c r="W33" s="8">
        <f>SUMIFS('Eurostat comsumption'!W$2:W$185,'Eurostat comsumption'!$C$2:$C$185,$C33,'Eurostat comsumption'!$D$2:$D$185,$D33)</f>
        <v>136.9</v>
      </c>
      <c r="X33" s="8">
        <f>SUMIFS('Eurostat comsumption'!X$2:X$185,'Eurostat comsumption'!$C$2:$C$185,$C33,'Eurostat comsumption'!$D$2:$D$185,$D33)</f>
        <v>134</v>
      </c>
      <c r="Y33" s="8">
        <f>SUMIFS('Eurostat comsumption'!Y$2:Y$185,'Eurostat comsumption'!$C$2:$C$185,$C33,'Eurostat comsumption'!$D$2:$D$185,$D33)</f>
        <v>138.30000000000001</v>
      </c>
      <c r="Z33" s="8">
        <f>SUMIFS('Eurostat comsumption'!Z$2:Z$185,'Eurostat comsumption'!$C$2:$C$185,$C33,'Eurostat comsumption'!$D$2:$D$185,$D33)</f>
        <v>140.69999999999999</v>
      </c>
      <c r="AA33">
        <f>Z33*(1+'RAW data extract'!AA$82)</f>
        <v>139.60750405891309</v>
      </c>
      <c r="AB33">
        <f>AA33*(1+'RAW data extract'!AB$82)</f>
        <v>138.58362209051617</v>
      </c>
      <c r="AC33">
        <f>AB33*(1+'RAW data extract'!AC$82)</f>
        <v>137.44279872082112</v>
      </c>
      <c r="AD33">
        <f>AC33*(1+'RAW data extract'!AD$82)</f>
        <v>136.21244408953504</v>
      </c>
      <c r="AE33">
        <f>AD33*(1+'RAW data extract'!AE$82)</f>
        <v>134.69277972628112</v>
      </c>
      <c r="AF33">
        <f>AE33*(1+'RAW data extract'!AF$82)</f>
        <v>133.09769680531454</v>
      </c>
      <c r="AG33">
        <f>AF33*(1+'RAW data extract'!AG$82)</f>
        <v>131.39485408961662</v>
      </c>
      <c r="AH33">
        <f>AG33*(1+'RAW data extract'!AH$82)</f>
        <v>129.41529604330276</v>
      </c>
      <c r="AI33">
        <f>AH33*(1+'RAW data extract'!AI$82)</f>
        <v>127.11406941083833</v>
      </c>
      <c r="AJ33">
        <f>AI33*(1+'RAW data extract'!AJ$82)</f>
        <v>124.46895350875428</v>
      </c>
      <c r="AK33">
        <f>AJ33*(1+'RAW data extract'!AK$82)</f>
        <v>121.29066520978571</v>
      </c>
      <c r="AL33">
        <f>AK33*(1+'RAW data extract'!AL$82)</f>
        <v>117.80368697522391</v>
      </c>
      <c r="AM33">
        <f>AL33*(1+'RAW data extract'!AM$82)</f>
        <v>114.07657010574584</v>
      </c>
      <c r="AN33">
        <f>AM33*(1+'RAW data extract'!AN$82)</f>
        <v>110.29241828334906</v>
      </c>
      <c r="AO33">
        <f>AN33*(1+'RAW data extract'!AO$82)</f>
        <v>106.47029247793552</v>
      </c>
      <c r="AP33">
        <f>AO33*(1+'RAW data extract'!AP$82)</f>
        <v>102.6478613555546</v>
      </c>
      <c r="AQ33">
        <f>AP33*(1+'RAW data extract'!AQ$82)</f>
        <v>98.847250590338462</v>
      </c>
      <c r="AR33">
        <f>AQ33*(1+'RAW data extract'!AR$82)</f>
        <v>95.228223609266095</v>
      </c>
      <c r="AS33">
        <f>AR33*(1+'RAW data extract'!AS$82)</f>
        <v>91.679231601103851</v>
      </c>
      <c r="AT33">
        <f>AS33*(1+'RAW data extract'!AT$82)</f>
        <v>88.228820721735161</v>
      </c>
      <c r="AU33">
        <f>AT33*(1+'RAW data extract'!AU$82)</f>
        <v>84.778409842366472</v>
      </c>
      <c r="AV33">
        <f>AU33*(1+'RAW data extract'!AV$82)</f>
        <v>81.327998962997782</v>
      </c>
      <c r="AW33">
        <f>AV33*(1+'RAW data extract'!AW$82)</f>
        <v>77.877588083629107</v>
      </c>
      <c r="AX33">
        <f>AW33*(1+'RAW data extract'!AX$82)</f>
        <v>74.441041614736889</v>
      </c>
      <c r="AY33">
        <f>AX33*(1+'RAW data extract'!AY$82)</f>
        <v>70.976154222709724</v>
      </c>
      <c r="AZ33">
        <f>AY33*(1+'RAW data extract'!AZ$82)</f>
        <v>67.485703010409821</v>
      </c>
      <c r="BA33">
        <f>AZ33*(1+'RAW data extract'!BA$82)</f>
        <v>64.055744022882052</v>
      </c>
      <c r="BB33">
        <f>BA33*(1+'RAW data extract'!BB$82)</f>
        <v>60.587538173127172</v>
      </c>
      <c r="BC33">
        <f>BB33*(1+'RAW data extract'!BC$82)</f>
        <v>57.121011083859081</v>
      </c>
      <c r="BD33">
        <f>BC33*(1+'RAW data extract'!BD$82)</f>
        <v>53.662694768102789</v>
      </c>
      <c r="BE33">
        <f>BD33*(1+'RAW data extract'!BE$82)</f>
        <v>50.208313384585516</v>
      </c>
      <c r="BF33">
        <f>BE33*(1+'RAW data extract'!BF$82)</f>
        <v>50.208313384585516</v>
      </c>
      <c r="BG33">
        <f>BF33*(1+'RAW data extract'!BG$82)</f>
        <v>50.208313384585516</v>
      </c>
      <c r="BH33">
        <f>BG33*(1+'RAW data extract'!BH$82)</f>
        <v>50.208313384585516</v>
      </c>
    </row>
    <row r="34" spans="1:60" x14ac:dyDescent="0.3">
      <c r="A34" s="4" t="s">
        <v>9</v>
      </c>
      <c r="B34" s="4" t="s">
        <v>10</v>
      </c>
      <c r="C34" s="4" t="s">
        <v>25</v>
      </c>
      <c r="D34" s="4" t="s">
        <v>20</v>
      </c>
      <c r="E34" s="4" t="s">
        <v>13</v>
      </c>
      <c r="F34" s="4" t="s">
        <v>14</v>
      </c>
      <c r="G34" s="4" t="s">
        <v>14</v>
      </c>
      <c r="H34" s="4" t="s">
        <v>15</v>
      </c>
      <c r="I34" s="4" t="s">
        <v>16</v>
      </c>
      <c r="J34" s="8">
        <f>SUMIFS('Eurostat comsumption'!J$2:J$185,'Eurostat comsumption'!$C$2:$C$185,$C34,'Eurostat comsumption'!$D$2:$D$185,$D34)</f>
        <v>61.9</v>
      </c>
      <c r="K34" s="8">
        <f>SUMIFS('Eurostat comsumption'!K$2:K$185,'Eurostat comsumption'!$C$2:$C$185,$C34,'Eurostat comsumption'!$D$2:$D$185,$D34)</f>
        <v>46</v>
      </c>
      <c r="L34" s="8">
        <f>SUMIFS('Eurostat comsumption'!L$2:L$185,'Eurostat comsumption'!$C$2:$C$185,$C34,'Eurostat comsumption'!$D$2:$D$185,$D34)</f>
        <v>64.5</v>
      </c>
      <c r="M34" s="8">
        <f>SUMIFS('Eurostat comsumption'!M$2:M$185,'Eurostat comsumption'!$C$2:$C$185,$C34,'Eurostat comsumption'!$D$2:$D$185,$D34)</f>
        <v>61.9</v>
      </c>
      <c r="N34" s="8">
        <f>SUMIFS('Eurostat comsumption'!N$2:N$185,'Eurostat comsumption'!$C$2:$C$185,$C34,'Eurostat comsumption'!$D$2:$D$185,$D34)</f>
        <v>31.8</v>
      </c>
      <c r="O34" s="8">
        <f>SUMIFS('Eurostat comsumption'!O$2:O$185,'Eurostat comsumption'!$C$2:$C$185,$C34,'Eurostat comsumption'!$D$2:$D$185,$D34)</f>
        <v>2.7</v>
      </c>
      <c r="P34" s="8">
        <f>SUMIFS('Eurostat comsumption'!P$2:P$185,'Eurostat comsumption'!$C$2:$C$185,$C34,'Eurostat comsumption'!$D$2:$D$185,$D34)</f>
        <v>18.100000000000001</v>
      </c>
      <c r="Q34" s="8">
        <f>SUMIFS('Eurostat comsumption'!Q$2:Q$185,'Eurostat comsumption'!$C$2:$C$185,$C34,'Eurostat comsumption'!$D$2:$D$185,$D34)</f>
        <v>30</v>
      </c>
      <c r="R34" s="8">
        <f>SUMIFS('Eurostat comsumption'!R$2:R$185,'Eurostat comsumption'!$C$2:$C$185,$C34,'Eurostat comsumption'!$D$2:$D$185,$D34)</f>
        <v>109.9</v>
      </c>
      <c r="S34" s="8">
        <f>SUMIFS('Eurostat comsumption'!S$2:S$185,'Eurostat comsumption'!$C$2:$C$185,$C34,'Eurostat comsumption'!$D$2:$D$185,$D34)</f>
        <v>194.8</v>
      </c>
      <c r="T34" s="8">
        <f>SUMIFS('Eurostat comsumption'!T$2:T$185,'Eurostat comsumption'!$C$2:$C$185,$C34,'Eurostat comsumption'!$D$2:$D$185,$D34)</f>
        <v>231.3</v>
      </c>
      <c r="U34" s="8">
        <f>SUMIFS('Eurostat comsumption'!U$2:U$185,'Eurostat comsumption'!$C$2:$C$185,$C34,'Eurostat comsumption'!$D$2:$D$185,$D34)</f>
        <v>300.10000000000002</v>
      </c>
      <c r="V34" s="8">
        <f>SUMIFS('Eurostat comsumption'!V$2:V$185,'Eurostat comsumption'!$C$2:$C$185,$C34,'Eurostat comsumption'!$D$2:$D$185,$D34)</f>
        <v>275.3</v>
      </c>
      <c r="W34" s="8">
        <f>SUMIFS('Eurostat comsumption'!W$2:W$185,'Eurostat comsumption'!$C$2:$C$185,$C34,'Eurostat comsumption'!$D$2:$D$185,$D34)</f>
        <v>277.10000000000002</v>
      </c>
      <c r="X34" s="8">
        <f>SUMIFS('Eurostat comsumption'!X$2:X$185,'Eurostat comsumption'!$C$2:$C$185,$C34,'Eurostat comsumption'!$D$2:$D$185,$D34)</f>
        <v>316.8</v>
      </c>
      <c r="Y34" s="8">
        <f>SUMIFS('Eurostat comsumption'!Y$2:Y$185,'Eurostat comsumption'!$C$2:$C$185,$C34,'Eurostat comsumption'!$D$2:$D$185,$D34)</f>
        <v>296.5</v>
      </c>
      <c r="Z34" s="8">
        <f>SUMIFS('Eurostat comsumption'!Z$2:Z$185,'Eurostat comsumption'!$C$2:$C$185,$C34,'Eurostat comsumption'!$D$2:$D$185,$D34)</f>
        <v>301.10000000000002</v>
      </c>
      <c r="AA34">
        <f>Z34*(1+'RAW data extract'!AA$82)</f>
        <v>298.76204315663637</v>
      </c>
      <c r="AB34">
        <f>AA34*(1+'RAW data extract'!AB$82)</f>
        <v>296.57092119015226</v>
      </c>
      <c r="AC34">
        <f>AB34*(1+'RAW data extract'!AC$82)</f>
        <v>294.12954296261012</v>
      </c>
      <c r="AD34">
        <f>AC34*(1+'RAW data extract'!AD$82)</f>
        <v>291.49656656260845</v>
      </c>
      <c r="AE34">
        <f>AD34*(1+'RAW data extract'!AE$82)</f>
        <v>288.24446322376156</v>
      </c>
      <c r="AF34">
        <f>AE34*(1+'RAW data extract'!AF$82)</f>
        <v>284.83096309936184</v>
      </c>
      <c r="AG34">
        <f>AF34*(1+'RAW data extract'!AG$82)</f>
        <v>281.18685548247026</v>
      </c>
      <c r="AH34">
        <f>AG34*(1+'RAW data extract'!AH$82)</f>
        <v>276.9505731246515</v>
      </c>
      <c r="AI34">
        <f>AH34*(1+'RAW data extract'!AI$82)</f>
        <v>272.02591542006701</v>
      </c>
      <c r="AJ34">
        <f>AI34*(1+'RAW data extract'!AJ$82)</f>
        <v>266.365329790234</v>
      </c>
      <c r="AK34">
        <f>AJ34*(1+'RAW data extract'!AK$82)</f>
        <v>259.56374765221386</v>
      </c>
      <c r="AL34">
        <f>AK34*(1+'RAW data extract'!AL$82)</f>
        <v>252.10156466410754</v>
      </c>
      <c r="AM34">
        <f>AL34*(1+'RAW data extract'!AM$82)</f>
        <v>244.1254815837959</v>
      </c>
      <c r="AN34">
        <f>AM34*(1+'RAW data extract'!AN$82)</f>
        <v>236.02734289350684</v>
      </c>
      <c r="AO34">
        <f>AN34*(1+'RAW data extract'!AO$82)</f>
        <v>227.84793933977534</v>
      </c>
      <c r="AP34">
        <f>AO34*(1+'RAW data extract'!AP$82)</f>
        <v>219.66788240339369</v>
      </c>
      <c r="AQ34">
        <f>AP34*(1+'RAW data extract'!AQ$82)</f>
        <v>211.53452134151323</v>
      </c>
      <c r="AR34">
        <f>AQ34*(1+'RAW data extract'!AR$82)</f>
        <v>203.78975215884876</v>
      </c>
      <c r="AS34">
        <f>AR34*(1+'RAW data extract'!AS$82)</f>
        <v>196.19485881373396</v>
      </c>
      <c r="AT34">
        <f>AS34*(1+'RAW data extract'!AT$82)</f>
        <v>188.81093048553274</v>
      </c>
      <c r="AU34">
        <f>AT34*(1+'RAW data extract'!AU$82)</f>
        <v>181.42700215733151</v>
      </c>
      <c r="AV34">
        <f>AU34*(1+'RAW data extract'!AV$82)</f>
        <v>174.04307382913029</v>
      </c>
      <c r="AW34">
        <f>AV34*(1+'RAW data extract'!AW$82)</f>
        <v>166.6591455009291</v>
      </c>
      <c r="AX34">
        <f>AW34*(1+'RAW data extract'!AX$82)</f>
        <v>159.30488720822513</v>
      </c>
      <c r="AY34">
        <f>AX34*(1+'RAW data extract'!AY$82)</f>
        <v>151.88997893715634</v>
      </c>
      <c r="AZ34">
        <f>AY34*(1+'RAW data extract'!AZ$82)</f>
        <v>144.42036372732338</v>
      </c>
      <c r="BA34">
        <f>AZ34*(1+'RAW data extract'!BA$82)</f>
        <v>137.08020273837803</v>
      </c>
      <c r="BB34">
        <f>BA34*(1+'RAW data extract'!BB$82)</f>
        <v>129.65819292060124</v>
      </c>
      <c r="BC34">
        <f>BB34*(1+'RAW data extract'!BC$82)</f>
        <v>122.23977567412916</v>
      </c>
      <c r="BD34">
        <f>BC34*(1+'RAW data extract'!BD$82)</f>
        <v>114.83892959968553</v>
      </c>
      <c r="BE34">
        <f>BD34*(1+'RAW data extract'!BE$82)</f>
        <v>107.44650433616705</v>
      </c>
      <c r="BF34">
        <f>BE34*(1+'RAW data extract'!BF$82)</f>
        <v>107.44650433616705</v>
      </c>
      <c r="BG34">
        <f>BF34*(1+'RAW data extract'!BG$82)</f>
        <v>107.44650433616705</v>
      </c>
      <c r="BH34">
        <f>BG34*(1+'RAW data extract'!BH$82)</f>
        <v>107.44650433616705</v>
      </c>
    </row>
    <row r="35" spans="1:60" x14ac:dyDescent="0.3">
      <c r="A35" s="4" t="s">
        <v>9</v>
      </c>
      <c r="B35" s="4" t="s">
        <v>10</v>
      </c>
      <c r="C35" s="4" t="s">
        <v>25</v>
      </c>
      <c r="D35" s="4" t="s">
        <v>21</v>
      </c>
      <c r="E35" s="4" t="s">
        <v>13</v>
      </c>
      <c r="F35" s="4" t="s">
        <v>14</v>
      </c>
      <c r="G35" s="4" t="s">
        <v>14</v>
      </c>
      <c r="H35" s="4" t="s">
        <v>15</v>
      </c>
      <c r="I35" s="4" t="s">
        <v>16</v>
      </c>
      <c r="J35" s="8">
        <f>SUMIFS('Eurostat comsumption'!J$2:J$185,'Eurostat comsumption'!$C$2:$C$185,$C35,'Eurostat comsumption'!$D$2:$D$185,$D35)</f>
        <v>0</v>
      </c>
      <c r="K35" s="8">
        <f>SUMIFS('Eurostat comsumption'!K$2:K$185,'Eurostat comsumption'!$C$2:$C$185,$C35,'Eurostat comsumption'!$D$2:$D$185,$D35)</f>
        <v>0</v>
      </c>
      <c r="L35" s="8">
        <f>SUMIFS('Eurostat comsumption'!L$2:L$185,'Eurostat comsumption'!$C$2:$C$185,$C35,'Eurostat comsumption'!$D$2:$D$185,$D35)</f>
        <v>0.7</v>
      </c>
      <c r="M35" s="8">
        <f>SUMIFS('Eurostat comsumption'!M$2:M$185,'Eurostat comsumption'!$C$2:$C$185,$C35,'Eurostat comsumption'!$D$2:$D$185,$D35)</f>
        <v>0.7</v>
      </c>
      <c r="N35" s="8">
        <f>SUMIFS('Eurostat comsumption'!N$2:N$185,'Eurostat comsumption'!$C$2:$C$185,$C35,'Eurostat comsumption'!$D$2:$D$185,$D35)</f>
        <v>0</v>
      </c>
      <c r="O35" s="8">
        <f>SUMIFS('Eurostat comsumption'!O$2:O$185,'Eurostat comsumption'!$C$2:$C$185,$C35,'Eurostat comsumption'!$D$2:$D$185,$D35)</f>
        <v>0.3</v>
      </c>
      <c r="P35" s="8">
        <f>SUMIFS('Eurostat comsumption'!P$2:P$185,'Eurostat comsumption'!$C$2:$C$185,$C35,'Eurostat comsumption'!$D$2:$D$185,$D35)</f>
        <v>0.9</v>
      </c>
      <c r="Q35" s="8">
        <f>SUMIFS('Eurostat comsumption'!Q$2:Q$185,'Eurostat comsumption'!$C$2:$C$185,$C35,'Eurostat comsumption'!$D$2:$D$185,$D35)</f>
        <v>0.8</v>
      </c>
      <c r="R35" s="8">
        <f>SUMIFS('Eurostat comsumption'!R$2:R$185,'Eurostat comsumption'!$C$2:$C$185,$C35,'Eurostat comsumption'!$D$2:$D$185,$D35)</f>
        <v>0.9</v>
      </c>
      <c r="S35" s="8">
        <f>SUMIFS('Eurostat comsumption'!S$2:S$185,'Eurostat comsumption'!$C$2:$C$185,$C35,'Eurostat comsumption'!$D$2:$D$185,$D35)</f>
        <v>0.3</v>
      </c>
      <c r="T35" s="8">
        <f>SUMIFS('Eurostat comsumption'!T$2:T$185,'Eurostat comsumption'!$C$2:$C$185,$C35,'Eurostat comsumption'!$D$2:$D$185,$D35)</f>
        <v>0.4</v>
      </c>
      <c r="U35" s="8">
        <f>SUMIFS('Eurostat comsumption'!U$2:U$185,'Eurostat comsumption'!$C$2:$C$185,$C35,'Eurostat comsumption'!$D$2:$D$185,$D35)</f>
        <v>0.4</v>
      </c>
      <c r="V35" s="8">
        <f>SUMIFS('Eurostat comsumption'!V$2:V$185,'Eurostat comsumption'!$C$2:$C$185,$C35,'Eurostat comsumption'!$D$2:$D$185,$D35)</f>
        <v>0.4</v>
      </c>
      <c r="W35" s="8">
        <f>SUMIFS('Eurostat comsumption'!W$2:W$185,'Eurostat comsumption'!$C$2:$C$185,$C35,'Eurostat comsumption'!$D$2:$D$185,$D35)</f>
        <v>0.4</v>
      </c>
      <c r="X35" s="8">
        <f>SUMIFS('Eurostat comsumption'!X$2:X$185,'Eurostat comsumption'!$C$2:$C$185,$C35,'Eurostat comsumption'!$D$2:$D$185,$D35)</f>
        <v>1</v>
      </c>
      <c r="Y35" s="8">
        <f>SUMIFS('Eurostat comsumption'!Y$2:Y$185,'Eurostat comsumption'!$C$2:$C$185,$C35,'Eurostat comsumption'!$D$2:$D$185,$D35)</f>
        <v>1</v>
      </c>
      <c r="Z35" s="8">
        <f>SUMIFS('Eurostat comsumption'!Z$2:Z$185,'Eurostat comsumption'!$C$2:$C$185,$C35,'Eurostat comsumption'!$D$2:$D$185,$D35)</f>
        <v>1</v>
      </c>
      <c r="AA35">
        <f>Z35*(1+'RAW data extract'!AA$82)</f>
        <v>0.99223528115787563</v>
      </c>
      <c r="AB35">
        <f>AA35*(1+'RAW data extract'!AB$82)</f>
        <v>0.98495822381319242</v>
      </c>
      <c r="AC35">
        <f>AB35*(1+'RAW data extract'!AC$82)</f>
        <v>0.97685002644506835</v>
      </c>
      <c r="AD35">
        <f>AC35*(1+'RAW data extract'!AD$82)</f>
        <v>0.96810550170245235</v>
      </c>
      <c r="AE35">
        <f>AD35*(1+'RAW data extract'!AE$82)</f>
        <v>0.95730475995935416</v>
      </c>
      <c r="AF35">
        <f>AE35*(1+'RAW data extract'!AF$82)</f>
        <v>0.9459679943519157</v>
      </c>
      <c r="AG35">
        <f>AF35*(1+'RAW data extract'!AG$82)</f>
        <v>0.93386534534198018</v>
      </c>
      <c r="AH35">
        <f>AG35*(1+'RAW data extract'!AH$82)</f>
        <v>0.91979599177898197</v>
      </c>
      <c r="AI35">
        <f>AH35*(1+'RAW data extract'!AI$82)</f>
        <v>0.90344043646651273</v>
      </c>
      <c r="AJ35">
        <f>AI35*(1+'RAW data extract'!AJ$82)</f>
        <v>0.88464074988453656</v>
      </c>
      <c r="AK35">
        <f>AJ35*(1+'RAW data extract'!AK$82)</f>
        <v>0.86205163617473857</v>
      </c>
      <c r="AL35">
        <f>AK35*(1+'RAW data extract'!AL$82)</f>
        <v>0.83726856414515927</v>
      </c>
      <c r="AM35">
        <f>AL35*(1+'RAW data extract'!AM$82)</f>
        <v>0.81077874986315457</v>
      </c>
      <c r="AN35">
        <f>AM35*(1+'RAW data extract'!AN$82)</f>
        <v>0.78388356988876384</v>
      </c>
      <c r="AO35">
        <f>AN35*(1+'RAW data extract'!AO$82)</f>
        <v>0.75671849664488644</v>
      </c>
      <c r="AP35">
        <f>AO35*(1+'RAW data extract'!AP$82)</f>
        <v>0.72955125341545557</v>
      </c>
      <c r="AQ35">
        <f>AP35*(1+'RAW data extract'!AQ$82)</f>
        <v>0.70253909445869556</v>
      </c>
      <c r="AR35">
        <f>AQ35*(1+'RAW data extract'!AR$82)</f>
        <v>0.67681750966073984</v>
      </c>
      <c r="AS35">
        <f>AR35*(1+'RAW data extract'!AS$82)</f>
        <v>0.65159368586427757</v>
      </c>
      <c r="AT35">
        <f>AS35*(1+'RAW data extract'!AT$82)</f>
        <v>0.62707050974936152</v>
      </c>
      <c r="AU35">
        <f>AT35*(1+'RAW data extract'!AU$82)</f>
        <v>0.60254733363444546</v>
      </c>
      <c r="AV35">
        <f>AU35*(1+'RAW data extract'!AV$82)</f>
        <v>0.5780241575195294</v>
      </c>
      <c r="AW35">
        <f>AV35*(1+'RAW data extract'!AW$82)</f>
        <v>0.55350098140461346</v>
      </c>
      <c r="AX35">
        <f>AW35*(1+'RAW data extract'!AX$82)</f>
        <v>0.52907634409905391</v>
      </c>
      <c r="AY35">
        <f>AX35*(1+'RAW data extract'!AY$82)</f>
        <v>0.50445027876837045</v>
      </c>
      <c r="AZ35">
        <f>AY35*(1+'RAW data extract'!AZ$82)</f>
        <v>0.47964252317277772</v>
      </c>
      <c r="BA35">
        <f>AZ35*(1+'RAW data extract'!BA$82)</f>
        <v>0.45526470520882772</v>
      </c>
      <c r="BB35">
        <f>BA35*(1+'RAW data extract'!BB$82)</f>
        <v>0.43061505453537441</v>
      </c>
      <c r="BC35">
        <f>BB35*(1+'RAW data extract'!BC$82)</f>
        <v>0.40597733535081088</v>
      </c>
      <c r="BD35">
        <f>BC35*(1+'RAW data extract'!BD$82)</f>
        <v>0.38139797276547832</v>
      </c>
      <c r="BE35">
        <f>BD35*(1+'RAW data extract'!BE$82)</f>
        <v>0.35684657700487227</v>
      </c>
      <c r="BF35">
        <f>BE35*(1+'RAW data extract'!BF$82)</f>
        <v>0.35684657700487227</v>
      </c>
      <c r="BG35">
        <f>BF35*(1+'RAW data extract'!BG$82)</f>
        <v>0.35684657700487227</v>
      </c>
      <c r="BH35">
        <f>BG35*(1+'RAW data extract'!BH$82)</f>
        <v>0.35684657700487227</v>
      </c>
    </row>
    <row r="36" spans="1:60" x14ac:dyDescent="0.3">
      <c r="A36" s="4" t="s">
        <v>9</v>
      </c>
      <c r="B36" s="4" t="s">
        <v>10</v>
      </c>
      <c r="C36" s="4" t="s">
        <v>25</v>
      </c>
      <c r="D36" s="4" t="s">
        <v>22</v>
      </c>
      <c r="E36" s="4" t="s">
        <v>13</v>
      </c>
      <c r="F36" s="4" t="s">
        <v>14</v>
      </c>
      <c r="G36" s="4" t="s">
        <v>14</v>
      </c>
      <c r="H36" s="4" t="s">
        <v>15</v>
      </c>
      <c r="I36" s="4" t="s">
        <v>16</v>
      </c>
      <c r="J36" s="8">
        <f>SUMIFS('Eurostat comsumption'!J$2:J$185,'Eurostat comsumption'!$C$2:$C$185,$C36,'Eurostat comsumption'!$D$2:$D$185,$D36)</f>
        <v>4076.4</v>
      </c>
      <c r="K36" s="8">
        <f>SUMIFS('Eurostat comsumption'!K$2:K$185,'Eurostat comsumption'!$C$2:$C$185,$C36,'Eurostat comsumption'!$D$2:$D$185,$D36)</f>
        <v>4319.8999999999996</v>
      </c>
      <c r="L36" s="8">
        <f>SUMIFS('Eurostat comsumption'!L$2:L$185,'Eurostat comsumption'!$C$2:$C$185,$C36,'Eurostat comsumption'!$D$2:$D$185,$D36)</f>
        <v>4497</v>
      </c>
      <c r="M36" s="8">
        <f>SUMIFS('Eurostat comsumption'!M$2:M$185,'Eurostat comsumption'!$C$2:$C$185,$C36,'Eurostat comsumption'!$D$2:$D$185,$D36)</f>
        <v>5125.3</v>
      </c>
      <c r="N36" s="8">
        <f>SUMIFS('Eurostat comsumption'!N$2:N$185,'Eurostat comsumption'!$C$2:$C$185,$C36,'Eurostat comsumption'!$D$2:$D$185,$D36)</f>
        <v>5437.2</v>
      </c>
      <c r="O36" s="8">
        <f>SUMIFS('Eurostat comsumption'!O$2:O$185,'Eurostat comsumption'!$C$2:$C$185,$C36,'Eurostat comsumption'!$D$2:$D$185,$D36)</f>
        <v>5865.9</v>
      </c>
      <c r="P36" s="8">
        <f>SUMIFS('Eurostat comsumption'!P$2:P$185,'Eurostat comsumption'!$C$2:$C$185,$C36,'Eurostat comsumption'!$D$2:$D$185,$D36)</f>
        <v>6082.6</v>
      </c>
      <c r="Q36" s="8">
        <f>SUMIFS('Eurostat comsumption'!Q$2:Q$185,'Eurostat comsumption'!$C$2:$C$185,$C36,'Eurostat comsumption'!$D$2:$D$185,$D36)</f>
        <v>6396.7</v>
      </c>
      <c r="R36" s="8">
        <f>SUMIFS('Eurostat comsumption'!R$2:R$185,'Eurostat comsumption'!$C$2:$C$185,$C36,'Eurostat comsumption'!$D$2:$D$185,$D36)</f>
        <v>6352.7</v>
      </c>
      <c r="S36" s="8">
        <f>SUMIFS('Eurostat comsumption'!S$2:S$185,'Eurostat comsumption'!$C$2:$C$185,$C36,'Eurostat comsumption'!$D$2:$D$185,$D36)</f>
        <v>6151.9</v>
      </c>
      <c r="T36" s="8">
        <f>SUMIFS('Eurostat comsumption'!T$2:T$185,'Eurostat comsumption'!$C$2:$C$185,$C36,'Eurostat comsumption'!$D$2:$D$185,$D36)</f>
        <v>5783.8</v>
      </c>
      <c r="U36" s="8">
        <f>SUMIFS('Eurostat comsumption'!U$2:U$185,'Eurostat comsumption'!$C$2:$C$185,$C36,'Eurostat comsumption'!$D$2:$D$185,$D36)</f>
        <v>5734.3</v>
      </c>
      <c r="V36" s="8">
        <f>SUMIFS('Eurostat comsumption'!V$2:V$185,'Eurostat comsumption'!$C$2:$C$185,$C36,'Eurostat comsumption'!$D$2:$D$185,$D36)</f>
        <v>5617.2</v>
      </c>
      <c r="W36" s="8">
        <f>SUMIFS('Eurostat comsumption'!W$2:W$185,'Eurostat comsumption'!$C$2:$C$185,$C36,'Eurostat comsumption'!$D$2:$D$185,$D36)</f>
        <v>5554.3</v>
      </c>
      <c r="X36" s="8">
        <f>SUMIFS('Eurostat comsumption'!X$2:X$185,'Eurostat comsumption'!$C$2:$C$185,$C36,'Eurostat comsumption'!$D$2:$D$185,$D36)</f>
        <v>5728.9</v>
      </c>
      <c r="Y36" s="8">
        <f>SUMIFS('Eurostat comsumption'!Y$2:Y$185,'Eurostat comsumption'!$C$2:$C$185,$C36,'Eurostat comsumption'!$D$2:$D$185,$D36)</f>
        <v>5987.7</v>
      </c>
      <c r="Z36" s="8">
        <f>SUMIFS('Eurostat comsumption'!Z$2:Z$185,'Eurostat comsumption'!$C$2:$C$185,$C36,'Eurostat comsumption'!$D$2:$D$185,$D36)</f>
        <v>6236.3</v>
      </c>
      <c r="AA36">
        <f>Z36*(1+'RAW data extract'!AA$82)</f>
        <v>6187.87688388486</v>
      </c>
      <c r="AB36">
        <f>AA36*(1+'RAW data extract'!AB$82)</f>
        <v>6142.4949711662121</v>
      </c>
      <c r="AC36">
        <f>AB36*(1+'RAW data extract'!AC$82)</f>
        <v>6091.92981991938</v>
      </c>
      <c r="AD36">
        <f>AC36*(1+'RAW data extract'!AD$82)</f>
        <v>6037.3963402670042</v>
      </c>
      <c r="AE36">
        <f>AD36*(1+'RAW data extract'!AE$82)</f>
        <v>5970.0396745345206</v>
      </c>
      <c r="AF36">
        <f>AE36*(1+'RAW data extract'!AF$82)</f>
        <v>5899.3402031768519</v>
      </c>
      <c r="AG36">
        <f>AF36*(1+'RAW data extract'!AG$82)</f>
        <v>5823.8644531561913</v>
      </c>
      <c r="AH36">
        <f>AG36*(1+'RAW data extract'!AH$82)</f>
        <v>5736.1237435312651</v>
      </c>
      <c r="AI36">
        <f>AH36*(1+'RAW data extract'!AI$82)</f>
        <v>5634.1255939361126</v>
      </c>
      <c r="AJ36">
        <f>AI36*(1+'RAW data extract'!AJ$82)</f>
        <v>5516.8851085049346</v>
      </c>
      <c r="AK36">
        <f>AJ36*(1+'RAW data extract'!AK$82)</f>
        <v>5376.0126186765219</v>
      </c>
      <c r="AL36">
        <f>AK36*(1+'RAW data extract'!AL$82)</f>
        <v>5221.4579465784564</v>
      </c>
      <c r="AM36">
        <f>AL36*(1+'RAW data extract'!AM$82)</f>
        <v>5056.2595177715903</v>
      </c>
      <c r="AN36">
        <f>AM36*(1+'RAW data extract'!AN$82)</f>
        <v>4888.5331068972973</v>
      </c>
      <c r="AO36">
        <f>AN36*(1+'RAW data extract'!AO$82)</f>
        <v>4719.1235606265045</v>
      </c>
      <c r="AP36">
        <f>AO36*(1+'RAW data extract'!AP$82)</f>
        <v>4549.7004816748049</v>
      </c>
      <c r="AQ36">
        <f>AP36*(1+'RAW data extract'!AQ$82)</f>
        <v>4381.2445547727621</v>
      </c>
      <c r="AR36">
        <f>AQ36*(1+'RAW data extract'!AR$82)</f>
        <v>4220.8370354972712</v>
      </c>
      <c r="AS36">
        <f>AR36*(1+'RAW data extract'!AS$82)</f>
        <v>4063.5337031553936</v>
      </c>
      <c r="AT36">
        <f>AS36*(1+'RAW data extract'!AT$82)</f>
        <v>3910.5998199499427</v>
      </c>
      <c r="AU36">
        <f>AT36*(1+'RAW data extract'!AU$82)</f>
        <v>3757.6659367444913</v>
      </c>
      <c r="AV36">
        <f>AU36*(1+'RAW data extract'!AV$82)</f>
        <v>3604.7320535390404</v>
      </c>
      <c r="AW36">
        <f>AV36*(1+'RAW data extract'!AW$82)</f>
        <v>3451.79817033359</v>
      </c>
      <c r="AX36">
        <f>AW36*(1+'RAW data extract'!AX$82)</f>
        <v>3299.4788047049292</v>
      </c>
      <c r="AY36">
        <f>AX36*(1+'RAW data extract'!AY$82)</f>
        <v>3145.9032734831881</v>
      </c>
      <c r="AZ36">
        <f>AY36*(1+'RAW data extract'!AZ$82)</f>
        <v>2991.1946672623931</v>
      </c>
      <c r="BA36">
        <f>AZ36*(1+'RAW data extract'!BA$82)</f>
        <v>2839.1672810938117</v>
      </c>
      <c r="BB36">
        <f>BA36*(1+'RAW data extract'!BB$82)</f>
        <v>2685.4446645989547</v>
      </c>
      <c r="BC36">
        <f>BB36*(1+'RAW data extract'!BC$82)</f>
        <v>2531.7964564482613</v>
      </c>
      <c r="BD36">
        <f>BC36*(1+'RAW data extract'!BD$82)</f>
        <v>2378.5121775573521</v>
      </c>
      <c r="BE36">
        <f>BD36*(1+'RAW data extract'!BE$82)</f>
        <v>2225.4023081754844</v>
      </c>
      <c r="BF36">
        <f>BE36*(1+'RAW data extract'!BF$82)</f>
        <v>2225.4023081754844</v>
      </c>
      <c r="BG36">
        <f>BF36*(1+'RAW data extract'!BG$82)</f>
        <v>2225.4023081754844</v>
      </c>
      <c r="BH36">
        <f>BG36*(1+'RAW data extract'!BH$82)</f>
        <v>2225.4023081754844</v>
      </c>
    </row>
    <row r="37" spans="1:60" x14ac:dyDescent="0.3">
      <c r="A37" s="4" t="s">
        <v>9</v>
      </c>
      <c r="B37" s="4" t="s">
        <v>10</v>
      </c>
      <c r="C37" s="4" t="s">
        <v>26</v>
      </c>
      <c r="D37" s="4" t="s">
        <v>12</v>
      </c>
      <c r="E37" s="4" t="s">
        <v>13</v>
      </c>
      <c r="F37" s="4" t="s">
        <v>14</v>
      </c>
      <c r="G37" s="4" t="s">
        <v>14</v>
      </c>
      <c r="H37" s="4" t="s">
        <v>15</v>
      </c>
      <c r="I37" s="4" t="s">
        <v>16</v>
      </c>
      <c r="J37" s="8">
        <f>SUMIFS('Eurostat comsumption'!J$2:J$185,'Eurostat comsumption'!$C$2:$C$185,$C37,'Eurostat comsumption'!$D$2:$D$185,$D37)</f>
        <v>4815.7</v>
      </c>
      <c r="K37" s="8">
        <f>SUMIFS('Eurostat comsumption'!K$2:K$185,'Eurostat comsumption'!$C$2:$C$185,$C37,'Eurostat comsumption'!$D$2:$D$185,$D37)</f>
        <v>4841.6000000000004</v>
      </c>
      <c r="L37" s="8">
        <f>SUMIFS('Eurostat comsumption'!L$2:L$185,'Eurostat comsumption'!$C$2:$C$185,$C37,'Eurostat comsumption'!$D$2:$D$185,$D37)</f>
        <v>4792.5</v>
      </c>
      <c r="M37" s="8">
        <f>SUMIFS('Eurostat comsumption'!M$2:M$185,'Eurostat comsumption'!$C$2:$C$185,$C37,'Eurostat comsumption'!$D$2:$D$185,$D37)</f>
        <v>4970.8</v>
      </c>
      <c r="N37" s="8">
        <f>SUMIFS('Eurostat comsumption'!N$2:N$185,'Eurostat comsumption'!$C$2:$C$185,$C37,'Eurostat comsumption'!$D$2:$D$185,$D37)</f>
        <v>5200.6000000000004</v>
      </c>
      <c r="O37" s="8">
        <f>SUMIFS('Eurostat comsumption'!O$2:O$185,'Eurostat comsumption'!$C$2:$C$185,$C37,'Eurostat comsumption'!$D$2:$D$185,$D37)</f>
        <v>5324.4</v>
      </c>
      <c r="P37" s="8">
        <f>SUMIFS('Eurostat comsumption'!P$2:P$185,'Eurostat comsumption'!$C$2:$C$185,$C37,'Eurostat comsumption'!$D$2:$D$185,$D37)</f>
        <v>5390.2</v>
      </c>
      <c r="Q37" s="8">
        <f>SUMIFS('Eurostat comsumption'!Q$2:Q$185,'Eurostat comsumption'!$C$2:$C$185,$C37,'Eurostat comsumption'!$D$2:$D$185,$D37)</f>
        <v>5606.1</v>
      </c>
      <c r="R37" s="8">
        <f>SUMIFS('Eurostat comsumption'!R$2:R$185,'Eurostat comsumption'!$C$2:$C$185,$C37,'Eurostat comsumption'!$D$2:$D$185,$D37)</f>
        <v>5530.1</v>
      </c>
      <c r="S37" s="8">
        <f>SUMIFS('Eurostat comsumption'!S$2:S$185,'Eurostat comsumption'!$C$2:$C$185,$C37,'Eurostat comsumption'!$D$2:$D$185,$D37)</f>
        <v>5187.3999999999996</v>
      </c>
      <c r="T37" s="8">
        <f>SUMIFS('Eurostat comsumption'!T$2:T$185,'Eurostat comsumption'!$C$2:$C$185,$C37,'Eurostat comsumption'!$D$2:$D$185,$D37)</f>
        <v>5179.5</v>
      </c>
      <c r="U37" s="8">
        <f>SUMIFS('Eurostat comsumption'!U$2:U$185,'Eurostat comsumption'!$C$2:$C$185,$C37,'Eurostat comsumption'!$D$2:$D$185,$D37)</f>
        <v>5209.2</v>
      </c>
      <c r="V37" s="8">
        <f>SUMIFS('Eurostat comsumption'!V$2:V$185,'Eurostat comsumption'!$C$2:$C$185,$C37,'Eurostat comsumption'!$D$2:$D$185,$D37)</f>
        <v>4858.5</v>
      </c>
      <c r="W37" s="8">
        <f>SUMIFS('Eurostat comsumption'!W$2:W$185,'Eurostat comsumption'!$C$2:$C$185,$C37,'Eurostat comsumption'!$D$2:$D$185,$D37)</f>
        <v>4796</v>
      </c>
      <c r="X37" s="8">
        <f>SUMIFS('Eurostat comsumption'!X$2:X$185,'Eurostat comsumption'!$C$2:$C$185,$C37,'Eurostat comsumption'!$D$2:$D$185,$D37)</f>
        <v>4899.5</v>
      </c>
      <c r="Y37" s="8">
        <f>SUMIFS('Eurostat comsumption'!Y$2:Y$185,'Eurostat comsumption'!$C$2:$C$185,$C37,'Eurostat comsumption'!$D$2:$D$185,$D37)</f>
        <v>4953.3999999999996</v>
      </c>
      <c r="Z37" s="8">
        <f>SUMIFS('Eurostat comsumption'!Z$2:Z$185,'Eurostat comsumption'!$C$2:$C$185,$C37,'Eurostat comsumption'!$D$2:$D$185,$D37)</f>
        <v>5110</v>
      </c>
      <c r="AA37">
        <f>Z37*(1+'RAW data extract'!AA$82)</f>
        <v>5070.3222867167442</v>
      </c>
      <c r="AB37">
        <f>AA37*(1+'RAW data extract'!AB$82)</f>
        <v>5033.1365236854126</v>
      </c>
      <c r="AC37">
        <f>AB37*(1+'RAW data extract'!AC$82)</f>
        <v>4991.7036351342986</v>
      </c>
      <c r="AD37">
        <f>AC37*(1+'RAW data extract'!AD$82)</f>
        <v>4947.0191136995309</v>
      </c>
      <c r="AE37">
        <f>AD37*(1+'RAW data extract'!AE$82)</f>
        <v>4891.8273233922991</v>
      </c>
      <c r="AF37">
        <f>AE37*(1+'RAW data extract'!AF$82)</f>
        <v>4833.8964511382883</v>
      </c>
      <c r="AG37">
        <f>AF37*(1+'RAW data extract'!AG$82)</f>
        <v>4772.0519146975175</v>
      </c>
      <c r="AH37">
        <f>AG37*(1+'RAW data extract'!AH$82)</f>
        <v>4700.1575179905967</v>
      </c>
      <c r="AI37">
        <f>AH37*(1+'RAW data extract'!AI$82)</f>
        <v>4616.5806303438785</v>
      </c>
      <c r="AJ37">
        <f>AI37*(1+'RAW data extract'!AJ$82)</f>
        <v>4520.5142319099805</v>
      </c>
      <c r="AK37">
        <f>AJ37*(1+'RAW data extract'!AK$82)</f>
        <v>4405.0838608529129</v>
      </c>
      <c r="AL37">
        <f>AK37*(1+'RAW data extract'!AL$82)</f>
        <v>4278.4423627817623</v>
      </c>
      <c r="AM37">
        <f>AL37*(1+'RAW data extract'!AM$82)</f>
        <v>4143.0794118007179</v>
      </c>
      <c r="AN37">
        <f>AM37*(1+'RAW data extract'!AN$82)</f>
        <v>4005.6450421315812</v>
      </c>
      <c r="AO37">
        <f>AN37*(1+'RAW data extract'!AO$82)</f>
        <v>3866.8315178553676</v>
      </c>
      <c r="AP37">
        <f>AO37*(1+'RAW data extract'!AP$82)</f>
        <v>3728.0069049529757</v>
      </c>
      <c r="AQ37">
        <f>AP37*(1+'RAW data extract'!AQ$82)</f>
        <v>3589.9747726839319</v>
      </c>
      <c r="AR37">
        <f>AQ37*(1+'RAW data extract'!AR$82)</f>
        <v>3458.5374743663783</v>
      </c>
      <c r="AS37">
        <f>AR37*(1+'RAW data extract'!AS$82)</f>
        <v>3329.643734766456</v>
      </c>
      <c r="AT37">
        <f>AS37*(1+'RAW data extract'!AT$82)</f>
        <v>3204.3303048192352</v>
      </c>
      <c r="AU37">
        <f>AT37*(1+'RAW data extract'!AU$82)</f>
        <v>3079.0168748720139</v>
      </c>
      <c r="AV37">
        <f>AU37*(1+'RAW data extract'!AV$82)</f>
        <v>2953.7034449247926</v>
      </c>
      <c r="AW37">
        <f>AV37*(1+'RAW data extract'!AW$82)</f>
        <v>2828.3900149775723</v>
      </c>
      <c r="AX37">
        <f>AW37*(1+'RAW data extract'!AX$82)</f>
        <v>2703.5801183461635</v>
      </c>
      <c r="AY37">
        <f>AX37*(1+'RAW data extract'!AY$82)</f>
        <v>2577.7409245063714</v>
      </c>
      <c r="AZ37">
        <f>AY37*(1+'RAW data extract'!AZ$82)</f>
        <v>2450.9732934128924</v>
      </c>
      <c r="BA37">
        <f>AZ37*(1+'RAW data extract'!BA$82)</f>
        <v>2326.402643617108</v>
      </c>
      <c r="BB37">
        <f>BA37*(1+'RAW data extract'!BB$82)</f>
        <v>2200.4429286757613</v>
      </c>
      <c r="BC37">
        <f>BB37*(1+'RAW data extract'!BC$82)</f>
        <v>2074.5441836426417</v>
      </c>
      <c r="BD37">
        <f>BC37*(1+'RAW data extract'!BD$82)</f>
        <v>1948.9436408315923</v>
      </c>
      <c r="BE37">
        <f>BD37*(1+'RAW data extract'!BE$82)</f>
        <v>1823.4860084948955</v>
      </c>
      <c r="BF37">
        <f>BE37*(1+'RAW data extract'!BF$82)</f>
        <v>1823.4860084948955</v>
      </c>
      <c r="BG37">
        <f>BF37*(1+'RAW data extract'!BG$82)</f>
        <v>1823.4860084948955</v>
      </c>
      <c r="BH37">
        <f>BG37*(1+'RAW data extract'!BH$82)</f>
        <v>1823.4860084948955</v>
      </c>
    </row>
    <row r="38" spans="1:60" x14ac:dyDescent="0.3">
      <c r="A38" s="4" t="s">
        <v>9</v>
      </c>
      <c r="B38" s="4" t="s">
        <v>10</v>
      </c>
      <c r="C38" s="4" t="s">
        <v>26</v>
      </c>
      <c r="D38" s="4" t="s">
        <v>17</v>
      </c>
      <c r="E38" s="4" t="s">
        <v>13</v>
      </c>
      <c r="F38" s="4" t="s">
        <v>14</v>
      </c>
      <c r="G38" s="4" t="s">
        <v>14</v>
      </c>
      <c r="H38" s="4" t="s">
        <v>15</v>
      </c>
      <c r="I38" s="4" t="s">
        <v>16</v>
      </c>
      <c r="J38" s="8">
        <f>SUMIFS('Eurostat comsumption'!J$2:J$185,'Eurostat comsumption'!$C$2:$C$185,$C38,'Eurostat comsumption'!$D$2:$D$185,$D38)</f>
        <v>0</v>
      </c>
      <c r="K38" s="8">
        <f>SUMIFS('Eurostat comsumption'!K$2:K$185,'Eurostat comsumption'!$C$2:$C$185,$C38,'Eurostat comsumption'!$D$2:$D$185,$D38)</f>
        <v>0</v>
      </c>
      <c r="L38" s="8">
        <f>SUMIFS('Eurostat comsumption'!L$2:L$185,'Eurostat comsumption'!$C$2:$C$185,$C38,'Eurostat comsumption'!$D$2:$D$185,$D38)</f>
        <v>0</v>
      </c>
      <c r="M38" s="8">
        <f>SUMIFS('Eurostat comsumption'!M$2:M$185,'Eurostat comsumption'!$C$2:$C$185,$C38,'Eurostat comsumption'!$D$2:$D$185,$D38)</f>
        <v>0</v>
      </c>
      <c r="N38" s="8">
        <f>SUMIFS('Eurostat comsumption'!N$2:N$185,'Eurostat comsumption'!$C$2:$C$185,$C38,'Eurostat comsumption'!$D$2:$D$185,$D38)</f>
        <v>0</v>
      </c>
      <c r="O38" s="8">
        <f>SUMIFS('Eurostat comsumption'!O$2:O$185,'Eurostat comsumption'!$C$2:$C$185,$C38,'Eurostat comsumption'!$D$2:$D$185,$D38)</f>
        <v>0</v>
      </c>
      <c r="P38" s="8">
        <f>SUMIFS('Eurostat comsumption'!P$2:P$185,'Eurostat comsumption'!$C$2:$C$185,$C38,'Eurostat comsumption'!$D$2:$D$185,$D38)</f>
        <v>0</v>
      </c>
      <c r="Q38" s="8">
        <f>SUMIFS('Eurostat comsumption'!Q$2:Q$185,'Eurostat comsumption'!$C$2:$C$185,$C38,'Eurostat comsumption'!$D$2:$D$185,$D38)</f>
        <v>0</v>
      </c>
      <c r="R38" s="8">
        <f>SUMIFS('Eurostat comsumption'!R$2:R$185,'Eurostat comsumption'!$C$2:$C$185,$C38,'Eurostat comsumption'!$D$2:$D$185,$D38)</f>
        <v>0</v>
      </c>
      <c r="S38" s="8">
        <f>SUMIFS('Eurostat comsumption'!S$2:S$185,'Eurostat comsumption'!$C$2:$C$185,$C38,'Eurostat comsumption'!$D$2:$D$185,$D38)</f>
        <v>0</v>
      </c>
      <c r="T38" s="8">
        <f>SUMIFS('Eurostat comsumption'!T$2:T$185,'Eurostat comsumption'!$C$2:$C$185,$C38,'Eurostat comsumption'!$D$2:$D$185,$D38)</f>
        <v>0</v>
      </c>
      <c r="U38" s="8">
        <f>SUMIFS('Eurostat comsumption'!U$2:U$185,'Eurostat comsumption'!$C$2:$C$185,$C38,'Eurostat comsumption'!$D$2:$D$185,$D38)</f>
        <v>0</v>
      </c>
      <c r="V38" s="8">
        <f>SUMIFS('Eurostat comsumption'!V$2:V$185,'Eurostat comsumption'!$C$2:$C$185,$C38,'Eurostat comsumption'!$D$2:$D$185,$D38)</f>
        <v>0</v>
      </c>
      <c r="W38" s="8">
        <f>SUMIFS('Eurostat comsumption'!W$2:W$185,'Eurostat comsumption'!$C$2:$C$185,$C38,'Eurostat comsumption'!$D$2:$D$185,$D38)</f>
        <v>0</v>
      </c>
      <c r="X38" s="8">
        <f>SUMIFS('Eurostat comsumption'!X$2:X$185,'Eurostat comsumption'!$C$2:$C$185,$C38,'Eurostat comsumption'!$D$2:$D$185,$D38)</f>
        <v>0</v>
      </c>
      <c r="Y38" s="8">
        <f>SUMIFS('Eurostat comsumption'!Y$2:Y$185,'Eurostat comsumption'!$C$2:$C$185,$C38,'Eurostat comsumption'!$D$2:$D$185,$D38)</f>
        <v>1.8</v>
      </c>
      <c r="Z38" s="8">
        <f>SUMIFS('Eurostat comsumption'!Z$2:Z$185,'Eurostat comsumption'!$C$2:$C$185,$C38,'Eurostat comsumption'!$D$2:$D$185,$D38)</f>
        <v>3.2</v>
      </c>
      <c r="AA38">
        <f>Z38*(1+'RAW data extract'!AA$82)</f>
        <v>3.1751528997052021</v>
      </c>
      <c r="AB38">
        <f>AA38*(1+'RAW data extract'!AB$82)</f>
        <v>3.151866316202216</v>
      </c>
      <c r="AC38">
        <f>AB38*(1+'RAW data extract'!AC$82)</f>
        <v>3.125920084624219</v>
      </c>
      <c r="AD38">
        <f>AC38*(1+'RAW data extract'!AD$82)</f>
        <v>3.0979376054478478</v>
      </c>
      <c r="AE38">
        <f>AD38*(1+'RAW data extract'!AE$82)</f>
        <v>3.0633752318699337</v>
      </c>
      <c r="AF38">
        <f>AE38*(1+'RAW data extract'!AF$82)</f>
        <v>3.0270975819261308</v>
      </c>
      <c r="AG38">
        <f>AF38*(1+'RAW data extract'!AG$82)</f>
        <v>2.9883691050943368</v>
      </c>
      <c r="AH38">
        <f>AG38*(1+'RAW data extract'!AH$82)</f>
        <v>2.9433471736927426</v>
      </c>
      <c r="AI38">
        <f>AH38*(1+'RAW data extract'!AI$82)</f>
        <v>2.8910093966928407</v>
      </c>
      <c r="AJ38">
        <f>AI38*(1+'RAW data extract'!AJ$82)</f>
        <v>2.830850399630517</v>
      </c>
      <c r="AK38">
        <f>AJ38*(1+'RAW data extract'!AK$82)</f>
        <v>2.7585652357591637</v>
      </c>
      <c r="AL38">
        <f>AK38*(1+'RAW data extract'!AL$82)</f>
        <v>2.67925940526451</v>
      </c>
      <c r="AM38">
        <f>AL38*(1+'RAW data extract'!AM$82)</f>
        <v>2.594491999562095</v>
      </c>
      <c r="AN38">
        <f>AM38*(1+'RAW data extract'!AN$82)</f>
        <v>2.5084274236440445</v>
      </c>
      <c r="AO38">
        <f>AN38*(1+'RAW data extract'!AO$82)</f>
        <v>2.4214991892636366</v>
      </c>
      <c r="AP38">
        <f>AO38*(1+'RAW data extract'!AP$82)</f>
        <v>2.3345640109294576</v>
      </c>
      <c r="AQ38">
        <f>AP38*(1+'RAW data extract'!AQ$82)</f>
        <v>2.2481251022678252</v>
      </c>
      <c r="AR38">
        <f>AQ38*(1+'RAW data extract'!AR$82)</f>
        <v>2.165816030914367</v>
      </c>
      <c r="AS38">
        <f>AR38*(1+'RAW data extract'!AS$82)</f>
        <v>2.0850997947656875</v>
      </c>
      <c r="AT38">
        <f>AS38*(1+'RAW data extract'!AT$82)</f>
        <v>2.0066256311979562</v>
      </c>
      <c r="AU38">
        <f>AT38*(1+'RAW data extract'!AU$82)</f>
        <v>1.9281514676302247</v>
      </c>
      <c r="AV38">
        <f>AU38*(1+'RAW data extract'!AV$82)</f>
        <v>1.8496773040624932</v>
      </c>
      <c r="AW38">
        <f>AV38*(1+'RAW data extract'!AW$82)</f>
        <v>1.7712031404947621</v>
      </c>
      <c r="AX38">
        <f>AW38*(1+'RAW data extract'!AX$82)</f>
        <v>1.6930443011169718</v>
      </c>
      <c r="AY38">
        <f>AX38*(1+'RAW data extract'!AY$82)</f>
        <v>1.614240892058785</v>
      </c>
      <c r="AZ38">
        <f>AY38*(1+'RAW data extract'!AZ$82)</f>
        <v>1.5348560741528883</v>
      </c>
      <c r="BA38">
        <f>AZ38*(1+'RAW data extract'!BA$82)</f>
        <v>1.4568470566682483</v>
      </c>
      <c r="BB38">
        <f>BA38*(1+'RAW data extract'!BB$82)</f>
        <v>1.3779681745131978</v>
      </c>
      <c r="BC38">
        <f>BB38*(1+'RAW data extract'!BC$82)</f>
        <v>1.2991274731225946</v>
      </c>
      <c r="BD38">
        <f>BC38*(1+'RAW data extract'!BD$82)</f>
        <v>1.2204735128495303</v>
      </c>
      <c r="BE38">
        <f>BD38*(1+'RAW data extract'!BE$82)</f>
        <v>1.141909046415591</v>
      </c>
      <c r="BF38">
        <f>BE38*(1+'RAW data extract'!BF$82)</f>
        <v>1.141909046415591</v>
      </c>
      <c r="BG38">
        <f>BF38*(1+'RAW data extract'!BG$82)</f>
        <v>1.141909046415591</v>
      </c>
      <c r="BH38">
        <f>BG38*(1+'RAW data extract'!BH$82)</f>
        <v>1.141909046415591</v>
      </c>
    </row>
    <row r="39" spans="1:60" x14ac:dyDescent="0.3">
      <c r="A39" s="4" t="s">
        <v>9</v>
      </c>
      <c r="B39" s="4" t="s">
        <v>10</v>
      </c>
      <c r="C39" s="4" t="s">
        <v>26</v>
      </c>
      <c r="D39" s="4" t="s">
        <v>18</v>
      </c>
      <c r="E39" s="4" t="s">
        <v>13</v>
      </c>
      <c r="F39" s="4" t="s">
        <v>14</v>
      </c>
      <c r="G39" s="4" t="s">
        <v>14</v>
      </c>
      <c r="H39" s="4" t="s">
        <v>15</v>
      </c>
      <c r="I39" s="4" t="s">
        <v>16</v>
      </c>
      <c r="J39" s="8">
        <f>SUMIFS('Eurostat comsumption'!J$2:J$185,'Eurostat comsumption'!$C$2:$C$185,$C39,'Eurostat comsumption'!$D$2:$D$185,$D39)</f>
        <v>0</v>
      </c>
      <c r="K39" s="8">
        <f>SUMIFS('Eurostat comsumption'!K$2:K$185,'Eurostat comsumption'!$C$2:$C$185,$C39,'Eurostat comsumption'!$D$2:$D$185,$D39)</f>
        <v>0</v>
      </c>
      <c r="L39" s="8">
        <f>SUMIFS('Eurostat comsumption'!L$2:L$185,'Eurostat comsumption'!$C$2:$C$185,$C39,'Eurostat comsumption'!$D$2:$D$185,$D39)</f>
        <v>0</v>
      </c>
      <c r="M39" s="8">
        <f>SUMIFS('Eurostat comsumption'!M$2:M$185,'Eurostat comsumption'!$C$2:$C$185,$C39,'Eurostat comsumption'!$D$2:$D$185,$D39)</f>
        <v>0</v>
      </c>
      <c r="N39" s="8">
        <f>SUMIFS('Eurostat comsumption'!N$2:N$185,'Eurostat comsumption'!$C$2:$C$185,$C39,'Eurostat comsumption'!$D$2:$D$185,$D39)</f>
        <v>0</v>
      </c>
      <c r="O39" s="8">
        <f>SUMIFS('Eurostat comsumption'!O$2:O$185,'Eurostat comsumption'!$C$2:$C$185,$C39,'Eurostat comsumption'!$D$2:$D$185,$D39)</f>
        <v>0</v>
      </c>
      <c r="P39" s="8">
        <f>SUMIFS('Eurostat comsumption'!P$2:P$185,'Eurostat comsumption'!$C$2:$C$185,$C39,'Eurostat comsumption'!$D$2:$D$185,$D39)</f>
        <v>0</v>
      </c>
      <c r="Q39" s="8">
        <f>SUMIFS('Eurostat comsumption'!Q$2:Q$185,'Eurostat comsumption'!$C$2:$C$185,$C39,'Eurostat comsumption'!$D$2:$D$185,$D39)</f>
        <v>0</v>
      </c>
      <c r="R39" s="8">
        <f>SUMIFS('Eurostat comsumption'!R$2:R$185,'Eurostat comsumption'!$C$2:$C$185,$C39,'Eurostat comsumption'!$D$2:$D$185,$D39)</f>
        <v>0</v>
      </c>
      <c r="S39" s="8">
        <f>SUMIFS('Eurostat comsumption'!S$2:S$185,'Eurostat comsumption'!$C$2:$C$185,$C39,'Eurostat comsumption'!$D$2:$D$185,$D39)</f>
        <v>0</v>
      </c>
      <c r="T39" s="8">
        <f>SUMIFS('Eurostat comsumption'!T$2:T$185,'Eurostat comsumption'!$C$2:$C$185,$C39,'Eurostat comsumption'!$D$2:$D$185,$D39)</f>
        <v>0</v>
      </c>
      <c r="U39" s="8">
        <f>SUMIFS('Eurostat comsumption'!U$2:U$185,'Eurostat comsumption'!$C$2:$C$185,$C39,'Eurostat comsumption'!$D$2:$D$185,$D39)</f>
        <v>0</v>
      </c>
      <c r="V39" s="8">
        <f>SUMIFS('Eurostat comsumption'!V$2:V$185,'Eurostat comsumption'!$C$2:$C$185,$C39,'Eurostat comsumption'!$D$2:$D$185,$D39)</f>
        <v>0</v>
      </c>
      <c r="W39" s="8">
        <f>SUMIFS('Eurostat comsumption'!W$2:W$185,'Eurostat comsumption'!$C$2:$C$185,$C39,'Eurostat comsumption'!$D$2:$D$185,$D39)</f>
        <v>0</v>
      </c>
      <c r="X39" s="8">
        <f>SUMIFS('Eurostat comsumption'!X$2:X$185,'Eurostat comsumption'!$C$2:$C$185,$C39,'Eurostat comsumption'!$D$2:$D$185,$D39)</f>
        <v>0</v>
      </c>
      <c r="Y39" s="8">
        <f>SUMIFS('Eurostat comsumption'!Y$2:Y$185,'Eurostat comsumption'!$C$2:$C$185,$C39,'Eurostat comsumption'!$D$2:$D$185,$D39)</f>
        <v>0</v>
      </c>
      <c r="Z39" s="8">
        <f>SUMIFS('Eurostat comsumption'!Z$2:Z$185,'Eurostat comsumption'!$C$2:$C$185,$C39,'Eurostat comsumption'!$D$2:$D$185,$D39)</f>
        <v>0</v>
      </c>
      <c r="AA39">
        <f>Z39*(1+'RAW data extract'!AA$82)</f>
        <v>0</v>
      </c>
      <c r="AB39">
        <f>AA39*(1+'RAW data extract'!AB$82)</f>
        <v>0</v>
      </c>
      <c r="AC39">
        <f>AB39*(1+'RAW data extract'!AC$82)</f>
        <v>0</v>
      </c>
      <c r="AD39">
        <f>AC39*(1+'RAW data extract'!AD$82)</f>
        <v>0</v>
      </c>
      <c r="AE39">
        <f>AD39*(1+'RAW data extract'!AE$82)</f>
        <v>0</v>
      </c>
      <c r="AF39">
        <f>AE39*(1+'RAW data extract'!AF$82)</f>
        <v>0</v>
      </c>
      <c r="AG39">
        <f>AF39*(1+'RAW data extract'!AG$82)</f>
        <v>0</v>
      </c>
      <c r="AH39">
        <f>AG39*(1+'RAW data extract'!AH$82)</f>
        <v>0</v>
      </c>
      <c r="AI39">
        <f>AH39*(1+'RAW data extract'!AI$82)</f>
        <v>0</v>
      </c>
      <c r="AJ39">
        <f>AI39*(1+'RAW data extract'!AJ$82)</f>
        <v>0</v>
      </c>
      <c r="AK39">
        <f>AJ39*(1+'RAW data extract'!AK$82)</f>
        <v>0</v>
      </c>
      <c r="AL39">
        <f>AK39*(1+'RAW data extract'!AL$82)</f>
        <v>0</v>
      </c>
      <c r="AM39">
        <f>AL39*(1+'RAW data extract'!AM$82)</f>
        <v>0</v>
      </c>
      <c r="AN39">
        <f>AM39*(1+'RAW data extract'!AN$82)</f>
        <v>0</v>
      </c>
      <c r="AO39">
        <f>AN39*(1+'RAW data extract'!AO$82)</f>
        <v>0</v>
      </c>
      <c r="AP39">
        <f>AO39*(1+'RAW data extract'!AP$82)</f>
        <v>0</v>
      </c>
      <c r="AQ39">
        <f>AP39*(1+'RAW data extract'!AQ$82)</f>
        <v>0</v>
      </c>
      <c r="AR39">
        <f>AQ39*(1+'RAW data extract'!AR$82)</f>
        <v>0</v>
      </c>
      <c r="AS39">
        <f>AR39*(1+'RAW data extract'!AS$82)</f>
        <v>0</v>
      </c>
      <c r="AT39">
        <f>AS39*(1+'RAW data extract'!AT$82)</f>
        <v>0</v>
      </c>
      <c r="AU39">
        <f>AT39*(1+'RAW data extract'!AU$82)</f>
        <v>0</v>
      </c>
      <c r="AV39">
        <f>AU39*(1+'RAW data extract'!AV$82)</f>
        <v>0</v>
      </c>
      <c r="AW39">
        <f>AV39*(1+'RAW data extract'!AW$82)</f>
        <v>0</v>
      </c>
      <c r="AX39">
        <f>AW39*(1+'RAW data extract'!AX$82)</f>
        <v>0</v>
      </c>
      <c r="AY39">
        <f>AX39*(1+'RAW data extract'!AY$82)</f>
        <v>0</v>
      </c>
      <c r="AZ39">
        <f>AY39*(1+'RAW data extract'!AZ$82)</f>
        <v>0</v>
      </c>
      <c r="BA39">
        <f>AZ39*(1+'RAW data extract'!BA$82)</f>
        <v>0</v>
      </c>
      <c r="BB39">
        <f>BA39*(1+'RAW data extract'!BB$82)</f>
        <v>0</v>
      </c>
      <c r="BC39">
        <f>BB39*(1+'RAW data extract'!BC$82)</f>
        <v>0</v>
      </c>
      <c r="BD39">
        <f>BC39*(1+'RAW data extract'!BD$82)</f>
        <v>0</v>
      </c>
      <c r="BE39">
        <f>BD39*(1+'RAW data extract'!BE$82)</f>
        <v>0</v>
      </c>
      <c r="BF39">
        <f>BE39*(1+'RAW data extract'!BF$82)</f>
        <v>0</v>
      </c>
      <c r="BG39">
        <f>BF39*(1+'RAW data extract'!BG$82)</f>
        <v>0</v>
      </c>
      <c r="BH39">
        <f>BG39*(1+'RAW data extract'!BH$82)</f>
        <v>0</v>
      </c>
    </row>
    <row r="40" spans="1:60" x14ac:dyDescent="0.3">
      <c r="A40" s="4" t="s">
        <v>9</v>
      </c>
      <c r="B40" s="4" t="s">
        <v>10</v>
      </c>
      <c r="C40" s="4" t="s">
        <v>26</v>
      </c>
      <c r="D40" s="4" t="s">
        <v>19</v>
      </c>
      <c r="E40" s="4" t="s">
        <v>13</v>
      </c>
      <c r="F40" s="4" t="s">
        <v>14</v>
      </c>
      <c r="G40" s="4" t="s">
        <v>14</v>
      </c>
      <c r="H40" s="4" t="s">
        <v>15</v>
      </c>
      <c r="I40" s="4" t="s">
        <v>16</v>
      </c>
      <c r="J40" s="8">
        <f>SUMIFS('Eurostat comsumption'!J$2:J$185,'Eurostat comsumption'!$C$2:$C$185,$C40,'Eurostat comsumption'!$D$2:$D$185,$D40)</f>
        <v>29.9</v>
      </c>
      <c r="K40" s="8">
        <f>SUMIFS('Eurostat comsumption'!K$2:K$185,'Eurostat comsumption'!$C$2:$C$185,$C40,'Eurostat comsumption'!$D$2:$D$185,$D40)</f>
        <v>29.9</v>
      </c>
      <c r="L40" s="8">
        <f>SUMIFS('Eurostat comsumption'!L$2:L$185,'Eurostat comsumption'!$C$2:$C$185,$C40,'Eurostat comsumption'!$D$2:$D$185,$D40)</f>
        <v>31.3</v>
      </c>
      <c r="M40" s="8">
        <f>SUMIFS('Eurostat comsumption'!M$2:M$185,'Eurostat comsumption'!$C$2:$C$185,$C40,'Eurostat comsumption'!$D$2:$D$185,$D40)</f>
        <v>30.4</v>
      </c>
      <c r="N40" s="8">
        <f>SUMIFS('Eurostat comsumption'!N$2:N$185,'Eurostat comsumption'!$C$2:$C$185,$C40,'Eurostat comsumption'!$D$2:$D$185,$D40)</f>
        <v>31.8</v>
      </c>
      <c r="O40" s="8">
        <f>SUMIFS('Eurostat comsumption'!O$2:O$185,'Eurostat comsumption'!$C$2:$C$185,$C40,'Eurostat comsumption'!$D$2:$D$185,$D40)</f>
        <v>32.200000000000003</v>
      </c>
      <c r="P40" s="8">
        <f>SUMIFS('Eurostat comsumption'!P$2:P$185,'Eurostat comsumption'!$C$2:$C$185,$C40,'Eurostat comsumption'!$D$2:$D$185,$D40)</f>
        <v>32.299999999999997</v>
      </c>
      <c r="Q40" s="8">
        <f>SUMIFS('Eurostat comsumption'!Q$2:Q$185,'Eurostat comsumption'!$C$2:$C$185,$C40,'Eurostat comsumption'!$D$2:$D$185,$D40)</f>
        <v>30.6</v>
      </c>
      <c r="R40" s="8">
        <f>SUMIFS('Eurostat comsumption'!R$2:R$185,'Eurostat comsumption'!$C$2:$C$185,$C40,'Eurostat comsumption'!$D$2:$D$185,$D40)</f>
        <v>32.5</v>
      </c>
      <c r="S40" s="8">
        <f>SUMIFS('Eurostat comsumption'!S$2:S$185,'Eurostat comsumption'!$C$2:$C$185,$C40,'Eurostat comsumption'!$D$2:$D$185,$D40)</f>
        <v>34</v>
      </c>
      <c r="T40" s="8">
        <f>SUMIFS('Eurostat comsumption'!T$2:T$185,'Eurostat comsumption'!$C$2:$C$185,$C40,'Eurostat comsumption'!$D$2:$D$185,$D40)</f>
        <v>34.700000000000003</v>
      </c>
      <c r="U40" s="8">
        <f>SUMIFS('Eurostat comsumption'!U$2:U$185,'Eurostat comsumption'!$C$2:$C$185,$C40,'Eurostat comsumption'!$D$2:$D$185,$D40)</f>
        <v>34.1</v>
      </c>
      <c r="V40" s="8">
        <f>SUMIFS('Eurostat comsumption'!V$2:V$185,'Eurostat comsumption'!$C$2:$C$185,$C40,'Eurostat comsumption'!$D$2:$D$185,$D40)</f>
        <v>33.1</v>
      </c>
      <c r="W40" s="8">
        <f>SUMIFS('Eurostat comsumption'!W$2:W$185,'Eurostat comsumption'!$C$2:$C$185,$C40,'Eurostat comsumption'!$D$2:$D$185,$D40)</f>
        <v>33.200000000000003</v>
      </c>
      <c r="X40" s="8">
        <f>SUMIFS('Eurostat comsumption'!X$2:X$185,'Eurostat comsumption'!$C$2:$C$185,$C40,'Eurostat comsumption'!$D$2:$D$185,$D40)</f>
        <v>33.1</v>
      </c>
      <c r="Y40" s="8">
        <f>SUMIFS('Eurostat comsumption'!Y$2:Y$185,'Eurostat comsumption'!$C$2:$C$185,$C40,'Eurostat comsumption'!$D$2:$D$185,$D40)</f>
        <v>34.1</v>
      </c>
      <c r="Z40" s="8">
        <f>SUMIFS('Eurostat comsumption'!Z$2:Z$185,'Eurostat comsumption'!$C$2:$C$185,$C40,'Eurostat comsumption'!$D$2:$D$185,$D40)</f>
        <v>35.9</v>
      </c>
      <c r="AA40">
        <f>Z40*(1+'RAW data extract'!AA$82)</f>
        <v>35.621246593567733</v>
      </c>
      <c r="AB40">
        <f>AA40*(1+'RAW data extract'!AB$82)</f>
        <v>35.360000234893604</v>
      </c>
      <c r="AC40">
        <f>AB40*(1+'RAW data extract'!AC$82)</f>
        <v>35.068915949377946</v>
      </c>
      <c r="AD40">
        <f>AC40*(1+'RAW data extract'!AD$82)</f>
        <v>34.754987511118031</v>
      </c>
      <c r="AE40">
        <f>AD40*(1+'RAW data extract'!AE$82)</f>
        <v>34.367240882540806</v>
      </c>
      <c r="AF40">
        <f>AE40*(1+'RAW data extract'!AF$82)</f>
        <v>33.960250997233764</v>
      </c>
      <c r="AG40">
        <f>AF40*(1+'RAW data extract'!AG$82)</f>
        <v>33.525765897777077</v>
      </c>
      <c r="AH40">
        <f>AG40*(1+'RAW data extract'!AH$82)</f>
        <v>33.020676104865437</v>
      </c>
      <c r="AI40">
        <f>AH40*(1+'RAW data extract'!AI$82)</f>
        <v>32.433511669147791</v>
      </c>
      <c r="AJ40">
        <f>AI40*(1+'RAW data extract'!AJ$82)</f>
        <v>31.758602920854845</v>
      </c>
      <c r="AK40">
        <f>AJ40*(1+'RAW data extract'!AK$82)</f>
        <v>30.9476537386731</v>
      </c>
      <c r="AL40">
        <f>AK40*(1+'RAW data extract'!AL$82)</f>
        <v>30.057941452811203</v>
      </c>
      <c r="AM40">
        <f>AL40*(1+'RAW data extract'!AM$82)</f>
        <v>29.106957120087234</v>
      </c>
      <c r="AN40">
        <f>AM40*(1+'RAW data extract'!AN$82)</f>
        <v>28.141420159006607</v>
      </c>
      <c r="AO40">
        <f>AN40*(1+'RAW data extract'!AO$82)</f>
        <v>27.166194029551409</v>
      </c>
      <c r="AP40">
        <f>AO40*(1+'RAW data extract'!AP$82)</f>
        <v>26.190889997614843</v>
      </c>
      <c r="AQ40">
        <f>AP40*(1+'RAW data extract'!AQ$82)</f>
        <v>25.221153491067156</v>
      </c>
      <c r="AR40">
        <f>AQ40*(1+'RAW data extract'!AR$82)</f>
        <v>24.297748596820547</v>
      </c>
      <c r="AS40">
        <f>AR40*(1+'RAW data extract'!AS$82)</f>
        <v>23.392213322527553</v>
      </c>
      <c r="AT40">
        <f>AS40*(1+'RAW data extract'!AT$82)</f>
        <v>22.511831300002068</v>
      </c>
      <c r="AU40">
        <f>AT40*(1+'RAW data extract'!AU$82)</f>
        <v>21.63144927747658</v>
      </c>
      <c r="AV40">
        <f>AU40*(1+'RAW data extract'!AV$82)</f>
        <v>20.751067254951092</v>
      </c>
      <c r="AW40">
        <f>AV40*(1+'RAW data extract'!AW$82)</f>
        <v>19.870685232425611</v>
      </c>
      <c r="AX40">
        <f>AW40*(1+'RAW data extract'!AX$82)</f>
        <v>18.993840753156025</v>
      </c>
      <c r="AY40">
        <f>AX40*(1+'RAW data extract'!AY$82)</f>
        <v>18.109765007784489</v>
      </c>
      <c r="AZ40">
        <f>AY40*(1+'RAW data extract'!AZ$82)</f>
        <v>17.219166581902712</v>
      </c>
      <c r="BA40">
        <f>AZ40*(1+'RAW data extract'!BA$82)</f>
        <v>16.344002916996907</v>
      </c>
      <c r="BB40">
        <f>BA40*(1+'RAW data extract'!BB$82)</f>
        <v>15.459080457819931</v>
      </c>
      <c r="BC40">
        <f>BB40*(1+'RAW data extract'!BC$82)</f>
        <v>14.574586339094102</v>
      </c>
      <c r="BD40">
        <f>BC40*(1+'RAW data extract'!BD$82)</f>
        <v>13.692187222280664</v>
      </c>
      <c r="BE40">
        <f>BD40*(1+'RAW data extract'!BE$82)</f>
        <v>12.810792114474907</v>
      </c>
      <c r="BF40">
        <f>BE40*(1+'RAW data extract'!BF$82)</f>
        <v>12.810792114474907</v>
      </c>
      <c r="BG40">
        <f>BF40*(1+'RAW data extract'!BG$82)</f>
        <v>12.810792114474907</v>
      </c>
      <c r="BH40">
        <f>BG40*(1+'RAW data extract'!BH$82)</f>
        <v>12.810792114474907</v>
      </c>
    </row>
    <row r="41" spans="1:60" x14ac:dyDescent="0.3">
      <c r="A41" s="4" t="s">
        <v>9</v>
      </c>
      <c r="B41" s="4" t="s">
        <v>10</v>
      </c>
      <c r="C41" s="4" t="s">
        <v>26</v>
      </c>
      <c r="D41" s="4" t="s">
        <v>20</v>
      </c>
      <c r="E41" s="4" t="s">
        <v>13</v>
      </c>
      <c r="F41" s="4" t="s">
        <v>14</v>
      </c>
      <c r="G41" s="4" t="s">
        <v>14</v>
      </c>
      <c r="H41" s="4" t="s">
        <v>15</v>
      </c>
      <c r="I41" s="4" t="s">
        <v>16</v>
      </c>
      <c r="J41" s="8">
        <f>SUMIFS('Eurostat comsumption'!J$2:J$185,'Eurostat comsumption'!$C$2:$C$185,$C41,'Eurostat comsumption'!$D$2:$D$185,$D41)</f>
        <v>0</v>
      </c>
      <c r="K41" s="8">
        <f>SUMIFS('Eurostat comsumption'!K$2:K$185,'Eurostat comsumption'!$C$2:$C$185,$C41,'Eurostat comsumption'!$D$2:$D$185,$D41)</f>
        <v>0</v>
      </c>
      <c r="L41" s="8">
        <f>SUMIFS('Eurostat comsumption'!L$2:L$185,'Eurostat comsumption'!$C$2:$C$185,$C41,'Eurostat comsumption'!$D$2:$D$185,$D41)</f>
        <v>0</v>
      </c>
      <c r="M41" s="8">
        <f>SUMIFS('Eurostat comsumption'!M$2:M$185,'Eurostat comsumption'!$C$2:$C$185,$C41,'Eurostat comsumption'!$D$2:$D$185,$D41)</f>
        <v>0</v>
      </c>
      <c r="N41" s="8">
        <f>SUMIFS('Eurostat comsumption'!N$2:N$185,'Eurostat comsumption'!$C$2:$C$185,$C41,'Eurostat comsumption'!$D$2:$D$185,$D41)</f>
        <v>0</v>
      </c>
      <c r="O41" s="8">
        <f>SUMIFS('Eurostat comsumption'!O$2:O$185,'Eurostat comsumption'!$C$2:$C$185,$C41,'Eurostat comsumption'!$D$2:$D$185,$D41)</f>
        <v>0</v>
      </c>
      <c r="P41" s="8">
        <f>SUMIFS('Eurostat comsumption'!P$2:P$185,'Eurostat comsumption'!$C$2:$C$185,$C41,'Eurostat comsumption'!$D$2:$D$185,$D41)</f>
        <v>3.8</v>
      </c>
      <c r="Q41" s="8">
        <f>SUMIFS('Eurostat comsumption'!Q$2:Q$185,'Eurostat comsumption'!$C$2:$C$185,$C41,'Eurostat comsumption'!$D$2:$D$185,$D41)</f>
        <v>5.7</v>
      </c>
      <c r="R41" s="8">
        <f>SUMIFS('Eurostat comsumption'!R$2:R$185,'Eurostat comsumption'!$C$2:$C$185,$C41,'Eurostat comsumption'!$D$2:$D$185,$D41)</f>
        <v>5.0999999999999996</v>
      </c>
      <c r="S41" s="8">
        <f>SUMIFS('Eurostat comsumption'!S$2:S$185,'Eurostat comsumption'!$C$2:$C$185,$C41,'Eurostat comsumption'!$D$2:$D$185,$D41)</f>
        <v>8.6999999999999993</v>
      </c>
      <c r="T41" s="8">
        <f>SUMIFS('Eurostat comsumption'!T$2:T$185,'Eurostat comsumption'!$C$2:$C$185,$C41,'Eurostat comsumption'!$D$2:$D$185,$D41)</f>
        <v>26.8</v>
      </c>
      <c r="U41" s="8">
        <f>SUMIFS('Eurostat comsumption'!U$2:U$185,'Eurostat comsumption'!$C$2:$C$185,$C41,'Eurostat comsumption'!$D$2:$D$185,$D41)</f>
        <v>130.5</v>
      </c>
      <c r="V41" s="8">
        <f>SUMIFS('Eurostat comsumption'!V$2:V$185,'Eurostat comsumption'!$C$2:$C$185,$C41,'Eurostat comsumption'!$D$2:$D$185,$D41)</f>
        <v>226.6</v>
      </c>
      <c r="W41" s="8">
        <f>SUMIFS('Eurostat comsumption'!W$2:W$185,'Eurostat comsumption'!$C$2:$C$185,$C41,'Eurostat comsumption'!$D$2:$D$185,$D41)</f>
        <v>226.6</v>
      </c>
      <c r="X41" s="8">
        <f>SUMIFS('Eurostat comsumption'!X$2:X$185,'Eurostat comsumption'!$C$2:$C$185,$C41,'Eurostat comsumption'!$D$2:$D$185,$D41)</f>
        <v>231.1</v>
      </c>
      <c r="Y41" s="8">
        <f>SUMIFS('Eurostat comsumption'!Y$2:Y$185,'Eurostat comsumption'!$C$2:$C$185,$C41,'Eurostat comsumption'!$D$2:$D$185,$D41)</f>
        <v>232</v>
      </c>
      <c r="Z41" s="8">
        <f>SUMIFS('Eurostat comsumption'!Z$2:Z$185,'Eurostat comsumption'!$C$2:$C$185,$C41,'Eurostat comsumption'!$D$2:$D$185,$D41)</f>
        <v>235.6</v>
      </c>
      <c r="AA41">
        <f>Z41*(1+'RAW data extract'!AA$82)</f>
        <v>233.77063224079549</v>
      </c>
      <c r="AB41">
        <f>AA41*(1+'RAW data extract'!AB$82)</f>
        <v>232.05615753038813</v>
      </c>
      <c r="AC41">
        <f>AB41*(1+'RAW data extract'!AC$82)</f>
        <v>230.1458662304581</v>
      </c>
      <c r="AD41">
        <f>AC41*(1+'RAW data extract'!AD$82)</f>
        <v>228.08565620109778</v>
      </c>
      <c r="AE41">
        <f>AD41*(1+'RAW data extract'!AE$82)</f>
        <v>225.54100144642385</v>
      </c>
      <c r="AF41">
        <f>AE41*(1+'RAW data extract'!AF$82)</f>
        <v>222.87005946931134</v>
      </c>
      <c r="AG41">
        <f>AF41*(1+'RAW data extract'!AG$82)</f>
        <v>220.01867536257052</v>
      </c>
      <c r="AH41">
        <f>AG41*(1+'RAW data extract'!AH$82)</f>
        <v>216.70393566312814</v>
      </c>
      <c r="AI41">
        <f>AH41*(1+'RAW data extract'!AI$82)</f>
        <v>212.85056683151038</v>
      </c>
      <c r="AJ41">
        <f>AI41*(1+'RAW data extract'!AJ$82)</f>
        <v>208.42136067279679</v>
      </c>
      <c r="AK41">
        <f>AJ41*(1+'RAW data extract'!AK$82)</f>
        <v>203.09936548276841</v>
      </c>
      <c r="AL41">
        <f>AK41*(1+'RAW data extract'!AL$82)</f>
        <v>197.26047371259952</v>
      </c>
      <c r="AM41">
        <f>AL41*(1+'RAW data extract'!AM$82)</f>
        <v>191.01947346775921</v>
      </c>
      <c r="AN41">
        <f>AM41*(1+'RAW data extract'!AN$82)</f>
        <v>184.68296906579275</v>
      </c>
      <c r="AO41">
        <f>AN41*(1+'RAW data extract'!AO$82)</f>
        <v>178.28287780953522</v>
      </c>
      <c r="AP41">
        <f>AO41*(1+'RAW data extract'!AP$82)</f>
        <v>171.88227530468131</v>
      </c>
      <c r="AQ41">
        <f>AP41*(1+'RAW data extract'!AQ$82)</f>
        <v>165.51821065446865</v>
      </c>
      <c r="AR41">
        <f>AQ41*(1+'RAW data extract'!AR$82)</f>
        <v>159.45820527607029</v>
      </c>
      <c r="AS41">
        <f>AR41*(1+'RAW data extract'!AS$82)</f>
        <v>153.51547238962377</v>
      </c>
      <c r="AT41">
        <f>AS41*(1+'RAW data extract'!AT$82)</f>
        <v>147.73781209694954</v>
      </c>
      <c r="AU41">
        <f>AT41*(1+'RAW data extract'!AU$82)</f>
        <v>141.96015180427531</v>
      </c>
      <c r="AV41">
        <f>AU41*(1+'RAW data extract'!AV$82)</f>
        <v>136.18249151160109</v>
      </c>
      <c r="AW41">
        <f>AV41*(1+'RAW data extract'!AW$82)</f>
        <v>130.40483121892689</v>
      </c>
      <c r="AX41">
        <f>AW41*(1+'RAW data extract'!AX$82)</f>
        <v>124.65038666973707</v>
      </c>
      <c r="AY41">
        <f>AX41*(1+'RAW data extract'!AY$82)</f>
        <v>118.84848567782807</v>
      </c>
      <c r="AZ41">
        <f>AY41*(1+'RAW data extract'!AZ$82)</f>
        <v>113.00377845950642</v>
      </c>
      <c r="BA41">
        <f>AZ41*(1+'RAW data extract'!BA$82)</f>
        <v>107.2603645471998</v>
      </c>
      <c r="BB41">
        <f>BA41*(1+'RAW data extract'!BB$82)</f>
        <v>101.4529068485342</v>
      </c>
      <c r="BC41">
        <f>BB41*(1+'RAW data extract'!BC$82)</f>
        <v>95.648260208651038</v>
      </c>
      <c r="BD41">
        <f>BC41*(1+'RAW data extract'!BD$82)</f>
        <v>89.857362383546686</v>
      </c>
      <c r="BE41">
        <f>BD41*(1+'RAW data extract'!BE$82)</f>
        <v>84.073053542347907</v>
      </c>
      <c r="BF41">
        <f>BE41*(1+'RAW data extract'!BF$82)</f>
        <v>84.073053542347907</v>
      </c>
      <c r="BG41">
        <f>BF41*(1+'RAW data extract'!BG$82)</f>
        <v>84.073053542347907</v>
      </c>
      <c r="BH41">
        <f>BG41*(1+'RAW data extract'!BH$82)</f>
        <v>84.073053542347907</v>
      </c>
    </row>
    <row r="42" spans="1:60" x14ac:dyDescent="0.3">
      <c r="A42" s="4" t="s">
        <v>9</v>
      </c>
      <c r="B42" s="4" t="s">
        <v>10</v>
      </c>
      <c r="C42" s="4" t="s">
        <v>26</v>
      </c>
      <c r="D42" s="4" t="s">
        <v>21</v>
      </c>
      <c r="E42" s="4" t="s">
        <v>13</v>
      </c>
      <c r="F42" s="4" t="s">
        <v>14</v>
      </c>
      <c r="G42" s="4" t="s">
        <v>14</v>
      </c>
      <c r="H42" s="4" t="s">
        <v>15</v>
      </c>
      <c r="I42" s="4" t="s">
        <v>16</v>
      </c>
      <c r="J42" s="8">
        <f>SUMIFS('Eurostat comsumption'!J$2:J$185,'Eurostat comsumption'!$C$2:$C$185,$C42,'Eurostat comsumption'!$D$2:$D$185,$D42)</f>
        <v>0</v>
      </c>
      <c r="K42" s="8">
        <f>SUMIFS('Eurostat comsumption'!K$2:K$185,'Eurostat comsumption'!$C$2:$C$185,$C42,'Eurostat comsumption'!$D$2:$D$185,$D42)</f>
        <v>0</v>
      </c>
      <c r="L42" s="8">
        <f>SUMIFS('Eurostat comsumption'!L$2:L$185,'Eurostat comsumption'!$C$2:$C$185,$C42,'Eurostat comsumption'!$D$2:$D$185,$D42)</f>
        <v>0</v>
      </c>
      <c r="M42" s="8">
        <f>SUMIFS('Eurostat comsumption'!M$2:M$185,'Eurostat comsumption'!$C$2:$C$185,$C42,'Eurostat comsumption'!$D$2:$D$185,$D42)</f>
        <v>0</v>
      </c>
      <c r="N42" s="8">
        <f>SUMIFS('Eurostat comsumption'!N$2:N$185,'Eurostat comsumption'!$C$2:$C$185,$C42,'Eurostat comsumption'!$D$2:$D$185,$D42)</f>
        <v>0</v>
      </c>
      <c r="O42" s="8">
        <f>SUMIFS('Eurostat comsumption'!O$2:O$185,'Eurostat comsumption'!$C$2:$C$185,$C42,'Eurostat comsumption'!$D$2:$D$185,$D42)</f>
        <v>0</v>
      </c>
      <c r="P42" s="8">
        <f>SUMIFS('Eurostat comsumption'!P$2:P$185,'Eurostat comsumption'!$C$2:$C$185,$C42,'Eurostat comsumption'!$D$2:$D$185,$D42)</f>
        <v>0</v>
      </c>
      <c r="Q42" s="8">
        <f>SUMIFS('Eurostat comsumption'!Q$2:Q$185,'Eurostat comsumption'!$C$2:$C$185,$C42,'Eurostat comsumption'!$D$2:$D$185,$D42)</f>
        <v>0</v>
      </c>
      <c r="R42" s="8">
        <f>SUMIFS('Eurostat comsumption'!R$2:R$185,'Eurostat comsumption'!$C$2:$C$185,$C42,'Eurostat comsumption'!$D$2:$D$185,$D42)</f>
        <v>0</v>
      </c>
      <c r="S42" s="8">
        <f>SUMIFS('Eurostat comsumption'!S$2:S$185,'Eurostat comsumption'!$C$2:$C$185,$C42,'Eurostat comsumption'!$D$2:$D$185,$D42)</f>
        <v>0</v>
      </c>
      <c r="T42" s="8">
        <f>SUMIFS('Eurostat comsumption'!T$2:T$185,'Eurostat comsumption'!$C$2:$C$185,$C42,'Eurostat comsumption'!$D$2:$D$185,$D42)</f>
        <v>0</v>
      </c>
      <c r="U42" s="8">
        <f>SUMIFS('Eurostat comsumption'!U$2:U$185,'Eurostat comsumption'!$C$2:$C$185,$C42,'Eurostat comsumption'!$D$2:$D$185,$D42)</f>
        <v>0</v>
      </c>
      <c r="V42" s="8">
        <f>SUMIFS('Eurostat comsumption'!V$2:V$185,'Eurostat comsumption'!$C$2:$C$185,$C42,'Eurostat comsumption'!$D$2:$D$185,$D42)</f>
        <v>0</v>
      </c>
      <c r="W42" s="8">
        <f>SUMIFS('Eurostat comsumption'!W$2:W$185,'Eurostat comsumption'!$C$2:$C$185,$C42,'Eurostat comsumption'!$D$2:$D$185,$D42)</f>
        <v>0</v>
      </c>
      <c r="X42" s="8">
        <f>SUMIFS('Eurostat comsumption'!X$2:X$185,'Eurostat comsumption'!$C$2:$C$185,$C42,'Eurostat comsumption'!$D$2:$D$185,$D42)</f>
        <v>0</v>
      </c>
      <c r="Y42" s="8">
        <f>SUMIFS('Eurostat comsumption'!Y$2:Y$185,'Eurostat comsumption'!$C$2:$C$185,$C42,'Eurostat comsumption'!$D$2:$D$185,$D42)</f>
        <v>0</v>
      </c>
      <c r="Z42" s="8">
        <f>SUMIFS('Eurostat comsumption'!Z$2:Z$185,'Eurostat comsumption'!$C$2:$C$185,$C42,'Eurostat comsumption'!$D$2:$D$185,$D42)</f>
        <v>0</v>
      </c>
      <c r="AA42">
        <f>Z42*(1+'RAW data extract'!AA$82)</f>
        <v>0</v>
      </c>
      <c r="AB42">
        <f>AA42*(1+'RAW data extract'!AB$82)</f>
        <v>0</v>
      </c>
      <c r="AC42">
        <f>AB42*(1+'RAW data extract'!AC$82)</f>
        <v>0</v>
      </c>
      <c r="AD42">
        <f>AC42*(1+'RAW data extract'!AD$82)</f>
        <v>0</v>
      </c>
      <c r="AE42">
        <f>AD42*(1+'RAW data extract'!AE$82)</f>
        <v>0</v>
      </c>
      <c r="AF42">
        <f>AE42*(1+'RAW data extract'!AF$82)</f>
        <v>0</v>
      </c>
      <c r="AG42">
        <f>AF42*(1+'RAW data extract'!AG$82)</f>
        <v>0</v>
      </c>
      <c r="AH42">
        <f>AG42*(1+'RAW data extract'!AH$82)</f>
        <v>0</v>
      </c>
      <c r="AI42">
        <f>AH42*(1+'RAW data extract'!AI$82)</f>
        <v>0</v>
      </c>
      <c r="AJ42">
        <f>AI42*(1+'RAW data extract'!AJ$82)</f>
        <v>0</v>
      </c>
      <c r="AK42">
        <f>AJ42*(1+'RAW data extract'!AK$82)</f>
        <v>0</v>
      </c>
      <c r="AL42">
        <f>AK42*(1+'RAW data extract'!AL$82)</f>
        <v>0</v>
      </c>
      <c r="AM42">
        <f>AL42*(1+'RAW data extract'!AM$82)</f>
        <v>0</v>
      </c>
      <c r="AN42">
        <f>AM42*(1+'RAW data extract'!AN$82)</f>
        <v>0</v>
      </c>
      <c r="AO42">
        <f>AN42*(1+'RAW data extract'!AO$82)</f>
        <v>0</v>
      </c>
      <c r="AP42">
        <f>AO42*(1+'RAW data extract'!AP$82)</f>
        <v>0</v>
      </c>
      <c r="AQ42">
        <f>AP42*(1+'RAW data extract'!AQ$82)</f>
        <v>0</v>
      </c>
      <c r="AR42">
        <f>AQ42*(1+'RAW data extract'!AR$82)</f>
        <v>0</v>
      </c>
      <c r="AS42">
        <f>AR42*(1+'RAW data extract'!AS$82)</f>
        <v>0</v>
      </c>
      <c r="AT42">
        <f>AS42*(1+'RAW data extract'!AT$82)</f>
        <v>0</v>
      </c>
      <c r="AU42">
        <f>AT42*(1+'RAW data extract'!AU$82)</f>
        <v>0</v>
      </c>
      <c r="AV42">
        <f>AU42*(1+'RAW data extract'!AV$82)</f>
        <v>0</v>
      </c>
      <c r="AW42">
        <f>AV42*(1+'RAW data extract'!AW$82)</f>
        <v>0</v>
      </c>
      <c r="AX42">
        <f>AW42*(1+'RAW data extract'!AX$82)</f>
        <v>0</v>
      </c>
      <c r="AY42">
        <f>AX42*(1+'RAW data extract'!AY$82)</f>
        <v>0</v>
      </c>
      <c r="AZ42">
        <f>AY42*(1+'RAW data extract'!AZ$82)</f>
        <v>0</v>
      </c>
      <c r="BA42">
        <f>AZ42*(1+'RAW data extract'!BA$82)</f>
        <v>0</v>
      </c>
      <c r="BB42">
        <f>BA42*(1+'RAW data extract'!BB$82)</f>
        <v>0</v>
      </c>
      <c r="BC42">
        <f>BB42*(1+'RAW data extract'!BC$82)</f>
        <v>0</v>
      </c>
      <c r="BD42">
        <f>BC42*(1+'RAW data extract'!BD$82)</f>
        <v>0</v>
      </c>
      <c r="BE42">
        <f>BD42*(1+'RAW data extract'!BE$82)</f>
        <v>0</v>
      </c>
      <c r="BF42">
        <f>BE42*(1+'RAW data extract'!BF$82)</f>
        <v>0</v>
      </c>
      <c r="BG42">
        <f>BF42*(1+'RAW data extract'!BG$82)</f>
        <v>0</v>
      </c>
      <c r="BH42">
        <f>BG42*(1+'RAW data extract'!BH$82)</f>
        <v>0</v>
      </c>
    </row>
    <row r="43" spans="1:60" x14ac:dyDescent="0.3">
      <c r="A43" s="4" t="s">
        <v>9</v>
      </c>
      <c r="B43" s="4" t="s">
        <v>10</v>
      </c>
      <c r="C43" s="4" t="s">
        <v>26</v>
      </c>
      <c r="D43" s="4" t="s">
        <v>22</v>
      </c>
      <c r="E43" s="4" t="s">
        <v>13</v>
      </c>
      <c r="F43" s="4" t="s">
        <v>14</v>
      </c>
      <c r="G43" s="4" t="s">
        <v>14</v>
      </c>
      <c r="H43" s="4" t="s">
        <v>15</v>
      </c>
      <c r="I43" s="4" t="s">
        <v>16</v>
      </c>
      <c r="J43" s="8">
        <f>SUMIFS('Eurostat comsumption'!J$2:J$185,'Eurostat comsumption'!$C$2:$C$185,$C43,'Eurostat comsumption'!$D$2:$D$185,$D43)</f>
        <v>4785.8</v>
      </c>
      <c r="K43" s="8">
        <f>SUMIFS('Eurostat comsumption'!K$2:K$185,'Eurostat comsumption'!$C$2:$C$185,$C43,'Eurostat comsumption'!$D$2:$D$185,$D43)</f>
        <v>4811.7</v>
      </c>
      <c r="L43" s="8">
        <f>SUMIFS('Eurostat comsumption'!L$2:L$185,'Eurostat comsumption'!$C$2:$C$185,$C43,'Eurostat comsumption'!$D$2:$D$185,$D43)</f>
        <v>4761.2</v>
      </c>
      <c r="M43" s="8">
        <f>SUMIFS('Eurostat comsumption'!M$2:M$185,'Eurostat comsumption'!$C$2:$C$185,$C43,'Eurostat comsumption'!$D$2:$D$185,$D43)</f>
        <v>4940.3999999999996</v>
      </c>
      <c r="N43" s="8">
        <f>SUMIFS('Eurostat comsumption'!N$2:N$185,'Eurostat comsumption'!$C$2:$C$185,$C43,'Eurostat comsumption'!$D$2:$D$185,$D43)</f>
        <v>5168.8</v>
      </c>
      <c r="O43" s="8">
        <f>SUMIFS('Eurostat comsumption'!O$2:O$185,'Eurostat comsumption'!$C$2:$C$185,$C43,'Eurostat comsumption'!$D$2:$D$185,$D43)</f>
        <v>5292.1</v>
      </c>
      <c r="P43" s="8">
        <f>SUMIFS('Eurostat comsumption'!P$2:P$185,'Eurostat comsumption'!$C$2:$C$185,$C43,'Eurostat comsumption'!$D$2:$D$185,$D43)</f>
        <v>5354</v>
      </c>
      <c r="Q43" s="8">
        <f>SUMIFS('Eurostat comsumption'!Q$2:Q$185,'Eurostat comsumption'!$C$2:$C$185,$C43,'Eurostat comsumption'!$D$2:$D$185,$D43)</f>
        <v>5569.8</v>
      </c>
      <c r="R43" s="8">
        <f>SUMIFS('Eurostat comsumption'!R$2:R$185,'Eurostat comsumption'!$C$2:$C$185,$C43,'Eurostat comsumption'!$D$2:$D$185,$D43)</f>
        <v>5492.5</v>
      </c>
      <c r="S43" s="8">
        <f>SUMIFS('Eurostat comsumption'!S$2:S$185,'Eurostat comsumption'!$C$2:$C$185,$C43,'Eurostat comsumption'!$D$2:$D$185,$D43)</f>
        <v>5144.8</v>
      </c>
      <c r="T43" s="8">
        <f>SUMIFS('Eurostat comsumption'!T$2:T$185,'Eurostat comsumption'!$C$2:$C$185,$C43,'Eurostat comsumption'!$D$2:$D$185,$D43)</f>
        <v>5117.8999999999996</v>
      </c>
      <c r="U43" s="8">
        <f>SUMIFS('Eurostat comsumption'!U$2:U$185,'Eurostat comsumption'!$C$2:$C$185,$C43,'Eurostat comsumption'!$D$2:$D$185,$D43)</f>
        <v>5044.6000000000004</v>
      </c>
      <c r="V43" s="8">
        <f>SUMIFS('Eurostat comsumption'!V$2:V$185,'Eurostat comsumption'!$C$2:$C$185,$C43,'Eurostat comsumption'!$D$2:$D$185,$D43)</f>
        <v>4598.8</v>
      </c>
      <c r="W43" s="8">
        <f>SUMIFS('Eurostat comsumption'!W$2:W$185,'Eurostat comsumption'!$C$2:$C$185,$C43,'Eurostat comsumption'!$D$2:$D$185,$D43)</f>
        <v>4536.2</v>
      </c>
      <c r="X43" s="8">
        <f>SUMIFS('Eurostat comsumption'!X$2:X$185,'Eurostat comsumption'!$C$2:$C$185,$C43,'Eurostat comsumption'!$D$2:$D$185,$D43)</f>
        <v>4635.3</v>
      </c>
      <c r="Y43" s="8">
        <f>SUMIFS('Eurostat comsumption'!Y$2:Y$185,'Eurostat comsumption'!$C$2:$C$185,$C43,'Eurostat comsumption'!$D$2:$D$185,$D43)</f>
        <v>4685.5</v>
      </c>
      <c r="Z43" s="8">
        <f>SUMIFS('Eurostat comsumption'!Z$2:Z$185,'Eurostat comsumption'!$C$2:$C$185,$C43,'Eurostat comsumption'!$D$2:$D$185,$D43)</f>
        <v>4835.3999999999996</v>
      </c>
      <c r="AA43">
        <f>Z43*(1+'RAW data extract'!AA$82)</f>
        <v>4797.8544785107915</v>
      </c>
      <c r="AB43">
        <f>AA43*(1+'RAW data extract'!AB$82)</f>
        <v>4762.6669954263107</v>
      </c>
      <c r="AC43">
        <f>AB43*(1+'RAW data extract'!AC$82)</f>
        <v>4723.4606178724835</v>
      </c>
      <c r="AD43">
        <f>AC43*(1+'RAW data extract'!AD$82)</f>
        <v>4681.1773429320383</v>
      </c>
      <c r="AE43">
        <f>AD43*(1+'RAW data extract'!AE$82)</f>
        <v>4628.9514363074613</v>
      </c>
      <c r="AF43">
        <f>AE43*(1+'RAW data extract'!AF$82)</f>
        <v>4574.1336398892536</v>
      </c>
      <c r="AG43">
        <f>AF43*(1+'RAW data extract'!AG$82)</f>
        <v>4515.6124908666116</v>
      </c>
      <c r="AH43">
        <f>AG43*(1+'RAW data extract'!AH$82)</f>
        <v>4447.5815386480899</v>
      </c>
      <c r="AI43">
        <f>AH43*(1+'RAW data extract'!AI$82)</f>
        <v>4368.4958864901755</v>
      </c>
      <c r="AJ43">
        <f>AI43*(1+'RAW data extract'!AJ$82)</f>
        <v>4277.5918819916878</v>
      </c>
      <c r="AK43">
        <f>AJ43*(1+'RAW data extract'!AK$82)</f>
        <v>4168.3644815593307</v>
      </c>
      <c r="AL43">
        <f>AK43*(1+'RAW data extract'!AL$82)</f>
        <v>4048.5284150675029</v>
      </c>
      <c r="AM43">
        <f>AL43*(1+'RAW data extract'!AM$82)</f>
        <v>3920.4395670882973</v>
      </c>
      <c r="AN43">
        <f>AM43*(1+'RAW data extract'!AN$82)</f>
        <v>3790.390613840128</v>
      </c>
      <c r="AO43">
        <f>AN43*(1+'RAW data extract'!AO$82)</f>
        <v>3659.0366186766832</v>
      </c>
      <c r="AP43">
        <f>AO43*(1+'RAW data extract'!AP$82)</f>
        <v>3527.6721307650932</v>
      </c>
      <c r="AQ43">
        <f>AP43*(1+'RAW data extract'!AQ$82)</f>
        <v>3397.0575373455758</v>
      </c>
      <c r="AR43">
        <f>AQ43*(1+'RAW data extract'!AR$82)</f>
        <v>3272.6833862135409</v>
      </c>
      <c r="AS43">
        <f>AR43*(1+'RAW data extract'!AS$82)</f>
        <v>3150.7161086281271</v>
      </c>
      <c r="AT43">
        <f>AS43*(1+'RAW data extract'!AT$82)</f>
        <v>3032.1367428420622</v>
      </c>
      <c r="AU43">
        <f>AT43*(1+'RAW data extract'!AU$82)</f>
        <v>2913.5573770559968</v>
      </c>
      <c r="AV43">
        <f>AU43*(1+'RAW data extract'!AV$82)</f>
        <v>2794.9780112699314</v>
      </c>
      <c r="AW43">
        <f>AV43*(1+'RAW data extract'!AW$82)</f>
        <v>2676.3986454838669</v>
      </c>
      <c r="AX43">
        <f>AW43*(1+'RAW data extract'!AX$82)</f>
        <v>2558.2957542565646</v>
      </c>
      <c r="AY43">
        <f>AX43*(1+'RAW data extract'!AY$82)</f>
        <v>2439.2188779565781</v>
      </c>
      <c r="AZ43">
        <f>AY43*(1+'RAW data extract'!AZ$82)</f>
        <v>2319.2634565496492</v>
      </c>
      <c r="BA43">
        <f>AZ43*(1+'RAW data extract'!BA$82)</f>
        <v>2201.3869555667652</v>
      </c>
      <c r="BB43">
        <f>BA43*(1+'RAW data extract'!BB$82)</f>
        <v>2082.1960347003492</v>
      </c>
      <c r="BC43">
        <f>BB43*(1+'RAW data extract'!BC$82)</f>
        <v>1963.0628073553107</v>
      </c>
      <c r="BD43">
        <f>BC43*(1+'RAW data extract'!BD$82)</f>
        <v>1844.2117575101936</v>
      </c>
      <c r="BE43">
        <f>BD43*(1+'RAW data extract'!BE$82)</f>
        <v>1725.4959384493591</v>
      </c>
      <c r="BF43">
        <f>BE43*(1+'RAW data extract'!BF$82)</f>
        <v>1725.4959384493591</v>
      </c>
      <c r="BG43">
        <f>BF43*(1+'RAW data extract'!BG$82)</f>
        <v>1725.4959384493591</v>
      </c>
      <c r="BH43">
        <f>BG43*(1+'RAW data extract'!BH$82)</f>
        <v>1725.4959384493591</v>
      </c>
    </row>
    <row r="44" spans="1:60" x14ac:dyDescent="0.3">
      <c r="A44" s="4" t="s">
        <v>9</v>
      </c>
      <c r="B44" s="4" t="s">
        <v>10</v>
      </c>
      <c r="C44" s="4" t="s">
        <v>27</v>
      </c>
      <c r="D44" s="4" t="s">
        <v>12</v>
      </c>
      <c r="E44" s="4" t="s">
        <v>13</v>
      </c>
      <c r="F44" s="4" t="s">
        <v>14</v>
      </c>
      <c r="G44" s="4" t="s">
        <v>14</v>
      </c>
      <c r="H44" s="4" t="s">
        <v>15</v>
      </c>
      <c r="I44" s="4" t="s">
        <v>16</v>
      </c>
      <c r="J44" s="8">
        <f>SUMIFS('Eurostat comsumption'!J$2:J$185,'Eurostat comsumption'!$C$2:$C$185,$C44,'Eurostat comsumption'!$D$2:$D$185,$D44)</f>
        <v>4274.6000000000004</v>
      </c>
      <c r="K44" s="8">
        <f>SUMIFS('Eurostat comsumption'!K$2:K$185,'Eurostat comsumption'!$C$2:$C$185,$C44,'Eurostat comsumption'!$D$2:$D$185,$D44)</f>
        <v>4334.2</v>
      </c>
      <c r="L44" s="8">
        <f>SUMIFS('Eurostat comsumption'!L$2:L$185,'Eurostat comsumption'!$C$2:$C$185,$C44,'Eurostat comsumption'!$D$2:$D$185,$D44)</f>
        <v>4393.1000000000004</v>
      </c>
      <c r="M44" s="8">
        <f>SUMIFS('Eurostat comsumption'!M$2:M$185,'Eurostat comsumption'!$C$2:$C$185,$C44,'Eurostat comsumption'!$D$2:$D$185,$D44)</f>
        <v>4475.8999999999996</v>
      </c>
      <c r="N44" s="8">
        <f>SUMIFS('Eurostat comsumption'!N$2:N$185,'Eurostat comsumption'!$C$2:$C$185,$C44,'Eurostat comsumption'!$D$2:$D$185,$D44)</f>
        <v>4640</v>
      </c>
      <c r="O44" s="8">
        <f>SUMIFS('Eurostat comsumption'!O$2:O$185,'Eurostat comsumption'!$C$2:$C$185,$C44,'Eurostat comsumption'!$D$2:$D$185,$D44)</f>
        <v>4645.3999999999996</v>
      </c>
      <c r="P44" s="8">
        <f>SUMIFS('Eurostat comsumption'!P$2:P$185,'Eurostat comsumption'!$C$2:$C$185,$C44,'Eurostat comsumption'!$D$2:$D$185,$D44)</f>
        <v>4750.8</v>
      </c>
      <c r="Q44" s="8">
        <f>SUMIFS('Eurostat comsumption'!Q$2:Q$185,'Eurostat comsumption'!$C$2:$C$185,$C44,'Eurostat comsumption'!$D$2:$D$185,$D44)</f>
        <v>4935.6000000000004</v>
      </c>
      <c r="R44" s="8">
        <f>SUMIFS('Eurostat comsumption'!R$2:R$185,'Eurostat comsumption'!$C$2:$C$185,$C44,'Eurostat comsumption'!$D$2:$D$185,$D44)</f>
        <v>4842.5</v>
      </c>
      <c r="S44" s="8">
        <f>SUMIFS('Eurostat comsumption'!S$2:S$185,'Eurostat comsumption'!$C$2:$C$185,$C44,'Eurostat comsumption'!$D$2:$D$185,$D44)</f>
        <v>4644.2</v>
      </c>
      <c r="T44" s="8">
        <f>SUMIFS('Eurostat comsumption'!T$2:T$185,'Eurostat comsumption'!$C$2:$C$185,$C44,'Eurostat comsumption'!$D$2:$D$185,$D44)</f>
        <v>4842.6000000000004</v>
      </c>
      <c r="U44" s="8">
        <f>SUMIFS('Eurostat comsumption'!U$2:U$185,'Eurostat comsumption'!$C$2:$C$185,$C44,'Eurostat comsumption'!$D$2:$D$185,$D44)</f>
        <v>4936.5</v>
      </c>
      <c r="V44" s="8">
        <f>SUMIFS('Eurostat comsumption'!V$2:V$185,'Eurostat comsumption'!$C$2:$C$185,$C44,'Eurostat comsumption'!$D$2:$D$185,$D44)</f>
        <v>4813</v>
      </c>
      <c r="W44" s="8">
        <f>SUMIFS('Eurostat comsumption'!W$2:W$185,'Eurostat comsumption'!$C$2:$C$185,$C44,'Eurostat comsumption'!$D$2:$D$185,$D44)</f>
        <v>4865.1000000000004</v>
      </c>
      <c r="X44" s="8">
        <f>SUMIFS('Eurostat comsumption'!X$2:X$185,'Eurostat comsumption'!$C$2:$C$185,$C44,'Eurostat comsumption'!$D$2:$D$185,$D44)</f>
        <v>4757.8</v>
      </c>
      <c r="Y44" s="8">
        <f>SUMIFS('Eurostat comsumption'!Y$2:Y$185,'Eurostat comsumption'!$C$2:$C$185,$C44,'Eurostat comsumption'!$D$2:$D$185,$D44)</f>
        <v>4787.5</v>
      </c>
      <c r="Z44" s="8">
        <f>SUMIFS('Eurostat comsumption'!Z$2:Z$185,'Eurostat comsumption'!$C$2:$C$185,$C44,'Eurostat comsumption'!$D$2:$D$185,$D44)</f>
        <v>4956.3</v>
      </c>
      <c r="AA44">
        <f>Z44*(1+'RAW data extract'!AA$82)</f>
        <v>4917.8157240027795</v>
      </c>
      <c r="AB44">
        <f>AA44*(1+'RAW data extract'!AB$82)</f>
        <v>4881.7484446853259</v>
      </c>
      <c r="AC44">
        <f>AB44*(1+'RAW data extract'!AC$82)</f>
        <v>4841.5617860696921</v>
      </c>
      <c r="AD44">
        <f>AC44*(1+'RAW data extract'!AD$82)</f>
        <v>4798.2212980878649</v>
      </c>
      <c r="AE44">
        <f>AD44*(1+'RAW data extract'!AE$82)</f>
        <v>4744.689581786547</v>
      </c>
      <c r="AF44">
        <f>AE44*(1+'RAW data extract'!AF$82)</f>
        <v>4688.5011704064</v>
      </c>
      <c r="AG44">
        <f>AF44*(1+'RAW data extract'!AG$82)</f>
        <v>4628.5168111184566</v>
      </c>
      <c r="AH44">
        <f>AG44*(1+'RAW data extract'!AH$82)</f>
        <v>4558.7848740541685</v>
      </c>
      <c r="AI44">
        <f>AH44*(1+'RAW data extract'!AI$82)</f>
        <v>4477.7218352589771</v>
      </c>
      <c r="AJ44">
        <f>AI44*(1+'RAW data extract'!AJ$82)</f>
        <v>4384.5449486527286</v>
      </c>
      <c r="AK44">
        <f>AJ44*(1+'RAW data extract'!AK$82)</f>
        <v>4272.5865243728567</v>
      </c>
      <c r="AL44">
        <f>AK44*(1+'RAW data extract'!AL$82)</f>
        <v>4149.7541844726529</v>
      </c>
      <c r="AM44">
        <f>AL44*(1+'RAW data extract'!AM$82)</f>
        <v>4018.4627179467529</v>
      </c>
      <c r="AN44">
        <f>AM44*(1+'RAW data extract'!AN$82)</f>
        <v>3885.16213743968</v>
      </c>
      <c r="AO44">
        <f>AN44*(1+'RAW data extract'!AO$82)</f>
        <v>3750.5238849210505</v>
      </c>
      <c r="AP44">
        <f>AO44*(1+'RAW data extract'!AP$82)</f>
        <v>3615.874877303022</v>
      </c>
      <c r="AQ44">
        <f>AP44*(1+'RAW data extract'!AQ$82)</f>
        <v>3481.9945138656321</v>
      </c>
      <c r="AR44">
        <f>AQ44*(1+'RAW data extract'!AR$82)</f>
        <v>3354.5106231315244</v>
      </c>
      <c r="AS44">
        <f>AR44*(1+'RAW data extract'!AS$82)</f>
        <v>3229.4937852491184</v>
      </c>
      <c r="AT44">
        <f>AS44*(1+'RAW data extract'!AT$82)</f>
        <v>3107.94956747076</v>
      </c>
      <c r="AU44">
        <f>AT44*(1+'RAW data extract'!AU$82)</f>
        <v>2986.4053496924016</v>
      </c>
      <c r="AV44">
        <f>AU44*(1+'RAW data extract'!AV$82)</f>
        <v>2864.8611319140432</v>
      </c>
      <c r="AW44">
        <f>AV44*(1+'RAW data extract'!AW$82)</f>
        <v>2743.3169141356852</v>
      </c>
      <c r="AX44">
        <f>AW44*(1+'RAW data extract'!AX$82)</f>
        <v>2622.2610842581407</v>
      </c>
      <c r="AY44">
        <f>AX44*(1+'RAW data extract'!AY$82)</f>
        <v>2500.2069166596743</v>
      </c>
      <c r="AZ44">
        <f>AY44*(1+'RAW data extract'!AZ$82)</f>
        <v>2377.252237601238</v>
      </c>
      <c r="BA44">
        <f>AZ44*(1+'RAW data extract'!BA$82)</f>
        <v>2256.4284584265129</v>
      </c>
      <c r="BB44">
        <f>BA44*(1+'RAW data extract'!BB$82)</f>
        <v>2134.2573947936762</v>
      </c>
      <c r="BC44">
        <f>BB44*(1+'RAW data extract'!BC$82)</f>
        <v>2012.145467199224</v>
      </c>
      <c r="BD44">
        <f>BC44*(1+'RAW data extract'!BD$82)</f>
        <v>1890.3227724175401</v>
      </c>
      <c r="BE44">
        <f>BD44*(1+'RAW data extract'!BE$82)</f>
        <v>1768.6386896092483</v>
      </c>
      <c r="BF44">
        <f>BE44*(1+'RAW data extract'!BF$82)</f>
        <v>1768.6386896092483</v>
      </c>
      <c r="BG44">
        <f>BF44*(1+'RAW data extract'!BG$82)</f>
        <v>1768.6386896092483</v>
      </c>
      <c r="BH44">
        <f>BG44*(1+'RAW data extract'!BH$82)</f>
        <v>1768.6386896092483</v>
      </c>
    </row>
    <row r="45" spans="1:60" x14ac:dyDescent="0.3">
      <c r="A45" s="4" t="s">
        <v>9</v>
      </c>
      <c r="B45" s="4" t="s">
        <v>10</v>
      </c>
      <c r="C45" s="4" t="s">
        <v>27</v>
      </c>
      <c r="D45" s="4" t="s">
        <v>17</v>
      </c>
      <c r="E45" s="4" t="s">
        <v>13</v>
      </c>
      <c r="F45" s="4" t="s">
        <v>14</v>
      </c>
      <c r="G45" s="4" t="s">
        <v>14</v>
      </c>
      <c r="H45" s="4" t="s">
        <v>15</v>
      </c>
      <c r="I45" s="4" t="s">
        <v>16</v>
      </c>
      <c r="J45" s="8">
        <f>SUMIFS('Eurostat comsumption'!J$2:J$185,'Eurostat comsumption'!$C$2:$C$185,$C45,'Eurostat comsumption'!$D$2:$D$185,$D45)</f>
        <v>15.4</v>
      </c>
      <c r="K45" s="8">
        <f>SUMIFS('Eurostat comsumption'!K$2:K$185,'Eurostat comsumption'!$C$2:$C$185,$C45,'Eurostat comsumption'!$D$2:$D$185,$D45)</f>
        <v>21.5</v>
      </c>
      <c r="L45" s="8">
        <f>SUMIFS('Eurostat comsumption'!L$2:L$185,'Eurostat comsumption'!$C$2:$C$185,$C45,'Eurostat comsumption'!$D$2:$D$185,$D45)</f>
        <v>21.5</v>
      </c>
      <c r="M45" s="8">
        <f>SUMIFS('Eurostat comsumption'!M$2:M$185,'Eurostat comsumption'!$C$2:$C$185,$C45,'Eurostat comsumption'!$D$2:$D$185,$D45)</f>
        <v>26.6</v>
      </c>
      <c r="N45" s="8">
        <f>SUMIFS('Eurostat comsumption'!N$2:N$185,'Eurostat comsumption'!$C$2:$C$185,$C45,'Eurostat comsumption'!$D$2:$D$185,$D45)</f>
        <v>23.2</v>
      </c>
      <c r="O45" s="8">
        <f>SUMIFS('Eurostat comsumption'!O$2:O$185,'Eurostat comsumption'!$C$2:$C$185,$C45,'Eurostat comsumption'!$D$2:$D$185,$D45)</f>
        <v>20.6</v>
      </c>
      <c r="P45" s="8">
        <f>SUMIFS('Eurostat comsumption'!P$2:P$185,'Eurostat comsumption'!$C$2:$C$185,$C45,'Eurostat comsumption'!$D$2:$D$185,$D45)</f>
        <v>20.6</v>
      </c>
      <c r="Q45" s="8">
        <f>SUMIFS('Eurostat comsumption'!Q$2:Q$185,'Eurostat comsumption'!$C$2:$C$185,$C45,'Eurostat comsumption'!$D$2:$D$185,$D45)</f>
        <v>15.5</v>
      </c>
      <c r="R45" s="8">
        <f>SUMIFS('Eurostat comsumption'!R$2:R$185,'Eurostat comsumption'!$C$2:$C$185,$C45,'Eurostat comsumption'!$D$2:$D$185,$D45)</f>
        <v>13.7</v>
      </c>
      <c r="S45" s="8">
        <f>SUMIFS('Eurostat comsumption'!S$2:S$185,'Eurostat comsumption'!$C$2:$C$185,$C45,'Eurostat comsumption'!$D$2:$D$185,$D45)</f>
        <v>14.6</v>
      </c>
      <c r="T45" s="8">
        <f>SUMIFS('Eurostat comsumption'!T$2:T$185,'Eurostat comsumption'!$C$2:$C$185,$C45,'Eurostat comsumption'!$D$2:$D$185,$D45)</f>
        <v>14.6</v>
      </c>
      <c r="U45" s="8">
        <f>SUMIFS('Eurostat comsumption'!U$2:U$185,'Eurostat comsumption'!$C$2:$C$185,$C45,'Eurostat comsumption'!$D$2:$D$185,$D45)</f>
        <v>11.299999999999999</v>
      </c>
      <c r="V45" s="8">
        <f>SUMIFS('Eurostat comsumption'!V$2:V$185,'Eurostat comsumption'!$C$2:$C$185,$C45,'Eurostat comsumption'!$D$2:$D$185,$D45)</f>
        <v>13.2</v>
      </c>
      <c r="W45" s="8">
        <f>SUMIFS('Eurostat comsumption'!W$2:W$185,'Eurostat comsumption'!$C$2:$C$185,$C45,'Eurostat comsumption'!$D$2:$D$185,$D45)</f>
        <v>9.4</v>
      </c>
      <c r="X45" s="8">
        <f>SUMIFS('Eurostat comsumption'!X$2:X$185,'Eurostat comsumption'!$C$2:$C$185,$C45,'Eurostat comsumption'!$D$2:$D$185,$D45)</f>
        <v>9.8999999999999986</v>
      </c>
      <c r="Y45" s="8">
        <f>SUMIFS('Eurostat comsumption'!Y$2:Y$185,'Eurostat comsumption'!$C$2:$C$185,$C45,'Eurostat comsumption'!$D$2:$D$185,$D45)</f>
        <v>6.9</v>
      </c>
      <c r="Z45" s="8">
        <f>SUMIFS('Eurostat comsumption'!Z$2:Z$185,'Eurostat comsumption'!$C$2:$C$185,$C45,'Eurostat comsumption'!$D$2:$D$185,$D45)</f>
        <v>8.6</v>
      </c>
      <c r="AA45">
        <f>Z45*(1+'RAW data extract'!AA$82)</f>
        <v>8.5332234179577302</v>
      </c>
      <c r="AB45">
        <f>AA45*(1+'RAW data extract'!AB$82)</f>
        <v>8.470640724793455</v>
      </c>
      <c r="AC45">
        <f>AB45*(1+'RAW data extract'!AC$82)</f>
        <v>8.4009102274275875</v>
      </c>
      <c r="AD45">
        <f>AC45*(1+'RAW data extract'!AD$82)</f>
        <v>8.3257073146410896</v>
      </c>
      <c r="AE45">
        <f>AD45*(1+'RAW data extract'!AE$82)</f>
        <v>8.2328209356504445</v>
      </c>
      <c r="AF45">
        <f>AE45*(1+'RAW data extract'!AF$82)</f>
        <v>8.1353247514264737</v>
      </c>
      <c r="AG45">
        <f>AF45*(1+'RAW data extract'!AG$82)</f>
        <v>8.0312419699410285</v>
      </c>
      <c r="AH45">
        <f>AG45*(1+'RAW data extract'!AH$82)</f>
        <v>7.9102455292992433</v>
      </c>
      <c r="AI45">
        <f>AH45*(1+'RAW data extract'!AI$82)</f>
        <v>7.769587753612007</v>
      </c>
      <c r="AJ45">
        <f>AI45*(1+'RAW data extract'!AJ$82)</f>
        <v>7.6079104490070115</v>
      </c>
      <c r="AK45">
        <f>AJ45*(1+'RAW data extract'!AK$82)</f>
        <v>7.4136440711027491</v>
      </c>
      <c r="AL45">
        <f>AK45*(1+'RAW data extract'!AL$82)</f>
        <v>7.2005096516483675</v>
      </c>
      <c r="AM45">
        <f>AL45*(1+'RAW data extract'!AM$82)</f>
        <v>6.9726972488231267</v>
      </c>
      <c r="AN45">
        <f>AM45*(1+'RAW data extract'!AN$82)</f>
        <v>6.7413987010433658</v>
      </c>
      <c r="AO45">
        <f>AN45*(1+'RAW data extract'!AO$82)</f>
        <v>6.5077790711460199</v>
      </c>
      <c r="AP45">
        <f>AO45*(1+'RAW data extract'!AP$82)</f>
        <v>6.2741407793729147</v>
      </c>
      <c r="AQ45">
        <f>AP45*(1+'RAW data extract'!AQ$82)</f>
        <v>6.0418362123447782</v>
      </c>
      <c r="AR45">
        <f>AQ45*(1+'RAW data extract'!AR$82)</f>
        <v>5.8206305830823588</v>
      </c>
      <c r="AS45">
        <f>AR45*(1+'RAW data extract'!AS$82)</f>
        <v>5.6037056984327833</v>
      </c>
      <c r="AT45">
        <f>AS45*(1+'RAW data extract'!AT$82)</f>
        <v>5.3928063838445057</v>
      </c>
      <c r="AU45">
        <f>AT45*(1+'RAW data extract'!AU$82)</f>
        <v>5.1819070692562272</v>
      </c>
      <c r="AV45">
        <f>AU45*(1+'RAW data extract'!AV$82)</f>
        <v>4.9710077546679488</v>
      </c>
      <c r="AW45">
        <f>AV45*(1+'RAW data extract'!AW$82)</f>
        <v>4.760108440079672</v>
      </c>
      <c r="AX45">
        <f>AW45*(1+'RAW data extract'!AX$82)</f>
        <v>4.5500565592518605</v>
      </c>
      <c r="AY45">
        <f>AX45*(1+'RAW data extract'!AY$82)</f>
        <v>4.3382723974079829</v>
      </c>
      <c r="AZ45">
        <f>AY45*(1+'RAW data extract'!AZ$82)</f>
        <v>4.1249256992858854</v>
      </c>
      <c r="BA45">
        <f>AZ45*(1+'RAW data extract'!BA$82)</f>
        <v>3.9152764647959155</v>
      </c>
      <c r="BB45">
        <f>BA45*(1+'RAW data extract'!BB$82)</f>
        <v>3.7032894690042171</v>
      </c>
      <c r="BC45">
        <f>BB45*(1+'RAW data extract'!BC$82)</f>
        <v>3.491405084016971</v>
      </c>
      <c r="BD45">
        <f>BC45*(1+'RAW data extract'!BD$82)</f>
        <v>3.2800225657831112</v>
      </c>
      <c r="BE45">
        <f>BD45*(1+'RAW data extract'!BE$82)</f>
        <v>3.0688805622418993</v>
      </c>
      <c r="BF45">
        <f>BE45*(1+'RAW data extract'!BF$82)</f>
        <v>3.0688805622418993</v>
      </c>
      <c r="BG45">
        <f>BF45*(1+'RAW data extract'!BG$82)</f>
        <v>3.0688805622418993</v>
      </c>
      <c r="BH45">
        <f>BG45*(1+'RAW data extract'!BH$82)</f>
        <v>3.0688805622418993</v>
      </c>
    </row>
    <row r="46" spans="1:60" x14ac:dyDescent="0.3">
      <c r="A46" s="4" t="s">
        <v>9</v>
      </c>
      <c r="B46" s="4" t="s">
        <v>10</v>
      </c>
      <c r="C46" s="4" t="s">
        <v>27</v>
      </c>
      <c r="D46" s="4" t="s">
        <v>18</v>
      </c>
      <c r="E46" s="4" t="s">
        <v>13</v>
      </c>
      <c r="F46" s="4" t="s">
        <v>14</v>
      </c>
      <c r="G46" s="4" t="s">
        <v>14</v>
      </c>
      <c r="H46" s="4" t="s">
        <v>15</v>
      </c>
      <c r="I46" s="4" t="s">
        <v>16</v>
      </c>
      <c r="J46" s="8">
        <f>SUMIFS('Eurostat comsumption'!J$2:J$185,'Eurostat comsumption'!$C$2:$C$185,$C46,'Eurostat comsumption'!$D$2:$D$185,$D46)</f>
        <v>0</v>
      </c>
      <c r="K46" s="8">
        <f>SUMIFS('Eurostat comsumption'!K$2:K$185,'Eurostat comsumption'!$C$2:$C$185,$C46,'Eurostat comsumption'!$D$2:$D$185,$D46)</f>
        <v>0</v>
      </c>
      <c r="L46" s="8">
        <f>SUMIFS('Eurostat comsumption'!L$2:L$185,'Eurostat comsumption'!$C$2:$C$185,$C46,'Eurostat comsumption'!$D$2:$D$185,$D46)</f>
        <v>0</v>
      </c>
      <c r="M46" s="8">
        <f>SUMIFS('Eurostat comsumption'!M$2:M$185,'Eurostat comsumption'!$C$2:$C$185,$C46,'Eurostat comsumption'!$D$2:$D$185,$D46)</f>
        <v>0</v>
      </c>
      <c r="N46" s="8">
        <f>SUMIFS('Eurostat comsumption'!N$2:N$185,'Eurostat comsumption'!$C$2:$C$185,$C46,'Eurostat comsumption'!$D$2:$D$185,$D46)</f>
        <v>0</v>
      </c>
      <c r="O46" s="8">
        <f>SUMIFS('Eurostat comsumption'!O$2:O$185,'Eurostat comsumption'!$C$2:$C$185,$C46,'Eurostat comsumption'!$D$2:$D$185,$D46)</f>
        <v>0</v>
      </c>
      <c r="P46" s="8">
        <f>SUMIFS('Eurostat comsumption'!P$2:P$185,'Eurostat comsumption'!$C$2:$C$185,$C46,'Eurostat comsumption'!$D$2:$D$185,$D46)</f>
        <v>0</v>
      </c>
      <c r="Q46" s="8">
        <f>SUMIFS('Eurostat comsumption'!Q$2:Q$185,'Eurostat comsumption'!$C$2:$C$185,$C46,'Eurostat comsumption'!$D$2:$D$185,$D46)</f>
        <v>0</v>
      </c>
      <c r="R46" s="8">
        <f>SUMIFS('Eurostat comsumption'!R$2:R$185,'Eurostat comsumption'!$C$2:$C$185,$C46,'Eurostat comsumption'!$D$2:$D$185,$D46)</f>
        <v>0</v>
      </c>
      <c r="S46" s="8">
        <f>SUMIFS('Eurostat comsumption'!S$2:S$185,'Eurostat comsumption'!$C$2:$C$185,$C46,'Eurostat comsumption'!$D$2:$D$185,$D46)</f>
        <v>0</v>
      </c>
      <c r="T46" s="8">
        <f>SUMIFS('Eurostat comsumption'!T$2:T$185,'Eurostat comsumption'!$C$2:$C$185,$C46,'Eurostat comsumption'!$D$2:$D$185,$D46)</f>
        <v>0</v>
      </c>
      <c r="U46" s="8">
        <f>SUMIFS('Eurostat comsumption'!U$2:U$185,'Eurostat comsumption'!$C$2:$C$185,$C46,'Eurostat comsumption'!$D$2:$D$185,$D46)</f>
        <v>0</v>
      </c>
      <c r="V46" s="8">
        <f>SUMIFS('Eurostat comsumption'!V$2:V$185,'Eurostat comsumption'!$C$2:$C$185,$C46,'Eurostat comsumption'!$D$2:$D$185,$D46)</f>
        <v>0</v>
      </c>
      <c r="W46" s="8">
        <f>SUMIFS('Eurostat comsumption'!W$2:W$185,'Eurostat comsumption'!$C$2:$C$185,$C46,'Eurostat comsumption'!$D$2:$D$185,$D46)</f>
        <v>0</v>
      </c>
      <c r="X46" s="8">
        <f>SUMIFS('Eurostat comsumption'!X$2:X$185,'Eurostat comsumption'!$C$2:$C$185,$C46,'Eurostat comsumption'!$D$2:$D$185,$D46)</f>
        <v>0</v>
      </c>
      <c r="Y46" s="8">
        <f>SUMIFS('Eurostat comsumption'!Y$2:Y$185,'Eurostat comsumption'!$C$2:$C$185,$C46,'Eurostat comsumption'!$D$2:$D$185,$D46)</f>
        <v>0</v>
      </c>
      <c r="Z46" s="8">
        <f>SUMIFS('Eurostat comsumption'!Z$2:Z$185,'Eurostat comsumption'!$C$2:$C$185,$C46,'Eurostat comsumption'!$D$2:$D$185,$D46)</f>
        <v>0</v>
      </c>
      <c r="AA46">
        <f>Z46*(1+'RAW data extract'!AA$82)</f>
        <v>0</v>
      </c>
      <c r="AB46">
        <f>AA46*(1+'RAW data extract'!AB$82)</f>
        <v>0</v>
      </c>
      <c r="AC46">
        <f>AB46*(1+'RAW data extract'!AC$82)</f>
        <v>0</v>
      </c>
      <c r="AD46">
        <f>AC46*(1+'RAW data extract'!AD$82)</f>
        <v>0</v>
      </c>
      <c r="AE46">
        <f>AD46*(1+'RAW data extract'!AE$82)</f>
        <v>0</v>
      </c>
      <c r="AF46">
        <f>AE46*(1+'RAW data extract'!AF$82)</f>
        <v>0</v>
      </c>
      <c r="AG46">
        <f>AF46*(1+'RAW data extract'!AG$82)</f>
        <v>0</v>
      </c>
      <c r="AH46">
        <f>AG46*(1+'RAW data extract'!AH$82)</f>
        <v>0</v>
      </c>
      <c r="AI46">
        <f>AH46*(1+'RAW data extract'!AI$82)</f>
        <v>0</v>
      </c>
      <c r="AJ46">
        <f>AI46*(1+'RAW data extract'!AJ$82)</f>
        <v>0</v>
      </c>
      <c r="AK46">
        <f>AJ46*(1+'RAW data extract'!AK$82)</f>
        <v>0</v>
      </c>
      <c r="AL46">
        <f>AK46*(1+'RAW data extract'!AL$82)</f>
        <v>0</v>
      </c>
      <c r="AM46">
        <f>AL46*(1+'RAW data extract'!AM$82)</f>
        <v>0</v>
      </c>
      <c r="AN46">
        <f>AM46*(1+'RAW data extract'!AN$82)</f>
        <v>0</v>
      </c>
      <c r="AO46">
        <f>AN46*(1+'RAW data extract'!AO$82)</f>
        <v>0</v>
      </c>
      <c r="AP46">
        <f>AO46*(1+'RAW data extract'!AP$82)</f>
        <v>0</v>
      </c>
      <c r="AQ46">
        <f>AP46*(1+'RAW data extract'!AQ$82)</f>
        <v>0</v>
      </c>
      <c r="AR46">
        <f>AQ46*(1+'RAW data extract'!AR$82)</f>
        <v>0</v>
      </c>
      <c r="AS46">
        <f>AR46*(1+'RAW data extract'!AS$82)</f>
        <v>0</v>
      </c>
      <c r="AT46">
        <f>AS46*(1+'RAW data extract'!AT$82)</f>
        <v>0</v>
      </c>
      <c r="AU46">
        <f>AT46*(1+'RAW data extract'!AU$82)</f>
        <v>0</v>
      </c>
      <c r="AV46">
        <f>AU46*(1+'RAW data extract'!AV$82)</f>
        <v>0</v>
      </c>
      <c r="AW46">
        <f>AV46*(1+'RAW data extract'!AW$82)</f>
        <v>0</v>
      </c>
      <c r="AX46">
        <f>AW46*(1+'RAW data extract'!AX$82)</f>
        <v>0</v>
      </c>
      <c r="AY46">
        <f>AX46*(1+'RAW data extract'!AY$82)</f>
        <v>0</v>
      </c>
      <c r="AZ46">
        <f>AY46*(1+'RAW data extract'!AZ$82)</f>
        <v>0</v>
      </c>
      <c r="BA46">
        <f>AZ46*(1+'RAW data extract'!BA$82)</f>
        <v>0</v>
      </c>
      <c r="BB46">
        <f>BA46*(1+'RAW data extract'!BB$82)</f>
        <v>0</v>
      </c>
      <c r="BC46">
        <f>BB46*(1+'RAW data extract'!BC$82)</f>
        <v>0</v>
      </c>
      <c r="BD46">
        <f>BC46*(1+'RAW data extract'!BD$82)</f>
        <v>0</v>
      </c>
      <c r="BE46">
        <f>BD46*(1+'RAW data extract'!BE$82)</f>
        <v>0</v>
      </c>
      <c r="BF46">
        <f>BE46*(1+'RAW data extract'!BF$82)</f>
        <v>0</v>
      </c>
      <c r="BG46">
        <f>BF46*(1+'RAW data extract'!BG$82)</f>
        <v>0</v>
      </c>
      <c r="BH46">
        <f>BG46*(1+'RAW data extract'!BH$82)</f>
        <v>0</v>
      </c>
    </row>
    <row r="47" spans="1:60" x14ac:dyDescent="0.3">
      <c r="A47" s="4" t="s">
        <v>9</v>
      </c>
      <c r="B47" s="4" t="s">
        <v>10</v>
      </c>
      <c r="C47" s="4" t="s">
        <v>27</v>
      </c>
      <c r="D47" s="4" t="s">
        <v>19</v>
      </c>
      <c r="E47" s="4" t="s">
        <v>13</v>
      </c>
      <c r="F47" s="4" t="s">
        <v>14</v>
      </c>
      <c r="G47" s="4" t="s">
        <v>14</v>
      </c>
      <c r="H47" s="4" t="s">
        <v>15</v>
      </c>
      <c r="I47" s="4" t="s">
        <v>16</v>
      </c>
      <c r="J47" s="8">
        <f>SUMIFS('Eurostat comsumption'!J$2:J$185,'Eurostat comsumption'!$C$2:$C$185,$C47,'Eurostat comsumption'!$D$2:$D$185,$D47)</f>
        <v>46.3</v>
      </c>
      <c r="K47" s="8">
        <f>SUMIFS('Eurostat comsumption'!K$2:K$185,'Eurostat comsumption'!$C$2:$C$185,$C47,'Eurostat comsumption'!$D$2:$D$185,$D47)</f>
        <v>48.6</v>
      </c>
      <c r="L47" s="8">
        <f>SUMIFS('Eurostat comsumption'!L$2:L$185,'Eurostat comsumption'!$C$2:$C$185,$C47,'Eurostat comsumption'!$D$2:$D$185,$D47)</f>
        <v>51</v>
      </c>
      <c r="M47" s="8">
        <f>SUMIFS('Eurostat comsumption'!M$2:M$185,'Eurostat comsumption'!$C$2:$C$185,$C47,'Eurostat comsumption'!$D$2:$D$185,$D47)</f>
        <v>53.9</v>
      </c>
      <c r="N47" s="8">
        <f>SUMIFS('Eurostat comsumption'!N$2:N$185,'Eurostat comsumption'!$C$2:$C$185,$C47,'Eurostat comsumption'!$D$2:$D$185,$D47)</f>
        <v>54.2</v>
      </c>
      <c r="O47" s="8">
        <f>SUMIFS('Eurostat comsumption'!O$2:O$185,'Eurostat comsumption'!$C$2:$C$185,$C47,'Eurostat comsumption'!$D$2:$D$185,$D47)</f>
        <v>55.7</v>
      </c>
      <c r="P47" s="8">
        <f>SUMIFS('Eurostat comsumption'!P$2:P$185,'Eurostat comsumption'!$C$2:$C$185,$C47,'Eurostat comsumption'!$D$2:$D$185,$D47)</f>
        <v>58</v>
      </c>
      <c r="Q47" s="8">
        <f>SUMIFS('Eurostat comsumption'!Q$2:Q$185,'Eurostat comsumption'!$C$2:$C$185,$C47,'Eurostat comsumption'!$D$2:$D$185,$D47)</f>
        <v>62.3</v>
      </c>
      <c r="R47" s="8">
        <f>SUMIFS('Eurostat comsumption'!R$2:R$185,'Eurostat comsumption'!$C$2:$C$185,$C47,'Eurostat comsumption'!$D$2:$D$185,$D47)</f>
        <v>63.1</v>
      </c>
      <c r="S47" s="8">
        <f>SUMIFS('Eurostat comsumption'!S$2:S$185,'Eurostat comsumption'!$C$2:$C$185,$C47,'Eurostat comsumption'!$D$2:$D$185,$D47)</f>
        <v>61.6</v>
      </c>
      <c r="T47" s="8">
        <f>SUMIFS('Eurostat comsumption'!T$2:T$185,'Eurostat comsumption'!$C$2:$C$185,$C47,'Eurostat comsumption'!$D$2:$D$185,$D47)</f>
        <v>63.6</v>
      </c>
      <c r="U47" s="8">
        <f>SUMIFS('Eurostat comsumption'!U$2:U$185,'Eurostat comsumption'!$C$2:$C$185,$C47,'Eurostat comsumption'!$D$2:$D$185,$D47)</f>
        <v>62.8</v>
      </c>
      <c r="V47" s="8">
        <f>SUMIFS('Eurostat comsumption'!V$2:V$185,'Eurostat comsumption'!$C$2:$C$185,$C47,'Eurostat comsumption'!$D$2:$D$185,$D47)</f>
        <v>63.4</v>
      </c>
      <c r="W47" s="8">
        <f>SUMIFS('Eurostat comsumption'!W$2:W$185,'Eurostat comsumption'!$C$2:$C$185,$C47,'Eurostat comsumption'!$D$2:$D$185,$D47)</f>
        <v>63</v>
      </c>
      <c r="X47" s="8">
        <f>SUMIFS('Eurostat comsumption'!X$2:X$185,'Eurostat comsumption'!$C$2:$C$185,$C47,'Eurostat comsumption'!$D$2:$D$185,$D47)</f>
        <v>62.1</v>
      </c>
      <c r="Y47" s="8">
        <f>SUMIFS('Eurostat comsumption'!Y$2:Y$185,'Eurostat comsumption'!$C$2:$C$185,$C47,'Eurostat comsumption'!$D$2:$D$185,$D47)</f>
        <v>60.4</v>
      </c>
      <c r="Z47" s="8">
        <f>SUMIFS('Eurostat comsumption'!Z$2:Z$185,'Eurostat comsumption'!$C$2:$C$185,$C47,'Eurostat comsumption'!$D$2:$D$185,$D47)</f>
        <v>60.9</v>
      </c>
      <c r="AA47">
        <f>Z47*(1+'RAW data extract'!AA$82)</f>
        <v>60.427128622514623</v>
      </c>
      <c r="AB47">
        <f>AA47*(1+'RAW data extract'!AB$82)</f>
        <v>59.983955830223415</v>
      </c>
      <c r="AC47">
        <f>AB47*(1+'RAW data extract'!AC$82)</f>
        <v>59.490166610504659</v>
      </c>
      <c r="AD47">
        <f>AC47*(1+'RAW data extract'!AD$82)</f>
        <v>58.957625053679344</v>
      </c>
      <c r="AE47">
        <f>AD47*(1+'RAW data extract'!AE$82)</f>
        <v>58.299859881524661</v>
      </c>
      <c r="AF47">
        <f>AE47*(1+'RAW data extract'!AF$82)</f>
        <v>57.609450856031657</v>
      </c>
      <c r="AG47">
        <f>AF47*(1+'RAW data extract'!AG$82)</f>
        <v>56.872399531326579</v>
      </c>
      <c r="AH47">
        <f>AG47*(1+'RAW data extract'!AH$82)</f>
        <v>56.015575899339986</v>
      </c>
      <c r="AI47">
        <f>AH47*(1+'RAW data extract'!AI$82)</f>
        <v>55.019522580810609</v>
      </c>
      <c r="AJ47">
        <f>AI47*(1+'RAW data extract'!AJ$82)</f>
        <v>53.874621667968263</v>
      </c>
      <c r="AK47">
        <f>AJ47*(1+'RAW data extract'!AK$82)</f>
        <v>52.498944643041568</v>
      </c>
      <c r="AL47">
        <f>AK47*(1+'RAW data extract'!AL$82)</f>
        <v>50.989655556440191</v>
      </c>
      <c r="AM47">
        <f>AL47*(1+'RAW data extract'!AM$82)</f>
        <v>49.376425866666104</v>
      </c>
      <c r="AN47">
        <f>AM47*(1+'RAW data extract'!AN$82)</f>
        <v>47.73850940622571</v>
      </c>
      <c r="AO47">
        <f>AN47*(1+'RAW data extract'!AO$82)</f>
        <v>46.084156445673578</v>
      </c>
      <c r="AP47">
        <f>AO47*(1+'RAW data extract'!AP$82)</f>
        <v>44.429671333001238</v>
      </c>
      <c r="AQ47">
        <f>AP47*(1+'RAW data extract'!AQ$82)</f>
        <v>42.784630852534548</v>
      </c>
      <c r="AR47">
        <f>AQ47*(1+'RAW data extract'!AR$82)</f>
        <v>41.218186338339045</v>
      </c>
      <c r="AS47">
        <f>AR47*(1+'RAW data extract'!AS$82)</f>
        <v>39.68205546913449</v>
      </c>
      <c r="AT47">
        <f>AS47*(1+'RAW data extract'!AT$82)</f>
        <v>38.188594043736103</v>
      </c>
      <c r="AU47">
        <f>AT47*(1+'RAW data extract'!AU$82)</f>
        <v>36.695132618337716</v>
      </c>
      <c r="AV47">
        <f>AU47*(1+'RAW data extract'!AV$82)</f>
        <v>35.20167119293933</v>
      </c>
      <c r="AW47">
        <f>AV47*(1+'RAW data extract'!AW$82)</f>
        <v>33.70820976754095</v>
      </c>
      <c r="AX47">
        <f>AW47*(1+'RAW data extract'!AX$82)</f>
        <v>32.220749355632378</v>
      </c>
      <c r="AY47">
        <f>AX47*(1+'RAW data extract'!AY$82)</f>
        <v>30.721021976993757</v>
      </c>
      <c r="AZ47">
        <f>AY47*(1+'RAW data extract'!AZ$82)</f>
        <v>29.210229661222161</v>
      </c>
      <c r="BA47">
        <f>AZ47*(1+'RAW data extract'!BA$82)</f>
        <v>27.725620547217609</v>
      </c>
      <c r="BB47">
        <f>BA47*(1+'RAW data extract'!BB$82)</f>
        <v>26.224456821204299</v>
      </c>
      <c r="BC47">
        <f>BB47*(1+'RAW data extract'!BC$82)</f>
        <v>24.72401972286438</v>
      </c>
      <c r="BD47">
        <f>BC47*(1+'RAW data extract'!BD$82)</f>
        <v>23.227136541417629</v>
      </c>
      <c r="BE47">
        <f>BD47*(1+'RAW data extract'!BE$82)</f>
        <v>21.73195653959672</v>
      </c>
      <c r="BF47">
        <f>BE47*(1+'RAW data extract'!BF$82)</f>
        <v>21.73195653959672</v>
      </c>
      <c r="BG47">
        <f>BF47*(1+'RAW data extract'!BG$82)</f>
        <v>21.73195653959672</v>
      </c>
      <c r="BH47">
        <f>BG47*(1+'RAW data extract'!BH$82)</f>
        <v>21.73195653959672</v>
      </c>
    </row>
    <row r="48" spans="1:60" x14ac:dyDescent="0.3">
      <c r="A48" s="4" t="s">
        <v>9</v>
      </c>
      <c r="B48" s="4" t="s">
        <v>10</v>
      </c>
      <c r="C48" s="4" t="s">
        <v>27</v>
      </c>
      <c r="D48" s="4" t="s">
        <v>20</v>
      </c>
      <c r="E48" s="4" t="s">
        <v>13</v>
      </c>
      <c r="F48" s="4" t="s">
        <v>14</v>
      </c>
      <c r="G48" s="4" t="s">
        <v>14</v>
      </c>
      <c r="H48" s="4" t="s">
        <v>15</v>
      </c>
      <c r="I48" s="4" t="s">
        <v>16</v>
      </c>
      <c r="J48" s="8">
        <f>SUMIFS('Eurostat comsumption'!J$2:J$185,'Eurostat comsumption'!$C$2:$C$185,$C48,'Eurostat comsumption'!$D$2:$D$185,$D48)</f>
        <v>0</v>
      </c>
      <c r="K48" s="8">
        <f>SUMIFS('Eurostat comsumption'!K$2:K$185,'Eurostat comsumption'!$C$2:$C$185,$C48,'Eurostat comsumption'!$D$2:$D$185,$D48)</f>
        <v>0</v>
      </c>
      <c r="L48" s="8">
        <f>SUMIFS('Eurostat comsumption'!L$2:L$185,'Eurostat comsumption'!$C$2:$C$185,$C48,'Eurostat comsumption'!$D$2:$D$185,$D48)</f>
        <v>0.7</v>
      </c>
      <c r="M48" s="8">
        <f>SUMIFS('Eurostat comsumption'!M$2:M$185,'Eurostat comsumption'!$C$2:$C$185,$C48,'Eurostat comsumption'!$D$2:$D$185,$D48)</f>
        <v>3.9</v>
      </c>
      <c r="N48" s="8">
        <f>SUMIFS('Eurostat comsumption'!N$2:N$185,'Eurostat comsumption'!$C$2:$C$185,$C48,'Eurostat comsumption'!$D$2:$D$185,$D48)</f>
        <v>4.5999999999999996</v>
      </c>
      <c r="O48" s="8">
        <f>SUMIFS('Eurostat comsumption'!O$2:O$185,'Eurostat comsumption'!$C$2:$C$185,$C48,'Eurostat comsumption'!$D$2:$D$185,$D48)</f>
        <v>0</v>
      </c>
      <c r="P48" s="8">
        <f>SUMIFS('Eurostat comsumption'!P$2:P$185,'Eurostat comsumption'!$C$2:$C$185,$C48,'Eurostat comsumption'!$D$2:$D$185,$D48)</f>
        <v>0.7</v>
      </c>
      <c r="Q48" s="8">
        <f>SUMIFS('Eurostat comsumption'!Q$2:Q$185,'Eurostat comsumption'!$C$2:$C$185,$C48,'Eurostat comsumption'!$D$2:$D$185,$D48)</f>
        <v>1.4</v>
      </c>
      <c r="R48" s="8">
        <f>SUMIFS('Eurostat comsumption'!R$2:R$185,'Eurostat comsumption'!$C$2:$C$185,$C48,'Eurostat comsumption'!$D$2:$D$185,$D48)</f>
        <v>71.2</v>
      </c>
      <c r="S48" s="8">
        <f>SUMIFS('Eurostat comsumption'!S$2:S$185,'Eurostat comsumption'!$C$2:$C$185,$C48,'Eurostat comsumption'!$D$2:$D$185,$D48)</f>
        <v>132.19999999999999</v>
      </c>
      <c r="T48" s="8">
        <f>SUMIFS('Eurostat comsumption'!T$2:T$185,'Eurostat comsumption'!$C$2:$C$185,$C48,'Eurostat comsumption'!$D$2:$D$185,$D48)</f>
        <v>140.19999999999999</v>
      </c>
      <c r="U48" s="8">
        <f>SUMIFS('Eurostat comsumption'!U$2:U$185,'Eurostat comsumption'!$C$2:$C$185,$C48,'Eurostat comsumption'!$D$2:$D$185,$D48)</f>
        <v>197.20000000000002</v>
      </c>
      <c r="V48" s="8">
        <f>SUMIFS('Eurostat comsumption'!V$2:V$185,'Eurostat comsumption'!$C$2:$C$185,$C48,'Eurostat comsumption'!$D$2:$D$185,$D48)</f>
        <v>195.20000000000002</v>
      </c>
      <c r="W48" s="8">
        <f>SUMIFS('Eurostat comsumption'!W$2:W$185,'Eurostat comsumption'!$C$2:$C$185,$C48,'Eurostat comsumption'!$D$2:$D$185,$D48)</f>
        <v>223.1</v>
      </c>
      <c r="X48" s="8">
        <f>SUMIFS('Eurostat comsumption'!X$2:X$185,'Eurostat comsumption'!$C$2:$C$185,$C48,'Eurostat comsumption'!$D$2:$D$185,$D48)</f>
        <v>497.6</v>
      </c>
      <c r="Y48" s="8">
        <f>SUMIFS('Eurostat comsumption'!Y$2:Y$185,'Eurostat comsumption'!$C$2:$C$185,$C48,'Eurostat comsumption'!$D$2:$D$185,$D48)</f>
        <v>497.6</v>
      </c>
      <c r="Z48" s="8">
        <f>SUMIFS('Eurostat comsumption'!Z$2:Z$185,'Eurostat comsumption'!$C$2:$C$185,$C48,'Eurostat comsumption'!$D$2:$D$185,$D48)</f>
        <v>176.5</v>
      </c>
      <c r="AA48">
        <f>Z48*(1+'RAW data extract'!AA$82)</f>
        <v>175.12952712436504</v>
      </c>
      <c r="AB48">
        <f>AA48*(1+'RAW data extract'!AB$82)</f>
        <v>173.84512650302847</v>
      </c>
      <c r="AC48">
        <f>AB48*(1+'RAW data extract'!AC$82)</f>
        <v>172.41402966755456</v>
      </c>
      <c r="AD48">
        <f>AC48*(1+'RAW data extract'!AD$82)</f>
        <v>170.87062105048284</v>
      </c>
      <c r="AE48">
        <f>AD48*(1+'RAW data extract'!AE$82)</f>
        <v>168.96429013282599</v>
      </c>
      <c r="AF48">
        <f>AE48*(1+'RAW data extract'!AF$82)</f>
        <v>166.9633510031131</v>
      </c>
      <c r="AG48">
        <f>AF48*(1+'RAW data extract'!AG$82)</f>
        <v>164.82723345285947</v>
      </c>
      <c r="AH48">
        <f>AG48*(1+'RAW data extract'!AH$82)</f>
        <v>162.34399254899029</v>
      </c>
      <c r="AI48">
        <f>AH48*(1+'RAW data extract'!AI$82)</f>
        <v>159.45723703633945</v>
      </c>
      <c r="AJ48">
        <f>AI48*(1+'RAW data extract'!AJ$82)</f>
        <v>156.13909235462066</v>
      </c>
      <c r="AK48">
        <f>AJ48*(1+'RAW data extract'!AK$82)</f>
        <v>152.15211378484133</v>
      </c>
      <c r="AL48">
        <f>AK48*(1+'RAW data extract'!AL$82)</f>
        <v>147.77790157162059</v>
      </c>
      <c r="AM48">
        <f>AL48*(1+'RAW data extract'!AM$82)</f>
        <v>143.10244935084674</v>
      </c>
      <c r="AN48">
        <f>AM48*(1+'RAW data extract'!AN$82)</f>
        <v>138.35545008536678</v>
      </c>
      <c r="AO48">
        <f>AN48*(1+'RAW data extract'!AO$82)</f>
        <v>133.56081465782242</v>
      </c>
      <c r="AP48">
        <f>AO48*(1+'RAW data extract'!AP$82)</f>
        <v>128.76579622782788</v>
      </c>
      <c r="AQ48">
        <f>AP48*(1+'RAW data extract'!AQ$82)</f>
        <v>123.99815017195972</v>
      </c>
      <c r="AR48">
        <f>AQ48*(1+'RAW data extract'!AR$82)</f>
        <v>119.45829045512053</v>
      </c>
      <c r="AS48">
        <f>AR48*(1+'RAW data extract'!AS$82)</f>
        <v>115.00628555504494</v>
      </c>
      <c r="AT48">
        <f>AS48*(1+'RAW data extract'!AT$82)</f>
        <v>110.67794497076225</v>
      </c>
      <c r="AU48">
        <f>AT48*(1+'RAW data extract'!AU$82)</f>
        <v>106.34960438647957</v>
      </c>
      <c r="AV48">
        <f>AU48*(1+'RAW data extract'!AV$82)</f>
        <v>102.02126380219688</v>
      </c>
      <c r="AW48">
        <f>AV48*(1+'RAW data extract'!AW$82)</f>
        <v>97.692923217914228</v>
      </c>
      <c r="AX48">
        <f>AW48*(1+'RAW data extract'!AX$82)</f>
        <v>93.381974733482977</v>
      </c>
      <c r="AY48">
        <f>AX48*(1+'RAW data extract'!AY$82)</f>
        <v>89.035474202617351</v>
      </c>
      <c r="AZ48">
        <f>AY48*(1+'RAW data extract'!AZ$82)</f>
        <v>84.656905339995234</v>
      </c>
      <c r="BA48">
        <f>AZ48*(1+'RAW data extract'!BA$82)</f>
        <v>80.354220469358069</v>
      </c>
      <c r="BB48">
        <f>BA48*(1+'RAW data extract'!BB$82)</f>
        <v>76.003557125493558</v>
      </c>
      <c r="BC48">
        <f>BB48*(1+'RAW data extract'!BC$82)</f>
        <v>71.654999689418091</v>
      </c>
      <c r="BD48">
        <f>BC48*(1+'RAW data extract'!BD$82)</f>
        <v>67.31674219310689</v>
      </c>
      <c r="BE48">
        <f>BD48*(1+'RAW data extract'!BE$82)</f>
        <v>62.983420841359923</v>
      </c>
      <c r="BF48">
        <f>BE48*(1+'RAW data extract'!BF$82)</f>
        <v>62.983420841359923</v>
      </c>
      <c r="BG48">
        <f>BF48*(1+'RAW data extract'!BG$82)</f>
        <v>62.983420841359923</v>
      </c>
      <c r="BH48">
        <f>BG48*(1+'RAW data extract'!BH$82)</f>
        <v>62.983420841359923</v>
      </c>
    </row>
    <row r="49" spans="1:60" x14ac:dyDescent="0.3">
      <c r="A49" s="4" t="s">
        <v>9</v>
      </c>
      <c r="B49" s="4" t="s">
        <v>10</v>
      </c>
      <c r="C49" s="4" t="s">
        <v>27</v>
      </c>
      <c r="D49" s="4" t="s">
        <v>21</v>
      </c>
      <c r="E49" s="4" t="s">
        <v>13</v>
      </c>
      <c r="F49" s="4" t="s">
        <v>14</v>
      </c>
      <c r="G49" s="4" t="s">
        <v>14</v>
      </c>
      <c r="H49" s="4" t="s">
        <v>15</v>
      </c>
      <c r="I49" s="4" t="s">
        <v>16</v>
      </c>
      <c r="J49" s="8">
        <f>SUMIFS('Eurostat comsumption'!J$2:J$185,'Eurostat comsumption'!$C$2:$C$185,$C49,'Eurostat comsumption'!$D$2:$D$185,$D49)</f>
        <v>0</v>
      </c>
      <c r="K49" s="8">
        <f>SUMIFS('Eurostat comsumption'!K$2:K$185,'Eurostat comsumption'!$C$2:$C$185,$C49,'Eurostat comsumption'!$D$2:$D$185,$D49)</f>
        <v>0</v>
      </c>
      <c r="L49" s="8">
        <f>SUMIFS('Eurostat comsumption'!L$2:L$185,'Eurostat comsumption'!$C$2:$C$185,$C49,'Eurostat comsumption'!$D$2:$D$185,$D49)</f>
        <v>0</v>
      </c>
      <c r="M49" s="8">
        <f>SUMIFS('Eurostat comsumption'!M$2:M$185,'Eurostat comsumption'!$C$2:$C$185,$C49,'Eurostat comsumption'!$D$2:$D$185,$D49)</f>
        <v>0</v>
      </c>
      <c r="N49" s="8">
        <f>SUMIFS('Eurostat comsumption'!N$2:N$185,'Eurostat comsumption'!$C$2:$C$185,$C49,'Eurostat comsumption'!$D$2:$D$185,$D49)</f>
        <v>0</v>
      </c>
      <c r="O49" s="8">
        <f>SUMIFS('Eurostat comsumption'!O$2:O$185,'Eurostat comsumption'!$C$2:$C$185,$C49,'Eurostat comsumption'!$D$2:$D$185,$D49)</f>
        <v>0</v>
      </c>
      <c r="P49" s="8">
        <f>SUMIFS('Eurostat comsumption'!P$2:P$185,'Eurostat comsumption'!$C$2:$C$185,$C49,'Eurostat comsumption'!$D$2:$D$185,$D49)</f>
        <v>0</v>
      </c>
      <c r="Q49" s="8">
        <f>SUMIFS('Eurostat comsumption'!Q$2:Q$185,'Eurostat comsumption'!$C$2:$C$185,$C49,'Eurostat comsumption'!$D$2:$D$185,$D49)</f>
        <v>0</v>
      </c>
      <c r="R49" s="8">
        <f>SUMIFS('Eurostat comsumption'!R$2:R$185,'Eurostat comsumption'!$C$2:$C$185,$C49,'Eurostat comsumption'!$D$2:$D$185,$D49)</f>
        <v>0</v>
      </c>
      <c r="S49" s="8">
        <f>SUMIFS('Eurostat comsumption'!S$2:S$185,'Eurostat comsumption'!$C$2:$C$185,$C49,'Eurostat comsumption'!$D$2:$D$185,$D49)</f>
        <v>0</v>
      </c>
      <c r="T49" s="8">
        <f>SUMIFS('Eurostat comsumption'!T$2:T$185,'Eurostat comsumption'!$C$2:$C$185,$C49,'Eurostat comsumption'!$D$2:$D$185,$D49)</f>
        <v>0</v>
      </c>
      <c r="U49" s="8">
        <f>SUMIFS('Eurostat comsumption'!U$2:U$185,'Eurostat comsumption'!$C$2:$C$185,$C49,'Eurostat comsumption'!$D$2:$D$185,$D49)</f>
        <v>0</v>
      </c>
      <c r="V49" s="8">
        <f>SUMIFS('Eurostat comsumption'!V$2:V$185,'Eurostat comsumption'!$C$2:$C$185,$C49,'Eurostat comsumption'!$D$2:$D$185,$D49)</f>
        <v>0</v>
      </c>
      <c r="W49" s="8">
        <f>SUMIFS('Eurostat comsumption'!W$2:W$185,'Eurostat comsumption'!$C$2:$C$185,$C49,'Eurostat comsumption'!$D$2:$D$185,$D49)</f>
        <v>0</v>
      </c>
      <c r="X49" s="8">
        <f>SUMIFS('Eurostat comsumption'!X$2:X$185,'Eurostat comsumption'!$C$2:$C$185,$C49,'Eurostat comsumption'!$D$2:$D$185,$D49)</f>
        <v>0</v>
      </c>
      <c r="Y49" s="8">
        <f>SUMIFS('Eurostat comsumption'!Y$2:Y$185,'Eurostat comsumption'!$C$2:$C$185,$C49,'Eurostat comsumption'!$D$2:$D$185,$D49)</f>
        <v>0</v>
      </c>
      <c r="Z49" s="8">
        <f>SUMIFS('Eurostat comsumption'!Z$2:Z$185,'Eurostat comsumption'!$C$2:$C$185,$C49,'Eurostat comsumption'!$D$2:$D$185,$D49)</f>
        <v>0</v>
      </c>
      <c r="AA49">
        <f>Z49*(1+'RAW data extract'!AA$82)</f>
        <v>0</v>
      </c>
      <c r="AB49">
        <f>AA49*(1+'RAW data extract'!AB$82)</f>
        <v>0</v>
      </c>
      <c r="AC49">
        <f>AB49*(1+'RAW data extract'!AC$82)</f>
        <v>0</v>
      </c>
      <c r="AD49">
        <f>AC49*(1+'RAW data extract'!AD$82)</f>
        <v>0</v>
      </c>
      <c r="AE49">
        <f>AD49*(1+'RAW data extract'!AE$82)</f>
        <v>0</v>
      </c>
      <c r="AF49">
        <f>AE49*(1+'RAW data extract'!AF$82)</f>
        <v>0</v>
      </c>
      <c r="AG49">
        <f>AF49*(1+'RAW data extract'!AG$82)</f>
        <v>0</v>
      </c>
      <c r="AH49">
        <f>AG49*(1+'RAW data extract'!AH$82)</f>
        <v>0</v>
      </c>
      <c r="AI49">
        <f>AH49*(1+'RAW data extract'!AI$82)</f>
        <v>0</v>
      </c>
      <c r="AJ49">
        <f>AI49*(1+'RAW data extract'!AJ$82)</f>
        <v>0</v>
      </c>
      <c r="AK49">
        <f>AJ49*(1+'RAW data extract'!AK$82)</f>
        <v>0</v>
      </c>
      <c r="AL49">
        <f>AK49*(1+'RAW data extract'!AL$82)</f>
        <v>0</v>
      </c>
      <c r="AM49">
        <f>AL49*(1+'RAW data extract'!AM$82)</f>
        <v>0</v>
      </c>
      <c r="AN49">
        <f>AM49*(1+'RAW data extract'!AN$82)</f>
        <v>0</v>
      </c>
      <c r="AO49">
        <f>AN49*(1+'RAW data extract'!AO$82)</f>
        <v>0</v>
      </c>
      <c r="AP49">
        <f>AO49*(1+'RAW data extract'!AP$82)</f>
        <v>0</v>
      </c>
      <c r="AQ49">
        <f>AP49*(1+'RAW data extract'!AQ$82)</f>
        <v>0</v>
      </c>
      <c r="AR49">
        <f>AQ49*(1+'RAW data extract'!AR$82)</f>
        <v>0</v>
      </c>
      <c r="AS49">
        <f>AR49*(1+'RAW data extract'!AS$82)</f>
        <v>0</v>
      </c>
      <c r="AT49">
        <f>AS49*(1+'RAW data extract'!AT$82)</f>
        <v>0</v>
      </c>
      <c r="AU49">
        <f>AT49*(1+'RAW data extract'!AU$82)</f>
        <v>0</v>
      </c>
      <c r="AV49">
        <f>AU49*(1+'RAW data extract'!AV$82)</f>
        <v>0</v>
      </c>
      <c r="AW49">
        <f>AV49*(1+'RAW data extract'!AW$82)</f>
        <v>0</v>
      </c>
      <c r="AX49">
        <f>AW49*(1+'RAW data extract'!AX$82)</f>
        <v>0</v>
      </c>
      <c r="AY49">
        <f>AX49*(1+'RAW data extract'!AY$82)</f>
        <v>0</v>
      </c>
      <c r="AZ49">
        <f>AY49*(1+'RAW data extract'!AZ$82)</f>
        <v>0</v>
      </c>
      <c r="BA49">
        <f>AZ49*(1+'RAW data extract'!BA$82)</f>
        <v>0</v>
      </c>
      <c r="BB49">
        <f>BA49*(1+'RAW data extract'!BB$82)</f>
        <v>0</v>
      </c>
      <c r="BC49">
        <f>BB49*(1+'RAW data extract'!BC$82)</f>
        <v>0</v>
      </c>
      <c r="BD49">
        <f>BC49*(1+'RAW data extract'!BD$82)</f>
        <v>0</v>
      </c>
      <c r="BE49">
        <f>BD49*(1+'RAW data extract'!BE$82)</f>
        <v>0</v>
      </c>
      <c r="BF49">
        <f>BE49*(1+'RAW data extract'!BF$82)</f>
        <v>0</v>
      </c>
      <c r="BG49">
        <f>BF49*(1+'RAW data extract'!BG$82)</f>
        <v>0</v>
      </c>
      <c r="BH49">
        <f>BG49*(1+'RAW data extract'!BH$82)</f>
        <v>0</v>
      </c>
    </row>
    <row r="50" spans="1:60" x14ac:dyDescent="0.3">
      <c r="A50" s="4" t="s">
        <v>9</v>
      </c>
      <c r="B50" s="4" t="s">
        <v>10</v>
      </c>
      <c r="C50" s="4" t="s">
        <v>27</v>
      </c>
      <c r="D50" s="4" t="s">
        <v>22</v>
      </c>
      <c r="E50" s="4" t="s">
        <v>13</v>
      </c>
      <c r="F50" s="4" t="s">
        <v>14</v>
      </c>
      <c r="G50" s="4" t="s">
        <v>14</v>
      </c>
      <c r="H50" s="4" t="s">
        <v>15</v>
      </c>
      <c r="I50" s="4" t="s">
        <v>16</v>
      </c>
      <c r="J50" s="8">
        <f>SUMIFS('Eurostat comsumption'!J$2:J$185,'Eurostat comsumption'!$C$2:$C$185,$C50,'Eurostat comsumption'!$D$2:$D$185,$D50)</f>
        <v>4212.8999999999996</v>
      </c>
      <c r="K50" s="8">
        <f>SUMIFS('Eurostat comsumption'!K$2:K$185,'Eurostat comsumption'!$C$2:$C$185,$C50,'Eurostat comsumption'!$D$2:$D$185,$D50)</f>
        <v>4264.2</v>
      </c>
      <c r="L50" s="8">
        <f>SUMIFS('Eurostat comsumption'!L$2:L$185,'Eurostat comsumption'!$C$2:$C$185,$C50,'Eurostat comsumption'!$D$2:$D$185,$D50)</f>
        <v>4320</v>
      </c>
      <c r="M50" s="8">
        <f>SUMIFS('Eurostat comsumption'!M$2:M$185,'Eurostat comsumption'!$C$2:$C$185,$C50,'Eurostat comsumption'!$D$2:$D$185,$D50)</f>
        <v>4391.5</v>
      </c>
      <c r="N50" s="8">
        <f>SUMIFS('Eurostat comsumption'!N$2:N$185,'Eurostat comsumption'!$C$2:$C$185,$C50,'Eurostat comsumption'!$D$2:$D$185,$D50)</f>
        <v>4558</v>
      </c>
      <c r="O50" s="8">
        <f>SUMIFS('Eurostat comsumption'!O$2:O$185,'Eurostat comsumption'!$C$2:$C$185,$C50,'Eurostat comsumption'!$D$2:$D$185,$D50)</f>
        <v>4569</v>
      </c>
      <c r="P50" s="8">
        <f>SUMIFS('Eurostat comsumption'!P$2:P$185,'Eurostat comsumption'!$C$2:$C$185,$C50,'Eurostat comsumption'!$D$2:$D$185,$D50)</f>
        <v>4671.5</v>
      </c>
      <c r="Q50" s="8">
        <f>SUMIFS('Eurostat comsumption'!Q$2:Q$185,'Eurostat comsumption'!$C$2:$C$185,$C50,'Eurostat comsumption'!$D$2:$D$185,$D50)</f>
        <v>4856.5</v>
      </c>
      <c r="R50" s="8">
        <f>SUMIFS('Eurostat comsumption'!R$2:R$185,'Eurostat comsumption'!$C$2:$C$185,$C50,'Eurostat comsumption'!$D$2:$D$185,$D50)</f>
        <v>4694.3999999999996</v>
      </c>
      <c r="S50" s="8">
        <f>SUMIFS('Eurostat comsumption'!S$2:S$185,'Eurostat comsumption'!$C$2:$C$185,$C50,'Eurostat comsumption'!$D$2:$D$185,$D50)</f>
        <v>4435.8</v>
      </c>
      <c r="T50" s="8">
        <f>SUMIFS('Eurostat comsumption'!T$2:T$185,'Eurostat comsumption'!$C$2:$C$185,$C50,'Eurostat comsumption'!$D$2:$D$185,$D50)</f>
        <v>4624.1000000000004</v>
      </c>
      <c r="U50" s="8">
        <f>SUMIFS('Eurostat comsumption'!U$2:U$185,'Eurostat comsumption'!$C$2:$C$185,$C50,'Eurostat comsumption'!$D$2:$D$185,$D50)</f>
        <v>4665.2</v>
      </c>
      <c r="V50" s="8">
        <f>SUMIFS('Eurostat comsumption'!V$2:V$185,'Eurostat comsumption'!$C$2:$C$185,$C50,'Eurostat comsumption'!$D$2:$D$185,$D50)</f>
        <v>4541.2</v>
      </c>
      <c r="W50" s="8">
        <f>SUMIFS('Eurostat comsumption'!W$2:W$185,'Eurostat comsumption'!$C$2:$C$185,$C50,'Eurostat comsumption'!$D$2:$D$185,$D50)</f>
        <v>4569.6000000000004</v>
      </c>
      <c r="X50" s="8">
        <f>SUMIFS('Eurostat comsumption'!X$2:X$185,'Eurostat comsumption'!$C$2:$C$185,$C50,'Eurostat comsumption'!$D$2:$D$185,$D50)</f>
        <v>4188.3</v>
      </c>
      <c r="Y50" s="8">
        <f>SUMIFS('Eurostat comsumption'!Y$2:Y$185,'Eurostat comsumption'!$C$2:$C$185,$C50,'Eurostat comsumption'!$D$2:$D$185,$D50)</f>
        <v>4222.6000000000004</v>
      </c>
      <c r="Z50" s="8">
        <f>SUMIFS('Eurostat comsumption'!Z$2:Z$185,'Eurostat comsumption'!$C$2:$C$185,$C50,'Eurostat comsumption'!$D$2:$D$185,$D50)</f>
        <v>4710.3</v>
      </c>
      <c r="AA50">
        <f>Z50*(1+'RAW data extract'!AA$82)</f>
        <v>4673.7258448379416</v>
      </c>
      <c r="AB50">
        <f>AA50*(1+'RAW data extract'!AB$82)</f>
        <v>4639.4487216272801</v>
      </c>
      <c r="AC50">
        <f>AB50*(1+'RAW data extract'!AC$82)</f>
        <v>4601.2566795642051</v>
      </c>
      <c r="AD50">
        <f>AC50*(1+'RAW data extract'!AD$82)</f>
        <v>4560.0673446690607</v>
      </c>
      <c r="AE50">
        <f>AD50*(1+'RAW data extract'!AE$82)</f>
        <v>4509.1926108365451</v>
      </c>
      <c r="AF50">
        <f>AE50*(1+'RAW data extract'!AF$82)</f>
        <v>4455.7930437958275</v>
      </c>
      <c r="AG50">
        <f>AF50*(1+'RAW data extract'!AG$82)</f>
        <v>4398.7859361643277</v>
      </c>
      <c r="AH50">
        <f>AG50*(1+'RAW data extract'!AH$82)</f>
        <v>4332.5150600765373</v>
      </c>
      <c r="AI50">
        <f>AH50*(1+'RAW data extract'!AI$82)</f>
        <v>4255.4754878882131</v>
      </c>
      <c r="AJ50">
        <f>AI50*(1+'RAW data extract'!AJ$82)</f>
        <v>4166.9233241811307</v>
      </c>
      <c r="AK50">
        <f>AJ50*(1+'RAW data extract'!AK$82)</f>
        <v>4060.5218218738696</v>
      </c>
      <c r="AL50">
        <f>AK50*(1+'RAW data extract'!AL$82)</f>
        <v>3943.7861176929423</v>
      </c>
      <c r="AM50">
        <f>AL50*(1+'RAW data extract'!AM$82)</f>
        <v>3819.0111454804155</v>
      </c>
      <c r="AN50">
        <f>AM50*(1+'RAW data extract'!AN$82)</f>
        <v>3692.3267792470429</v>
      </c>
      <c r="AO50">
        <f>AN50*(1+'RAW data extract'!AO$82)</f>
        <v>3564.3711347464073</v>
      </c>
      <c r="AP50">
        <f>AO50*(1+'RAW data extract'!AP$82)</f>
        <v>3436.4052689628193</v>
      </c>
      <c r="AQ50">
        <f>AP50*(1+'RAW data extract'!AQ$82)</f>
        <v>3309.1698966287922</v>
      </c>
      <c r="AR50">
        <f>AQ50*(1+'RAW data extract'!AR$82)</f>
        <v>3188.0135157549817</v>
      </c>
      <c r="AS50">
        <f>AR50*(1+'RAW data extract'!AS$82)</f>
        <v>3069.2017385265053</v>
      </c>
      <c r="AT50">
        <f>AS50*(1+'RAW data extract'!AT$82)</f>
        <v>2953.6902220724164</v>
      </c>
      <c r="AU50">
        <f>AT50*(1+'RAW data extract'!AU$82)</f>
        <v>2838.1787056183271</v>
      </c>
      <c r="AV50">
        <f>AU50*(1+'RAW data extract'!AV$82)</f>
        <v>2722.6671891642377</v>
      </c>
      <c r="AW50">
        <f>AV50*(1+'RAW data extract'!AW$82)</f>
        <v>2607.1556727101492</v>
      </c>
      <c r="AX50">
        <f>AW50*(1+'RAW data extract'!AX$82)</f>
        <v>2492.1083036097725</v>
      </c>
      <c r="AY50">
        <f>AX50*(1+'RAW data extract'!AY$82)</f>
        <v>2376.1121480826546</v>
      </c>
      <c r="AZ50">
        <f>AY50*(1+'RAW data extract'!AZ$82)</f>
        <v>2259.2601769007342</v>
      </c>
      <c r="BA50">
        <f>AZ50*(1+'RAW data extract'!BA$82)</f>
        <v>2144.4333409451406</v>
      </c>
      <c r="BB50">
        <f>BA50*(1+'RAW data extract'!BB$82)</f>
        <v>2028.3260913779734</v>
      </c>
      <c r="BC50">
        <f>BB50*(1+'RAW data extract'!BC$82)</f>
        <v>1912.2750427029239</v>
      </c>
      <c r="BD50">
        <f>BC50*(1+'RAW data extract'!BD$82)</f>
        <v>1796.4988711172321</v>
      </c>
      <c r="BE50">
        <f>BD50*(1+'RAW data extract'!BE$82)</f>
        <v>1680.8544316660495</v>
      </c>
      <c r="BF50">
        <f>BE50*(1+'RAW data extract'!BF$82)</f>
        <v>1680.8544316660495</v>
      </c>
      <c r="BG50">
        <f>BF50*(1+'RAW data extract'!BG$82)</f>
        <v>1680.8544316660495</v>
      </c>
      <c r="BH50">
        <f>BG50*(1+'RAW data extract'!BH$82)</f>
        <v>1680.8544316660495</v>
      </c>
    </row>
    <row r="51" spans="1:60" x14ac:dyDescent="0.3">
      <c r="A51" s="4" t="s">
        <v>9</v>
      </c>
      <c r="B51" s="4" t="s">
        <v>10</v>
      </c>
      <c r="C51" s="4" t="s">
        <v>28</v>
      </c>
      <c r="D51" s="4" t="s">
        <v>12</v>
      </c>
      <c r="E51" s="4" t="s">
        <v>13</v>
      </c>
      <c r="F51" s="4" t="s">
        <v>14</v>
      </c>
      <c r="G51" s="4" t="s">
        <v>14</v>
      </c>
      <c r="H51" s="4" t="s">
        <v>15</v>
      </c>
      <c r="I51" s="4" t="s">
        <v>16</v>
      </c>
      <c r="J51" s="8">
        <f>SUMIFS('Eurostat comsumption'!J$2:J$185,'Eurostat comsumption'!$C$2:$C$185,$C51,'Eurostat comsumption'!$D$2:$D$185,$D51)</f>
        <v>50407.6</v>
      </c>
      <c r="K51" s="8">
        <f>SUMIFS('Eurostat comsumption'!K$2:K$185,'Eurostat comsumption'!$C$2:$C$185,$C51,'Eurostat comsumption'!$D$2:$D$185,$D51)</f>
        <v>50902.9</v>
      </c>
      <c r="L51" s="8">
        <f>SUMIFS('Eurostat comsumption'!L$2:L$185,'Eurostat comsumption'!$C$2:$C$185,$C51,'Eurostat comsumption'!$D$2:$D$185,$D51)</f>
        <v>50879.5</v>
      </c>
      <c r="M51" s="8">
        <f>SUMIFS('Eurostat comsumption'!M$2:M$185,'Eurostat comsumption'!$C$2:$C$185,$C51,'Eurostat comsumption'!$D$2:$D$185,$D51)</f>
        <v>50316.6</v>
      </c>
      <c r="N51" s="8">
        <f>SUMIFS('Eurostat comsumption'!N$2:N$185,'Eurostat comsumption'!$C$2:$C$185,$C51,'Eurostat comsumption'!$D$2:$D$185,$D51)</f>
        <v>50735.9</v>
      </c>
      <c r="O51" s="8">
        <f>SUMIFS('Eurostat comsumption'!O$2:O$185,'Eurostat comsumption'!$C$2:$C$185,$C51,'Eurostat comsumption'!$D$2:$D$185,$D51)</f>
        <v>50224.5</v>
      </c>
      <c r="P51" s="8">
        <f>SUMIFS('Eurostat comsumption'!P$2:P$185,'Eurostat comsumption'!$C$2:$C$185,$C51,'Eurostat comsumption'!$D$2:$D$185,$D51)</f>
        <v>50658.400000000001</v>
      </c>
      <c r="Q51" s="8">
        <f>SUMIFS('Eurostat comsumption'!Q$2:Q$185,'Eurostat comsumption'!$C$2:$C$185,$C51,'Eurostat comsumption'!$D$2:$D$185,$D51)</f>
        <v>50863.199999999997</v>
      </c>
      <c r="R51" s="8">
        <f>SUMIFS('Eurostat comsumption'!R$2:R$185,'Eurostat comsumption'!$C$2:$C$185,$C51,'Eurostat comsumption'!$D$2:$D$185,$D51)</f>
        <v>49795.9</v>
      </c>
      <c r="S51" s="8">
        <f>SUMIFS('Eurostat comsumption'!S$2:S$185,'Eurostat comsumption'!$C$2:$C$185,$C51,'Eurostat comsumption'!$D$2:$D$185,$D51)</f>
        <v>48933.3</v>
      </c>
      <c r="T51" s="8">
        <f>SUMIFS('Eurostat comsumption'!T$2:T$185,'Eurostat comsumption'!$C$2:$C$185,$C51,'Eurostat comsumption'!$D$2:$D$185,$D51)</f>
        <v>49057.3</v>
      </c>
      <c r="U51" s="8">
        <f>SUMIFS('Eurostat comsumption'!U$2:U$185,'Eurostat comsumption'!$C$2:$C$185,$C51,'Eurostat comsumption'!$D$2:$D$185,$D51)</f>
        <v>49270.5</v>
      </c>
      <c r="V51" s="8">
        <f>SUMIFS('Eurostat comsumption'!V$2:V$185,'Eurostat comsumption'!$C$2:$C$185,$C51,'Eurostat comsumption'!$D$2:$D$185,$D51)</f>
        <v>49013.9</v>
      </c>
      <c r="W51" s="8">
        <f>SUMIFS('Eurostat comsumption'!W$2:W$185,'Eurostat comsumption'!$C$2:$C$185,$C51,'Eurostat comsumption'!$D$2:$D$185,$D51)</f>
        <v>48713.599999999999</v>
      </c>
      <c r="X51" s="8">
        <f>SUMIFS('Eurostat comsumption'!X$2:X$185,'Eurostat comsumption'!$C$2:$C$185,$C51,'Eurostat comsumption'!$D$2:$D$185,$D51)</f>
        <v>49005.4</v>
      </c>
      <c r="Y51" s="8">
        <f>SUMIFS('Eurostat comsumption'!Y$2:Y$185,'Eurostat comsumption'!$C$2:$C$185,$C51,'Eurostat comsumption'!$D$2:$D$185,$D51)</f>
        <v>49705.4</v>
      </c>
      <c r="Z51" s="8">
        <f>SUMIFS('Eurostat comsumption'!Z$2:Z$185,'Eurostat comsumption'!$C$2:$C$185,$C51,'Eurostat comsumption'!$D$2:$D$185,$D51)</f>
        <v>49616</v>
      </c>
      <c r="AA51">
        <f>Z51*(1+'RAW data extract'!AA$82)</f>
        <v>49230.745709929157</v>
      </c>
      <c r="AB51">
        <f>AA51*(1+'RAW data extract'!AB$82)</f>
        <v>48869.687232715354</v>
      </c>
      <c r="AC51">
        <f>AB51*(1+'RAW data extract'!AC$82)</f>
        <v>48467.390912098512</v>
      </c>
      <c r="AD51">
        <f>AC51*(1+'RAW data extract'!AD$82)</f>
        <v>48033.522572468879</v>
      </c>
      <c r="AE51">
        <f>AD51*(1+'RAW data extract'!AE$82)</f>
        <v>47497.632970143321</v>
      </c>
      <c r="AF51">
        <f>AE51*(1+'RAW data extract'!AF$82)</f>
        <v>46935.148007764656</v>
      </c>
      <c r="AG51">
        <f>AF51*(1+'RAW data extract'!AG$82)</f>
        <v>46334.662974487692</v>
      </c>
      <c r="AH51">
        <f>AG51*(1+'RAW data extract'!AH$82)</f>
        <v>45636.59792810597</v>
      </c>
      <c r="AI51">
        <f>AH51*(1+'RAW data extract'!AI$82)</f>
        <v>44825.100695722496</v>
      </c>
      <c r="AJ51">
        <f>AI51*(1+'RAW data extract'!AJ$82)</f>
        <v>43892.335446271165</v>
      </c>
      <c r="AK51">
        <f>AJ51*(1+'RAW data extract'!AK$82)</f>
        <v>42771.553980445831</v>
      </c>
      <c r="AL51">
        <f>AK51*(1+'RAW data extract'!AL$82)</f>
        <v>41541.917078626226</v>
      </c>
      <c r="AM51">
        <f>AL51*(1+'RAW data extract'!AM$82)</f>
        <v>40227.598453210281</v>
      </c>
      <c r="AN51">
        <f>AM51*(1+'RAW data extract'!AN$82)</f>
        <v>38893.167203600911</v>
      </c>
      <c r="AO51">
        <f>AN51*(1+'RAW data extract'!AO$82)</f>
        <v>37545.344929532686</v>
      </c>
      <c r="AP51">
        <f>AO51*(1+'RAW data extract'!AP$82)</f>
        <v>36197.414989461242</v>
      </c>
      <c r="AQ51">
        <f>AP51*(1+'RAW data extract'!AQ$82)</f>
        <v>34857.179710662633</v>
      </c>
      <c r="AR51">
        <f>AQ51*(1+'RAW data extract'!AR$82)</f>
        <v>33580.977559327264</v>
      </c>
      <c r="AS51">
        <f>AR51*(1+'RAW data extract'!AS$82)</f>
        <v>32329.472317841992</v>
      </c>
      <c r="AT51">
        <f>AS51*(1+'RAW data extract'!AT$82)</f>
        <v>31112.730411724318</v>
      </c>
      <c r="AU51">
        <f>AT51*(1+'RAW data extract'!AU$82)</f>
        <v>29895.988505606641</v>
      </c>
      <c r="AV51">
        <f>AU51*(1+'RAW data extract'!AV$82)</f>
        <v>28679.246599488964</v>
      </c>
      <c r="AW51">
        <f>AV51*(1+'RAW data extract'!AW$82)</f>
        <v>27462.504693371295</v>
      </c>
      <c r="AX51">
        <f>AW51*(1+'RAW data extract'!AX$82)</f>
        <v>26250.651888818655</v>
      </c>
      <c r="AY51">
        <f>AX51*(1+'RAW data extract'!AY$82)</f>
        <v>25028.805031371467</v>
      </c>
      <c r="AZ51">
        <f>AY51*(1+'RAW data extract'!AZ$82)</f>
        <v>23797.943429740539</v>
      </c>
      <c r="BA51">
        <f>AZ51*(1+'RAW data extract'!BA$82)</f>
        <v>22588.413613641198</v>
      </c>
      <c r="BB51">
        <f>BA51*(1+'RAW data extract'!BB$82)</f>
        <v>21365.396545827138</v>
      </c>
      <c r="BC51">
        <f>BB51*(1+'RAW data extract'!BC$82)</f>
        <v>20142.971470765835</v>
      </c>
      <c r="BD51">
        <f>BC51*(1+'RAW data extract'!BD$82)</f>
        <v>18923.441816731975</v>
      </c>
      <c r="BE51">
        <f>BD51*(1+'RAW data extract'!BE$82)</f>
        <v>17705.299764673746</v>
      </c>
      <c r="BF51">
        <f>BE51*(1+'RAW data extract'!BF$82)</f>
        <v>17705.299764673746</v>
      </c>
      <c r="BG51">
        <f>BF51*(1+'RAW data extract'!BG$82)</f>
        <v>17705.299764673746</v>
      </c>
      <c r="BH51">
        <f>BG51*(1+'RAW data extract'!BH$82)</f>
        <v>17705.299764673746</v>
      </c>
    </row>
    <row r="52" spans="1:60" x14ac:dyDescent="0.3">
      <c r="A52" s="4" t="s">
        <v>9</v>
      </c>
      <c r="B52" s="4" t="s">
        <v>10</v>
      </c>
      <c r="C52" s="4" t="s">
        <v>28</v>
      </c>
      <c r="D52" s="4" t="s">
        <v>17</v>
      </c>
      <c r="E52" s="4" t="s">
        <v>13</v>
      </c>
      <c r="F52" s="4" t="s">
        <v>14</v>
      </c>
      <c r="G52" s="4" t="s">
        <v>14</v>
      </c>
      <c r="H52" s="4" t="s">
        <v>15</v>
      </c>
      <c r="I52" s="4" t="s">
        <v>16</v>
      </c>
      <c r="J52" s="8">
        <f>SUMIFS('Eurostat comsumption'!J$2:J$185,'Eurostat comsumption'!$C$2:$C$185,$C52,'Eurostat comsumption'!$D$2:$D$185,$D52)</f>
        <v>0.6</v>
      </c>
      <c r="K52" s="8">
        <f>SUMIFS('Eurostat comsumption'!K$2:K$185,'Eurostat comsumption'!$C$2:$C$185,$C52,'Eurostat comsumption'!$D$2:$D$185,$D52)</f>
        <v>8</v>
      </c>
      <c r="L52" s="8">
        <f>SUMIFS('Eurostat comsumption'!L$2:L$185,'Eurostat comsumption'!$C$2:$C$185,$C52,'Eurostat comsumption'!$D$2:$D$185,$D52)</f>
        <v>9.4</v>
      </c>
      <c r="M52" s="8">
        <f>SUMIFS('Eurostat comsumption'!M$2:M$185,'Eurostat comsumption'!$C$2:$C$185,$C52,'Eurostat comsumption'!$D$2:$D$185,$D52)</f>
        <v>13.1</v>
      </c>
      <c r="N52" s="8">
        <f>SUMIFS('Eurostat comsumption'!N$2:N$185,'Eurostat comsumption'!$C$2:$C$185,$C52,'Eurostat comsumption'!$D$2:$D$185,$D52)</f>
        <v>14.7</v>
      </c>
      <c r="O52" s="8">
        <f>SUMIFS('Eurostat comsumption'!O$2:O$185,'Eurostat comsumption'!$C$2:$C$185,$C52,'Eurostat comsumption'!$D$2:$D$185,$D52)</f>
        <v>16.2</v>
      </c>
      <c r="P52" s="8">
        <f>SUMIFS('Eurostat comsumption'!P$2:P$185,'Eurostat comsumption'!$C$2:$C$185,$C52,'Eurostat comsumption'!$D$2:$D$185,$D52)</f>
        <v>21.4</v>
      </c>
      <c r="Q52" s="8">
        <f>SUMIFS('Eurostat comsumption'!Q$2:Q$185,'Eurostat comsumption'!$C$2:$C$185,$C52,'Eurostat comsumption'!$D$2:$D$185,$D52)</f>
        <v>24.1</v>
      </c>
      <c r="R52" s="8">
        <f>SUMIFS('Eurostat comsumption'!R$2:R$185,'Eurostat comsumption'!$C$2:$C$185,$C52,'Eurostat comsumption'!$D$2:$D$185,$D52)</f>
        <v>29.5</v>
      </c>
      <c r="S52" s="8">
        <f>SUMIFS('Eurostat comsumption'!S$2:S$185,'Eurostat comsumption'!$C$2:$C$185,$C52,'Eurostat comsumption'!$D$2:$D$185,$D52)</f>
        <v>29.9</v>
      </c>
      <c r="T52" s="8">
        <f>SUMIFS('Eurostat comsumption'!T$2:T$185,'Eurostat comsumption'!$C$2:$C$185,$C52,'Eurostat comsumption'!$D$2:$D$185,$D52)</f>
        <v>32.4</v>
      </c>
      <c r="U52" s="8">
        <f>SUMIFS('Eurostat comsumption'!U$2:U$185,'Eurostat comsumption'!$C$2:$C$185,$C52,'Eurostat comsumption'!$D$2:$D$185,$D52)</f>
        <v>51.8</v>
      </c>
      <c r="V52" s="8">
        <f>SUMIFS('Eurostat comsumption'!V$2:V$185,'Eurostat comsumption'!$C$2:$C$185,$C52,'Eurostat comsumption'!$D$2:$D$185,$D52)</f>
        <v>56</v>
      </c>
      <c r="W52" s="8">
        <f>SUMIFS('Eurostat comsumption'!W$2:W$185,'Eurostat comsumption'!$C$2:$C$185,$C52,'Eurostat comsumption'!$D$2:$D$185,$D52)</f>
        <v>60.6</v>
      </c>
      <c r="X52" s="8">
        <f>SUMIFS('Eurostat comsumption'!X$2:X$185,'Eurostat comsumption'!$C$2:$C$185,$C52,'Eurostat comsumption'!$D$2:$D$185,$D52)</f>
        <v>64</v>
      </c>
      <c r="Y52" s="8">
        <f>SUMIFS('Eurostat comsumption'!Y$2:Y$185,'Eurostat comsumption'!$C$2:$C$185,$C52,'Eurostat comsumption'!$D$2:$D$185,$D52)</f>
        <v>66.2</v>
      </c>
      <c r="Z52" s="8">
        <f>SUMIFS('Eurostat comsumption'!Z$2:Z$185,'Eurostat comsumption'!$C$2:$C$185,$C52,'Eurostat comsumption'!$D$2:$D$185,$D52)</f>
        <v>68.099999999999994</v>
      </c>
      <c r="AA52">
        <f>Z52*(1+'RAW data extract'!AA$82)</f>
        <v>67.571222646851325</v>
      </c>
      <c r="AB52">
        <f>AA52*(1+'RAW data extract'!AB$82)</f>
        <v>67.075655041678402</v>
      </c>
      <c r="AC52">
        <f>AB52*(1+'RAW data extract'!AC$82)</f>
        <v>66.523486800909154</v>
      </c>
      <c r="AD52">
        <f>AC52*(1+'RAW data extract'!AD$82)</f>
        <v>65.927984665937004</v>
      </c>
      <c r="AE52">
        <f>AD52*(1+'RAW data extract'!AE$82)</f>
        <v>65.192454153232021</v>
      </c>
      <c r="AF52">
        <f>AE52*(1+'RAW data extract'!AF$82)</f>
        <v>64.420420415365456</v>
      </c>
      <c r="AG52">
        <f>AF52*(1+'RAW data extract'!AG$82)</f>
        <v>63.596230017788848</v>
      </c>
      <c r="AH52">
        <f>AG52*(1+'RAW data extract'!AH$82)</f>
        <v>62.638107040148668</v>
      </c>
      <c r="AI52">
        <f>AH52*(1+'RAW data extract'!AI$82)</f>
        <v>61.52429372336951</v>
      </c>
      <c r="AJ52">
        <f>AI52*(1+'RAW data extract'!AJ$82)</f>
        <v>60.244035067136934</v>
      </c>
      <c r="AK52">
        <f>AJ52*(1+'RAW data extract'!AK$82)</f>
        <v>58.705716423499695</v>
      </c>
      <c r="AL52">
        <f>AK52*(1+'RAW data extract'!AL$82)</f>
        <v>57.017989218285344</v>
      </c>
      <c r="AM52">
        <f>AL52*(1+'RAW data extract'!AM$82)</f>
        <v>55.214032865680821</v>
      </c>
      <c r="AN52">
        <f>AM52*(1+'RAW data extract'!AN$82)</f>
        <v>53.382471109424813</v>
      </c>
      <c r="AO52">
        <f>AN52*(1+'RAW data extract'!AO$82)</f>
        <v>51.532529621516758</v>
      </c>
      <c r="AP52">
        <f>AO52*(1+'RAW data extract'!AP$82)</f>
        <v>49.682440357592519</v>
      </c>
      <c r="AQ52">
        <f>AP52*(1+'RAW data extract'!AQ$82)</f>
        <v>47.842912332637155</v>
      </c>
      <c r="AR52">
        <f>AQ52*(1+'RAW data extract'!AR$82)</f>
        <v>46.091272407896369</v>
      </c>
      <c r="AS52">
        <f>AR52*(1+'RAW data extract'!AS$82)</f>
        <v>44.373530007357289</v>
      </c>
      <c r="AT52">
        <f>AS52*(1+'RAW data extract'!AT$82)</f>
        <v>42.703501713931509</v>
      </c>
      <c r="AU52">
        <f>AT52*(1+'RAW data extract'!AU$82)</f>
        <v>41.033473420505722</v>
      </c>
      <c r="AV52">
        <f>AU52*(1+'RAW data extract'!AV$82)</f>
        <v>39.363445127079935</v>
      </c>
      <c r="AW52">
        <f>AV52*(1+'RAW data extract'!AW$82)</f>
        <v>37.693416833654162</v>
      </c>
      <c r="AX52">
        <f>AW52*(1+'RAW data extract'!AX$82)</f>
        <v>36.030099033145561</v>
      </c>
      <c r="AY52">
        <f>AX52*(1+'RAW data extract'!AY$82)</f>
        <v>34.353063984126017</v>
      </c>
      <c r="AZ52">
        <f>AY52*(1+'RAW data extract'!AZ$82)</f>
        <v>32.663655828066155</v>
      </c>
      <c r="BA52">
        <f>AZ52*(1+'RAW data extract'!BA$82)</f>
        <v>31.003526424721162</v>
      </c>
      <c r="BB52">
        <f>BA52*(1+'RAW data extract'!BB$82)</f>
        <v>29.324885213858991</v>
      </c>
      <c r="BC52">
        <f>BB52*(1+'RAW data extract'!BC$82)</f>
        <v>27.647056537390217</v>
      </c>
      <c r="BD52">
        <f>BC52*(1+'RAW data extract'!BD$82)</f>
        <v>25.97320194532907</v>
      </c>
      <c r="BE52">
        <f>BD52*(1+'RAW data extract'!BE$82)</f>
        <v>24.301251894031797</v>
      </c>
      <c r="BF52">
        <f>BE52*(1+'RAW data extract'!BF$82)</f>
        <v>24.301251894031797</v>
      </c>
      <c r="BG52">
        <f>BF52*(1+'RAW data extract'!BG$82)</f>
        <v>24.301251894031797</v>
      </c>
      <c r="BH52">
        <f>BG52*(1+'RAW data extract'!BH$82)</f>
        <v>24.301251894031797</v>
      </c>
    </row>
    <row r="53" spans="1:60" x14ac:dyDescent="0.3">
      <c r="A53" s="4" t="s">
        <v>9</v>
      </c>
      <c r="B53" s="4" t="s">
        <v>10</v>
      </c>
      <c r="C53" s="4" t="s">
        <v>28</v>
      </c>
      <c r="D53" s="4" t="s">
        <v>18</v>
      </c>
      <c r="E53" s="4" t="s">
        <v>13</v>
      </c>
      <c r="F53" s="4" t="s">
        <v>14</v>
      </c>
      <c r="G53" s="4" t="s">
        <v>14</v>
      </c>
      <c r="H53" s="4" t="s">
        <v>15</v>
      </c>
      <c r="I53" s="4" t="s">
        <v>16</v>
      </c>
      <c r="J53" s="8">
        <f>SUMIFS('Eurostat comsumption'!J$2:J$185,'Eurostat comsumption'!$C$2:$C$185,$C53,'Eurostat comsumption'!$D$2:$D$185,$D53)</f>
        <v>0</v>
      </c>
      <c r="K53" s="8">
        <f>SUMIFS('Eurostat comsumption'!K$2:K$185,'Eurostat comsumption'!$C$2:$C$185,$C53,'Eurostat comsumption'!$D$2:$D$185,$D53)</f>
        <v>0</v>
      </c>
      <c r="L53" s="8">
        <f>SUMIFS('Eurostat comsumption'!L$2:L$185,'Eurostat comsumption'!$C$2:$C$185,$C53,'Eurostat comsumption'!$D$2:$D$185,$D53)</f>
        <v>0</v>
      </c>
      <c r="M53" s="8">
        <f>SUMIFS('Eurostat comsumption'!M$2:M$185,'Eurostat comsumption'!$C$2:$C$185,$C53,'Eurostat comsumption'!$D$2:$D$185,$D53)</f>
        <v>0</v>
      </c>
      <c r="N53" s="8">
        <f>SUMIFS('Eurostat comsumption'!N$2:N$185,'Eurostat comsumption'!$C$2:$C$185,$C53,'Eurostat comsumption'!$D$2:$D$185,$D53)</f>
        <v>0</v>
      </c>
      <c r="O53" s="8">
        <f>SUMIFS('Eurostat comsumption'!O$2:O$185,'Eurostat comsumption'!$C$2:$C$185,$C53,'Eurostat comsumption'!$D$2:$D$185,$D53)</f>
        <v>0</v>
      </c>
      <c r="P53" s="8">
        <f>SUMIFS('Eurostat comsumption'!P$2:P$185,'Eurostat comsumption'!$C$2:$C$185,$C53,'Eurostat comsumption'!$D$2:$D$185,$D53)</f>
        <v>0</v>
      </c>
      <c r="Q53" s="8">
        <f>SUMIFS('Eurostat comsumption'!Q$2:Q$185,'Eurostat comsumption'!$C$2:$C$185,$C53,'Eurostat comsumption'!$D$2:$D$185,$D53)</f>
        <v>0</v>
      </c>
      <c r="R53" s="8">
        <f>SUMIFS('Eurostat comsumption'!R$2:R$185,'Eurostat comsumption'!$C$2:$C$185,$C53,'Eurostat comsumption'!$D$2:$D$185,$D53)</f>
        <v>0</v>
      </c>
      <c r="S53" s="8">
        <f>SUMIFS('Eurostat comsumption'!S$2:S$185,'Eurostat comsumption'!$C$2:$C$185,$C53,'Eurostat comsumption'!$D$2:$D$185,$D53)</f>
        <v>0</v>
      </c>
      <c r="T53" s="8">
        <f>SUMIFS('Eurostat comsumption'!T$2:T$185,'Eurostat comsumption'!$C$2:$C$185,$C53,'Eurostat comsumption'!$D$2:$D$185,$D53)</f>
        <v>0</v>
      </c>
      <c r="U53" s="8">
        <f>SUMIFS('Eurostat comsumption'!U$2:U$185,'Eurostat comsumption'!$C$2:$C$185,$C53,'Eurostat comsumption'!$D$2:$D$185,$D53)</f>
        <v>0</v>
      </c>
      <c r="V53" s="8">
        <f>SUMIFS('Eurostat comsumption'!V$2:V$185,'Eurostat comsumption'!$C$2:$C$185,$C53,'Eurostat comsumption'!$D$2:$D$185,$D53)</f>
        <v>0</v>
      </c>
      <c r="W53" s="8">
        <f>SUMIFS('Eurostat comsumption'!W$2:W$185,'Eurostat comsumption'!$C$2:$C$185,$C53,'Eurostat comsumption'!$D$2:$D$185,$D53)</f>
        <v>0</v>
      </c>
      <c r="X53" s="8">
        <f>SUMIFS('Eurostat comsumption'!X$2:X$185,'Eurostat comsumption'!$C$2:$C$185,$C53,'Eurostat comsumption'!$D$2:$D$185,$D53)</f>
        <v>0</v>
      </c>
      <c r="Y53" s="8">
        <f>SUMIFS('Eurostat comsumption'!Y$2:Y$185,'Eurostat comsumption'!$C$2:$C$185,$C53,'Eurostat comsumption'!$D$2:$D$185,$D53)</f>
        <v>0</v>
      </c>
      <c r="Z53" s="8">
        <f>SUMIFS('Eurostat comsumption'!Z$2:Z$185,'Eurostat comsumption'!$C$2:$C$185,$C53,'Eurostat comsumption'!$D$2:$D$185,$D53)</f>
        <v>0</v>
      </c>
      <c r="AA53">
        <f>Z53*(1+'RAW data extract'!AA$82)</f>
        <v>0</v>
      </c>
      <c r="AB53">
        <f>AA53*(1+'RAW data extract'!AB$82)</f>
        <v>0</v>
      </c>
      <c r="AC53">
        <f>AB53*(1+'RAW data extract'!AC$82)</f>
        <v>0</v>
      </c>
      <c r="AD53">
        <f>AC53*(1+'RAW data extract'!AD$82)</f>
        <v>0</v>
      </c>
      <c r="AE53">
        <f>AD53*(1+'RAW data extract'!AE$82)</f>
        <v>0</v>
      </c>
      <c r="AF53">
        <f>AE53*(1+'RAW data extract'!AF$82)</f>
        <v>0</v>
      </c>
      <c r="AG53">
        <f>AF53*(1+'RAW data extract'!AG$82)</f>
        <v>0</v>
      </c>
      <c r="AH53">
        <f>AG53*(1+'RAW data extract'!AH$82)</f>
        <v>0</v>
      </c>
      <c r="AI53">
        <f>AH53*(1+'RAW data extract'!AI$82)</f>
        <v>0</v>
      </c>
      <c r="AJ53">
        <f>AI53*(1+'RAW data extract'!AJ$82)</f>
        <v>0</v>
      </c>
      <c r="AK53">
        <f>AJ53*(1+'RAW data extract'!AK$82)</f>
        <v>0</v>
      </c>
      <c r="AL53">
        <f>AK53*(1+'RAW data extract'!AL$82)</f>
        <v>0</v>
      </c>
      <c r="AM53">
        <f>AL53*(1+'RAW data extract'!AM$82)</f>
        <v>0</v>
      </c>
      <c r="AN53">
        <f>AM53*(1+'RAW data extract'!AN$82)</f>
        <v>0</v>
      </c>
      <c r="AO53">
        <f>AN53*(1+'RAW data extract'!AO$82)</f>
        <v>0</v>
      </c>
      <c r="AP53">
        <f>AO53*(1+'RAW data extract'!AP$82)</f>
        <v>0</v>
      </c>
      <c r="AQ53">
        <f>AP53*(1+'RAW data extract'!AQ$82)</f>
        <v>0</v>
      </c>
      <c r="AR53">
        <f>AQ53*(1+'RAW data extract'!AR$82)</f>
        <v>0</v>
      </c>
      <c r="AS53">
        <f>AR53*(1+'RAW data extract'!AS$82)</f>
        <v>0</v>
      </c>
      <c r="AT53">
        <f>AS53*(1+'RAW data extract'!AT$82)</f>
        <v>0</v>
      </c>
      <c r="AU53">
        <f>AT53*(1+'RAW data extract'!AU$82)</f>
        <v>0</v>
      </c>
      <c r="AV53">
        <f>AU53*(1+'RAW data extract'!AV$82)</f>
        <v>0</v>
      </c>
      <c r="AW53">
        <f>AV53*(1+'RAW data extract'!AW$82)</f>
        <v>0</v>
      </c>
      <c r="AX53">
        <f>AW53*(1+'RAW data extract'!AX$82)</f>
        <v>0</v>
      </c>
      <c r="AY53">
        <f>AX53*(1+'RAW data extract'!AY$82)</f>
        <v>0</v>
      </c>
      <c r="AZ53">
        <f>AY53*(1+'RAW data extract'!AZ$82)</f>
        <v>0</v>
      </c>
      <c r="BA53">
        <f>AZ53*(1+'RAW data extract'!BA$82)</f>
        <v>0</v>
      </c>
      <c r="BB53">
        <f>BA53*(1+'RAW data extract'!BB$82)</f>
        <v>0</v>
      </c>
      <c r="BC53">
        <f>BB53*(1+'RAW data extract'!BC$82)</f>
        <v>0</v>
      </c>
      <c r="BD53">
        <f>BC53*(1+'RAW data extract'!BD$82)</f>
        <v>0</v>
      </c>
      <c r="BE53">
        <f>BD53*(1+'RAW data extract'!BE$82)</f>
        <v>0</v>
      </c>
      <c r="BF53">
        <f>BE53*(1+'RAW data extract'!BF$82)</f>
        <v>0</v>
      </c>
      <c r="BG53">
        <f>BF53*(1+'RAW data extract'!BG$82)</f>
        <v>0</v>
      </c>
      <c r="BH53">
        <f>BG53*(1+'RAW data extract'!BH$82)</f>
        <v>0</v>
      </c>
    </row>
    <row r="54" spans="1:60" x14ac:dyDescent="0.3">
      <c r="A54" s="4" t="s">
        <v>9</v>
      </c>
      <c r="B54" s="4" t="s">
        <v>10</v>
      </c>
      <c r="C54" s="4" t="s">
        <v>28</v>
      </c>
      <c r="D54" s="4" t="s">
        <v>19</v>
      </c>
      <c r="E54" s="4" t="s">
        <v>13</v>
      </c>
      <c r="F54" s="4" t="s">
        <v>14</v>
      </c>
      <c r="G54" s="4" t="s">
        <v>14</v>
      </c>
      <c r="H54" s="4" t="s">
        <v>15</v>
      </c>
      <c r="I54" s="4" t="s">
        <v>16</v>
      </c>
      <c r="J54" s="8">
        <f>SUMIFS('Eurostat comsumption'!J$2:J$185,'Eurostat comsumption'!$C$2:$C$185,$C54,'Eurostat comsumption'!$D$2:$D$185,$D54)</f>
        <v>806.5</v>
      </c>
      <c r="K54" s="8">
        <f>SUMIFS('Eurostat comsumption'!K$2:K$185,'Eurostat comsumption'!$C$2:$C$185,$C54,'Eurostat comsumption'!$D$2:$D$185,$D54)</f>
        <v>820.9</v>
      </c>
      <c r="L54" s="8">
        <f>SUMIFS('Eurostat comsumption'!L$2:L$185,'Eurostat comsumption'!$C$2:$C$185,$C54,'Eurostat comsumption'!$D$2:$D$185,$D54)</f>
        <v>831.3</v>
      </c>
      <c r="M54" s="8">
        <f>SUMIFS('Eurostat comsumption'!M$2:M$185,'Eurostat comsumption'!$C$2:$C$185,$C54,'Eurostat comsumption'!$D$2:$D$185,$D54)</f>
        <v>841.5</v>
      </c>
      <c r="N54" s="8">
        <f>SUMIFS('Eurostat comsumption'!N$2:N$185,'Eurostat comsumption'!$C$2:$C$185,$C54,'Eurostat comsumption'!$D$2:$D$185,$D54)</f>
        <v>861.9</v>
      </c>
      <c r="O54" s="8">
        <f>SUMIFS('Eurostat comsumption'!O$2:O$185,'Eurostat comsumption'!$C$2:$C$185,$C54,'Eurostat comsumption'!$D$2:$D$185,$D54)</f>
        <v>847.9</v>
      </c>
      <c r="P54" s="8">
        <f>SUMIFS('Eurostat comsumption'!P$2:P$185,'Eurostat comsumption'!$C$2:$C$185,$C54,'Eurostat comsumption'!$D$2:$D$185,$D54)</f>
        <v>858.3</v>
      </c>
      <c r="Q54" s="8">
        <f>SUMIFS('Eurostat comsumption'!Q$2:Q$185,'Eurostat comsumption'!$C$2:$C$185,$C54,'Eurostat comsumption'!$D$2:$D$185,$D54)</f>
        <v>862.3</v>
      </c>
      <c r="R54" s="8">
        <f>SUMIFS('Eurostat comsumption'!R$2:R$185,'Eurostat comsumption'!$C$2:$C$185,$C54,'Eurostat comsumption'!$D$2:$D$185,$D54)</f>
        <v>896</v>
      </c>
      <c r="S54" s="8">
        <f>SUMIFS('Eurostat comsumption'!S$2:S$185,'Eurostat comsumption'!$C$2:$C$185,$C54,'Eurostat comsumption'!$D$2:$D$185,$D54)</f>
        <v>866.6</v>
      </c>
      <c r="T54" s="8">
        <f>SUMIFS('Eurostat comsumption'!T$2:T$185,'Eurostat comsumption'!$C$2:$C$185,$C54,'Eurostat comsumption'!$D$2:$D$185,$D54)</f>
        <v>863</v>
      </c>
      <c r="U54" s="8">
        <f>SUMIFS('Eurostat comsumption'!U$2:U$185,'Eurostat comsumption'!$C$2:$C$185,$C54,'Eurostat comsumption'!$D$2:$D$185,$D54)</f>
        <v>929.5</v>
      </c>
      <c r="V54" s="8">
        <f>SUMIFS('Eurostat comsumption'!V$2:V$185,'Eurostat comsumption'!$C$2:$C$185,$C54,'Eurostat comsumption'!$D$2:$D$185,$D54)</f>
        <v>945.9</v>
      </c>
      <c r="W54" s="8">
        <f>SUMIFS('Eurostat comsumption'!W$2:W$185,'Eurostat comsumption'!$C$2:$C$185,$C54,'Eurostat comsumption'!$D$2:$D$185,$D54)</f>
        <v>956.5</v>
      </c>
      <c r="X54" s="8">
        <f>SUMIFS('Eurostat comsumption'!X$2:X$185,'Eurostat comsumption'!$C$2:$C$185,$C54,'Eurostat comsumption'!$D$2:$D$185,$D54)</f>
        <v>931</v>
      </c>
      <c r="Y54" s="8">
        <f>SUMIFS('Eurostat comsumption'!Y$2:Y$185,'Eurostat comsumption'!$C$2:$C$185,$C54,'Eurostat comsumption'!$D$2:$D$185,$D54)</f>
        <v>944.7</v>
      </c>
      <c r="Z54" s="8">
        <f>SUMIFS('Eurostat comsumption'!Z$2:Z$185,'Eurostat comsumption'!$C$2:$C$185,$C54,'Eurostat comsumption'!$D$2:$D$185,$D54)</f>
        <v>927.3</v>
      </c>
      <c r="AA54">
        <f>Z54*(1+'RAW data extract'!AA$82)</f>
        <v>920.09977621769804</v>
      </c>
      <c r="AB54">
        <f>AA54*(1+'RAW data extract'!AB$82)</f>
        <v>913.35176094197334</v>
      </c>
      <c r="AC54">
        <f>AB54*(1+'RAW data extract'!AC$82)</f>
        <v>905.83302952251188</v>
      </c>
      <c r="AD54">
        <f>AC54*(1+'RAW data extract'!AD$82)</f>
        <v>897.72423172868412</v>
      </c>
      <c r="AE54">
        <f>AD54*(1+'RAW data extract'!AE$82)</f>
        <v>887.70870391030917</v>
      </c>
      <c r="AF54">
        <f>AE54*(1+'RAW data extract'!AF$82)</f>
        <v>877.19612116253154</v>
      </c>
      <c r="AG54">
        <f>AF54*(1+'RAW data extract'!AG$82)</f>
        <v>865.97333473561832</v>
      </c>
      <c r="AH54">
        <f>AG54*(1+'RAW data extract'!AH$82)</f>
        <v>852.92682317665003</v>
      </c>
      <c r="AI54">
        <f>AH54*(1+'RAW data extract'!AI$82)</f>
        <v>837.76031673539728</v>
      </c>
      <c r="AJ54">
        <f>AI54*(1+'RAW data extract'!AJ$82)</f>
        <v>820.32736736793072</v>
      </c>
      <c r="AK54">
        <f>AJ54*(1+'RAW data extract'!AK$82)</f>
        <v>799.38048222483508</v>
      </c>
      <c r="AL54">
        <f>AK54*(1+'RAW data extract'!AL$82)</f>
        <v>776.39913953180621</v>
      </c>
      <c r="AM54">
        <f>AL54*(1+'RAW data extract'!AM$82)</f>
        <v>751.8351347481032</v>
      </c>
      <c r="AN54">
        <f>AM54*(1+'RAW data extract'!AN$82)</f>
        <v>726.89523435785065</v>
      </c>
      <c r="AO54">
        <f>AN54*(1+'RAW data extract'!AO$82)</f>
        <v>701.70506193880317</v>
      </c>
      <c r="AP54">
        <f>AO54*(1+'RAW data extract'!AP$82)</f>
        <v>676.51287729215187</v>
      </c>
      <c r="AQ54">
        <f>AP54*(1+'RAW data extract'!AQ$82)</f>
        <v>651.46450229154823</v>
      </c>
      <c r="AR54">
        <f>AQ54*(1+'RAW data extract'!AR$82)</f>
        <v>627.61287670840386</v>
      </c>
      <c r="AS54">
        <f>AR54*(1+'RAW data extract'!AS$82)</f>
        <v>604.22282490194436</v>
      </c>
      <c r="AT54">
        <f>AS54*(1+'RAW data extract'!AT$82)</f>
        <v>581.48248369058274</v>
      </c>
      <c r="AU54">
        <f>AT54*(1+'RAW data extract'!AU$82)</f>
        <v>558.74214247922112</v>
      </c>
      <c r="AV54">
        <f>AU54*(1+'RAW data extract'!AV$82)</f>
        <v>536.00180126785949</v>
      </c>
      <c r="AW54">
        <f>AV54*(1+'RAW data extract'!AW$82)</f>
        <v>513.26146005649798</v>
      </c>
      <c r="AX54">
        <f>AW54*(1+'RAW data extract'!AX$82)</f>
        <v>490.61249388305265</v>
      </c>
      <c r="AY54">
        <f>AX54*(1+'RAW data extract'!AY$82)</f>
        <v>467.77674350190989</v>
      </c>
      <c r="AZ54">
        <f>AY54*(1+'RAW data extract'!AZ$82)</f>
        <v>444.77251173811675</v>
      </c>
      <c r="BA54">
        <f>AZ54*(1+'RAW data extract'!BA$82)</f>
        <v>422.16696114014593</v>
      </c>
      <c r="BB54">
        <f>BA54*(1+'RAW data extract'!BB$82)</f>
        <v>399.30934007065264</v>
      </c>
      <c r="BC54">
        <f>BB54*(1+'RAW data extract'!BC$82)</f>
        <v>376.46278307080689</v>
      </c>
      <c r="BD54">
        <f>BC54*(1+'RAW data extract'!BD$82)</f>
        <v>353.67034014542799</v>
      </c>
      <c r="BE54">
        <f>BD54*(1+'RAW data extract'!BE$82)</f>
        <v>330.90383085661801</v>
      </c>
      <c r="BF54">
        <f>BE54*(1+'RAW data extract'!BF$82)</f>
        <v>330.90383085661801</v>
      </c>
      <c r="BG54">
        <f>BF54*(1+'RAW data extract'!BG$82)</f>
        <v>330.90383085661801</v>
      </c>
      <c r="BH54">
        <f>BG54*(1+'RAW data extract'!BH$82)</f>
        <v>330.90383085661801</v>
      </c>
    </row>
    <row r="55" spans="1:60" x14ac:dyDescent="0.3">
      <c r="A55" s="4" t="s">
        <v>9</v>
      </c>
      <c r="B55" s="4" t="s">
        <v>10</v>
      </c>
      <c r="C55" s="4" t="s">
        <v>28</v>
      </c>
      <c r="D55" s="4" t="s">
        <v>20</v>
      </c>
      <c r="E55" s="4" t="s">
        <v>13</v>
      </c>
      <c r="F55" s="4" t="s">
        <v>14</v>
      </c>
      <c r="G55" s="4" t="s">
        <v>14</v>
      </c>
      <c r="H55" s="4" t="s">
        <v>15</v>
      </c>
      <c r="I55" s="4" t="s">
        <v>16</v>
      </c>
      <c r="J55" s="8">
        <f>SUMIFS('Eurostat comsumption'!J$2:J$185,'Eurostat comsumption'!$C$2:$C$185,$C55,'Eurostat comsumption'!$D$2:$D$185,$D55)</f>
        <v>324.60000000000002</v>
      </c>
      <c r="K55" s="8">
        <f>SUMIFS('Eurostat comsumption'!K$2:K$185,'Eurostat comsumption'!$C$2:$C$185,$C55,'Eurostat comsumption'!$D$2:$D$185,$D55)</f>
        <v>325.60000000000002</v>
      </c>
      <c r="L55" s="8">
        <f>SUMIFS('Eurostat comsumption'!L$2:L$185,'Eurostat comsumption'!$C$2:$C$185,$C55,'Eurostat comsumption'!$D$2:$D$185,$D55)</f>
        <v>340.2</v>
      </c>
      <c r="M55" s="8">
        <f>SUMIFS('Eurostat comsumption'!M$2:M$185,'Eurostat comsumption'!$C$2:$C$185,$C55,'Eurostat comsumption'!$D$2:$D$185,$D55)</f>
        <v>314.60000000000002</v>
      </c>
      <c r="N55" s="8">
        <f>SUMIFS('Eurostat comsumption'!N$2:N$185,'Eurostat comsumption'!$C$2:$C$185,$C55,'Eurostat comsumption'!$D$2:$D$185,$D55)</f>
        <v>343</v>
      </c>
      <c r="O55" s="8">
        <f>SUMIFS('Eurostat comsumption'!O$2:O$185,'Eurostat comsumption'!$C$2:$C$185,$C55,'Eurostat comsumption'!$D$2:$D$185,$D55)</f>
        <v>581.5</v>
      </c>
      <c r="P55" s="8">
        <f>SUMIFS('Eurostat comsumption'!P$2:P$185,'Eurostat comsumption'!$C$2:$C$185,$C55,'Eurostat comsumption'!$D$2:$D$185,$D55)</f>
        <v>703.8</v>
      </c>
      <c r="Q55" s="8">
        <f>SUMIFS('Eurostat comsumption'!Q$2:Q$185,'Eurostat comsumption'!$C$2:$C$185,$C55,'Eurostat comsumption'!$D$2:$D$185,$D55)</f>
        <v>1408.2</v>
      </c>
      <c r="R55" s="8">
        <f>SUMIFS('Eurostat comsumption'!R$2:R$185,'Eurostat comsumption'!$C$2:$C$185,$C55,'Eurostat comsumption'!$D$2:$D$185,$D55)</f>
        <v>2281.8000000000002</v>
      </c>
      <c r="S55" s="8">
        <f>SUMIFS('Eurostat comsumption'!S$2:S$185,'Eurostat comsumption'!$C$2:$C$185,$C55,'Eurostat comsumption'!$D$2:$D$185,$D55)</f>
        <v>2448.3000000000002</v>
      </c>
      <c r="T55" s="8">
        <f>SUMIFS('Eurostat comsumption'!T$2:T$185,'Eurostat comsumption'!$C$2:$C$185,$C55,'Eurostat comsumption'!$D$2:$D$185,$D55)</f>
        <v>2400.5</v>
      </c>
      <c r="U55" s="8">
        <f>SUMIFS('Eurostat comsumption'!U$2:U$185,'Eurostat comsumption'!$C$2:$C$185,$C55,'Eurostat comsumption'!$D$2:$D$185,$D55)</f>
        <v>2418.1999999999998</v>
      </c>
      <c r="V55" s="8">
        <f>SUMIFS('Eurostat comsumption'!V$2:V$185,'Eurostat comsumption'!$C$2:$C$185,$C55,'Eurostat comsumption'!$D$2:$D$185,$D55)</f>
        <v>2655.5</v>
      </c>
      <c r="W55" s="8">
        <f>SUMIFS('Eurostat comsumption'!W$2:W$185,'Eurostat comsumption'!$C$2:$C$185,$C55,'Eurostat comsumption'!$D$2:$D$185,$D55)</f>
        <v>2690.2</v>
      </c>
      <c r="X55" s="8">
        <f>SUMIFS('Eurostat comsumption'!X$2:X$185,'Eurostat comsumption'!$C$2:$C$185,$C55,'Eurostat comsumption'!$D$2:$D$185,$D55)</f>
        <v>2906.2</v>
      </c>
      <c r="Y55" s="8">
        <f>SUMIFS('Eurostat comsumption'!Y$2:Y$185,'Eurostat comsumption'!$C$2:$C$185,$C55,'Eurostat comsumption'!$D$2:$D$185,$D55)</f>
        <v>2949.1</v>
      </c>
      <c r="Z55" s="8">
        <f>SUMIFS('Eurostat comsumption'!Z$2:Z$185,'Eurostat comsumption'!$C$2:$C$185,$C55,'Eurostat comsumption'!$D$2:$D$185,$D55)</f>
        <v>3029.8</v>
      </c>
      <c r="AA55">
        <f>Z55*(1+'RAW data extract'!AA$82)</f>
        <v>3006.2744548521318</v>
      </c>
      <c r="AB55">
        <f>AA55*(1+'RAW data extract'!AB$82)</f>
        <v>2984.2264265092108</v>
      </c>
      <c r="AC55">
        <f>AB55*(1+'RAW data extract'!AC$82)</f>
        <v>2959.6602101232684</v>
      </c>
      <c r="AD55">
        <f>AC55*(1+'RAW data extract'!AD$82)</f>
        <v>2933.1660490580903</v>
      </c>
      <c r="AE55">
        <f>AD55*(1+'RAW data extract'!AE$82)</f>
        <v>2900.4419617248514</v>
      </c>
      <c r="AF55">
        <f>AE55*(1+'RAW data extract'!AF$82)</f>
        <v>2866.0938292874343</v>
      </c>
      <c r="AG55">
        <f>AF55*(1+'RAW data extract'!AG$82)</f>
        <v>2829.4252233171314</v>
      </c>
      <c r="AH55">
        <f>AG55*(1+'RAW data extract'!AH$82)</f>
        <v>2786.7978958919593</v>
      </c>
      <c r="AI55">
        <f>AH55*(1+'RAW data extract'!AI$82)</f>
        <v>2737.2438344062398</v>
      </c>
      <c r="AJ55">
        <f>AI55*(1+'RAW data extract'!AJ$82)</f>
        <v>2680.2845440001684</v>
      </c>
      <c r="AK55">
        <f>AJ55*(1+'RAW data extract'!AK$82)</f>
        <v>2611.8440472822226</v>
      </c>
      <c r="AL55">
        <f>AK55*(1+'RAW data extract'!AL$82)</f>
        <v>2536.7562956470033</v>
      </c>
      <c r="AM55">
        <f>AL55*(1+'RAW data extract'!AM$82)</f>
        <v>2456.4974563353853</v>
      </c>
      <c r="AN55">
        <f>AM55*(1+'RAW data extract'!AN$82)</f>
        <v>2375.0104400489763</v>
      </c>
      <c r="AO55">
        <f>AN55*(1+'RAW data extract'!AO$82)</f>
        <v>2292.7057011346765</v>
      </c>
      <c r="AP55">
        <f>AO55*(1+'RAW data extract'!AP$82)</f>
        <v>2210.3943875981467</v>
      </c>
      <c r="AQ55">
        <f>AP55*(1+'RAW data extract'!AQ$82)</f>
        <v>2128.552948390955</v>
      </c>
      <c r="AR55">
        <f>AQ55*(1+'RAW data extract'!AR$82)</f>
        <v>2050.6216907701087</v>
      </c>
      <c r="AS55">
        <f>AR55*(1+'RAW data extract'!AS$82)</f>
        <v>1974.1985494315873</v>
      </c>
      <c r="AT55">
        <f>AS55*(1+'RAW data extract'!AT$82)</f>
        <v>1899.8982304386147</v>
      </c>
      <c r="AU55">
        <f>AT55*(1+'RAW data extract'!AU$82)</f>
        <v>1825.597911445642</v>
      </c>
      <c r="AV55">
        <f>AU55*(1+'RAW data extract'!AV$82)</f>
        <v>1751.2975924526693</v>
      </c>
      <c r="AW55">
        <f>AV55*(1+'RAW data extract'!AW$82)</f>
        <v>1676.997273459697</v>
      </c>
      <c r="AX55">
        <f>AW55*(1+'RAW data extract'!AX$82)</f>
        <v>1602.9955073513129</v>
      </c>
      <c r="AY55">
        <f>AX55*(1+'RAW data extract'!AY$82)</f>
        <v>1528.3834546124083</v>
      </c>
      <c r="AZ55">
        <f>AY55*(1+'RAW data extract'!AZ$82)</f>
        <v>1453.2209167088815</v>
      </c>
      <c r="BA55">
        <f>AZ55*(1+'RAW data extract'!BA$82)</f>
        <v>1379.361003841706</v>
      </c>
      <c r="BB55">
        <f>BA55*(1+'RAW data extract'!BB$82)</f>
        <v>1304.677492231277</v>
      </c>
      <c r="BC55">
        <f>BB55*(1+'RAW data extract'!BC$82)</f>
        <v>1230.0301306458864</v>
      </c>
      <c r="BD55">
        <f>BC55*(1+'RAW data extract'!BD$82)</f>
        <v>1155.5595778848458</v>
      </c>
      <c r="BE55">
        <f>BD55*(1+'RAW data extract'!BE$82)</f>
        <v>1081.1737590093617</v>
      </c>
      <c r="BF55">
        <f>BE55*(1+'RAW data extract'!BF$82)</f>
        <v>1081.1737590093617</v>
      </c>
      <c r="BG55">
        <f>BF55*(1+'RAW data extract'!BG$82)</f>
        <v>1081.1737590093617</v>
      </c>
      <c r="BH55">
        <f>BG55*(1+'RAW data extract'!BH$82)</f>
        <v>1081.1737590093617</v>
      </c>
    </row>
    <row r="56" spans="1:60" x14ac:dyDescent="0.3">
      <c r="A56" s="4" t="s">
        <v>9</v>
      </c>
      <c r="B56" s="4" t="s">
        <v>10</v>
      </c>
      <c r="C56" s="4" t="s">
        <v>28</v>
      </c>
      <c r="D56" s="4" t="s">
        <v>21</v>
      </c>
      <c r="E56" s="4" t="s">
        <v>13</v>
      </c>
      <c r="F56" s="4" t="s">
        <v>14</v>
      </c>
      <c r="G56" s="4" t="s">
        <v>14</v>
      </c>
      <c r="H56" s="4" t="s">
        <v>15</v>
      </c>
      <c r="I56" s="4" t="s">
        <v>16</v>
      </c>
      <c r="J56" s="8">
        <f>SUMIFS('Eurostat comsumption'!J$2:J$185,'Eurostat comsumption'!$C$2:$C$185,$C56,'Eurostat comsumption'!$D$2:$D$185,$D56)</f>
        <v>0</v>
      </c>
      <c r="K56" s="8">
        <f>SUMIFS('Eurostat comsumption'!K$2:K$185,'Eurostat comsumption'!$C$2:$C$185,$C56,'Eurostat comsumption'!$D$2:$D$185,$D56)</f>
        <v>0</v>
      </c>
      <c r="L56" s="8">
        <f>SUMIFS('Eurostat comsumption'!L$2:L$185,'Eurostat comsumption'!$C$2:$C$185,$C56,'Eurostat comsumption'!$D$2:$D$185,$D56)</f>
        <v>0</v>
      </c>
      <c r="M56" s="8">
        <f>SUMIFS('Eurostat comsumption'!M$2:M$185,'Eurostat comsumption'!$C$2:$C$185,$C56,'Eurostat comsumption'!$D$2:$D$185,$D56)</f>
        <v>0</v>
      </c>
      <c r="N56" s="8">
        <f>SUMIFS('Eurostat comsumption'!N$2:N$185,'Eurostat comsumption'!$C$2:$C$185,$C56,'Eurostat comsumption'!$D$2:$D$185,$D56)</f>
        <v>0</v>
      </c>
      <c r="O56" s="8">
        <f>SUMIFS('Eurostat comsumption'!O$2:O$185,'Eurostat comsumption'!$C$2:$C$185,$C56,'Eurostat comsumption'!$D$2:$D$185,$D56)</f>
        <v>0</v>
      </c>
      <c r="P56" s="8">
        <f>SUMIFS('Eurostat comsumption'!P$2:P$185,'Eurostat comsumption'!$C$2:$C$185,$C56,'Eurostat comsumption'!$D$2:$D$185,$D56)</f>
        <v>0</v>
      </c>
      <c r="Q56" s="8">
        <f>SUMIFS('Eurostat comsumption'!Q$2:Q$185,'Eurostat comsumption'!$C$2:$C$185,$C56,'Eurostat comsumption'!$D$2:$D$185,$D56)</f>
        <v>0</v>
      </c>
      <c r="R56" s="8">
        <f>SUMIFS('Eurostat comsumption'!R$2:R$185,'Eurostat comsumption'!$C$2:$C$185,$C56,'Eurostat comsumption'!$D$2:$D$185,$D56)</f>
        <v>0</v>
      </c>
      <c r="S56" s="8">
        <f>SUMIFS('Eurostat comsumption'!S$2:S$185,'Eurostat comsumption'!$C$2:$C$185,$C56,'Eurostat comsumption'!$D$2:$D$185,$D56)</f>
        <v>0</v>
      </c>
      <c r="T56" s="8">
        <f>SUMIFS('Eurostat comsumption'!T$2:T$185,'Eurostat comsumption'!$C$2:$C$185,$C56,'Eurostat comsumption'!$D$2:$D$185,$D56)</f>
        <v>0</v>
      </c>
      <c r="U56" s="8">
        <f>SUMIFS('Eurostat comsumption'!U$2:U$185,'Eurostat comsumption'!$C$2:$C$185,$C56,'Eurostat comsumption'!$D$2:$D$185,$D56)</f>
        <v>0</v>
      </c>
      <c r="V56" s="8">
        <f>SUMIFS('Eurostat comsumption'!V$2:V$185,'Eurostat comsumption'!$C$2:$C$185,$C56,'Eurostat comsumption'!$D$2:$D$185,$D56)</f>
        <v>0</v>
      </c>
      <c r="W56" s="8">
        <f>SUMIFS('Eurostat comsumption'!W$2:W$185,'Eurostat comsumption'!$C$2:$C$185,$C56,'Eurostat comsumption'!$D$2:$D$185,$D56)</f>
        <v>0</v>
      </c>
      <c r="X56" s="8">
        <f>SUMIFS('Eurostat comsumption'!X$2:X$185,'Eurostat comsumption'!$C$2:$C$185,$C56,'Eurostat comsumption'!$D$2:$D$185,$D56)</f>
        <v>0</v>
      </c>
      <c r="Y56" s="8">
        <f>SUMIFS('Eurostat comsumption'!Y$2:Y$185,'Eurostat comsumption'!$C$2:$C$185,$C56,'Eurostat comsumption'!$D$2:$D$185,$D56)</f>
        <v>0</v>
      </c>
      <c r="Z56" s="8">
        <f>SUMIFS('Eurostat comsumption'!Z$2:Z$185,'Eurostat comsumption'!$C$2:$C$185,$C56,'Eurostat comsumption'!$D$2:$D$185,$D56)</f>
        <v>0</v>
      </c>
      <c r="AA56">
        <f>Z56*(1+'RAW data extract'!AA$82)</f>
        <v>0</v>
      </c>
      <c r="AB56">
        <f>AA56*(1+'RAW data extract'!AB$82)</f>
        <v>0</v>
      </c>
      <c r="AC56">
        <f>AB56*(1+'RAW data extract'!AC$82)</f>
        <v>0</v>
      </c>
      <c r="AD56">
        <f>AC56*(1+'RAW data extract'!AD$82)</f>
        <v>0</v>
      </c>
      <c r="AE56">
        <f>AD56*(1+'RAW data extract'!AE$82)</f>
        <v>0</v>
      </c>
      <c r="AF56">
        <f>AE56*(1+'RAW data extract'!AF$82)</f>
        <v>0</v>
      </c>
      <c r="AG56">
        <f>AF56*(1+'RAW data extract'!AG$82)</f>
        <v>0</v>
      </c>
      <c r="AH56">
        <f>AG56*(1+'RAW data extract'!AH$82)</f>
        <v>0</v>
      </c>
      <c r="AI56">
        <f>AH56*(1+'RAW data extract'!AI$82)</f>
        <v>0</v>
      </c>
      <c r="AJ56">
        <f>AI56*(1+'RAW data extract'!AJ$82)</f>
        <v>0</v>
      </c>
      <c r="AK56">
        <f>AJ56*(1+'RAW data extract'!AK$82)</f>
        <v>0</v>
      </c>
      <c r="AL56">
        <f>AK56*(1+'RAW data extract'!AL$82)</f>
        <v>0</v>
      </c>
      <c r="AM56">
        <f>AL56*(1+'RAW data extract'!AM$82)</f>
        <v>0</v>
      </c>
      <c r="AN56">
        <f>AM56*(1+'RAW data extract'!AN$82)</f>
        <v>0</v>
      </c>
      <c r="AO56">
        <f>AN56*(1+'RAW data extract'!AO$82)</f>
        <v>0</v>
      </c>
      <c r="AP56">
        <f>AO56*(1+'RAW data extract'!AP$82)</f>
        <v>0</v>
      </c>
      <c r="AQ56">
        <f>AP56*(1+'RAW data extract'!AQ$82)</f>
        <v>0</v>
      </c>
      <c r="AR56">
        <f>AQ56*(1+'RAW data extract'!AR$82)</f>
        <v>0</v>
      </c>
      <c r="AS56">
        <f>AR56*(1+'RAW data extract'!AS$82)</f>
        <v>0</v>
      </c>
      <c r="AT56">
        <f>AS56*(1+'RAW data extract'!AT$82)</f>
        <v>0</v>
      </c>
      <c r="AU56">
        <f>AT56*(1+'RAW data extract'!AU$82)</f>
        <v>0</v>
      </c>
      <c r="AV56">
        <f>AU56*(1+'RAW data extract'!AV$82)</f>
        <v>0</v>
      </c>
      <c r="AW56">
        <f>AV56*(1+'RAW data extract'!AW$82)</f>
        <v>0</v>
      </c>
      <c r="AX56">
        <f>AW56*(1+'RAW data extract'!AX$82)</f>
        <v>0</v>
      </c>
      <c r="AY56">
        <f>AX56*(1+'RAW data extract'!AY$82)</f>
        <v>0</v>
      </c>
      <c r="AZ56">
        <f>AY56*(1+'RAW data extract'!AZ$82)</f>
        <v>0</v>
      </c>
      <c r="BA56">
        <f>AZ56*(1+'RAW data extract'!BA$82)</f>
        <v>0</v>
      </c>
      <c r="BB56">
        <f>BA56*(1+'RAW data extract'!BB$82)</f>
        <v>0</v>
      </c>
      <c r="BC56">
        <f>BB56*(1+'RAW data extract'!BC$82)</f>
        <v>0</v>
      </c>
      <c r="BD56">
        <f>BC56*(1+'RAW data extract'!BD$82)</f>
        <v>0</v>
      </c>
      <c r="BE56">
        <f>BD56*(1+'RAW data extract'!BE$82)</f>
        <v>0</v>
      </c>
      <c r="BF56">
        <f>BE56*(1+'RAW data extract'!BF$82)</f>
        <v>0</v>
      </c>
      <c r="BG56">
        <f>BF56*(1+'RAW data extract'!BG$82)</f>
        <v>0</v>
      </c>
      <c r="BH56">
        <f>BG56*(1+'RAW data extract'!BH$82)</f>
        <v>0</v>
      </c>
    </row>
    <row r="57" spans="1:60" x14ac:dyDescent="0.3">
      <c r="A57" s="4" t="s">
        <v>9</v>
      </c>
      <c r="B57" s="4" t="s">
        <v>10</v>
      </c>
      <c r="C57" s="4" t="s">
        <v>28</v>
      </c>
      <c r="D57" s="4" t="s">
        <v>22</v>
      </c>
      <c r="E57" s="4" t="s">
        <v>13</v>
      </c>
      <c r="F57" s="4" t="s">
        <v>14</v>
      </c>
      <c r="G57" s="4" t="s">
        <v>14</v>
      </c>
      <c r="H57" s="4" t="s">
        <v>15</v>
      </c>
      <c r="I57" s="4" t="s">
        <v>16</v>
      </c>
      <c r="J57" s="8">
        <f>SUMIFS('Eurostat comsumption'!J$2:J$185,'Eurostat comsumption'!$C$2:$C$185,$C57,'Eurostat comsumption'!$D$2:$D$185,$D57)</f>
        <v>49275.8</v>
      </c>
      <c r="K57" s="8">
        <f>SUMIFS('Eurostat comsumption'!K$2:K$185,'Eurostat comsumption'!$C$2:$C$185,$C57,'Eurostat comsumption'!$D$2:$D$185,$D57)</f>
        <v>49748.3</v>
      </c>
      <c r="L57" s="8">
        <f>SUMIFS('Eurostat comsumption'!L$2:L$185,'Eurostat comsumption'!$C$2:$C$185,$C57,'Eurostat comsumption'!$D$2:$D$185,$D57)</f>
        <v>49698.6</v>
      </c>
      <c r="M57" s="8">
        <f>SUMIFS('Eurostat comsumption'!M$2:M$185,'Eurostat comsumption'!$C$2:$C$185,$C57,'Eurostat comsumption'!$D$2:$D$185,$D57)</f>
        <v>49147.4</v>
      </c>
      <c r="N57" s="8">
        <f>SUMIFS('Eurostat comsumption'!N$2:N$185,'Eurostat comsumption'!$C$2:$C$185,$C57,'Eurostat comsumption'!$D$2:$D$185,$D57)</f>
        <v>49516.2</v>
      </c>
      <c r="O57" s="8">
        <f>SUMIFS('Eurostat comsumption'!O$2:O$185,'Eurostat comsumption'!$C$2:$C$185,$C57,'Eurostat comsumption'!$D$2:$D$185,$D57)</f>
        <v>48778.9</v>
      </c>
      <c r="P57" s="8">
        <f>SUMIFS('Eurostat comsumption'!P$2:P$185,'Eurostat comsumption'!$C$2:$C$185,$C57,'Eurostat comsumption'!$D$2:$D$185,$D57)</f>
        <v>49074.9</v>
      </c>
      <c r="Q57" s="8">
        <f>SUMIFS('Eurostat comsumption'!Q$2:Q$185,'Eurostat comsumption'!$C$2:$C$185,$C57,'Eurostat comsumption'!$D$2:$D$185,$D57)</f>
        <v>48568.6</v>
      </c>
      <c r="R57" s="8">
        <f>SUMIFS('Eurostat comsumption'!R$2:R$185,'Eurostat comsumption'!$C$2:$C$185,$C57,'Eurostat comsumption'!$D$2:$D$185,$D57)</f>
        <v>46588.6</v>
      </c>
      <c r="S57" s="8">
        <f>SUMIFS('Eurostat comsumption'!S$2:S$185,'Eurostat comsumption'!$C$2:$C$185,$C57,'Eurostat comsumption'!$D$2:$D$185,$D57)</f>
        <v>45588.5</v>
      </c>
      <c r="T57" s="8">
        <f>SUMIFS('Eurostat comsumption'!T$2:T$185,'Eurostat comsumption'!$C$2:$C$185,$C57,'Eurostat comsumption'!$D$2:$D$185,$D57)</f>
        <v>45761.4</v>
      </c>
      <c r="U57" s="8">
        <f>SUMIFS('Eurostat comsumption'!U$2:U$185,'Eurostat comsumption'!$C$2:$C$185,$C57,'Eurostat comsumption'!$D$2:$D$185,$D57)</f>
        <v>45871.1</v>
      </c>
      <c r="V57" s="8">
        <f>SUMIFS('Eurostat comsumption'!V$2:V$185,'Eurostat comsumption'!$C$2:$C$185,$C57,'Eurostat comsumption'!$D$2:$D$185,$D57)</f>
        <v>45356.5</v>
      </c>
      <c r="W57" s="8">
        <f>SUMIFS('Eurostat comsumption'!W$2:W$185,'Eurostat comsumption'!$C$2:$C$185,$C57,'Eurostat comsumption'!$D$2:$D$185,$D57)</f>
        <v>45006.3</v>
      </c>
      <c r="X57" s="8">
        <f>SUMIFS('Eurostat comsumption'!X$2:X$185,'Eurostat comsumption'!$C$2:$C$185,$C57,'Eurostat comsumption'!$D$2:$D$185,$D57)</f>
        <v>45104.2</v>
      </c>
      <c r="Y57" s="8">
        <f>SUMIFS('Eurostat comsumption'!Y$2:Y$185,'Eurostat comsumption'!$C$2:$C$185,$C57,'Eurostat comsumption'!$D$2:$D$185,$D57)</f>
        <v>45745.4</v>
      </c>
      <c r="Z57" s="8">
        <f>SUMIFS('Eurostat comsumption'!Z$2:Z$185,'Eurostat comsumption'!$C$2:$C$185,$C57,'Eurostat comsumption'!$D$2:$D$185,$D57)</f>
        <v>45590.9</v>
      </c>
      <c r="AA57">
        <f>Z57*(1+'RAW data extract'!AA$82)</f>
        <v>45236.89947974059</v>
      </c>
      <c r="AB57">
        <f>AA57*(1+'RAW data extract'!AB$82)</f>
        <v>44905.131886044874</v>
      </c>
      <c r="AC57">
        <f>AB57*(1+'RAW data extract'!AC$82)</f>
        <v>44535.471870654466</v>
      </c>
      <c r="AD57">
        <f>AC57*(1+'RAW data extract'!AD$82)</f>
        <v>44136.801117566334</v>
      </c>
      <c r="AE57">
        <f>AD57*(1+'RAW data extract'!AE$82)</f>
        <v>43644.385580830916</v>
      </c>
      <c r="AF57">
        <f>AE57*(1+'RAW data extract'!AF$82)</f>
        <v>43127.532233698752</v>
      </c>
      <c r="AG57">
        <f>AF57*(1+'RAW data extract'!AG$82)</f>
        <v>42575.761572951684</v>
      </c>
      <c r="AH57">
        <f>AG57*(1+'RAW data extract'!AH$82)</f>
        <v>41934.327081596384</v>
      </c>
      <c r="AI57">
        <f>AH57*(1+'RAW data extract'!AI$82)</f>
        <v>41188.662594901129</v>
      </c>
      <c r="AJ57">
        <f>AI57*(1+'RAW data extract'!AJ$82)</f>
        <v>40331.567963910908</v>
      </c>
      <c r="AK57">
        <f>AJ57*(1+'RAW data extract'!AK$82)</f>
        <v>39301.709939678884</v>
      </c>
      <c r="AL57">
        <f>AK57*(1+'RAW data extract'!AL$82)</f>
        <v>38171.827381085539</v>
      </c>
      <c r="AM57">
        <f>AL57*(1+'RAW data extract'!AM$82)</f>
        <v>36964.132907136089</v>
      </c>
      <c r="AN57">
        <f>AM57*(1+'RAW data extract'!AN$82)</f>
        <v>35737.957446441636</v>
      </c>
      <c r="AO57">
        <f>AN57*(1+'RAW data extract'!AO$82)</f>
        <v>34499.477308687347</v>
      </c>
      <c r="AP57">
        <f>AO57*(1+'RAW data extract'!AP$82)</f>
        <v>33260.898239338683</v>
      </c>
      <c r="AQ57">
        <f>AP57*(1+'RAW data extract'!AQ$82)</f>
        <v>32029.38960155693</v>
      </c>
      <c r="AR57">
        <f>AQ57*(1+'RAW data extract'!AR$82)</f>
        <v>30856.719401191811</v>
      </c>
      <c r="AS57">
        <f>AR57*(1+'RAW data extract'!AS$82)</f>
        <v>29706.74257286968</v>
      </c>
      <c r="AT57">
        <f>AS57*(1+'RAW data extract'!AT$82)</f>
        <v>28588.708902932154</v>
      </c>
      <c r="AU57">
        <f>AT57*(1+'RAW data extract'!AU$82)</f>
        <v>27470.675232994628</v>
      </c>
      <c r="AV57">
        <f>AU57*(1+'RAW data extract'!AV$82)</f>
        <v>26352.641563057103</v>
      </c>
      <c r="AW57">
        <f>AV57*(1+'RAW data extract'!AW$82)</f>
        <v>25234.607893119581</v>
      </c>
      <c r="AX57">
        <f>AW57*(1+'RAW data extract'!AX$82)</f>
        <v>24121.06669618555</v>
      </c>
      <c r="AY57">
        <f>AX57*(1+'RAW data extract'!AY$82)</f>
        <v>22998.342214300894</v>
      </c>
      <c r="AZ57">
        <f>AY57*(1+'RAW data extract'!AZ$82)</f>
        <v>21867.334309717786</v>
      </c>
      <c r="BA57">
        <f>AZ57*(1+'RAW data extract'!BA$82)</f>
        <v>20755.927648705139</v>
      </c>
      <c r="BB57">
        <f>BA57*(1+'RAW data extract'!BB$82)</f>
        <v>19632.127889816795</v>
      </c>
      <c r="BC57">
        <f>BB57*(1+'RAW data extract'!BC$82)</f>
        <v>18508.872098245276</v>
      </c>
      <c r="BD57">
        <f>BC57*(1+'RAW data extract'!BD$82)</f>
        <v>17388.276836553639</v>
      </c>
      <c r="BE57">
        <f>BD57*(1+'RAW data extract'!BE$82)</f>
        <v>16268.956607571427</v>
      </c>
      <c r="BF57">
        <f>BE57*(1+'RAW data extract'!BF$82)</f>
        <v>16268.956607571427</v>
      </c>
      <c r="BG57">
        <f>BF57*(1+'RAW data extract'!BG$82)</f>
        <v>16268.956607571427</v>
      </c>
      <c r="BH57">
        <f>BG57*(1+'RAW data extract'!BH$82)</f>
        <v>16268.956607571427</v>
      </c>
    </row>
    <row r="58" spans="1:60" x14ac:dyDescent="0.3">
      <c r="A58" s="4" t="s">
        <v>9</v>
      </c>
      <c r="B58" s="4" t="s">
        <v>10</v>
      </c>
      <c r="C58" s="4" t="s">
        <v>29</v>
      </c>
      <c r="D58" s="4" t="s">
        <v>12</v>
      </c>
      <c r="E58" s="4" t="s">
        <v>13</v>
      </c>
      <c r="F58" s="4" t="s">
        <v>14</v>
      </c>
      <c r="G58" s="4" t="s">
        <v>14</v>
      </c>
      <c r="H58" s="4" t="s">
        <v>15</v>
      </c>
      <c r="I58" s="4" t="s">
        <v>16</v>
      </c>
      <c r="J58" s="8">
        <f>SUMIFS('Eurostat comsumption'!J$2:J$185,'Eurostat comsumption'!$C$2:$C$185,$C58,'Eurostat comsumption'!$D$2:$D$185,$D58)</f>
        <v>66769.7</v>
      </c>
      <c r="K58" s="8">
        <f>SUMIFS('Eurostat comsumption'!K$2:K$185,'Eurostat comsumption'!$C$2:$C$185,$C58,'Eurostat comsumption'!$D$2:$D$185,$D58)</f>
        <v>65273</v>
      </c>
      <c r="L58" s="8">
        <f>SUMIFS('Eurostat comsumption'!L$2:L$185,'Eurostat comsumption'!$C$2:$C$185,$C58,'Eurostat comsumption'!$D$2:$D$185,$D58)</f>
        <v>64583.8</v>
      </c>
      <c r="M58" s="8">
        <f>SUMIFS('Eurostat comsumption'!M$2:M$185,'Eurostat comsumption'!$C$2:$C$185,$C58,'Eurostat comsumption'!$D$2:$D$185,$D58)</f>
        <v>62922</v>
      </c>
      <c r="N58" s="8">
        <f>SUMIFS('Eurostat comsumption'!N$2:N$185,'Eurostat comsumption'!$C$2:$C$185,$C58,'Eurostat comsumption'!$D$2:$D$185,$D58)</f>
        <v>63664.7</v>
      </c>
      <c r="O58" s="8">
        <f>SUMIFS('Eurostat comsumption'!O$2:O$185,'Eurostat comsumption'!$C$2:$C$185,$C58,'Eurostat comsumption'!$D$2:$D$185,$D58)</f>
        <v>62321.4</v>
      </c>
      <c r="P58" s="8">
        <f>SUMIFS('Eurostat comsumption'!P$2:P$185,'Eurostat comsumption'!$C$2:$C$185,$C58,'Eurostat comsumption'!$D$2:$D$185,$D58)</f>
        <v>63405.8</v>
      </c>
      <c r="Q58" s="8">
        <f>SUMIFS('Eurostat comsumption'!Q$2:Q$185,'Eurostat comsumption'!$C$2:$C$185,$C58,'Eurostat comsumption'!$D$2:$D$185,$D58)</f>
        <v>62379.9</v>
      </c>
      <c r="R58" s="8">
        <f>SUMIFS('Eurostat comsumption'!R$2:R$185,'Eurostat comsumption'!$C$2:$C$185,$C58,'Eurostat comsumption'!$D$2:$D$185,$D58)</f>
        <v>61717.8</v>
      </c>
      <c r="S58" s="8">
        <f>SUMIFS('Eurostat comsumption'!S$2:S$185,'Eurostat comsumption'!$C$2:$C$185,$C58,'Eurostat comsumption'!$D$2:$D$185,$D58)</f>
        <v>60596.3</v>
      </c>
      <c r="T58" s="8">
        <f>SUMIFS('Eurostat comsumption'!T$2:T$185,'Eurostat comsumption'!$C$2:$C$185,$C58,'Eurostat comsumption'!$D$2:$D$185,$D58)</f>
        <v>61100.9</v>
      </c>
      <c r="U58" s="8">
        <f>SUMIFS('Eurostat comsumption'!U$2:U$185,'Eurostat comsumption'!$C$2:$C$185,$C58,'Eurostat comsumption'!$D$2:$D$185,$D58)</f>
        <v>61306.9</v>
      </c>
      <c r="V58" s="8">
        <f>SUMIFS('Eurostat comsumption'!V$2:V$185,'Eurostat comsumption'!$C$2:$C$185,$C58,'Eurostat comsumption'!$D$2:$D$185,$D58)</f>
        <v>61431.9</v>
      </c>
      <c r="W58" s="8">
        <f>SUMIFS('Eurostat comsumption'!W$2:W$185,'Eurostat comsumption'!$C$2:$C$185,$C58,'Eurostat comsumption'!$D$2:$D$185,$D58)</f>
        <v>62584.2</v>
      </c>
      <c r="X58" s="8">
        <f>SUMIFS('Eurostat comsumption'!X$2:X$185,'Eurostat comsumption'!$C$2:$C$185,$C58,'Eurostat comsumption'!$D$2:$D$185,$D58)</f>
        <v>63466.6</v>
      </c>
      <c r="Y58" s="8">
        <f>SUMIFS('Eurostat comsumption'!Y$2:Y$185,'Eurostat comsumption'!$C$2:$C$185,$C58,'Eurostat comsumption'!$D$2:$D$185,$D58)</f>
        <v>63168.2</v>
      </c>
      <c r="Z58" s="8">
        <f>SUMIFS('Eurostat comsumption'!Z$2:Z$185,'Eurostat comsumption'!$C$2:$C$185,$C58,'Eurostat comsumption'!$D$2:$D$185,$D58)</f>
        <v>65172.9</v>
      </c>
      <c r="AA58">
        <f>Z58*(1+'RAW data extract'!AA$82)</f>
        <v>64666.850755374115</v>
      </c>
      <c r="AB58">
        <f>AA58*(1+'RAW data extract'!AB$82)</f>
        <v>64192.583824754809</v>
      </c>
      <c r="AC58">
        <f>AB58*(1+'RAW data extract'!AC$82)</f>
        <v>63664.149088501792</v>
      </c>
      <c r="AD58">
        <f>AC58*(1+'RAW data extract'!AD$82)</f>
        <v>63094.243051903752</v>
      </c>
      <c r="AE58">
        <f>AD58*(1+'RAW data extract'!AE$82)</f>
        <v>62390.327390354985</v>
      </c>
      <c r="AF58">
        <f>AE58*(1+'RAW data extract'!AF$82)</f>
        <v>61651.477499097964</v>
      </c>
      <c r="AG58">
        <f>AF58*(1+'RAW data extract'!AG$82)</f>
        <v>60862.712765438337</v>
      </c>
      <c r="AH58">
        <f>AG58*(1+'RAW data extract'!AH$82)</f>
        <v>59945.772192612407</v>
      </c>
      <c r="AI58">
        <f>AH58*(1+'RAW data extract'!AI$82)</f>
        <v>58879.83322178838</v>
      </c>
      <c r="AJ58">
        <f>AI58*(1+'RAW data extract'!AJ$82)</f>
        <v>57654.603128149902</v>
      </c>
      <c r="AK58">
        <f>AJ58*(1+'RAW data extract'!AK$82)</f>
        <v>56182.40507925261</v>
      </c>
      <c r="AL58">
        <f>AK58*(1+'RAW data extract'!AL$82)</f>
        <v>54567.220404176041</v>
      </c>
      <c r="AM58">
        <f>AL58*(1+'RAW data extract'!AM$82)</f>
        <v>52840.802386956377</v>
      </c>
      <c r="AN58">
        <f>AM58*(1+'RAW data extract'!AN$82)</f>
        <v>51087.965512003408</v>
      </c>
      <c r="AO58">
        <f>AN58*(1+'RAW data extract'!AO$82)</f>
        <v>49317.53890998751</v>
      </c>
      <c r="AP58">
        <f>AO58*(1+'RAW data extract'!AP$82)</f>
        <v>47546.970883720132</v>
      </c>
      <c r="AQ58">
        <f>AP58*(1+'RAW data extract'!AQ$82)</f>
        <v>45786.510149247108</v>
      </c>
      <c r="AR58">
        <f>AQ58*(1+'RAW data extract'!AR$82)</f>
        <v>44110.159875368423</v>
      </c>
      <c r="AS58">
        <f>AR58*(1+'RAW data extract'!AS$82)</f>
        <v>42466.250129463966</v>
      </c>
      <c r="AT58">
        <f>AS58*(1+'RAW data extract'!AT$82)</f>
        <v>40868.003624844154</v>
      </c>
      <c r="AU58">
        <f>AT58*(1+'RAW data extract'!AU$82)</f>
        <v>39269.757120224342</v>
      </c>
      <c r="AV58">
        <f>AU58*(1+'RAW data extract'!AV$82)</f>
        <v>37671.510615604529</v>
      </c>
      <c r="AW58">
        <f>AV58*(1+'RAW data extract'!AW$82)</f>
        <v>36073.264110984725</v>
      </c>
      <c r="AX58">
        <f>AW58*(1+'RAW data extract'!AX$82)</f>
        <v>34481.439666333223</v>
      </c>
      <c r="AY58">
        <f>AX58*(1+'RAW data extract'!AY$82)</f>
        <v>32876.487573143124</v>
      </c>
      <c r="AZ58">
        <f>AY58*(1+'RAW data extract'!AZ$82)</f>
        <v>31259.694198487119</v>
      </c>
      <c r="BA58">
        <f>AZ58*(1+'RAW data extract'!BA$82)</f>
        <v>29670.921106104404</v>
      </c>
      <c r="BB58">
        <f>BA58*(1+'RAW data extract'!BB$82)</f>
        <v>28064.431887728497</v>
      </c>
      <c r="BC58">
        <f>BB58*(1+'RAW data extract'!BC$82)</f>
        <v>26458.720279084857</v>
      </c>
      <c r="BD58">
        <f>BC58*(1+'RAW data extract'!BD$82)</f>
        <v>24856.811939247236</v>
      </c>
      <c r="BE58">
        <f>BD58*(1+'RAW data extract'!BE$82)</f>
        <v>23256.726278480834</v>
      </c>
      <c r="BF58">
        <f>BE58*(1+'RAW data extract'!BF$82)</f>
        <v>23256.726278480834</v>
      </c>
      <c r="BG58">
        <f>BF58*(1+'RAW data extract'!BG$82)</f>
        <v>23256.726278480834</v>
      </c>
      <c r="BH58">
        <f>BG58*(1+'RAW data extract'!BH$82)</f>
        <v>23256.726278480834</v>
      </c>
    </row>
    <row r="59" spans="1:60" x14ac:dyDescent="0.3">
      <c r="A59" s="4" t="s">
        <v>9</v>
      </c>
      <c r="B59" s="4" t="s">
        <v>10</v>
      </c>
      <c r="C59" s="4" t="s">
        <v>29</v>
      </c>
      <c r="D59" s="4" t="s">
        <v>17</v>
      </c>
      <c r="E59" s="4" t="s">
        <v>13</v>
      </c>
      <c r="F59" s="4" t="s">
        <v>14</v>
      </c>
      <c r="G59" s="4" t="s">
        <v>14</v>
      </c>
      <c r="H59" s="4" t="s">
        <v>15</v>
      </c>
      <c r="I59" s="4" t="s">
        <v>16</v>
      </c>
      <c r="J59" s="8">
        <f>SUMIFS('Eurostat comsumption'!J$2:J$185,'Eurostat comsumption'!$C$2:$C$185,$C59,'Eurostat comsumption'!$D$2:$D$185,$D59)</f>
        <v>18.600000000000001</v>
      </c>
      <c r="K59" s="8">
        <f>SUMIFS('Eurostat comsumption'!K$2:K$185,'Eurostat comsumption'!$C$2:$C$185,$C59,'Eurostat comsumption'!$D$2:$D$185,$D59)</f>
        <v>25.2</v>
      </c>
      <c r="L59" s="8">
        <f>SUMIFS('Eurostat comsumption'!L$2:L$185,'Eurostat comsumption'!$C$2:$C$185,$C59,'Eurostat comsumption'!$D$2:$D$185,$D59)</f>
        <v>32.9</v>
      </c>
      <c r="M59" s="8">
        <f>SUMIFS('Eurostat comsumption'!M$2:M$185,'Eurostat comsumption'!$C$2:$C$185,$C59,'Eurostat comsumption'!$D$2:$D$185,$D59)</f>
        <v>942.4</v>
      </c>
      <c r="N59" s="8">
        <f>SUMIFS('Eurostat comsumption'!N$2:N$185,'Eurostat comsumption'!$C$2:$C$185,$C59,'Eurostat comsumption'!$D$2:$D$185,$D59)</f>
        <v>977.8</v>
      </c>
      <c r="O59" s="8">
        <f>SUMIFS('Eurostat comsumption'!O$2:O$185,'Eurostat comsumption'!$C$2:$C$185,$C59,'Eurostat comsumption'!$D$2:$D$185,$D59)</f>
        <v>840.7</v>
      </c>
      <c r="P59" s="8">
        <f>SUMIFS('Eurostat comsumption'!P$2:P$185,'Eurostat comsumption'!$C$2:$C$185,$C59,'Eurostat comsumption'!$D$2:$D$185,$D59)</f>
        <v>738.2</v>
      </c>
      <c r="Q59" s="8">
        <f>SUMIFS('Eurostat comsumption'!Q$2:Q$185,'Eurostat comsumption'!$C$2:$C$185,$C59,'Eurostat comsumption'!$D$2:$D$185,$D59)</f>
        <v>685.9</v>
      </c>
      <c r="R59" s="8">
        <f>SUMIFS('Eurostat comsumption'!R$2:R$185,'Eurostat comsumption'!$C$2:$C$185,$C59,'Eurostat comsumption'!$D$2:$D$185,$D59)</f>
        <v>594.79999999999995</v>
      </c>
      <c r="S59" s="8">
        <f>SUMIFS('Eurostat comsumption'!S$2:S$185,'Eurostat comsumption'!$C$2:$C$185,$C59,'Eurostat comsumption'!$D$2:$D$185,$D59)</f>
        <v>470.90000000000003</v>
      </c>
      <c r="T59" s="8">
        <f>SUMIFS('Eurostat comsumption'!T$2:T$185,'Eurostat comsumption'!$C$2:$C$185,$C59,'Eurostat comsumption'!$D$2:$D$185,$D59)</f>
        <v>514.79999999999995</v>
      </c>
      <c r="U59" s="8">
        <f>SUMIFS('Eurostat comsumption'!U$2:U$185,'Eurostat comsumption'!$C$2:$C$185,$C59,'Eurostat comsumption'!$D$2:$D$185,$D59)</f>
        <v>499.8</v>
      </c>
      <c r="V59" s="8">
        <f>SUMIFS('Eurostat comsumption'!V$2:V$185,'Eurostat comsumption'!$C$2:$C$185,$C59,'Eurostat comsumption'!$D$2:$D$185,$D59)</f>
        <v>508.09999999999997</v>
      </c>
      <c r="W59" s="8">
        <f>SUMIFS('Eurostat comsumption'!W$2:W$185,'Eurostat comsumption'!$C$2:$C$185,$C59,'Eurostat comsumption'!$D$2:$D$185,$D59)</f>
        <v>499.1</v>
      </c>
      <c r="X59" s="8">
        <f>SUMIFS('Eurostat comsumption'!X$2:X$185,'Eurostat comsumption'!$C$2:$C$185,$C59,'Eurostat comsumption'!$D$2:$D$185,$D59)</f>
        <v>498.59999999999997</v>
      </c>
      <c r="Y59" s="8">
        <f>SUMIFS('Eurostat comsumption'!Y$2:Y$185,'Eurostat comsumption'!$C$2:$C$185,$C59,'Eurostat comsumption'!$D$2:$D$185,$D59)</f>
        <v>456.5</v>
      </c>
      <c r="Z59" s="8">
        <f>SUMIFS('Eurostat comsumption'!Z$2:Z$185,'Eurostat comsumption'!$C$2:$C$185,$C59,'Eurostat comsumption'!$D$2:$D$185,$D59)</f>
        <v>477.6</v>
      </c>
      <c r="AA59">
        <f>Z59*(1+'RAW data extract'!AA$82)</f>
        <v>473.89157028100141</v>
      </c>
      <c r="AB59">
        <f>AA59*(1+'RAW data extract'!AB$82)</f>
        <v>470.4160476931807</v>
      </c>
      <c r="AC59">
        <f>AB59*(1+'RAW data extract'!AC$82)</f>
        <v>466.54357263016465</v>
      </c>
      <c r="AD59">
        <f>AC59*(1+'RAW data extract'!AD$82)</f>
        <v>462.36718761309123</v>
      </c>
      <c r="AE59">
        <f>AD59*(1+'RAW data extract'!AE$82)</f>
        <v>457.20875335658752</v>
      </c>
      <c r="AF59">
        <f>AE59*(1+'RAW data extract'!AF$82)</f>
        <v>451.79431410247491</v>
      </c>
      <c r="AG59">
        <f>AF59*(1+'RAW data extract'!AG$82)</f>
        <v>446.01408893532971</v>
      </c>
      <c r="AH59">
        <f>AG59*(1+'RAW data extract'!AH$82)</f>
        <v>439.29456567364173</v>
      </c>
      <c r="AI59">
        <f>AH59*(1+'RAW data extract'!AI$82)</f>
        <v>431.4831524564064</v>
      </c>
      <c r="AJ59">
        <f>AI59*(1+'RAW data extract'!AJ$82)</f>
        <v>422.50442214485457</v>
      </c>
      <c r="AK59">
        <f>AJ59*(1+'RAW data extract'!AK$82)</f>
        <v>411.71586143705508</v>
      </c>
      <c r="AL59">
        <f>AK59*(1+'RAW data extract'!AL$82)</f>
        <v>399.87946623572799</v>
      </c>
      <c r="AM59">
        <f>AL59*(1+'RAW data extract'!AM$82)</f>
        <v>387.22793093464253</v>
      </c>
      <c r="AN59">
        <f>AM59*(1+'RAW data extract'!AN$82)</f>
        <v>374.38279297887351</v>
      </c>
      <c r="AO59">
        <f>AN59*(1+'RAW data extract'!AO$82)</f>
        <v>361.40875399759767</v>
      </c>
      <c r="AP59">
        <f>AO59*(1+'RAW data extract'!AP$82)</f>
        <v>348.43367863122148</v>
      </c>
      <c r="AQ59">
        <f>AP59*(1+'RAW data extract'!AQ$82)</f>
        <v>335.53267151347291</v>
      </c>
      <c r="AR59">
        <f>AQ59*(1+'RAW data extract'!AR$82)</f>
        <v>323.24804261396923</v>
      </c>
      <c r="AS59">
        <f>AR59*(1+'RAW data extract'!AS$82)</f>
        <v>311.20114436877884</v>
      </c>
      <c r="AT59">
        <f>AS59*(1+'RAW data extract'!AT$82)</f>
        <v>299.48887545629492</v>
      </c>
      <c r="AU59">
        <f>AT59*(1+'RAW data extract'!AU$82)</f>
        <v>287.776606543811</v>
      </c>
      <c r="AV59">
        <f>AU59*(1+'RAW data extract'!AV$82)</f>
        <v>276.06433763132708</v>
      </c>
      <c r="AW59">
        <f>AV59*(1+'RAW data extract'!AW$82)</f>
        <v>264.35206871884321</v>
      </c>
      <c r="AX59">
        <f>AW59*(1+'RAW data extract'!AX$82)</f>
        <v>252.686861941708</v>
      </c>
      <c r="AY59">
        <f>AX59*(1+'RAW data extract'!AY$82)</f>
        <v>240.92545313977359</v>
      </c>
      <c r="AZ59">
        <f>AY59*(1+'RAW data extract'!AZ$82)</f>
        <v>229.07726906731853</v>
      </c>
      <c r="BA59">
        <f>AZ59*(1+'RAW data extract'!BA$82)</f>
        <v>217.43442320773602</v>
      </c>
      <c r="BB59">
        <f>BA59*(1+'RAW data extract'!BB$82)</f>
        <v>205.66175004609471</v>
      </c>
      <c r="BC59">
        <f>BB59*(1+'RAW data extract'!BC$82)</f>
        <v>193.89477536354718</v>
      </c>
      <c r="BD59">
        <f>BC59*(1+'RAW data extract'!BD$82)</f>
        <v>182.15567179279236</v>
      </c>
      <c r="BE59">
        <f>BD59*(1+'RAW data extract'!BE$82)</f>
        <v>170.42992517752691</v>
      </c>
      <c r="BF59">
        <f>BE59*(1+'RAW data extract'!BF$82)</f>
        <v>170.42992517752691</v>
      </c>
      <c r="BG59">
        <f>BF59*(1+'RAW data extract'!BG$82)</f>
        <v>170.42992517752691</v>
      </c>
      <c r="BH59">
        <f>BG59*(1+'RAW data extract'!BH$82)</f>
        <v>170.42992517752691</v>
      </c>
    </row>
    <row r="60" spans="1:60" x14ac:dyDescent="0.3">
      <c r="A60" s="4" t="s">
        <v>9</v>
      </c>
      <c r="B60" s="4" t="s">
        <v>10</v>
      </c>
      <c r="C60" s="4" t="s">
        <v>29</v>
      </c>
      <c r="D60" s="4" t="s">
        <v>18</v>
      </c>
      <c r="E60" s="4" t="s">
        <v>13</v>
      </c>
      <c r="F60" s="4" t="s">
        <v>14</v>
      </c>
      <c r="G60" s="4" t="s">
        <v>14</v>
      </c>
      <c r="H60" s="4" t="s">
        <v>15</v>
      </c>
      <c r="I60" s="4" t="s">
        <v>16</v>
      </c>
      <c r="J60" s="8">
        <f>SUMIFS('Eurostat comsumption'!J$2:J$185,'Eurostat comsumption'!$C$2:$C$185,$C60,'Eurostat comsumption'!$D$2:$D$185,$D60)</f>
        <v>0</v>
      </c>
      <c r="K60" s="8">
        <f>SUMIFS('Eurostat comsumption'!K$2:K$185,'Eurostat comsumption'!$C$2:$C$185,$C60,'Eurostat comsumption'!$D$2:$D$185,$D60)</f>
        <v>0</v>
      </c>
      <c r="L60" s="8">
        <f>SUMIFS('Eurostat comsumption'!L$2:L$185,'Eurostat comsumption'!$C$2:$C$185,$C60,'Eurostat comsumption'!$D$2:$D$185,$D60)</f>
        <v>0</v>
      </c>
      <c r="M60" s="8">
        <f>SUMIFS('Eurostat comsumption'!M$2:M$185,'Eurostat comsumption'!$C$2:$C$185,$C60,'Eurostat comsumption'!$D$2:$D$185,$D60)</f>
        <v>0</v>
      </c>
      <c r="N60" s="8">
        <f>SUMIFS('Eurostat comsumption'!N$2:N$185,'Eurostat comsumption'!$C$2:$C$185,$C60,'Eurostat comsumption'!$D$2:$D$185,$D60)</f>
        <v>0</v>
      </c>
      <c r="O60" s="8">
        <f>SUMIFS('Eurostat comsumption'!O$2:O$185,'Eurostat comsumption'!$C$2:$C$185,$C60,'Eurostat comsumption'!$D$2:$D$185,$D60)</f>
        <v>0</v>
      </c>
      <c r="P60" s="8">
        <f>SUMIFS('Eurostat comsumption'!P$2:P$185,'Eurostat comsumption'!$C$2:$C$185,$C60,'Eurostat comsumption'!$D$2:$D$185,$D60)</f>
        <v>0</v>
      </c>
      <c r="Q60" s="8">
        <f>SUMIFS('Eurostat comsumption'!Q$2:Q$185,'Eurostat comsumption'!$C$2:$C$185,$C60,'Eurostat comsumption'!$D$2:$D$185,$D60)</f>
        <v>0</v>
      </c>
      <c r="R60" s="8">
        <f>SUMIFS('Eurostat comsumption'!R$2:R$185,'Eurostat comsumption'!$C$2:$C$185,$C60,'Eurostat comsumption'!$D$2:$D$185,$D60)</f>
        <v>0</v>
      </c>
      <c r="S60" s="8">
        <f>SUMIFS('Eurostat comsumption'!S$2:S$185,'Eurostat comsumption'!$C$2:$C$185,$C60,'Eurostat comsumption'!$D$2:$D$185,$D60)</f>
        <v>0</v>
      </c>
      <c r="T60" s="8">
        <f>SUMIFS('Eurostat comsumption'!T$2:T$185,'Eurostat comsumption'!$C$2:$C$185,$C60,'Eurostat comsumption'!$D$2:$D$185,$D60)</f>
        <v>0</v>
      </c>
      <c r="U60" s="8">
        <f>SUMIFS('Eurostat comsumption'!U$2:U$185,'Eurostat comsumption'!$C$2:$C$185,$C60,'Eurostat comsumption'!$D$2:$D$185,$D60)</f>
        <v>0</v>
      </c>
      <c r="V60" s="8">
        <f>SUMIFS('Eurostat comsumption'!V$2:V$185,'Eurostat comsumption'!$C$2:$C$185,$C60,'Eurostat comsumption'!$D$2:$D$185,$D60)</f>
        <v>0</v>
      </c>
      <c r="W60" s="8">
        <f>SUMIFS('Eurostat comsumption'!W$2:W$185,'Eurostat comsumption'!$C$2:$C$185,$C60,'Eurostat comsumption'!$D$2:$D$185,$D60)</f>
        <v>0</v>
      </c>
      <c r="X60" s="8">
        <f>SUMIFS('Eurostat comsumption'!X$2:X$185,'Eurostat comsumption'!$C$2:$C$185,$C60,'Eurostat comsumption'!$D$2:$D$185,$D60)</f>
        <v>0</v>
      </c>
      <c r="Y60" s="8">
        <f>SUMIFS('Eurostat comsumption'!Y$2:Y$185,'Eurostat comsumption'!$C$2:$C$185,$C60,'Eurostat comsumption'!$D$2:$D$185,$D60)</f>
        <v>0</v>
      </c>
      <c r="Z60" s="8">
        <f>SUMIFS('Eurostat comsumption'!Z$2:Z$185,'Eurostat comsumption'!$C$2:$C$185,$C60,'Eurostat comsumption'!$D$2:$D$185,$D60)</f>
        <v>0</v>
      </c>
      <c r="AA60">
        <f>Z60*(1+'RAW data extract'!AA$82)</f>
        <v>0</v>
      </c>
      <c r="AB60">
        <f>AA60*(1+'RAW data extract'!AB$82)</f>
        <v>0</v>
      </c>
      <c r="AC60">
        <f>AB60*(1+'RAW data extract'!AC$82)</f>
        <v>0</v>
      </c>
      <c r="AD60">
        <f>AC60*(1+'RAW data extract'!AD$82)</f>
        <v>0</v>
      </c>
      <c r="AE60">
        <f>AD60*(1+'RAW data extract'!AE$82)</f>
        <v>0</v>
      </c>
      <c r="AF60">
        <f>AE60*(1+'RAW data extract'!AF$82)</f>
        <v>0</v>
      </c>
      <c r="AG60">
        <f>AF60*(1+'RAW data extract'!AG$82)</f>
        <v>0</v>
      </c>
      <c r="AH60">
        <f>AG60*(1+'RAW data extract'!AH$82)</f>
        <v>0</v>
      </c>
      <c r="AI60">
        <f>AH60*(1+'RAW data extract'!AI$82)</f>
        <v>0</v>
      </c>
      <c r="AJ60">
        <f>AI60*(1+'RAW data extract'!AJ$82)</f>
        <v>0</v>
      </c>
      <c r="AK60">
        <f>AJ60*(1+'RAW data extract'!AK$82)</f>
        <v>0</v>
      </c>
      <c r="AL60">
        <f>AK60*(1+'RAW data extract'!AL$82)</f>
        <v>0</v>
      </c>
      <c r="AM60">
        <f>AL60*(1+'RAW data extract'!AM$82)</f>
        <v>0</v>
      </c>
      <c r="AN60">
        <f>AM60*(1+'RAW data extract'!AN$82)</f>
        <v>0</v>
      </c>
      <c r="AO60">
        <f>AN60*(1+'RAW data extract'!AO$82)</f>
        <v>0</v>
      </c>
      <c r="AP60">
        <f>AO60*(1+'RAW data extract'!AP$82)</f>
        <v>0</v>
      </c>
      <c r="AQ60">
        <f>AP60*(1+'RAW data extract'!AQ$82)</f>
        <v>0</v>
      </c>
      <c r="AR60">
        <f>AQ60*(1+'RAW data extract'!AR$82)</f>
        <v>0</v>
      </c>
      <c r="AS60">
        <f>AR60*(1+'RAW data extract'!AS$82)</f>
        <v>0</v>
      </c>
      <c r="AT60">
        <f>AS60*(1+'RAW data extract'!AT$82)</f>
        <v>0</v>
      </c>
      <c r="AU60">
        <f>AT60*(1+'RAW data extract'!AU$82)</f>
        <v>0</v>
      </c>
      <c r="AV60">
        <f>AU60*(1+'RAW data extract'!AV$82)</f>
        <v>0</v>
      </c>
      <c r="AW60">
        <f>AV60*(1+'RAW data extract'!AW$82)</f>
        <v>0</v>
      </c>
      <c r="AX60">
        <f>AW60*(1+'RAW data extract'!AX$82)</f>
        <v>0</v>
      </c>
      <c r="AY60">
        <f>AX60*(1+'RAW data extract'!AY$82)</f>
        <v>0</v>
      </c>
      <c r="AZ60">
        <f>AY60*(1+'RAW data extract'!AZ$82)</f>
        <v>0</v>
      </c>
      <c r="BA60">
        <f>AZ60*(1+'RAW data extract'!BA$82)</f>
        <v>0</v>
      </c>
      <c r="BB60">
        <f>BA60*(1+'RAW data extract'!BB$82)</f>
        <v>0</v>
      </c>
      <c r="BC60">
        <f>BB60*(1+'RAW data extract'!BC$82)</f>
        <v>0</v>
      </c>
      <c r="BD60">
        <f>BC60*(1+'RAW data extract'!BD$82)</f>
        <v>0</v>
      </c>
      <c r="BE60">
        <f>BD60*(1+'RAW data extract'!BE$82)</f>
        <v>0</v>
      </c>
      <c r="BF60">
        <f>BE60*(1+'RAW data extract'!BF$82)</f>
        <v>0</v>
      </c>
      <c r="BG60">
        <f>BF60*(1+'RAW data extract'!BG$82)</f>
        <v>0</v>
      </c>
      <c r="BH60">
        <f>BG60*(1+'RAW data extract'!BH$82)</f>
        <v>0</v>
      </c>
    </row>
    <row r="61" spans="1:60" x14ac:dyDescent="0.3">
      <c r="A61" s="4" t="s">
        <v>9</v>
      </c>
      <c r="B61" s="4" t="s">
        <v>10</v>
      </c>
      <c r="C61" s="4" t="s">
        <v>29</v>
      </c>
      <c r="D61" s="4" t="s">
        <v>19</v>
      </c>
      <c r="E61" s="4" t="s">
        <v>13</v>
      </c>
      <c r="F61" s="4" t="s">
        <v>14</v>
      </c>
      <c r="G61" s="4" t="s">
        <v>14</v>
      </c>
      <c r="H61" s="4" t="s">
        <v>15</v>
      </c>
      <c r="I61" s="4" t="s">
        <v>16</v>
      </c>
      <c r="J61" s="8">
        <f>SUMIFS('Eurostat comsumption'!J$2:J$185,'Eurostat comsumption'!$C$2:$C$185,$C61,'Eurostat comsumption'!$D$2:$D$185,$D61)</f>
        <v>1368</v>
      </c>
      <c r="K61" s="8">
        <f>SUMIFS('Eurostat comsumption'!K$2:K$185,'Eurostat comsumption'!$C$2:$C$185,$C61,'Eurostat comsumption'!$D$2:$D$185,$D61)</f>
        <v>1410.1</v>
      </c>
      <c r="L61" s="8">
        <f>SUMIFS('Eurostat comsumption'!L$2:L$185,'Eurostat comsumption'!$C$2:$C$185,$C61,'Eurostat comsumption'!$D$2:$D$185,$D61)</f>
        <v>1392.1</v>
      </c>
      <c r="M61" s="8">
        <f>SUMIFS('Eurostat comsumption'!M$2:M$185,'Eurostat comsumption'!$C$2:$C$185,$C61,'Eurostat comsumption'!$D$2:$D$185,$D61)</f>
        <v>1125.9000000000001</v>
      </c>
      <c r="N61" s="8">
        <f>SUMIFS('Eurostat comsumption'!N$2:N$185,'Eurostat comsumption'!$C$2:$C$185,$C61,'Eurostat comsumption'!$D$2:$D$185,$D61)</f>
        <v>1111.7</v>
      </c>
      <c r="O61" s="8">
        <f>SUMIFS('Eurostat comsumption'!O$2:O$185,'Eurostat comsumption'!$C$2:$C$185,$C61,'Eurostat comsumption'!$D$2:$D$185,$D61)</f>
        <v>1132.2</v>
      </c>
      <c r="P61" s="8">
        <f>SUMIFS('Eurostat comsumption'!P$2:P$185,'Eurostat comsumption'!$C$2:$C$185,$C61,'Eurostat comsumption'!$D$2:$D$185,$D61)</f>
        <v>1093.4000000000001</v>
      </c>
      <c r="Q61" s="8">
        <f>SUMIFS('Eurostat comsumption'!Q$2:Q$185,'Eurostat comsumption'!$C$2:$C$185,$C61,'Eurostat comsumption'!$D$2:$D$185,$D61)</f>
        <v>1055.5</v>
      </c>
      <c r="R61" s="8">
        <f>SUMIFS('Eurostat comsumption'!R$2:R$185,'Eurostat comsumption'!$C$2:$C$185,$C61,'Eurostat comsumption'!$D$2:$D$185,$D61)</f>
        <v>957.6</v>
      </c>
      <c r="S61" s="8">
        <f>SUMIFS('Eurostat comsumption'!S$2:S$185,'Eurostat comsumption'!$C$2:$C$185,$C61,'Eurostat comsumption'!$D$2:$D$185,$D61)</f>
        <v>1000.3</v>
      </c>
      <c r="T61" s="8">
        <f>SUMIFS('Eurostat comsumption'!T$2:T$185,'Eurostat comsumption'!$C$2:$C$185,$C61,'Eurostat comsumption'!$D$2:$D$185,$D61)</f>
        <v>1042</v>
      </c>
      <c r="U61" s="8">
        <f>SUMIFS('Eurostat comsumption'!U$2:U$185,'Eurostat comsumption'!$C$2:$C$185,$C61,'Eurostat comsumption'!$D$2:$D$185,$D61)</f>
        <v>1044.8</v>
      </c>
      <c r="V61" s="8">
        <f>SUMIFS('Eurostat comsumption'!V$2:V$185,'Eurostat comsumption'!$C$2:$C$185,$C61,'Eurostat comsumption'!$D$2:$D$185,$D61)</f>
        <v>1039</v>
      </c>
      <c r="W61" s="8">
        <f>SUMIFS('Eurostat comsumption'!W$2:W$185,'Eurostat comsumption'!$C$2:$C$185,$C61,'Eurostat comsumption'!$D$2:$D$185,$D61)</f>
        <v>1030.5</v>
      </c>
      <c r="X61" s="8">
        <f>SUMIFS('Eurostat comsumption'!X$2:X$185,'Eurostat comsumption'!$C$2:$C$185,$C61,'Eurostat comsumption'!$D$2:$D$185,$D61)</f>
        <v>996.9</v>
      </c>
      <c r="Y61" s="8">
        <f>SUMIFS('Eurostat comsumption'!Y$2:Y$185,'Eurostat comsumption'!$C$2:$C$185,$C61,'Eurostat comsumption'!$D$2:$D$185,$D61)</f>
        <v>969.8</v>
      </c>
      <c r="Z61" s="8">
        <f>SUMIFS('Eurostat comsumption'!Z$2:Z$185,'Eurostat comsumption'!$C$2:$C$185,$C61,'Eurostat comsumption'!$D$2:$D$185,$D61)</f>
        <v>1009.4</v>
      </c>
      <c r="AA61">
        <f>Z61*(1+'RAW data extract'!AA$82)</f>
        <v>1001.5622928007597</v>
      </c>
      <c r="AB61">
        <f>AA61*(1+'RAW data extract'!AB$82)</f>
        <v>994.21683111703646</v>
      </c>
      <c r="AC61">
        <f>AB61*(1+'RAW data extract'!AC$82)</f>
        <v>986.03241669365195</v>
      </c>
      <c r="AD61">
        <f>AC61*(1+'RAW data extract'!AD$82)</f>
        <v>977.20569341845544</v>
      </c>
      <c r="AE61">
        <f>AD61*(1+'RAW data extract'!AE$82)</f>
        <v>966.30342470297217</v>
      </c>
      <c r="AF61">
        <f>AE61*(1+'RAW data extract'!AF$82)</f>
        <v>954.86009349882374</v>
      </c>
      <c r="AG61">
        <f>AF61*(1+'RAW data extract'!AG$82)</f>
        <v>942.6436795881948</v>
      </c>
      <c r="AH61">
        <f>AG61*(1+'RAW data extract'!AH$82)</f>
        <v>928.44207410170441</v>
      </c>
      <c r="AI61">
        <f>AH61*(1+'RAW data extract'!AI$82)</f>
        <v>911.93277656929786</v>
      </c>
      <c r="AJ61">
        <f>AI61*(1+'RAW data extract'!AJ$82)</f>
        <v>892.95637293345112</v>
      </c>
      <c r="AK61">
        <f>AJ61*(1+'RAW data extract'!AK$82)</f>
        <v>870.15492155478103</v>
      </c>
      <c r="AL61">
        <f>AK61*(1+'RAW data extract'!AL$82)</f>
        <v>845.13888864812373</v>
      </c>
      <c r="AM61">
        <f>AL61*(1+'RAW data extract'!AM$82)</f>
        <v>818.4000701118681</v>
      </c>
      <c r="AN61">
        <f>AM61*(1+'RAW data extract'!AN$82)</f>
        <v>791.25207544571811</v>
      </c>
      <c r="AO61">
        <f>AN61*(1+'RAW data extract'!AO$82)</f>
        <v>763.83165051334822</v>
      </c>
      <c r="AP61">
        <f>AO61*(1+'RAW data extract'!AP$82)</f>
        <v>736.40903519756068</v>
      </c>
      <c r="AQ61">
        <f>AP61*(1+'RAW data extract'!AQ$82)</f>
        <v>709.1429619466071</v>
      </c>
      <c r="AR61">
        <f>AQ61*(1+'RAW data extract'!AR$82)</f>
        <v>683.17959425155061</v>
      </c>
      <c r="AS61">
        <f>AR61*(1+'RAW data extract'!AS$82)</f>
        <v>657.71866651140158</v>
      </c>
      <c r="AT61">
        <f>AS61*(1+'RAW data extract'!AT$82)</f>
        <v>632.9649725410053</v>
      </c>
      <c r="AU61">
        <f>AT61*(1+'RAW data extract'!AU$82)</f>
        <v>608.21127857060901</v>
      </c>
      <c r="AV61">
        <f>AU61*(1+'RAW data extract'!AV$82)</f>
        <v>583.45758460021273</v>
      </c>
      <c r="AW61">
        <f>AV61*(1+'RAW data extract'!AW$82)</f>
        <v>558.70389062981656</v>
      </c>
      <c r="AX61">
        <f>AW61*(1+'RAW data extract'!AX$82)</f>
        <v>534.0496617335848</v>
      </c>
      <c r="AY61">
        <f>AX61*(1+'RAW data extract'!AY$82)</f>
        <v>509.19211138879297</v>
      </c>
      <c r="AZ61">
        <f>AY61*(1+'RAW data extract'!AZ$82)</f>
        <v>484.15116289060165</v>
      </c>
      <c r="BA61">
        <f>AZ61*(1+'RAW data extract'!BA$82)</f>
        <v>459.54419343779057</v>
      </c>
      <c r="BB61">
        <f>BA61*(1+'RAW data extract'!BB$82)</f>
        <v>434.6628360480068</v>
      </c>
      <c r="BC61">
        <f>BB61*(1+'RAW data extract'!BC$82)</f>
        <v>409.79352230310838</v>
      </c>
      <c r="BD61">
        <f>BC61*(1+'RAW data extract'!BD$82)</f>
        <v>384.98311370947368</v>
      </c>
      <c r="BE61">
        <f>BD61*(1+'RAW data extract'!BE$82)</f>
        <v>360.20093482871795</v>
      </c>
      <c r="BF61">
        <f>BE61*(1+'RAW data extract'!BF$82)</f>
        <v>360.20093482871795</v>
      </c>
      <c r="BG61">
        <f>BF61*(1+'RAW data extract'!BG$82)</f>
        <v>360.20093482871795</v>
      </c>
      <c r="BH61">
        <f>BG61*(1+'RAW data extract'!BH$82)</f>
        <v>360.20093482871795</v>
      </c>
    </row>
    <row r="62" spans="1:60" x14ac:dyDescent="0.3">
      <c r="A62" s="4" t="s">
        <v>9</v>
      </c>
      <c r="B62" s="4" t="s">
        <v>10</v>
      </c>
      <c r="C62" s="4" t="s">
        <v>29</v>
      </c>
      <c r="D62" s="4" t="s">
        <v>20</v>
      </c>
      <c r="E62" s="4" t="s">
        <v>13</v>
      </c>
      <c r="F62" s="4" t="s">
        <v>14</v>
      </c>
      <c r="G62" s="4" t="s">
        <v>14</v>
      </c>
      <c r="H62" s="4" t="s">
        <v>15</v>
      </c>
      <c r="I62" s="4" t="s">
        <v>16</v>
      </c>
      <c r="J62" s="8">
        <f>SUMIFS('Eurostat comsumption'!J$2:J$185,'Eurostat comsumption'!$C$2:$C$185,$C62,'Eurostat comsumption'!$D$2:$D$185,$D62)</f>
        <v>236.5</v>
      </c>
      <c r="K62" s="8">
        <f>SUMIFS('Eurostat comsumption'!K$2:K$185,'Eurostat comsumption'!$C$2:$C$185,$C62,'Eurostat comsumption'!$D$2:$D$185,$D62)</f>
        <v>328.9</v>
      </c>
      <c r="L62" s="8">
        <f>SUMIFS('Eurostat comsumption'!L$2:L$185,'Eurostat comsumption'!$C$2:$C$185,$C62,'Eurostat comsumption'!$D$2:$D$185,$D62)</f>
        <v>510.2</v>
      </c>
      <c r="M62" s="8">
        <f>SUMIFS('Eurostat comsumption'!M$2:M$185,'Eurostat comsumption'!$C$2:$C$185,$C62,'Eurostat comsumption'!$D$2:$D$185,$D62)</f>
        <v>720.8</v>
      </c>
      <c r="N62" s="8">
        <f>SUMIFS('Eurostat comsumption'!N$2:N$185,'Eurostat comsumption'!$C$2:$C$185,$C62,'Eurostat comsumption'!$D$2:$D$185,$D62)</f>
        <v>945</v>
      </c>
      <c r="O62" s="8">
        <f>SUMIFS('Eurostat comsumption'!O$2:O$185,'Eurostat comsumption'!$C$2:$C$185,$C62,'Eurostat comsumption'!$D$2:$D$185,$D62)</f>
        <v>1858.9</v>
      </c>
      <c r="P62" s="8">
        <f>SUMIFS('Eurostat comsumption'!P$2:P$185,'Eurostat comsumption'!$C$2:$C$185,$C62,'Eurostat comsumption'!$D$2:$D$185,$D62)</f>
        <v>3351.7</v>
      </c>
      <c r="Q62" s="8">
        <f>SUMIFS('Eurostat comsumption'!Q$2:Q$185,'Eurostat comsumption'!$C$2:$C$185,$C62,'Eurostat comsumption'!$D$2:$D$185,$D62)</f>
        <v>3765.7</v>
      </c>
      <c r="R62" s="8">
        <f>SUMIFS('Eurostat comsumption'!R$2:R$185,'Eurostat comsumption'!$C$2:$C$185,$C62,'Eurostat comsumption'!$D$2:$D$185,$D62)</f>
        <v>2944.1</v>
      </c>
      <c r="S62" s="8">
        <f>SUMIFS('Eurostat comsumption'!S$2:S$185,'Eurostat comsumption'!$C$2:$C$185,$C62,'Eurostat comsumption'!$D$2:$D$185,$D62)</f>
        <v>2637.7</v>
      </c>
      <c r="T62" s="8">
        <f>SUMIFS('Eurostat comsumption'!T$2:T$185,'Eurostat comsumption'!$C$2:$C$185,$C62,'Eurostat comsumption'!$D$2:$D$185,$D62)</f>
        <v>2884.1</v>
      </c>
      <c r="U62" s="8">
        <f>SUMIFS('Eurostat comsumption'!U$2:U$185,'Eurostat comsumption'!$C$2:$C$185,$C62,'Eurostat comsumption'!$D$2:$D$185,$D62)</f>
        <v>2788.3999999999996</v>
      </c>
      <c r="V62" s="8">
        <f>SUMIFS('Eurostat comsumption'!V$2:V$185,'Eurostat comsumption'!$C$2:$C$185,$C62,'Eurostat comsumption'!$D$2:$D$185,$D62)</f>
        <v>2912.9</v>
      </c>
      <c r="W62" s="8">
        <f>SUMIFS('Eurostat comsumption'!W$2:W$185,'Eurostat comsumption'!$C$2:$C$185,$C62,'Eurostat comsumption'!$D$2:$D$185,$D62)</f>
        <v>2658.3999999999996</v>
      </c>
      <c r="X62" s="8">
        <f>SUMIFS('Eurostat comsumption'!X$2:X$185,'Eurostat comsumption'!$C$2:$C$185,$C62,'Eurostat comsumption'!$D$2:$D$185,$D62)</f>
        <v>2739.6</v>
      </c>
      <c r="Y62" s="8">
        <f>SUMIFS('Eurostat comsumption'!Y$2:Y$185,'Eurostat comsumption'!$C$2:$C$185,$C62,'Eurostat comsumption'!$D$2:$D$185,$D62)</f>
        <v>2537.2999999999997</v>
      </c>
      <c r="Z62" s="8">
        <f>SUMIFS('Eurostat comsumption'!Z$2:Z$185,'Eurostat comsumption'!$C$2:$C$185,$C62,'Eurostat comsumption'!$D$2:$D$185,$D62)</f>
        <v>2539.7999999999997</v>
      </c>
      <c r="AA62">
        <f>Z62*(1+'RAW data extract'!AA$82)</f>
        <v>2520.0791670847721</v>
      </c>
      <c r="AB62">
        <f>AA62*(1+'RAW data extract'!AB$82)</f>
        <v>2501.5968968407456</v>
      </c>
      <c r="AC62">
        <f>AB62*(1+'RAW data extract'!AC$82)</f>
        <v>2481.0036971651839</v>
      </c>
      <c r="AD62">
        <f>AC62*(1+'RAW data extract'!AD$82)</f>
        <v>2458.7943532238878</v>
      </c>
      <c r="AE62">
        <f>AD62*(1+'RAW data extract'!AE$82)</f>
        <v>2431.3626293447669</v>
      </c>
      <c r="AF62">
        <f>AE62*(1+'RAW data extract'!AF$82)</f>
        <v>2402.5695120549949</v>
      </c>
      <c r="AG62">
        <f>AF62*(1+'RAW data extract'!AG$82)</f>
        <v>2371.8312040995606</v>
      </c>
      <c r="AH62">
        <f>AG62*(1+'RAW data extract'!AH$82)</f>
        <v>2336.0978599202576</v>
      </c>
      <c r="AI62">
        <f>AH62*(1+'RAW data extract'!AI$82)</f>
        <v>2294.5580205376482</v>
      </c>
      <c r="AJ62">
        <f>AI62*(1+'RAW data extract'!AJ$82)</f>
        <v>2246.8105765567452</v>
      </c>
      <c r="AK62">
        <f>AJ62*(1+'RAW data extract'!AK$82)</f>
        <v>2189.4387455566002</v>
      </c>
      <c r="AL62">
        <f>AK62*(1+'RAW data extract'!AL$82)</f>
        <v>2126.4946992158748</v>
      </c>
      <c r="AM62">
        <f>AL62*(1+'RAW data extract'!AM$82)</f>
        <v>2059.2158689024391</v>
      </c>
      <c r="AN62">
        <f>AM62*(1+'RAW data extract'!AN$82)</f>
        <v>1990.9074908034813</v>
      </c>
      <c r="AO62">
        <f>AN62*(1+'RAW data extract'!AO$82)</f>
        <v>1921.9136377786815</v>
      </c>
      <c r="AP62">
        <f>AO62*(1+'RAW data extract'!AP$82)</f>
        <v>1852.9142734245729</v>
      </c>
      <c r="AQ62">
        <f>AP62*(1+'RAW data extract'!AQ$82)</f>
        <v>1784.3087921061938</v>
      </c>
      <c r="AR62">
        <f>AQ62*(1+'RAW data extract'!AR$82)</f>
        <v>1718.981111036346</v>
      </c>
      <c r="AS62">
        <f>AR62*(1+'RAW data extract'!AS$82)</f>
        <v>1654.917643358091</v>
      </c>
      <c r="AT62">
        <f>AS62*(1+'RAW data extract'!AT$82)</f>
        <v>1592.6336806614272</v>
      </c>
      <c r="AU62">
        <f>AT62*(1+'RAW data extract'!AU$82)</f>
        <v>1530.3497179647634</v>
      </c>
      <c r="AV62">
        <f>AU62*(1+'RAW data extract'!AV$82)</f>
        <v>1468.0657552680996</v>
      </c>
      <c r="AW62">
        <f>AV62*(1+'RAW data extract'!AW$82)</f>
        <v>1405.7817925714362</v>
      </c>
      <c r="AX62">
        <f>AW62*(1+'RAW data extract'!AX$82)</f>
        <v>1343.7480987427762</v>
      </c>
      <c r="AY62">
        <f>AX62*(1+'RAW data extract'!AY$82)</f>
        <v>1281.2028180159064</v>
      </c>
      <c r="AZ62">
        <f>AY62*(1+'RAW data extract'!AZ$82)</f>
        <v>1218.1960803542199</v>
      </c>
      <c r="BA62">
        <f>AZ62*(1+'RAW data extract'!BA$82)</f>
        <v>1156.2812982893797</v>
      </c>
      <c r="BB62">
        <f>BA62*(1+'RAW data extract'!BB$82)</f>
        <v>1093.676115508943</v>
      </c>
      <c r="BC62">
        <f>BB62*(1+'RAW data extract'!BC$82)</f>
        <v>1031.1012363239886</v>
      </c>
      <c r="BD62">
        <f>BC62*(1+'RAW data extract'!BD$82)</f>
        <v>968.674571229761</v>
      </c>
      <c r="BE62">
        <f>BD62*(1+'RAW data extract'!BE$82)</f>
        <v>906.31893627697377</v>
      </c>
      <c r="BF62">
        <f>BE62*(1+'RAW data extract'!BF$82)</f>
        <v>906.31893627697377</v>
      </c>
      <c r="BG62">
        <f>BF62*(1+'RAW data extract'!BG$82)</f>
        <v>906.31893627697377</v>
      </c>
      <c r="BH62">
        <f>BG62*(1+'RAW data extract'!BH$82)</f>
        <v>906.31893627697377</v>
      </c>
    </row>
    <row r="63" spans="1:60" x14ac:dyDescent="0.3">
      <c r="A63" s="4" t="s">
        <v>9</v>
      </c>
      <c r="B63" s="4" t="s">
        <v>10</v>
      </c>
      <c r="C63" s="4" t="s">
        <v>29</v>
      </c>
      <c r="D63" s="4" t="s">
        <v>21</v>
      </c>
      <c r="E63" s="4" t="s">
        <v>13</v>
      </c>
      <c r="F63" s="4" t="s">
        <v>14</v>
      </c>
      <c r="G63" s="4" t="s">
        <v>14</v>
      </c>
      <c r="H63" s="4" t="s">
        <v>15</v>
      </c>
      <c r="I63" s="4" t="s">
        <v>16</v>
      </c>
      <c r="J63" s="8">
        <f>SUMIFS('Eurostat comsumption'!J$2:J$185,'Eurostat comsumption'!$C$2:$C$185,$C63,'Eurostat comsumption'!$D$2:$D$185,$D63)</f>
        <v>7.3</v>
      </c>
      <c r="K63" s="8">
        <f>SUMIFS('Eurostat comsumption'!K$2:K$185,'Eurostat comsumption'!$C$2:$C$185,$C63,'Eurostat comsumption'!$D$2:$D$185,$D63)</f>
        <v>24.1</v>
      </c>
      <c r="L63" s="8">
        <f>SUMIFS('Eurostat comsumption'!L$2:L$185,'Eurostat comsumption'!$C$2:$C$185,$C63,'Eurostat comsumption'!$D$2:$D$185,$D63)</f>
        <v>22.1</v>
      </c>
      <c r="M63" s="8">
        <f>SUMIFS('Eurostat comsumption'!M$2:M$185,'Eurostat comsumption'!$C$2:$C$185,$C63,'Eurostat comsumption'!$D$2:$D$185,$D63)</f>
        <v>0</v>
      </c>
      <c r="N63" s="8">
        <f>SUMIFS('Eurostat comsumption'!N$2:N$185,'Eurostat comsumption'!$C$2:$C$185,$C63,'Eurostat comsumption'!$D$2:$D$185,$D63)</f>
        <v>0</v>
      </c>
      <c r="O63" s="8">
        <f>SUMIFS('Eurostat comsumption'!O$2:O$185,'Eurostat comsumption'!$C$2:$C$185,$C63,'Eurostat comsumption'!$D$2:$D$185,$D63)</f>
        <v>0</v>
      </c>
      <c r="P63" s="8">
        <f>SUMIFS('Eurostat comsumption'!P$2:P$185,'Eurostat comsumption'!$C$2:$C$185,$C63,'Eurostat comsumption'!$D$2:$D$185,$D63)</f>
        <v>0</v>
      </c>
      <c r="Q63" s="8">
        <f>SUMIFS('Eurostat comsumption'!Q$2:Q$185,'Eurostat comsumption'!$C$2:$C$185,$C63,'Eurostat comsumption'!$D$2:$D$185,$D63)</f>
        <v>0</v>
      </c>
      <c r="R63" s="8">
        <f>SUMIFS('Eurostat comsumption'!R$2:R$185,'Eurostat comsumption'!$C$2:$C$185,$C63,'Eurostat comsumption'!$D$2:$D$185,$D63)</f>
        <v>0</v>
      </c>
      <c r="S63" s="8">
        <f>SUMIFS('Eurostat comsumption'!S$2:S$185,'Eurostat comsumption'!$C$2:$C$185,$C63,'Eurostat comsumption'!$D$2:$D$185,$D63)</f>
        <v>0</v>
      </c>
      <c r="T63" s="8">
        <f>SUMIFS('Eurostat comsumption'!T$2:T$185,'Eurostat comsumption'!$C$2:$C$185,$C63,'Eurostat comsumption'!$D$2:$D$185,$D63)</f>
        <v>0</v>
      </c>
      <c r="U63" s="8">
        <f>SUMIFS('Eurostat comsumption'!U$2:U$185,'Eurostat comsumption'!$C$2:$C$185,$C63,'Eurostat comsumption'!$D$2:$D$185,$D63)</f>
        <v>0</v>
      </c>
      <c r="V63" s="8">
        <f>SUMIFS('Eurostat comsumption'!V$2:V$185,'Eurostat comsumption'!$C$2:$C$185,$C63,'Eurostat comsumption'!$D$2:$D$185,$D63)</f>
        <v>0</v>
      </c>
      <c r="W63" s="8">
        <f>SUMIFS('Eurostat comsumption'!W$2:W$185,'Eurostat comsumption'!$C$2:$C$185,$C63,'Eurostat comsumption'!$D$2:$D$185,$D63)</f>
        <v>0</v>
      </c>
      <c r="X63" s="8">
        <f>SUMIFS('Eurostat comsumption'!X$2:X$185,'Eurostat comsumption'!$C$2:$C$185,$C63,'Eurostat comsumption'!$D$2:$D$185,$D63)</f>
        <v>0</v>
      </c>
      <c r="Y63" s="8">
        <f>SUMIFS('Eurostat comsumption'!Y$2:Y$185,'Eurostat comsumption'!$C$2:$C$185,$C63,'Eurostat comsumption'!$D$2:$D$185,$D63)</f>
        <v>0</v>
      </c>
      <c r="Z63" s="8">
        <f>SUMIFS('Eurostat comsumption'!Z$2:Z$185,'Eurostat comsumption'!$C$2:$C$185,$C63,'Eurostat comsumption'!$D$2:$D$185,$D63)</f>
        <v>0</v>
      </c>
      <c r="AA63">
        <f>Z63*(1+'RAW data extract'!AA$82)</f>
        <v>0</v>
      </c>
      <c r="AB63">
        <f>AA63*(1+'RAW data extract'!AB$82)</f>
        <v>0</v>
      </c>
      <c r="AC63">
        <f>AB63*(1+'RAW data extract'!AC$82)</f>
        <v>0</v>
      </c>
      <c r="AD63">
        <f>AC63*(1+'RAW data extract'!AD$82)</f>
        <v>0</v>
      </c>
      <c r="AE63">
        <f>AD63*(1+'RAW data extract'!AE$82)</f>
        <v>0</v>
      </c>
      <c r="AF63">
        <f>AE63*(1+'RAW data extract'!AF$82)</f>
        <v>0</v>
      </c>
      <c r="AG63">
        <f>AF63*(1+'RAW data extract'!AG$82)</f>
        <v>0</v>
      </c>
      <c r="AH63">
        <f>AG63*(1+'RAW data extract'!AH$82)</f>
        <v>0</v>
      </c>
      <c r="AI63">
        <f>AH63*(1+'RAW data extract'!AI$82)</f>
        <v>0</v>
      </c>
      <c r="AJ63">
        <f>AI63*(1+'RAW data extract'!AJ$82)</f>
        <v>0</v>
      </c>
      <c r="AK63">
        <f>AJ63*(1+'RAW data extract'!AK$82)</f>
        <v>0</v>
      </c>
      <c r="AL63">
        <f>AK63*(1+'RAW data extract'!AL$82)</f>
        <v>0</v>
      </c>
      <c r="AM63">
        <f>AL63*(1+'RAW data extract'!AM$82)</f>
        <v>0</v>
      </c>
      <c r="AN63">
        <f>AM63*(1+'RAW data extract'!AN$82)</f>
        <v>0</v>
      </c>
      <c r="AO63">
        <f>AN63*(1+'RAW data extract'!AO$82)</f>
        <v>0</v>
      </c>
      <c r="AP63">
        <f>AO63*(1+'RAW data extract'!AP$82)</f>
        <v>0</v>
      </c>
      <c r="AQ63">
        <f>AP63*(1+'RAW data extract'!AQ$82)</f>
        <v>0</v>
      </c>
      <c r="AR63">
        <f>AQ63*(1+'RAW data extract'!AR$82)</f>
        <v>0</v>
      </c>
      <c r="AS63">
        <f>AR63*(1+'RAW data extract'!AS$82)</f>
        <v>0</v>
      </c>
      <c r="AT63">
        <f>AS63*(1+'RAW data extract'!AT$82)</f>
        <v>0</v>
      </c>
      <c r="AU63">
        <f>AT63*(1+'RAW data extract'!AU$82)</f>
        <v>0</v>
      </c>
      <c r="AV63">
        <f>AU63*(1+'RAW data extract'!AV$82)</f>
        <v>0</v>
      </c>
      <c r="AW63">
        <f>AV63*(1+'RAW data extract'!AW$82)</f>
        <v>0</v>
      </c>
      <c r="AX63">
        <f>AW63*(1+'RAW data extract'!AX$82)</f>
        <v>0</v>
      </c>
      <c r="AY63">
        <f>AX63*(1+'RAW data extract'!AY$82)</f>
        <v>0</v>
      </c>
      <c r="AZ63">
        <f>AY63*(1+'RAW data extract'!AZ$82)</f>
        <v>0</v>
      </c>
      <c r="BA63">
        <f>AZ63*(1+'RAW data extract'!BA$82)</f>
        <v>0</v>
      </c>
      <c r="BB63">
        <f>BA63*(1+'RAW data extract'!BB$82)</f>
        <v>0</v>
      </c>
      <c r="BC63">
        <f>BB63*(1+'RAW data extract'!BC$82)</f>
        <v>0</v>
      </c>
      <c r="BD63">
        <f>BC63*(1+'RAW data extract'!BD$82)</f>
        <v>0</v>
      </c>
      <c r="BE63">
        <f>BD63*(1+'RAW data extract'!BE$82)</f>
        <v>0</v>
      </c>
      <c r="BF63">
        <f>BE63*(1+'RAW data extract'!BF$82)</f>
        <v>0</v>
      </c>
      <c r="BG63">
        <f>BF63*(1+'RAW data extract'!BG$82)</f>
        <v>0</v>
      </c>
      <c r="BH63">
        <f>BG63*(1+'RAW data extract'!BH$82)</f>
        <v>0</v>
      </c>
    </row>
    <row r="64" spans="1:60" x14ac:dyDescent="0.3">
      <c r="A64" s="4" t="s">
        <v>9</v>
      </c>
      <c r="B64" s="4" t="s">
        <v>10</v>
      </c>
      <c r="C64" s="4" t="s">
        <v>29</v>
      </c>
      <c r="D64" s="4" t="s">
        <v>22</v>
      </c>
      <c r="E64" s="4" t="s">
        <v>13</v>
      </c>
      <c r="F64" s="4" t="s">
        <v>14</v>
      </c>
      <c r="G64" s="4" t="s">
        <v>14</v>
      </c>
      <c r="H64" s="4" t="s">
        <v>15</v>
      </c>
      <c r="I64" s="4" t="s">
        <v>16</v>
      </c>
      <c r="J64" s="8">
        <f>SUMIFS('Eurostat comsumption'!J$2:J$185,'Eurostat comsumption'!$C$2:$C$185,$C64,'Eurostat comsumption'!$D$2:$D$185,$D64)</f>
        <v>65139.3</v>
      </c>
      <c r="K64" s="8">
        <f>SUMIFS('Eurostat comsumption'!K$2:K$185,'Eurostat comsumption'!$C$2:$C$185,$C64,'Eurostat comsumption'!$D$2:$D$185,$D64)</f>
        <v>63484.7</v>
      </c>
      <c r="L64" s="8">
        <f>SUMIFS('Eurostat comsumption'!L$2:L$185,'Eurostat comsumption'!$C$2:$C$185,$C64,'Eurostat comsumption'!$D$2:$D$185,$D64)</f>
        <v>62626.5</v>
      </c>
      <c r="M64" s="8">
        <f>SUMIFS('Eurostat comsumption'!M$2:M$185,'Eurostat comsumption'!$C$2:$C$185,$C64,'Eurostat comsumption'!$D$2:$D$185,$D64)</f>
        <v>60132.9</v>
      </c>
      <c r="N64" s="8">
        <f>SUMIFS('Eurostat comsumption'!N$2:N$185,'Eurostat comsumption'!$C$2:$C$185,$C64,'Eurostat comsumption'!$D$2:$D$185,$D64)</f>
        <v>60630.2</v>
      </c>
      <c r="O64" s="8">
        <f>SUMIFS('Eurostat comsumption'!O$2:O$185,'Eurostat comsumption'!$C$2:$C$185,$C64,'Eurostat comsumption'!$D$2:$D$185,$D64)</f>
        <v>58489.5</v>
      </c>
      <c r="P64" s="8">
        <f>SUMIFS('Eurostat comsumption'!P$2:P$185,'Eurostat comsumption'!$C$2:$C$185,$C64,'Eurostat comsumption'!$D$2:$D$185,$D64)</f>
        <v>58222.5</v>
      </c>
      <c r="Q64" s="8">
        <f>SUMIFS('Eurostat comsumption'!Q$2:Q$185,'Eurostat comsumption'!$C$2:$C$185,$C64,'Eurostat comsumption'!$D$2:$D$185,$D64)</f>
        <v>56872.800000000003</v>
      </c>
      <c r="R64" s="8">
        <f>SUMIFS('Eurostat comsumption'!R$2:R$185,'Eurostat comsumption'!$C$2:$C$185,$C64,'Eurostat comsumption'!$D$2:$D$185,$D64)</f>
        <v>57221.3</v>
      </c>
      <c r="S64" s="8">
        <f>SUMIFS('Eurostat comsumption'!S$2:S$185,'Eurostat comsumption'!$C$2:$C$185,$C64,'Eurostat comsumption'!$D$2:$D$185,$D64)</f>
        <v>56487.5</v>
      </c>
      <c r="T64" s="8">
        <f>SUMIFS('Eurostat comsumption'!T$2:T$185,'Eurostat comsumption'!$C$2:$C$185,$C64,'Eurostat comsumption'!$D$2:$D$185,$D64)</f>
        <v>56660</v>
      </c>
      <c r="U64" s="8">
        <f>SUMIFS('Eurostat comsumption'!U$2:U$185,'Eurostat comsumption'!$C$2:$C$185,$C64,'Eurostat comsumption'!$D$2:$D$185,$D64)</f>
        <v>56973.9</v>
      </c>
      <c r="V64" s="8">
        <f>SUMIFS('Eurostat comsumption'!V$2:V$185,'Eurostat comsumption'!$C$2:$C$185,$C64,'Eurostat comsumption'!$D$2:$D$185,$D64)</f>
        <v>56971.8</v>
      </c>
      <c r="W64" s="8">
        <f>SUMIFS('Eurostat comsumption'!W$2:W$185,'Eurostat comsumption'!$C$2:$C$185,$C64,'Eurostat comsumption'!$D$2:$D$185,$D64)</f>
        <v>58396.2</v>
      </c>
      <c r="X64" s="8">
        <f>SUMIFS('Eurostat comsumption'!X$2:X$185,'Eurostat comsumption'!$C$2:$C$185,$C64,'Eurostat comsumption'!$D$2:$D$185,$D64)</f>
        <v>59231.5</v>
      </c>
      <c r="Y64" s="8">
        <f>SUMIFS('Eurostat comsumption'!Y$2:Y$185,'Eurostat comsumption'!$C$2:$C$185,$C64,'Eurostat comsumption'!$D$2:$D$185,$D64)</f>
        <v>59204.6</v>
      </c>
      <c r="Z64" s="8">
        <f>SUMIFS('Eurostat comsumption'!Z$2:Z$185,'Eurostat comsumption'!$C$2:$C$185,$C64,'Eurostat comsumption'!$D$2:$D$185,$D64)</f>
        <v>61146.1</v>
      </c>
      <c r="AA64">
        <f>Z64*(1+'RAW data extract'!AA$82)</f>
        <v>60671.317725207577</v>
      </c>
      <c r="AB64">
        <f>AA64*(1+'RAW data extract'!AB$82)</f>
        <v>60226.354049103844</v>
      </c>
      <c r="AC64">
        <f>AB64*(1+'RAW data extract'!AC$82)</f>
        <v>59730.569402012792</v>
      </c>
      <c r="AD64">
        <f>AC64*(1+'RAW data extract'!AD$82)</f>
        <v>59195.875817648324</v>
      </c>
      <c r="AE64">
        <f>AD64*(1+'RAW data extract'!AE$82)</f>
        <v>58535.452582950667</v>
      </c>
      <c r="AF64">
        <f>AE64*(1+'RAW data extract'!AF$82)</f>
        <v>57842.253579441676</v>
      </c>
      <c r="AG64">
        <f>AF64*(1+'RAW data extract'!AG$82)</f>
        <v>57102.223792815254</v>
      </c>
      <c r="AH64">
        <f>AG64*(1+'RAW data extract'!AH$82)</f>
        <v>56241.937692916807</v>
      </c>
      <c r="AI64">
        <f>AH64*(1+'RAW data extract'!AI$82)</f>
        <v>55241.859272225025</v>
      </c>
      <c r="AJ64">
        <f>AI64*(1+'RAW data extract'!AJ$82)</f>
        <v>54092.331756514854</v>
      </c>
      <c r="AK64">
        <f>AJ64*(1+'RAW data extract'!AK$82)</f>
        <v>52711.09555070418</v>
      </c>
      <c r="AL64">
        <f>AK64*(1+'RAW data extract'!AL$82)</f>
        <v>51195.707350076322</v>
      </c>
      <c r="AM64">
        <f>AL64*(1+'RAW data extract'!AM$82)</f>
        <v>49575.958517007435</v>
      </c>
      <c r="AN64">
        <f>AM64*(1+'RAW data extract'!AN$82)</f>
        <v>47931.423152775344</v>
      </c>
      <c r="AO64">
        <f>AN64*(1+'RAW data extract'!AO$82)</f>
        <v>46270.384867697889</v>
      </c>
      <c r="AP64">
        <f>AO64*(1+'RAW data extract'!AP$82)</f>
        <v>44609.213896466783</v>
      </c>
      <c r="AQ64">
        <f>AP64*(1+'RAW data extract'!AQ$82)</f>
        <v>42957.525723680839</v>
      </c>
      <c r="AR64">
        <f>AQ64*(1+'RAW data extract'!AR$82)</f>
        <v>41384.751127466559</v>
      </c>
      <c r="AS64">
        <f>AR64*(1+'RAW data extract'!AS$82)</f>
        <v>39842.4126752257</v>
      </c>
      <c r="AT64">
        <f>AS64*(1+'RAW data extract'!AT$82)</f>
        <v>38342.916096185429</v>
      </c>
      <c r="AU64">
        <f>AT64*(1+'RAW data extract'!AU$82)</f>
        <v>36843.419517145157</v>
      </c>
      <c r="AV64">
        <f>AU64*(1+'RAW data extract'!AV$82)</f>
        <v>35343.922938104886</v>
      </c>
      <c r="AW64">
        <f>AV64*(1+'RAW data extract'!AW$82)</f>
        <v>33844.426359064622</v>
      </c>
      <c r="AX64">
        <f>AW64*(1+'RAW data extract'!AX$82)</f>
        <v>32350.95504391515</v>
      </c>
      <c r="AY64">
        <f>AX64*(1+'RAW data extract'!AY$82)</f>
        <v>30845.167190598648</v>
      </c>
      <c r="AZ64">
        <f>AY64*(1+'RAW data extract'!AZ$82)</f>
        <v>29328.269686174976</v>
      </c>
      <c r="BA64">
        <f>AZ64*(1+'RAW data extract'!BA$82)</f>
        <v>27837.661191169493</v>
      </c>
      <c r="BB64">
        <f>BA64*(1+'RAW data extract'!BB$82)</f>
        <v>26330.431186125446</v>
      </c>
      <c r="BC64">
        <f>BB64*(1+'RAW data extract'!BC$82)</f>
        <v>24823.930745094207</v>
      </c>
      <c r="BD64">
        <f>BC64*(1+'RAW data extract'!BD$82)</f>
        <v>23320.998582515203</v>
      </c>
      <c r="BE64">
        <f>BD64*(1+'RAW data extract'!BE$82)</f>
        <v>21819.776482197612</v>
      </c>
      <c r="BF64">
        <f>BE64*(1+'RAW data extract'!BF$82)</f>
        <v>21819.776482197612</v>
      </c>
      <c r="BG64">
        <f>BF64*(1+'RAW data extract'!BG$82)</f>
        <v>21819.776482197612</v>
      </c>
      <c r="BH64">
        <f>BG64*(1+'RAW data extract'!BH$82)</f>
        <v>21819.776482197612</v>
      </c>
    </row>
    <row r="65" spans="1:60" x14ac:dyDescent="0.3">
      <c r="A65" s="4" t="s">
        <v>9</v>
      </c>
      <c r="B65" s="4" t="s">
        <v>10</v>
      </c>
      <c r="C65" s="4" t="s">
        <v>30</v>
      </c>
      <c r="D65" s="4" t="s">
        <v>12</v>
      </c>
      <c r="E65" s="4" t="s">
        <v>13</v>
      </c>
      <c r="F65" s="4" t="s">
        <v>14</v>
      </c>
      <c r="G65" s="4" t="s">
        <v>14</v>
      </c>
      <c r="H65" s="4" t="s">
        <v>15</v>
      </c>
      <c r="I65" s="4" t="s">
        <v>16</v>
      </c>
      <c r="J65" s="8">
        <f>SUMIFS('Eurostat comsumption'!J$2:J$185,'Eurostat comsumption'!$C$2:$C$185,$C65,'Eurostat comsumption'!$D$2:$D$185,$D65)</f>
        <v>7297.3</v>
      </c>
      <c r="K65" s="8">
        <f>SUMIFS('Eurostat comsumption'!K$2:K$185,'Eurostat comsumption'!$C$2:$C$185,$C65,'Eurostat comsumption'!$D$2:$D$185,$D65)</f>
        <v>7468.2</v>
      </c>
      <c r="L65" s="8">
        <f>SUMIFS('Eurostat comsumption'!L$2:L$185,'Eurostat comsumption'!$C$2:$C$185,$C65,'Eurostat comsumption'!$D$2:$D$185,$D65)</f>
        <v>7569.8</v>
      </c>
      <c r="M65" s="8">
        <f>SUMIFS('Eurostat comsumption'!M$2:M$185,'Eurostat comsumption'!$C$2:$C$185,$C65,'Eurostat comsumption'!$D$2:$D$185,$D65)</f>
        <v>7915.2</v>
      </c>
      <c r="N65" s="8">
        <f>SUMIFS('Eurostat comsumption'!N$2:N$185,'Eurostat comsumption'!$C$2:$C$185,$C65,'Eurostat comsumption'!$D$2:$D$185,$D65)</f>
        <v>8075.6</v>
      </c>
      <c r="O65" s="8">
        <f>SUMIFS('Eurostat comsumption'!O$2:O$185,'Eurostat comsumption'!$C$2:$C$185,$C65,'Eurostat comsumption'!$D$2:$D$185,$D65)</f>
        <v>8187.6</v>
      </c>
      <c r="P65" s="8">
        <f>SUMIFS('Eurostat comsumption'!P$2:P$185,'Eurostat comsumption'!$C$2:$C$185,$C65,'Eurostat comsumption'!$D$2:$D$185,$D65)</f>
        <v>8553.5</v>
      </c>
      <c r="Q65" s="8">
        <f>SUMIFS('Eurostat comsumption'!Q$2:Q$185,'Eurostat comsumption'!$C$2:$C$185,$C65,'Eurostat comsumption'!$D$2:$D$185,$D65)</f>
        <v>8821.7000000000007</v>
      </c>
      <c r="R65" s="8">
        <f>SUMIFS('Eurostat comsumption'!R$2:R$185,'Eurostat comsumption'!$C$2:$C$185,$C65,'Eurostat comsumption'!$D$2:$D$185,$D65)</f>
        <v>8619.2000000000007</v>
      </c>
      <c r="S65" s="8">
        <f>SUMIFS('Eurostat comsumption'!S$2:S$185,'Eurostat comsumption'!$C$2:$C$185,$C65,'Eurostat comsumption'!$D$2:$D$185,$D65)</f>
        <v>9206.1</v>
      </c>
      <c r="T65" s="8">
        <f>SUMIFS('Eurostat comsumption'!T$2:T$185,'Eurostat comsumption'!$C$2:$C$185,$C65,'Eurostat comsumption'!$D$2:$D$185,$D65)</f>
        <v>8158.2</v>
      </c>
      <c r="U65" s="8">
        <f>SUMIFS('Eurostat comsumption'!U$2:U$185,'Eurostat comsumption'!$C$2:$C$185,$C65,'Eurostat comsumption'!$D$2:$D$185,$D65)</f>
        <v>7444.4</v>
      </c>
      <c r="V65" s="8">
        <f>SUMIFS('Eurostat comsumption'!V$2:V$185,'Eurostat comsumption'!$C$2:$C$185,$C65,'Eurostat comsumption'!$D$2:$D$185,$D65)</f>
        <v>6273.3</v>
      </c>
      <c r="W65" s="8">
        <f>SUMIFS('Eurostat comsumption'!W$2:W$185,'Eurostat comsumption'!$C$2:$C$185,$C65,'Eurostat comsumption'!$D$2:$D$185,$D65)</f>
        <v>6282.5</v>
      </c>
      <c r="X65" s="8">
        <f>SUMIFS('Eurostat comsumption'!X$2:X$185,'Eurostat comsumption'!$C$2:$C$185,$C65,'Eurostat comsumption'!$D$2:$D$185,$D65)</f>
        <v>6413</v>
      </c>
      <c r="Y65" s="8">
        <f>SUMIFS('Eurostat comsumption'!Y$2:Y$185,'Eurostat comsumption'!$C$2:$C$185,$C65,'Eurostat comsumption'!$D$2:$D$185,$D65)</f>
        <v>6577.1</v>
      </c>
      <c r="Z65" s="8">
        <f>SUMIFS('Eurostat comsumption'!Z$2:Z$185,'Eurostat comsumption'!$C$2:$C$185,$C65,'Eurostat comsumption'!$D$2:$D$185,$D65)</f>
        <v>6788.5</v>
      </c>
      <c r="AA65">
        <f>Z65*(1+'RAW data extract'!AA$82)</f>
        <v>6735.789206140239</v>
      </c>
      <c r="AB65">
        <f>AA65*(1+'RAW data extract'!AB$82)</f>
        <v>6686.3889023558568</v>
      </c>
      <c r="AC65">
        <f>AB65*(1+'RAW data extract'!AC$82)</f>
        <v>6631.3464045223463</v>
      </c>
      <c r="AD65">
        <f>AC65*(1+'RAW data extract'!AD$82)</f>
        <v>6571.9841983070974</v>
      </c>
      <c r="AE65">
        <f>AD65*(1+'RAW data extract'!AE$82)</f>
        <v>6498.6633629840753</v>
      </c>
      <c r="AF65">
        <f>AE65*(1+'RAW data extract'!AF$82)</f>
        <v>6421.7037296579792</v>
      </c>
      <c r="AG65">
        <f>AF65*(1+'RAW data extract'!AG$82)</f>
        <v>6339.5448968540322</v>
      </c>
      <c r="AH65">
        <f>AG65*(1+'RAW data extract'!AH$82)</f>
        <v>6244.0350901916181</v>
      </c>
      <c r="AI65">
        <f>AH65*(1+'RAW data extract'!AI$82)</f>
        <v>6133.0054029529201</v>
      </c>
      <c r="AJ65">
        <f>AI65*(1+'RAW data extract'!AJ$82)</f>
        <v>6005.3837305911748</v>
      </c>
      <c r="AK65">
        <f>AJ65*(1+'RAW data extract'!AK$82)</f>
        <v>5852.0375321722113</v>
      </c>
      <c r="AL65">
        <f>AK65*(1+'RAW data extract'!AL$82)</f>
        <v>5683.7976476994127</v>
      </c>
      <c r="AM65">
        <f>AL65*(1+'RAW data extract'!AM$82)</f>
        <v>5503.9715434460231</v>
      </c>
      <c r="AN65">
        <f>AM65*(1+'RAW data extract'!AN$82)</f>
        <v>5321.3936141898712</v>
      </c>
      <c r="AO65">
        <f>AN65*(1+'RAW data extract'!AO$82)</f>
        <v>5136.983514473809</v>
      </c>
      <c r="AP65">
        <f>AO65*(1+'RAW data extract'!AP$82)</f>
        <v>4952.5586838108175</v>
      </c>
      <c r="AQ65">
        <f>AP65*(1+'RAW data extract'!AQ$82)</f>
        <v>4769.1866427328514</v>
      </c>
      <c r="AR65">
        <f>AQ65*(1+'RAW data extract'!AR$82)</f>
        <v>4594.5756643319291</v>
      </c>
      <c r="AS65">
        <f>AR65*(1+'RAW data extract'!AS$82)</f>
        <v>4423.3437364896454</v>
      </c>
      <c r="AT65">
        <f>AS65*(1+'RAW data extract'!AT$82)</f>
        <v>4256.868155433538</v>
      </c>
      <c r="AU65">
        <f>AT65*(1+'RAW data extract'!AU$82)</f>
        <v>4090.3925743774303</v>
      </c>
      <c r="AV65">
        <f>AU65*(1+'RAW data extract'!AV$82)</f>
        <v>3923.9169933213225</v>
      </c>
      <c r="AW65">
        <f>AV65*(1+'RAW data extract'!AW$82)</f>
        <v>3757.4414122652156</v>
      </c>
      <c r="AX65">
        <f>AW65*(1+'RAW data extract'!AX$82)</f>
        <v>3591.6347619164248</v>
      </c>
      <c r="AY65">
        <f>AX65*(1+'RAW data extract'!AY$82)</f>
        <v>3424.4607174190805</v>
      </c>
      <c r="AZ65">
        <f>AY65*(1+'RAW data extract'!AZ$82)</f>
        <v>3256.0532685583994</v>
      </c>
      <c r="BA65">
        <f>AZ65*(1+'RAW data extract'!BA$82)</f>
        <v>3090.5644513101252</v>
      </c>
      <c r="BB65">
        <f>BA65*(1+'RAW data extract'!BB$82)</f>
        <v>2923.2302977133872</v>
      </c>
      <c r="BC65">
        <f>BB65*(1+'RAW data extract'!BC$82)</f>
        <v>2755.9771410289777</v>
      </c>
      <c r="BD65">
        <f>BC65*(1+'RAW data extract'!BD$82)</f>
        <v>2589.1201381184478</v>
      </c>
      <c r="BE65">
        <f>BD65*(1+'RAW data extract'!BE$82)</f>
        <v>2422.4529879975739</v>
      </c>
      <c r="BF65">
        <f>BE65*(1+'RAW data extract'!BF$82)</f>
        <v>2422.4529879975739</v>
      </c>
      <c r="BG65">
        <f>BF65*(1+'RAW data extract'!BG$82)</f>
        <v>2422.4529879975739</v>
      </c>
      <c r="BH65">
        <f>BG65*(1+'RAW data extract'!BH$82)</f>
        <v>2422.4529879975739</v>
      </c>
    </row>
    <row r="66" spans="1:60" x14ac:dyDescent="0.3">
      <c r="A66" s="4" t="s">
        <v>9</v>
      </c>
      <c r="B66" s="4" t="s">
        <v>10</v>
      </c>
      <c r="C66" s="4" t="s">
        <v>30</v>
      </c>
      <c r="D66" s="4" t="s">
        <v>17</v>
      </c>
      <c r="E66" s="4" t="s">
        <v>13</v>
      </c>
      <c r="F66" s="4" t="s">
        <v>14</v>
      </c>
      <c r="G66" s="4" t="s">
        <v>14</v>
      </c>
      <c r="H66" s="4" t="s">
        <v>15</v>
      </c>
      <c r="I66" s="4" t="s">
        <v>16</v>
      </c>
      <c r="J66" s="8">
        <f>SUMIFS('Eurostat comsumption'!J$2:J$185,'Eurostat comsumption'!$C$2:$C$185,$C66,'Eurostat comsumption'!$D$2:$D$185,$D66)</f>
        <v>0</v>
      </c>
      <c r="K66" s="8">
        <f>SUMIFS('Eurostat comsumption'!K$2:K$185,'Eurostat comsumption'!$C$2:$C$185,$C66,'Eurostat comsumption'!$D$2:$D$185,$D66)</f>
        <v>7</v>
      </c>
      <c r="L66" s="8">
        <f>SUMIFS('Eurostat comsumption'!L$2:L$185,'Eurostat comsumption'!$C$2:$C$185,$C66,'Eurostat comsumption'!$D$2:$D$185,$D66)</f>
        <v>12</v>
      </c>
      <c r="M66" s="8">
        <f>SUMIFS('Eurostat comsumption'!M$2:M$185,'Eurostat comsumption'!$C$2:$C$185,$C66,'Eurostat comsumption'!$D$2:$D$185,$D66)</f>
        <v>12.2</v>
      </c>
      <c r="N66" s="8">
        <f>SUMIFS('Eurostat comsumption'!N$2:N$185,'Eurostat comsumption'!$C$2:$C$185,$C66,'Eurostat comsumption'!$D$2:$D$185,$D66)</f>
        <v>11.5</v>
      </c>
      <c r="O66" s="8">
        <f>SUMIFS('Eurostat comsumption'!O$2:O$185,'Eurostat comsumption'!$C$2:$C$185,$C66,'Eurostat comsumption'!$D$2:$D$185,$D66)</f>
        <v>13.5</v>
      </c>
      <c r="P66" s="8">
        <f>SUMIFS('Eurostat comsumption'!P$2:P$185,'Eurostat comsumption'!$C$2:$C$185,$C66,'Eurostat comsumption'!$D$2:$D$185,$D66)</f>
        <v>14.4</v>
      </c>
      <c r="Q66" s="8">
        <f>SUMIFS('Eurostat comsumption'!Q$2:Q$185,'Eurostat comsumption'!$C$2:$C$185,$C66,'Eurostat comsumption'!$D$2:$D$185,$D66)</f>
        <v>17.5</v>
      </c>
      <c r="R66" s="8">
        <f>SUMIFS('Eurostat comsumption'!R$2:R$185,'Eurostat comsumption'!$C$2:$C$185,$C66,'Eurostat comsumption'!$D$2:$D$185,$D66)</f>
        <v>21</v>
      </c>
      <c r="S66" s="8">
        <f>SUMIFS('Eurostat comsumption'!S$2:S$185,'Eurostat comsumption'!$C$2:$C$185,$C66,'Eurostat comsumption'!$D$2:$D$185,$D66)</f>
        <v>15.1</v>
      </c>
      <c r="T66" s="8">
        <f>SUMIFS('Eurostat comsumption'!T$2:T$185,'Eurostat comsumption'!$C$2:$C$185,$C66,'Eurostat comsumption'!$D$2:$D$185,$D66)</f>
        <v>14.5</v>
      </c>
      <c r="U66" s="8">
        <f>SUMIFS('Eurostat comsumption'!U$2:U$185,'Eurostat comsumption'!$C$2:$C$185,$C66,'Eurostat comsumption'!$D$2:$D$185,$D66)</f>
        <v>14.9</v>
      </c>
      <c r="V66" s="8">
        <f>SUMIFS('Eurostat comsumption'!V$2:V$185,'Eurostat comsumption'!$C$2:$C$185,$C66,'Eurostat comsumption'!$D$2:$D$185,$D66)</f>
        <v>14.7</v>
      </c>
      <c r="W66" s="8">
        <f>SUMIFS('Eurostat comsumption'!W$2:W$185,'Eurostat comsumption'!$C$2:$C$185,$C66,'Eurostat comsumption'!$D$2:$D$185,$D66)</f>
        <v>13.4</v>
      </c>
      <c r="X66" s="8">
        <f>SUMIFS('Eurostat comsumption'!X$2:X$185,'Eurostat comsumption'!$C$2:$C$185,$C66,'Eurostat comsumption'!$D$2:$D$185,$D66)</f>
        <v>13.8</v>
      </c>
      <c r="Y66" s="8">
        <f>SUMIFS('Eurostat comsumption'!Y$2:Y$185,'Eurostat comsumption'!$C$2:$C$185,$C66,'Eurostat comsumption'!$D$2:$D$185,$D66)</f>
        <v>15.1</v>
      </c>
      <c r="Z66" s="8">
        <f>SUMIFS('Eurostat comsumption'!Z$2:Z$185,'Eurostat comsumption'!$C$2:$C$185,$C66,'Eurostat comsumption'!$D$2:$D$185,$D66)</f>
        <v>19</v>
      </c>
      <c r="AA66">
        <f>Z66*(1+'RAW data extract'!AA$82)</f>
        <v>18.852470341999638</v>
      </c>
      <c r="AB66">
        <f>AA66*(1+'RAW data extract'!AB$82)</f>
        <v>18.714206252450658</v>
      </c>
      <c r="AC66">
        <f>AB66*(1+'RAW data extract'!AC$82)</f>
        <v>18.560150502456299</v>
      </c>
      <c r="AD66">
        <f>AC66*(1+'RAW data extract'!AD$82)</f>
        <v>18.394004532346596</v>
      </c>
      <c r="AE66">
        <f>AD66*(1+'RAW data extract'!AE$82)</f>
        <v>18.188790439227731</v>
      </c>
      <c r="AF66">
        <f>AE66*(1+'RAW data extract'!AF$82)</f>
        <v>17.973391892686401</v>
      </c>
      <c r="AG66">
        <f>AF66*(1+'RAW data extract'!AG$82)</f>
        <v>17.743441561497626</v>
      </c>
      <c r="AH66">
        <f>AG66*(1+'RAW data extract'!AH$82)</f>
        <v>17.476123843800657</v>
      </c>
      <c r="AI66">
        <f>AH66*(1+'RAW data extract'!AI$82)</f>
        <v>17.165368292863739</v>
      </c>
      <c r="AJ66">
        <f>AI66*(1+'RAW data extract'!AJ$82)</f>
        <v>16.808174247806193</v>
      </c>
      <c r="AK66">
        <f>AJ66*(1+'RAW data extract'!AK$82)</f>
        <v>16.378981087320032</v>
      </c>
      <c r="AL66">
        <f>AK66*(1+'RAW data extract'!AL$82)</f>
        <v>15.908102718758025</v>
      </c>
      <c r="AM66">
        <f>AL66*(1+'RAW data extract'!AM$82)</f>
        <v>15.404796247399934</v>
      </c>
      <c r="AN66">
        <f>AM66*(1+'RAW data extract'!AN$82)</f>
        <v>14.893787827886509</v>
      </c>
      <c r="AO66">
        <f>AN66*(1+'RAW data extract'!AO$82)</f>
        <v>14.377651436252838</v>
      </c>
      <c r="AP66">
        <f>AO66*(1+'RAW data extract'!AP$82)</f>
        <v>13.861473814893651</v>
      </c>
      <c r="AQ66">
        <f>AP66*(1+'RAW data extract'!AQ$82)</f>
        <v>13.34824279471521</v>
      </c>
      <c r="AR66">
        <f>AQ66*(1+'RAW data extract'!AR$82)</f>
        <v>12.859532683554052</v>
      </c>
      <c r="AS66">
        <f>AR66*(1+'RAW data extract'!AS$82)</f>
        <v>12.380280031421268</v>
      </c>
      <c r="AT66">
        <f>AS66*(1+'RAW data extract'!AT$82)</f>
        <v>11.914339685237863</v>
      </c>
      <c r="AU66">
        <f>AT66*(1+'RAW data extract'!AU$82)</f>
        <v>11.448399339054458</v>
      </c>
      <c r="AV66">
        <f>AU66*(1+'RAW data extract'!AV$82)</f>
        <v>10.982458992871052</v>
      </c>
      <c r="AW66">
        <f>AV66*(1+'RAW data extract'!AW$82)</f>
        <v>10.516518646687649</v>
      </c>
      <c r="AX66">
        <f>AW66*(1+'RAW data extract'!AX$82)</f>
        <v>10.052450537882018</v>
      </c>
      <c r="AY66">
        <f>AX66*(1+'RAW data extract'!AY$82)</f>
        <v>9.5845552965990333</v>
      </c>
      <c r="AZ66">
        <f>AY66*(1+'RAW data extract'!AZ$82)</f>
        <v>9.1132079402827717</v>
      </c>
      <c r="BA66">
        <f>AZ66*(1+'RAW data extract'!BA$82)</f>
        <v>8.6500293989677228</v>
      </c>
      <c r="BB66">
        <f>BA66*(1+'RAW data extract'!BB$82)</f>
        <v>8.1816860361721098</v>
      </c>
      <c r="BC66">
        <f>BB66*(1+'RAW data extract'!BC$82)</f>
        <v>7.713569371665403</v>
      </c>
      <c r="BD66">
        <f>BC66*(1+'RAW data extract'!BD$82)</f>
        <v>7.2465614825440845</v>
      </c>
      <c r="BE66">
        <f>BD66*(1+'RAW data extract'!BE$82)</f>
        <v>6.7800849630925697</v>
      </c>
      <c r="BF66">
        <f>BE66*(1+'RAW data extract'!BF$82)</f>
        <v>6.7800849630925697</v>
      </c>
      <c r="BG66">
        <f>BF66*(1+'RAW data extract'!BG$82)</f>
        <v>6.7800849630925697</v>
      </c>
      <c r="BH66">
        <f>BG66*(1+'RAW data extract'!BH$82)</f>
        <v>6.7800849630925697</v>
      </c>
    </row>
    <row r="67" spans="1:60" x14ac:dyDescent="0.3">
      <c r="A67" s="4" t="s">
        <v>9</v>
      </c>
      <c r="B67" s="4" t="s">
        <v>10</v>
      </c>
      <c r="C67" s="4" t="s">
        <v>30</v>
      </c>
      <c r="D67" s="4" t="s">
        <v>18</v>
      </c>
      <c r="E67" s="4" t="s">
        <v>13</v>
      </c>
      <c r="F67" s="4" t="s">
        <v>14</v>
      </c>
      <c r="G67" s="4" t="s">
        <v>14</v>
      </c>
      <c r="H67" s="4" t="s">
        <v>15</v>
      </c>
      <c r="I67" s="4" t="s">
        <v>16</v>
      </c>
      <c r="J67" s="8">
        <f>SUMIFS('Eurostat comsumption'!J$2:J$185,'Eurostat comsumption'!$C$2:$C$185,$C67,'Eurostat comsumption'!$D$2:$D$185,$D67)</f>
        <v>0</v>
      </c>
      <c r="K67" s="8">
        <f>SUMIFS('Eurostat comsumption'!K$2:K$185,'Eurostat comsumption'!$C$2:$C$185,$C67,'Eurostat comsumption'!$D$2:$D$185,$D67)</f>
        <v>0</v>
      </c>
      <c r="L67" s="8">
        <f>SUMIFS('Eurostat comsumption'!L$2:L$185,'Eurostat comsumption'!$C$2:$C$185,$C67,'Eurostat comsumption'!$D$2:$D$185,$D67)</f>
        <v>0</v>
      </c>
      <c r="M67" s="8">
        <f>SUMIFS('Eurostat comsumption'!M$2:M$185,'Eurostat comsumption'!$C$2:$C$185,$C67,'Eurostat comsumption'!$D$2:$D$185,$D67)</f>
        <v>0</v>
      </c>
      <c r="N67" s="8">
        <f>SUMIFS('Eurostat comsumption'!N$2:N$185,'Eurostat comsumption'!$C$2:$C$185,$C67,'Eurostat comsumption'!$D$2:$D$185,$D67)</f>
        <v>0</v>
      </c>
      <c r="O67" s="8">
        <f>SUMIFS('Eurostat comsumption'!O$2:O$185,'Eurostat comsumption'!$C$2:$C$185,$C67,'Eurostat comsumption'!$D$2:$D$185,$D67)</f>
        <v>0</v>
      </c>
      <c r="P67" s="8">
        <f>SUMIFS('Eurostat comsumption'!P$2:P$185,'Eurostat comsumption'!$C$2:$C$185,$C67,'Eurostat comsumption'!$D$2:$D$185,$D67)</f>
        <v>0</v>
      </c>
      <c r="Q67" s="8">
        <f>SUMIFS('Eurostat comsumption'!Q$2:Q$185,'Eurostat comsumption'!$C$2:$C$185,$C67,'Eurostat comsumption'!$D$2:$D$185,$D67)</f>
        <v>0</v>
      </c>
      <c r="R67" s="8">
        <f>SUMIFS('Eurostat comsumption'!R$2:R$185,'Eurostat comsumption'!$C$2:$C$185,$C67,'Eurostat comsumption'!$D$2:$D$185,$D67)</f>
        <v>0</v>
      </c>
      <c r="S67" s="8">
        <f>SUMIFS('Eurostat comsumption'!S$2:S$185,'Eurostat comsumption'!$C$2:$C$185,$C67,'Eurostat comsumption'!$D$2:$D$185,$D67)</f>
        <v>0</v>
      </c>
      <c r="T67" s="8">
        <f>SUMIFS('Eurostat comsumption'!T$2:T$185,'Eurostat comsumption'!$C$2:$C$185,$C67,'Eurostat comsumption'!$D$2:$D$185,$D67)</f>
        <v>0</v>
      </c>
      <c r="U67" s="8">
        <f>SUMIFS('Eurostat comsumption'!U$2:U$185,'Eurostat comsumption'!$C$2:$C$185,$C67,'Eurostat comsumption'!$D$2:$D$185,$D67)</f>
        <v>0</v>
      </c>
      <c r="V67" s="8">
        <f>SUMIFS('Eurostat comsumption'!V$2:V$185,'Eurostat comsumption'!$C$2:$C$185,$C67,'Eurostat comsumption'!$D$2:$D$185,$D67)</f>
        <v>0</v>
      </c>
      <c r="W67" s="8">
        <f>SUMIFS('Eurostat comsumption'!W$2:W$185,'Eurostat comsumption'!$C$2:$C$185,$C67,'Eurostat comsumption'!$D$2:$D$185,$D67)</f>
        <v>0</v>
      </c>
      <c r="X67" s="8">
        <f>SUMIFS('Eurostat comsumption'!X$2:X$185,'Eurostat comsumption'!$C$2:$C$185,$C67,'Eurostat comsumption'!$D$2:$D$185,$D67)</f>
        <v>0</v>
      </c>
      <c r="Y67" s="8">
        <f>SUMIFS('Eurostat comsumption'!Y$2:Y$185,'Eurostat comsumption'!$C$2:$C$185,$C67,'Eurostat comsumption'!$D$2:$D$185,$D67)</f>
        <v>0</v>
      </c>
      <c r="Z67" s="8">
        <f>SUMIFS('Eurostat comsumption'!Z$2:Z$185,'Eurostat comsumption'!$C$2:$C$185,$C67,'Eurostat comsumption'!$D$2:$D$185,$D67)</f>
        <v>0</v>
      </c>
      <c r="AA67">
        <f>Z67*(1+'RAW data extract'!AA$82)</f>
        <v>0</v>
      </c>
      <c r="AB67">
        <f>AA67*(1+'RAW data extract'!AB$82)</f>
        <v>0</v>
      </c>
      <c r="AC67">
        <f>AB67*(1+'RAW data extract'!AC$82)</f>
        <v>0</v>
      </c>
      <c r="AD67">
        <f>AC67*(1+'RAW data extract'!AD$82)</f>
        <v>0</v>
      </c>
      <c r="AE67">
        <f>AD67*(1+'RAW data extract'!AE$82)</f>
        <v>0</v>
      </c>
      <c r="AF67">
        <f>AE67*(1+'RAW data extract'!AF$82)</f>
        <v>0</v>
      </c>
      <c r="AG67">
        <f>AF67*(1+'RAW data extract'!AG$82)</f>
        <v>0</v>
      </c>
      <c r="AH67">
        <f>AG67*(1+'RAW data extract'!AH$82)</f>
        <v>0</v>
      </c>
      <c r="AI67">
        <f>AH67*(1+'RAW data extract'!AI$82)</f>
        <v>0</v>
      </c>
      <c r="AJ67">
        <f>AI67*(1+'RAW data extract'!AJ$82)</f>
        <v>0</v>
      </c>
      <c r="AK67">
        <f>AJ67*(1+'RAW data extract'!AK$82)</f>
        <v>0</v>
      </c>
      <c r="AL67">
        <f>AK67*(1+'RAW data extract'!AL$82)</f>
        <v>0</v>
      </c>
      <c r="AM67">
        <f>AL67*(1+'RAW data extract'!AM$82)</f>
        <v>0</v>
      </c>
      <c r="AN67">
        <f>AM67*(1+'RAW data extract'!AN$82)</f>
        <v>0</v>
      </c>
      <c r="AO67">
        <f>AN67*(1+'RAW data extract'!AO$82)</f>
        <v>0</v>
      </c>
      <c r="AP67">
        <f>AO67*(1+'RAW data extract'!AP$82)</f>
        <v>0</v>
      </c>
      <c r="AQ67">
        <f>AP67*(1+'RAW data extract'!AQ$82)</f>
        <v>0</v>
      </c>
      <c r="AR67">
        <f>AQ67*(1+'RAW data extract'!AR$82)</f>
        <v>0</v>
      </c>
      <c r="AS67">
        <f>AR67*(1+'RAW data extract'!AS$82)</f>
        <v>0</v>
      </c>
      <c r="AT67">
        <f>AS67*(1+'RAW data extract'!AT$82)</f>
        <v>0</v>
      </c>
      <c r="AU67">
        <f>AT67*(1+'RAW data extract'!AU$82)</f>
        <v>0</v>
      </c>
      <c r="AV67">
        <f>AU67*(1+'RAW data extract'!AV$82)</f>
        <v>0</v>
      </c>
      <c r="AW67">
        <f>AV67*(1+'RAW data extract'!AW$82)</f>
        <v>0</v>
      </c>
      <c r="AX67">
        <f>AW67*(1+'RAW data extract'!AX$82)</f>
        <v>0</v>
      </c>
      <c r="AY67">
        <f>AX67*(1+'RAW data extract'!AY$82)</f>
        <v>0</v>
      </c>
      <c r="AZ67">
        <f>AY67*(1+'RAW data extract'!AZ$82)</f>
        <v>0</v>
      </c>
      <c r="BA67">
        <f>AZ67*(1+'RAW data extract'!BA$82)</f>
        <v>0</v>
      </c>
      <c r="BB67">
        <f>BA67*(1+'RAW data extract'!BB$82)</f>
        <v>0</v>
      </c>
      <c r="BC67">
        <f>BB67*(1+'RAW data extract'!BC$82)</f>
        <v>0</v>
      </c>
      <c r="BD67">
        <f>BC67*(1+'RAW data extract'!BD$82)</f>
        <v>0</v>
      </c>
      <c r="BE67">
        <f>BD67*(1+'RAW data extract'!BE$82)</f>
        <v>0</v>
      </c>
      <c r="BF67">
        <f>BE67*(1+'RAW data extract'!BF$82)</f>
        <v>0</v>
      </c>
      <c r="BG67">
        <f>BF67*(1+'RAW data extract'!BG$82)</f>
        <v>0</v>
      </c>
      <c r="BH67">
        <f>BG67*(1+'RAW data extract'!BH$82)</f>
        <v>0</v>
      </c>
    </row>
    <row r="68" spans="1:60" x14ac:dyDescent="0.3">
      <c r="A68" s="4" t="s">
        <v>9</v>
      </c>
      <c r="B68" s="4" t="s">
        <v>10</v>
      </c>
      <c r="C68" s="4" t="s">
        <v>30</v>
      </c>
      <c r="D68" s="4" t="s">
        <v>19</v>
      </c>
      <c r="E68" s="4" t="s">
        <v>13</v>
      </c>
      <c r="F68" s="4" t="s">
        <v>14</v>
      </c>
      <c r="G68" s="4" t="s">
        <v>14</v>
      </c>
      <c r="H68" s="4" t="s">
        <v>15</v>
      </c>
      <c r="I68" s="4" t="s">
        <v>16</v>
      </c>
      <c r="J68" s="8">
        <f>SUMIFS('Eurostat comsumption'!J$2:J$185,'Eurostat comsumption'!$C$2:$C$185,$C68,'Eurostat comsumption'!$D$2:$D$185,$D68)</f>
        <v>19.5</v>
      </c>
      <c r="K68" s="8">
        <f>SUMIFS('Eurostat comsumption'!K$2:K$185,'Eurostat comsumption'!$C$2:$C$185,$C68,'Eurostat comsumption'!$D$2:$D$185,$D68)</f>
        <v>18.399999999999999</v>
      </c>
      <c r="L68" s="8">
        <f>SUMIFS('Eurostat comsumption'!L$2:L$185,'Eurostat comsumption'!$C$2:$C$185,$C68,'Eurostat comsumption'!$D$2:$D$185,$D68)</f>
        <v>19.100000000000001</v>
      </c>
      <c r="M68" s="8">
        <f>SUMIFS('Eurostat comsumption'!M$2:M$185,'Eurostat comsumption'!$C$2:$C$185,$C68,'Eurostat comsumption'!$D$2:$D$185,$D68)</f>
        <v>20.399999999999999</v>
      </c>
      <c r="N68" s="8">
        <f>SUMIFS('Eurostat comsumption'!N$2:N$185,'Eurostat comsumption'!$C$2:$C$185,$C68,'Eurostat comsumption'!$D$2:$D$185,$D68)</f>
        <v>20.5</v>
      </c>
      <c r="O68" s="8">
        <f>SUMIFS('Eurostat comsumption'!O$2:O$185,'Eurostat comsumption'!$C$2:$C$185,$C68,'Eurostat comsumption'!$D$2:$D$185,$D68)</f>
        <v>17.100000000000001</v>
      </c>
      <c r="P68" s="8">
        <f>SUMIFS('Eurostat comsumption'!P$2:P$185,'Eurostat comsumption'!$C$2:$C$185,$C68,'Eurostat comsumption'!$D$2:$D$185,$D68)</f>
        <v>18.7</v>
      </c>
      <c r="Q68" s="8">
        <f>SUMIFS('Eurostat comsumption'!Q$2:Q$185,'Eurostat comsumption'!$C$2:$C$185,$C68,'Eurostat comsumption'!$D$2:$D$185,$D68)</f>
        <v>21.6</v>
      </c>
      <c r="R68" s="8">
        <f>SUMIFS('Eurostat comsumption'!R$2:R$185,'Eurostat comsumption'!$C$2:$C$185,$C68,'Eurostat comsumption'!$D$2:$D$185,$D68)</f>
        <v>20.6</v>
      </c>
      <c r="S68" s="8">
        <f>SUMIFS('Eurostat comsumption'!S$2:S$185,'Eurostat comsumption'!$C$2:$C$185,$C68,'Eurostat comsumption'!$D$2:$D$185,$D68)</f>
        <v>19.899999999999999</v>
      </c>
      <c r="T68" s="8">
        <f>SUMIFS('Eurostat comsumption'!T$2:T$185,'Eurostat comsumption'!$C$2:$C$185,$C68,'Eurostat comsumption'!$D$2:$D$185,$D68)</f>
        <v>15.7</v>
      </c>
      <c r="U68" s="8">
        <f>SUMIFS('Eurostat comsumption'!U$2:U$185,'Eurostat comsumption'!$C$2:$C$185,$C68,'Eurostat comsumption'!$D$2:$D$185,$D68)</f>
        <v>15.8</v>
      </c>
      <c r="V68" s="8">
        <f>SUMIFS('Eurostat comsumption'!V$2:V$185,'Eurostat comsumption'!$C$2:$C$185,$C68,'Eurostat comsumption'!$D$2:$D$185,$D68)</f>
        <v>16.3</v>
      </c>
      <c r="W68" s="8">
        <f>SUMIFS('Eurostat comsumption'!W$2:W$185,'Eurostat comsumption'!$C$2:$C$185,$C68,'Eurostat comsumption'!$D$2:$D$185,$D68)</f>
        <v>23</v>
      </c>
      <c r="X68" s="8">
        <f>SUMIFS('Eurostat comsumption'!X$2:X$185,'Eurostat comsumption'!$C$2:$C$185,$C68,'Eurostat comsumption'!$D$2:$D$185,$D68)</f>
        <v>29.5</v>
      </c>
      <c r="Y68" s="8">
        <f>SUMIFS('Eurostat comsumption'!Y$2:Y$185,'Eurostat comsumption'!$C$2:$C$185,$C68,'Eurostat comsumption'!$D$2:$D$185,$D68)</f>
        <v>33.4</v>
      </c>
      <c r="Z68" s="8">
        <f>SUMIFS('Eurostat comsumption'!Z$2:Z$185,'Eurostat comsumption'!$C$2:$C$185,$C68,'Eurostat comsumption'!$D$2:$D$185,$D68)</f>
        <v>28.3</v>
      </c>
      <c r="AA68">
        <f>Z68*(1+'RAW data extract'!AA$82)</f>
        <v>28.080258456767879</v>
      </c>
      <c r="AB68">
        <f>AA68*(1+'RAW data extract'!AB$82)</f>
        <v>27.874317733913344</v>
      </c>
      <c r="AC68">
        <f>AB68*(1+'RAW data extract'!AC$82)</f>
        <v>27.644855748395432</v>
      </c>
      <c r="AD68">
        <f>AC68*(1+'RAW data extract'!AD$82)</f>
        <v>27.397385698179399</v>
      </c>
      <c r="AE68">
        <f>AD68*(1+'RAW data extract'!AE$82)</f>
        <v>27.091724706849721</v>
      </c>
      <c r="AF68">
        <f>AE68*(1+'RAW data extract'!AF$82)</f>
        <v>26.770894240159212</v>
      </c>
      <c r="AG68">
        <f>AF68*(1+'RAW data extract'!AG$82)</f>
        <v>26.428389273178038</v>
      </c>
      <c r="AH68">
        <f>AG68*(1+'RAW data extract'!AH$82)</f>
        <v>26.030226567345188</v>
      </c>
      <c r="AI68">
        <f>AH68*(1+'RAW data extract'!AI$82)</f>
        <v>25.567364352002308</v>
      </c>
      <c r="AJ68">
        <f>AI68*(1+'RAW data extract'!AJ$82)</f>
        <v>25.035333221732383</v>
      </c>
      <c r="AK68">
        <f>AJ68*(1+'RAW data extract'!AK$82)</f>
        <v>24.3960613037451</v>
      </c>
      <c r="AL68">
        <f>AK68*(1+'RAW data extract'!AL$82)</f>
        <v>23.694700365308005</v>
      </c>
      <c r="AM68">
        <f>AL68*(1+'RAW data extract'!AM$82)</f>
        <v>22.945038621127271</v>
      </c>
      <c r="AN68">
        <f>AM68*(1+'RAW data extract'!AN$82)</f>
        <v>22.183905027852013</v>
      </c>
      <c r="AO68">
        <f>AN68*(1+'RAW data extract'!AO$82)</f>
        <v>21.415133455050281</v>
      </c>
      <c r="AP68">
        <f>AO68*(1+'RAW data extract'!AP$82)</f>
        <v>20.646300471657387</v>
      </c>
      <c r="AQ68">
        <f>AP68*(1+'RAW data extract'!AQ$82)</f>
        <v>19.881856373181076</v>
      </c>
      <c r="AR68">
        <f>AQ68*(1+'RAW data extract'!AR$82)</f>
        <v>19.153935523398928</v>
      </c>
      <c r="AS68">
        <f>AR68*(1+'RAW data extract'!AS$82)</f>
        <v>18.440101309959047</v>
      </c>
      <c r="AT68">
        <f>AS68*(1+'RAW data extract'!AT$82)</f>
        <v>17.746095425906923</v>
      </c>
      <c r="AU68">
        <f>AT68*(1+'RAW data extract'!AU$82)</f>
        <v>17.052089541854798</v>
      </c>
      <c r="AV68">
        <f>AU68*(1+'RAW data extract'!AV$82)</f>
        <v>16.358083657802673</v>
      </c>
      <c r="AW68">
        <f>AV68*(1+'RAW data extract'!AW$82)</f>
        <v>15.664077773750552</v>
      </c>
      <c r="AX68">
        <f>AW68*(1+'RAW data extract'!AX$82)</f>
        <v>14.97286053800322</v>
      </c>
      <c r="AY68">
        <f>AX68*(1+'RAW data extract'!AY$82)</f>
        <v>14.275942889144879</v>
      </c>
      <c r="AZ68">
        <f>AY68*(1+'RAW data extract'!AZ$82)</f>
        <v>13.573883405789605</v>
      </c>
      <c r="BA68">
        <f>AZ68*(1+'RAW data extract'!BA$82)</f>
        <v>12.88399115740982</v>
      </c>
      <c r="BB68">
        <f>BA68*(1+'RAW data extract'!BB$82)</f>
        <v>12.186406043351091</v>
      </c>
      <c r="BC68">
        <f>BB68*(1+'RAW data extract'!BC$82)</f>
        <v>11.489158590427945</v>
      </c>
      <c r="BD68">
        <f>BC68*(1+'RAW data extract'!BD$82)</f>
        <v>10.793562629263032</v>
      </c>
      <c r="BE68">
        <f>BD68*(1+'RAW data extract'!BE$82)</f>
        <v>10.098758129237881</v>
      </c>
      <c r="BF68">
        <f>BE68*(1+'RAW data extract'!BF$82)</f>
        <v>10.098758129237881</v>
      </c>
      <c r="BG68">
        <f>BF68*(1+'RAW data extract'!BG$82)</f>
        <v>10.098758129237881</v>
      </c>
      <c r="BH68">
        <f>BG68*(1+'RAW data extract'!BH$82)</f>
        <v>10.098758129237881</v>
      </c>
    </row>
    <row r="69" spans="1:60" x14ac:dyDescent="0.3">
      <c r="A69" s="4" t="s">
        <v>9</v>
      </c>
      <c r="B69" s="4" t="s">
        <v>10</v>
      </c>
      <c r="C69" s="4" t="s">
        <v>30</v>
      </c>
      <c r="D69" s="4" t="s">
        <v>20</v>
      </c>
      <c r="E69" s="4" t="s">
        <v>13</v>
      </c>
      <c r="F69" s="4" t="s">
        <v>14</v>
      </c>
      <c r="G69" s="4" t="s">
        <v>14</v>
      </c>
      <c r="H69" s="4" t="s">
        <v>15</v>
      </c>
      <c r="I69" s="4" t="s">
        <v>16</v>
      </c>
      <c r="J69" s="8">
        <f>SUMIFS('Eurostat comsumption'!J$2:J$185,'Eurostat comsumption'!$C$2:$C$185,$C69,'Eurostat comsumption'!$D$2:$D$185,$D69)</f>
        <v>0</v>
      </c>
      <c r="K69" s="8">
        <f>SUMIFS('Eurostat comsumption'!K$2:K$185,'Eurostat comsumption'!$C$2:$C$185,$C69,'Eurostat comsumption'!$D$2:$D$185,$D69)</f>
        <v>0</v>
      </c>
      <c r="L69" s="8">
        <f>SUMIFS('Eurostat comsumption'!L$2:L$185,'Eurostat comsumption'!$C$2:$C$185,$C69,'Eurostat comsumption'!$D$2:$D$185,$D69)</f>
        <v>0</v>
      </c>
      <c r="M69" s="8">
        <f>SUMIFS('Eurostat comsumption'!M$2:M$185,'Eurostat comsumption'!$C$2:$C$185,$C69,'Eurostat comsumption'!$D$2:$D$185,$D69)</f>
        <v>0</v>
      </c>
      <c r="N69" s="8">
        <f>SUMIFS('Eurostat comsumption'!N$2:N$185,'Eurostat comsumption'!$C$2:$C$185,$C69,'Eurostat comsumption'!$D$2:$D$185,$D69)</f>
        <v>0</v>
      </c>
      <c r="O69" s="8">
        <f>SUMIFS('Eurostat comsumption'!O$2:O$185,'Eurostat comsumption'!$C$2:$C$185,$C69,'Eurostat comsumption'!$D$2:$D$185,$D69)</f>
        <v>0</v>
      </c>
      <c r="P69" s="8">
        <f>SUMIFS('Eurostat comsumption'!P$2:P$185,'Eurostat comsumption'!$C$2:$C$185,$C69,'Eurostat comsumption'!$D$2:$D$185,$D69)</f>
        <v>44.8</v>
      </c>
      <c r="Q69" s="8">
        <f>SUMIFS('Eurostat comsumption'!Q$2:Q$185,'Eurostat comsumption'!$C$2:$C$185,$C69,'Eurostat comsumption'!$D$2:$D$185,$D69)</f>
        <v>82.6</v>
      </c>
      <c r="R69" s="8">
        <f>SUMIFS('Eurostat comsumption'!R$2:R$185,'Eurostat comsumption'!$C$2:$C$185,$C69,'Eurostat comsumption'!$D$2:$D$185,$D69)</f>
        <v>66.8</v>
      </c>
      <c r="S69" s="8">
        <f>SUMIFS('Eurostat comsumption'!S$2:S$185,'Eurostat comsumption'!$C$2:$C$185,$C69,'Eurostat comsumption'!$D$2:$D$185,$D69)</f>
        <v>75.599999999999994</v>
      </c>
      <c r="T69" s="8">
        <f>SUMIFS('Eurostat comsumption'!T$2:T$185,'Eurostat comsumption'!$C$2:$C$185,$C69,'Eurostat comsumption'!$D$2:$D$185,$D69)</f>
        <v>123.9</v>
      </c>
      <c r="U69" s="8">
        <f>SUMIFS('Eurostat comsumption'!U$2:U$185,'Eurostat comsumption'!$C$2:$C$185,$C69,'Eurostat comsumption'!$D$2:$D$185,$D69)</f>
        <v>102.8</v>
      </c>
      <c r="V69" s="8">
        <f>SUMIFS('Eurostat comsumption'!V$2:V$185,'Eurostat comsumption'!$C$2:$C$185,$C69,'Eurostat comsumption'!$D$2:$D$185,$D69)</f>
        <v>102.8</v>
      </c>
      <c r="W69" s="8">
        <f>SUMIFS('Eurostat comsumption'!W$2:W$185,'Eurostat comsumption'!$C$2:$C$185,$C69,'Eurostat comsumption'!$D$2:$D$185,$D69)</f>
        <v>121.3</v>
      </c>
      <c r="X69" s="8">
        <f>SUMIFS('Eurostat comsumption'!X$2:X$185,'Eurostat comsumption'!$C$2:$C$185,$C69,'Eurostat comsumption'!$D$2:$D$185,$D69)</f>
        <v>134.5</v>
      </c>
      <c r="Y69" s="8">
        <f>SUMIFS('Eurostat comsumption'!Y$2:Y$185,'Eurostat comsumption'!$C$2:$C$185,$C69,'Eurostat comsumption'!$D$2:$D$185,$D69)</f>
        <v>141.5</v>
      </c>
      <c r="Z69" s="8">
        <f>SUMIFS('Eurostat comsumption'!Z$2:Z$185,'Eurostat comsumption'!$C$2:$C$185,$C69,'Eurostat comsumption'!$D$2:$D$185,$D69)</f>
        <v>149.4</v>
      </c>
      <c r="AA69">
        <f>Z69*(1+'RAW data extract'!AA$82)</f>
        <v>148.23995100498664</v>
      </c>
      <c r="AB69">
        <f>AA69*(1+'RAW data extract'!AB$82)</f>
        <v>147.15275863769097</v>
      </c>
      <c r="AC69">
        <f>AB69*(1+'RAW data extract'!AC$82)</f>
        <v>145.94139395089323</v>
      </c>
      <c r="AD69">
        <f>AC69*(1+'RAW data extract'!AD$82)</f>
        <v>144.63496195434641</v>
      </c>
      <c r="AE69">
        <f>AD69*(1+'RAW data extract'!AE$82)</f>
        <v>143.02133113792755</v>
      </c>
      <c r="AF69">
        <f>AE69*(1+'RAW data extract'!AF$82)</f>
        <v>141.32761835617623</v>
      </c>
      <c r="AG69">
        <f>AF69*(1+'RAW data extract'!AG$82)</f>
        <v>139.51948259409187</v>
      </c>
      <c r="AH69">
        <f>AG69*(1+'RAW data extract'!AH$82)</f>
        <v>137.41752117177992</v>
      </c>
      <c r="AI69">
        <f>AH69*(1+'RAW data extract'!AI$82)</f>
        <v>134.97400120809701</v>
      </c>
      <c r="AJ69">
        <f>AI69*(1+'RAW data extract'!AJ$82)</f>
        <v>132.16532803274976</v>
      </c>
      <c r="AK69">
        <f>AJ69*(1+'RAW data extract'!AK$82)</f>
        <v>128.79051444450593</v>
      </c>
      <c r="AL69">
        <f>AK69*(1+'RAW data extract'!AL$82)</f>
        <v>125.08792348328679</v>
      </c>
      <c r="AM69">
        <f>AL69*(1+'RAW data extract'!AM$82)</f>
        <v>121.13034522955527</v>
      </c>
      <c r="AN69">
        <f>AM69*(1+'RAW data extract'!AN$82)</f>
        <v>117.1122053413813</v>
      </c>
      <c r="AO69">
        <f>AN69*(1+'RAW data extract'!AO$82)</f>
        <v>113.05374339874601</v>
      </c>
      <c r="AP69">
        <f>AO69*(1+'RAW data extract'!AP$82)</f>
        <v>108.99495726026903</v>
      </c>
      <c r="AQ69">
        <f>AP69*(1+'RAW data extract'!AQ$82)</f>
        <v>104.95934071212908</v>
      </c>
      <c r="AR69">
        <f>AQ69*(1+'RAW data extract'!AR$82)</f>
        <v>101.11653594331449</v>
      </c>
      <c r="AS69">
        <f>AR69*(1+'RAW data extract'!AS$82)</f>
        <v>97.34809666812302</v>
      </c>
      <c r="AT69">
        <f>AS69*(1+'RAW data extract'!AT$82)</f>
        <v>93.68433415655457</v>
      </c>
      <c r="AU69">
        <f>AT69*(1+'RAW data extract'!AU$82)</f>
        <v>90.020571644986106</v>
      </c>
      <c r="AV69">
        <f>AU69*(1+'RAW data extract'!AV$82)</f>
        <v>86.356809133417642</v>
      </c>
      <c r="AW69">
        <f>AV69*(1+'RAW data extract'!AW$82)</f>
        <v>82.693046621849206</v>
      </c>
      <c r="AX69">
        <f>AW69*(1+'RAW data extract'!AX$82)</f>
        <v>79.044005808398623</v>
      </c>
      <c r="AY69">
        <f>AX69*(1+'RAW data extract'!AY$82)</f>
        <v>75.364871647994519</v>
      </c>
      <c r="AZ69">
        <f>AY69*(1+'RAW data extract'!AZ$82)</f>
        <v>71.65859296201296</v>
      </c>
      <c r="BA69">
        <f>AZ69*(1+'RAW data extract'!BA$82)</f>
        <v>68.01654695819883</v>
      </c>
      <c r="BB69">
        <f>BA69*(1+'RAW data extract'!BB$82)</f>
        <v>64.333889147584898</v>
      </c>
      <c r="BC69">
        <f>BB69*(1+'RAW data extract'!BC$82)</f>
        <v>60.653013901411107</v>
      </c>
      <c r="BD69">
        <f>BC69*(1+'RAW data extract'!BD$82)</f>
        <v>56.980857131162423</v>
      </c>
      <c r="BE69">
        <f>BD69*(1+'RAW data extract'!BE$82)</f>
        <v>53.312878604527882</v>
      </c>
      <c r="BF69">
        <f>BE69*(1+'RAW data extract'!BF$82)</f>
        <v>53.312878604527882</v>
      </c>
      <c r="BG69">
        <f>BF69*(1+'RAW data extract'!BG$82)</f>
        <v>53.312878604527882</v>
      </c>
      <c r="BH69">
        <f>BG69*(1+'RAW data extract'!BH$82)</f>
        <v>53.312878604527882</v>
      </c>
    </row>
    <row r="70" spans="1:60" x14ac:dyDescent="0.3">
      <c r="A70" s="4" t="s">
        <v>9</v>
      </c>
      <c r="B70" s="4" t="s">
        <v>10</v>
      </c>
      <c r="C70" s="4" t="s">
        <v>30</v>
      </c>
      <c r="D70" s="4" t="s">
        <v>21</v>
      </c>
      <c r="E70" s="4" t="s">
        <v>13</v>
      </c>
      <c r="F70" s="4" t="s">
        <v>14</v>
      </c>
      <c r="G70" s="4" t="s">
        <v>14</v>
      </c>
      <c r="H70" s="4" t="s">
        <v>15</v>
      </c>
      <c r="I70" s="4" t="s">
        <v>16</v>
      </c>
      <c r="J70" s="8">
        <f>SUMIFS('Eurostat comsumption'!J$2:J$185,'Eurostat comsumption'!$C$2:$C$185,$C70,'Eurostat comsumption'!$D$2:$D$185,$D70)</f>
        <v>0</v>
      </c>
      <c r="K70" s="8">
        <f>SUMIFS('Eurostat comsumption'!K$2:K$185,'Eurostat comsumption'!$C$2:$C$185,$C70,'Eurostat comsumption'!$D$2:$D$185,$D70)</f>
        <v>0</v>
      </c>
      <c r="L70" s="8">
        <f>SUMIFS('Eurostat comsumption'!L$2:L$185,'Eurostat comsumption'!$C$2:$C$185,$C70,'Eurostat comsumption'!$D$2:$D$185,$D70)</f>
        <v>0</v>
      </c>
      <c r="M70" s="8">
        <f>SUMIFS('Eurostat comsumption'!M$2:M$185,'Eurostat comsumption'!$C$2:$C$185,$C70,'Eurostat comsumption'!$D$2:$D$185,$D70)</f>
        <v>0</v>
      </c>
      <c r="N70" s="8">
        <f>SUMIFS('Eurostat comsumption'!N$2:N$185,'Eurostat comsumption'!$C$2:$C$185,$C70,'Eurostat comsumption'!$D$2:$D$185,$D70)</f>
        <v>0</v>
      </c>
      <c r="O70" s="8">
        <f>SUMIFS('Eurostat comsumption'!O$2:O$185,'Eurostat comsumption'!$C$2:$C$185,$C70,'Eurostat comsumption'!$D$2:$D$185,$D70)</f>
        <v>0</v>
      </c>
      <c r="P70" s="8">
        <f>SUMIFS('Eurostat comsumption'!P$2:P$185,'Eurostat comsumption'!$C$2:$C$185,$C70,'Eurostat comsumption'!$D$2:$D$185,$D70)</f>
        <v>0</v>
      </c>
      <c r="Q70" s="8">
        <f>SUMIFS('Eurostat comsumption'!Q$2:Q$185,'Eurostat comsumption'!$C$2:$C$185,$C70,'Eurostat comsumption'!$D$2:$D$185,$D70)</f>
        <v>0</v>
      </c>
      <c r="R70" s="8">
        <f>SUMIFS('Eurostat comsumption'!R$2:R$185,'Eurostat comsumption'!$C$2:$C$185,$C70,'Eurostat comsumption'!$D$2:$D$185,$D70)</f>
        <v>0</v>
      </c>
      <c r="S70" s="8">
        <f>SUMIFS('Eurostat comsumption'!S$2:S$185,'Eurostat comsumption'!$C$2:$C$185,$C70,'Eurostat comsumption'!$D$2:$D$185,$D70)</f>
        <v>0</v>
      </c>
      <c r="T70" s="8">
        <f>SUMIFS('Eurostat comsumption'!T$2:T$185,'Eurostat comsumption'!$C$2:$C$185,$C70,'Eurostat comsumption'!$D$2:$D$185,$D70)</f>
        <v>0</v>
      </c>
      <c r="U70" s="8">
        <f>SUMIFS('Eurostat comsumption'!U$2:U$185,'Eurostat comsumption'!$C$2:$C$185,$C70,'Eurostat comsumption'!$D$2:$D$185,$D70)</f>
        <v>0</v>
      </c>
      <c r="V70" s="8">
        <f>SUMIFS('Eurostat comsumption'!V$2:V$185,'Eurostat comsumption'!$C$2:$C$185,$C70,'Eurostat comsumption'!$D$2:$D$185,$D70)</f>
        <v>0</v>
      </c>
      <c r="W70" s="8">
        <f>SUMIFS('Eurostat comsumption'!W$2:W$185,'Eurostat comsumption'!$C$2:$C$185,$C70,'Eurostat comsumption'!$D$2:$D$185,$D70)</f>
        <v>0</v>
      </c>
      <c r="X70" s="8">
        <f>SUMIFS('Eurostat comsumption'!X$2:X$185,'Eurostat comsumption'!$C$2:$C$185,$C70,'Eurostat comsumption'!$D$2:$D$185,$D70)</f>
        <v>0</v>
      </c>
      <c r="Y70" s="8">
        <f>SUMIFS('Eurostat comsumption'!Y$2:Y$185,'Eurostat comsumption'!$C$2:$C$185,$C70,'Eurostat comsumption'!$D$2:$D$185,$D70)</f>
        <v>0</v>
      </c>
      <c r="Z70" s="8">
        <f>SUMIFS('Eurostat comsumption'!Z$2:Z$185,'Eurostat comsumption'!$C$2:$C$185,$C70,'Eurostat comsumption'!$D$2:$D$185,$D70)</f>
        <v>0</v>
      </c>
      <c r="AA70">
        <f>Z70*(1+'RAW data extract'!AA$82)</f>
        <v>0</v>
      </c>
      <c r="AB70">
        <f>AA70*(1+'RAW data extract'!AB$82)</f>
        <v>0</v>
      </c>
      <c r="AC70">
        <f>AB70*(1+'RAW data extract'!AC$82)</f>
        <v>0</v>
      </c>
      <c r="AD70">
        <f>AC70*(1+'RAW data extract'!AD$82)</f>
        <v>0</v>
      </c>
      <c r="AE70">
        <f>AD70*(1+'RAW data extract'!AE$82)</f>
        <v>0</v>
      </c>
      <c r="AF70">
        <f>AE70*(1+'RAW data extract'!AF$82)</f>
        <v>0</v>
      </c>
      <c r="AG70">
        <f>AF70*(1+'RAW data extract'!AG$82)</f>
        <v>0</v>
      </c>
      <c r="AH70">
        <f>AG70*(1+'RAW data extract'!AH$82)</f>
        <v>0</v>
      </c>
      <c r="AI70">
        <f>AH70*(1+'RAW data extract'!AI$82)</f>
        <v>0</v>
      </c>
      <c r="AJ70">
        <f>AI70*(1+'RAW data extract'!AJ$82)</f>
        <v>0</v>
      </c>
      <c r="AK70">
        <f>AJ70*(1+'RAW data extract'!AK$82)</f>
        <v>0</v>
      </c>
      <c r="AL70">
        <f>AK70*(1+'RAW data extract'!AL$82)</f>
        <v>0</v>
      </c>
      <c r="AM70">
        <f>AL70*(1+'RAW data extract'!AM$82)</f>
        <v>0</v>
      </c>
      <c r="AN70">
        <f>AM70*(1+'RAW data extract'!AN$82)</f>
        <v>0</v>
      </c>
      <c r="AO70">
        <f>AN70*(1+'RAW data extract'!AO$82)</f>
        <v>0</v>
      </c>
      <c r="AP70">
        <f>AO70*(1+'RAW data extract'!AP$82)</f>
        <v>0</v>
      </c>
      <c r="AQ70">
        <f>AP70*(1+'RAW data extract'!AQ$82)</f>
        <v>0</v>
      </c>
      <c r="AR70">
        <f>AQ70*(1+'RAW data extract'!AR$82)</f>
        <v>0</v>
      </c>
      <c r="AS70">
        <f>AR70*(1+'RAW data extract'!AS$82)</f>
        <v>0</v>
      </c>
      <c r="AT70">
        <f>AS70*(1+'RAW data extract'!AT$82)</f>
        <v>0</v>
      </c>
      <c r="AU70">
        <f>AT70*(1+'RAW data extract'!AU$82)</f>
        <v>0</v>
      </c>
      <c r="AV70">
        <f>AU70*(1+'RAW data extract'!AV$82)</f>
        <v>0</v>
      </c>
      <c r="AW70">
        <f>AV70*(1+'RAW data extract'!AW$82)</f>
        <v>0</v>
      </c>
      <c r="AX70">
        <f>AW70*(1+'RAW data extract'!AX$82)</f>
        <v>0</v>
      </c>
      <c r="AY70">
        <f>AX70*(1+'RAW data extract'!AY$82)</f>
        <v>0</v>
      </c>
      <c r="AZ70">
        <f>AY70*(1+'RAW data extract'!AZ$82)</f>
        <v>0</v>
      </c>
      <c r="BA70">
        <f>AZ70*(1+'RAW data extract'!BA$82)</f>
        <v>0</v>
      </c>
      <c r="BB70">
        <f>BA70*(1+'RAW data extract'!BB$82)</f>
        <v>0</v>
      </c>
      <c r="BC70">
        <f>BB70*(1+'RAW data extract'!BC$82)</f>
        <v>0</v>
      </c>
      <c r="BD70">
        <f>BC70*(1+'RAW data extract'!BD$82)</f>
        <v>0</v>
      </c>
      <c r="BE70">
        <f>BD70*(1+'RAW data extract'!BE$82)</f>
        <v>0</v>
      </c>
      <c r="BF70">
        <f>BE70*(1+'RAW data extract'!BF$82)</f>
        <v>0</v>
      </c>
      <c r="BG70">
        <f>BF70*(1+'RAW data extract'!BG$82)</f>
        <v>0</v>
      </c>
      <c r="BH70">
        <f>BG70*(1+'RAW data extract'!BH$82)</f>
        <v>0</v>
      </c>
    </row>
    <row r="71" spans="1:60" x14ac:dyDescent="0.3">
      <c r="A71" s="4" t="s">
        <v>9</v>
      </c>
      <c r="B71" s="4" t="s">
        <v>10</v>
      </c>
      <c r="C71" s="4" t="s">
        <v>30</v>
      </c>
      <c r="D71" s="4" t="s">
        <v>22</v>
      </c>
      <c r="E71" s="4" t="s">
        <v>13</v>
      </c>
      <c r="F71" s="4" t="s">
        <v>14</v>
      </c>
      <c r="G71" s="4" t="s">
        <v>14</v>
      </c>
      <c r="H71" s="4" t="s">
        <v>15</v>
      </c>
      <c r="I71" s="4" t="s">
        <v>16</v>
      </c>
      <c r="J71" s="8">
        <f>SUMIFS('Eurostat comsumption'!J$2:J$185,'Eurostat comsumption'!$C$2:$C$185,$C71,'Eurostat comsumption'!$D$2:$D$185,$D71)</f>
        <v>7277.8</v>
      </c>
      <c r="K71" s="8">
        <f>SUMIFS('Eurostat comsumption'!K$2:K$185,'Eurostat comsumption'!$C$2:$C$185,$C71,'Eurostat comsumption'!$D$2:$D$185,$D71)</f>
        <v>7442.8</v>
      </c>
      <c r="L71" s="8">
        <f>SUMIFS('Eurostat comsumption'!L$2:L$185,'Eurostat comsumption'!$C$2:$C$185,$C71,'Eurostat comsumption'!$D$2:$D$185,$D71)</f>
        <v>7538.8</v>
      </c>
      <c r="M71" s="8">
        <f>SUMIFS('Eurostat comsumption'!M$2:M$185,'Eurostat comsumption'!$C$2:$C$185,$C71,'Eurostat comsumption'!$D$2:$D$185,$D71)</f>
        <v>7882.6</v>
      </c>
      <c r="N71" s="8">
        <f>SUMIFS('Eurostat comsumption'!N$2:N$185,'Eurostat comsumption'!$C$2:$C$185,$C71,'Eurostat comsumption'!$D$2:$D$185,$D71)</f>
        <v>8043.6</v>
      </c>
      <c r="O71" s="8">
        <f>SUMIFS('Eurostat comsumption'!O$2:O$185,'Eurostat comsumption'!$C$2:$C$185,$C71,'Eurostat comsumption'!$D$2:$D$185,$D71)</f>
        <v>8156.9</v>
      </c>
      <c r="P71" s="8">
        <f>SUMIFS('Eurostat comsumption'!P$2:P$185,'Eurostat comsumption'!$C$2:$C$185,$C71,'Eurostat comsumption'!$D$2:$D$185,$D71)</f>
        <v>8475.6</v>
      </c>
      <c r="Q71" s="8">
        <f>SUMIFS('Eurostat comsumption'!Q$2:Q$185,'Eurostat comsumption'!$C$2:$C$185,$C71,'Eurostat comsumption'!$D$2:$D$185,$D71)</f>
        <v>8700</v>
      </c>
      <c r="R71" s="8">
        <f>SUMIFS('Eurostat comsumption'!R$2:R$185,'Eurostat comsumption'!$C$2:$C$185,$C71,'Eurostat comsumption'!$D$2:$D$185,$D71)</f>
        <v>8510.7999999999993</v>
      </c>
      <c r="S71" s="8">
        <f>SUMIFS('Eurostat comsumption'!S$2:S$185,'Eurostat comsumption'!$C$2:$C$185,$C71,'Eurostat comsumption'!$D$2:$D$185,$D71)</f>
        <v>9095.5</v>
      </c>
      <c r="T71" s="8">
        <f>SUMIFS('Eurostat comsumption'!T$2:T$185,'Eurostat comsumption'!$C$2:$C$185,$C71,'Eurostat comsumption'!$D$2:$D$185,$D71)</f>
        <v>8004</v>
      </c>
      <c r="U71" s="8">
        <f>SUMIFS('Eurostat comsumption'!U$2:U$185,'Eurostat comsumption'!$C$2:$C$185,$C71,'Eurostat comsumption'!$D$2:$D$185,$D71)</f>
        <v>7310.8</v>
      </c>
      <c r="V71" s="8">
        <f>SUMIFS('Eurostat comsumption'!V$2:V$185,'Eurostat comsumption'!$C$2:$C$185,$C71,'Eurostat comsumption'!$D$2:$D$185,$D71)</f>
        <v>6139.5</v>
      </c>
      <c r="W71" s="8">
        <f>SUMIFS('Eurostat comsumption'!W$2:W$185,'Eurostat comsumption'!$C$2:$C$185,$C71,'Eurostat comsumption'!$D$2:$D$185,$D71)</f>
        <v>6124.8</v>
      </c>
      <c r="X71" s="8">
        <f>SUMIFS('Eurostat comsumption'!X$2:X$185,'Eurostat comsumption'!$C$2:$C$185,$C71,'Eurostat comsumption'!$D$2:$D$185,$D71)</f>
        <v>6235.2</v>
      </c>
      <c r="Y71" s="8">
        <f>SUMIFS('Eurostat comsumption'!Y$2:Y$185,'Eurostat comsumption'!$C$2:$C$185,$C71,'Eurostat comsumption'!$D$2:$D$185,$D71)</f>
        <v>6387.1</v>
      </c>
      <c r="Z71" s="8">
        <f>SUMIFS('Eurostat comsumption'!Z$2:Z$185,'Eurostat comsumption'!$C$2:$C$185,$C71,'Eurostat comsumption'!$D$2:$D$185,$D71)</f>
        <v>6591.8</v>
      </c>
      <c r="AA71">
        <f>Z71*(1+'RAW data extract'!AA$82)</f>
        <v>6540.6165263364846</v>
      </c>
      <c r="AB71">
        <f>AA71*(1+'RAW data extract'!AB$82)</f>
        <v>6492.6476197318016</v>
      </c>
      <c r="AC71">
        <f>AB71*(1+'RAW data extract'!AC$82)</f>
        <v>6439.2000043206008</v>
      </c>
      <c r="AD71">
        <f>AC71*(1+'RAW data extract'!AD$82)</f>
        <v>6381.5578461222249</v>
      </c>
      <c r="AE71">
        <f>AD71*(1+'RAW data extract'!AE$82)</f>
        <v>6310.3615167000698</v>
      </c>
      <c r="AF71">
        <f>AE71*(1+'RAW data extract'!AF$82)</f>
        <v>6235.6318251689572</v>
      </c>
      <c r="AG71">
        <f>AF71*(1+'RAW data extract'!AG$82)</f>
        <v>6155.8535834252643</v>
      </c>
      <c r="AH71">
        <f>AG71*(1+'RAW data extract'!AH$82)</f>
        <v>6063.1112186086921</v>
      </c>
      <c r="AI71">
        <f>AH71*(1+'RAW data extract'!AI$82)</f>
        <v>5955.2986690999569</v>
      </c>
      <c r="AJ71">
        <f>AI71*(1+'RAW data extract'!AJ$82)</f>
        <v>5831.3748950888867</v>
      </c>
      <c r="AK71">
        <f>AJ71*(1+'RAW data extract'!AK$82)</f>
        <v>5682.4719753366408</v>
      </c>
      <c r="AL71">
        <f>AK71*(1+'RAW data extract'!AL$82)</f>
        <v>5519.1069211320601</v>
      </c>
      <c r="AM71">
        <f>AL71*(1+'RAW data extract'!AM$82)</f>
        <v>5344.4913633479409</v>
      </c>
      <c r="AN71">
        <f>AM71*(1+'RAW data extract'!AN$82)</f>
        <v>5167.2037159927522</v>
      </c>
      <c r="AO71">
        <f>AN71*(1+'RAW data extract'!AO$82)</f>
        <v>4988.1369861837611</v>
      </c>
      <c r="AP71">
        <f>AO71*(1+'RAW data extract'!AP$82)</f>
        <v>4809.0559522639987</v>
      </c>
      <c r="AQ71">
        <f>AP71*(1+'RAW data extract'!AQ$82)</f>
        <v>4630.9972028528282</v>
      </c>
      <c r="AR71">
        <f>AQ71*(1+'RAW data extract'!AR$82)</f>
        <v>4461.4456601816637</v>
      </c>
      <c r="AS71">
        <f>AR71*(1+'RAW data extract'!AS$82)</f>
        <v>4295.1752584801434</v>
      </c>
      <c r="AT71">
        <f>AS71*(1+'RAW data extract'!AT$82)</f>
        <v>4133.5233861658398</v>
      </c>
      <c r="AU71">
        <f>AT71*(1+'RAW data extract'!AU$82)</f>
        <v>3971.8715138515358</v>
      </c>
      <c r="AV71">
        <f>AU71*(1+'RAW data extract'!AV$82)</f>
        <v>3810.2196415372323</v>
      </c>
      <c r="AW71">
        <f>AV71*(1+'RAW data extract'!AW$82)</f>
        <v>3648.5677692229292</v>
      </c>
      <c r="AX71">
        <f>AW71*(1+'RAW data extract'!AX$82)</f>
        <v>3487.5654450321422</v>
      </c>
      <c r="AY71">
        <f>AX71*(1+'RAW data extract'!AY$82)</f>
        <v>3325.2353475853433</v>
      </c>
      <c r="AZ71">
        <f>AY71*(1+'RAW data extract'!AZ$82)</f>
        <v>3161.7075842503154</v>
      </c>
      <c r="BA71">
        <f>AZ71*(1+'RAW data extract'!BA$82)</f>
        <v>3001.0138837955501</v>
      </c>
      <c r="BB71">
        <f>BA71*(1+'RAW data extract'!BB$82)</f>
        <v>2838.5283164862803</v>
      </c>
      <c r="BC71">
        <f>BB71*(1+'RAW data extract'!BC$82)</f>
        <v>2676.1213991654745</v>
      </c>
      <c r="BD71">
        <f>BC71*(1+'RAW data extract'!BD$82)</f>
        <v>2514.0991568754794</v>
      </c>
      <c r="BE71">
        <f>BD71*(1+'RAW data extract'!BE$82)</f>
        <v>2352.2612663007167</v>
      </c>
      <c r="BF71">
        <f>BE71*(1+'RAW data extract'!BF$82)</f>
        <v>2352.2612663007167</v>
      </c>
      <c r="BG71">
        <f>BF71*(1+'RAW data extract'!BG$82)</f>
        <v>2352.2612663007167</v>
      </c>
      <c r="BH71">
        <f>BG71*(1+'RAW data extract'!BH$82)</f>
        <v>2352.2612663007167</v>
      </c>
    </row>
    <row r="72" spans="1:60" x14ac:dyDescent="0.3">
      <c r="A72" s="4" t="s">
        <v>9</v>
      </c>
      <c r="B72" s="4" t="s">
        <v>10</v>
      </c>
      <c r="C72" s="4" t="s">
        <v>31</v>
      </c>
      <c r="D72" s="4" t="s">
        <v>12</v>
      </c>
      <c r="E72" s="4" t="s">
        <v>13</v>
      </c>
      <c r="F72" s="4" t="s">
        <v>14</v>
      </c>
      <c r="G72" s="4" t="s">
        <v>14</v>
      </c>
      <c r="H72" s="4" t="s">
        <v>15</v>
      </c>
      <c r="I72" s="4" t="s">
        <v>16</v>
      </c>
      <c r="J72" s="8">
        <f>SUMIFS('Eurostat comsumption'!J$2:J$185,'Eurostat comsumption'!$C$2:$C$185,$C72,'Eurostat comsumption'!$D$2:$D$185,$D72)</f>
        <v>3311.2</v>
      </c>
      <c r="K72" s="8">
        <f>SUMIFS('Eurostat comsumption'!K$2:K$185,'Eurostat comsumption'!$C$2:$C$185,$C72,'Eurostat comsumption'!$D$2:$D$185,$D72)</f>
        <v>3454</v>
      </c>
      <c r="L72" s="8">
        <f>SUMIFS('Eurostat comsumption'!L$2:L$185,'Eurostat comsumption'!$C$2:$C$185,$C72,'Eurostat comsumption'!$D$2:$D$185,$D72)</f>
        <v>3641.1</v>
      </c>
      <c r="M72" s="8">
        <f>SUMIFS('Eurostat comsumption'!M$2:M$185,'Eurostat comsumption'!$C$2:$C$185,$C72,'Eurostat comsumption'!$D$2:$D$185,$D72)</f>
        <v>3793</v>
      </c>
      <c r="N72" s="8">
        <f>SUMIFS('Eurostat comsumption'!N$2:N$185,'Eurostat comsumption'!$C$2:$C$185,$C72,'Eurostat comsumption'!$D$2:$D$185,$D72)</f>
        <v>3977.4</v>
      </c>
      <c r="O72" s="8">
        <f>SUMIFS('Eurostat comsumption'!O$2:O$185,'Eurostat comsumption'!$C$2:$C$185,$C72,'Eurostat comsumption'!$D$2:$D$185,$D72)</f>
        <v>4312.7</v>
      </c>
      <c r="P72" s="8">
        <f>SUMIFS('Eurostat comsumption'!P$2:P$185,'Eurostat comsumption'!$C$2:$C$185,$C72,'Eurostat comsumption'!$D$2:$D$185,$D72)</f>
        <v>4599.3</v>
      </c>
      <c r="Q72" s="8">
        <f>SUMIFS('Eurostat comsumption'!Q$2:Q$185,'Eurostat comsumption'!$C$2:$C$185,$C72,'Eurostat comsumption'!$D$2:$D$185,$D72)</f>
        <v>4663.3999999999996</v>
      </c>
      <c r="R72" s="8">
        <f>SUMIFS('Eurostat comsumption'!R$2:R$185,'Eurostat comsumption'!$C$2:$C$185,$C72,'Eurostat comsumption'!$D$2:$D$185,$D72)</f>
        <v>4792.3</v>
      </c>
      <c r="S72" s="8">
        <f>SUMIFS('Eurostat comsumption'!S$2:S$185,'Eurostat comsumption'!$C$2:$C$185,$C72,'Eurostat comsumption'!$D$2:$D$185,$D72)</f>
        <v>4732.6000000000004</v>
      </c>
      <c r="T72" s="8">
        <f>SUMIFS('Eurostat comsumption'!T$2:T$185,'Eurostat comsumption'!$C$2:$C$185,$C72,'Eurostat comsumption'!$D$2:$D$185,$D72)</f>
        <v>4319.1000000000004</v>
      </c>
      <c r="U72" s="8">
        <f>SUMIFS('Eurostat comsumption'!U$2:U$185,'Eurostat comsumption'!$C$2:$C$185,$C72,'Eurostat comsumption'!$D$2:$D$185,$D72)</f>
        <v>4045.7</v>
      </c>
      <c r="V72" s="8">
        <f>SUMIFS('Eurostat comsumption'!V$2:V$185,'Eurostat comsumption'!$C$2:$C$185,$C72,'Eurostat comsumption'!$D$2:$D$185,$D72)</f>
        <v>3858.8</v>
      </c>
      <c r="W72" s="8">
        <f>SUMIFS('Eurostat comsumption'!W$2:W$185,'Eurostat comsumption'!$C$2:$C$185,$C72,'Eurostat comsumption'!$D$2:$D$185,$D72)</f>
        <v>3622.5</v>
      </c>
      <c r="X72" s="8">
        <f>SUMIFS('Eurostat comsumption'!X$2:X$185,'Eurostat comsumption'!$C$2:$C$185,$C72,'Eurostat comsumption'!$D$2:$D$185,$D72)</f>
        <v>4044</v>
      </c>
      <c r="Y72" s="8">
        <f>SUMIFS('Eurostat comsumption'!Y$2:Y$185,'Eurostat comsumption'!$C$2:$C$185,$C72,'Eurostat comsumption'!$D$2:$D$185,$D72)</f>
        <v>4356</v>
      </c>
      <c r="Z72" s="8">
        <f>SUMIFS('Eurostat comsumption'!Z$2:Z$185,'Eurostat comsumption'!$C$2:$C$185,$C72,'Eurostat comsumption'!$D$2:$D$185,$D72)</f>
        <v>4535.8</v>
      </c>
      <c r="AA72">
        <f>Z72*(1+'RAW data extract'!AA$82)</f>
        <v>4500.5807882758927</v>
      </c>
      <c r="AB72">
        <f>AA72*(1+'RAW data extract'!AB$82)</f>
        <v>4467.573511571879</v>
      </c>
      <c r="AC72">
        <f>AB72*(1+'RAW data extract'!AC$82)</f>
        <v>4430.7963499495418</v>
      </c>
      <c r="AD72">
        <f>AC72*(1+'RAW data extract'!AD$82)</f>
        <v>4391.1329346219845</v>
      </c>
      <c r="AE72">
        <f>AD72*(1+'RAW data extract'!AE$82)</f>
        <v>4342.1429302236393</v>
      </c>
      <c r="AF72">
        <f>AE72*(1+'RAW data extract'!AF$82)</f>
        <v>4290.7216287814199</v>
      </c>
      <c r="AG72">
        <f>AF72*(1+'RAW data extract'!AG$82)</f>
        <v>4235.8264334021542</v>
      </c>
      <c r="AH72">
        <f>AG72*(1+'RAW data extract'!AH$82)</f>
        <v>4172.0106595111065</v>
      </c>
      <c r="AI72">
        <f>AH72*(1+'RAW data extract'!AI$82)</f>
        <v>4097.8251317248087</v>
      </c>
      <c r="AJ72">
        <f>AI72*(1+'RAW data extract'!AJ$82)</f>
        <v>4012.5535133262811</v>
      </c>
      <c r="AK72">
        <f>AJ72*(1+'RAW data extract'!AK$82)</f>
        <v>3910.0938113613797</v>
      </c>
      <c r="AL72">
        <f>AK72*(1+'RAW data extract'!AL$82)</f>
        <v>3797.6827532496141</v>
      </c>
      <c r="AM72">
        <f>AL72*(1+'RAW data extract'!AM$82)</f>
        <v>3677.530253629297</v>
      </c>
      <c r="AN72">
        <f>AM72*(1+'RAW data extract'!AN$82)</f>
        <v>3555.5390963014552</v>
      </c>
      <c r="AO72">
        <f>AN72*(1+'RAW data extract'!AO$82)</f>
        <v>3432.323757081876</v>
      </c>
      <c r="AP72">
        <f>AO72*(1+'RAW data extract'!AP$82)</f>
        <v>3309.0985752418233</v>
      </c>
      <c r="AQ72">
        <f>AP72*(1+'RAW data extract'!AQ$82)</f>
        <v>3186.576824645751</v>
      </c>
      <c r="AR72">
        <f>AQ72*(1+'RAW data extract'!AR$82)</f>
        <v>3069.9088603191835</v>
      </c>
      <c r="AS72">
        <f>AR72*(1+'RAW data extract'!AS$82)</f>
        <v>2955.4986403431899</v>
      </c>
      <c r="AT72">
        <f>AS72*(1+'RAW data extract'!AT$82)</f>
        <v>2844.2664181211535</v>
      </c>
      <c r="AU72">
        <f>AT72*(1+'RAW data extract'!AU$82)</f>
        <v>2733.0341958991171</v>
      </c>
      <c r="AV72">
        <f>AU72*(1+'RAW data extract'!AV$82)</f>
        <v>2621.8019736770807</v>
      </c>
      <c r="AW72">
        <f>AV72*(1+'RAW data extract'!AW$82)</f>
        <v>2510.5697514550452</v>
      </c>
      <c r="AX72">
        <f>AW72*(1+'RAW data extract'!AX$82)</f>
        <v>2399.7844815644885</v>
      </c>
      <c r="AY72">
        <f>AX72*(1+'RAW data extract'!AY$82)</f>
        <v>2288.0855744375745</v>
      </c>
      <c r="AZ72">
        <f>AY72*(1+'RAW data extract'!AZ$82)</f>
        <v>2175.5625566070848</v>
      </c>
      <c r="BA72">
        <f>AZ72*(1+'RAW data extract'!BA$82)</f>
        <v>2064.9896498862004</v>
      </c>
      <c r="BB72">
        <f>BA72*(1+'RAW data extract'!BB$82)</f>
        <v>1953.1837643615509</v>
      </c>
      <c r="BC72">
        <f>BB72*(1+'RAW data extract'!BC$82)</f>
        <v>1841.4319976842075</v>
      </c>
      <c r="BD72">
        <f>BC72*(1+'RAW data extract'!BD$82)</f>
        <v>1729.9449248696562</v>
      </c>
      <c r="BE72">
        <f>BD72*(1+'RAW data extract'!BE$82)</f>
        <v>1618.5847039786993</v>
      </c>
      <c r="BF72">
        <f>BE72*(1+'RAW data extract'!BF$82)</f>
        <v>1618.5847039786993</v>
      </c>
      <c r="BG72">
        <f>BF72*(1+'RAW data extract'!BG$82)</f>
        <v>1618.5847039786993</v>
      </c>
      <c r="BH72">
        <f>BG72*(1+'RAW data extract'!BH$82)</f>
        <v>1618.5847039786993</v>
      </c>
    </row>
    <row r="73" spans="1:60" x14ac:dyDescent="0.3">
      <c r="A73" s="4" t="s">
        <v>9</v>
      </c>
      <c r="B73" s="4" t="s">
        <v>10</v>
      </c>
      <c r="C73" s="4" t="s">
        <v>31</v>
      </c>
      <c r="D73" s="4" t="s">
        <v>17</v>
      </c>
      <c r="E73" s="4" t="s">
        <v>13</v>
      </c>
      <c r="F73" s="4" t="s">
        <v>14</v>
      </c>
      <c r="G73" s="4" t="s">
        <v>14</v>
      </c>
      <c r="H73" s="4" t="s">
        <v>15</v>
      </c>
      <c r="I73" s="4" t="s">
        <v>16</v>
      </c>
      <c r="J73" s="8">
        <f>SUMIFS('Eurostat comsumption'!J$2:J$185,'Eurostat comsumption'!$C$2:$C$185,$C73,'Eurostat comsumption'!$D$2:$D$185,$D73)</f>
        <v>1.7</v>
      </c>
      <c r="K73" s="8">
        <f>SUMIFS('Eurostat comsumption'!K$2:K$185,'Eurostat comsumption'!$C$2:$C$185,$C73,'Eurostat comsumption'!$D$2:$D$185,$D73)</f>
        <v>1.8</v>
      </c>
      <c r="L73" s="8">
        <f>SUMIFS('Eurostat comsumption'!L$2:L$185,'Eurostat comsumption'!$C$2:$C$185,$C73,'Eurostat comsumption'!$D$2:$D$185,$D73)</f>
        <v>1.9</v>
      </c>
      <c r="M73" s="8">
        <f>SUMIFS('Eurostat comsumption'!M$2:M$185,'Eurostat comsumption'!$C$2:$C$185,$C73,'Eurostat comsumption'!$D$2:$D$185,$D73)</f>
        <v>2</v>
      </c>
      <c r="N73" s="8">
        <f>SUMIFS('Eurostat comsumption'!N$2:N$185,'Eurostat comsumption'!$C$2:$C$185,$C73,'Eurostat comsumption'!$D$2:$D$185,$D73)</f>
        <v>2</v>
      </c>
      <c r="O73" s="8">
        <f>SUMIFS('Eurostat comsumption'!O$2:O$185,'Eurostat comsumption'!$C$2:$C$185,$C73,'Eurostat comsumption'!$D$2:$D$185,$D73)</f>
        <v>2.7</v>
      </c>
      <c r="P73" s="8">
        <f>SUMIFS('Eurostat comsumption'!P$2:P$185,'Eurostat comsumption'!$C$2:$C$185,$C73,'Eurostat comsumption'!$D$2:$D$185,$D73)</f>
        <v>2.8</v>
      </c>
      <c r="Q73" s="8">
        <f>SUMIFS('Eurostat comsumption'!Q$2:Q$185,'Eurostat comsumption'!$C$2:$C$185,$C73,'Eurostat comsumption'!$D$2:$D$185,$D73)</f>
        <v>2.1</v>
      </c>
      <c r="R73" s="8">
        <f>SUMIFS('Eurostat comsumption'!R$2:R$185,'Eurostat comsumption'!$C$2:$C$185,$C73,'Eurostat comsumption'!$D$2:$D$185,$D73)</f>
        <v>1.6</v>
      </c>
      <c r="S73" s="8">
        <f>SUMIFS('Eurostat comsumption'!S$2:S$185,'Eurostat comsumption'!$C$2:$C$185,$C73,'Eurostat comsumption'!$D$2:$D$185,$D73)</f>
        <v>1.4</v>
      </c>
      <c r="T73" s="8">
        <f>SUMIFS('Eurostat comsumption'!T$2:T$185,'Eurostat comsumption'!$C$2:$C$185,$C73,'Eurostat comsumption'!$D$2:$D$185,$D73)</f>
        <v>28.4</v>
      </c>
      <c r="U73" s="8">
        <f>SUMIFS('Eurostat comsumption'!U$2:U$185,'Eurostat comsumption'!$C$2:$C$185,$C73,'Eurostat comsumption'!$D$2:$D$185,$D73)</f>
        <v>50.7</v>
      </c>
      <c r="V73" s="8">
        <f>SUMIFS('Eurostat comsumption'!V$2:V$185,'Eurostat comsumption'!$C$2:$C$185,$C73,'Eurostat comsumption'!$D$2:$D$185,$D73)</f>
        <v>57.8</v>
      </c>
      <c r="W73" s="8">
        <f>SUMIFS('Eurostat comsumption'!W$2:W$185,'Eurostat comsumption'!$C$2:$C$185,$C73,'Eurostat comsumption'!$D$2:$D$185,$D73)</f>
        <v>33.299999999999997</v>
      </c>
      <c r="X73" s="8">
        <f>SUMIFS('Eurostat comsumption'!X$2:X$185,'Eurostat comsumption'!$C$2:$C$185,$C73,'Eurostat comsumption'!$D$2:$D$185,$D73)</f>
        <v>39.799999999999997</v>
      </c>
      <c r="Y73" s="8">
        <f>SUMIFS('Eurostat comsumption'!Y$2:Y$185,'Eurostat comsumption'!$C$2:$C$185,$C73,'Eurostat comsumption'!$D$2:$D$185,$D73)</f>
        <v>32.9</v>
      </c>
      <c r="Z73" s="8">
        <f>SUMIFS('Eurostat comsumption'!Z$2:Z$185,'Eurostat comsumption'!$C$2:$C$185,$C73,'Eurostat comsumption'!$D$2:$D$185,$D73)</f>
        <v>48</v>
      </c>
      <c r="AA73">
        <f>Z73*(1+'RAW data extract'!AA$82)</f>
        <v>47.62729349557803</v>
      </c>
      <c r="AB73">
        <f>AA73*(1+'RAW data extract'!AB$82)</f>
        <v>47.277994743033233</v>
      </c>
      <c r="AC73">
        <f>AB73*(1+'RAW data extract'!AC$82)</f>
        <v>46.888801269363277</v>
      </c>
      <c r="AD73">
        <f>AC73*(1+'RAW data extract'!AD$82)</f>
        <v>46.469064081717711</v>
      </c>
      <c r="AE73">
        <f>AD73*(1+'RAW data extract'!AE$82)</f>
        <v>45.950628478048998</v>
      </c>
      <c r="AF73">
        <f>AE73*(1+'RAW data extract'!AF$82)</f>
        <v>45.40646372889195</v>
      </c>
      <c r="AG73">
        <f>AF73*(1+'RAW data extract'!AG$82)</f>
        <v>44.825536576415047</v>
      </c>
      <c r="AH73">
        <f>AG73*(1+'RAW data extract'!AH$82)</f>
        <v>44.150207605391131</v>
      </c>
      <c r="AI73">
        <f>AH73*(1+'RAW data extract'!AI$82)</f>
        <v>43.365140950392608</v>
      </c>
      <c r="AJ73">
        <f>AI73*(1+'RAW data extract'!AJ$82)</f>
        <v>42.462755994457751</v>
      </c>
      <c r="AK73">
        <f>AJ73*(1+'RAW data extract'!AK$82)</f>
        <v>41.378478536387448</v>
      </c>
      <c r="AL73">
        <f>AK73*(1+'RAW data extract'!AL$82)</f>
        <v>40.188891078967643</v>
      </c>
      <c r="AM73">
        <f>AL73*(1+'RAW data extract'!AM$82)</f>
        <v>38.917379993431418</v>
      </c>
      <c r="AN73">
        <f>AM73*(1+'RAW data extract'!AN$82)</f>
        <v>37.626411354660661</v>
      </c>
      <c r="AO73">
        <f>AN73*(1+'RAW data extract'!AO$82)</f>
        <v>36.322487838954544</v>
      </c>
      <c r="AP73">
        <f>AO73*(1+'RAW data extract'!AP$82)</f>
        <v>35.01846016394186</v>
      </c>
      <c r="AQ73">
        <f>AP73*(1+'RAW data extract'!AQ$82)</f>
        <v>33.721876534017376</v>
      </c>
      <c r="AR73">
        <f>AQ73*(1+'RAW data extract'!AR$82)</f>
        <v>32.487240463715501</v>
      </c>
      <c r="AS73">
        <f>AR73*(1+'RAW data extract'!AS$82)</f>
        <v>31.276496921485311</v>
      </c>
      <c r="AT73">
        <f>AS73*(1+'RAW data extract'!AT$82)</f>
        <v>30.09938446796934</v>
      </c>
      <c r="AU73">
        <f>AT73*(1+'RAW data extract'!AU$82)</f>
        <v>28.92227201445337</v>
      </c>
      <c r="AV73">
        <f>AU73*(1+'RAW data extract'!AV$82)</f>
        <v>27.745159560937399</v>
      </c>
      <c r="AW73">
        <f>AV73*(1+'RAW data extract'!AW$82)</f>
        <v>26.568047107421435</v>
      </c>
      <c r="AX73">
        <f>AW73*(1+'RAW data extract'!AX$82)</f>
        <v>25.395664516754579</v>
      </c>
      <c r="AY73">
        <f>AX73*(1+'RAW data extract'!AY$82)</f>
        <v>24.213613380881775</v>
      </c>
      <c r="AZ73">
        <f>AY73*(1+'RAW data extract'!AZ$82)</f>
        <v>23.022841112293325</v>
      </c>
      <c r="BA73">
        <f>AZ73*(1+'RAW data extract'!BA$82)</f>
        <v>21.852705850023725</v>
      </c>
      <c r="BB73">
        <f>BA73*(1+'RAW data extract'!BB$82)</f>
        <v>20.669522617697965</v>
      </c>
      <c r="BC73">
        <f>BB73*(1+'RAW data extract'!BC$82)</f>
        <v>19.486912096838914</v>
      </c>
      <c r="BD73">
        <f>BC73*(1+'RAW data extract'!BD$82)</f>
        <v>18.307102692742951</v>
      </c>
      <c r="BE73">
        <f>BD73*(1+'RAW data extract'!BE$82)</f>
        <v>17.128635696233861</v>
      </c>
      <c r="BF73">
        <f>BE73*(1+'RAW data extract'!BF$82)</f>
        <v>17.128635696233861</v>
      </c>
      <c r="BG73">
        <f>BF73*(1+'RAW data extract'!BG$82)</f>
        <v>17.128635696233861</v>
      </c>
      <c r="BH73">
        <f>BG73*(1+'RAW data extract'!BH$82)</f>
        <v>17.128635696233861</v>
      </c>
    </row>
    <row r="74" spans="1:60" x14ac:dyDescent="0.3">
      <c r="A74" s="4" t="s">
        <v>9</v>
      </c>
      <c r="B74" s="4" t="s">
        <v>10</v>
      </c>
      <c r="C74" s="4" t="s">
        <v>31</v>
      </c>
      <c r="D74" s="4" t="s">
        <v>18</v>
      </c>
      <c r="E74" s="4" t="s">
        <v>13</v>
      </c>
      <c r="F74" s="4" t="s">
        <v>14</v>
      </c>
      <c r="G74" s="4" t="s">
        <v>14</v>
      </c>
      <c r="H74" s="4" t="s">
        <v>15</v>
      </c>
      <c r="I74" s="4" t="s">
        <v>16</v>
      </c>
      <c r="J74" s="8">
        <f>SUMIFS('Eurostat comsumption'!J$2:J$185,'Eurostat comsumption'!$C$2:$C$185,$C74,'Eurostat comsumption'!$D$2:$D$185,$D74)</f>
        <v>0</v>
      </c>
      <c r="K74" s="8">
        <f>SUMIFS('Eurostat comsumption'!K$2:K$185,'Eurostat comsumption'!$C$2:$C$185,$C74,'Eurostat comsumption'!$D$2:$D$185,$D74)</f>
        <v>0</v>
      </c>
      <c r="L74" s="8">
        <f>SUMIFS('Eurostat comsumption'!L$2:L$185,'Eurostat comsumption'!$C$2:$C$185,$C74,'Eurostat comsumption'!$D$2:$D$185,$D74)</f>
        <v>0</v>
      </c>
      <c r="M74" s="8">
        <f>SUMIFS('Eurostat comsumption'!M$2:M$185,'Eurostat comsumption'!$C$2:$C$185,$C74,'Eurostat comsumption'!$D$2:$D$185,$D74)</f>
        <v>0</v>
      </c>
      <c r="N74" s="8">
        <f>SUMIFS('Eurostat comsumption'!N$2:N$185,'Eurostat comsumption'!$C$2:$C$185,$C74,'Eurostat comsumption'!$D$2:$D$185,$D74)</f>
        <v>0</v>
      </c>
      <c r="O74" s="8">
        <f>SUMIFS('Eurostat comsumption'!O$2:O$185,'Eurostat comsumption'!$C$2:$C$185,$C74,'Eurostat comsumption'!$D$2:$D$185,$D74)</f>
        <v>0</v>
      </c>
      <c r="P74" s="8">
        <f>SUMIFS('Eurostat comsumption'!P$2:P$185,'Eurostat comsumption'!$C$2:$C$185,$C74,'Eurostat comsumption'!$D$2:$D$185,$D74)</f>
        <v>0</v>
      </c>
      <c r="Q74" s="8">
        <f>SUMIFS('Eurostat comsumption'!Q$2:Q$185,'Eurostat comsumption'!$C$2:$C$185,$C74,'Eurostat comsumption'!$D$2:$D$185,$D74)</f>
        <v>0</v>
      </c>
      <c r="R74" s="8">
        <f>SUMIFS('Eurostat comsumption'!R$2:R$185,'Eurostat comsumption'!$C$2:$C$185,$C74,'Eurostat comsumption'!$D$2:$D$185,$D74)</f>
        <v>0</v>
      </c>
      <c r="S74" s="8">
        <f>SUMIFS('Eurostat comsumption'!S$2:S$185,'Eurostat comsumption'!$C$2:$C$185,$C74,'Eurostat comsumption'!$D$2:$D$185,$D74)</f>
        <v>0</v>
      </c>
      <c r="T74" s="8">
        <f>SUMIFS('Eurostat comsumption'!T$2:T$185,'Eurostat comsumption'!$C$2:$C$185,$C74,'Eurostat comsumption'!$D$2:$D$185,$D74)</f>
        <v>0</v>
      </c>
      <c r="U74" s="8">
        <f>SUMIFS('Eurostat comsumption'!U$2:U$185,'Eurostat comsumption'!$C$2:$C$185,$C74,'Eurostat comsumption'!$D$2:$D$185,$D74)</f>
        <v>0</v>
      </c>
      <c r="V74" s="8">
        <f>SUMIFS('Eurostat comsumption'!V$2:V$185,'Eurostat comsumption'!$C$2:$C$185,$C74,'Eurostat comsumption'!$D$2:$D$185,$D74)</f>
        <v>0</v>
      </c>
      <c r="W74" s="8">
        <f>SUMIFS('Eurostat comsumption'!W$2:W$185,'Eurostat comsumption'!$C$2:$C$185,$C74,'Eurostat comsumption'!$D$2:$D$185,$D74)</f>
        <v>0</v>
      </c>
      <c r="X74" s="8">
        <f>SUMIFS('Eurostat comsumption'!X$2:X$185,'Eurostat comsumption'!$C$2:$C$185,$C74,'Eurostat comsumption'!$D$2:$D$185,$D74)</f>
        <v>0</v>
      </c>
      <c r="Y74" s="8">
        <f>SUMIFS('Eurostat comsumption'!Y$2:Y$185,'Eurostat comsumption'!$C$2:$C$185,$C74,'Eurostat comsumption'!$D$2:$D$185,$D74)</f>
        <v>0</v>
      </c>
      <c r="Z74" s="8">
        <f>SUMIFS('Eurostat comsumption'!Z$2:Z$185,'Eurostat comsumption'!$C$2:$C$185,$C74,'Eurostat comsumption'!$D$2:$D$185,$D74)</f>
        <v>0</v>
      </c>
      <c r="AA74">
        <f>Z74*(1+'RAW data extract'!AA$82)</f>
        <v>0</v>
      </c>
      <c r="AB74">
        <f>AA74*(1+'RAW data extract'!AB$82)</f>
        <v>0</v>
      </c>
      <c r="AC74">
        <f>AB74*(1+'RAW data extract'!AC$82)</f>
        <v>0</v>
      </c>
      <c r="AD74">
        <f>AC74*(1+'RAW data extract'!AD$82)</f>
        <v>0</v>
      </c>
      <c r="AE74">
        <f>AD74*(1+'RAW data extract'!AE$82)</f>
        <v>0</v>
      </c>
      <c r="AF74">
        <f>AE74*(1+'RAW data extract'!AF$82)</f>
        <v>0</v>
      </c>
      <c r="AG74">
        <f>AF74*(1+'RAW data extract'!AG$82)</f>
        <v>0</v>
      </c>
      <c r="AH74">
        <f>AG74*(1+'RAW data extract'!AH$82)</f>
        <v>0</v>
      </c>
      <c r="AI74">
        <f>AH74*(1+'RAW data extract'!AI$82)</f>
        <v>0</v>
      </c>
      <c r="AJ74">
        <f>AI74*(1+'RAW data extract'!AJ$82)</f>
        <v>0</v>
      </c>
      <c r="AK74">
        <f>AJ74*(1+'RAW data extract'!AK$82)</f>
        <v>0</v>
      </c>
      <c r="AL74">
        <f>AK74*(1+'RAW data extract'!AL$82)</f>
        <v>0</v>
      </c>
      <c r="AM74">
        <f>AL74*(1+'RAW data extract'!AM$82)</f>
        <v>0</v>
      </c>
      <c r="AN74">
        <f>AM74*(1+'RAW data extract'!AN$82)</f>
        <v>0</v>
      </c>
      <c r="AO74">
        <f>AN74*(1+'RAW data extract'!AO$82)</f>
        <v>0</v>
      </c>
      <c r="AP74">
        <f>AO74*(1+'RAW data extract'!AP$82)</f>
        <v>0</v>
      </c>
      <c r="AQ74">
        <f>AP74*(1+'RAW data extract'!AQ$82)</f>
        <v>0</v>
      </c>
      <c r="AR74">
        <f>AQ74*(1+'RAW data extract'!AR$82)</f>
        <v>0</v>
      </c>
      <c r="AS74">
        <f>AR74*(1+'RAW data extract'!AS$82)</f>
        <v>0</v>
      </c>
      <c r="AT74">
        <f>AS74*(1+'RAW data extract'!AT$82)</f>
        <v>0</v>
      </c>
      <c r="AU74">
        <f>AT74*(1+'RAW data extract'!AU$82)</f>
        <v>0</v>
      </c>
      <c r="AV74">
        <f>AU74*(1+'RAW data extract'!AV$82)</f>
        <v>0</v>
      </c>
      <c r="AW74">
        <f>AV74*(1+'RAW data extract'!AW$82)</f>
        <v>0</v>
      </c>
      <c r="AX74">
        <f>AW74*(1+'RAW data extract'!AX$82)</f>
        <v>0</v>
      </c>
      <c r="AY74">
        <f>AX74*(1+'RAW data extract'!AY$82)</f>
        <v>0</v>
      </c>
      <c r="AZ74">
        <f>AY74*(1+'RAW data extract'!AZ$82)</f>
        <v>0</v>
      </c>
      <c r="BA74">
        <f>AZ74*(1+'RAW data extract'!BA$82)</f>
        <v>0</v>
      </c>
      <c r="BB74">
        <f>BA74*(1+'RAW data extract'!BB$82)</f>
        <v>0</v>
      </c>
      <c r="BC74">
        <f>BB74*(1+'RAW data extract'!BC$82)</f>
        <v>0</v>
      </c>
      <c r="BD74">
        <f>BC74*(1+'RAW data extract'!BD$82)</f>
        <v>0</v>
      </c>
      <c r="BE74">
        <f>BD74*(1+'RAW data extract'!BE$82)</f>
        <v>0</v>
      </c>
      <c r="BF74">
        <f>BE74*(1+'RAW data extract'!BF$82)</f>
        <v>0</v>
      </c>
      <c r="BG74">
        <f>BF74*(1+'RAW data extract'!BG$82)</f>
        <v>0</v>
      </c>
      <c r="BH74">
        <f>BG74*(1+'RAW data extract'!BH$82)</f>
        <v>0</v>
      </c>
    </row>
    <row r="75" spans="1:60" x14ac:dyDescent="0.3">
      <c r="A75" s="4" t="s">
        <v>9</v>
      </c>
      <c r="B75" s="4" t="s">
        <v>10</v>
      </c>
      <c r="C75" s="4" t="s">
        <v>31</v>
      </c>
      <c r="D75" s="4" t="s">
        <v>19</v>
      </c>
      <c r="E75" s="4" t="s">
        <v>13</v>
      </c>
      <c r="F75" s="4" t="s">
        <v>14</v>
      </c>
      <c r="G75" s="4" t="s">
        <v>14</v>
      </c>
      <c r="H75" s="4" t="s">
        <v>15</v>
      </c>
      <c r="I75" s="4" t="s">
        <v>16</v>
      </c>
      <c r="J75" s="8">
        <f>SUMIFS('Eurostat comsumption'!J$2:J$185,'Eurostat comsumption'!$C$2:$C$185,$C75,'Eurostat comsumption'!$D$2:$D$185,$D75)</f>
        <v>87.3</v>
      </c>
      <c r="K75" s="8">
        <f>SUMIFS('Eurostat comsumption'!K$2:K$185,'Eurostat comsumption'!$C$2:$C$185,$C75,'Eurostat comsumption'!$D$2:$D$185,$D75)</f>
        <v>88.7</v>
      </c>
      <c r="L75" s="8">
        <f>SUMIFS('Eurostat comsumption'!L$2:L$185,'Eurostat comsumption'!$C$2:$C$185,$C75,'Eurostat comsumption'!$D$2:$D$185,$D75)</f>
        <v>87.3</v>
      </c>
      <c r="M75" s="8">
        <f>SUMIFS('Eurostat comsumption'!M$2:M$185,'Eurostat comsumption'!$C$2:$C$185,$C75,'Eurostat comsumption'!$D$2:$D$185,$D75)</f>
        <v>89.9</v>
      </c>
      <c r="N75" s="8">
        <f>SUMIFS('Eurostat comsumption'!N$2:N$185,'Eurostat comsumption'!$C$2:$C$185,$C75,'Eurostat comsumption'!$D$2:$D$185,$D75)</f>
        <v>94</v>
      </c>
      <c r="O75" s="8">
        <f>SUMIFS('Eurostat comsumption'!O$2:O$185,'Eurostat comsumption'!$C$2:$C$185,$C75,'Eurostat comsumption'!$D$2:$D$185,$D75)</f>
        <v>94.2</v>
      </c>
      <c r="P75" s="8">
        <f>SUMIFS('Eurostat comsumption'!P$2:P$185,'Eurostat comsumption'!$C$2:$C$185,$C75,'Eurostat comsumption'!$D$2:$D$185,$D75)</f>
        <v>103.1</v>
      </c>
      <c r="Q75" s="8">
        <f>SUMIFS('Eurostat comsumption'!Q$2:Q$185,'Eurostat comsumption'!$C$2:$C$185,$C75,'Eurostat comsumption'!$D$2:$D$185,$D75)</f>
        <v>105.1</v>
      </c>
      <c r="R75" s="8">
        <f>SUMIFS('Eurostat comsumption'!R$2:R$185,'Eurostat comsumption'!$C$2:$C$185,$C75,'Eurostat comsumption'!$D$2:$D$185,$D75)</f>
        <v>102.7</v>
      </c>
      <c r="S75" s="8">
        <f>SUMIFS('Eurostat comsumption'!S$2:S$185,'Eurostat comsumption'!$C$2:$C$185,$C75,'Eurostat comsumption'!$D$2:$D$185,$D75)</f>
        <v>103.3</v>
      </c>
      <c r="T75" s="8">
        <f>SUMIFS('Eurostat comsumption'!T$2:T$185,'Eurostat comsumption'!$C$2:$C$185,$C75,'Eurostat comsumption'!$D$2:$D$185,$D75)</f>
        <v>95.1</v>
      </c>
      <c r="U75" s="8">
        <f>SUMIFS('Eurostat comsumption'!U$2:U$185,'Eurostat comsumption'!$C$2:$C$185,$C75,'Eurostat comsumption'!$D$2:$D$185,$D75)</f>
        <v>96</v>
      </c>
      <c r="V75" s="8">
        <f>SUMIFS('Eurostat comsumption'!V$2:V$185,'Eurostat comsumption'!$C$2:$C$185,$C75,'Eurostat comsumption'!$D$2:$D$185,$D75)</f>
        <v>84.5</v>
      </c>
      <c r="W75" s="8">
        <f>SUMIFS('Eurostat comsumption'!W$2:W$185,'Eurostat comsumption'!$C$2:$C$185,$C75,'Eurostat comsumption'!$D$2:$D$185,$D75)</f>
        <v>105.5</v>
      </c>
      <c r="X75" s="8">
        <f>SUMIFS('Eurostat comsumption'!X$2:X$185,'Eurostat comsumption'!$C$2:$C$185,$C75,'Eurostat comsumption'!$D$2:$D$185,$D75)</f>
        <v>99.4</v>
      </c>
      <c r="Y75" s="8">
        <f>SUMIFS('Eurostat comsumption'!Y$2:Y$185,'Eurostat comsumption'!$C$2:$C$185,$C75,'Eurostat comsumption'!$D$2:$D$185,$D75)</f>
        <v>100.7</v>
      </c>
      <c r="Z75" s="8">
        <f>SUMIFS('Eurostat comsumption'!Z$2:Z$185,'Eurostat comsumption'!$C$2:$C$185,$C75,'Eurostat comsumption'!$D$2:$D$185,$D75)</f>
        <v>101.2</v>
      </c>
      <c r="AA75">
        <f>Z75*(1+'RAW data extract'!AA$82)</f>
        <v>100.41421045317702</v>
      </c>
      <c r="AB75">
        <f>AA75*(1+'RAW data extract'!AB$82)</f>
        <v>99.677772249895085</v>
      </c>
      <c r="AC75">
        <f>AB75*(1+'RAW data extract'!AC$82)</f>
        <v>98.857222676240923</v>
      </c>
      <c r="AD75">
        <f>AC75*(1+'RAW data extract'!AD$82)</f>
        <v>97.972276772288183</v>
      </c>
      <c r="AE75">
        <f>AD75*(1+'RAW data extract'!AE$82)</f>
        <v>96.879241707886649</v>
      </c>
      <c r="AF75">
        <f>AE75*(1+'RAW data extract'!AF$82)</f>
        <v>95.731961028413878</v>
      </c>
      <c r="AG75">
        <f>AF75*(1+'RAW data extract'!AG$82)</f>
        <v>94.5071729486084</v>
      </c>
      <c r="AH75">
        <f>AG75*(1+'RAW data extract'!AH$82)</f>
        <v>93.083354368032971</v>
      </c>
      <c r="AI75">
        <f>AH75*(1+'RAW data extract'!AI$82)</f>
        <v>91.428172170411074</v>
      </c>
      <c r="AJ75">
        <f>AI75*(1+'RAW data extract'!AJ$82)</f>
        <v>89.525643888315088</v>
      </c>
      <c r="AK75">
        <f>AJ75*(1+'RAW data extract'!AK$82)</f>
        <v>87.239625580883541</v>
      </c>
      <c r="AL75">
        <f>AK75*(1+'RAW data extract'!AL$82)</f>
        <v>84.731578691490114</v>
      </c>
      <c r="AM75">
        <f>AL75*(1+'RAW data extract'!AM$82)</f>
        <v>82.050809486151238</v>
      </c>
      <c r="AN75">
        <f>AM75*(1+'RAW data extract'!AN$82)</f>
        <v>79.329017272742888</v>
      </c>
      <c r="AO75">
        <f>AN75*(1+'RAW data extract'!AO$82)</f>
        <v>76.579911860462488</v>
      </c>
      <c r="AP75">
        <f>AO75*(1+'RAW data extract'!AP$82)</f>
        <v>73.830586845644078</v>
      </c>
      <c r="AQ75">
        <f>AP75*(1+'RAW data extract'!AQ$82)</f>
        <v>71.096956359219959</v>
      </c>
      <c r="AR75">
        <f>AQ75*(1+'RAW data extract'!AR$82)</f>
        <v>68.493931977666847</v>
      </c>
      <c r="AS75">
        <f>AR75*(1+'RAW data extract'!AS$82)</f>
        <v>65.941281009464859</v>
      </c>
      <c r="AT75">
        <f>AS75*(1+'RAW data extract'!AT$82)</f>
        <v>63.459535586635354</v>
      </c>
      <c r="AU75">
        <f>AT75*(1+'RAW data extract'!AU$82)</f>
        <v>60.977790163805849</v>
      </c>
      <c r="AV75">
        <f>AU75*(1+'RAW data extract'!AV$82)</f>
        <v>58.496044740976345</v>
      </c>
      <c r="AW75">
        <f>AV75*(1+'RAW data extract'!AW$82)</f>
        <v>56.014299318146854</v>
      </c>
      <c r="AX75">
        <f>AW75*(1+'RAW data extract'!AX$82)</f>
        <v>53.542526022824234</v>
      </c>
      <c r="AY75">
        <f>AX75*(1+'RAW data extract'!AY$82)</f>
        <v>51.050368211359071</v>
      </c>
      <c r="AZ75">
        <f>AY75*(1+'RAW data extract'!AZ$82)</f>
        <v>48.53982334508509</v>
      </c>
      <c r="BA75">
        <f>AZ75*(1+'RAW data extract'!BA$82)</f>
        <v>46.072788167133353</v>
      </c>
      <c r="BB75">
        <f>BA75*(1+'RAW data extract'!BB$82)</f>
        <v>43.578243518979875</v>
      </c>
      <c r="BC75">
        <f>BB75*(1+'RAW data extract'!BC$82)</f>
        <v>41.084906337502048</v>
      </c>
      <c r="BD75">
        <f>BC75*(1+'RAW data extract'!BD$82)</f>
        <v>38.597474843866394</v>
      </c>
      <c r="BE75">
        <f>BD75*(1+'RAW data extract'!BE$82)</f>
        <v>36.11287359289306</v>
      </c>
      <c r="BF75">
        <f>BE75*(1+'RAW data extract'!BF$82)</f>
        <v>36.11287359289306</v>
      </c>
      <c r="BG75">
        <f>BF75*(1+'RAW data extract'!BG$82)</f>
        <v>36.11287359289306</v>
      </c>
      <c r="BH75">
        <f>BG75*(1+'RAW data extract'!BH$82)</f>
        <v>36.11287359289306</v>
      </c>
    </row>
    <row r="76" spans="1:60" x14ac:dyDescent="0.3">
      <c r="A76" s="4" t="s">
        <v>9</v>
      </c>
      <c r="B76" s="4" t="s">
        <v>10</v>
      </c>
      <c r="C76" s="4" t="s">
        <v>31</v>
      </c>
      <c r="D76" s="4" t="s">
        <v>20</v>
      </c>
      <c r="E76" s="4" t="s">
        <v>13</v>
      </c>
      <c r="F76" s="4" t="s">
        <v>14</v>
      </c>
      <c r="G76" s="4" t="s">
        <v>14</v>
      </c>
      <c r="H76" s="4" t="s">
        <v>15</v>
      </c>
      <c r="I76" s="4" t="s">
        <v>16</v>
      </c>
      <c r="J76" s="8">
        <f>SUMIFS('Eurostat comsumption'!J$2:J$185,'Eurostat comsumption'!$C$2:$C$185,$C76,'Eurostat comsumption'!$D$2:$D$185,$D76)</f>
        <v>0</v>
      </c>
      <c r="K76" s="8">
        <f>SUMIFS('Eurostat comsumption'!K$2:K$185,'Eurostat comsumption'!$C$2:$C$185,$C76,'Eurostat comsumption'!$D$2:$D$185,$D76)</f>
        <v>0</v>
      </c>
      <c r="L76" s="8">
        <f>SUMIFS('Eurostat comsumption'!L$2:L$185,'Eurostat comsumption'!$C$2:$C$185,$C76,'Eurostat comsumption'!$D$2:$D$185,$D76)</f>
        <v>0</v>
      </c>
      <c r="M76" s="8">
        <f>SUMIFS('Eurostat comsumption'!M$2:M$185,'Eurostat comsumption'!$C$2:$C$185,$C76,'Eurostat comsumption'!$D$2:$D$185,$D76)</f>
        <v>0</v>
      </c>
      <c r="N76" s="8">
        <f>SUMIFS('Eurostat comsumption'!N$2:N$185,'Eurostat comsumption'!$C$2:$C$185,$C76,'Eurostat comsumption'!$D$2:$D$185,$D76)</f>
        <v>0</v>
      </c>
      <c r="O76" s="8">
        <f>SUMIFS('Eurostat comsumption'!O$2:O$185,'Eurostat comsumption'!$C$2:$C$185,$C76,'Eurostat comsumption'!$D$2:$D$185,$D76)</f>
        <v>2.6</v>
      </c>
      <c r="P76" s="8">
        <f>SUMIFS('Eurostat comsumption'!P$2:P$185,'Eurostat comsumption'!$C$2:$C$185,$C76,'Eurostat comsumption'!$D$2:$D$185,$D76)</f>
        <v>10.9</v>
      </c>
      <c r="Q76" s="8">
        <f>SUMIFS('Eurostat comsumption'!Q$2:Q$185,'Eurostat comsumption'!$C$2:$C$185,$C76,'Eurostat comsumption'!$D$2:$D$185,$D76)</f>
        <v>28.6</v>
      </c>
      <c r="R76" s="8">
        <f>SUMIFS('Eurostat comsumption'!R$2:R$185,'Eurostat comsumption'!$C$2:$C$185,$C76,'Eurostat comsumption'!$D$2:$D$185,$D76)</f>
        <v>164.6</v>
      </c>
      <c r="S76" s="8">
        <f>SUMIFS('Eurostat comsumption'!S$2:S$185,'Eurostat comsumption'!$C$2:$C$185,$C76,'Eurostat comsumption'!$D$2:$D$185,$D76)</f>
        <v>169.1</v>
      </c>
      <c r="T76" s="8">
        <f>SUMIFS('Eurostat comsumption'!T$2:T$185,'Eurostat comsumption'!$C$2:$C$185,$C76,'Eurostat comsumption'!$D$2:$D$185,$D76)</f>
        <v>174.8</v>
      </c>
      <c r="U76" s="8">
        <f>SUMIFS('Eurostat comsumption'!U$2:U$185,'Eurostat comsumption'!$C$2:$C$185,$C76,'Eurostat comsumption'!$D$2:$D$185,$D76)</f>
        <v>159.4</v>
      </c>
      <c r="V76" s="8">
        <f>SUMIFS('Eurostat comsumption'!V$2:V$185,'Eurostat comsumption'!$C$2:$C$185,$C76,'Eurostat comsumption'!$D$2:$D$185,$D76)</f>
        <v>153.80000000000001</v>
      </c>
      <c r="W76" s="8">
        <f>SUMIFS('Eurostat comsumption'!W$2:W$185,'Eurostat comsumption'!$C$2:$C$185,$C76,'Eurostat comsumption'!$D$2:$D$185,$D76)</f>
        <v>136.80000000000001</v>
      </c>
      <c r="X76" s="8">
        <f>SUMIFS('Eurostat comsumption'!X$2:X$185,'Eurostat comsumption'!$C$2:$C$185,$C76,'Eurostat comsumption'!$D$2:$D$185,$D76)</f>
        <v>188.4</v>
      </c>
      <c r="Y76" s="8">
        <f>SUMIFS('Eurostat comsumption'!Y$2:Y$185,'Eurostat comsumption'!$C$2:$C$185,$C76,'Eurostat comsumption'!$D$2:$D$185,$D76)</f>
        <v>175.1</v>
      </c>
      <c r="Z76" s="8">
        <f>SUMIFS('Eurostat comsumption'!Z$2:Z$185,'Eurostat comsumption'!$C$2:$C$185,$C76,'Eurostat comsumption'!$D$2:$D$185,$D76)</f>
        <v>187.1</v>
      </c>
      <c r="AA76">
        <f>Z76*(1+'RAW data extract'!AA$82)</f>
        <v>185.64722110463853</v>
      </c>
      <c r="AB76">
        <f>AA76*(1+'RAW data extract'!AB$82)</f>
        <v>184.2856836754483</v>
      </c>
      <c r="AC76">
        <f>AB76*(1+'RAW data extract'!AC$82)</f>
        <v>182.76863994787229</v>
      </c>
      <c r="AD76">
        <f>AC76*(1+'RAW data extract'!AD$82)</f>
        <v>181.13253936852882</v>
      </c>
      <c r="AE76">
        <f>AD76*(1+'RAW data extract'!AE$82)</f>
        <v>179.11172058839514</v>
      </c>
      <c r="AF76">
        <f>AE76*(1+'RAW data extract'!AF$82)</f>
        <v>176.99061174324342</v>
      </c>
      <c r="AG76">
        <f>AF76*(1+'RAW data extract'!AG$82)</f>
        <v>174.72620611348447</v>
      </c>
      <c r="AH76">
        <f>AG76*(1+'RAW data extract'!AH$82)</f>
        <v>172.09383006184748</v>
      </c>
      <c r="AI76">
        <f>AH76*(1+'RAW data extract'!AI$82)</f>
        <v>169.03370566288447</v>
      </c>
      <c r="AJ76">
        <f>AI76*(1+'RAW data extract'!AJ$82)</f>
        <v>165.51628430339673</v>
      </c>
      <c r="AK76">
        <f>AJ76*(1+'RAW data extract'!AK$82)</f>
        <v>161.28986112829352</v>
      </c>
      <c r="AL76">
        <f>AK76*(1+'RAW data extract'!AL$82)</f>
        <v>156.65294835155925</v>
      </c>
      <c r="AM76">
        <f>AL76*(1+'RAW data extract'!AM$82)</f>
        <v>151.69670409939616</v>
      </c>
      <c r="AN76">
        <f>AM76*(1+'RAW data extract'!AN$82)</f>
        <v>146.66461592618765</v>
      </c>
      <c r="AO76">
        <f>AN76*(1+'RAW data extract'!AO$82)</f>
        <v>141.5820307222582</v>
      </c>
      <c r="AP76">
        <f>AO76*(1+'RAW data extract'!AP$82)</f>
        <v>136.49903951403169</v>
      </c>
      <c r="AQ76">
        <f>AP76*(1+'RAW data extract'!AQ$82)</f>
        <v>131.44506457322188</v>
      </c>
      <c r="AR76">
        <f>AQ76*(1+'RAW data extract'!AR$82)</f>
        <v>126.63255605752437</v>
      </c>
      <c r="AS76">
        <f>AR76*(1+'RAW data extract'!AS$82)</f>
        <v>121.91317862520627</v>
      </c>
      <c r="AT76">
        <f>AS76*(1+'RAW data extract'!AT$82)</f>
        <v>117.32489237410547</v>
      </c>
      <c r="AU76">
        <f>AT76*(1+'RAW data extract'!AU$82)</f>
        <v>112.73660612300468</v>
      </c>
      <c r="AV76">
        <f>AU76*(1+'RAW data extract'!AV$82)</f>
        <v>108.14831987190388</v>
      </c>
      <c r="AW76">
        <f>AV76*(1+'RAW data extract'!AW$82)</f>
        <v>103.56003362080311</v>
      </c>
      <c r="AX76">
        <f>AW76*(1+'RAW data extract'!AX$82)</f>
        <v>98.990183980932926</v>
      </c>
      <c r="AY76">
        <f>AX76*(1+'RAW data extract'!AY$82)</f>
        <v>94.382647157562062</v>
      </c>
      <c r="AZ76">
        <f>AY76*(1+'RAW data extract'!AZ$82)</f>
        <v>89.741116085626672</v>
      </c>
      <c r="BA76">
        <f>AZ76*(1+'RAW data extract'!BA$82)</f>
        <v>85.18002634457163</v>
      </c>
      <c r="BB76">
        <f>BA76*(1+'RAW data extract'!BB$82)</f>
        <v>80.568076703568508</v>
      </c>
      <c r="BC76">
        <f>BB76*(1+'RAW data extract'!BC$82)</f>
        <v>75.958359444136676</v>
      </c>
      <c r="BD76">
        <f>BC76*(1+'RAW data extract'!BD$82)</f>
        <v>71.359560704420957</v>
      </c>
      <c r="BE76">
        <f>BD76*(1+'RAW data extract'!BE$82)</f>
        <v>66.765994557611563</v>
      </c>
      <c r="BF76">
        <f>BE76*(1+'RAW data extract'!BF$82)</f>
        <v>66.765994557611563</v>
      </c>
      <c r="BG76">
        <f>BF76*(1+'RAW data extract'!BG$82)</f>
        <v>66.765994557611563</v>
      </c>
      <c r="BH76">
        <f>BG76*(1+'RAW data extract'!BH$82)</f>
        <v>66.765994557611563</v>
      </c>
    </row>
    <row r="77" spans="1:60" x14ac:dyDescent="0.3">
      <c r="A77" s="4" t="s">
        <v>9</v>
      </c>
      <c r="B77" s="4" t="s">
        <v>10</v>
      </c>
      <c r="C77" s="4" t="s">
        <v>31</v>
      </c>
      <c r="D77" s="4" t="s">
        <v>21</v>
      </c>
      <c r="E77" s="4" t="s">
        <v>13</v>
      </c>
      <c r="F77" s="4" t="s">
        <v>14</v>
      </c>
      <c r="G77" s="4" t="s">
        <v>14</v>
      </c>
      <c r="H77" s="4" t="s">
        <v>15</v>
      </c>
      <c r="I77" s="4" t="s">
        <v>16</v>
      </c>
      <c r="J77" s="8">
        <f>SUMIFS('Eurostat comsumption'!J$2:J$185,'Eurostat comsumption'!$C$2:$C$185,$C77,'Eurostat comsumption'!$D$2:$D$185,$D77)</f>
        <v>1.8</v>
      </c>
      <c r="K77" s="8">
        <f>SUMIFS('Eurostat comsumption'!K$2:K$185,'Eurostat comsumption'!$C$2:$C$185,$C77,'Eurostat comsumption'!$D$2:$D$185,$D77)</f>
        <v>6.2</v>
      </c>
      <c r="L77" s="8">
        <f>SUMIFS('Eurostat comsumption'!L$2:L$185,'Eurostat comsumption'!$C$2:$C$185,$C77,'Eurostat comsumption'!$D$2:$D$185,$D77)</f>
        <v>6.6</v>
      </c>
      <c r="M77" s="8">
        <f>SUMIFS('Eurostat comsumption'!M$2:M$185,'Eurostat comsumption'!$C$2:$C$185,$C77,'Eurostat comsumption'!$D$2:$D$185,$D77)</f>
        <v>4.5</v>
      </c>
      <c r="N77" s="8">
        <f>SUMIFS('Eurostat comsumption'!N$2:N$185,'Eurostat comsumption'!$C$2:$C$185,$C77,'Eurostat comsumption'!$D$2:$D$185,$D77)</f>
        <v>4.5</v>
      </c>
      <c r="O77" s="8">
        <f>SUMIFS('Eurostat comsumption'!O$2:O$185,'Eurostat comsumption'!$C$2:$C$185,$C77,'Eurostat comsumption'!$D$2:$D$185,$D77)</f>
        <v>4.9000000000000004</v>
      </c>
      <c r="P77" s="8">
        <f>SUMIFS('Eurostat comsumption'!P$2:P$185,'Eurostat comsumption'!$C$2:$C$185,$C77,'Eurostat comsumption'!$D$2:$D$185,$D77)</f>
        <v>0</v>
      </c>
      <c r="Q77" s="8">
        <f>SUMIFS('Eurostat comsumption'!Q$2:Q$185,'Eurostat comsumption'!$C$2:$C$185,$C77,'Eurostat comsumption'!$D$2:$D$185,$D77)</f>
        <v>0</v>
      </c>
      <c r="R77" s="8">
        <f>SUMIFS('Eurostat comsumption'!R$2:R$185,'Eurostat comsumption'!$C$2:$C$185,$C77,'Eurostat comsumption'!$D$2:$D$185,$D77)</f>
        <v>0</v>
      </c>
      <c r="S77" s="8">
        <f>SUMIFS('Eurostat comsumption'!S$2:S$185,'Eurostat comsumption'!$C$2:$C$185,$C77,'Eurostat comsumption'!$D$2:$D$185,$D77)</f>
        <v>0</v>
      </c>
      <c r="T77" s="8">
        <f>SUMIFS('Eurostat comsumption'!T$2:T$185,'Eurostat comsumption'!$C$2:$C$185,$C77,'Eurostat comsumption'!$D$2:$D$185,$D77)</f>
        <v>0</v>
      </c>
      <c r="U77" s="8">
        <f>SUMIFS('Eurostat comsumption'!U$2:U$185,'Eurostat comsumption'!$C$2:$C$185,$C77,'Eurostat comsumption'!$D$2:$D$185,$D77)</f>
        <v>0</v>
      </c>
      <c r="V77" s="8">
        <f>SUMIFS('Eurostat comsumption'!V$2:V$185,'Eurostat comsumption'!$C$2:$C$185,$C77,'Eurostat comsumption'!$D$2:$D$185,$D77)</f>
        <v>0</v>
      </c>
      <c r="W77" s="8">
        <f>SUMIFS('Eurostat comsumption'!W$2:W$185,'Eurostat comsumption'!$C$2:$C$185,$C77,'Eurostat comsumption'!$D$2:$D$185,$D77)</f>
        <v>0</v>
      </c>
      <c r="X77" s="8">
        <f>SUMIFS('Eurostat comsumption'!X$2:X$185,'Eurostat comsumption'!$C$2:$C$185,$C77,'Eurostat comsumption'!$D$2:$D$185,$D77)</f>
        <v>0</v>
      </c>
      <c r="Y77" s="8">
        <f>SUMIFS('Eurostat comsumption'!Y$2:Y$185,'Eurostat comsumption'!$C$2:$C$185,$C77,'Eurostat comsumption'!$D$2:$D$185,$D77)</f>
        <v>0</v>
      </c>
      <c r="Z77" s="8">
        <f>SUMIFS('Eurostat comsumption'!Z$2:Z$185,'Eurostat comsumption'!$C$2:$C$185,$C77,'Eurostat comsumption'!$D$2:$D$185,$D77)</f>
        <v>0</v>
      </c>
      <c r="AA77">
        <f>Z77*(1+'RAW data extract'!AA$82)</f>
        <v>0</v>
      </c>
      <c r="AB77">
        <f>AA77*(1+'RAW data extract'!AB$82)</f>
        <v>0</v>
      </c>
      <c r="AC77">
        <f>AB77*(1+'RAW data extract'!AC$82)</f>
        <v>0</v>
      </c>
      <c r="AD77">
        <f>AC77*(1+'RAW data extract'!AD$82)</f>
        <v>0</v>
      </c>
      <c r="AE77">
        <f>AD77*(1+'RAW data extract'!AE$82)</f>
        <v>0</v>
      </c>
      <c r="AF77">
        <f>AE77*(1+'RAW data extract'!AF$82)</f>
        <v>0</v>
      </c>
      <c r="AG77">
        <f>AF77*(1+'RAW data extract'!AG$82)</f>
        <v>0</v>
      </c>
      <c r="AH77">
        <f>AG77*(1+'RAW data extract'!AH$82)</f>
        <v>0</v>
      </c>
      <c r="AI77">
        <f>AH77*(1+'RAW data extract'!AI$82)</f>
        <v>0</v>
      </c>
      <c r="AJ77">
        <f>AI77*(1+'RAW data extract'!AJ$82)</f>
        <v>0</v>
      </c>
      <c r="AK77">
        <f>AJ77*(1+'RAW data extract'!AK$82)</f>
        <v>0</v>
      </c>
      <c r="AL77">
        <f>AK77*(1+'RAW data extract'!AL$82)</f>
        <v>0</v>
      </c>
      <c r="AM77">
        <f>AL77*(1+'RAW data extract'!AM$82)</f>
        <v>0</v>
      </c>
      <c r="AN77">
        <f>AM77*(1+'RAW data extract'!AN$82)</f>
        <v>0</v>
      </c>
      <c r="AO77">
        <f>AN77*(1+'RAW data extract'!AO$82)</f>
        <v>0</v>
      </c>
      <c r="AP77">
        <f>AO77*(1+'RAW data extract'!AP$82)</f>
        <v>0</v>
      </c>
      <c r="AQ77">
        <f>AP77*(1+'RAW data extract'!AQ$82)</f>
        <v>0</v>
      </c>
      <c r="AR77">
        <f>AQ77*(1+'RAW data extract'!AR$82)</f>
        <v>0</v>
      </c>
      <c r="AS77">
        <f>AR77*(1+'RAW data extract'!AS$82)</f>
        <v>0</v>
      </c>
      <c r="AT77">
        <f>AS77*(1+'RAW data extract'!AT$82)</f>
        <v>0</v>
      </c>
      <c r="AU77">
        <f>AT77*(1+'RAW data extract'!AU$82)</f>
        <v>0</v>
      </c>
      <c r="AV77">
        <f>AU77*(1+'RAW data extract'!AV$82)</f>
        <v>0</v>
      </c>
      <c r="AW77">
        <f>AV77*(1+'RAW data extract'!AW$82)</f>
        <v>0</v>
      </c>
      <c r="AX77">
        <f>AW77*(1+'RAW data extract'!AX$82)</f>
        <v>0</v>
      </c>
      <c r="AY77">
        <f>AX77*(1+'RAW data extract'!AY$82)</f>
        <v>0</v>
      </c>
      <c r="AZ77">
        <f>AY77*(1+'RAW data extract'!AZ$82)</f>
        <v>0</v>
      </c>
      <c r="BA77">
        <f>AZ77*(1+'RAW data extract'!BA$82)</f>
        <v>0</v>
      </c>
      <c r="BB77">
        <f>BA77*(1+'RAW data extract'!BB$82)</f>
        <v>0</v>
      </c>
      <c r="BC77">
        <f>BB77*(1+'RAW data extract'!BC$82)</f>
        <v>0</v>
      </c>
      <c r="BD77">
        <f>BC77*(1+'RAW data extract'!BD$82)</f>
        <v>0</v>
      </c>
      <c r="BE77">
        <f>BD77*(1+'RAW data extract'!BE$82)</f>
        <v>0</v>
      </c>
      <c r="BF77">
        <f>BE77*(1+'RAW data extract'!BF$82)</f>
        <v>0</v>
      </c>
      <c r="BG77">
        <f>BF77*(1+'RAW data extract'!BG$82)</f>
        <v>0</v>
      </c>
      <c r="BH77">
        <f>BG77*(1+'RAW data extract'!BH$82)</f>
        <v>0</v>
      </c>
    </row>
    <row r="78" spans="1:60" x14ac:dyDescent="0.3">
      <c r="A78" s="4" t="s">
        <v>9</v>
      </c>
      <c r="B78" s="4" t="s">
        <v>10</v>
      </c>
      <c r="C78" s="4" t="s">
        <v>31</v>
      </c>
      <c r="D78" s="4" t="s">
        <v>22</v>
      </c>
      <c r="E78" s="4" t="s">
        <v>13</v>
      </c>
      <c r="F78" s="4" t="s">
        <v>14</v>
      </c>
      <c r="G78" s="4" t="s">
        <v>14</v>
      </c>
      <c r="H78" s="4" t="s">
        <v>15</v>
      </c>
      <c r="I78" s="4" t="s">
        <v>16</v>
      </c>
      <c r="J78" s="8">
        <f>SUMIFS('Eurostat comsumption'!J$2:J$185,'Eurostat comsumption'!$C$2:$C$185,$C78,'Eurostat comsumption'!$D$2:$D$185,$D78)</f>
        <v>3220.4</v>
      </c>
      <c r="K78" s="8">
        <f>SUMIFS('Eurostat comsumption'!K$2:K$185,'Eurostat comsumption'!$C$2:$C$185,$C78,'Eurostat comsumption'!$D$2:$D$185,$D78)</f>
        <v>3357.3</v>
      </c>
      <c r="L78" s="8">
        <f>SUMIFS('Eurostat comsumption'!L$2:L$185,'Eurostat comsumption'!$C$2:$C$185,$C78,'Eurostat comsumption'!$D$2:$D$185,$D78)</f>
        <v>3545.4</v>
      </c>
      <c r="M78" s="8">
        <f>SUMIFS('Eurostat comsumption'!M$2:M$185,'Eurostat comsumption'!$C$2:$C$185,$C78,'Eurostat comsumption'!$D$2:$D$185,$D78)</f>
        <v>3696.6</v>
      </c>
      <c r="N78" s="8">
        <f>SUMIFS('Eurostat comsumption'!N$2:N$185,'Eurostat comsumption'!$C$2:$C$185,$C78,'Eurostat comsumption'!$D$2:$D$185,$D78)</f>
        <v>3877</v>
      </c>
      <c r="O78" s="8">
        <f>SUMIFS('Eurostat comsumption'!O$2:O$185,'Eurostat comsumption'!$C$2:$C$185,$C78,'Eurostat comsumption'!$D$2:$D$185,$D78)</f>
        <v>4208.3</v>
      </c>
      <c r="P78" s="8">
        <f>SUMIFS('Eurostat comsumption'!P$2:P$185,'Eurostat comsumption'!$C$2:$C$185,$C78,'Eurostat comsumption'!$D$2:$D$185,$D78)</f>
        <v>4482.5</v>
      </c>
      <c r="Q78" s="8">
        <f>SUMIFS('Eurostat comsumption'!Q$2:Q$185,'Eurostat comsumption'!$C$2:$C$185,$C78,'Eurostat comsumption'!$D$2:$D$185,$D78)</f>
        <v>4527.5</v>
      </c>
      <c r="R78" s="8">
        <f>SUMIFS('Eurostat comsumption'!R$2:R$185,'Eurostat comsumption'!$C$2:$C$185,$C78,'Eurostat comsumption'!$D$2:$D$185,$D78)</f>
        <v>4523.3999999999996</v>
      </c>
      <c r="S78" s="8">
        <f>SUMIFS('Eurostat comsumption'!S$2:S$185,'Eurostat comsumption'!$C$2:$C$185,$C78,'Eurostat comsumption'!$D$2:$D$185,$D78)</f>
        <v>4458.8999999999996</v>
      </c>
      <c r="T78" s="8">
        <f>SUMIFS('Eurostat comsumption'!T$2:T$185,'Eurostat comsumption'!$C$2:$C$185,$C78,'Eurostat comsumption'!$D$2:$D$185,$D78)</f>
        <v>4020.8</v>
      </c>
      <c r="U78" s="8">
        <f>SUMIFS('Eurostat comsumption'!U$2:U$185,'Eurostat comsumption'!$C$2:$C$185,$C78,'Eurostat comsumption'!$D$2:$D$185,$D78)</f>
        <v>3739.5</v>
      </c>
      <c r="V78" s="8">
        <f>SUMIFS('Eurostat comsumption'!V$2:V$185,'Eurostat comsumption'!$C$2:$C$185,$C78,'Eurostat comsumption'!$D$2:$D$185,$D78)</f>
        <v>3562.6</v>
      </c>
      <c r="W78" s="8">
        <f>SUMIFS('Eurostat comsumption'!W$2:W$185,'Eurostat comsumption'!$C$2:$C$185,$C78,'Eurostat comsumption'!$D$2:$D$185,$D78)</f>
        <v>3346.9</v>
      </c>
      <c r="X78" s="8">
        <f>SUMIFS('Eurostat comsumption'!X$2:X$185,'Eurostat comsumption'!$C$2:$C$185,$C78,'Eurostat comsumption'!$D$2:$D$185,$D78)</f>
        <v>3716.4</v>
      </c>
      <c r="Y78" s="8">
        <f>SUMIFS('Eurostat comsumption'!Y$2:Y$185,'Eurostat comsumption'!$C$2:$C$185,$C78,'Eurostat comsumption'!$D$2:$D$185,$D78)</f>
        <v>4047.2</v>
      </c>
      <c r="Z78" s="8">
        <f>SUMIFS('Eurostat comsumption'!Z$2:Z$185,'Eurostat comsumption'!$C$2:$C$185,$C78,'Eurostat comsumption'!$D$2:$D$185,$D78)</f>
        <v>4199.3999999999996</v>
      </c>
      <c r="AA78">
        <f>Z78*(1+'RAW data extract'!AA$82)</f>
        <v>4166.7928396943826</v>
      </c>
      <c r="AB78">
        <f>AA78*(1+'RAW data extract'!AB$82)</f>
        <v>4136.2335650811201</v>
      </c>
      <c r="AC78">
        <f>AB78*(1+'RAW data extract'!AC$82)</f>
        <v>4102.1840010534197</v>
      </c>
      <c r="AD78">
        <f>AC78*(1+'RAW data extract'!AD$82)</f>
        <v>4065.4622438492784</v>
      </c>
      <c r="AE78">
        <f>AD78*(1+'RAW data extract'!AE$82)</f>
        <v>4020.105608973312</v>
      </c>
      <c r="AF78">
        <f>AE78*(1+'RAW data extract'!AF$82)</f>
        <v>3972.4979954814348</v>
      </c>
      <c r="AG78">
        <f>AF78*(1+'RAW data extract'!AG$82)</f>
        <v>3921.6741312291115</v>
      </c>
      <c r="AH78">
        <f>AG78*(1+'RAW data extract'!AH$82)</f>
        <v>3862.5912878766567</v>
      </c>
      <c r="AI78">
        <f>AH78*(1+'RAW data extract'!AI$82)</f>
        <v>3793.907768897473</v>
      </c>
      <c r="AJ78">
        <f>AI78*(1+'RAW data extract'!AJ$82)</f>
        <v>3714.9603650651225</v>
      </c>
      <c r="AK78">
        <f>AJ78*(1+'RAW data extract'!AK$82)</f>
        <v>3620.0996409521968</v>
      </c>
      <c r="AL78">
        <f>AK78*(1+'RAW data extract'!AL$82)</f>
        <v>3516.0256082711812</v>
      </c>
      <c r="AM78">
        <f>AL78*(1+'RAW data extract'!AM$82)</f>
        <v>3404.7842821753306</v>
      </c>
      <c r="AN78">
        <f>AM78*(1+'RAW data extract'!AN$82)</f>
        <v>3291.8406633908739</v>
      </c>
      <c r="AO78">
        <f>AN78*(1+'RAW data extract'!AO$82)</f>
        <v>3177.7636548105352</v>
      </c>
      <c r="AP78">
        <f>AO78*(1+'RAW data extract'!AP$82)</f>
        <v>3063.6775335928633</v>
      </c>
      <c r="AQ78">
        <f>AP78*(1+'RAW data extract'!AQ$82)</f>
        <v>2950.242673269845</v>
      </c>
      <c r="AR78">
        <f>AQ78*(1+'RAW data extract'!AR$82)</f>
        <v>2842.2274500693097</v>
      </c>
      <c r="AS78">
        <f>AR78*(1+'RAW data extract'!AS$82)</f>
        <v>2736.302524418446</v>
      </c>
      <c r="AT78">
        <f>AS78*(1+'RAW data extract'!AT$82)</f>
        <v>2633.3198986414677</v>
      </c>
      <c r="AU78">
        <f>AT78*(1+'RAW data extract'!AU$82)</f>
        <v>2530.337272864489</v>
      </c>
      <c r="AV78">
        <f>AU78*(1+'RAW data extract'!AV$82)</f>
        <v>2427.3546470875103</v>
      </c>
      <c r="AW78">
        <f>AV78*(1+'RAW data extract'!AW$82)</f>
        <v>2324.3720213105325</v>
      </c>
      <c r="AX78">
        <f>AW78*(1+'RAW data extract'!AX$82)</f>
        <v>2221.8031994095659</v>
      </c>
      <c r="AY78">
        <f>AX78*(1+'RAW data extract'!AY$82)</f>
        <v>2118.3885006598939</v>
      </c>
      <c r="AZ78">
        <f>AY78*(1+'RAW data extract'!AZ$82)</f>
        <v>2014.2108118117619</v>
      </c>
      <c r="BA78">
        <f>AZ78*(1+'RAW data extract'!BA$82)</f>
        <v>1911.8386030539505</v>
      </c>
      <c r="BB78">
        <f>BA78*(1+'RAW data extract'!BB$82)</f>
        <v>1808.3248600158506</v>
      </c>
      <c r="BC78">
        <f>BB78*(1+'RAW data extract'!BC$82)</f>
        <v>1704.8612220721946</v>
      </c>
      <c r="BD78">
        <f>BC78*(1+'RAW data extract'!BD$82)</f>
        <v>1601.6426468313491</v>
      </c>
      <c r="BE78">
        <f>BD78*(1+'RAW data extract'!BE$82)</f>
        <v>1498.5415154742602</v>
      </c>
      <c r="BF78">
        <f>BE78*(1+'RAW data extract'!BF$82)</f>
        <v>1498.5415154742602</v>
      </c>
      <c r="BG78">
        <f>BF78*(1+'RAW data extract'!BG$82)</f>
        <v>1498.5415154742602</v>
      </c>
      <c r="BH78">
        <f>BG78*(1+'RAW data extract'!BH$82)</f>
        <v>1498.5415154742602</v>
      </c>
    </row>
    <row r="79" spans="1:60" x14ac:dyDescent="0.3">
      <c r="A79" s="4" t="s">
        <v>9</v>
      </c>
      <c r="B79" s="4" t="s">
        <v>10</v>
      </c>
      <c r="C79" s="4" t="s">
        <v>32</v>
      </c>
      <c r="D79" s="4" t="s">
        <v>12</v>
      </c>
      <c r="E79" s="4" t="s">
        <v>13</v>
      </c>
      <c r="F79" s="4" t="s">
        <v>14</v>
      </c>
      <c r="G79" s="4" t="s">
        <v>14</v>
      </c>
      <c r="H79" s="4" t="s">
        <v>15</v>
      </c>
      <c r="I79" s="4" t="s">
        <v>16</v>
      </c>
      <c r="J79" s="8">
        <f>SUMIFS('Eurostat comsumption'!J$2:J$185,'Eurostat comsumption'!$C$2:$C$185,$C79,'Eurostat comsumption'!$D$2:$D$185,$D79)</f>
        <v>42519.4</v>
      </c>
      <c r="K79" s="8">
        <f>SUMIFS('Eurostat comsumption'!K$2:K$185,'Eurostat comsumption'!$C$2:$C$185,$C79,'Eurostat comsumption'!$D$2:$D$185,$D79)</f>
        <v>42939.9</v>
      </c>
      <c r="L79" s="8">
        <f>SUMIFS('Eurostat comsumption'!L$2:L$185,'Eurostat comsumption'!$C$2:$C$185,$C79,'Eurostat comsumption'!$D$2:$D$185,$D79)</f>
        <v>43661.4</v>
      </c>
      <c r="M79" s="8">
        <f>SUMIFS('Eurostat comsumption'!M$2:M$185,'Eurostat comsumption'!$C$2:$C$185,$C79,'Eurostat comsumption'!$D$2:$D$185,$D79)</f>
        <v>44311.8</v>
      </c>
      <c r="N79" s="8">
        <f>SUMIFS('Eurostat comsumption'!N$2:N$185,'Eurostat comsumption'!$C$2:$C$185,$C79,'Eurostat comsumption'!$D$2:$D$185,$D79)</f>
        <v>45186.7</v>
      </c>
      <c r="O79" s="8">
        <f>SUMIFS('Eurostat comsumption'!O$2:O$185,'Eurostat comsumption'!$C$2:$C$185,$C79,'Eurostat comsumption'!$D$2:$D$185,$D79)</f>
        <v>44835.8</v>
      </c>
      <c r="P79" s="8">
        <f>SUMIFS('Eurostat comsumption'!P$2:P$185,'Eurostat comsumption'!$C$2:$C$185,$C79,'Eurostat comsumption'!$D$2:$D$185,$D79)</f>
        <v>45428.2</v>
      </c>
      <c r="Q79" s="8">
        <f>SUMIFS('Eurostat comsumption'!Q$2:Q$185,'Eurostat comsumption'!$C$2:$C$185,$C79,'Eurostat comsumption'!$D$2:$D$185,$D79)</f>
        <v>45726.6</v>
      </c>
      <c r="R79" s="8">
        <f>SUMIFS('Eurostat comsumption'!R$2:R$185,'Eurostat comsumption'!$C$2:$C$185,$C79,'Eurostat comsumption'!$D$2:$D$185,$D79)</f>
        <v>44000.1</v>
      </c>
      <c r="S79" s="8">
        <f>SUMIFS('Eurostat comsumption'!S$2:S$185,'Eurostat comsumption'!$C$2:$C$185,$C79,'Eurostat comsumption'!$D$2:$D$185,$D79)</f>
        <v>42128.3</v>
      </c>
      <c r="T79" s="8">
        <f>SUMIFS('Eurostat comsumption'!T$2:T$185,'Eurostat comsumption'!$C$2:$C$185,$C79,'Eurostat comsumption'!$D$2:$D$185,$D79)</f>
        <v>41733.699999999997</v>
      </c>
      <c r="U79" s="8">
        <f>SUMIFS('Eurostat comsumption'!U$2:U$185,'Eurostat comsumption'!$C$2:$C$185,$C79,'Eurostat comsumption'!$D$2:$D$185,$D79)</f>
        <v>41821.599999999999</v>
      </c>
      <c r="V79" s="8">
        <f>SUMIFS('Eurostat comsumption'!V$2:V$185,'Eurostat comsumption'!$C$2:$C$185,$C79,'Eurostat comsumption'!$D$2:$D$185,$D79)</f>
        <v>39449.4</v>
      </c>
      <c r="W79" s="8">
        <f>SUMIFS('Eurostat comsumption'!W$2:W$185,'Eurostat comsumption'!$C$2:$C$185,$C79,'Eurostat comsumption'!$D$2:$D$185,$D79)</f>
        <v>38702.300000000003</v>
      </c>
      <c r="X79" s="8">
        <f>SUMIFS('Eurostat comsumption'!X$2:X$185,'Eurostat comsumption'!$C$2:$C$185,$C79,'Eurostat comsumption'!$D$2:$D$185,$D79)</f>
        <v>40085.300000000003</v>
      </c>
      <c r="Y79" s="8">
        <f>SUMIFS('Eurostat comsumption'!Y$2:Y$185,'Eurostat comsumption'!$C$2:$C$185,$C79,'Eurostat comsumption'!$D$2:$D$185,$D79)</f>
        <v>39540.699999999997</v>
      </c>
      <c r="Z79" s="8">
        <f>SUMIFS('Eurostat comsumption'!Z$2:Z$185,'Eurostat comsumption'!$C$2:$C$185,$C79,'Eurostat comsumption'!$D$2:$D$185,$D79)</f>
        <v>39110.300000000003</v>
      </c>
      <c r="AA79">
        <f>Z79*(1+'RAW data extract'!AA$82)</f>
        <v>38806.619516668863</v>
      </c>
      <c r="AB79">
        <f>AA79*(1+'RAW data extract'!AB$82)</f>
        <v>38522.011620801102</v>
      </c>
      <c r="AC79">
        <f>AB79*(1+'RAW data extract'!AC$82)</f>
        <v>38204.897589274558</v>
      </c>
      <c r="AD79">
        <f>AC79*(1+'RAW data extract'!AD$82)</f>
        <v>37862.896603233421</v>
      </c>
      <c r="AE79">
        <f>AD79*(1+'RAW data extract'!AE$82)</f>
        <v>37440.476353438324</v>
      </c>
      <c r="AF79">
        <f>AE79*(1+'RAW data extract'!AF$82)</f>
        <v>36997.092049501727</v>
      </c>
      <c r="AG79">
        <f>AF79*(1+'RAW data extract'!AG$82)</f>
        <v>36523.753815928445</v>
      </c>
      <c r="AH79">
        <f>AG79*(1+'RAW data extract'!AH$82)</f>
        <v>35973.497177273515</v>
      </c>
      <c r="AI79">
        <f>AH79*(1+'RAW data extract'!AI$82)</f>
        <v>35333.826502336247</v>
      </c>
      <c r="AJ79">
        <f>AI79*(1+'RAW data extract'!AJ$82)</f>
        <v>34598.565120209183</v>
      </c>
      <c r="AK79">
        <f>AJ79*(1+'RAW data extract'!AK$82)</f>
        <v>33715.098106284873</v>
      </c>
      <c r="AL79">
        <f>AK79*(1+'RAW data extract'!AL$82)</f>
        <v>32745.824724286416</v>
      </c>
      <c r="AM79">
        <f>AL79*(1+'RAW data extract'!AM$82)</f>
        <v>31709.800140772928</v>
      </c>
      <c r="AN79">
        <f>AM79*(1+'RAW data extract'!AN$82)</f>
        <v>30657.921583420513</v>
      </c>
      <c r="AO79">
        <f>AN79*(1+'RAW data extract'!AO$82)</f>
        <v>29595.487419330493</v>
      </c>
      <c r="AP79">
        <f>AO79*(1+'RAW data extract'!AP$82)</f>
        <v>28532.968386454482</v>
      </c>
      <c r="AQ79">
        <f>AP79*(1+'RAW data extract'!AQ$82)</f>
        <v>27476.51474600791</v>
      </c>
      <c r="AR79">
        <f>AQ79*(1+'RAW data extract'!AR$82)</f>
        <v>26470.535848084422</v>
      </c>
      <c r="AS79">
        <f>AR79*(1+'RAW data extract'!AS$82)</f>
        <v>25484.024532257645</v>
      </c>
      <c r="AT79">
        <f>AS79*(1+'RAW data extract'!AT$82)</f>
        <v>24524.915757450442</v>
      </c>
      <c r="AU79">
        <f>AT79*(1+'RAW data extract'!AU$82)</f>
        <v>23565.80698264324</v>
      </c>
      <c r="AV79">
        <f>AU79*(1+'RAW data extract'!AV$82)</f>
        <v>22606.698207836038</v>
      </c>
      <c r="AW79">
        <f>AV79*(1+'RAW data extract'!AW$82)</f>
        <v>21647.589433028843</v>
      </c>
      <c r="AX79">
        <f>AW79*(1+'RAW data extract'!AX$82)</f>
        <v>20692.334540617219</v>
      </c>
      <c r="AY79">
        <f>AX79*(1+'RAW data extract'!AY$82)</f>
        <v>19729.201737714593</v>
      </c>
      <c r="AZ79">
        <f>AY79*(1+'RAW data extract'!AZ$82)</f>
        <v>18758.962974044283</v>
      </c>
      <c r="BA79">
        <f>AZ79*(1+'RAW data extract'!BA$82)</f>
        <v>17805.539200128809</v>
      </c>
      <c r="BB79">
        <f>BA79*(1+'RAW data extract'!BB$82)</f>
        <v>16841.483967394848</v>
      </c>
      <c r="BC79">
        <f>BB79*(1+'RAW data extract'!BC$82)</f>
        <v>15877.895378770814</v>
      </c>
      <c r="BD79">
        <f>BC79*(1+'RAW data extract'!BD$82)</f>
        <v>14916.589134249682</v>
      </c>
      <c r="BE79">
        <f>BD79*(1+'RAW data extract'!BE$82)</f>
        <v>13956.376680633652</v>
      </c>
      <c r="BF79">
        <f>BE79*(1+'RAW data extract'!BF$82)</f>
        <v>13956.376680633652</v>
      </c>
      <c r="BG79">
        <f>BF79*(1+'RAW data extract'!BG$82)</f>
        <v>13956.376680633652</v>
      </c>
      <c r="BH79">
        <f>BG79*(1+'RAW data extract'!BH$82)</f>
        <v>13956.376680633652</v>
      </c>
    </row>
    <row r="80" spans="1:60" x14ac:dyDescent="0.3">
      <c r="A80" s="4" t="s">
        <v>9</v>
      </c>
      <c r="B80" s="4" t="s">
        <v>10</v>
      </c>
      <c r="C80" s="4" t="s">
        <v>32</v>
      </c>
      <c r="D80" s="4" t="s">
        <v>17</v>
      </c>
      <c r="E80" s="4" t="s">
        <v>13</v>
      </c>
      <c r="F80" s="4" t="s">
        <v>14</v>
      </c>
      <c r="G80" s="4" t="s">
        <v>14</v>
      </c>
      <c r="H80" s="4" t="s">
        <v>15</v>
      </c>
      <c r="I80" s="4" t="s">
        <v>16</v>
      </c>
      <c r="J80" s="8">
        <f>SUMIFS('Eurostat comsumption'!J$2:J$185,'Eurostat comsumption'!$C$2:$C$185,$C80,'Eurostat comsumption'!$D$2:$D$185,$D80)</f>
        <v>326.8</v>
      </c>
      <c r="K80" s="8">
        <f>SUMIFS('Eurostat comsumption'!K$2:K$185,'Eurostat comsumption'!$C$2:$C$185,$C80,'Eurostat comsumption'!$D$2:$D$185,$D80)</f>
        <v>367.7</v>
      </c>
      <c r="L80" s="8">
        <f>SUMIFS('Eurostat comsumption'!L$2:L$185,'Eurostat comsumption'!$C$2:$C$185,$C80,'Eurostat comsumption'!$D$2:$D$185,$D80)</f>
        <v>362.1</v>
      </c>
      <c r="M80" s="8">
        <f>SUMIFS('Eurostat comsumption'!M$2:M$185,'Eurostat comsumption'!$C$2:$C$185,$C80,'Eurostat comsumption'!$D$2:$D$185,$D80)</f>
        <v>364.4</v>
      </c>
      <c r="N80" s="8">
        <f>SUMIFS('Eurostat comsumption'!N$2:N$185,'Eurostat comsumption'!$C$2:$C$185,$C80,'Eurostat comsumption'!$D$2:$D$185,$D80)</f>
        <v>355.6</v>
      </c>
      <c r="O80" s="8">
        <f>SUMIFS('Eurostat comsumption'!O$2:O$185,'Eurostat comsumption'!$C$2:$C$185,$C80,'Eurostat comsumption'!$D$2:$D$185,$D80)</f>
        <v>379.5</v>
      </c>
      <c r="P80" s="8">
        <f>SUMIFS('Eurostat comsumption'!P$2:P$185,'Eurostat comsumption'!$C$2:$C$185,$C80,'Eurostat comsumption'!$D$2:$D$185,$D80)</f>
        <v>435.7</v>
      </c>
      <c r="Q80" s="8">
        <f>SUMIFS('Eurostat comsumption'!Q$2:Q$185,'Eurostat comsumption'!$C$2:$C$185,$C80,'Eurostat comsumption'!$D$2:$D$185,$D80)</f>
        <v>484</v>
      </c>
      <c r="R80" s="8">
        <f>SUMIFS('Eurostat comsumption'!R$2:R$185,'Eurostat comsumption'!$C$2:$C$185,$C80,'Eurostat comsumption'!$D$2:$D$185,$D80)</f>
        <v>549.6</v>
      </c>
      <c r="S80" s="8">
        <f>SUMIFS('Eurostat comsumption'!S$2:S$185,'Eurostat comsumption'!$C$2:$C$185,$C80,'Eurostat comsumption'!$D$2:$D$185,$D80)</f>
        <v>601.1</v>
      </c>
      <c r="T80" s="8">
        <f>SUMIFS('Eurostat comsumption'!T$2:T$185,'Eurostat comsumption'!$C$2:$C$185,$C80,'Eurostat comsumption'!$D$2:$D$185,$D80)</f>
        <v>695.3</v>
      </c>
      <c r="U80" s="8">
        <f>SUMIFS('Eurostat comsumption'!U$2:U$185,'Eurostat comsumption'!$C$2:$C$185,$C80,'Eurostat comsumption'!$D$2:$D$185,$D80)</f>
        <v>852.4</v>
      </c>
      <c r="V80" s="8">
        <f>SUMIFS('Eurostat comsumption'!V$2:V$185,'Eurostat comsumption'!$C$2:$C$185,$C80,'Eurostat comsumption'!$D$2:$D$185,$D80)</f>
        <v>885.8</v>
      </c>
      <c r="W80" s="8">
        <f>SUMIFS('Eurostat comsumption'!W$2:W$185,'Eurostat comsumption'!$C$2:$C$185,$C80,'Eurostat comsumption'!$D$2:$D$185,$D80)</f>
        <v>1030.9000000000001</v>
      </c>
      <c r="X80" s="8">
        <f>SUMIFS('Eurostat comsumption'!X$2:X$185,'Eurostat comsumption'!$C$2:$C$185,$C80,'Eurostat comsumption'!$D$2:$D$185,$D80)</f>
        <v>1072.0999999999999</v>
      </c>
      <c r="Y80" s="8">
        <f>SUMIFS('Eurostat comsumption'!Y$2:Y$185,'Eurostat comsumption'!$C$2:$C$185,$C80,'Eurostat comsumption'!$D$2:$D$185,$D80)</f>
        <v>1087.4000000000001</v>
      </c>
      <c r="Z80" s="8">
        <f>SUMIFS('Eurostat comsumption'!Z$2:Z$185,'Eurostat comsumption'!$C$2:$C$185,$C80,'Eurostat comsumption'!$D$2:$D$185,$D80)</f>
        <v>1105.7</v>
      </c>
      <c r="AA80">
        <f>Z80*(1+'RAW data extract'!AA$82)</f>
        <v>1097.1145503762632</v>
      </c>
      <c r="AB80">
        <f>AA80*(1+'RAW data extract'!AB$82)</f>
        <v>1089.068308070247</v>
      </c>
      <c r="AC80">
        <f>AB80*(1+'RAW data extract'!AC$82)</f>
        <v>1080.1030742403123</v>
      </c>
      <c r="AD80">
        <f>AC80*(1+'RAW data extract'!AD$82)</f>
        <v>1070.4342532324017</v>
      </c>
      <c r="AE80">
        <f>AD80*(1+'RAW data extract'!AE$82)</f>
        <v>1058.4918730870581</v>
      </c>
      <c r="AF80">
        <f>AE80*(1+'RAW data extract'!AF$82)</f>
        <v>1045.9568113549135</v>
      </c>
      <c r="AG80">
        <f>AF80*(1+'RAW data extract'!AG$82)</f>
        <v>1032.5749123446278</v>
      </c>
      <c r="AH80">
        <f>AG80*(1+'RAW data extract'!AH$82)</f>
        <v>1017.0184281100206</v>
      </c>
      <c r="AI80">
        <f>AH80*(1+'RAW data extract'!AI$82)</f>
        <v>998.93409060102329</v>
      </c>
      <c r="AJ80">
        <f>AI80*(1+'RAW data extract'!AJ$82)</f>
        <v>978.14727714733226</v>
      </c>
      <c r="AK80">
        <f>AJ80*(1+'RAW data extract'!AK$82)</f>
        <v>953.17049411840867</v>
      </c>
      <c r="AL80">
        <f>AK80*(1+'RAW data extract'!AL$82)</f>
        <v>925.76785137530283</v>
      </c>
      <c r="AM80">
        <f>AL80*(1+'RAW data extract'!AM$82)</f>
        <v>896.47806372369018</v>
      </c>
      <c r="AN80">
        <f>AM80*(1+'RAW data extract'!AN$82)</f>
        <v>866.74006322600633</v>
      </c>
      <c r="AO80">
        <f>AN80*(1+'RAW data extract'!AO$82)</f>
        <v>836.7036417402511</v>
      </c>
      <c r="AP80">
        <f>AO80*(1+'RAW data extract'!AP$82)</f>
        <v>806.6648209014694</v>
      </c>
      <c r="AQ80">
        <f>AP80*(1+'RAW data extract'!AQ$82)</f>
        <v>776.79747674297982</v>
      </c>
      <c r="AR80">
        <f>AQ80*(1+'RAW data extract'!AR$82)</f>
        <v>748.35712043188016</v>
      </c>
      <c r="AS80">
        <f>AR80*(1+'RAW data extract'!AS$82)</f>
        <v>720.46713846013176</v>
      </c>
      <c r="AT80">
        <f>AS80*(1+'RAW data extract'!AT$82)</f>
        <v>693.35186262986906</v>
      </c>
      <c r="AU80">
        <f>AT80*(1+'RAW data extract'!AU$82)</f>
        <v>666.23658679960636</v>
      </c>
      <c r="AV80">
        <f>AU80*(1+'RAW data extract'!AV$82)</f>
        <v>639.12131096934365</v>
      </c>
      <c r="AW80">
        <f>AV80*(1+'RAW data extract'!AW$82)</f>
        <v>612.00603513908106</v>
      </c>
      <c r="AX80">
        <f>AW80*(1+'RAW data extract'!AX$82)</f>
        <v>584.9997136703239</v>
      </c>
      <c r="AY80">
        <f>AX80*(1+'RAW data extract'!AY$82)</f>
        <v>557.77067323418726</v>
      </c>
      <c r="AZ80">
        <f>AY80*(1+'RAW data extract'!AZ$82)</f>
        <v>530.34073787214038</v>
      </c>
      <c r="BA80">
        <f>AZ80*(1+'RAW data extract'!BA$82)</f>
        <v>503.38618454940087</v>
      </c>
      <c r="BB80">
        <f>BA80*(1+'RAW data extract'!BB$82)</f>
        <v>476.13106579976352</v>
      </c>
      <c r="BC80">
        <f>BB80*(1+'RAW data extract'!BC$82)</f>
        <v>448.88913969739161</v>
      </c>
      <c r="BD80">
        <f>BC80*(1+'RAW data extract'!BD$82)</f>
        <v>421.71173848678939</v>
      </c>
      <c r="BE80">
        <f>BD80*(1+'RAW data extract'!BE$82)</f>
        <v>394.5652601942873</v>
      </c>
      <c r="BF80">
        <f>BE80*(1+'RAW data extract'!BF$82)</f>
        <v>394.5652601942873</v>
      </c>
      <c r="BG80">
        <f>BF80*(1+'RAW data extract'!BG$82)</f>
        <v>394.5652601942873</v>
      </c>
      <c r="BH80">
        <f>BG80*(1+'RAW data extract'!BH$82)</f>
        <v>394.5652601942873</v>
      </c>
    </row>
    <row r="81" spans="1:60" x14ac:dyDescent="0.3">
      <c r="A81" s="4" t="s">
        <v>9</v>
      </c>
      <c r="B81" s="4" t="s">
        <v>10</v>
      </c>
      <c r="C81" s="4" t="s">
        <v>32</v>
      </c>
      <c r="D81" s="4" t="s">
        <v>18</v>
      </c>
      <c r="E81" s="4" t="s">
        <v>13</v>
      </c>
      <c r="F81" s="4" t="s">
        <v>14</v>
      </c>
      <c r="G81" s="4" t="s">
        <v>14</v>
      </c>
      <c r="H81" s="4" t="s">
        <v>15</v>
      </c>
      <c r="I81" s="4" t="s">
        <v>16</v>
      </c>
      <c r="J81" s="8">
        <f>SUMIFS('Eurostat comsumption'!J$2:J$185,'Eurostat comsumption'!$C$2:$C$185,$C81,'Eurostat comsumption'!$D$2:$D$185,$D81)</f>
        <v>0</v>
      </c>
      <c r="K81" s="8">
        <f>SUMIFS('Eurostat comsumption'!K$2:K$185,'Eurostat comsumption'!$C$2:$C$185,$C81,'Eurostat comsumption'!$D$2:$D$185,$D81)</f>
        <v>0</v>
      </c>
      <c r="L81" s="8">
        <f>SUMIFS('Eurostat comsumption'!L$2:L$185,'Eurostat comsumption'!$C$2:$C$185,$C81,'Eurostat comsumption'!$D$2:$D$185,$D81)</f>
        <v>0</v>
      </c>
      <c r="M81" s="8">
        <f>SUMIFS('Eurostat comsumption'!M$2:M$185,'Eurostat comsumption'!$C$2:$C$185,$C81,'Eurostat comsumption'!$D$2:$D$185,$D81)</f>
        <v>0</v>
      </c>
      <c r="N81" s="8">
        <f>SUMIFS('Eurostat comsumption'!N$2:N$185,'Eurostat comsumption'!$C$2:$C$185,$C81,'Eurostat comsumption'!$D$2:$D$185,$D81)</f>
        <v>0</v>
      </c>
      <c r="O81" s="8">
        <f>SUMIFS('Eurostat comsumption'!O$2:O$185,'Eurostat comsumption'!$C$2:$C$185,$C81,'Eurostat comsumption'!$D$2:$D$185,$D81)</f>
        <v>0</v>
      </c>
      <c r="P81" s="8">
        <f>SUMIFS('Eurostat comsumption'!P$2:P$185,'Eurostat comsumption'!$C$2:$C$185,$C81,'Eurostat comsumption'!$D$2:$D$185,$D81)</f>
        <v>0</v>
      </c>
      <c r="Q81" s="8">
        <f>SUMIFS('Eurostat comsumption'!Q$2:Q$185,'Eurostat comsumption'!$C$2:$C$185,$C81,'Eurostat comsumption'!$D$2:$D$185,$D81)</f>
        <v>0</v>
      </c>
      <c r="R81" s="8">
        <f>SUMIFS('Eurostat comsumption'!R$2:R$185,'Eurostat comsumption'!$C$2:$C$185,$C81,'Eurostat comsumption'!$D$2:$D$185,$D81)</f>
        <v>0</v>
      </c>
      <c r="S81" s="8">
        <f>SUMIFS('Eurostat comsumption'!S$2:S$185,'Eurostat comsumption'!$C$2:$C$185,$C81,'Eurostat comsumption'!$D$2:$D$185,$D81)</f>
        <v>0</v>
      </c>
      <c r="T81" s="8">
        <f>SUMIFS('Eurostat comsumption'!T$2:T$185,'Eurostat comsumption'!$C$2:$C$185,$C81,'Eurostat comsumption'!$D$2:$D$185,$D81)</f>
        <v>0</v>
      </c>
      <c r="U81" s="8">
        <f>SUMIFS('Eurostat comsumption'!U$2:U$185,'Eurostat comsumption'!$C$2:$C$185,$C81,'Eurostat comsumption'!$D$2:$D$185,$D81)</f>
        <v>0</v>
      </c>
      <c r="V81" s="8">
        <f>SUMIFS('Eurostat comsumption'!V$2:V$185,'Eurostat comsumption'!$C$2:$C$185,$C81,'Eurostat comsumption'!$D$2:$D$185,$D81)</f>
        <v>0</v>
      </c>
      <c r="W81" s="8">
        <f>SUMIFS('Eurostat comsumption'!W$2:W$185,'Eurostat comsumption'!$C$2:$C$185,$C81,'Eurostat comsumption'!$D$2:$D$185,$D81)</f>
        <v>0</v>
      </c>
      <c r="X81" s="8">
        <f>SUMIFS('Eurostat comsumption'!X$2:X$185,'Eurostat comsumption'!$C$2:$C$185,$C81,'Eurostat comsumption'!$D$2:$D$185,$D81)</f>
        <v>0</v>
      </c>
      <c r="Y81" s="8">
        <f>SUMIFS('Eurostat comsumption'!Y$2:Y$185,'Eurostat comsumption'!$C$2:$C$185,$C81,'Eurostat comsumption'!$D$2:$D$185,$D81)</f>
        <v>0</v>
      </c>
      <c r="Z81" s="8">
        <f>SUMIFS('Eurostat comsumption'!Z$2:Z$185,'Eurostat comsumption'!$C$2:$C$185,$C81,'Eurostat comsumption'!$D$2:$D$185,$D81)</f>
        <v>0</v>
      </c>
      <c r="AA81">
        <f>Z81*(1+'RAW data extract'!AA$82)</f>
        <v>0</v>
      </c>
      <c r="AB81">
        <f>AA81*(1+'RAW data extract'!AB$82)</f>
        <v>0</v>
      </c>
      <c r="AC81">
        <f>AB81*(1+'RAW data extract'!AC$82)</f>
        <v>0</v>
      </c>
      <c r="AD81">
        <f>AC81*(1+'RAW data extract'!AD$82)</f>
        <v>0</v>
      </c>
      <c r="AE81">
        <f>AD81*(1+'RAW data extract'!AE$82)</f>
        <v>0</v>
      </c>
      <c r="AF81">
        <f>AE81*(1+'RAW data extract'!AF$82)</f>
        <v>0</v>
      </c>
      <c r="AG81">
        <f>AF81*(1+'RAW data extract'!AG$82)</f>
        <v>0</v>
      </c>
      <c r="AH81">
        <f>AG81*(1+'RAW data extract'!AH$82)</f>
        <v>0</v>
      </c>
      <c r="AI81">
        <f>AH81*(1+'RAW data extract'!AI$82)</f>
        <v>0</v>
      </c>
      <c r="AJ81">
        <f>AI81*(1+'RAW data extract'!AJ$82)</f>
        <v>0</v>
      </c>
      <c r="AK81">
        <f>AJ81*(1+'RAW data extract'!AK$82)</f>
        <v>0</v>
      </c>
      <c r="AL81">
        <f>AK81*(1+'RAW data extract'!AL$82)</f>
        <v>0</v>
      </c>
      <c r="AM81">
        <f>AL81*(1+'RAW data extract'!AM$82)</f>
        <v>0</v>
      </c>
      <c r="AN81">
        <f>AM81*(1+'RAW data extract'!AN$82)</f>
        <v>0</v>
      </c>
      <c r="AO81">
        <f>AN81*(1+'RAW data extract'!AO$82)</f>
        <v>0</v>
      </c>
      <c r="AP81">
        <f>AO81*(1+'RAW data extract'!AP$82)</f>
        <v>0</v>
      </c>
      <c r="AQ81">
        <f>AP81*(1+'RAW data extract'!AQ$82)</f>
        <v>0</v>
      </c>
      <c r="AR81">
        <f>AQ81*(1+'RAW data extract'!AR$82)</f>
        <v>0</v>
      </c>
      <c r="AS81">
        <f>AR81*(1+'RAW data extract'!AS$82)</f>
        <v>0</v>
      </c>
      <c r="AT81">
        <f>AS81*(1+'RAW data extract'!AT$82)</f>
        <v>0</v>
      </c>
      <c r="AU81">
        <f>AT81*(1+'RAW data extract'!AU$82)</f>
        <v>0</v>
      </c>
      <c r="AV81">
        <f>AU81*(1+'RAW data extract'!AV$82)</f>
        <v>0</v>
      </c>
      <c r="AW81">
        <f>AV81*(1+'RAW data extract'!AW$82)</f>
        <v>0</v>
      </c>
      <c r="AX81">
        <f>AW81*(1+'RAW data extract'!AX$82)</f>
        <v>0</v>
      </c>
      <c r="AY81">
        <f>AX81*(1+'RAW data extract'!AY$82)</f>
        <v>0</v>
      </c>
      <c r="AZ81">
        <f>AY81*(1+'RAW data extract'!AZ$82)</f>
        <v>0</v>
      </c>
      <c r="BA81">
        <f>AZ81*(1+'RAW data extract'!BA$82)</f>
        <v>0</v>
      </c>
      <c r="BB81">
        <f>BA81*(1+'RAW data extract'!BB$82)</f>
        <v>0</v>
      </c>
      <c r="BC81">
        <f>BB81*(1+'RAW data extract'!BC$82)</f>
        <v>0</v>
      </c>
      <c r="BD81">
        <f>BC81*(1+'RAW data extract'!BD$82)</f>
        <v>0</v>
      </c>
      <c r="BE81">
        <f>BD81*(1+'RAW data extract'!BE$82)</f>
        <v>0</v>
      </c>
      <c r="BF81">
        <f>BE81*(1+'RAW data extract'!BF$82)</f>
        <v>0</v>
      </c>
      <c r="BG81">
        <f>BF81*(1+'RAW data extract'!BG$82)</f>
        <v>0</v>
      </c>
      <c r="BH81">
        <f>BG81*(1+'RAW data extract'!BH$82)</f>
        <v>0</v>
      </c>
    </row>
    <row r="82" spans="1:60" x14ac:dyDescent="0.3">
      <c r="A82" s="4" t="s">
        <v>9</v>
      </c>
      <c r="B82" s="4" t="s">
        <v>10</v>
      </c>
      <c r="C82" s="4" t="s">
        <v>32</v>
      </c>
      <c r="D82" s="4" t="s">
        <v>19</v>
      </c>
      <c r="E82" s="4" t="s">
        <v>13</v>
      </c>
      <c r="F82" s="4" t="s">
        <v>14</v>
      </c>
      <c r="G82" s="4" t="s">
        <v>14</v>
      </c>
      <c r="H82" s="4" t="s">
        <v>15</v>
      </c>
      <c r="I82" s="4" t="s">
        <v>16</v>
      </c>
      <c r="J82" s="8">
        <f>SUMIFS('Eurostat comsumption'!J$2:J$185,'Eurostat comsumption'!$C$2:$C$185,$C82,'Eurostat comsumption'!$D$2:$D$185,$D82)</f>
        <v>732.1</v>
      </c>
      <c r="K82" s="8">
        <f>SUMIFS('Eurostat comsumption'!K$2:K$185,'Eurostat comsumption'!$C$2:$C$185,$C82,'Eurostat comsumption'!$D$2:$D$185,$D82)</f>
        <v>736.6</v>
      </c>
      <c r="L82" s="8">
        <f>SUMIFS('Eurostat comsumption'!L$2:L$185,'Eurostat comsumption'!$C$2:$C$185,$C82,'Eurostat comsumption'!$D$2:$D$185,$D82)</f>
        <v>771</v>
      </c>
      <c r="M82" s="8">
        <f>SUMIFS('Eurostat comsumption'!M$2:M$185,'Eurostat comsumption'!$C$2:$C$185,$C82,'Eurostat comsumption'!$D$2:$D$185,$D82)</f>
        <v>813.8</v>
      </c>
      <c r="N82" s="8">
        <f>SUMIFS('Eurostat comsumption'!N$2:N$185,'Eurostat comsumption'!$C$2:$C$185,$C82,'Eurostat comsumption'!$D$2:$D$185,$D82)</f>
        <v>825.6</v>
      </c>
      <c r="O82" s="8">
        <f>SUMIFS('Eurostat comsumption'!O$2:O$185,'Eurostat comsumption'!$C$2:$C$185,$C82,'Eurostat comsumption'!$D$2:$D$185,$D82)</f>
        <v>852.8</v>
      </c>
      <c r="P82" s="8">
        <f>SUMIFS('Eurostat comsumption'!P$2:P$185,'Eurostat comsumption'!$C$2:$C$185,$C82,'Eurostat comsumption'!$D$2:$D$185,$D82)</f>
        <v>878.7</v>
      </c>
      <c r="Q82" s="8">
        <f>SUMIFS('Eurostat comsumption'!Q$2:Q$185,'Eurostat comsumption'!$C$2:$C$185,$C82,'Eurostat comsumption'!$D$2:$D$185,$D82)</f>
        <v>894.6</v>
      </c>
      <c r="R82" s="8">
        <f>SUMIFS('Eurostat comsumption'!R$2:R$185,'Eurostat comsumption'!$C$2:$C$185,$C82,'Eurostat comsumption'!$D$2:$D$185,$D82)</f>
        <v>932</v>
      </c>
      <c r="S82" s="8">
        <f>SUMIFS('Eurostat comsumption'!S$2:S$185,'Eurostat comsumption'!$C$2:$C$185,$C82,'Eurostat comsumption'!$D$2:$D$185,$D82)</f>
        <v>905.8</v>
      </c>
      <c r="T82" s="8">
        <f>SUMIFS('Eurostat comsumption'!T$2:T$185,'Eurostat comsumption'!$C$2:$C$185,$C82,'Eurostat comsumption'!$D$2:$D$185,$D82)</f>
        <v>917.1</v>
      </c>
      <c r="U82" s="8">
        <f>SUMIFS('Eurostat comsumption'!U$2:U$185,'Eurostat comsumption'!$C$2:$C$185,$C82,'Eurostat comsumption'!$D$2:$D$185,$D82)</f>
        <v>928</v>
      </c>
      <c r="V82" s="8">
        <f>SUMIFS('Eurostat comsumption'!V$2:V$185,'Eurostat comsumption'!$C$2:$C$185,$C82,'Eurostat comsumption'!$D$2:$D$185,$D82)</f>
        <v>925.1</v>
      </c>
      <c r="W82" s="8">
        <f>SUMIFS('Eurostat comsumption'!W$2:W$185,'Eurostat comsumption'!$C$2:$C$185,$C82,'Eurostat comsumption'!$D$2:$D$185,$D82)</f>
        <v>926.5</v>
      </c>
      <c r="X82" s="8">
        <f>SUMIFS('Eurostat comsumption'!X$2:X$185,'Eurostat comsumption'!$C$2:$C$185,$C82,'Eurostat comsumption'!$D$2:$D$185,$D82)</f>
        <v>899.7</v>
      </c>
      <c r="Y82" s="8">
        <f>SUMIFS('Eurostat comsumption'!Y$2:Y$185,'Eurostat comsumption'!$C$2:$C$185,$C82,'Eurostat comsumption'!$D$2:$D$185,$D82)</f>
        <v>933.4</v>
      </c>
      <c r="Z82" s="8">
        <f>SUMIFS('Eurostat comsumption'!Z$2:Z$185,'Eurostat comsumption'!$C$2:$C$185,$C82,'Eurostat comsumption'!$D$2:$D$185,$D82)</f>
        <v>959.8</v>
      </c>
      <c r="AA82">
        <f>Z82*(1+'RAW data extract'!AA$82)</f>
        <v>952.347422855329</v>
      </c>
      <c r="AB82">
        <f>AA82*(1+'RAW data extract'!AB$82)</f>
        <v>945.36290321590207</v>
      </c>
      <c r="AC82">
        <f>AB82*(1+'RAW data extract'!AC$82)</f>
        <v>937.5806553819765</v>
      </c>
      <c r="AD82">
        <f>AC82*(1+'RAW data extract'!AD$82)</f>
        <v>929.18766053401373</v>
      </c>
      <c r="AE82">
        <f>AD82*(1+'RAW data extract'!AE$82)</f>
        <v>918.82110860898808</v>
      </c>
      <c r="AF82">
        <f>AE82*(1+'RAW data extract'!AF$82)</f>
        <v>907.94008097896869</v>
      </c>
      <c r="AG82">
        <f>AF82*(1+'RAW data extract'!AG$82)</f>
        <v>896.32395845923259</v>
      </c>
      <c r="AH82">
        <f>AG82*(1+'RAW data extract'!AH$82)</f>
        <v>882.82019290946687</v>
      </c>
      <c r="AI82">
        <f>AH82*(1+'RAW data extract'!AI$82)</f>
        <v>867.1221309205589</v>
      </c>
      <c r="AJ82">
        <f>AI82*(1+'RAW data extract'!AJ$82)</f>
        <v>849.07819173917812</v>
      </c>
      <c r="AK82">
        <f>AJ82*(1+'RAW data extract'!AK$82)</f>
        <v>827.39716040051405</v>
      </c>
      <c r="AL82">
        <f>AK82*(1+'RAW data extract'!AL$82)</f>
        <v>803.6103678665238</v>
      </c>
      <c r="AM82">
        <f>AL82*(1+'RAW data extract'!AM$82)</f>
        <v>778.18544411865571</v>
      </c>
      <c r="AN82">
        <f>AM82*(1+'RAW data extract'!AN$82)</f>
        <v>752.37145037923551</v>
      </c>
      <c r="AO82">
        <f>AN82*(1+'RAW data extract'!AO$82)</f>
        <v>726.29841307976199</v>
      </c>
      <c r="AP82">
        <f>AO82*(1+'RAW data extract'!AP$82)</f>
        <v>700.22329302815422</v>
      </c>
      <c r="AQ82">
        <f>AP82*(1+'RAW data extract'!AQ$82)</f>
        <v>674.29702286145596</v>
      </c>
      <c r="AR82">
        <f>AQ82*(1+'RAW data extract'!AR$82)</f>
        <v>649.60944577237808</v>
      </c>
      <c r="AS82">
        <f>AR82*(1+'RAW data extract'!AS$82)</f>
        <v>625.39961969253352</v>
      </c>
      <c r="AT82">
        <f>AS82*(1+'RAW data extract'!AT$82)</f>
        <v>601.86227525743709</v>
      </c>
      <c r="AU82">
        <f>AT82*(1+'RAW data extract'!AU$82)</f>
        <v>578.32493082234066</v>
      </c>
      <c r="AV82">
        <f>AU82*(1+'RAW data extract'!AV$82)</f>
        <v>554.78758638724423</v>
      </c>
      <c r="AW82">
        <f>AV82*(1+'RAW data extract'!AW$82)</f>
        <v>531.25024195214792</v>
      </c>
      <c r="AX82">
        <f>AW82*(1+'RAW data extract'!AX$82)</f>
        <v>507.80747506627193</v>
      </c>
      <c r="AY82">
        <f>AX82*(1+'RAW data extract'!AY$82)</f>
        <v>484.17137756188197</v>
      </c>
      <c r="AZ82">
        <f>AY82*(1+'RAW data extract'!AZ$82)</f>
        <v>460.36089374123208</v>
      </c>
      <c r="BA82">
        <f>AZ82*(1+'RAW data extract'!BA$82)</f>
        <v>436.9630640594329</v>
      </c>
      <c r="BB82">
        <f>BA82*(1+'RAW data extract'!BB$82)</f>
        <v>413.30432934305236</v>
      </c>
      <c r="BC82">
        <f>BB82*(1+'RAW data extract'!BC$82)</f>
        <v>389.65704646970829</v>
      </c>
      <c r="BD82">
        <f>BC82*(1+'RAW data extract'!BD$82)</f>
        <v>366.06577426030611</v>
      </c>
      <c r="BE82">
        <f>BD82*(1+'RAW data extract'!BE$82)</f>
        <v>342.50134460927643</v>
      </c>
      <c r="BF82">
        <f>BE82*(1+'RAW data extract'!BF$82)</f>
        <v>342.50134460927643</v>
      </c>
      <c r="BG82">
        <f>BF82*(1+'RAW data extract'!BG$82)</f>
        <v>342.50134460927643</v>
      </c>
      <c r="BH82">
        <f>BG82*(1+'RAW data extract'!BH$82)</f>
        <v>342.50134460927643</v>
      </c>
    </row>
    <row r="83" spans="1:60" x14ac:dyDescent="0.3">
      <c r="A83" s="4" t="s">
        <v>9</v>
      </c>
      <c r="B83" s="4" t="s">
        <v>10</v>
      </c>
      <c r="C83" s="4" t="s">
        <v>32</v>
      </c>
      <c r="D83" s="4" t="s">
        <v>20</v>
      </c>
      <c r="E83" s="4" t="s">
        <v>13</v>
      </c>
      <c r="F83" s="4" t="s">
        <v>14</v>
      </c>
      <c r="G83" s="4" t="s">
        <v>14</v>
      </c>
      <c r="H83" s="4" t="s">
        <v>15</v>
      </c>
      <c r="I83" s="4" t="s">
        <v>16</v>
      </c>
      <c r="J83" s="8">
        <f>SUMIFS('Eurostat comsumption'!J$2:J$185,'Eurostat comsumption'!$C$2:$C$185,$C83,'Eurostat comsumption'!$D$2:$D$185,$D83)</f>
        <v>0</v>
      </c>
      <c r="K83" s="8">
        <f>SUMIFS('Eurostat comsumption'!K$2:K$185,'Eurostat comsumption'!$C$2:$C$185,$C83,'Eurostat comsumption'!$D$2:$D$185,$D83)</f>
        <v>0</v>
      </c>
      <c r="L83" s="8">
        <f>SUMIFS('Eurostat comsumption'!L$2:L$185,'Eurostat comsumption'!$C$2:$C$185,$C83,'Eurostat comsumption'!$D$2:$D$185,$D83)</f>
        <v>0</v>
      </c>
      <c r="M83" s="8">
        <f>SUMIFS('Eurostat comsumption'!M$2:M$185,'Eurostat comsumption'!$C$2:$C$185,$C83,'Eurostat comsumption'!$D$2:$D$185,$D83)</f>
        <v>0</v>
      </c>
      <c r="N83" s="8">
        <f>SUMIFS('Eurostat comsumption'!N$2:N$185,'Eurostat comsumption'!$C$2:$C$185,$C83,'Eurostat comsumption'!$D$2:$D$185,$D83)</f>
        <v>252.7</v>
      </c>
      <c r="O83" s="8">
        <f>SUMIFS('Eurostat comsumption'!O$2:O$185,'Eurostat comsumption'!$C$2:$C$185,$C83,'Eurostat comsumption'!$D$2:$D$185,$D83)</f>
        <v>176.7</v>
      </c>
      <c r="P83" s="8">
        <f>SUMIFS('Eurostat comsumption'!P$2:P$185,'Eurostat comsumption'!$C$2:$C$185,$C83,'Eurostat comsumption'!$D$2:$D$185,$D83)</f>
        <v>159.1</v>
      </c>
      <c r="Q83" s="8">
        <f>SUMIFS('Eurostat comsumption'!Q$2:Q$185,'Eurostat comsumption'!$C$2:$C$185,$C83,'Eurostat comsumption'!$D$2:$D$185,$D83)</f>
        <v>139.6</v>
      </c>
      <c r="R83" s="8">
        <f>SUMIFS('Eurostat comsumption'!R$2:R$185,'Eurostat comsumption'!$C$2:$C$185,$C83,'Eurostat comsumption'!$D$2:$D$185,$D83)</f>
        <v>728.9</v>
      </c>
      <c r="S83" s="8">
        <f>SUMIFS('Eurostat comsumption'!S$2:S$185,'Eurostat comsumption'!$C$2:$C$185,$C83,'Eurostat comsumption'!$D$2:$D$185,$D83)</f>
        <v>1144.5</v>
      </c>
      <c r="T83" s="8">
        <f>SUMIFS('Eurostat comsumption'!T$2:T$185,'Eurostat comsumption'!$C$2:$C$185,$C83,'Eurostat comsumption'!$D$2:$D$185,$D83)</f>
        <v>1419.4</v>
      </c>
      <c r="U83" s="8">
        <f>SUMIFS('Eurostat comsumption'!U$2:U$185,'Eurostat comsumption'!$C$2:$C$185,$C83,'Eurostat comsumption'!$D$2:$D$185,$D83)</f>
        <v>1401</v>
      </c>
      <c r="V83" s="8">
        <f>SUMIFS('Eurostat comsumption'!V$2:V$185,'Eurostat comsumption'!$C$2:$C$185,$C83,'Eurostat comsumption'!$D$2:$D$185,$D83)</f>
        <v>1368</v>
      </c>
      <c r="W83" s="8">
        <f>SUMIFS('Eurostat comsumption'!W$2:W$185,'Eurostat comsumption'!$C$2:$C$185,$C83,'Eurostat comsumption'!$D$2:$D$185,$D83)</f>
        <v>1252.4000000000001</v>
      </c>
      <c r="X83" s="8">
        <f>SUMIFS('Eurostat comsumption'!X$2:X$185,'Eurostat comsumption'!$C$2:$C$185,$C83,'Eurostat comsumption'!$D$2:$D$185,$D83)</f>
        <v>1065.2</v>
      </c>
      <c r="Y83" s="8">
        <f>SUMIFS('Eurostat comsumption'!Y$2:Y$185,'Eurostat comsumption'!$C$2:$C$185,$C83,'Eurostat comsumption'!$D$2:$D$185,$D83)</f>
        <v>1166.5999999999999</v>
      </c>
      <c r="Z83" s="8">
        <f>SUMIFS('Eurostat comsumption'!Z$2:Z$185,'Eurostat comsumption'!$C$2:$C$185,$C83,'Eurostat comsumption'!$D$2:$D$185,$D83)</f>
        <v>1040.9000000000001</v>
      </c>
      <c r="AA83">
        <f>Z83*(1+'RAW data extract'!AA$82)</f>
        <v>1032.8177041572328</v>
      </c>
      <c r="AB83">
        <f>AA83*(1+'RAW data extract'!AB$82)</f>
        <v>1025.243015167152</v>
      </c>
      <c r="AC83">
        <f>AB83*(1+'RAW data extract'!AC$82)</f>
        <v>1016.8031925266715</v>
      </c>
      <c r="AD83">
        <f>AC83*(1+'RAW data extract'!AD$82)</f>
        <v>1007.7010167220825</v>
      </c>
      <c r="AE83">
        <f>AD83*(1+'RAW data extract'!AE$82)</f>
        <v>996.45852464169161</v>
      </c>
      <c r="AF83">
        <f>AE83*(1+'RAW data extract'!AF$82)</f>
        <v>984.65808532090898</v>
      </c>
      <c r="AG83">
        <f>AF83*(1+'RAW data extract'!AG$82)</f>
        <v>972.06043796646702</v>
      </c>
      <c r="AH83">
        <f>AG83*(1+'RAW data extract'!AH$82)</f>
        <v>957.41564784274215</v>
      </c>
      <c r="AI83">
        <f>AH83*(1+'RAW data extract'!AI$82)</f>
        <v>940.39115031799292</v>
      </c>
      <c r="AJ83">
        <f>AI83*(1+'RAW data extract'!AJ$82)</f>
        <v>920.8225565548139</v>
      </c>
      <c r="AK83">
        <f>AJ83*(1+'RAW data extract'!AK$82)</f>
        <v>897.30954809428522</v>
      </c>
      <c r="AL83">
        <f>AK83*(1+'RAW data extract'!AL$82)</f>
        <v>871.51284841869608</v>
      </c>
      <c r="AM83">
        <f>AL83*(1+'RAW data extract'!AM$82)</f>
        <v>843.93960073255732</v>
      </c>
      <c r="AN83">
        <f>AM83*(1+'RAW data extract'!AN$82)</f>
        <v>815.94440789721398</v>
      </c>
      <c r="AO83">
        <f>AN83*(1+'RAW data extract'!AO$82)</f>
        <v>787.66828315766202</v>
      </c>
      <c r="AP83">
        <f>AO83*(1+'RAW data extract'!AP$82)</f>
        <v>759.38989968014744</v>
      </c>
      <c r="AQ83">
        <f>AP83*(1+'RAW data extract'!AQ$82)</f>
        <v>731.27294342205585</v>
      </c>
      <c r="AR83">
        <f>AQ83*(1+'RAW data extract'!AR$82)</f>
        <v>704.49934580586375</v>
      </c>
      <c r="AS83">
        <f>AR83*(1+'RAW data extract'!AS$82)</f>
        <v>678.24386761612618</v>
      </c>
      <c r="AT83">
        <f>AS83*(1+'RAW data extract'!AT$82)</f>
        <v>652.71769359811003</v>
      </c>
      <c r="AU83">
        <f>AT83*(1+'RAW data extract'!AU$82)</f>
        <v>627.19151958009388</v>
      </c>
      <c r="AV83">
        <f>AU83*(1+'RAW data extract'!AV$82)</f>
        <v>601.66534556207773</v>
      </c>
      <c r="AW83">
        <f>AV83*(1+'RAW data extract'!AW$82)</f>
        <v>576.1391715440617</v>
      </c>
      <c r="AX83">
        <f>AW83*(1+'RAW data extract'!AX$82)</f>
        <v>550.7155665727048</v>
      </c>
      <c r="AY83">
        <f>AX83*(1+'RAW data extract'!AY$82)</f>
        <v>525.08229516999643</v>
      </c>
      <c r="AZ83">
        <f>AY83*(1+'RAW data extract'!AZ$82)</f>
        <v>499.25990237054395</v>
      </c>
      <c r="BA83">
        <f>AZ83*(1+'RAW data extract'!BA$82)</f>
        <v>473.88503165186842</v>
      </c>
      <c r="BB83">
        <f>BA83*(1+'RAW data extract'!BB$82)</f>
        <v>448.22721026587084</v>
      </c>
      <c r="BC83">
        <f>BB83*(1+'RAW data extract'!BC$82)</f>
        <v>422.58180836665866</v>
      </c>
      <c r="BD83">
        <f>BC83*(1+'RAW data extract'!BD$82)</f>
        <v>396.99714985158602</v>
      </c>
      <c r="BE83">
        <f>BD83*(1+'RAW data extract'!BE$82)</f>
        <v>371.44160200437119</v>
      </c>
      <c r="BF83">
        <f>BE83*(1+'RAW data extract'!BF$82)</f>
        <v>371.44160200437119</v>
      </c>
      <c r="BG83">
        <f>BF83*(1+'RAW data extract'!BG$82)</f>
        <v>371.44160200437119</v>
      </c>
      <c r="BH83">
        <f>BG83*(1+'RAW data extract'!BH$82)</f>
        <v>371.44160200437119</v>
      </c>
    </row>
    <row r="84" spans="1:60" x14ac:dyDescent="0.3">
      <c r="A84" s="4" t="s">
        <v>9</v>
      </c>
      <c r="B84" s="4" t="s">
        <v>10</v>
      </c>
      <c r="C84" s="4" t="s">
        <v>32</v>
      </c>
      <c r="D84" s="4" t="s">
        <v>21</v>
      </c>
      <c r="E84" s="4" t="s">
        <v>13</v>
      </c>
      <c r="F84" s="4" t="s">
        <v>14</v>
      </c>
      <c r="G84" s="4" t="s">
        <v>14</v>
      </c>
      <c r="H84" s="4" t="s">
        <v>15</v>
      </c>
      <c r="I84" s="4" t="s">
        <v>16</v>
      </c>
      <c r="J84" s="8">
        <f>SUMIFS('Eurostat comsumption'!J$2:J$185,'Eurostat comsumption'!$C$2:$C$185,$C84,'Eurostat comsumption'!$D$2:$D$185,$D84)</f>
        <v>0</v>
      </c>
      <c r="K84" s="8">
        <f>SUMIFS('Eurostat comsumption'!K$2:K$185,'Eurostat comsumption'!$C$2:$C$185,$C84,'Eurostat comsumption'!$D$2:$D$185,$D84)</f>
        <v>0</v>
      </c>
      <c r="L84" s="8">
        <f>SUMIFS('Eurostat comsumption'!L$2:L$185,'Eurostat comsumption'!$C$2:$C$185,$C84,'Eurostat comsumption'!$D$2:$D$185,$D84)</f>
        <v>0</v>
      </c>
      <c r="M84" s="8">
        <f>SUMIFS('Eurostat comsumption'!M$2:M$185,'Eurostat comsumption'!$C$2:$C$185,$C84,'Eurostat comsumption'!$D$2:$D$185,$D84)</f>
        <v>0</v>
      </c>
      <c r="N84" s="8">
        <f>SUMIFS('Eurostat comsumption'!N$2:N$185,'Eurostat comsumption'!$C$2:$C$185,$C84,'Eurostat comsumption'!$D$2:$D$185,$D84)</f>
        <v>0</v>
      </c>
      <c r="O84" s="8">
        <f>SUMIFS('Eurostat comsumption'!O$2:O$185,'Eurostat comsumption'!$C$2:$C$185,$C84,'Eurostat comsumption'!$D$2:$D$185,$D84)</f>
        <v>0</v>
      </c>
      <c r="P84" s="8">
        <f>SUMIFS('Eurostat comsumption'!P$2:P$185,'Eurostat comsumption'!$C$2:$C$185,$C84,'Eurostat comsumption'!$D$2:$D$185,$D84)</f>
        <v>0</v>
      </c>
      <c r="Q84" s="8">
        <f>SUMIFS('Eurostat comsumption'!Q$2:Q$185,'Eurostat comsumption'!$C$2:$C$185,$C84,'Eurostat comsumption'!$D$2:$D$185,$D84)</f>
        <v>0</v>
      </c>
      <c r="R84" s="8">
        <f>SUMIFS('Eurostat comsumption'!R$2:R$185,'Eurostat comsumption'!$C$2:$C$185,$C84,'Eurostat comsumption'!$D$2:$D$185,$D84)</f>
        <v>0</v>
      </c>
      <c r="S84" s="8">
        <f>SUMIFS('Eurostat comsumption'!S$2:S$185,'Eurostat comsumption'!$C$2:$C$185,$C84,'Eurostat comsumption'!$D$2:$D$185,$D84)</f>
        <v>0</v>
      </c>
      <c r="T84" s="8">
        <f>SUMIFS('Eurostat comsumption'!T$2:T$185,'Eurostat comsumption'!$C$2:$C$185,$C84,'Eurostat comsumption'!$D$2:$D$185,$D84)</f>
        <v>0</v>
      </c>
      <c r="U84" s="8">
        <f>SUMIFS('Eurostat comsumption'!U$2:U$185,'Eurostat comsumption'!$C$2:$C$185,$C84,'Eurostat comsumption'!$D$2:$D$185,$D84)</f>
        <v>0</v>
      </c>
      <c r="V84" s="8">
        <f>SUMIFS('Eurostat comsumption'!V$2:V$185,'Eurostat comsumption'!$C$2:$C$185,$C84,'Eurostat comsumption'!$D$2:$D$185,$D84)</f>
        <v>0</v>
      </c>
      <c r="W84" s="8">
        <f>SUMIFS('Eurostat comsumption'!W$2:W$185,'Eurostat comsumption'!$C$2:$C$185,$C84,'Eurostat comsumption'!$D$2:$D$185,$D84)</f>
        <v>0</v>
      </c>
      <c r="X84" s="8">
        <f>SUMIFS('Eurostat comsumption'!X$2:X$185,'Eurostat comsumption'!$C$2:$C$185,$C84,'Eurostat comsumption'!$D$2:$D$185,$D84)</f>
        <v>0</v>
      </c>
      <c r="Y84" s="8">
        <f>SUMIFS('Eurostat comsumption'!Y$2:Y$185,'Eurostat comsumption'!$C$2:$C$185,$C84,'Eurostat comsumption'!$D$2:$D$185,$D84)</f>
        <v>0</v>
      </c>
      <c r="Z84" s="8">
        <f>SUMIFS('Eurostat comsumption'!Z$2:Z$185,'Eurostat comsumption'!$C$2:$C$185,$C84,'Eurostat comsumption'!$D$2:$D$185,$D84)</f>
        <v>0</v>
      </c>
      <c r="AA84">
        <f>Z84*(1+'RAW data extract'!AA$82)</f>
        <v>0</v>
      </c>
      <c r="AB84">
        <f>AA84*(1+'RAW data extract'!AB$82)</f>
        <v>0</v>
      </c>
      <c r="AC84">
        <f>AB84*(1+'RAW data extract'!AC$82)</f>
        <v>0</v>
      </c>
      <c r="AD84">
        <f>AC84*(1+'RAW data extract'!AD$82)</f>
        <v>0</v>
      </c>
      <c r="AE84">
        <f>AD84*(1+'RAW data extract'!AE$82)</f>
        <v>0</v>
      </c>
      <c r="AF84">
        <f>AE84*(1+'RAW data extract'!AF$82)</f>
        <v>0</v>
      </c>
      <c r="AG84">
        <f>AF84*(1+'RAW data extract'!AG$82)</f>
        <v>0</v>
      </c>
      <c r="AH84">
        <f>AG84*(1+'RAW data extract'!AH$82)</f>
        <v>0</v>
      </c>
      <c r="AI84">
        <f>AH84*(1+'RAW data extract'!AI$82)</f>
        <v>0</v>
      </c>
      <c r="AJ84">
        <f>AI84*(1+'RAW data extract'!AJ$82)</f>
        <v>0</v>
      </c>
      <c r="AK84">
        <f>AJ84*(1+'RAW data extract'!AK$82)</f>
        <v>0</v>
      </c>
      <c r="AL84">
        <f>AK84*(1+'RAW data extract'!AL$82)</f>
        <v>0</v>
      </c>
      <c r="AM84">
        <f>AL84*(1+'RAW data extract'!AM$82)</f>
        <v>0</v>
      </c>
      <c r="AN84">
        <f>AM84*(1+'RAW data extract'!AN$82)</f>
        <v>0</v>
      </c>
      <c r="AO84">
        <f>AN84*(1+'RAW data extract'!AO$82)</f>
        <v>0</v>
      </c>
      <c r="AP84">
        <f>AO84*(1+'RAW data extract'!AP$82)</f>
        <v>0</v>
      </c>
      <c r="AQ84">
        <f>AP84*(1+'RAW data extract'!AQ$82)</f>
        <v>0</v>
      </c>
      <c r="AR84">
        <f>AQ84*(1+'RAW data extract'!AR$82)</f>
        <v>0</v>
      </c>
      <c r="AS84">
        <f>AR84*(1+'RAW data extract'!AS$82)</f>
        <v>0</v>
      </c>
      <c r="AT84">
        <f>AS84*(1+'RAW data extract'!AT$82)</f>
        <v>0</v>
      </c>
      <c r="AU84">
        <f>AT84*(1+'RAW data extract'!AU$82)</f>
        <v>0</v>
      </c>
      <c r="AV84">
        <f>AU84*(1+'RAW data extract'!AV$82)</f>
        <v>0</v>
      </c>
      <c r="AW84">
        <f>AV84*(1+'RAW data extract'!AW$82)</f>
        <v>0</v>
      </c>
      <c r="AX84">
        <f>AW84*(1+'RAW data extract'!AX$82)</f>
        <v>0</v>
      </c>
      <c r="AY84">
        <f>AX84*(1+'RAW data extract'!AY$82)</f>
        <v>0</v>
      </c>
      <c r="AZ84">
        <f>AY84*(1+'RAW data extract'!AZ$82)</f>
        <v>0</v>
      </c>
      <c r="BA84">
        <f>AZ84*(1+'RAW data extract'!BA$82)</f>
        <v>0</v>
      </c>
      <c r="BB84">
        <f>BA84*(1+'RAW data extract'!BB$82)</f>
        <v>0</v>
      </c>
      <c r="BC84">
        <f>BB84*(1+'RAW data extract'!BC$82)</f>
        <v>0</v>
      </c>
      <c r="BD84">
        <f>BC84*(1+'RAW data extract'!BD$82)</f>
        <v>0</v>
      </c>
      <c r="BE84">
        <f>BD84*(1+'RAW data extract'!BE$82)</f>
        <v>0</v>
      </c>
      <c r="BF84">
        <f>BE84*(1+'RAW data extract'!BF$82)</f>
        <v>0</v>
      </c>
      <c r="BG84">
        <f>BF84*(1+'RAW data extract'!BG$82)</f>
        <v>0</v>
      </c>
      <c r="BH84">
        <f>BG84*(1+'RAW data extract'!BH$82)</f>
        <v>0</v>
      </c>
    </row>
    <row r="85" spans="1:60" x14ac:dyDescent="0.3">
      <c r="A85" s="4" t="s">
        <v>9</v>
      </c>
      <c r="B85" s="4" t="s">
        <v>10</v>
      </c>
      <c r="C85" s="4" t="s">
        <v>32</v>
      </c>
      <c r="D85" s="4" t="s">
        <v>22</v>
      </c>
      <c r="E85" s="4" t="s">
        <v>13</v>
      </c>
      <c r="F85" s="4" t="s">
        <v>14</v>
      </c>
      <c r="G85" s="4" t="s">
        <v>14</v>
      </c>
      <c r="H85" s="4" t="s">
        <v>15</v>
      </c>
      <c r="I85" s="4" t="s">
        <v>16</v>
      </c>
      <c r="J85" s="8">
        <f>SUMIFS('Eurostat comsumption'!J$2:J$185,'Eurostat comsumption'!$C$2:$C$185,$C85,'Eurostat comsumption'!$D$2:$D$185,$D85)</f>
        <v>41460.6</v>
      </c>
      <c r="K85" s="8">
        <f>SUMIFS('Eurostat comsumption'!K$2:K$185,'Eurostat comsumption'!$C$2:$C$185,$C85,'Eurostat comsumption'!$D$2:$D$185,$D85)</f>
        <v>41835.599999999999</v>
      </c>
      <c r="L85" s="8">
        <f>SUMIFS('Eurostat comsumption'!L$2:L$185,'Eurostat comsumption'!$C$2:$C$185,$C85,'Eurostat comsumption'!$D$2:$D$185,$D85)</f>
        <v>42528.3</v>
      </c>
      <c r="M85" s="8">
        <f>SUMIFS('Eurostat comsumption'!M$2:M$185,'Eurostat comsumption'!$C$2:$C$185,$C85,'Eurostat comsumption'!$D$2:$D$185,$D85)</f>
        <v>43133.599999999999</v>
      </c>
      <c r="N85" s="8">
        <f>SUMIFS('Eurostat comsumption'!N$2:N$185,'Eurostat comsumption'!$C$2:$C$185,$C85,'Eurostat comsumption'!$D$2:$D$185,$D85)</f>
        <v>43752.7</v>
      </c>
      <c r="O85" s="8">
        <f>SUMIFS('Eurostat comsumption'!O$2:O$185,'Eurostat comsumption'!$C$2:$C$185,$C85,'Eurostat comsumption'!$D$2:$D$185,$D85)</f>
        <v>43426.7</v>
      </c>
      <c r="P85" s="8">
        <f>SUMIFS('Eurostat comsumption'!P$2:P$185,'Eurostat comsumption'!$C$2:$C$185,$C85,'Eurostat comsumption'!$D$2:$D$185,$D85)</f>
        <v>43954.8</v>
      </c>
      <c r="Q85" s="8">
        <f>SUMIFS('Eurostat comsumption'!Q$2:Q$185,'Eurostat comsumption'!$C$2:$C$185,$C85,'Eurostat comsumption'!$D$2:$D$185,$D85)</f>
        <v>44208.4</v>
      </c>
      <c r="R85" s="8">
        <f>SUMIFS('Eurostat comsumption'!R$2:R$185,'Eurostat comsumption'!$C$2:$C$185,$C85,'Eurostat comsumption'!$D$2:$D$185,$D85)</f>
        <v>41789.599999999999</v>
      </c>
      <c r="S85" s="8">
        <f>SUMIFS('Eurostat comsumption'!S$2:S$185,'Eurostat comsumption'!$C$2:$C$185,$C85,'Eurostat comsumption'!$D$2:$D$185,$D85)</f>
        <v>39476.800000000003</v>
      </c>
      <c r="T85" s="8">
        <f>SUMIFS('Eurostat comsumption'!T$2:T$185,'Eurostat comsumption'!$C$2:$C$185,$C85,'Eurostat comsumption'!$D$2:$D$185,$D85)</f>
        <v>38701.800000000003</v>
      </c>
      <c r="U85" s="8">
        <f>SUMIFS('Eurostat comsumption'!U$2:U$185,'Eurostat comsumption'!$C$2:$C$185,$C85,'Eurostat comsumption'!$D$2:$D$185,$D85)</f>
        <v>38640.199999999997</v>
      </c>
      <c r="V85" s="8">
        <f>SUMIFS('Eurostat comsumption'!V$2:V$185,'Eurostat comsumption'!$C$2:$C$185,$C85,'Eurostat comsumption'!$D$2:$D$185,$D85)</f>
        <v>36270.5</v>
      </c>
      <c r="W85" s="8">
        <f>SUMIFS('Eurostat comsumption'!W$2:W$185,'Eurostat comsumption'!$C$2:$C$185,$C85,'Eurostat comsumption'!$D$2:$D$185,$D85)</f>
        <v>35492.5</v>
      </c>
      <c r="X85" s="8">
        <f>SUMIFS('Eurostat comsumption'!X$2:X$185,'Eurostat comsumption'!$C$2:$C$185,$C85,'Eurostat comsumption'!$D$2:$D$185,$D85)</f>
        <v>37048.400000000001</v>
      </c>
      <c r="Y85" s="8">
        <f>SUMIFS('Eurostat comsumption'!Y$2:Y$185,'Eurostat comsumption'!$C$2:$C$185,$C85,'Eurostat comsumption'!$D$2:$D$185,$D85)</f>
        <v>36353.300000000003</v>
      </c>
      <c r="Z85" s="8">
        <f>SUMIFS('Eurostat comsumption'!Z$2:Z$185,'Eurostat comsumption'!$C$2:$C$185,$C85,'Eurostat comsumption'!$D$2:$D$185,$D85)</f>
        <v>36003.9</v>
      </c>
      <c r="AA85">
        <f>Z85*(1+'RAW data extract'!AA$82)</f>
        <v>35724.339839280037</v>
      </c>
      <c r="AB85">
        <f>AA85*(1+'RAW data extract'!AB$82)</f>
        <v>35462.3373943478</v>
      </c>
      <c r="AC85">
        <f>AB85*(1+'RAW data extract'!AC$82)</f>
        <v>35170.410667125594</v>
      </c>
      <c r="AD85">
        <f>AC85*(1+'RAW data extract'!AD$82)</f>
        <v>34855.573672744926</v>
      </c>
      <c r="AE85">
        <f>AD85*(1+'RAW data extract'!AE$82)</f>
        <v>34466.704847100591</v>
      </c>
      <c r="AF85">
        <f>AE85*(1+'RAW data extract'!AF$82)</f>
        <v>34058.537071846935</v>
      </c>
      <c r="AG85">
        <f>AF85*(1+'RAW data extract'!AG$82)</f>
        <v>33622.79450715812</v>
      </c>
      <c r="AH85">
        <f>AG85*(1+'RAW data extract'!AH$82)</f>
        <v>33116.242908411288</v>
      </c>
      <c r="AI85">
        <f>AH85*(1+'RAW data extract'!AI$82)</f>
        <v>32527.379130496676</v>
      </c>
      <c r="AJ85">
        <f>AI85*(1+'RAW data extract'!AJ$82)</f>
        <v>31850.517094767863</v>
      </c>
      <c r="AK85">
        <f>AJ85*(1+'RAW data extract'!AK$82)</f>
        <v>31037.22090367167</v>
      </c>
      <c r="AL85">
        <f>AK85*(1+'RAW data extract'!AL$82)</f>
        <v>30144.933656625901</v>
      </c>
      <c r="AM85">
        <f>AL85*(1+'RAW data extract'!AM$82)</f>
        <v>29191.19703219803</v>
      </c>
      <c r="AN85">
        <f>AM85*(1+'RAW data extract'!AN$82)</f>
        <v>28222.865661918062</v>
      </c>
      <c r="AO85">
        <f>AN85*(1+'RAW data extract'!AO$82)</f>
        <v>27244.817081352823</v>
      </c>
      <c r="AP85">
        <f>AO85*(1+'RAW data extract'!AP$82)</f>
        <v>26266.690372844718</v>
      </c>
      <c r="AQ85">
        <f>AP85*(1+'RAW data extract'!AQ$82)</f>
        <v>25294.147302981422</v>
      </c>
      <c r="AR85">
        <f>AQ85*(1+'RAW data extract'!AR$82)</f>
        <v>24368.069936074306</v>
      </c>
      <c r="AS85">
        <f>AR85*(1+'RAW data extract'!AS$82)</f>
        <v>23459.913906488859</v>
      </c>
      <c r="AT85">
        <f>AS85*(1+'RAW data extract'!AT$82)</f>
        <v>22576.983925965033</v>
      </c>
      <c r="AU85">
        <f>AT85*(1+'RAW data extract'!AU$82)</f>
        <v>21694.053945441206</v>
      </c>
      <c r="AV85">
        <f>AU85*(1+'RAW data extract'!AV$82)</f>
        <v>20811.12396491738</v>
      </c>
      <c r="AW85">
        <f>AV85*(1+'RAW data extract'!AW$82)</f>
        <v>19928.193984393558</v>
      </c>
      <c r="AX85">
        <f>AW85*(1+'RAW data extract'!AX$82)</f>
        <v>19048.811785307924</v>
      </c>
      <c r="AY85">
        <f>AX85*(1+'RAW data extract'!AY$82)</f>
        <v>18162.17739174853</v>
      </c>
      <c r="AZ85">
        <f>AY85*(1+'RAW data extract'!AZ$82)</f>
        <v>17269.001440060369</v>
      </c>
      <c r="BA85">
        <f>AZ85*(1+'RAW data extract'!BA$82)</f>
        <v>16391.304919868111</v>
      </c>
      <c r="BB85">
        <f>BA85*(1+'RAW data extract'!BB$82)</f>
        <v>15503.821361986165</v>
      </c>
      <c r="BC85">
        <f>BB85*(1+'RAW data extract'!BC$82)</f>
        <v>14616.767384237059</v>
      </c>
      <c r="BD85">
        <f>BC85*(1+'RAW data extract'!BD$82)</f>
        <v>13731.814471651003</v>
      </c>
      <c r="BE85">
        <f>BD85*(1+'RAW data extract'!BE$82)</f>
        <v>12847.86847382572</v>
      </c>
      <c r="BF85">
        <f>BE85*(1+'RAW data extract'!BF$82)</f>
        <v>12847.86847382572</v>
      </c>
      <c r="BG85">
        <f>BF85*(1+'RAW data extract'!BG$82)</f>
        <v>12847.86847382572</v>
      </c>
      <c r="BH85">
        <f>BG85*(1+'RAW data extract'!BH$82)</f>
        <v>12847.86847382572</v>
      </c>
    </row>
    <row r="86" spans="1:60" x14ac:dyDescent="0.3">
      <c r="A86" s="4" t="s">
        <v>9</v>
      </c>
      <c r="B86" s="4" t="s">
        <v>10</v>
      </c>
      <c r="C86" s="4" t="s">
        <v>33</v>
      </c>
      <c r="D86" s="4" t="s">
        <v>12</v>
      </c>
      <c r="E86" s="4" t="s">
        <v>13</v>
      </c>
      <c r="F86" s="4" t="s">
        <v>14</v>
      </c>
      <c r="G86" s="4" t="s">
        <v>14</v>
      </c>
      <c r="H86" s="4" t="s">
        <v>15</v>
      </c>
      <c r="I86" s="4" t="s">
        <v>16</v>
      </c>
      <c r="J86" s="8">
        <f>SUMIFS('Eurostat comsumption'!J$2:J$185,'Eurostat comsumption'!$C$2:$C$185,$C86,'Eurostat comsumption'!$D$2:$D$185,$D86)</f>
        <v>1914.2</v>
      </c>
      <c r="K86" s="8">
        <f>SUMIFS('Eurostat comsumption'!K$2:K$185,'Eurostat comsumption'!$C$2:$C$185,$C86,'Eurostat comsumption'!$D$2:$D$185,$D86)</f>
        <v>2017.8</v>
      </c>
      <c r="L86" s="8">
        <f>SUMIFS('Eurostat comsumption'!L$2:L$185,'Eurostat comsumption'!$C$2:$C$185,$C86,'Eurostat comsumption'!$D$2:$D$185,$D86)</f>
        <v>2113.6999999999998</v>
      </c>
      <c r="M86" s="8">
        <f>SUMIFS('Eurostat comsumption'!M$2:M$185,'Eurostat comsumption'!$C$2:$C$185,$C86,'Eurostat comsumption'!$D$2:$D$185,$D86)</f>
        <v>2306.6999999999998</v>
      </c>
      <c r="N86" s="8">
        <f>SUMIFS('Eurostat comsumption'!N$2:N$185,'Eurostat comsumption'!$C$2:$C$185,$C86,'Eurostat comsumption'!$D$2:$D$185,$D86)</f>
        <v>2655</v>
      </c>
      <c r="O86" s="8">
        <f>SUMIFS('Eurostat comsumption'!O$2:O$185,'Eurostat comsumption'!$C$2:$C$185,$C86,'Eurostat comsumption'!$D$2:$D$185,$D86)</f>
        <v>2780.8</v>
      </c>
      <c r="P86" s="8">
        <f>SUMIFS('Eurostat comsumption'!P$2:P$185,'Eurostat comsumption'!$C$2:$C$185,$C86,'Eurostat comsumption'!$D$2:$D$185,$D86)</f>
        <v>2652.2</v>
      </c>
      <c r="Q86" s="8">
        <f>SUMIFS('Eurostat comsumption'!Q$2:Q$185,'Eurostat comsumption'!$C$2:$C$185,$C86,'Eurostat comsumption'!$D$2:$D$185,$D86)</f>
        <v>2640.6</v>
      </c>
      <c r="R86" s="8">
        <f>SUMIFS('Eurostat comsumption'!R$2:R$185,'Eurostat comsumption'!$C$2:$C$185,$C86,'Eurostat comsumption'!$D$2:$D$185,$D86)</f>
        <v>2672.4</v>
      </c>
      <c r="S86" s="8">
        <f>SUMIFS('Eurostat comsumption'!S$2:S$185,'Eurostat comsumption'!$C$2:$C$185,$C86,'Eurostat comsumption'!$D$2:$D$185,$D86)</f>
        <v>2478.1</v>
      </c>
      <c r="T86" s="8">
        <f>SUMIFS('Eurostat comsumption'!T$2:T$185,'Eurostat comsumption'!$C$2:$C$185,$C86,'Eurostat comsumption'!$D$2:$D$185,$D86)</f>
        <v>2604.1999999999998</v>
      </c>
      <c r="U86" s="8">
        <f>SUMIFS('Eurostat comsumption'!U$2:U$185,'Eurostat comsumption'!$C$2:$C$185,$C86,'Eurostat comsumption'!$D$2:$D$185,$D86)</f>
        <v>2710.9</v>
      </c>
      <c r="V86" s="8">
        <f>SUMIFS('Eurostat comsumption'!V$2:V$185,'Eurostat comsumption'!$C$2:$C$185,$C86,'Eurostat comsumption'!$D$2:$D$185,$D86)</f>
        <v>2578.6</v>
      </c>
      <c r="W86" s="8">
        <f>SUMIFS('Eurostat comsumption'!W$2:W$185,'Eurostat comsumption'!$C$2:$C$185,$C86,'Eurostat comsumption'!$D$2:$D$185,$D86)</f>
        <v>2540.1</v>
      </c>
      <c r="X86" s="8">
        <f>SUMIFS('Eurostat comsumption'!X$2:X$185,'Eurostat comsumption'!$C$2:$C$185,$C86,'Eurostat comsumption'!$D$2:$D$185,$D86)</f>
        <v>2496.1999999999998</v>
      </c>
      <c r="Y86" s="8">
        <f>SUMIFS('Eurostat comsumption'!Y$2:Y$185,'Eurostat comsumption'!$C$2:$C$185,$C86,'Eurostat comsumption'!$D$2:$D$185,$D86)</f>
        <v>2419.5</v>
      </c>
      <c r="Z86" s="8">
        <f>SUMIFS('Eurostat comsumption'!Z$2:Z$185,'Eurostat comsumption'!$C$2:$C$185,$C86,'Eurostat comsumption'!$D$2:$D$185,$D86)</f>
        <v>2421.8000000000002</v>
      </c>
      <c r="AA86">
        <f>Z86*(1+'RAW data extract'!AA$82)</f>
        <v>2402.9954039081435</v>
      </c>
      <c r="AB86">
        <f>AA86*(1+'RAW data extract'!AB$82)</f>
        <v>2385.37182643079</v>
      </c>
      <c r="AC86">
        <f>AB86*(1+'RAW data extract'!AC$82)</f>
        <v>2365.7353940446669</v>
      </c>
      <c r="AD86">
        <f>AC86*(1+'RAW data extract'!AD$82)</f>
        <v>2344.5579040229995</v>
      </c>
      <c r="AE86">
        <f>AD86*(1+'RAW data extract'!AE$82)</f>
        <v>2318.4006676695644</v>
      </c>
      <c r="AF86">
        <f>AE86*(1+'RAW data extract'!AF$82)</f>
        <v>2290.9452887214702</v>
      </c>
      <c r="AG86">
        <f>AF86*(1+'RAW data extract'!AG$82)</f>
        <v>2261.6350933492081</v>
      </c>
      <c r="AH86">
        <f>AG86*(1+'RAW data extract'!AH$82)</f>
        <v>2227.561932890339</v>
      </c>
      <c r="AI86">
        <f>AH86*(1+'RAW data extract'!AI$82)</f>
        <v>2187.9520490346008</v>
      </c>
      <c r="AJ86">
        <f>AI86*(1+'RAW data extract'!AJ$82)</f>
        <v>2142.4229680703711</v>
      </c>
      <c r="AK86">
        <f>AJ86*(1+'RAW data extract'!AK$82)</f>
        <v>2087.7166524879826</v>
      </c>
      <c r="AL86">
        <f>AK86*(1+'RAW data extract'!AL$82)</f>
        <v>2027.6970086467475</v>
      </c>
      <c r="AM86">
        <f>AL86*(1+'RAW data extract'!AM$82)</f>
        <v>1963.5439764185883</v>
      </c>
      <c r="AN86">
        <f>AM86*(1+'RAW data extract'!AN$82)</f>
        <v>1898.4092295566088</v>
      </c>
      <c r="AO86">
        <f>AN86*(1+'RAW data extract'!AO$82)</f>
        <v>1832.6208551745865</v>
      </c>
      <c r="AP86">
        <f>AO86*(1+'RAW data extract'!AP$82)</f>
        <v>1766.8272255215509</v>
      </c>
      <c r="AQ86">
        <f>AP86*(1+'RAW data extract'!AQ$82)</f>
        <v>1701.4091789600693</v>
      </c>
      <c r="AR86">
        <f>AQ86*(1+'RAW data extract'!AR$82)</f>
        <v>1639.1166448963802</v>
      </c>
      <c r="AS86">
        <f>AR86*(1+'RAW data extract'!AS$82)</f>
        <v>1578.0295884261077</v>
      </c>
      <c r="AT86">
        <f>AS86*(1+'RAW data extract'!AT$82)</f>
        <v>1518.639360511004</v>
      </c>
      <c r="AU86">
        <f>AT86*(1+'RAW data extract'!AU$82)</f>
        <v>1459.2491325959002</v>
      </c>
      <c r="AV86">
        <f>AU86*(1+'RAW data extract'!AV$82)</f>
        <v>1399.8589046807963</v>
      </c>
      <c r="AW86">
        <f>AV86*(1+'RAW data extract'!AW$82)</f>
        <v>1340.4686767656929</v>
      </c>
      <c r="AX86">
        <f>AW86*(1+'RAW data extract'!AX$82)</f>
        <v>1281.3170901390888</v>
      </c>
      <c r="AY86">
        <f>AX86*(1+'RAW data extract'!AY$82)</f>
        <v>1221.6776851212396</v>
      </c>
      <c r="AZ86">
        <f>AY86*(1+'RAW data extract'!AZ$82)</f>
        <v>1161.5982626198331</v>
      </c>
      <c r="BA86">
        <f>AZ86*(1+'RAW data extract'!BA$82)</f>
        <v>1102.560063074739</v>
      </c>
      <c r="BB86">
        <f>BA86*(1+'RAW data extract'!BB$82)</f>
        <v>1042.8635390737697</v>
      </c>
      <c r="BC86">
        <f>BB86*(1+'RAW data extract'!BC$82)</f>
        <v>983.19591075259382</v>
      </c>
      <c r="BD86">
        <f>BC86*(1+'RAW data extract'!BD$82)</f>
        <v>923.66961044343543</v>
      </c>
      <c r="BE86">
        <f>BD86*(1+'RAW data extract'!BE$82)</f>
        <v>864.21104019039967</v>
      </c>
      <c r="BF86">
        <f>BE86*(1+'RAW data extract'!BF$82)</f>
        <v>864.21104019039967</v>
      </c>
      <c r="BG86">
        <f>BF86*(1+'RAW data extract'!BG$82)</f>
        <v>864.21104019039967</v>
      </c>
      <c r="BH86">
        <f>BG86*(1+'RAW data extract'!BH$82)</f>
        <v>864.21104019039967</v>
      </c>
    </row>
    <row r="87" spans="1:60" x14ac:dyDescent="0.3">
      <c r="A87" s="4" t="s">
        <v>9</v>
      </c>
      <c r="B87" s="4" t="s">
        <v>10</v>
      </c>
      <c r="C87" s="4" t="s">
        <v>33</v>
      </c>
      <c r="D87" s="4" t="s">
        <v>17</v>
      </c>
      <c r="E87" s="4" t="s">
        <v>13</v>
      </c>
      <c r="F87" s="4" t="s">
        <v>14</v>
      </c>
      <c r="G87" s="4" t="s">
        <v>14</v>
      </c>
      <c r="H87" s="4" t="s">
        <v>15</v>
      </c>
      <c r="I87" s="4" t="s">
        <v>16</v>
      </c>
      <c r="J87" s="8">
        <f>SUMIFS('Eurostat comsumption'!J$2:J$185,'Eurostat comsumption'!$C$2:$C$185,$C87,'Eurostat comsumption'!$D$2:$D$185,$D87)</f>
        <v>0</v>
      </c>
      <c r="K87" s="8">
        <f>SUMIFS('Eurostat comsumption'!K$2:K$185,'Eurostat comsumption'!$C$2:$C$185,$C87,'Eurostat comsumption'!$D$2:$D$185,$D87)</f>
        <v>0</v>
      </c>
      <c r="L87" s="8">
        <f>SUMIFS('Eurostat comsumption'!L$2:L$185,'Eurostat comsumption'!$C$2:$C$185,$C87,'Eurostat comsumption'!$D$2:$D$185,$D87)</f>
        <v>0</v>
      </c>
      <c r="M87" s="8">
        <f>SUMIFS('Eurostat comsumption'!M$2:M$185,'Eurostat comsumption'!$C$2:$C$185,$C87,'Eurostat comsumption'!$D$2:$D$185,$D87)</f>
        <v>0</v>
      </c>
      <c r="N87" s="8">
        <f>SUMIFS('Eurostat comsumption'!N$2:N$185,'Eurostat comsumption'!$C$2:$C$185,$C87,'Eurostat comsumption'!$D$2:$D$185,$D87)</f>
        <v>0</v>
      </c>
      <c r="O87" s="8">
        <f>SUMIFS('Eurostat comsumption'!O$2:O$185,'Eurostat comsumption'!$C$2:$C$185,$C87,'Eurostat comsumption'!$D$2:$D$185,$D87)</f>
        <v>0</v>
      </c>
      <c r="P87" s="8">
        <f>SUMIFS('Eurostat comsumption'!P$2:P$185,'Eurostat comsumption'!$C$2:$C$185,$C87,'Eurostat comsumption'!$D$2:$D$185,$D87)</f>
        <v>0</v>
      </c>
      <c r="Q87" s="8">
        <f>SUMIFS('Eurostat comsumption'!Q$2:Q$185,'Eurostat comsumption'!$C$2:$C$185,$C87,'Eurostat comsumption'!$D$2:$D$185,$D87)</f>
        <v>0</v>
      </c>
      <c r="R87" s="8">
        <f>SUMIFS('Eurostat comsumption'!R$2:R$185,'Eurostat comsumption'!$C$2:$C$185,$C87,'Eurostat comsumption'!$D$2:$D$185,$D87)</f>
        <v>0</v>
      </c>
      <c r="S87" s="8">
        <f>SUMIFS('Eurostat comsumption'!S$2:S$185,'Eurostat comsumption'!$C$2:$C$185,$C87,'Eurostat comsumption'!$D$2:$D$185,$D87)</f>
        <v>0</v>
      </c>
      <c r="T87" s="8">
        <f>SUMIFS('Eurostat comsumption'!T$2:T$185,'Eurostat comsumption'!$C$2:$C$185,$C87,'Eurostat comsumption'!$D$2:$D$185,$D87)</f>
        <v>0</v>
      </c>
      <c r="U87" s="8">
        <f>SUMIFS('Eurostat comsumption'!U$2:U$185,'Eurostat comsumption'!$C$2:$C$185,$C87,'Eurostat comsumption'!$D$2:$D$185,$D87)</f>
        <v>0</v>
      </c>
      <c r="V87" s="8">
        <f>SUMIFS('Eurostat comsumption'!V$2:V$185,'Eurostat comsumption'!$C$2:$C$185,$C87,'Eurostat comsumption'!$D$2:$D$185,$D87)</f>
        <v>0</v>
      </c>
      <c r="W87" s="8">
        <f>SUMIFS('Eurostat comsumption'!W$2:W$185,'Eurostat comsumption'!$C$2:$C$185,$C87,'Eurostat comsumption'!$D$2:$D$185,$D87)</f>
        <v>0</v>
      </c>
      <c r="X87" s="8">
        <f>SUMIFS('Eurostat comsumption'!X$2:X$185,'Eurostat comsumption'!$C$2:$C$185,$C87,'Eurostat comsumption'!$D$2:$D$185,$D87)</f>
        <v>0</v>
      </c>
      <c r="Y87" s="8">
        <f>SUMIFS('Eurostat comsumption'!Y$2:Y$185,'Eurostat comsumption'!$C$2:$C$185,$C87,'Eurostat comsumption'!$D$2:$D$185,$D87)</f>
        <v>0</v>
      </c>
      <c r="Z87" s="8">
        <f>SUMIFS('Eurostat comsumption'!Z$2:Z$185,'Eurostat comsumption'!$C$2:$C$185,$C87,'Eurostat comsumption'!$D$2:$D$185,$D87)</f>
        <v>0</v>
      </c>
      <c r="AA87">
        <f>Z87*(1+'RAW data extract'!AA$82)</f>
        <v>0</v>
      </c>
      <c r="AB87">
        <f>AA87*(1+'RAW data extract'!AB$82)</f>
        <v>0</v>
      </c>
      <c r="AC87">
        <f>AB87*(1+'RAW data extract'!AC$82)</f>
        <v>0</v>
      </c>
      <c r="AD87">
        <f>AC87*(1+'RAW data extract'!AD$82)</f>
        <v>0</v>
      </c>
      <c r="AE87">
        <f>AD87*(1+'RAW data extract'!AE$82)</f>
        <v>0</v>
      </c>
      <c r="AF87">
        <f>AE87*(1+'RAW data extract'!AF$82)</f>
        <v>0</v>
      </c>
      <c r="AG87">
        <f>AF87*(1+'RAW data extract'!AG$82)</f>
        <v>0</v>
      </c>
      <c r="AH87">
        <f>AG87*(1+'RAW data extract'!AH$82)</f>
        <v>0</v>
      </c>
      <c r="AI87">
        <f>AH87*(1+'RAW data extract'!AI$82)</f>
        <v>0</v>
      </c>
      <c r="AJ87">
        <f>AI87*(1+'RAW data extract'!AJ$82)</f>
        <v>0</v>
      </c>
      <c r="AK87">
        <f>AJ87*(1+'RAW data extract'!AK$82)</f>
        <v>0</v>
      </c>
      <c r="AL87">
        <f>AK87*(1+'RAW data extract'!AL$82)</f>
        <v>0</v>
      </c>
      <c r="AM87">
        <f>AL87*(1+'RAW data extract'!AM$82)</f>
        <v>0</v>
      </c>
      <c r="AN87">
        <f>AM87*(1+'RAW data extract'!AN$82)</f>
        <v>0</v>
      </c>
      <c r="AO87">
        <f>AN87*(1+'RAW data extract'!AO$82)</f>
        <v>0</v>
      </c>
      <c r="AP87">
        <f>AO87*(1+'RAW data extract'!AP$82)</f>
        <v>0</v>
      </c>
      <c r="AQ87">
        <f>AP87*(1+'RAW data extract'!AQ$82)</f>
        <v>0</v>
      </c>
      <c r="AR87">
        <f>AQ87*(1+'RAW data extract'!AR$82)</f>
        <v>0</v>
      </c>
      <c r="AS87">
        <f>AR87*(1+'RAW data extract'!AS$82)</f>
        <v>0</v>
      </c>
      <c r="AT87">
        <f>AS87*(1+'RAW data extract'!AT$82)</f>
        <v>0</v>
      </c>
      <c r="AU87">
        <f>AT87*(1+'RAW data extract'!AU$82)</f>
        <v>0</v>
      </c>
      <c r="AV87">
        <f>AU87*(1+'RAW data extract'!AV$82)</f>
        <v>0</v>
      </c>
      <c r="AW87">
        <f>AV87*(1+'RAW data extract'!AW$82)</f>
        <v>0</v>
      </c>
      <c r="AX87">
        <f>AW87*(1+'RAW data extract'!AX$82)</f>
        <v>0</v>
      </c>
      <c r="AY87">
        <f>AX87*(1+'RAW data extract'!AY$82)</f>
        <v>0</v>
      </c>
      <c r="AZ87">
        <f>AY87*(1+'RAW data extract'!AZ$82)</f>
        <v>0</v>
      </c>
      <c r="BA87">
        <f>AZ87*(1+'RAW data extract'!BA$82)</f>
        <v>0</v>
      </c>
      <c r="BB87">
        <f>BA87*(1+'RAW data extract'!BB$82)</f>
        <v>0</v>
      </c>
      <c r="BC87">
        <f>BB87*(1+'RAW data extract'!BC$82)</f>
        <v>0</v>
      </c>
      <c r="BD87">
        <f>BC87*(1+'RAW data extract'!BD$82)</f>
        <v>0</v>
      </c>
      <c r="BE87">
        <f>BD87*(1+'RAW data extract'!BE$82)</f>
        <v>0</v>
      </c>
      <c r="BF87">
        <f>BE87*(1+'RAW data extract'!BF$82)</f>
        <v>0</v>
      </c>
      <c r="BG87">
        <f>BF87*(1+'RAW data extract'!BG$82)</f>
        <v>0</v>
      </c>
      <c r="BH87">
        <f>BG87*(1+'RAW data extract'!BH$82)</f>
        <v>0</v>
      </c>
    </row>
    <row r="88" spans="1:60" x14ac:dyDescent="0.3">
      <c r="A88" s="4" t="s">
        <v>9</v>
      </c>
      <c r="B88" s="4" t="s">
        <v>10</v>
      </c>
      <c r="C88" s="4" t="s">
        <v>33</v>
      </c>
      <c r="D88" s="4" t="s">
        <v>18</v>
      </c>
      <c r="E88" s="4" t="s">
        <v>13</v>
      </c>
      <c r="F88" s="4" t="s">
        <v>14</v>
      </c>
      <c r="G88" s="4" t="s">
        <v>14</v>
      </c>
      <c r="H88" s="4" t="s">
        <v>15</v>
      </c>
      <c r="I88" s="4" t="s">
        <v>16</v>
      </c>
      <c r="J88" s="8">
        <f>SUMIFS('Eurostat comsumption'!J$2:J$185,'Eurostat comsumption'!$C$2:$C$185,$C88,'Eurostat comsumption'!$D$2:$D$185,$D88)</f>
        <v>0</v>
      </c>
      <c r="K88" s="8">
        <f>SUMIFS('Eurostat comsumption'!K$2:K$185,'Eurostat comsumption'!$C$2:$C$185,$C88,'Eurostat comsumption'!$D$2:$D$185,$D88)</f>
        <v>0</v>
      </c>
      <c r="L88" s="8">
        <f>SUMIFS('Eurostat comsumption'!L$2:L$185,'Eurostat comsumption'!$C$2:$C$185,$C88,'Eurostat comsumption'!$D$2:$D$185,$D88)</f>
        <v>0</v>
      </c>
      <c r="M88" s="8">
        <f>SUMIFS('Eurostat comsumption'!M$2:M$185,'Eurostat comsumption'!$C$2:$C$185,$C88,'Eurostat comsumption'!$D$2:$D$185,$D88)</f>
        <v>0</v>
      </c>
      <c r="N88" s="8">
        <f>SUMIFS('Eurostat comsumption'!N$2:N$185,'Eurostat comsumption'!$C$2:$C$185,$C88,'Eurostat comsumption'!$D$2:$D$185,$D88)</f>
        <v>0</v>
      </c>
      <c r="O88" s="8">
        <f>SUMIFS('Eurostat comsumption'!O$2:O$185,'Eurostat comsumption'!$C$2:$C$185,$C88,'Eurostat comsumption'!$D$2:$D$185,$D88)</f>
        <v>0</v>
      </c>
      <c r="P88" s="8">
        <f>SUMIFS('Eurostat comsumption'!P$2:P$185,'Eurostat comsumption'!$C$2:$C$185,$C88,'Eurostat comsumption'!$D$2:$D$185,$D88)</f>
        <v>0</v>
      </c>
      <c r="Q88" s="8">
        <f>SUMIFS('Eurostat comsumption'!Q$2:Q$185,'Eurostat comsumption'!$C$2:$C$185,$C88,'Eurostat comsumption'!$D$2:$D$185,$D88)</f>
        <v>0</v>
      </c>
      <c r="R88" s="8">
        <f>SUMIFS('Eurostat comsumption'!R$2:R$185,'Eurostat comsumption'!$C$2:$C$185,$C88,'Eurostat comsumption'!$D$2:$D$185,$D88)</f>
        <v>0</v>
      </c>
      <c r="S88" s="8">
        <f>SUMIFS('Eurostat comsumption'!S$2:S$185,'Eurostat comsumption'!$C$2:$C$185,$C88,'Eurostat comsumption'!$D$2:$D$185,$D88)</f>
        <v>0</v>
      </c>
      <c r="T88" s="8">
        <f>SUMIFS('Eurostat comsumption'!T$2:T$185,'Eurostat comsumption'!$C$2:$C$185,$C88,'Eurostat comsumption'!$D$2:$D$185,$D88)</f>
        <v>0</v>
      </c>
      <c r="U88" s="8">
        <f>SUMIFS('Eurostat comsumption'!U$2:U$185,'Eurostat comsumption'!$C$2:$C$185,$C88,'Eurostat comsumption'!$D$2:$D$185,$D88)</f>
        <v>0</v>
      </c>
      <c r="V88" s="8">
        <f>SUMIFS('Eurostat comsumption'!V$2:V$185,'Eurostat comsumption'!$C$2:$C$185,$C88,'Eurostat comsumption'!$D$2:$D$185,$D88)</f>
        <v>0</v>
      </c>
      <c r="W88" s="8">
        <f>SUMIFS('Eurostat comsumption'!W$2:W$185,'Eurostat comsumption'!$C$2:$C$185,$C88,'Eurostat comsumption'!$D$2:$D$185,$D88)</f>
        <v>0</v>
      </c>
      <c r="X88" s="8">
        <f>SUMIFS('Eurostat comsumption'!X$2:X$185,'Eurostat comsumption'!$C$2:$C$185,$C88,'Eurostat comsumption'!$D$2:$D$185,$D88)</f>
        <v>0</v>
      </c>
      <c r="Y88" s="8">
        <f>SUMIFS('Eurostat comsumption'!Y$2:Y$185,'Eurostat comsumption'!$C$2:$C$185,$C88,'Eurostat comsumption'!$D$2:$D$185,$D88)</f>
        <v>0</v>
      </c>
      <c r="Z88" s="8">
        <f>SUMIFS('Eurostat comsumption'!Z$2:Z$185,'Eurostat comsumption'!$C$2:$C$185,$C88,'Eurostat comsumption'!$D$2:$D$185,$D88)</f>
        <v>0</v>
      </c>
      <c r="AA88">
        <f>Z88*(1+'RAW data extract'!AA$82)</f>
        <v>0</v>
      </c>
      <c r="AB88">
        <f>AA88*(1+'RAW data extract'!AB$82)</f>
        <v>0</v>
      </c>
      <c r="AC88">
        <f>AB88*(1+'RAW data extract'!AC$82)</f>
        <v>0</v>
      </c>
      <c r="AD88">
        <f>AC88*(1+'RAW data extract'!AD$82)</f>
        <v>0</v>
      </c>
      <c r="AE88">
        <f>AD88*(1+'RAW data extract'!AE$82)</f>
        <v>0</v>
      </c>
      <c r="AF88">
        <f>AE88*(1+'RAW data extract'!AF$82)</f>
        <v>0</v>
      </c>
      <c r="AG88">
        <f>AF88*(1+'RAW data extract'!AG$82)</f>
        <v>0</v>
      </c>
      <c r="AH88">
        <f>AG88*(1+'RAW data extract'!AH$82)</f>
        <v>0</v>
      </c>
      <c r="AI88">
        <f>AH88*(1+'RAW data extract'!AI$82)</f>
        <v>0</v>
      </c>
      <c r="AJ88">
        <f>AI88*(1+'RAW data extract'!AJ$82)</f>
        <v>0</v>
      </c>
      <c r="AK88">
        <f>AJ88*(1+'RAW data extract'!AK$82)</f>
        <v>0</v>
      </c>
      <c r="AL88">
        <f>AK88*(1+'RAW data extract'!AL$82)</f>
        <v>0</v>
      </c>
      <c r="AM88">
        <f>AL88*(1+'RAW data extract'!AM$82)</f>
        <v>0</v>
      </c>
      <c r="AN88">
        <f>AM88*(1+'RAW data extract'!AN$82)</f>
        <v>0</v>
      </c>
      <c r="AO88">
        <f>AN88*(1+'RAW data extract'!AO$82)</f>
        <v>0</v>
      </c>
      <c r="AP88">
        <f>AO88*(1+'RAW data extract'!AP$82)</f>
        <v>0</v>
      </c>
      <c r="AQ88">
        <f>AP88*(1+'RAW data extract'!AQ$82)</f>
        <v>0</v>
      </c>
      <c r="AR88">
        <f>AQ88*(1+'RAW data extract'!AR$82)</f>
        <v>0</v>
      </c>
      <c r="AS88">
        <f>AR88*(1+'RAW data extract'!AS$82)</f>
        <v>0</v>
      </c>
      <c r="AT88">
        <f>AS88*(1+'RAW data extract'!AT$82)</f>
        <v>0</v>
      </c>
      <c r="AU88">
        <f>AT88*(1+'RAW data extract'!AU$82)</f>
        <v>0</v>
      </c>
      <c r="AV88">
        <f>AU88*(1+'RAW data extract'!AV$82)</f>
        <v>0</v>
      </c>
      <c r="AW88">
        <f>AV88*(1+'RAW data extract'!AW$82)</f>
        <v>0</v>
      </c>
      <c r="AX88">
        <f>AW88*(1+'RAW data extract'!AX$82)</f>
        <v>0</v>
      </c>
      <c r="AY88">
        <f>AX88*(1+'RAW data extract'!AY$82)</f>
        <v>0</v>
      </c>
      <c r="AZ88">
        <f>AY88*(1+'RAW data extract'!AZ$82)</f>
        <v>0</v>
      </c>
      <c r="BA88">
        <f>AZ88*(1+'RAW data extract'!BA$82)</f>
        <v>0</v>
      </c>
      <c r="BB88">
        <f>BA88*(1+'RAW data extract'!BB$82)</f>
        <v>0</v>
      </c>
      <c r="BC88">
        <f>BB88*(1+'RAW data extract'!BC$82)</f>
        <v>0</v>
      </c>
      <c r="BD88">
        <f>BC88*(1+'RAW data extract'!BD$82)</f>
        <v>0</v>
      </c>
      <c r="BE88">
        <f>BD88*(1+'RAW data extract'!BE$82)</f>
        <v>0</v>
      </c>
      <c r="BF88">
        <f>BE88*(1+'RAW data extract'!BF$82)</f>
        <v>0</v>
      </c>
      <c r="BG88">
        <f>BF88*(1+'RAW data extract'!BG$82)</f>
        <v>0</v>
      </c>
      <c r="BH88">
        <f>BG88*(1+'RAW data extract'!BH$82)</f>
        <v>0</v>
      </c>
    </row>
    <row r="89" spans="1:60" x14ac:dyDescent="0.3">
      <c r="A89" s="4" t="s">
        <v>9</v>
      </c>
      <c r="B89" s="4" t="s">
        <v>10</v>
      </c>
      <c r="C89" s="4" t="s">
        <v>33</v>
      </c>
      <c r="D89" s="4" t="s">
        <v>19</v>
      </c>
      <c r="E89" s="4" t="s">
        <v>13</v>
      </c>
      <c r="F89" s="4" t="s">
        <v>14</v>
      </c>
      <c r="G89" s="4" t="s">
        <v>14</v>
      </c>
      <c r="H89" s="4" t="s">
        <v>15</v>
      </c>
      <c r="I89" s="4" t="s">
        <v>16</v>
      </c>
      <c r="J89" s="8">
        <f>SUMIFS('Eurostat comsumption'!J$2:J$185,'Eurostat comsumption'!$C$2:$C$185,$C89,'Eurostat comsumption'!$D$2:$D$185,$D89)</f>
        <v>5.2</v>
      </c>
      <c r="K89" s="8">
        <f>SUMIFS('Eurostat comsumption'!K$2:K$185,'Eurostat comsumption'!$C$2:$C$185,$C89,'Eurostat comsumption'!$D$2:$D$185,$D89)</f>
        <v>5.9</v>
      </c>
      <c r="L89" s="8">
        <f>SUMIFS('Eurostat comsumption'!L$2:L$185,'Eurostat comsumption'!$C$2:$C$185,$C89,'Eurostat comsumption'!$D$2:$D$185,$D89)</f>
        <v>6.1</v>
      </c>
      <c r="M89" s="8">
        <f>SUMIFS('Eurostat comsumption'!M$2:M$185,'Eurostat comsumption'!$C$2:$C$185,$C89,'Eurostat comsumption'!$D$2:$D$185,$D89)</f>
        <v>6</v>
      </c>
      <c r="N89" s="8">
        <f>SUMIFS('Eurostat comsumption'!N$2:N$185,'Eurostat comsumption'!$C$2:$C$185,$C89,'Eurostat comsumption'!$D$2:$D$185,$D89)</f>
        <v>6.4</v>
      </c>
      <c r="O89" s="8">
        <f>SUMIFS('Eurostat comsumption'!O$2:O$185,'Eurostat comsumption'!$C$2:$C$185,$C89,'Eurostat comsumption'!$D$2:$D$185,$D89)</f>
        <v>8.1</v>
      </c>
      <c r="P89" s="8">
        <f>SUMIFS('Eurostat comsumption'!P$2:P$185,'Eurostat comsumption'!$C$2:$C$185,$C89,'Eurostat comsumption'!$D$2:$D$185,$D89)</f>
        <v>9.5</v>
      </c>
      <c r="Q89" s="8">
        <f>SUMIFS('Eurostat comsumption'!Q$2:Q$185,'Eurostat comsumption'!$C$2:$C$185,$C89,'Eurostat comsumption'!$D$2:$D$185,$D89)</f>
        <v>10.1</v>
      </c>
      <c r="R89" s="8">
        <f>SUMIFS('Eurostat comsumption'!R$2:R$185,'Eurostat comsumption'!$C$2:$C$185,$C89,'Eurostat comsumption'!$D$2:$D$185,$D89)</f>
        <v>9.6999999999999993</v>
      </c>
      <c r="S89" s="8">
        <f>SUMIFS('Eurostat comsumption'!S$2:S$185,'Eurostat comsumption'!$C$2:$C$185,$C89,'Eurostat comsumption'!$D$2:$D$185,$D89)</f>
        <v>9.6</v>
      </c>
      <c r="T89" s="8">
        <f>SUMIFS('Eurostat comsumption'!T$2:T$185,'Eurostat comsumption'!$C$2:$C$185,$C89,'Eurostat comsumption'!$D$2:$D$185,$D89)</f>
        <v>10.3</v>
      </c>
      <c r="U89" s="8">
        <f>SUMIFS('Eurostat comsumption'!U$2:U$185,'Eurostat comsumption'!$C$2:$C$185,$C89,'Eurostat comsumption'!$D$2:$D$185,$D89)</f>
        <v>11.1</v>
      </c>
      <c r="V89" s="8">
        <f>SUMIFS('Eurostat comsumption'!V$2:V$185,'Eurostat comsumption'!$C$2:$C$185,$C89,'Eurostat comsumption'!$D$2:$D$185,$D89)</f>
        <v>11.1</v>
      </c>
      <c r="W89" s="8">
        <f>SUMIFS('Eurostat comsumption'!W$2:W$185,'Eurostat comsumption'!$C$2:$C$185,$C89,'Eurostat comsumption'!$D$2:$D$185,$D89)</f>
        <v>11.1</v>
      </c>
      <c r="X89" s="8">
        <f>SUMIFS('Eurostat comsumption'!X$2:X$185,'Eurostat comsumption'!$C$2:$C$185,$C89,'Eurostat comsumption'!$D$2:$D$185,$D89)</f>
        <v>10.7</v>
      </c>
      <c r="Y89" s="8">
        <f>SUMIFS('Eurostat comsumption'!Y$2:Y$185,'Eurostat comsumption'!$C$2:$C$185,$C89,'Eurostat comsumption'!$D$2:$D$185,$D89)</f>
        <v>10.7</v>
      </c>
      <c r="Z89" s="8">
        <f>SUMIFS('Eurostat comsumption'!Z$2:Z$185,'Eurostat comsumption'!$C$2:$C$185,$C89,'Eurostat comsumption'!$D$2:$D$185,$D89)</f>
        <v>13</v>
      </c>
      <c r="AA89">
        <f>Z89*(1+'RAW data extract'!AA$82)</f>
        <v>12.899058655052382</v>
      </c>
      <c r="AB89">
        <f>AA89*(1+'RAW data extract'!AB$82)</f>
        <v>12.804456909571501</v>
      </c>
      <c r="AC89">
        <f>AB89*(1+'RAW data extract'!AC$82)</f>
        <v>12.699050343785887</v>
      </c>
      <c r="AD89">
        <f>AC89*(1+'RAW data extract'!AD$82)</f>
        <v>12.585371522131879</v>
      </c>
      <c r="AE89">
        <f>AD89*(1+'RAW data extract'!AE$82)</f>
        <v>12.444961879471602</v>
      </c>
      <c r="AF89">
        <f>AE89*(1+'RAW data extract'!AF$82)</f>
        <v>12.297583926574903</v>
      </c>
      <c r="AG89">
        <f>AF89*(1+'RAW data extract'!AG$82)</f>
        <v>12.140249489445742</v>
      </c>
      <c r="AH89">
        <f>AG89*(1+'RAW data extract'!AH$82)</f>
        <v>11.957347893126764</v>
      </c>
      <c r="AI89">
        <f>AH89*(1+'RAW data extract'!AI$82)</f>
        <v>11.744725674064663</v>
      </c>
      <c r="AJ89">
        <f>AI89*(1+'RAW data extract'!AJ$82)</f>
        <v>11.500329748498972</v>
      </c>
      <c r="AK89">
        <f>AJ89*(1+'RAW data extract'!AK$82)</f>
        <v>11.206671270271599</v>
      </c>
      <c r="AL89">
        <f>AK89*(1+'RAW data extract'!AL$82)</f>
        <v>10.884491333887068</v>
      </c>
      <c r="AM89">
        <f>AL89*(1+'RAW data extract'!AM$82)</f>
        <v>10.540123748221006</v>
      </c>
      <c r="AN89">
        <f>AM89*(1+'RAW data extract'!AN$82)</f>
        <v>10.190486408553927</v>
      </c>
      <c r="AO89">
        <f>AN89*(1+'RAW data extract'!AO$82)</f>
        <v>9.8373404563835205</v>
      </c>
      <c r="AP89">
        <f>AO89*(1+'RAW data extract'!AP$82)</f>
        <v>9.4841662944009197</v>
      </c>
      <c r="AQ89">
        <f>AP89*(1+'RAW data extract'!AQ$82)</f>
        <v>9.1330082279630389</v>
      </c>
      <c r="AR89">
        <f>AQ89*(1+'RAW data extract'!AR$82)</f>
        <v>8.7986276255896154</v>
      </c>
      <c r="AS89">
        <f>AR89*(1+'RAW data extract'!AS$82)</f>
        <v>8.4707179162356052</v>
      </c>
      <c r="AT89">
        <f>AS89*(1+'RAW data extract'!AT$82)</f>
        <v>8.1519166267416967</v>
      </c>
      <c r="AU89">
        <f>AT89*(1+'RAW data extract'!AU$82)</f>
        <v>7.8331153372477873</v>
      </c>
      <c r="AV89">
        <f>AU89*(1+'RAW data extract'!AV$82)</f>
        <v>7.5143140477538788</v>
      </c>
      <c r="AW89">
        <f>AV89*(1+'RAW data extract'!AW$82)</f>
        <v>7.1955127582599721</v>
      </c>
      <c r="AX89">
        <f>AW89*(1+'RAW data extract'!AX$82)</f>
        <v>6.8779924732876987</v>
      </c>
      <c r="AY89">
        <f>AX89*(1+'RAW data extract'!AY$82)</f>
        <v>6.5578536239888141</v>
      </c>
      <c r="AZ89">
        <f>AY89*(1+'RAW data extract'!AZ$82)</f>
        <v>6.2353528012461084</v>
      </c>
      <c r="BA89">
        <f>AZ89*(1+'RAW data extract'!BA$82)</f>
        <v>5.918441167714759</v>
      </c>
      <c r="BB89">
        <f>BA89*(1+'RAW data extract'!BB$82)</f>
        <v>5.597995708959866</v>
      </c>
      <c r="BC89">
        <f>BB89*(1+'RAW data extract'!BC$82)</f>
        <v>5.2777053595605405</v>
      </c>
      <c r="BD89">
        <f>BC89*(1+'RAW data extract'!BD$82)</f>
        <v>4.9581736459512173</v>
      </c>
      <c r="BE89">
        <f>BD89*(1+'RAW data extract'!BE$82)</f>
        <v>4.6390055010633384</v>
      </c>
      <c r="BF89">
        <f>BE89*(1+'RAW data extract'!BF$82)</f>
        <v>4.6390055010633384</v>
      </c>
      <c r="BG89">
        <f>BF89*(1+'RAW data extract'!BG$82)</f>
        <v>4.6390055010633384</v>
      </c>
      <c r="BH89">
        <f>BG89*(1+'RAW data extract'!BH$82)</f>
        <v>4.6390055010633384</v>
      </c>
    </row>
    <row r="90" spans="1:60" x14ac:dyDescent="0.3">
      <c r="A90" s="4" t="s">
        <v>9</v>
      </c>
      <c r="B90" s="4" t="s">
        <v>10</v>
      </c>
      <c r="C90" s="4" t="s">
        <v>33</v>
      </c>
      <c r="D90" s="4" t="s">
        <v>20</v>
      </c>
      <c r="E90" s="4" t="s">
        <v>13</v>
      </c>
      <c r="F90" s="4" t="s">
        <v>14</v>
      </c>
      <c r="G90" s="4" t="s">
        <v>14</v>
      </c>
      <c r="H90" s="4" t="s">
        <v>15</v>
      </c>
      <c r="I90" s="4" t="s">
        <v>16</v>
      </c>
      <c r="J90" s="8">
        <f>SUMIFS('Eurostat comsumption'!J$2:J$185,'Eurostat comsumption'!$C$2:$C$185,$C90,'Eurostat comsumption'!$D$2:$D$185,$D90)</f>
        <v>0</v>
      </c>
      <c r="K90" s="8">
        <f>SUMIFS('Eurostat comsumption'!K$2:K$185,'Eurostat comsumption'!$C$2:$C$185,$C90,'Eurostat comsumption'!$D$2:$D$185,$D90)</f>
        <v>0</v>
      </c>
      <c r="L90" s="8">
        <f>SUMIFS('Eurostat comsumption'!L$2:L$185,'Eurostat comsumption'!$C$2:$C$185,$C90,'Eurostat comsumption'!$D$2:$D$185,$D90)</f>
        <v>0</v>
      </c>
      <c r="M90" s="8">
        <f>SUMIFS('Eurostat comsumption'!M$2:M$185,'Eurostat comsumption'!$C$2:$C$185,$C90,'Eurostat comsumption'!$D$2:$D$185,$D90)</f>
        <v>0</v>
      </c>
      <c r="N90" s="8">
        <f>SUMIFS('Eurostat comsumption'!N$2:N$185,'Eurostat comsumption'!$C$2:$C$185,$C90,'Eurostat comsumption'!$D$2:$D$185,$D90)</f>
        <v>0.5</v>
      </c>
      <c r="O90" s="8">
        <f>SUMIFS('Eurostat comsumption'!O$2:O$185,'Eurostat comsumption'!$C$2:$C$185,$C90,'Eurostat comsumption'!$D$2:$D$185,$D90)</f>
        <v>0.5</v>
      </c>
      <c r="P90" s="8">
        <f>SUMIFS('Eurostat comsumption'!P$2:P$185,'Eurostat comsumption'!$C$2:$C$185,$C90,'Eurostat comsumption'!$D$2:$D$185,$D90)</f>
        <v>0.5</v>
      </c>
      <c r="Q90" s="8">
        <f>SUMIFS('Eurostat comsumption'!Q$2:Q$185,'Eurostat comsumption'!$C$2:$C$185,$C90,'Eurostat comsumption'!$D$2:$D$185,$D90)</f>
        <v>44.9</v>
      </c>
      <c r="R90" s="8">
        <f>SUMIFS('Eurostat comsumption'!R$2:R$185,'Eurostat comsumption'!$C$2:$C$185,$C90,'Eurostat comsumption'!$D$2:$D$185,$D90)</f>
        <v>44.9</v>
      </c>
      <c r="S90" s="8">
        <f>SUMIFS('Eurostat comsumption'!S$2:S$185,'Eurostat comsumption'!$C$2:$C$185,$C90,'Eurostat comsumption'!$D$2:$D$185,$D90)</f>
        <v>42.2</v>
      </c>
      <c r="T90" s="8">
        <f>SUMIFS('Eurostat comsumption'!T$2:T$185,'Eurostat comsumption'!$C$2:$C$185,$C90,'Eurostat comsumption'!$D$2:$D$185,$D90)</f>
        <v>42</v>
      </c>
      <c r="U90" s="8">
        <f>SUMIFS('Eurostat comsumption'!U$2:U$185,'Eurostat comsumption'!$C$2:$C$185,$C90,'Eurostat comsumption'!$D$2:$D$185,$D90)</f>
        <v>45.7</v>
      </c>
      <c r="V90" s="8">
        <f>SUMIFS('Eurostat comsumption'!V$2:V$185,'Eurostat comsumption'!$C$2:$C$185,$C90,'Eurostat comsumption'!$D$2:$D$185,$D90)</f>
        <v>48.9</v>
      </c>
      <c r="W90" s="8">
        <f>SUMIFS('Eurostat comsumption'!W$2:W$185,'Eurostat comsumption'!$C$2:$C$185,$C90,'Eurostat comsumption'!$D$2:$D$185,$D90)</f>
        <v>55.5</v>
      </c>
      <c r="X90" s="8">
        <f>SUMIFS('Eurostat comsumption'!X$2:X$185,'Eurostat comsumption'!$C$2:$C$185,$C90,'Eurostat comsumption'!$D$2:$D$185,$D90)</f>
        <v>71.599999999999994</v>
      </c>
      <c r="Y90" s="8">
        <f>SUMIFS('Eurostat comsumption'!Y$2:Y$185,'Eurostat comsumption'!$C$2:$C$185,$C90,'Eurostat comsumption'!$D$2:$D$185,$D90)</f>
        <v>82.7</v>
      </c>
      <c r="Z90" s="8">
        <f>SUMIFS('Eurostat comsumption'!Z$2:Z$185,'Eurostat comsumption'!$C$2:$C$185,$C90,'Eurostat comsumption'!$D$2:$D$185,$D90)</f>
        <v>90.1</v>
      </c>
      <c r="AA90">
        <f>Z90*(1+'RAW data extract'!AA$82)</f>
        <v>89.400398832324584</v>
      </c>
      <c r="AB90">
        <f>AA90*(1+'RAW data extract'!AB$82)</f>
        <v>88.744735965568623</v>
      </c>
      <c r="AC90">
        <f>AB90*(1+'RAW data extract'!AC$82)</f>
        <v>88.014187382700641</v>
      </c>
      <c r="AD90">
        <f>AC90*(1+'RAW data extract'!AD$82)</f>
        <v>87.226305703390935</v>
      </c>
      <c r="AE90">
        <f>AD90*(1+'RAW data extract'!AE$82)</f>
        <v>86.253158872337792</v>
      </c>
      <c r="AF90">
        <f>AE90*(1+'RAW data extract'!AF$82)</f>
        <v>85.231716291107588</v>
      </c>
      <c r="AG90">
        <f>AF90*(1+'RAW data extract'!AG$82)</f>
        <v>84.141267615312401</v>
      </c>
      <c r="AH90">
        <f>AG90*(1+'RAW data extract'!AH$82)</f>
        <v>82.873618859286253</v>
      </c>
      <c r="AI90">
        <f>AH90*(1+'RAW data extract'!AI$82)</f>
        <v>81.399983325632775</v>
      </c>
      <c r="AJ90">
        <f>AI90*(1+'RAW data extract'!AJ$82)</f>
        <v>79.706131564596717</v>
      </c>
      <c r="AK90">
        <f>AJ90*(1+'RAW data extract'!AK$82)</f>
        <v>77.670852419343916</v>
      </c>
      <c r="AL90">
        <f>AK90*(1+'RAW data extract'!AL$82)</f>
        <v>75.437897629478826</v>
      </c>
      <c r="AM90">
        <f>AL90*(1+'RAW data extract'!AM$82)</f>
        <v>73.051165362670204</v>
      </c>
      <c r="AN90">
        <f>AM90*(1+'RAW data extract'!AN$82)</f>
        <v>70.627909646977599</v>
      </c>
      <c r="AO90">
        <f>AN90*(1+'RAW data extract'!AO$82)</f>
        <v>68.180336547704243</v>
      </c>
      <c r="AP90">
        <f>AO90*(1+'RAW data extract'!AP$82)</f>
        <v>65.732567932732522</v>
      </c>
      <c r="AQ90">
        <f>AP90*(1+'RAW data extract'!AQ$82)</f>
        <v>63.298772410728439</v>
      </c>
      <c r="AR90">
        <f>AQ90*(1+'RAW data extract'!AR$82)</f>
        <v>60.981257620432629</v>
      </c>
      <c r="AS90">
        <f>AR90*(1+'RAW data extract'!AS$82)</f>
        <v>58.708591096371379</v>
      </c>
      <c r="AT90">
        <f>AS90*(1+'RAW data extract'!AT$82)</f>
        <v>56.499052928417441</v>
      </c>
      <c r="AU90">
        <f>AT90*(1+'RAW data extract'!AU$82)</f>
        <v>54.289514760463504</v>
      </c>
      <c r="AV90">
        <f>AU90*(1+'RAW data extract'!AV$82)</f>
        <v>52.079976592509567</v>
      </c>
      <c r="AW90">
        <f>AV90*(1+'RAW data extract'!AW$82)</f>
        <v>49.870438424555644</v>
      </c>
      <c r="AX90">
        <f>AW90*(1+'RAW data extract'!AX$82)</f>
        <v>47.669778603324737</v>
      </c>
      <c r="AY90">
        <f>AX90*(1+'RAW data extract'!AY$82)</f>
        <v>45.45097011703016</v>
      </c>
      <c r="AZ90">
        <f>AY90*(1+'RAW data extract'!AZ$82)</f>
        <v>43.215791337867259</v>
      </c>
      <c r="BA90">
        <f>AZ90*(1+'RAW data extract'!BA$82)</f>
        <v>41.019349939315369</v>
      </c>
      <c r="BB90">
        <f>BA90*(1+'RAW data extract'!BB$82)</f>
        <v>38.79841641363722</v>
      </c>
      <c r="BC90">
        <f>BB90*(1+'RAW data extract'!BC$82)</f>
        <v>36.57855791510805</v>
      </c>
      <c r="BD90">
        <f>BC90*(1+'RAW data extract'!BD$82)</f>
        <v>34.363957346169585</v>
      </c>
      <c r="BE90">
        <f>BD90*(1+'RAW data extract'!BE$82)</f>
        <v>32.151876588138983</v>
      </c>
      <c r="BF90">
        <f>BE90*(1+'RAW data extract'!BF$82)</f>
        <v>32.151876588138983</v>
      </c>
      <c r="BG90">
        <f>BF90*(1+'RAW data extract'!BG$82)</f>
        <v>32.151876588138983</v>
      </c>
      <c r="BH90">
        <f>BG90*(1+'RAW data extract'!BH$82)</f>
        <v>32.151876588138983</v>
      </c>
    </row>
    <row r="91" spans="1:60" x14ac:dyDescent="0.3">
      <c r="A91" s="4" t="s">
        <v>9</v>
      </c>
      <c r="B91" s="4" t="s">
        <v>10</v>
      </c>
      <c r="C91" s="4" t="s">
        <v>33</v>
      </c>
      <c r="D91" s="4" t="s">
        <v>21</v>
      </c>
      <c r="E91" s="4" t="s">
        <v>13</v>
      </c>
      <c r="F91" s="4" t="s">
        <v>14</v>
      </c>
      <c r="G91" s="4" t="s">
        <v>14</v>
      </c>
      <c r="H91" s="4" t="s">
        <v>15</v>
      </c>
      <c r="I91" s="4" t="s">
        <v>16</v>
      </c>
      <c r="J91" s="8">
        <f>SUMIFS('Eurostat comsumption'!J$2:J$185,'Eurostat comsumption'!$C$2:$C$185,$C91,'Eurostat comsumption'!$D$2:$D$185,$D91)</f>
        <v>0</v>
      </c>
      <c r="K91" s="8">
        <f>SUMIFS('Eurostat comsumption'!K$2:K$185,'Eurostat comsumption'!$C$2:$C$185,$C91,'Eurostat comsumption'!$D$2:$D$185,$D91)</f>
        <v>0</v>
      </c>
      <c r="L91" s="8">
        <f>SUMIFS('Eurostat comsumption'!L$2:L$185,'Eurostat comsumption'!$C$2:$C$185,$C91,'Eurostat comsumption'!$D$2:$D$185,$D91)</f>
        <v>0</v>
      </c>
      <c r="M91" s="8">
        <f>SUMIFS('Eurostat comsumption'!M$2:M$185,'Eurostat comsumption'!$C$2:$C$185,$C91,'Eurostat comsumption'!$D$2:$D$185,$D91)</f>
        <v>0</v>
      </c>
      <c r="N91" s="8">
        <f>SUMIFS('Eurostat comsumption'!N$2:N$185,'Eurostat comsumption'!$C$2:$C$185,$C91,'Eurostat comsumption'!$D$2:$D$185,$D91)</f>
        <v>0</v>
      </c>
      <c r="O91" s="8">
        <f>SUMIFS('Eurostat comsumption'!O$2:O$185,'Eurostat comsumption'!$C$2:$C$185,$C91,'Eurostat comsumption'!$D$2:$D$185,$D91)</f>
        <v>0</v>
      </c>
      <c r="P91" s="8">
        <f>SUMIFS('Eurostat comsumption'!P$2:P$185,'Eurostat comsumption'!$C$2:$C$185,$C91,'Eurostat comsumption'!$D$2:$D$185,$D91)</f>
        <v>0</v>
      </c>
      <c r="Q91" s="8">
        <f>SUMIFS('Eurostat comsumption'!Q$2:Q$185,'Eurostat comsumption'!$C$2:$C$185,$C91,'Eurostat comsumption'!$D$2:$D$185,$D91)</f>
        <v>0</v>
      </c>
      <c r="R91" s="8">
        <f>SUMIFS('Eurostat comsumption'!R$2:R$185,'Eurostat comsumption'!$C$2:$C$185,$C91,'Eurostat comsumption'!$D$2:$D$185,$D91)</f>
        <v>0</v>
      </c>
      <c r="S91" s="8">
        <f>SUMIFS('Eurostat comsumption'!S$2:S$185,'Eurostat comsumption'!$C$2:$C$185,$C91,'Eurostat comsumption'!$D$2:$D$185,$D91)</f>
        <v>0</v>
      </c>
      <c r="T91" s="8">
        <f>SUMIFS('Eurostat comsumption'!T$2:T$185,'Eurostat comsumption'!$C$2:$C$185,$C91,'Eurostat comsumption'!$D$2:$D$185,$D91)</f>
        <v>0</v>
      </c>
      <c r="U91" s="8">
        <f>SUMIFS('Eurostat comsumption'!U$2:U$185,'Eurostat comsumption'!$C$2:$C$185,$C91,'Eurostat comsumption'!$D$2:$D$185,$D91)</f>
        <v>0</v>
      </c>
      <c r="V91" s="8">
        <f>SUMIFS('Eurostat comsumption'!V$2:V$185,'Eurostat comsumption'!$C$2:$C$185,$C91,'Eurostat comsumption'!$D$2:$D$185,$D91)</f>
        <v>0</v>
      </c>
      <c r="W91" s="8">
        <f>SUMIFS('Eurostat comsumption'!W$2:W$185,'Eurostat comsumption'!$C$2:$C$185,$C91,'Eurostat comsumption'!$D$2:$D$185,$D91)</f>
        <v>0</v>
      </c>
      <c r="X91" s="8">
        <f>SUMIFS('Eurostat comsumption'!X$2:X$185,'Eurostat comsumption'!$C$2:$C$185,$C91,'Eurostat comsumption'!$D$2:$D$185,$D91)</f>
        <v>0</v>
      </c>
      <c r="Y91" s="8">
        <f>SUMIFS('Eurostat comsumption'!Y$2:Y$185,'Eurostat comsumption'!$C$2:$C$185,$C91,'Eurostat comsumption'!$D$2:$D$185,$D91)</f>
        <v>0</v>
      </c>
      <c r="Z91" s="8">
        <f>SUMIFS('Eurostat comsumption'!Z$2:Z$185,'Eurostat comsumption'!$C$2:$C$185,$C91,'Eurostat comsumption'!$D$2:$D$185,$D91)</f>
        <v>0</v>
      </c>
      <c r="AA91">
        <f>Z91*(1+'RAW data extract'!AA$82)</f>
        <v>0</v>
      </c>
      <c r="AB91">
        <f>AA91*(1+'RAW data extract'!AB$82)</f>
        <v>0</v>
      </c>
      <c r="AC91">
        <f>AB91*(1+'RAW data extract'!AC$82)</f>
        <v>0</v>
      </c>
      <c r="AD91">
        <f>AC91*(1+'RAW data extract'!AD$82)</f>
        <v>0</v>
      </c>
      <c r="AE91">
        <f>AD91*(1+'RAW data extract'!AE$82)</f>
        <v>0</v>
      </c>
      <c r="AF91">
        <f>AE91*(1+'RAW data extract'!AF$82)</f>
        <v>0</v>
      </c>
      <c r="AG91">
        <f>AF91*(1+'RAW data extract'!AG$82)</f>
        <v>0</v>
      </c>
      <c r="AH91">
        <f>AG91*(1+'RAW data extract'!AH$82)</f>
        <v>0</v>
      </c>
      <c r="AI91">
        <f>AH91*(1+'RAW data extract'!AI$82)</f>
        <v>0</v>
      </c>
      <c r="AJ91">
        <f>AI91*(1+'RAW data extract'!AJ$82)</f>
        <v>0</v>
      </c>
      <c r="AK91">
        <f>AJ91*(1+'RAW data extract'!AK$82)</f>
        <v>0</v>
      </c>
      <c r="AL91">
        <f>AK91*(1+'RAW data extract'!AL$82)</f>
        <v>0</v>
      </c>
      <c r="AM91">
        <f>AL91*(1+'RAW data extract'!AM$82)</f>
        <v>0</v>
      </c>
      <c r="AN91">
        <f>AM91*(1+'RAW data extract'!AN$82)</f>
        <v>0</v>
      </c>
      <c r="AO91">
        <f>AN91*(1+'RAW data extract'!AO$82)</f>
        <v>0</v>
      </c>
      <c r="AP91">
        <f>AO91*(1+'RAW data extract'!AP$82)</f>
        <v>0</v>
      </c>
      <c r="AQ91">
        <f>AP91*(1+'RAW data extract'!AQ$82)</f>
        <v>0</v>
      </c>
      <c r="AR91">
        <f>AQ91*(1+'RAW data extract'!AR$82)</f>
        <v>0</v>
      </c>
      <c r="AS91">
        <f>AR91*(1+'RAW data extract'!AS$82)</f>
        <v>0</v>
      </c>
      <c r="AT91">
        <f>AS91*(1+'RAW data extract'!AT$82)</f>
        <v>0</v>
      </c>
      <c r="AU91">
        <f>AT91*(1+'RAW data extract'!AU$82)</f>
        <v>0</v>
      </c>
      <c r="AV91">
        <f>AU91*(1+'RAW data extract'!AV$82)</f>
        <v>0</v>
      </c>
      <c r="AW91">
        <f>AV91*(1+'RAW data extract'!AW$82)</f>
        <v>0</v>
      </c>
      <c r="AX91">
        <f>AW91*(1+'RAW data extract'!AX$82)</f>
        <v>0</v>
      </c>
      <c r="AY91">
        <f>AX91*(1+'RAW data extract'!AY$82)</f>
        <v>0</v>
      </c>
      <c r="AZ91">
        <f>AY91*(1+'RAW data extract'!AZ$82)</f>
        <v>0</v>
      </c>
      <c r="BA91">
        <f>AZ91*(1+'RAW data extract'!BA$82)</f>
        <v>0</v>
      </c>
      <c r="BB91">
        <f>BA91*(1+'RAW data extract'!BB$82)</f>
        <v>0</v>
      </c>
      <c r="BC91">
        <f>BB91*(1+'RAW data extract'!BC$82)</f>
        <v>0</v>
      </c>
      <c r="BD91">
        <f>BC91*(1+'RAW data extract'!BD$82)</f>
        <v>0</v>
      </c>
      <c r="BE91">
        <f>BD91*(1+'RAW data extract'!BE$82)</f>
        <v>0</v>
      </c>
      <c r="BF91">
        <f>BE91*(1+'RAW data extract'!BF$82)</f>
        <v>0</v>
      </c>
      <c r="BG91">
        <f>BF91*(1+'RAW data extract'!BG$82)</f>
        <v>0</v>
      </c>
      <c r="BH91">
        <f>BG91*(1+'RAW data extract'!BH$82)</f>
        <v>0</v>
      </c>
    </row>
    <row r="92" spans="1:60" x14ac:dyDescent="0.3">
      <c r="A92" s="4" t="s">
        <v>9</v>
      </c>
      <c r="B92" s="4" t="s">
        <v>10</v>
      </c>
      <c r="C92" s="4" t="s">
        <v>33</v>
      </c>
      <c r="D92" s="4" t="s">
        <v>22</v>
      </c>
      <c r="E92" s="4" t="s">
        <v>13</v>
      </c>
      <c r="F92" s="4" t="s">
        <v>14</v>
      </c>
      <c r="G92" s="4" t="s">
        <v>14</v>
      </c>
      <c r="H92" s="4" t="s">
        <v>15</v>
      </c>
      <c r="I92" s="4" t="s">
        <v>16</v>
      </c>
      <c r="J92" s="8">
        <f>SUMIFS('Eurostat comsumption'!J$2:J$185,'Eurostat comsumption'!$C$2:$C$185,$C92,'Eurostat comsumption'!$D$2:$D$185,$D92)</f>
        <v>1909.1</v>
      </c>
      <c r="K92" s="8">
        <f>SUMIFS('Eurostat comsumption'!K$2:K$185,'Eurostat comsumption'!$C$2:$C$185,$C92,'Eurostat comsumption'!$D$2:$D$185,$D92)</f>
        <v>2011.9</v>
      </c>
      <c r="L92" s="8">
        <f>SUMIFS('Eurostat comsumption'!L$2:L$185,'Eurostat comsumption'!$C$2:$C$185,$C92,'Eurostat comsumption'!$D$2:$D$185,$D92)</f>
        <v>2107.6</v>
      </c>
      <c r="M92" s="8">
        <f>SUMIFS('Eurostat comsumption'!M$2:M$185,'Eurostat comsumption'!$C$2:$C$185,$C92,'Eurostat comsumption'!$D$2:$D$185,$D92)</f>
        <v>2300.6999999999998</v>
      </c>
      <c r="N92" s="8">
        <f>SUMIFS('Eurostat comsumption'!N$2:N$185,'Eurostat comsumption'!$C$2:$C$185,$C92,'Eurostat comsumption'!$D$2:$D$185,$D92)</f>
        <v>2648</v>
      </c>
      <c r="O92" s="8">
        <f>SUMIFS('Eurostat comsumption'!O$2:O$185,'Eurostat comsumption'!$C$2:$C$185,$C92,'Eurostat comsumption'!$D$2:$D$185,$D92)</f>
        <v>2772.2</v>
      </c>
      <c r="P92" s="8">
        <f>SUMIFS('Eurostat comsumption'!P$2:P$185,'Eurostat comsumption'!$C$2:$C$185,$C92,'Eurostat comsumption'!$D$2:$D$185,$D92)</f>
        <v>2642.1</v>
      </c>
      <c r="Q92" s="8">
        <f>SUMIFS('Eurostat comsumption'!Q$2:Q$185,'Eurostat comsumption'!$C$2:$C$185,$C92,'Eurostat comsumption'!$D$2:$D$185,$D92)</f>
        <v>2585.6</v>
      </c>
      <c r="R92" s="8">
        <f>SUMIFS('Eurostat comsumption'!R$2:R$185,'Eurostat comsumption'!$C$2:$C$185,$C92,'Eurostat comsumption'!$D$2:$D$185,$D92)</f>
        <v>2617.8000000000002</v>
      </c>
      <c r="S92" s="8">
        <f>SUMIFS('Eurostat comsumption'!S$2:S$185,'Eurostat comsumption'!$C$2:$C$185,$C92,'Eurostat comsumption'!$D$2:$D$185,$D92)</f>
        <v>2426.3000000000002</v>
      </c>
      <c r="T92" s="8">
        <f>SUMIFS('Eurostat comsumption'!T$2:T$185,'Eurostat comsumption'!$C$2:$C$185,$C92,'Eurostat comsumption'!$D$2:$D$185,$D92)</f>
        <v>2551.9</v>
      </c>
      <c r="U92" s="8">
        <f>SUMIFS('Eurostat comsumption'!U$2:U$185,'Eurostat comsumption'!$C$2:$C$185,$C92,'Eurostat comsumption'!$D$2:$D$185,$D92)</f>
        <v>2654.1</v>
      </c>
      <c r="V92" s="8">
        <f>SUMIFS('Eurostat comsumption'!V$2:V$185,'Eurostat comsumption'!$C$2:$C$185,$C92,'Eurostat comsumption'!$D$2:$D$185,$D92)</f>
        <v>2518.6</v>
      </c>
      <c r="W92" s="8">
        <f>SUMIFS('Eurostat comsumption'!W$2:W$185,'Eurostat comsumption'!$C$2:$C$185,$C92,'Eurostat comsumption'!$D$2:$D$185,$D92)</f>
        <v>2473.5</v>
      </c>
      <c r="X92" s="8">
        <f>SUMIFS('Eurostat comsumption'!X$2:X$185,'Eurostat comsumption'!$C$2:$C$185,$C92,'Eurostat comsumption'!$D$2:$D$185,$D92)</f>
        <v>2413.9</v>
      </c>
      <c r="Y92" s="8">
        <f>SUMIFS('Eurostat comsumption'!Y$2:Y$185,'Eurostat comsumption'!$C$2:$C$185,$C92,'Eurostat comsumption'!$D$2:$D$185,$D92)</f>
        <v>2326.1</v>
      </c>
      <c r="Z92" s="8">
        <f>SUMIFS('Eurostat comsumption'!Z$2:Z$185,'Eurostat comsumption'!$C$2:$C$185,$C92,'Eurostat comsumption'!$D$2:$D$185,$D92)</f>
        <v>2318.6999999999998</v>
      </c>
      <c r="AA92">
        <f>Z92*(1+'RAW data extract'!AA$82)</f>
        <v>2300.6959464207662</v>
      </c>
      <c r="AB92">
        <f>AA92*(1+'RAW data extract'!AB$82)</f>
        <v>2283.8226335556492</v>
      </c>
      <c r="AC92">
        <f>AB92*(1+'RAW data extract'!AC$82)</f>
        <v>2265.0221563181799</v>
      </c>
      <c r="AD92">
        <f>AC92*(1+'RAW data extract'!AD$82)</f>
        <v>2244.7462267974761</v>
      </c>
      <c r="AE92">
        <f>AD92*(1+'RAW data extract'!AE$82)</f>
        <v>2219.7025469177543</v>
      </c>
      <c r="AF92">
        <f>AE92*(1+'RAW data extract'!AF$82)</f>
        <v>2193.4159885037866</v>
      </c>
      <c r="AG92">
        <f>AF92*(1+'RAW data extract'!AG$82)</f>
        <v>2165.353576244449</v>
      </c>
      <c r="AH92">
        <f>AG92*(1+'RAW data extract'!AH$82)</f>
        <v>2132.730966137925</v>
      </c>
      <c r="AI92">
        <f>AH92*(1+'RAW data extract'!AI$82)</f>
        <v>2094.8073400349026</v>
      </c>
      <c r="AJ92">
        <f>AI92*(1+'RAW data extract'!AJ$82)</f>
        <v>2051.2165067572746</v>
      </c>
      <c r="AK92">
        <f>AJ92*(1+'RAW data extract'!AK$82)</f>
        <v>1998.8391287983661</v>
      </c>
      <c r="AL92">
        <f>AK92*(1+'RAW data extract'!AL$82)</f>
        <v>1941.3746196833806</v>
      </c>
      <c r="AM92">
        <f>AL92*(1+'RAW data extract'!AM$82)</f>
        <v>1879.9526873076961</v>
      </c>
      <c r="AN92">
        <f>AM92*(1+'RAW data extract'!AN$82)</f>
        <v>1817.5908335010763</v>
      </c>
      <c r="AO92">
        <f>AN92*(1+'RAW data extract'!AO$82)</f>
        <v>1754.6031781704978</v>
      </c>
      <c r="AP92">
        <f>AO92*(1+'RAW data extract'!AP$82)</f>
        <v>1691.6104912944165</v>
      </c>
      <c r="AQ92">
        <f>AP92*(1+'RAW data extract'!AQ$82)</f>
        <v>1628.977398321377</v>
      </c>
      <c r="AR92">
        <f>AQ92*(1+'RAW data extract'!AR$82)</f>
        <v>1569.3367596503572</v>
      </c>
      <c r="AS92">
        <f>AR92*(1+'RAW data extract'!AS$82)</f>
        <v>1510.8502794135002</v>
      </c>
      <c r="AT92">
        <f>AS92*(1+'RAW data extract'!AT$82)</f>
        <v>1453.9883909558444</v>
      </c>
      <c r="AU92">
        <f>AT92*(1+'RAW data extract'!AU$82)</f>
        <v>1397.1265024981885</v>
      </c>
      <c r="AV92">
        <f>AU92*(1+'RAW data extract'!AV$82)</f>
        <v>1340.2646140405327</v>
      </c>
      <c r="AW92">
        <f>AV92*(1+'RAW data extract'!AW$82)</f>
        <v>1283.4027255828771</v>
      </c>
      <c r="AX92">
        <f>AW92*(1+'RAW data extract'!AX$82)</f>
        <v>1226.7693190624764</v>
      </c>
      <c r="AY92">
        <f>AX92*(1+'RAW data extract'!AY$82)</f>
        <v>1169.6688613802207</v>
      </c>
      <c r="AZ92">
        <f>AY92*(1+'RAW data extract'!AZ$82)</f>
        <v>1112.1471184807199</v>
      </c>
      <c r="BA92">
        <f>AZ92*(1+'RAW data extract'!BA$82)</f>
        <v>1055.6222719677091</v>
      </c>
      <c r="BB92">
        <f>BA92*(1+'RAW data extract'!BB$82)</f>
        <v>998.46712695117287</v>
      </c>
      <c r="BC92">
        <f>BB92*(1+'RAW data extract'!BC$82)</f>
        <v>941.33964747792538</v>
      </c>
      <c r="BD92">
        <f>BC92*(1+'RAW data extract'!BD$82)</f>
        <v>884.34747945131471</v>
      </c>
      <c r="BE92">
        <f>BD92*(1+'RAW data extract'!BE$82)</f>
        <v>827.42015810119744</v>
      </c>
      <c r="BF92">
        <f>BE92*(1+'RAW data extract'!BF$82)</f>
        <v>827.42015810119744</v>
      </c>
      <c r="BG92">
        <f>BF92*(1+'RAW data extract'!BG$82)</f>
        <v>827.42015810119744</v>
      </c>
      <c r="BH92">
        <f>BG92*(1+'RAW data extract'!BH$82)</f>
        <v>827.42015810119744</v>
      </c>
    </row>
    <row r="93" spans="1:60" x14ac:dyDescent="0.3">
      <c r="A93" s="4" t="s">
        <v>9</v>
      </c>
      <c r="B93" s="4" t="s">
        <v>10</v>
      </c>
      <c r="C93" s="4" t="s">
        <v>34</v>
      </c>
      <c r="D93" s="4" t="s">
        <v>12</v>
      </c>
      <c r="E93" s="4" t="s">
        <v>13</v>
      </c>
      <c r="F93" s="4" t="s">
        <v>14</v>
      </c>
      <c r="G93" s="4" t="s">
        <v>14</v>
      </c>
      <c r="H93" s="4" t="s">
        <v>15</v>
      </c>
      <c r="I93" s="4" t="s">
        <v>16</v>
      </c>
      <c r="J93" s="8">
        <f>SUMIFS('Eurostat comsumption'!J$2:J$185,'Eurostat comsumption'!$C$2:$C$185,$C93,'Eurostat comsumption'!$D$2:$D$185,$D93)</f>
        <v>13943.9</v>
      </c>
      <c r="K93" s="8">
        <f>SUMIFS('Eurostat comsumption'!K$2:K$185,'Eurostat comsumption'!$C$2:$C$185,$C93,'Eurostat comsumption'!$D$2:$D$185,$D93)</f>
        <v>13935.5</v>
      </c>
      <c r="L93" s="8">
        <f>SUMIFS('Eurostat comsumption'!L$2:L$185,'Eurostat comsumption'!$C$2:$C$185,$C93,'Eurostat comsumption'!$D$2:$D$185,$D93)</f>
        <v>14319.4</v>
      </c>
      <c r="M93" s="8">
        <f>SUMIFS('Eurostat comsumption'!M$2:M$185,'Eurostat comsumption'!$C$2:$C$185,$C93,'Eurostat comsumption'!$D$2:$D$185,$D93)</f>
        <v>14434.9</v>
      </c>
      <c r="N93" s="8">
        <f>SUMIFS('Eurostat comsumption'!N$2:N$185,'Eurostat comsumption'!$C$2:$C$185,$C93,'Eurostat comsumption'!$D$2:$D$185,$D93)</f>
        <v>14849.9</v>
      </c>
      <c r="O93" s="8">
        <f>SUMIFS('Eurostat comsumption'!O$2:O$185,'Eurostat comsumption'!$C$2:$C$185,$C93,'Eurostat comsumption'!$D$2:$D$185,$D93)</f>
        <v>15025.3</v>
      </c>
      <c r="P93" s="8">
        <f>SUMIFS('Eurostat comsumption'!P$2:P$185,'Eurostat comsumption'!$C$2:$C$185,$C93,'Eurostat comsumption'!$D$2:$D$185,$D93)</f>
        <v>15421.7</v>
      </c>
      <c r="Q93" s="8">
        <f>SUMIFS('Eurostat comsumption'!Q$2:Q$185,'Eurostat comsumption'!$C$2:$C$185,$C93,'Eurostat comsumption'!$D$2:$D$185,$D93)</f>
        <v>15567.9</v>
      </c>
      <c r="R93" s="8">
        <f>SUMIFS('Eurostat comsumption'!R$2:R$185,'Eurostat comsumption'!$C$2:$C$185,$C93,'Eurostat comsumption'!$D$2:$D$185,$D93)</f>
        <v>15731.6</v>
      </c>
      <c r="S93" s="8">
        <f>SUMIFS('Eurostat comsumption'!S$2:S$185,'Eurostat comsumption'!$C$2:$C$185,$C93,'Eurostat comsumption'!$D$2:$D$185,$D93)</f>
        <v>15090.7</v>
      </c>
      <c r="T93" s="8">
        <f>SUMIFS('Eurostat comsumption'!T$2:T$185,'Eurostat comsumption'!$C$2:$C$185,$C93,'Eurostat comsumption'!$D$2:$D$185,$D93)</f>
        <v>15066.4</v>
      </c>
      <c r="U93" s="8">
        <f>SUMIFS('Eurostat comsumption'!U$2:U$185,'Eurostat comsumption'!$C$2:$C$185,$C93,'Eurostat comsumption'!$D$2:$D$185,$D93)</f>
        <v>15335.4</v>
      </c>
      <c r="V93" s="8">
        <f>SUMIFS('Eurostat comsumption'!V$2:V$185,'Eurostat comsumption'!$C$2:$C$185,$C93,'Eurostat comsumption'!$D$2:$D$185,$D93)</f>
        <v>14689.3</v>
      </c>
      <c r="W93" s="8">
        <f>SUMIFS('Eurostat comsumption'!W$2:W$185,'Eurostat comsumption'!$C$2:$C$185,$C93,'Eurostat comsumption'!$D$2:$D$185,$D93)</f>
        <v>14469.3</v>
      </c>
      <c r="X93" s="8">
        <f>SUMIFS('Eurostat comsumption'!X$2:X$185,'Eurostat comsumption'!$C$2:$C$185,$C93,'Eurostat comsumption'!$D$2:$D$185,$D93)</f>
        <v>13878.5</v>
      </c>
      <c r="Y93" s="8">
        <f>SUMIFS('Eurostat comsumption'!Y$2:Y$185,'Eurostat comsumption'!$C$2:$C$185,$C93,'Eurostat comsumption'!$D$2:$D$185,$D93)</f>
        <v>14254.1</v>
      </c>
      <c r="Z93" s="8">
        <f>SUMIFS('Eurostat comsumption'!Z$2:Z$185,'Eurostat comsumption'!$C$2:$C$185,$C93,'Eurostat comsumption'!$D$2:$D$185,$D93)</f>
        <v>14295.4</v>
      </c>
      <c r="AA93">
        <f>Z93*(1+'RAW data extract'!AA$82)</f>
        <v>14184.400238264296</v>
      </c>
      <c r="AB93">
        <f>AA93*(1+'RAW data extract'!AB$82)</f>
        <v>14080.371792699112</v>
      </c>
      <c r="AC93">
        <f>AB93*(1+'RAW data extract'!AC$82)</f>
        <v>13964.46186804283</v>
      </c>
      <c r="AD93">
        <f>AC93*(1+'RAW data extract'!AD$82)</f>
        <v>13839.455389037237</v>
      </c>
      <c r="AE93">
        <f>AD93*(1+'RAW data extract'!AE$82)</f>
        <v>13685.054465522951</v>
      </c>
      <c r="AF93">
        <f>AE93*(1+'RAW data extract'!AF$82)</f>
        <v>13522.990866458376</v>
      </c>
      <c r="AG93">
        <f>AF93*(1+'RAW data extract'!AG$82)</f>
        <v>13349.978657801743</v>
      </c>
      <c r="AH93">
        <f>AG93*(1+'RAW data extract'!AH$82)</f>
        <v>13148.851620877258</v>
      </c>
      <c r="AI93">
        <f>AH93*(1+'RAW data extract'!AI$82)</f>
        <v>12915.042415463384</v>
      </c>
      <c r="AJ93">
        <f>AI93*(1+'RAW data extract'!AJ$82)</f>
        <v>12646.293375899402</v>
      </c>
      <c r="AK93">
        <f>AJ93*(1+'RAW data extract'!AK$82)</f>
        <v>12323.372959772356</v>
      </c>
      <c r="AL93">
        <f>AK93*(1+'RAW data extract'!AL$82)</f>
        <v>11969.089031880709</v>
      </c>
      <c r="AM93">
        <f>AL93*(1+'RAW data extract'!AM$82)</f>
        <v>11590.406540793738</v>
      </c>
      <c r="AN93">
        <f>AM93*(1+'RAW data extract'!AN$82)</f>
        <v>11205.929184987832</v>
      </c>
      <c r="AO93">
        <f>AN93*(1+'RAW data extract'!AO$82)</f>
        <v>10817.593596937306</v>
      </c>
      <c r="AP93">
        <f>AO93*(1+'RAW data extract'!AP$82)</f>
        <v>10429.226988075299</v>
      </c>
      <c r="AQ93">
        <f>AP93*(1+'RAW data extract'!AQ$82)</f>
        <v>10043.077370924831</v>
      </c>
      <c r="AR93">
        <f>AQ93*(1+'RAW data extract'!AR$82)</f>
        <v>9675.3770276041359</v>
      </c>
      <c r="AS93">
        <f>AR93*(1+'RAW data extract'!AS$82)</f>
        <v>9314.79237690419</v>
      </c>
      <c r="AT93">
        <f>AS93*(1+'RAW data extract'!AT$82)</f>
        <v>8964.2237650710194</v>
      </c>
      <c r="AU93">
        <f>AT93*(1+'RAW data extract'!AU$82)</f>
        <v>8613.6551532378489</v>
      </c>
      <c r="AV93">
        <f>AU93*(1+'RAW data extract'!AV$82)</f>
        <v>8263.0865414046784</v>
      </c>
      <c r="AW93">
        <f>AV93*(1+'RAW data extract'!AW$82)</f>
        <v>7912.5179295715088</v>
      </c>
      <c r="AX93">
        <f>AW93*(1+'RAW data extract'!AX$82)</f>
        <v>7563.357969433614</v>
      </c>
      <c r="AY93">
        <f>AX93*(1+'RAW data extract'!AY$82)</f>
        <v>7211.3185151053622</v>
      </c>
      <c r="AZ93">
        <f>AY93*(1+'RAW data extract'!AZ$82)</f>
        <v>6856.681725764126</v>
      </c>
      <c r="BA93">
        <f>AZ93*(1+'RAW data extract'!BA$82)</f>
        <v>6508.1910668422752</v>
      </c>
      <c r="BB93">
        <f>BA93*(1+'RAW data extract'!BB$82)</f>
        <v>6155.8144506049903</v>
      </c>
      <c r="BC93">
        <f>BB93*(1+'RAW data extract'!BC$82)</f>
        <v>5803.6083997739806</v>
      </c>
      <c r="BD93">
        <f>BC93*(1+'RAW data extract'!BD$82)</f>
        <v>5452.2365798716173</v>
      </c>
      <c r="BE93">
        <f>BD93*(1+'RAW data extract'!BE$82)</f>
        <v>5101.2645569154502</v>
      </c>
      <c r="BF93">
        <f>BE93*(1+'RAW data extract'!BF$82)</f>
        <v>5101.2645569154502</v>
      </c>
      <c r="BG93">
        <f>BF93*(1+'RAW data extract'!BG$82)</f>
        <v>5101.2645569154502</v>
      </c>
      <c r="BH93">
        <f>BG93*(1+'RAW data extract'!BH$82)</f>
        <v>5101.2645569154502</v>
      </c>
    </row>
    <row r="94" spans="1:60" x14ac:dyDescent="0.3">
      <c r="A94" s="4" t="s">
        <v>9</v>
      </c>
      <c r="B94" s="4" t="s">
        <v>10</v>
      </c>
      <c r="C94" s="4" t="s">
        <v>34</v>
      </c>
      <c r="D94" s="4" t="s">
        <v>17</v>
      </c>
      <c r="E94" s="4" t="s">
        <v>13</v>
      </c>
      <c r="F94" s="4" t="s">
        <v>14</v>
      </c>
      <c r="G94" s="4" t="s">
        <v>14</v>
      </c>
      <c r="H94" s="4" t="s">
        <v>15</v>
      </c>
      <c r="I94" s="4" t="s">
        <v>16</v>
      </c>
      <c r="J94" s="8">
        <f>SUMIFS('Eurostat comsumption'!J$2:J$185,'Eurostat comsumption'!$C$2:$C$185,$C94,'Eurostat comsumption'!$D$2:$D$185,$D94)</f>
        <v>0.2</v>
      </c>
      <c r="K94" s="8">
        <f>SUMIFS('Eurostat comsumption'!K$2:K$185,'Eurostat comsumption'!$C$2:$C$185,$C94,'Eurostat comsumption'!$D$2:$D$185,$D94)</f>
        <v>0.2</v>
      </c>
      <c r="L94" s="8">
        <f>SUMIFS('Eurostat comsumption'!L$2:L$185,'Eurostat comsumption'!$C$2:$C$185,$C94,'Eurostat comsumption'!$D$2:$D$185,$D94)</f>
        <v>0.4</v>
      </c>
      <c r="M94" s="8">
        <f>SUMIFS('Eurostat comsumption'!M$2:M$185,'Eurostat comsumption'!$C$2:$C$185,$C94,'Eurostat comsumption'!$D$2:$D$185,$D94)</f>
        <v>0.5</v>
      </c>
      <c r="N94" s="8">
        <f>SUMIFS('Eurostat comsumption'!N$2:N$185,'Eurostat comsumption'!$C$2:$C$185,$C94,'Eurostat comsumption'!$D$2:$D$185,$D94)</f>
        <v>0.7</v>
      </c>
      <c r="O94" s="8">
        <f>SUMIFS('Eurostat comsumption'!O$2:O$185,'Eurostat comsumption'!$C$2:$C$185,$C94,'Eurostat comsumption'!$D$2:$D$185,$D94)</f>
        <v>0.7</v>
      </c>
      <c r="P94" s="8">
        <f>SUMIFS('Eurostat comsumption'!P$2:P$185,'Eurostat comsumption'!$C$2:$C$185,$C94,'Eurostat comsumption'!$D$2:$D$185,$D94)</f>
        <v>1.3</v>
      </c>
      <c r="Q94" s="8">
        <f>SUMIFS('Eurostat comsumption'!Q$2:Q$185,'Eurostat comsumption'!$C$2:$C$185,$C94,'Eurostat comsumption'!$D$2:$D$185,$D94)</f>
        <v>2.1</v>
      </c>
      <c r="R94" s="8">
        <f>SUMIFS('Eurostat comsumption'!R$2:R$185,'Eurostat comsumption'!$C$2:$C$185,$C94,'Eurostat comsumption'!$D$2:$D$185,$D94)</f>
        <v>3.1</v>
      </c>
      <c r="S94" s="8">
        <f>SUMIFS('Eurostat comsumption'!S$2:S$185,'Eurostat comsumption'!$C$2:$C$185,$C94,'Eurostat comsumption'!$D$2:$D$185,$D94)</f>
        <v>6.3</v>
      </c>
      <c r="T94" s="8">
        <f>SUMIFS('Eurostat comsumption'!T$2:T$185,'Eurostat comsumption'!$C$2:$C$185,$C94,'Eurostat comsumption'!$D$2:$D$185,$D94)</f>
        <v>9.3000000000000007</v>
      </c>
      <c r="U94" s="8">
        <f>SUMIFS('Eurostat comsumption'!U$2:U$185,'Eurostat comsumption'!$C$2:$C$185,$C94,'Eurostat comsumption'!$D$2:$D$185,$D94)</f>
        <v>17.3</v>
      </c>
      <c r="V94" s="8">
        <f>SUMIFS('Eurostat comsumption'!V$2:V$185,'Eurostat comsumption'!$C$2:$C$185,$C94,'Eurostat comsumption'!$D$2:$D$185,$D94)</f>
        <v>23.7</v>
      </c>
      <c r="W94" s="8">
        <f>SUMIFS('Eurostat comsumption'!W$2:W$185,'Eurostat comsumption'!$C$2:$C$185,$C94,'Eurostat comsumption'!$D$2:$D$185,$D94)</f>
        <v>26.2</v>
      </c>
      <c r="X94" s="8">
        <f>SUMIFS('Eurostat comsumption'!X$2:X$185,'Eurostat comsumption'!$C$2:$C$185,$C94,'Eurostat comsumption'!$D$2:$D$185,$D94)</f>
        <v>30.5</v>
      </c>
      <c r="Y94" s="8">
        <f>SUMIFS('Eurostat comsumption'!Y$2:Y$185,'Eurostat comsumption'!$C$2:$C$185,$C94,'Eurostat comsumption'!$D$2:$D$185,$D94)</f>
        <v>36.4</v>
      </c>
      <c r="Z94" s="8">
        <f>SUMIFS('Eurostat comsumption'!Z$2:Z$185,'Eurostat comsumption'!$C$2:$C$185,$C94,'Eurostat comsumption'!$D$2:$D$185,$D94)</f>
        <v>42.6</v>
      </c>
      <c r="AA94">
        <f>Z94*(1+'RAW data extract'!AA$82)</f>
        <v>42.269222977325505</v>
      </c>
      <c r="AB94">
        <f>AA94*(1+'RAW data extract'!AB$82)</f>
        <v>41.959220334442001</v>
      </c>
      <c r="AC94">
        <f>AB94*(1+'RAW data extract'!AC$82)</f>
        <v>41.613811126559916</v>
      </c>
      <c r="AD94">
        <f>AC94*(1+'RAW data extract'!AD$82)</f>
        <v>41.241294372524479</v>
      </c>
      <c r="AE94">
        <f>AD94*(1+'RAW data extract'!AE$82)</f>
        <v>40.781182774268494</v>
      </c>
      <c r="AF94">
        <f>AE94*(1+'RAW data extract'!AF$82)</f>
        <v>40.298236559391619</v>
      </c>
      <c r="AG94">
        <f>AF94*(1+'RAW data extract'!AG$82)</f>
        <v>39.782663711568361</v>
      </c>
      <c r="AH94">
        <f>AG94*(1+'RAW data extract'!AH$82)</f>
        <v>39.183309249784635</v>
      </c>
      <c r="AI94">
        <f>AH94*(1+'RAW data extract'!AI$82)</f>
        <v>38.486562593473444</v>
      </c>
      <c r="AJ94">
        <f>AI94*(1+'RAW data extract'!AJ$82)</f>
        <v>37.685695945081257</v>
      </c>
      <c r="AK94">
        <f>AJ94*(1+'RAW data extract'!AK$82)</f>
        <v>36.723399701043867</v>
      </c>
      <c r="AL94">
        <f>AK94*(1+'RAW data extract'!AL$82)</f>
        <v>35.667640832583785</v>
      </c>
      <c r="AM94">
        <f>AL94*(1+'RAW data extract'!AM$82)</f>
        <v>34.539174744170381</v>
      </c>
      <c r="AN94">
        <f>AM94*(1+'RAW data extract'!AN$82)</f>
        <v>33.393440077261332</v>
      </c>
      <c r="AO94">
        <f>AN94*(1+'RAW data extract'!AO$82)</f>
        <v>32.236207957072153</v>
      </c>
      <c r="AP94">
        <f>AO94*(1+'RAW data extract'!AP$82)</f>
        <v>31.078883395498398</v>
      </c>
      <c r="AQ94">
        <f>AP94*(1+'RAW data extract'!AQ$82)</f>
        <v>29.92816542394042</v>
      </c>
      <c r="AR94">
        <f>AQ94*(1+'RAW data extract'!AR$82)</f>
        <v>28.832425911547507</v>
      </c>
      <c r="AS94">
        <f>AR94*(1+'RAW data extract'!AS$82)</f>
        <v>27.757891017818213</v>
      </c>
      <c r="AT94">
        <f>AS94*(1+'RAW data extract'!AT$82)</f>
        <v>26.713203715322791</v>
      </c>
      <c r="AU94">
        <f>AT94*(1+'RAW data extract'!AU$82)</f>
        <v>25.668516412827366</v>
      </c>
      <c r="AV94">
        <f>AU94*(1+'RAW data extract'!AV$82)</f>
        <v>24.62382911033194</v>
      </c>
      <c r="AW94">
        <f>AV94*(1+'RAW data extract'!AW$82)</f>
        <v>23.579141807836521</v>
      </c>
      <c r="AX94">
        <f>AW94*(1+'RAW data extract'!AX$82)</f>
        <v>22.538652258619688</v>
      </c>
      <c r="AY94">
        <f>AX94*(1+'RAW data extract'!AY$82)</f>
        <v>21.489581875532576</v>
      </c>
      <c r="AZ94">
        <f>AY94*(1+'RAW data extract'!AZ$82)</f>
        <v>20.432771487160327</v>
      </c>
      <c r="BA94">
        <f>AZ94*(1+'RAW data extract'!BA$82)</f>
        <v>19.394276441896057</v>
      </c>
      <c r="BB94">
        <f>BA94*(1+'RAW data extract'!BB$82)</f>
        <v>18.344201323206946</v>
      </c>
      <c r="BC94">
        <f>BB94*(1+'RAW data extract'!BC$82)</f>
        <v>17.294634485944538</v>
      </c>
      <c r="BD94">
        <f>BC94*(1+'RAW data extract'!BD$82)</f>
        <v>16.247553639809372</v>
      </c>
      <c r="BE94">
        <f>BD94*(1+'RAW data extract'!BE$82)</f>
        <v>15.201664180407555</v>
      </c>
      <c r="BF94">
        <f>BE94*(1+'RAW data extract'!BF$82)</f>
        <v>15.201664180407555</v>
      </c>
      <c r="BG94">
        <f>BF94*(1+'RAW data extract'!BG$82)</f>
        <v>15.201664180407555</v>
      </c>
      <c r="BH94">
        <f>BG94*(1+'RAW data extract'!BH$82)</f>
        <v>15.201664180407555</v>
      </c>
    </row>
    <row r="95" spans="1:60" x14ac:dyDescent="0.3">
      <c r="A95" s="4" t="s">
        <v>9</v>
      </c>
      <c r="B95" s="4" t="s">
        <v>10</v>
      </c>
      <c r="C95" s="4" t="s">
        <v>34</v>
      </c>
      <c r="D95" s="4" t="s">
        <v>18</v>
      </c>
      <c r="E95" s="4" t="s">
        <v>13</v>
      </c>
      <c r="F95" s="4" t="s">
        <v>14</v>
      </c>
      <c r="G95" s="4" t="s">
        <v>14</v>
      </c>
      <c r="H95" s="4" t="s">
        <v>15</v>
      </c>
      <c r="I95" s="4" t="s">
        <v>16</v>
      </c>
      <c r="J95" s="8">
        <f>SUMIFS('Eurostat comsumption'!J$2:J$185,'Eurostat comsumption'!$C$2:$C$185,$C95,'Eurostat comsumption'!$D$2:$D$185,$D95)</f>
        <v>0</v>
      </c>
      <c r="K95" s="8">
        <f>SUMIFS('Eurostat comsumption'!K$2:K$185,'Eurostat comsumption'!$C$2:$C$185,$C95,'Eurostat comsumption'!$D$2:$D$185,$D95)</f>
        <v>0</v>
      </c>
      <c r="L95" s="8">
        <f>SUMIFS('Eurostat comsumption'!L$2:L$185,'Eurostat comsumption'!$C$2:$C$185,$C95,'Eurostat comsumption'!$D$2:$D$185,$D95)</f>
        <v>0</v>
      </c>
      <c r="M95" s="8">
        <f>SUMIFS('Eurostat comsumption'!M$2:M$185,'Eurostat comsumption'!$C$2:$C$185,$C95,'Eurostat comsumption'!$D$2:$D$185,$D95)</f>
        <v>0</v>
      </c>
      <c r="N95" s="8">
        <f>SUMIFS('Eurostat comsumption'!N$2:N$185,'Eurostat comsumption'!$C$2:$C$185,$C95,'Eurostat comsumption'!$D$2:$D$185,$D95)</f>
        <v>0</v>
      </c>
      <c r="O95" s="8">
        <f>SUMIFS('Eurostat comsumption'!O$2:O$185,'Eurostat comsumption'!$C$2:$C$185,$C95,'Eurostat comsumption'!$D$2:$D$185,$D95)</f>
        <v>0</v>
      </c>
      <c r="P95" s="8">
        <f>SUMIFS('Eurostat comsumption'!P$2:P$185,'Eurostat comsumption'!$C$2:$C$185,$C95,'Eurostat comsumption'!$D$2:$D$185,$D95)</f>
        <v>0</v>
      </c>
      <c r="Q95" s="8">
        <f>SUMIFS('Eurostat comsumption'!Q$2:Q$185,'Eurostat comsumption'!$C$2:$C$185,$C95,'Eurostat comsumption'!$D$2:$D$185,$D95)</f>
        <v>0</v>
      </c>
      <c r="R95" s="8">
        <f>SUMIFS('Eurostat comsumption'!R$2:R$185,'Eurostat comsumption'!$C$2:$C$185,$C95,'Eurostat comsumption'!$D$2:$D$185,$D95)</f>
        <v>0</v>
      </c>
      <c r="S95" s="8">
        <f>SUMIFS('Eurostat comsumption'!S$2:S$185,'Eurostat comsumption'!$C$2:$C$185,$C95,'Eurostat comsumption'!$D$2:$D$185,$D95)</f>
        <v>0</v>
      </c>
      <c r="T95" s="8">
        <f>SUMIFS('Eurostat comsumption'!T$2:T$185,'Eurostat comsumption'!$C$2:$C$185,$C95,'Eurostat comsumption'!$D$2:$D$185,$D95)</f>
        <v>0</v>
      </c>
      <c r="U95" s="8">
        <f>SUMIFS('Eurostat comsumption'!U$2:U$185,'Eurostat comsumption'!$C$2:$C$185,$C95,'Eurostat comsumption'!$D$2:$D$185,$D95)</f>
        <v>0</v>
      </c>
      <c r="V95" s="8">
        <f>SUMIFS('Eurostat comsumption'!V$2:V$185,'Eurostat comsumption'!$C$2:$C$185,$C95,'Eurostat comsumption'!$D$2:$D$185,$D95)</f>
        <v>0</v>
      </c>
      <c r="W95" s="8">
        <f>SUMIFS('Eurostat comsumption'!W$2:W$185,'Eurostat comsumption'!$C$2:$C$185,$C95,'Eurostat comsumption'!$D$2:$D$185,$D95)</f>
        <v>0</v>
      </c>
      <c r="X95" s="8">
        <f>SUMIFS('Eurostat comsumption'!X$2:X$185,'Eurostat comsumption'!$C$2:$C$185,$C95,'Eurostat comsumption'!$D$2:$D$185,$D95)</f>
        <v>0</v>
      </c>
      <c r="Y95" s="8">
        <f>SUMIFS('Eurostat comsumption'!Y$2:Y$185,'Eurostat comsumption'!$C$2:$C$185,$C95,'Eurostat comsumption'!$D$2:$D$185,$D95)</f>
        <v>0</v>
      </c>
      <c r="Z95" s="8">
        <f>SUMIFS('Eurostat comsumption'!Z$2:Z$185,'Eurostat comsumption'!$C$2:$C$185,$C95,'Eurostat comsumption'!$D$2:$D$185,$D95)</f>
        <v>0</v>
      </c>
      <c r="AA95">
        <f>Z95*(1+'RAW data extract'!AA$82)</f>
        <v>0</v>
      </c>
      <c r="AB95">
        <f>AA95*(1+'RAW data extract'!AB$82)</f>
        <v>0</v>
      </c>
      <c r="AC95">
        <f>AB95*(1+'RAW data extract'!AC$82)</f>
        <v>0</v>
      </c>
      <c r="AD95">
        <f>AC95*(1+'RAW data extract'!AD$82)</f>
        <v>0</v>
      </c>
      <c r="AE95">
        <f>AD95*(1+'RAW data extract'!AE$82)</f>
        <v>0</v>
      </c>
      <c r="AF95">
        <f>AE95*(1+'RAW data extract'!AF$82)</f>
        <v>0</v>
      </c>
      <c r="AG95">
        <f>AF95*(1+'RAW data extract'!AG$82)</f>
        <v>0</v>
      </c>
      <c r="AH95">
        <f>AG95*(1+'RAW data extract'!AH$82)</f>
        <v>0</v>
      </c>
      <c r="AI95">
        <f>AH95*(1+'RAW data extract'!AI$82)</f>
        <v>0</v>
      </c>
      <c r="AJ95">
        <f>AI95*(1+'RAW data extract'!AJ$82)</f>
        <v>0</v>
      </c>
      <c r="AK95">
        <f>AJ95*(1+'RAW data extract'!AK$82)</f>
        <v>0</v>
      </c>
      <c r="AL95">
        <f>AK95*(1+'RAW data extract'!AL$82)</f>
        <v>0</v>
      </c>
      <c r="AM95">
        <f>AL95*(1+'RAW data extract'!AM$82)</f>
        <v>0</v>
      </c>
      <c r="AN95">
        <f>AM95*(1+'RAW data extract'!AN$82)</f>
        <v>0</v>
      </c>
      <c r="AO95">
        <f>AN95*(1+'RAW data extract'!AO$82)</f>
        <v>0</v>
      </c>
      <c r="AP95">
        <f>AO95*(1+'RAW data extract'!AP$82)</f>
        <v>0</v>
      </c>
      <c r="AQ95">
        <f>AP95*(1+'RAW data extract'!AQ$82)</f>
        <v>0</v>
      </c>
      <c r="AR95">
        <f>AQ95*(1+'RAW data extract'!AR$82)</f>
        <v>0</v>
      </c>
      <c r="AS95">
        <f>AR95*(1+'RAW data extract'!AS$82)</f>
        <v>0</v>
      </c>
      <c r="AT95">
        <f>AS95*(1+'RAW data extract'!AT$82)</f>
        <v>0</v>
      </c>
      <c r="AU95">
        <f>AT95*(1+'RAW data extract'!AU$82)</f>
        <v>0</v>
      </c>
      <c r="AV95">
        <f>AU95*(1+'RAW data extract'!AV$82)</f>
        <v>0</v>
      </c>
      <c r="AW95">
        <f>AV95*(1+'RAW data extract'!AW$82)</f>
        <v>0</v>
      </c>
      <c r="AX95">
        <f>AW95*(1+'RAW data extract'!AX$82)</f>
        <v>0</v>
      </c>
      <c r="AY95">
        <f>AX95*(1+'RAW data extract'!AY$82)</f>
        <v>0</v>
      </c>
      <c r="AZ95">
        <f>AY95*(1+'RAW data extract'!AZ$82)</f>
        <v>0</v>
      </c>
      <c r="BA95">
        <f>AZ95*(1+'RAW data extract'!BA$82)</f>
        <v>0</v>
      </c>
      <c r="BB95">
        <f>BA95*(1+'RAW data extract'!BB$82)</f>
        <v>0</v>
      </c>
      <c r="BC95">
        <f>BB95*(1+'RAW data extract'!BC$82)</f>
        <v>0</v>
      </c>
      <c r="BD95">
        <f>BC95*(1+'RAW data extract'!BD$82)</f>
        <v>0</v>
      </c>
      <c r="BE95">
        <f>BD95*(1+'RAW data extract'!BE$82)</f>
        <v>0</v>
      </c>
      <c r="BF95">
        <f>BE95*(1+'RAW data extract'!BF$82)</f>
        <v>0</v>
      </c>
      <c r="BG95">
        <f>BF95*(1+'RAW data extract'!BG$82)</f>
        <v>0</v>
      </c>
      <c r="BH95">
        <f>BG95*(1+'RAW data extract'!BH$82)</f>
        <v>0</v>
      </c>
    </row>
    <row r="96" spans="1:60" x14ac:dyDescent="0.3">
      <c r="A96" s="4" t="s">
        <v>9</v>
      </c>
      <c r="B96" s="4" t="s">
        <v>10</v>
      </c>
      <c r="C96" s="4" t="s">
        <v>34</v>
      </c>
      <c r="D96" s="4" t="s">
        <v>19</v>
      </c>
      <c r="E96" s="4" t="s">
        <v>13</v>
      </c>
      <c r="F96" s="4" t="s">
        <v>14</v>
      </c>
      <c r="G96" s="4" t="s">
        <v>14</v>
      </c>
      <c r="H96" s="4" t="s">
        <v>15</v>
      </c>
      <c r="I96" s="4" t="s">
        <v>16</v>
      </c>
      <c r="J96" s="8">
        <f>SUMIFS('Eurostat comsumption'!J$2:J$185,'Eurostat comsumption'!$C$2:$C$185,$C96,'Eurostat comsumption'!$D$2:$D$185,$D96)</f>
        <v>140.9</v>
      </c>
      <c r="K96" s="8">
        <f>SUMIFS('Eurostat comsumption'!K$2:K$185,'Eurostat comsumption'!$C$2:$C$185,$C96,'Eurostat comsumption'!$D$2:$D$185,$D96)</f>
        <v>136.4</v>
      </c>
      <c r="L96" s="8">
        <f>SUMIFS('Eurostat comsumption'!L$2:L$185,'Eurostat comsumption'!$C$2:$C$185,$C96,'Eurostat comsumption'!$D$2:$D$185,$D96)</f>
        <v>134.69999999999999</v>
      </c>
      <c r="M96" s="8">
        <f>SUMIFS('Eurostat comsumption'!M$2:M$185,'Eurostat comsumption'!$C$2:$C$185,$C96,'Eurostat comsumption'!$D$2:$D$185,$D96)</f>
        <v>137.1</v>
      </c>
      <c r="N96" s="8">
        <f>SUMIFS('Eurostat comsumption'!N$2:N$185,'Eurostat comsumption'!$C$2:$C$185,$C96,'Eurostat comsumption'!$D$2:$D$185,$D96)</f>
        <v>142.5</v>
      </c>
      <c r="O96" s="8">
        <f>SUMIFS('Eurostat comsumption'!O$2:O$185,'Eurostat comsumption'!$C$2:$C$185,$C96,'Eurostat comsumption'!$D$2:$D$185,$D96)</f>
        <v>139.1</v>
      </c>
      <c r="P96" s="8">
        <f>SUMIFS('Eurostat comsumption'!P$2:P$185,'Eurostat comsumption'!$C$2:$C$185,$C96,'Eurostat comsumption'!$D$2:$D$185,$D96)</f>
        <v>138.80000000000001</v>
      </c>
      <c r="Q96" s="8">
        <f>SUMIFS('Eurostat comsumption'!Q$2:Q$185,'Eurostat comsumption'!$C$2:$C$185,$C96,'Eurostat comsumption'!$D$2:$D$185,$D96)</f>
        <v>136.69999999999999</v>
      </c>
      <c r="R96" s="8">
        <f>SUMIFS('Eurostat comsumption'!R$2:R$185,'Eurostat comsumption'!$C$2:$C$185,$C96,'Eurostat comsumption'!$D$2:$D$185,$D96)</f>
        <v>139.6</v>
      </c>
      <c r="S96" s="8">
        <f>SUMIFS('Eurostat comsumption'!S$2:S$185,'Eurostat comsumption'!$C$2:$C$185,$C96,'Eurostat comsumption'!$D$2:$D$185,$D96)</f>
        <v>144.30000000000001</v>
      </c>
      <c r="T96" s="8">
        <f>SUMIFS('Eurostat comsumption'!T$2:T$185,'Eurostat comsumption'!$C$2:$C$185,$C96,'Eurostat comsumption'!$D$2:$D$185,$D96)</f>
        <v>151</v>
      </c>
      <c r="U96" s="8">
        <f>SUMIFS('Eurostat comsumption'!U$2:U$185,'Eurostat comsumption'!$C$2:$C$185,$C96,'Eurostat comsumption'!$D$2:$D$185,$D96)</f>
        <v>149.69999999999999</v>
      </c>
      <c r="V96" s="8">
        <f>SUMIFS('Eurostat comsumption'!V$2:V$185,'Eurostat comsumption'!$C$2:$C$185,$C96,'Eurostat comsumption'!$D$2:$D$185,$D96)</f>
        <v>151.6</v>
      </c>
      <c r="W96" s="8">
        <f>SUMIFS('Eurostat comsumption'!W$2:W$185,'Eurostat comsumption'!$C$2:$C$185,$C96,'Eurostat comsumption'!$D$2:$D$185,$D96)</f>
        <v>150.5</v>
      </c>
      <c r="X96" s="8">
        <f>SUMIFS('Eurostat comsumption'!X$2:X$185,'Eurostat comsumption'!$C$2:$C$185,$C96,'Eurostat comsumption'!$D$2:$D$185,$D96)</f>
        <v>147.5</v>
      </c>
      <c r="Y96" s="8">
        <f>SUMIFS('Eurostat comsumption'!Y$2:Y$185,'Eurostat comsumption'!$C$2:$C$185,$C96,'Eurostat comsumption'!$D$2:$D$185,$D96)</f>
        <v>150.6</v>
      </c>
      <c r="Z96" s="8">
        <f>SUMIFS('Eurostat comsumption'!Z$2:Z$185,'Eurostat comsumption'!$C$2:$C$185,$C96,'Eurostat comsumption'!$D$2:$D$185,$D96)</f>
        <v>160.9</v>
      </c>
      <c r="AA96">
        <f>Z96*(1+'RAW data extract'!AA$82)</f>
        <v>159.65065673830219</v>
      </c>
      <c r="AB96">
        <f>AA96*(1+'RAW data extract'!AB$82)</f>
        <v>158.47977821154265</v>
      </c>
      <c r="AC96">
        <f>AB96*(1+'RAW data extract'!AC$82)</f>
        <v>157.1751692550115</v>
      </c>
      <c r="AD96">
        <f>AC96*(1+'RAW data extract'!AD$82)</f>
        <v>155.76817522392457</v>
      </c>
      <c r="AE96">
        <f>AD96*(1+'RAW data extract'!AE$82)</f>
        <v>154.03033587746006</v>
      </c>
      <c r="AF96">
        <f>AE96*(1+'RAW data extract'!AF$82)</f>
        <v>152.20625029122323</v>
      </c>
      <c r="AG96">
        <f>AF96*(1+'RAW data extract'!AG$82)</f>
        <v>150.25893406552458</v>
      </c>
      <c r="AH96">
        <f>AG96*(1+'RAW data extract'!AH$82)</f>
        <v>147.99517507723817</v>
      </c>
      <c r="AI96">
        <f>AH96*(1+'RAW data extract'!AI$82)</f>
        <v>145.36356622746186</v>
      </c>
      <c r="AJ96">
        <f>AI96*(1+'RAW data extract'!AJ$82)</f>
        <v>142.33869665642189</v>
      </c>
      <c r="AK96">
        <f>AJ96*(1+'RAW data extract'!AK$82)</f>
        <v>138.7041082605154</v>
      </c>
      <c r="AL96">
        <f>AK96*(1+'RAW data extract'!AL$82)</f>
        <v>134.71651197095608</v>
      </c>
      <c r="AM96">
        <f>AL96*(1+'RAW data extract'!AM$82)</f>
        <v>130.4543008529815</v>
      </c>
      <c r="AN96">
        <f>AM96*(1+'RAW data extract'!AN$82)</f>
        <v>126.12686639510203</v>
      </c>
      <c r="AO96">
        <f>AN96*(1+'RAW data extract'!AO$82)</f>
        <v>121.75600611016215</v>
      </c>
      <c r="AP96">
        <f>AO96*(1+'RAW data extract'!AP$82)</f>
        <v>117.38479667454672</v>
      </c>
      <c r="AQ96">
        <f>AP96*(1+'RAW data extract'!AQ$82)</f>
        <v>113.03854029840403</v>
      </c>
      <c r="AR96">
        <f>AQ96*(1+'RAW data extract'!AR$82)</f>
        <v>108.89993730441296</v>
      </c>
      <c r="AS96">
        <f>AR96*(1+'RAW data extract'!AS$82)</f>
        <v>104.84142405556219</v>
      </c>
      <c r="AT96">
        <f>AS96*(1+'RAW data extract'!AT$82)</f>
        <v>100.8956450186722</v>
      </c>
      <c r="AU96">
        <f>AT96*(1+'RAW data extract'!AU$82)</f>
        <v>96.949865981782196</v>
      </c>
      <c r="AV96">
        <f>AU96*(1+'RAW data extract'!AV$82)</f>
        <v>93.004086944892208</v>
      </c>
      <c r="AW96">
        <f>AV96*(1+'RAW data extract'!AW$82)</f>
        <v>89.058307908002234</v>
      </c>
      <c r="AX96">
        <f>AW96*(1+'RAW data extract'!AX$82)</f>
        <v>85.12838376553772</v>
      </c>
      <c r="AY96">
        <f>AX96*(1+'RAW data extract'!AY$82)</f>
        <v>81.166049853830756</v>
      </c>
      <c r="AZ96">
        <f>AY96*(1+'RAW data extract'!AZ$82)</f>
        <v>77.174481978499884</v>
      </c>
      <c r="BA96">
        <f>AZ96*(1+'RAW data extract'!BA$82)</f>
        <v>73.252091068100327</v>
      </c>
      <c r="BB96">
        <f>BA96*(1+'RAW data extract'!BB$82)</f>
        <v>69.285962274741692</v>
      </c>
      <c r="BC96">
        <f>BB96*(1+'RAW data extract'!BC$82)</f>
        <v>65.321753257945417</v>
      </c>
      <c r="BD96">
        <f>BC96*(1+'RAW data extract'!BD$82)</f>
        <v>61.36693381796541</v>
      </c>
      <c r="BE96">
        <f>BD96*(1+'RAW data extract'!BE$82)</f>
        <v>57.416614240083902</v>
      </c>
      <c r="BF96">
        <f>BE96*(1+'RAW data extract'!BF$82)</f>
        <v>57.416614240083902</v>
      </c>
      <c r="BG96">
        <f>BF96*(1+'RAW data extract'!BG$82)</f>
        <v>57.416614240083902</v>
      </c>
      <c r="BH96">
        <f>BG96*(1+'RAW data extract'!BH$82)</f>
        <v>57.416614240083902</v>
      </c>
    </row>
    <row r="97" spans="1:60" x14ac:dyDescent="0.3">
      <c r="A97" s="4" t="s">
        <v>9</v>
      </c>
      <c r="B97" s="4" t="s">
        <v>10</v>
      </c>
      <c r="C97" s="4" t="s">
        <v>34</v>
      </c>
      <c r="D97" s="4" t="s">
        <v>20</v>
      </c>
      <c r="E97" s="4" t="s">
        <v>13</v>
      </c>
      <c r="F97" s="4" t="s">
        <v>14</v>
      </c>
      <c r="G97" s="4" t="s">
        <v>14</v>
      </c>
      <c r="H97" s="4" t="s">
        <v>15</v>
      </c>
      <c r="I97" s="4" t="s">
        <v>16</v>
      </c>
      <c r="J97" s="8">
        <f>SUMIFS('Eurostat comsumption'!J$2:J$185,'Eurostat comsumption'!$C$2:$C$185,$C97,'Eurostat comsumption'!$D$2:$D$185,$D97)</f>
        <v>0</v>
      </c>
      <c r="K97" s="8">
        <f>SUMIFS('Eurostat comsumption'!K$2:K$185,'Eurostat comsumption'!$C$2:$C$185,$C97,'Eurostat comsumption'!$D$2:$D$185,$D97)</f>
        <v>0</v>
      </c>
      <c r="L97" s="8">
        <f>SUMIFS('Eurostat comsumption'!L$2:L$185,'Eurostat comsumption'!$C$2:$C$185,$C97,'Eurostat comsumption'!$D$2:$D$185,$D97)</f>
        <v>0</v>
      </c>
      <c r="M97" s="8">
        <f>SUMIFS('Eurostat comsumption'!M$2:M$185,'Eurostat comsumption'!$C$2:$C$185,$C97,'Eurostat comsumption'!$D$2:$D$185,$D97)</f>
        <v>0</v>
      </c>
      <c r="N97" s="8">
        <f>SUMIFS('Eurostat comsumption'!N$2:N$185,'Eurostat comsumption'!$C$2:$C$185,$C97,'Eurostat comsumption'!$D$2:$D$185,$D97)</f>
        <v>0</v>
      </c>
      <c r="O97" s="8">
        <f>SUMIFS('Eurostat comsumption'!O$2:O$185,'Eurostat comsumption'!$C$2:$C$185,$C97,'Eurostat comsumption'!$D$2:$D$185,$D97)</f>
        <v>0</v>
      </c>
      <c r="P97" s="8">
        <f>SUMIFS('Eurostat comsumption'!P$2:P$185,'Eurostat comsumption'!$C$2:$C$185,$C97,'Eurostat comsumption'!$D$2:$D$185,$D97)</f>
        <v>40.799999999999997</v>
      </c>
      <c r="Q97" s="8">
        <f>SUMIFS('Eurostat comsumption'!Q$2:Q$185,'Eurostat comsumption'!$C$2:$C$185,$C97,'Eurostat comsumption'!$D$2:$D$185,$D97)</f>
        <v>330.4</v>
      </c>
      <c r="R97" s="8">
        <f>SUMIFS('Eurostat comsumption'!R$2:R$185,'Eurostat comsumption'!$C$2:$C$185,$C97,'Eurostat comsumption'!$D$2:$D$185,$D97)</f>
        <v>287.2</v>
      </c>
      <c r="S97" s="8">
        <f>SUMIFS('Eurostat comsumption'!S$2:S$185,'Eurostat comsumption'!$C$2:$C$185,$C97,'Eurostat comsumption'!$D$2:$D$185,$D97)</f>
        <v>373.4</v>
      </c>
      <c r="T97" s="8">
        <f>SUMIFS('Eurostat comsumption'!T$2:T$185,'Eurostat comsumption'!$C$2:$C$185,$C97,'Eurostat comsumption'!$D$2:$D$185,$D97)</f>
        <v>228.7</v>
      </c>
      <c r="U97" s="8">
        <f>SUMIFS('Eurostat comsumption'!U$2:U$185,'Eurostat comsumption'!$C$2:$C$185,$C97,'Eurostat comsumption'!$D$2:$D$185,$D97)</f>
        <v>321.3</v>
      </c>
      <c r="V97" s="8">
        <f>SUMIFS('Eurostat comsumption'!V$2:V$185,'Eurostat comsumption'!$C$2:$C$185,$C97,'Eurostat comsumption'!$D$2:$D$185,$D97)</f>
        <v>312.7</v>
      </c>
      <c r="W97" s="8">
        <f>SUMIFS('Eurostat comsumption'!W$2:W$185,'Eurostat comsumption'!$C$2:$C$185,$C97,'Eurostat comsumption'!$D$2:$D$185,$D97)</f>
        <v>299.2</v>
      </c>
      <c r="X97" s="8">
        <f>SUMIFS('Eurostat comsumption'!X$2:X$185,'Eurostat comsumption'!$C$2:$C$185,$C97,'Eurostat comsumption'!$D$2:$D$185,$D97)</f>
        <v>349.3</v>
      </c>
      <c r="Y97" s="8">
        <f>SUMIFS('Eurostat comsumption'!Y$2:Y$185,'Eurostat comsumption'!$C$2:$C$185,$C97,'Eurostat comsumption'!$D$2:$D$185,$D97)</f>
        <v>297.39999999999998</v>
      </c>
      <c r="Z97" s="8">
        <f>SUMIFS('Eurostat comsumption'!Z$2:Z$185,'Eurostat comsumption'!$C$2:$C$185,$C97,'Eurostat comsumption'!$D$2:$D$185,$D97)</f>
        <v>241.7</v>
      </c>
      <c r="AA97">
        <f>Z97*(1+'RAW data extract'!AA$82)</f>
        <v>239.82326745585854</v>
      </c>
      <c r="AB97">
        <f>AA97*(1+'RAW data extract'!AB$82)</f>
        <v>238.0644026956486</v>
      </c>
      <c r="AC97">
        <f>AB97*(1+'RAW data extract'!AC$82)</f>
        <v>236.10465139177299</v>
      </c>
      <c r="AD97">
        <f>AC97*(1+'RAW data extract'!AD$82)</f>
        <v>233.9910997614827</v>
      </c>
      <c r="AE97">
        <f>AD97*(1+'RAW data extract'!AE$82)</f>
        <v>231.38056048217587</v>
      </c>
      <c r="AF97">
        <f>AE97*(1+'RAW data extract'!AF$82)</f>
        <v>228.640464234858</v>
      </c>
      <c r="AG97">
        <f>AF97*(1+'RAW data extract'!AG$82)</f>
        <v>225.71525396915658</v>
      </c>
      <c r="AH97">
        <f>AG97*(1+'RAW data extract'!AH$82)</f>
        <v>222.31469121297991</v>
      </c>
      <c r="AI97">
        <f>AH97*(1+'RAW data extract'!AI$82)</f>
        <v>218.36155349395608</v>
      </c>
      <c r="AJ97">
        <f>AI97*(1+'RAW data extract'!AJ$82)</f>
        <v>213.81766924709243</v>
      </c>
      <c r="AK97">
        <f>AJ97*(1+'RAW data extract'!AK$82)</f>
        <v>208.35788046343427</v>
      </c>
      <c r="AL97">
        <f>AK97*(1+'RAW data extract'!AL$82)</f>
        <v>202.36781195388497</v>
      </c>
      <c r="AM97">
        <f>AL97*(1+'RAW data extract'!AM$82)</f>
        <v>195.96522384192443</v>
      </c>
      <c r="AN97">
        <f>AM97*(1+'RAW data extract'!AN$82)</f>
        <v>189.46465884211418</v>
      </c>
      <c r="AO97">
        <f>AN97*(1+'RAW data extract'!AO$82)</f>
        <v>182.898860639069</v>
      </c>
      <c r="AP97">
        <f>AO97*(1+'RAW data extract'!AP$82)</f>
        <v>176.33253795051556</v>
      </c>
      <c r="AQ97">
        <f>AP97*(1+'RAW data extract'!AQ$82)</f>
        <v>169.80369913066664</v>
      </c>
      <c r="AR97">
        <f>AQ97*(1+'RAW data extract'!AR$82)</f>
        <v>163.58679208500075</v>
      </c>
      <c r="AS97">
        <f>AR97*(1+'RAW data extract'!AS$82)</f>
        <v>157.49019387339581</v>
      </c>
      <c r="AT97">
        <f>AS97*(1+'RAW data extract'!AT$82)</f>
        <v>151.56294220642062</v>
      </c>
      <c r="AU97">
        <f>AT97*(1+'RAW data extract'!AU$82)</f>
        <v>145.63569053944539</v>
      </c>
      <c r="AV97">
        <f>AU97*(1+'RAW data extract'!AV$82)</f>
        <v>139.70843887247017</v>
      </c>
      <c r="AW97">
        <f>AV97*(1+'RAW data extract'!AW$82)</f>
        <v>133.781187205495</v>
      </c>
      <c r="AX97">
        <f>AW97*(1+'RAW data extract'!AX$82)</f>
        <v>127.87775236874127</v>
      </c>
      <c r="AY97">
        <f>AX97*(1+'RAW data extract'!AY$82)</f>
        <v>121.92563237831509</v>
      </c>
      <c r="AZ97">
        <f>AY97*(1+'RAW data extract'!AZ$82)</f>
        <v>115.92959785086033</v>
      </c>
      <c r="BA97">
        <f>AZ97*(1+'RAW data extract'!BA$82)</f>
        <v>110.03747924897363</v>
      </c>
      <c r="BB97">
        <f>BA97*(1+'RAW data extract'!BB$82)</f>
        <v>104.07965868119996</v>
      </c>
      <c r="BC97">
        <f>BB97*(1+'RAW data extract'!BC$82)</f>
        <v>98.124721954290962</v>
      </c>
      <c r="BD97">
        <f>BC97*(1+'RAW data extract'!BD$82)</f>
        <v>92.18389001741609</v>
      </c>
      <c r="BE97">
        <f>BD97*(1+'RAW data extract'!BE$82)</f>
        <v>86.249817662077618</v>
      </c>
      <c r="BF97">
        <f>BE97*(1+'RAW data extract'!BF$82)</f>
        <v>86.249817662077618</v>
      </c>
      <c r="BG97">
        <f>BF97*(1+'RAW data extract'!BG$82)</f>
        <v>86.249817662077618</v>
      </c>
      <c r="BH97">
        <f>BG97*(1+'RAW data extract'!BH$82)</f>
        <v>86.249817662077618</v>
      </c>
    </row>
    <row r="98" spans="1:60" x14ac:dyDescent="0.3">
      <c r="A98" s="4" t="s">
        <v>9</v>
      </c>
      <c r="B98" s="4" t="s">
        <v>10</v>
      </c>
      <c r="C98" s="4" t="s">
        <v>34</v>
      </c>
      <c r="D98" s="4" t="s">
        <v>21</v>
      </c>
      <c r="E98" s="4" t="s">
        <v>13</v>
      </c>
      <c r="F98" s="4" t="s">
        <v>14</v>
      </c>
      <c r="G98" s="4" t="s">
        <v>14</v>
      </c>
      <c r="H98" s="4" t="s">
        <v>15</v>
      </c>
      <c r="I98" s="4" t="s">
        <v>16</v>
      </c>
      <c r="J98" s="8">
        <f>SUMIFS('Eurostat comsumption'!J$2:J$185,'Eurostat comsumption'!$C$2:$C$185,$C98,'Eurostat comsumption'!$D$2:$D$185,$D98)</f>
        <v>0</v>
      </c>
      <c r="K98" s="8">
        <f>SUMIFS('Eurostat comsumption'!K$2:K$185,'Eurostat comsumption'!$C$2:$C$185,$C98,'Eurostat comsumption'!$D$2:$D$185,$D98)</f>
        <v>0</v>
      </c>
      <c r="L98" s="8">
        <f>SUMIFS('Eurostat comsumption'!L$2:L$185,'Eurostat comsumption'!$C$2:$C$185,$C98,'Eurostat comsumption'!$D$2:$D$185,$D98)</f>
        <v>0</v>
      </c>
      <c r="M98" s="8">
        <f>SUMIFS('Eurostat comsumption'!M$2:M$185,'Eurostat comsumption'!$C$2:$C$185,$C98,'Eurostat comsumption'!$D$2:$D$185,$D98)</f>
        <v>0</v>
      </c>
      <c r="N98" s="8">
        <f>SUMIFS('Eurostat comsumption'!N$2:N$185,'Eurostat comsumption'!$C$2:$C$185,$C98,'Eurostat comsumption'!$D$2:$D$185,$D98)</f>
        <v>0</v>
      </c>
      <c r="O98" s="8">
        <f>SUMIFS('Eurostat comsumption'!O$2:O$185,'Eurostat comsumption'!$C$2:$C$185,$C98,'Eurostat comsumption'!$D$2:$D$185,$D98)</f>
        <v>0</v>
      </c>
      <c r="P98" s="8">
        <f>SUMIFS('Eurostat comsumption'!P$2:P$185,'Eurostat comsumption'!$C$2:$C$185,$C98,'Eurostat comsumption'!$D$2:$D$185,$D98)</f>
        <v>0</v>
      </c>
      <c r="Q98" s="8">
        <f>SUMIFS('Eurostat comsumption'!Q$2:Q$185,'Eurostat comsumption'!$C$2:$C$185,$C98,'Eurostat comsumption'!$D$2:$D$185,$D98)</f>
        <v>0</v>
      </c>
      <c r="R98" s="8">
        <f>SUMIFS('Eurostat comsumption'!R$2:R$185,'Eurostat comsumption'!$C$2:$C$185,$C98,'Eurostat comsumption'!$D$2:$D$185,$D98)</f>
        <v>0</v>
      </c>
      <c r="S98" s="8">
        <f>SUMIFS('Eurostat comsumption'!S$2:S$185,'Eurostat comsumption'!$C$2:$C$185,$C98,'Eurostat comsumption'!$D$2:$D$185,$D98)</f>
        <v>0</v>
      </c>
      <c r="T98" s="8">
        <f>SUMIFS('Eurostat comsumption'!T$2:T$185,'Eurostat comsumption'!$C$2:$C$185,$C98,'Eurostat comsumption'!$D$2:$D$185,$D98)</f>
        <v>0</v>
      </c>
      <c r="U98" s="8">
        <f>SUMIFS('Eurostat comsumption'!U$2:U$185,'Eurostat comsumption'!$C$2:$C$185,$C98,'Eurostat comsumption'!$D$2:$D$185,$D98)</f>
        <v>0</v>
      </c>
      <c r="V98" s="8">
        <f>SUMIFS('Eurostat comsumption'!V$2:V$185,'Eurostat comsumption'!$C$2:$C$185,$C98,'Eurostat comsumption'!$D$2:$D$185,$D98)</f>
        <v>0</v>
      </c>
      <c r="W98" s="8">
        <f>SUMIFS('Eurostat comsumption'!W$2:W$185,'Eurostat comsumption'!$C$2:$C$185,$C98,'Eurostat comsumption'!$D$2:$D$185,$D98)</f>
        <v>0</v>
      </c>
      <c r="X98" s="8">
        <f>SUMIFS('Eurostat comsumption'!X$2:X$185,'Eurostat comsumption'!$C$2:$C$185,$C98,'Eurostat comsumption'!$D$2:$D$185,$D98)</f>
        <v>0</v>
      </c>
      <c r="Y98" s="8">
        <f>SUMIFS('Eurostat comsumption'!Y$2:Y$185,'Eurostat comsumption'!$C$2:$C$185,$C98,'Eurostat comsumption'!$D$2:$D$185,$D98)</f>
        <v>0</v>
      </c>
      <c r="Z98" s="8">
        <f>SUMIFS('Eurostat comsumption'!Z$2:Z$185,'Eurostat comsumption'!$C$2:$C$185,$C98,'Eurostat comsumption'!$D$2:$D$185,$D98)</f>
        <v>0</v>
      </c>
      <c r="AA98">
        <f>Z98*(1+'RAW data extract'!AA$82)</f>
        <v>0</v>
      </c>
      <c r="AB98">
        <f>AA98*(1+'RAW data extract'!AB$82)</f>
        <v>0</v>
      </c>
      <c r="AC98">
        <f>AB98*(1+'RAW data extract'!AC$82)</f>
        <v>0</v>
      </c>
      <c r="AD98">
        <f>AC98*(1+'RAW data extract'!AD$82)</f>
        <v>0</v>
      </c>
      <c r="AE98">
        <f>AD98*(1+'RAW data extract'!AE$82)</f>
        <v>0</v>
      </c>
      <c r="AF98">
        <f>AE98*(1+'RAW data extract'!AF$82)</f>
        <v>0</v>
      </c>
      <c r="AG98">
        <f>AF98*(1+'RAW data extract'!AG$82)</f>
        <v>0</v>
      </c>
      <c r="AH98">
        <f>AG98*(1+'RAW data extract'!AH$82)</f>
        <v>0</v>
      </c>
      <c r="AI98">
        <f>AH98*(1+'RAW data extract'!AI$82)</f>
        <v>0</v>
      </c>
      <c r="AJ98">
        <f>AI98*(1+'RAW data extract'!AJ$82)</f>
        <v>0</v>
      </c>
      <c r="AK98">
        <f>AJ98*(1+'RAW data extract'!AK$82)</f>
        <v>0</v>
      </c>
      <c r="AL98">
        <f>AK98*(1+'RAW data extract'!AL$82)</f>
        <v>0</v>
      </c>
      <c r="AM98">
        <f>AL98*(1+'RAW data extract'!AM$82)</f>
        <v>0</v>
      </c>
      <c r="AN98">
        <f>AM98*(1+'RAW data extract'!AN$82)</f>
        <v>0</v>
      </c>
      <c r="AO98">
        <f>AN98*(1+'RAW data extract'!AO$82)</f>
        <v>0</v>
      </c>
      <c r="AP98">
        <f>AO98*(1+'RAW data extract'!AP$82)</f>
        <v>0</v>
      </c>
      <c r="AQ98">
        <f>AP98*(1+'RAW data extract'!AQ$82)</f>
        <v>0</v>
      </c>
      <c r="AR98">
        <f>AQ98*(1+'RAW data extract'!AR$82)</f>
        <v>0</v>
      </c>
      <c r="AS98">
        <f>AR98*(1+'RAW data extract'!AS$82)</f>
        <v>0</v>
      </c>
      <c r="AT98">
        <f>AS98*(1+'RAW data extract'!AT$82)</f>
        <v>0</v>
      </c>
      <c r="AU98">
        <f>AT98*(1+'RAW data extract'!AU$82)</f>
        <v>0</v>
      </c>
      <c r="AV98">
        <f>AU98*(1+'RAW data extract'!AV$82)</f>
        <v>0</v>
      </c>
      <c r="AW98">
        <f>AV98*(1+'RAW data extract'!AW$82)</f>
        <v>0</v>
      </c>
      <c r="AX98">
        <f>AW98*(1+'RAW data extract'!AX$82)</f>
        <v>0</v>
      </c>
      <c r="AY98">
        <f>AX98*(1+'RAW data extract'!AY$82)</f>
        <v>0</v>
      </c>
      <c r="AZ98">
        <f>AY98*(1+'RAW data extract'!AZ$82)</f>
        <v>0</v>
      </c>
      <c r="BA98">
        <f>AZ98*(1+'RAW data extract'!BA$82)</f>
        <v>0</v>
      </c>
      <c r="BB98">
        <f>BA98*(1+'RAW data extract'!BB$82)</f>
        <v>0</v>
      </c>
      <c r="BC98">
        <f>BB98*(1+'RAW data extract'!BC$82)</f>
        <v>0</v>
      </c>
      <c r="BD98">
        <f>BC98*(1+'RAW data extract'!BD$82)</f>
        <v>0</v>
      </c>
      <c r="BE98">
        <f>BD98*(1+'RAW data extract'!BE$82)</f>
        <v>0</v>
      </c>
      <c r="BF98">
        <f>BE98*(1+'RAW data extract'!BF$82)</f>
        <v>0</v>
      </c>
      <c r="BG98">
        <f>BF98*(1+'RAW data extract'!BG$82)</f>
        <v>0</v>
      </c>
      <c r="BH98">
        <f>BG98*(1+'RAW data extract'!BH$82)</f>
        <v>0</v>
      </c>
    </row>
    <row r="99" spans="1:60" x14ac:dyDescent="0.3">
      <c r="A99" s="4" t="s">
        <v>9</v>
      </c>
      <c r="B99" s="4" t="s">
        <v>10</v>
      </c>
      <c r="C99" s="4" t="s">
        <v>34</v>
      </c>
      <c r="D99" s="4" t="s">
        <v>22</v>
      </c>
      <c r="E99" s="4" t="s">
        <v>13</v>
      </c>
      <c r="F99" s="4" t="s">
        <v>14</v>
      </c>
      <c r="G99" s="4" t="s">
        <v>14</v>
      </c>
      <c r="H99" s="4" t="s">
        <v>15</v>
      </c>
      <c r="I99" s="4" t="s">
        <v>16</v>
      </c>
      <c r="J99" s="8">
        <f>SUMIFS('Eurostat comsumption'!J$2:J$185,'Eurostat comsumption'!$C$2:$C$185,$C99,'Eurostat comsumption'!$D$2:$D$185,$D99)</f>
        <v>13802.8</v>
      </c>
      <c r="K99" s="8">
        <f>SUMIFS('Eurostat comsumption'!K$2:K$185,'Eurostat comsumption'!$C$2:$C$185,$C99,'Eurostat comsumption'!$D$2:$D$185,$D99)</f>
        <v>13798.9</v>
      </c>
      <c r="L99" s="8">
        <f>SUMIFS('Eurostat comsumption'!L$2:L$185,'Eurostat comsumption'!$C$2:$C$185,$C99,'Eurostat comsumption'!$D$2:$D$185,$D99)</f>
        <v>14184.3</v>
      </c>
      <c r="M99" s="8">
        <f>SUMIFS('Eurostat comsumption'!M$2:M$185,'Eurostat comsumption'!$C$2:$C$185,$C99,'Eurostat comsumption'!$D$2:$D$185,$D99)</f>
        <v>14297.2</v>
      </c>
      <c r="N99" s="8">
        <f>SUMIFS('Eurostat comsumption'!N$2:N$185,'Eurostat comsumption'!$C$2:$C$185,$C99,'Eurostat comsumption'!$D$2:$D$185,$D99)</f>
        <v>14706.8</v>
      </c>
      <c r="O99" s="8">
        <f>SUMIFS('Eurostat comsumption'!O$2:O$185,'Eurostat comsumption'!$C$2:$C$185,$C99,'Eurostat comsumption'!$D$2:$D$185,$D99)</f>
        <v>14885.5</v>
      </c>
      <c r="P99" s="8">
        <f>SUMIFS('Eurostat comsumption'!P$2:P$185,'Eurostat comsumption'!$C$2:$C$185,$C99,'Eurostat comsumption'!$D$2:$D$185,$D99)</f>
        <v>15240.8</v>
      </c>
      <c r="Q99" s="8">
        <f>SUMIFS('Eurostat comsumption'!Q$2:Q$185,'Eurostat comsumption'!$C$2:$C$185,$C99,'Eurostat comsumption'!$D$2:$D$185,$D99)</f>
        <v>15098.7</v>
      </c>
      <c r="R99" s="8">
        <f>SUMIFS('Eurostat comsumption'!R$2:R$185,'Eurostat comsumption'!$C$2:$C$185,$C99,'Eurostat comsumption'!$D$2:$D$185,$D99)</f>
        <v>15301.6</v>
      </c>
      <c r="S99" s="8">
        <f>SUMIFS('Eurostat comsumption'!S$2:S$185,'Eurostat comsumption'!$C$2:$C$185,$C99,'Eurostat comsumption'!$D$2:$D$185,$D99)</f>
        <v>14566.7</v>
      </c>
      <c r="T99" s="8">
        <f>SUMIFS('Eurostat comsumption'!T$2:T$185,'Eurostat comsumption'!$C$2:$C$185,$C99,'Eurostat comsumption'!$D$2:$D$185,$D99)</f>
        <v>14677.5</v>
      </c>
      <c r="U99" s="8">
        <f>SUMIFS('Eurostat comsumption'!U$2:U$185,'Eurostat comsumption'!$C$2:$C$185,$C99,'Eurostat comsumption'!$D$2:$D$185,$D99)</f>
        <v>14847.1</v>
      </c>
      <c r="V99" s="8">
        <f>SUMIFS('Eurostat comsumption'!V$2:V$185,'Eurostat comsumption'!$C$2:$C$185,$C99,'Eurostat comsumption'!$D$2:$D$185,$D99)</f>
        <v>14201.3</v>
      </c>
      <c r="W99" s="8">
        <f>SUMIFS('Eurostat comsumption'!W$2:W$185,'Eurostat comsumption'!$C$2:$C$185,$C99,'Eurostat comsumption'!$D$2:$D$185,$D99)</f>
        <v>13993.5</v>
      </c>
      <c r="X99" s="8">
        <f>SUMIFS('Eurostat comsumption'!X$2:X$185,'Eurostat comsumption'!$C$2:$C$185,$C99,'Eurostat comsumption'!$D$2:$D$185,$D99)</f>
        <v>13351.2</v>
      </c>
      <c r="Y99" s="8">
        <f>SUMIFS('Eurostat comsumption'!Y$2:Y$185,'Eurostat comsumption'!$C$2:$C$185,$C99,'Eurostat comsumption'!$D$2:$D$185,$D99)</f>
        <v>13769.6</v>
      </c>
      <c r="Z99" s="8">
        <f>SUMIFS('Eurostat comsumption'!Z$2:Z$185,'Eurostat comsumption'!$C$2:$C$185,$C99,'Eurostat comsumption'!$D$2:$D$185,$D99)</f>
        <v>13850.3</v>
      </c>
      <c r="AA99">
        <f>Z99*(1+'RAW data extract'!AA$82)</f>
        <v>13742.756314620925</v>
      </c>
      <c r="AB99">
        <f>AA99*(1+'RAW data extract'!AB$82)</f>
        <v>13641.966887279859</v>
      </c>
      <c r="AC99">
        <f>AB99*(1+'RAW data extract'!AC$82)</f>
        <v>13529.66592127213</v>
      </c>
      <c r="AD99">
        <f>AC99*(1+'RAW data extract'!AD$82)</f>
        <v>13408.551630229476</v>
      </c>
      <c r="AE99">
        <f>AD99*(1+'RAW data extract'!AE$82)</f>
        <v>13258.958116865044</v>
      </c>
      <c r="AF99">
        <f>AE99*(1+'RAW data extract'!AF$82)</f>
        <v>13101.940512172339</v>
      </c>
      <c r="AG99">
        <f>AF99*(1+'RAW data extract'!AG$82)</f>
        <v>12934.315192590029</v>
      </c>
      <c r="AH99">
        <f>AG99*(1+'RAW data extract'!AH$82)</f>
        <v>12739.450424936435</v>
      </c>
      <c r="AI99">
        <f>AH99*(1+'RAW data extract'!AI$82)</f>
        <v>12512.921077192141</v>
      </c>
      <c r="AJ99">
        <f>AI99*(1+'RAW data extract'!AJ$82)</f>
        <v>12252.539778125796</v>
      </c>
      <c r="AK99">
        <f>AJ99*(1+'RAW data extract'!AK$82)</f>
        <v>11939.673776510981</v>
      </c>
      <c r="AL99">
        <f>AK99*(1+'RAW data extract'!AL$82)</f>
        <v>11596.4207939797</v>
      </c>
      <c r="AM99">
        <f>AL99*(1+'RAW data extract'!AM$82)</f>
        <v>11229.52891922965</v>
      </c>
      <c r="AN99">
        <f>AM99*(1+'RAW data extract'!AN$82)</f>
        <v>10857.022608030346</v>
      </c>
      <c r="AO99">
        <f>AN99*(1+'RAW data extract'!AO$82)</f>
        <v>10480.778194080671</v>
      </c>
      <c r="AP99">
        <f>AO99*(1+'RAW data extract'!AP$82)</f>
        <v>10104.503725180084</v>
      </c>
      <c r="AQ99">
        <f>AP99*(1+'RAW data extract'!AQ$82)</f>
        <v>9730.3772199812702</v>
      </c>
      <c r="AR99">
        <f>AQ99*(1+'RAW data extract'!AR$82)</f>
        <v>9374.1255540541442</v>
      </c>
      <c r="AS99">
        <f>AR99*(1+'RAW data extract'!AS$82)</f>
        <v>9024.768027326003</v>
      </c>
      <c r="AT99">
        <f>AS99*(1+'RAW data extract'!AT$82)</f>
        <v>8685.1146811815815</v>
      </c>
      <c r="AU99">
        <f>AT99*(1+'RAW data extract'!AU$82)</f>
        <v>8345.4613350371601</v>
      </c>
      <c r="AV99">
        <f>AU99*(1+'RAW data extract'!AV$82)</f>
        <v>8005.8079888927377</v>
      </c>
      <c r="AW99">
        <f>AV99*(1+'RAW data extract'!AW$82)</f>
        <v>7666.1546427483172</v>
      </c>
      <c r="AX99">
        <f>AW99*(1+'RAW data extract'!AX$82)</f>
        <v>7327.8660886751268</v>
      </c>
      <c r="AY99">
        <f>AX99*(1+'RAW data extract'!AY$82)</f>
        <v>6986.7876960255617</v>
      </c>
      <c r="AZ99">
        <f>AY99*(1+'RAW data extract'!AZ$82)</f>
        <v>6643.1928386999234</v>
      </c>
      <c r="BA99">
        <f>AZ99*(1+'RAW data extract'!BA$82)</f>
        <v>6305.5527465538271</v>
      </c>
      <c r="BB99">
        <f>BA99*(1+'RAW data extract'!BB$82)</f>
        <v>5964.1476898312967</v>
      </c>
      <c r="BC99">
        <f>BB99*(1+'RAW data extract'!BC$82)</f>
        <v>5622.907887809336</v>
      </c>
      <c r="BD99">
        <f>BC99*(1+'RAW data extract'!BD$82)</f>
        <v>5282.4763421937041</v>
      </c>
      <c r="BE99">
        <f>BD99*(1+'RAW data extract'!BE$82)</f>
        <v>4942.4321454905821</v>
      </c>
      <c r="BF99">
        <f>BE99*(1+'RAW data extract'!BF$82)</f>
        <v>4942.4321454905821</v>
      </c>
      <c r="BG99">
        <f>BF99*(1+'RAW data extract'!BG$82)</f>
        <v>4942.4321454905821</v>
      </c>
      <c r="BH99">
        <f>BG99*(1+'RAW data extract'!BH$82)</f>
        <v>4942.4321454905821</v>
      </c>
    </row>
    <row r="100" spans="1:60" x14ac:dyDescent="0.3">
      <c r="A100" s="4" t="s">
        <v>9</v>
      </c>
      <c r="B100" s="4" t="s">
        <v>10</v>
      </c>
      <c r="C100" s="4" t="s">
        <v>35</v>
      </c>
      <c r="D100" s="4" t="s">
        <v>12</v>
      </c>
      <c r="E100" s="4" t="s">
        <v>13</v>
      </c>
      <c r="F100" s="4" t="s">
        <v>14</v>
      </c>
      <c r="G100" s="4" t="s">
        <v>14</v>
      </c>
      <c r="H100" s="4" t="s">
        <v>15</v>
      </c>
      <c r="I100" s="4" t="s">
        <v>16</v>
      </c>
      <c r="J100" s="8">
        <f>SUMIFS('Eurostat comsumption'!J$2:J$185,'Eurostat comsumption'!$C$2:$C$185,$C100,'Eurostat comsumption'!$D$2:$D$185,$D100)</f>
        <v>4425.7</v>
      </c>
      <c r="K100" s="8">
        <f>SUMIFS('Eurostat comsumption'!K$2:K$185,'Eurostat comsumption'!$C$2:$C$185,$C100,'Eurostat comsumption'!$D$2:$D$185,$D100)</f>
        <v>4501.2</v>
      </c>
      <c r="L100" s="8">
        <f>SUMIFS('Eurostat comsumption'!L$2:L$185,'Eurostat comsumption'!$C$2:$C$185,$C100,'Eurostat comsumption'!$D$2:$D$185,$D100)</f>
        <v>4537</v>
      </c>
      <c r="M100" s="8">
        <f>SUMIFS('Eurostat comsumption'!M$2:M$185,'Eurostat comsumption'!$C$2:$C$185,$C100,'Eurostat comsumption'!$D$2:$D$185,$D100)</f>
        <v>4501.8999999999996</v>
      </c>
      <c r="N100" s="8">
        <f>SUMIFS('Eurostat comsumption'!N$2:N$185,'Eurostat comsumption'!$C$2:$C$185,$C100,'Eurostat comsumption'!$D$2:$D$185,$D100)</f>
        <v>4654</v>
      </c>
      <c r="O100" s="8">
        <f>SUMIFS('Eurostat comsumption'!O$2:O$185,'Eurostat comsumption'!$C$2:$C$185,$C100,'Eurostat comsumption'!$D$2:$D$185,$D100)</f>
        <v>4746.5</v>
      </c>
      <c r="P100" s="8">
        <f>SUMIFS('Eurostat comsumption'!P$2:P$185,'Eurostat comsumption'!$C$2:$C$185,$C100,'Eurostat comsumption'!$D$2:$D$185,$D100)</f>
        <v>5038.3999999999996</v>
      </c>
      <c r="Q100" s="8">
        <f>SUMIFS('Eurostat comsumption'!Q$2:Q$185,'Eurostat comsumption'!$C$2:$C$185,$C100,'Eurostat comsumption'!$D$2:$D$185,$D100)</f>
        <v>5227.2</v>
      </c>
      <c r="R100" s="8">
        <f>SUMIFS('Eurostat comsumption'!R$2:R$185,'Eurostat comsumption'!$C$2:$C$185,$C100,'Eurostat comsumption'!$D$2:$D$185,$D100)</f>
        <v>5168.8</v>
      </c>
      <c r="S100" s="8">
        <f>SUMIFS('Eurostat comsumption'!S$2:S$185,'Eurostat comsumption'!$C$2:$C$185,$C100,'Eurostat comsumption'!$D$2:$D$185,$D100)</f>
        <v>5052.8</v>
      </c>
      <c r="T100" s="8">
        <f>SUMIFS('Eurostat comsumption'!T$2:T$185,'Eurostat comsumption'!$C$2:$C$185,$C100,'Eurostat comsumption'!$D$2:$D$185,$D100)</f>
        <v>5351.3</v>
      </c>
      <c r="U100" s="8">
        <f>SUMIFS('Eurostat comsumption'!U$2:U$185,'Eurostat comsumption'!$C$2:$C$185,$C100,'Eurostat comsumption'!$D$2:$D$185,$D100)</f>
        <v>5437.1</v>
      </c>
      <c r="V100" s="8">
        <f>SUMIFS('Eurostat comsumption'!V$2:V$185,'Eurostat comsumption'!$C$2:$C$185,$C100,'Eurostat comsumption'!$D$2:$D$185,$D100)</f>
        <v>5509.5</v>
      </c>
      <c r="W100" s="8">
        <f>SUMIFS('Eurostat comsumption'!W$2:W$185,'Eurostat comsumption'!$C$2:$C$185,$C100,'Eurostat comsumption'!$D$2:$D$185,$D100)</f>
        <v>5456.5</v>
      </c>
      <c r="X100" s="8">
        <f>SUMIFS('Eurostat comsumption'!X$2:X$185,'Eurostat comsumption'!$C$2:$C$185,$C100,'Eurostat comsumption'!$D$2:$D$185,$D100)</f>
        <v>5429.4</v>
      </c>
      <c r="Y100" s="8">
        <f>SUMIFS('Eurostat comsumption'!Y$2:Y$185,'Eurostat comsumption'!$C$2:$C$185,$C100,'Eurostat comsumption'!$D$2:$D$185,$D100)</f>
        <v>5380.1</v>
      </c>
      <c r="Z100" s="8">
        <f>SUMIFS('Eurostat comsumption'!Z$2:Z$185,'Eurostat comsumption'!$C$2:$C$185,$C100,'Eurostat comsumption'!$D$2:$D$185,$D100)</f>
        <v>5360.3</v>
      </c>
      <c r="AA100">
        <f>Z100*(1+'RAW data extract'!AA$82)</f>
        <v>5318.6787775905605</v>
      </c>
      <c r="AB100">
        <f>AA100*(1+'RAW data extract'!AB$82)</f>
        <v>5279.6715671058546</v>
      </c>
      <c r="AC100">
        <f>AB100*(1+'RAW data extract'!AC$82)</f>
        <v>5236.2091967534989</v>
      </c>
      <c r="AD100">
        <f>AC100*(1+'RAW data extract'!AD$82)</f>
        <v>5189.3359207756548</v>
      </c>
      <c r="AE100">
        <f>AD100*(1+'RAW data extract'!AE$82)</f>
        <v>5131.4407048101257</v>
      </c>
      <c r="AF100">
        <f>AE100*(1+'RAW data extract'!AF$82)</f>
        <v>5070.6722401245734</v>
      </c>
      <c r="AG100">
        <f>AF100*(1+'RAW data extract'!AG$82)</f>
        <v>5005.7984106366157</v>
      </c>
      <c r="AH100">
        <f>AG100*(1+'RAW data extract'!AH$82)</f>
        <v>4930.3824547328759</v>
      </c>
      <c r="AI100">
        <f>AH100*(1+'RAW data extract'!AI$82)</f>
        <v>4842.7117715914464</v>
      </c>
      <c r="AJ100">
        <f>AI100*(1+'RAW data extract'!AJ$82)</f>
        <v>4741.9398116060793</v>
      </c>
      <c r="AK100">
        <f>AJ100*(1+'RAW data extract'!AK$82)</f>
        <v>4620.8553853874491</v>
      </c>
      <c r="AL100">
        <f>AK100*(1+'RAW data extract'!AL$82)</f>
        <v>4488.0106843872954</v>
      </c>
      <c r="AM100">
        <f>AL100*(1+'RAW data extract'!AM$82)</f>
        <v>4346.0173328914652</v>
      </c>
      <c r="AN100">
        <f>AM100*(1+'RAW data extract'!AN$82)</f>
        <v>4201.8510996747382</v>
      </c>
      <c r="AO100">
        <f>AN100*(1+'RAW data extract'!AO$82)</f>
        <v>4056.2381575655822</v>
      </c>
      <c r="AP100">
        <f>AO100*(1+'RAW data extract'!AP$82)</f>
        <v>3910.6135836828639</v>
      </c>
      <c r="AQ100">
        <f>AP100*(1+'RAW data extract'!AQ$82)</f>
        <v>3765.8203080269432</v>
      </c>
      <c r="AR100">
        <f>AQ100*(1+'RAW data extract'!AR$82)</f>
        <v>3627.9448970344611</v>
      </c>
      <c r="AS100">
        <f>AR100*(1+'RAW data extract'!AS$82)</f>
        <v>3492.7376343382844</v>
      </c>
      <c r="AT100">
        <f>AS100*(1+'RAW data extract'!AT$82)</f>
        <v>3361.2860534094998</v>
      </c>
      <c r="AU100">
        <f>AT100*(1+'RAW data extract'!AU$82)</f>
        <v>3229.8344724807152</v>
      </c>
      <c r="AV100">
        <f>AU100*(1+'RAW data extract'!AV$82)</f>
        <v>3098.3828915519307</v>
      </c>
      <c r="AW100">
        <f>AV100*(1+'RAW data extract'!AW$82)</f>
        <v>2966.9313106231471</v>
      </c>
      <c r="AX100">
        <f>AW100*(1+'RAW data extract'!AX$82)</f>
        <v>2836.0079272741564</v>
      </c>
      <c r="AY100">
        <f>AX100*(1+'RAW data extract'!AY$82)</f>
        <v>2704.0048292820943</v>
      </c>
      <c r="AZ100">
        <f>AY100*(1+'RAW data extract'!AZ$82)</f>
        <v>2571.0278169630387</v>
      </c>
      <c r="BA100">
        <f>AZ100*(1+'RAW data extract'!BA$82)</f>
        <v>2440.3553993308778</v>
      </c>
      <c r="BB100">
        <f>BA100*(1+'RAW data extract'!BB$82)</f>
        <v>2308.2258768259662</v>
      </c>
      <c r="BC100">
        <f>BB100*(1+'RAW data extract'!BC$82)</f>
        <v>2176.1603106809503</v>
      </c>
      <c r="BD100">
        <f>BC100*(1+'RAW data extract'!BD$82)</f>
        <v>2044.4075534147921</v>
      </c>
      <c r="BE100">
        <f>BD100*(1+'RAW data extract'!BE$82)</f>
        <v>1912.8047067192156</v>
      </c>
      <c r="BF100">
        <f>BE100*(1+'RAW data extract'!BF$82)</f>
        <v>1912.8047067192156</v>
      </c>
      <c r="BG100">
        <f>BF100*(1+'RAW data extract'!BG$82)</f>
        <v>1912.8047067192156</v>
      </c>
      <c r="BH100">
        <f>BG100*(1+'RAW data extract'!BH$82)</f>
        <v>1912.8047067192156</v>
      </c>
    </row>
    <row r="101" spans="1:60" x14ac:dyDescent="0.3">
      <c r="A101" s="4" t="s">
        <v>9</v>
      </c>
      <c r="B101" s="4" t="s">
        <v>10</v>
      </c>
      <c r="C101" s="4" t="s">
        <v>35</v>
      </c>
      <c r="D101" s="4" t="s">
        <v>17</v>
      </c>
      <c r="E101" s="4" t="s">
        <v>13</v>
      </c>
      <c r="F101" s="4" t="s">
        <v>14</v>
      </c>
      <c r="G101" s="4" t="s">
        <v>14</v>
      </c>
      <c r="H101" s="4" t="s">
        <v>15</v>
      </c>
      <c r="I101" s="4" t="s">
        <v>16</v>
      </c>
      <c r="J101" s="8">
        <f>SUMIFS('Eurostat comsumption'!J$2:J$185,'Eurostat comsumption'!$C$2:$C$185,$C101,'Eurostat comsumption'!$D$2:$D$185,$D101)</f>
        <v>1.7</v>
      </c>
      <c r="K101" s="8">
        <f>SUMIFS('Eurostat comsumption'!K$2:K$185,'Eurostat comsumption'!$C$2:$C$185,$C101,'Eurostat comsumption'!$D$2:$D$185,$D101)</f>
        <v>2.4</v>
      </c>
      <c r="L101" s="8">
        <f>SUMIFS('Eurostat comsumption'!L$2:L$185,'Eurostat comsumption'!$C$2:$C$185,$C101,'Eurostat comsumption'!$D$2:$D$185,$D101)</f>
        <v>3.1</v>
      </c>
      <c r="M101" s="8">
        <f>SUMIFS('Eurostat comsumption'!M$2:M$185,'Eurostat comsumption'!$C$2:$C$185,$C101,'Eurostat comsumption'!$D$2:$D$185,$D101)</f>
        <v>6.7</v>
      </c>
      <c r="N101" s="8">
        <f>SUMIFS('Eurostat comsumption'!N$2:N$185,'Eurostat comsumption'!$C$2:$C$185,$C101,'Eurostat comsumption'!$D$2:$D$185,$D101)</f>
        <v>9.1</v>
      </c>
      <c r="O101" s="8">
        <f>SUMIFS('Eurostat comsumption'!O$2:O$185,'Eurostat comsumption'!$C$2:$C$185,$C101,'Eurostat comsumption'!$D$2:$D$185,$D101)</f>
        <v>9.6999999999999993</v>
      </c>
      <c r="P101" s="8">
        <f>SUMIFS('Eurostat comsumption'!P$2:P$185,'Eurostat comsumption'!$C$2:$C$185,$C101,'Eurostat comsumption'!$D$2:$D$185,$D101)</f>
        <v>10.5</v>
      </c>
      <c r="Q101" s="8">
        <f>SUMIFS('Eurostat comsumption'!Q$2:Q$185,'Eurostat comsumption'!$C$2:$C$185,$C101,'Eurostat comsumption'!$D$2:$D$185,$D101)</f>
        <v>40.5</v>
      </c>
      <c r="R101" s="8">
        <f>SUMIFS('Eurostat comsumption'!R$2:R$185,'Eurostat comsumption'!$C$2:$C$185,$C101,'Eurostat comsumption'!$D$2:$D$185,$D101)</f>
        <v>47.9</v>
      </c>
      <c r="S101" s="8">
        <f>SUMIFS('Eurostat comsumption'!S$2:S$185,'Eurostat comsumption'!$C$2:$C$185,$C101,'Eurostat comsumption'!$D$2:$D$185,$D101)</f>
        <v>51</v>
      </c>
      <c r="T101" s="8">
        <f>SUMIFS('Eurostat comsumption'!T$2:T$185,'Eurostat comsumption'!$C$2:$C$185,$C101,'Eurostat comsumption'!$D$2:$D$185,$D101)</f>
        <v>54.4</v>
      </c>
      <c r="U101" s="8">
        <f>SUMIFS('Eurostat comsumption'!U$2:U$185,'Eurostat comsumption'!$C$2:$C$185,$C101,'Eurostat comsumption'!$D$2:$D$185,$D101)</f>
        <v>64.900000000000006</v>
      </c>
      <c r="V101" s="8">
        <f>SUMIFS('Eurostat comsumption'!V$2:V$185,'Eurostat comsumption'!$C$2:$C$185,$C101,'Eurostat comsumption'!$D$2:$D$185,$D101)</f>
        <v>88.3</v>
      </c>
      <c r="W101" s="8">
        <f>SUMIFS('Eurostat comsumption'!W$2:W$185,'Eurostat comsumption'!$C$2:$C$185,$C101,'Eurostat comsumption'!$D$2:$D$185,$D101)</f>
        <v>104</v>
      </c>
      <c r="X101" s="8">
        <f>SUMIFS('Eurostat comsumption'!X$2:X$185,'Eurostat comsumption'!$C$2:$C$185,$C101,'Eurostat comsumption'!$D$2:$D$185,$D101)</f>
        <v>119.6</v>
      </c>
      <c r="Y101" s="8">
        <f>SUMIFS('Eurostat comsumption'!Y$2:Y$185,'Eurostat comsumption'!$C$2:$C$185,$C101,'Eurostat comsumption'!$D$2:$D$185,$D101)</f>
        <v>137.79999999999998</v>
      </c>
      <c r="Z101" s="8">
        <f>SUMIFS('Eurostat comsumption'!Z$2:Z$185,'Eurostat comsumption'!$C$2:$C$185,$C101,'Eurostat comsumption'!$D$2:$D$185,$D101)</f>
        <v>127.89999999999999</v>
      </c>
      <c r="AA101">
        <f>Z101*(1+'RAW data extract'!AA$82)</f>
        <v>126.90689246009228</v>
      </c>
      <c r="AB101">
        <f>AA101*(1+'RAW data extract'!AB$82)</f>
        <v>125.97615682570729</v>
      </c>
      <c r="AC101">
        <f>AB101*(1+'RAW data extract'!AC$82)</f>
        <v>124.93911838232422</v>
      </c>
      <c r="AD101">
        <f>AC101*(1+'RAW data extract'!AD$82)</f>
        <v>123.82069366774364</v>
      </c>
      <c r="AE101">
        <f>AD101*(1+'RAW data extract'!AE$82)</f>
        <v>122.43927879880138</v>
      </c>
      <c r="AF101">
        <f>AE101*(1+'RAW data extract'!AF$82)</f>
        <v>120.98930647761</v>
      </c>
      <c r="AG101">
        <f>AF101*(1+'RAW data extract'!AG$82)</f>
        <v>119.44137766923924</v>
      </c>
      <c r="AH101">
        <f>AG101*(1+'RAW data extract'!AH$82)</f>
        <v>117.64190734853176</v>
      </c>
      <c r="AI101">
        <f>AH101*(1+'RAW data extract'!AI$82)</f>
        <v>115.55003182406693</v>
      </c>
      <c r="AJ101">
        <f>AI101*(1+'RAW data extract'!AJ$82)</f>
        <v>113.14555191023219</v>
      </c>
      <c r="AK101">
        <f>AJ101*(1+'RAW data extract'!AK$82)</f>
        <v>110.25640426674903</v>
      </c>
      <c r="AL101">
        <f>AK101*(1+'RAW data extract'!AL$82)</f>
        <v>107.08664935416584</v>
      </c>
      <c r="AM101">
        <f>AL101*(1+'RAW data extract'!AM$82)</f>
        <v>103.69860210749744</v>
      </c>
      <c r="AN101">
        <f>AM101*(1+'RAW data extract'!AN$82)</f>
        <v>100.25870858877286</v>
      </c>
      <c r="AO101">
        <f>AN101*(1+'RAW data extract'!AO$82)</f>
        <v>96.784295720880934</v>
      </c>
      <c r="AP101">
        <f>AO101*(1+'RAW data extract'!AP$82)</f>
        <v>93.309605311836719</v>
      </c>
      <c r="AQ101">
        <f>AP101*(1+'RAW data extract'!AQ$82)</f>
        <v>89.854750181267107</v>
      </c>
      <c r="AR101">
        <f>AQ101*(1+'RAW data extract'!AR$82)</f>
        <v>86.564959485608568</v>
      </c>
      <c r="AS101">
        <f>AR101*(1+'RAW data extract'!AS$82)</f>
        <v>83.338832422041037</v>
      </c>
      <c r="AT101">
        <f>AS101*(1+'RAW data extract'!AT$82)</f>
        <v>80.202318196943281</v>
      </c>
      <c r="AU101">
        <f>AT101*(1+'RAW data extract'!AU$82)</f>
        <v>77.065803971845511</v>
      </c>
      <c r="AV101">
        <f>AU101*(1+'RAW data extract'!AV$82)</f>
        <v>73.929289746747742</v>
      </c>
      <c r="AW101">
        <f>AV101*(1+'RAW data extract'!AW$82)</f>
        <v>70.79277552165</v>
      </c>
      <c r="AX101">
        <f>AW101*(1+'RAW data extract'!AX$82)</f>
        <v>67.668864410268938</v>
      </c>
      <c r="AY101">
        <f>AX101*(1+'RAW data extract'!AY$82)</f>
        <v>64.519190654474528</v>
      </c>
      <c r="AZ101">
        <f>AY101*(1+'RAW data extract'!AZ$82)</f>
        <v>61.34627871379822</v>
      </c>
      <c r="BA101">
        <f>AZ101*(1+'RAW data extract'!BA$82)</f>
        <v>58.228355796209023</v>
      </c>
      <c r="BB101">
        <f>BA101*(1+'RAW data extract'!BB$82)</f>
        <v>55.075665475074345</v>
      </c>
      <c r="BC101">
        <f>BB101*(1+'RAW data extract'!BC$82)</f>
        <v>51.92450119136867</v>
      </c>
      <c r="BD101">
        <f>BC101*(1+'RAW data extract'!BD$82)</f>
        <v>48.78080071670464</v>
      </c>
      <c r="BE101">
        <f>BD101*(1+'RAW data extract'!BE$82)</f>
        <v>45.640677198923129</v>
      </c>
      <c r="BF101">
        <f>BE101*(1+'RAW data extract'!BF$82)</f>
        <v>45.640677198923129</v>
      </c>
      <c r="BG101">
        <f>BF101*(1+'RAW data extract'!BG$82)</f>
        <v>45.640677198923129</v>
      </c>
      <c r="BH101">
        <f>BG101*(1+'RAW data extract'!BH$82)</f>
        <v>45.640677198923129</v>
      </c>
    </row>
    <row r="102" spans="1:60" x14ac:dyDescent="0.3">
      <c r="A102" s="4" t="s">
        <v>9</v>
      </c>
      <c r="B102" s="4" t="s">
        <v>10</v>
      </c>
      <c r="C102" s="4" t="s">
        <v>35</v>
      </c>
      <c r="D102" s="4" t="s">
        <v>18</v>
      </c>
      <c r="E102" s="4" t="s">
        <v>13</v>
      </c>
      <c r="F102" s="4" t="s">
        <v>14</v>
      </c>
      <c r="G102" s="4" t="s">
        <v>14</v>
      </c>
      <c r="H102" s="4" t="s">
        <v>15</v>
      </c>
      <c r="I102" s="4" t="s">
        <v>16</v>
      </c>
      <c r="J102" s="8">
        <f>SUMIFS('Eurostat comsumption'!J$2:J$185,'Eurostat comsumption'!$C$2:$C$185,$C102,'Eurostat comsumption'!$D$2:$D$185,$D102)</f>
        <v>0</v>
      </c>
      <c r="K102" s="8">
        <f>SUMIFS('Eurostat comsumption'!K$2:K$185,'Eurostat comsumption'!$C$2:$C$185,$C102,'Eurostat comsumption'!$D$2:$D$185,$D102)</f>
        <v>0</v>
      </c>
      <c r="L102" s="8">
        <f>SUMIFS('Eurostat comsumption'!L$2:L$185,'Eurostat comsumption'!$C$2:$C$185,$C102,'Eurostat comsumption'!$D$2:$D$185,$D102)</f>
        <v>0</v>
      </c>
      <c r="M102" s="8">
        <f>SUMIFS('Eurostat comsumption'!M$2:M$185,'Eurostat comsumption'!$C$2:$C$185,$C102,'Eurostat comsumption'!$D$2:$D$185,$D102)</f>
        <v>0</v>
      </c>
      <c r="N102" s="8">
        <f>SUMIFS('Eurostat comsumption'!N$2:N$185,'Eurostat comsumption'!$C$2:$C$185,$C102,'Eurostat comsumption'!$D$2:$D$185,$D102)</f>
        <v>0</v>
      </c>
      <c r="O102" s="8">
        <f>SUMIFS('Eurostat comsumption'!O$2:O$185,'Eurostat comsumption'!$C$2:$C$185,$C102,'Eurostat comsumption'!$D$2:$D$185,$D102)</f>
        <v>0</v>
      </c>
      <c r="P102" s="8">
        <f>SUMIFS('Eurostat comsumption'!P$2:P$185,'Eurostat comsumption'!$C$2:$C$185,$C102,'Eurostat comsumption'!$D$2:$D$185,$D102)</f>
        <v>0</v>
      </c>
      <c r="Q102" s="8">
        <f>SUMIFS('Eurostat comsumption'!Q$2:Q$185,'Eurostat comsumption'!$C$2:$C$185,$C102,'Eurostat comsumption'!$D$2:$D$185,$D102)</f>
        <v>0</v>
      </c>
      <c r="R102" s="8">
        <f>SUMIFS('Eurostat comsumption'!R$2:R$185,'Eurostat comsumption'!$C$2:$C$185,$C102,'Eurostat comsumption'!$D$2:$D$185,$D102)</f>
        <v>0</v>
      </c>
      <c r="S102" s="8">
        <f>SUMIFS('Eurostat comsumption'!S$2:S$185,'Eurostat comsumption'!$C$2:$C$185,$C102,'Eurostat comsumption'!$D$2:$D$185,$D102)</f>
        <v>0</v>
      </c>
      <c r="T102" s="8">
        <f>SUMIFS('Eurostat comsumption'!T$2:T$185,'Eurostat comsumption'!$C$2:$C$185,$C102,'Eurostat comsumption'!$D$2:$D$185,$D102)</f>
        <v>0</v>
      </c>
      <c r="U102" s="8">
        <f>SUMIFS('Eurostat comsumption'!U$2:U$185,'Eurostat comsumption'!$C$2:$C$185,$C102,'Eurostat comsumption'!$D$2:$D$185,$D102)</f>
        <v>0</v>
      </c>
      <c r="V102" s="8">
        <f>SUMIFS('Eurostat comsumption'!V$2:V$185,'Eurostat comsumption'!$C$2:$C$185,$C102,'Eurostat comsumption'!$D$2:$D$185,$D102)</f>
        <v>0</v>
      </c>
      <c r="W102" s="8">
        <f>SUMIFS('Eurostat comsumption'!W$2:W$185,'Eurostat comsumption'!$C$2:$C$185,$C102,'Eurostat comsumption'!$D$2:$D$185,$D102)</f>
        <v>0</v>
      </c>
      <c r="X102" s="8">
        <f>SUMIFS('Eurostat comsumption'!X$2:X$185,'Eurostat comsumption'!$C$2:$C$185,$C102,'Eurostat comsumption'!$D$2:$D$185,$D102)</f>
        <v>0</v>
      </c>
      <c r="Y102" s="8">
        <f>SUMIFS('Eurostat comsumption'!Y$2:Y$185,'Eurostat comsumption'!$C$2:$C$185,$C102,'Eurostat comsumption'!$D$2:$D$185,$D102)</f>
        <v>0</v>
      </c>
      <c r="Z102" s="8">
        <f>SUMIFS('Eurostat comsumption'!Z$2:Z$185,'Eurostat comsumption'!$C$2:$C$185,$C102,'Eurostat comsumption'!$D$2:$D$185,$D102)</f>
        <v>0</v>
      </c>
      <c r="AA102">
        <f>Z102*(1+'RAW data extract'!AA$82)</f>
        <v>0</v>
      </c>
      <c r="AB102">
        <f>AA102*(1+'RAW data extract'!AB$82)</f>
        <v>0</v>
      </c>
      <c r="AC102">
        <f>AB102*(1+'RAW data extract'!AC$82)</f>
        <v>0</v>
      </c>
      <c r="AD102">
        <f>AC102*(1+'RAW data extract'!AD$82)</f>
        <v>0</v>
      </c>
      <c r="AE102">
        <f>AD102*(1+'RAW data extract'!AE$82)</f>
        <v>0</v>
      </c>
      <c r="AF102">
        <f>AE102*(1+'RAW data extract'!AF$82)</f>
        <v>0</v>
      </c>
      <c r="AG102">
        <f>AF102*(1+'RAW data extract'!AG$82)</f>
        <v>0</v>
      </c>
      <c r="AH102">
        <f>AG102*(1+'RAW data extract'!AH$82)</f>
        <v>0</v>
      </c>
      <c r="AI102">
        <f>AH102*(1+'RAW data extract'!AI$82)</f>
        <v>0</v>
      </c>
      <c r="AJ102">
        <f>AI102*(1+'RAW data extract'!AJ$82)</f>
        <v>0</v>
      </c>
      <c r="AK102">
        <f>AJ102*(1+'RAW data extract'!AK$82)</f>
        <v>0</v>
      </c>
      <c r="AL102">
        <f>AK102*(1+'RAW data extract'!AL$82)</f>
        <v>0</v>
      </c>
      <c r="AM102">
        <f>AL102*(1+'RAW data extract'!AM$82)</f>
        <v>0</v>
      </c>
      <c r="AN102">
        <f>AM102*(1+'RAW data extract'!AN$82)</f>
        <v>0</v>
      </c>
      <c r="AO102">
        <f>AN102*(1+'RAW data extract'!AO$82)</f>
        <v>0</v>
      </c>
      <c r="AP102">
        <f>AO102*(1+'RAW data extract'!AP$82)</f>
        <v>0</v>
      </c>
      <c r="AQ102">
        <f>AP102*(1+'RAW data extract'!AQ$82)</f>
        <v>0</v>
      </c>
      <c r="AR102">
        <f>AQ102*(1+'RAW data extract'!AR$82)</f>
        <v>0</v>
      </c>
      <c r="AS102">
        <f>AR102*(1+'RAW data extract'!AS$82)</f>
        <v>0</v>
      </c>
      <c r="AT102">
        <f>AS102*(1+'RAW data extract'!AT$82)</f>
        <v>0</v>
      </c>
      <c r="AU102">
        <f>AT102*(1+'RAW data extract'!AU$82)</f>
        <v>0</v>
      </c>
      <c r="AV102">
        <f>AU102*(1+'RAW data extract'!AV$82)</f>
        <v>0</v>
      </c>
      <c r="AW102">
        <f>AV102*(1+'RAW data extract'!AW$82)</f>
        <v>0</v>
      </c>
      <c r="AX102">
        <f>AW102*(1+'RAW data extract'!AX$82)</f>
        <v>0</v>
      </c>
      <c r="AY102">
        <f>AX102*(1+'RAW data extract'!AY$82)</f>
        <v>0</v>
      </c>
      <c r="AZ102">
        <f>AY102*(1+'RAW data extract'!AZ$82)</f>
        <v>0</v>
      </c>
      <c r="BA102">
        <f>AZ102*(1+'RAW data extract'!BA$82)</f>
        <v>0</v>
      </c>
      <c r="BB102">
        <f>BA102*(1+'RAW data extract'!BB$82)</f>
        <v>0</v>
      </c>
      <c r="BC102">
        <f>BB102*(1+'RAW data extract'!BC$82)</f>
        <v>0</v>
      </c>
      <c r="BD102">
        <f>BC102*(1+'RAW data extract'!BD$82)</f>
        <v>0</v>
      </c>
      <c r="BE102">
        <f>BD102*(1+'RAW data extract'!BE$82)</f>
        <v>0</v>
      </c>
      <c r="BF102">
        <f>BE102*(1+'RAW data extract'!BF$82)</f>
        <v>0</v>
      </c>
      <c r="BG102">
        <f>BF102*(1+'RAW data extract'!BG$82)</f>
        <v>0</v>
      </c>
      <c r="BH102">
        <f>BG102*(1+'RAW data extract'!BH$82)</f>
        <v>0</v>
      </c>
    </row>
    <row r="103" spans="1:60" x14ac:dyDescent="0.3">
      <c r="A103" s="4" t="s">
        <v>9</v>
      </c>
      <c r="B103" s="4" t="s">
        <v>10</v>
      </c>
      <c r="C103" s="4" t="s">
        <v>35</v>
      </c>
      <c r="D103" s="4" t="s">
        <v>19</v>
      </c>
      <c r="E103" s="4" t="s">
        <v>13</v>
      </c>
      <c r="F103" s="4" t="s">
        <v>14</v>
      </c>
      <c r="G103" s="4" t="s">
        <v>14</v>
      </c>
      <c r="H103" s="4" t="s">
        <v>15</v>
      </c>
      <c r="I103" s="4" t="s">
        <v>16</v>
      </c>
      <c r="J103" s="8">
        <f>SUMIFS('Eurostat comsumption'!J$2:J$185,'Eurostat comsumption'!$C$2:$C$185,$C103,'Eurostat comsumption'!$D$2:$D$185,$D103)</f>
        <v>53.7</v>
      </c>
      <c r="K103" s="8">
        <f>SUMIFS('Eurostat comsumption'!K$2:K$185,'Eurostat comsumption'!$C$2:$C$185,$C103,'Eurostat comsumption'!$D$2:$D$185,$D103)</f>
        <v>54.7</v>
      </c>
      <c r="L103" s="8">
        <f>SUMIFS('Eurostat comsumption'!L$2:L$185,'Eurostat comsumption'!$C$2:$C$185,$C103,'Eurostat comsumption'!$D$2:$D$185,$D103)</f>
        <v>54.2</v>
      </c>
      <c r="M103" s="8">
        <f>SUMIFS('Eurostat comsumption'!M$2:M$185,'Eurostat comsumption'!$C$2:$C$185,$C103,'Eurostat comsumption'!$D$2:$D$185,$D103)</f>
        <v>53.3</v>
      </c>
      <c r="N103" s="8">
        <f>SUMIFS('Eurostat comsumption'!N$2:N$185,'Eurostat comsumption'!$C$2:$C$185,$C103,'Eurostat comsumption'!$D$2:$D$185,$D103)</f>
        <v>50.8</v>
      </c>
      <c r="O103" s="8">
        <f>SUMIFS('Eurostat comsumption'!O$2:O$185,'Eurostat comsumption'!$C$2:$C$185,$C103,'Eurostat comsumption'!$D$2:$D$185,$D103)</f>
        <v>51.7</v>
      </c>
      <c r="P103" s="8">
        <f>SUMIFS('Eurostat comsumption'!P$2:P$185,'Eurostat comsumption'!$C$2:$C$185,$C103,'Eurostat comsumption'!$D$2:$D$185,$D103)</f>
        <v>55.7</v>
      </c>
      <c r="Q103" s="8">
        <f>SUMIFS('Eurostat comsumption'!Q$2:Q$185,'Eurostat comsumption'!$C$2:$C$185,$C103,'Eurostat comsumption'!$D$2:$D$185,$D103)</f>
        <v>54.9</v>
      </c>
      <c r="R103" s="8">
        <f>SUMIFS('Eurostat comsumption'!R$2:R$185,'Eurostat comsumption'!$C$2:$C$185,$C103,'Eurostat comsumption'!$D$2:$D$185,$D103)</f>
        <v>58.8</v>
      </c>
      <c r="S103" s="8">
        <f>SUMIFS('Eurostat comsumption'!S$2:S$185,'Eurostat comsumption'!$C$2:$C$185,$C103,'Eurostat comsumption'!$D$2:$D$185,$D103)</f>
        <v>56.7</v>
      </c>
      <c r="T103" s="8">
        <f>SUMIFS('Eurostat comsumption'!T$2:T$185,'Eurostat comsumption'!$C$2:$C$185,$C103,'Eurostat comsumption'!$D$2:$D$185,$D103)</f>
        <v>49</v>
      </c>
      <c r="U103" s="8">
        <f>SUMIFS('Eurostat comsumption'!U$2:U$185,'Eurostat comsumption'!$C$2:$C$185,$C103,'Eurostat comsumption'!$D$2:$D$185,$D103)</f>
        <v>46.9</v>
      </c>
      <c r="V103" s="8">
        <f>SUMIFS('Eurostat comsumption'!V$2:V$185,'Eurostat comsumption'!$C$2:$C$185,$C103,'Eurostat comsumption'!$D$2:$D$185,$D103)</f>
        <v>53.5</v>
      </c>
      <c r="W103" s="8">
        <f>SUMIFS('Eurostat comsumption'!W$2:W$185,'Eurostat comsumption'!$C$2:$C$185,$C103,'Eurostat comsumption'!$D$2:$D$185,$D103)</f>
        <v>54.3</v>
      </c>
      <c r="X103" s="8">
        <f>SUMIFS('Eurostat comsumption'!X$2:X$185,'Eurostat comsumption'!$C$2:$C$185,$C103,'Eurostat comsumption'!$D$2:$D$185,$D103)</f>
        <v>56.2</v>
      </c>
      <c r="Y103" s="8">
        <f>SUMIFS('Eurostat comsumption'!Y$2:Y$185,'Eurostat comsumption'!$C$2:$C$185,$C103,'Eurostat comsumption'!$D$2:$D$185,$D103)</f>
        <v>70.599999999999994</v>
      </c>
      <c r="Z103" s="8">
        <f>SUMIFS('Eurostat comsumption'!Z$2:Z$185,'Eurostat comsumption'!$C$2:$C$185,$C103,'Eurostat comsumption'!$D$2:$D$185,$D103)</f>
        <v>83.4</v>
      </c>
      <c r="AA103">
        <f>Z103*(1+'RAW data extract'!AA$82)</f>
        <v>82.752422448566833</v>
      </c>
      <c r="AB103">
        <f>AA103*(1+'RAW data extract'!AB$82)</f>
        <v>82.145515866020247</v>
      </c>
      <c r="AC103">
        <f>AB103*(1+'RAW data extract'!AC$82)</f>
        <v>81.469292205518698</v>
      </c>
      <c r="AD103">
        <f>AC103*(1+'RAW data extract'!AD$82)</f>
        <v>80.73999884198453</v>
      </c>
      <c r="AE103">
        <f>AD103*(1+'RAW data extract'!AE$82)</f>
        <v>79.839216980610146</v>
      </c>
      <c r="AF103">
        <f>AE103*(1+'RAW data extract'!AF$82)</f>
        <v>78.893730728949777</v>
      </c>
      <c r="AG103">
        <f>AF103*(1+'RAW data extract'!AG$82)</f>
        <v>77.884369801521146</v>
      </c>
      <c r="AH103">
        <f>AG103*(1+'RAW data extract'!AH$82)</f>
        <v>76.710985714367084</v>
      </c>
      <c r="AI103">
        <f>AH103*(1+'RAW data extract'!AI$82)</f>
        <v>75.346932401307143</v>
      </c>
      <c r="AJ103">
        <f>AI103*(1+'RAW data extract'!AJ$82)</f>
        <v>73.779038540370337</v>
      </c>
      <c r="AK103">
        <f>AJ103*(1+'RAW data extract'!AK$82)</f>
        <v>71.895106456973181</v>
      </c>
      <c r="AL103">
        <f>AK103*(1+'RAW data extract'!AL$82)</f>
        <v>69.828198249706261</v>
      </c>
      <c r="AM103">
        <f>AL103*(1+'RAW data extract'!AM$82)</f>
        <v>67.618947738587067</v>
      </c>
      <c r="AN103">
        <f>AM103*(1+'RAW data extract'!AN$82)</f>
        <v>65.375889728722882</v>
      </c>
      <c r="AO103">
        <f>AN103*(1+'RAW data extract'!AO$82)</f>
        <v>63.110322620183503</v>
      </c>
      <c r="AP103">
        <f>AO103*(1+'RAW data extract'!AP$82)</f>
        <v>60.844574534848967</v>
      </c>
      <c r="AQ103">
        <f>AP103*(1+'RAW data extract'!AQ$82)</f>
        <v>58.591760477855175</v>
      </c>
      <c r="AR103">
        <f>AQ103*(1+'RAW data extract'!AR$82)</f>
        <v>56.446580305705666</v>
      </c>
      <c r="AS103">
        <f>AR103*(1+'RAW data extract'!AS$82)</f>
        <v>54.342913401080715</v>
      </c>
      <c r="AT103">
        <f>AS103*(1+'RAW data extract'!AT$82)</f>
        <v>52.297680513096715</v>
      </c>
      <c r="AU103">
        <f>AT103*(1+'RAW data extract'!AU$82)</f>
        <v>50.252447625112715</v>
      </c>
      <c r="AV103">
        <f>AU103*(1+'RAW data extract'!AV$82)</f>
        <v>48.207214737128716</v>
      </c>
      <c r="AW103">
        <f>AV103*(1+'RAW data extract'!AW$82)</f>
        <v>46.16198184914473</v>
      </c>
      <c r="AX103">
        <f>AW103*(1+'RAW data extract'!AX$82)</f>
        <v>44.124967097861067</v>
      </c>
      <c r="AY103">
        <f>AX103*(1+'RAW data extract'!AY$82)</f>
        <v>42.071153249282069</v>
      </c>
      <c r="AZ103">
        <f>AY103*(1+'RAW data extract'!AZ$82)</f>
        <v>40.002186432609641</v>
      </c>
      <c r="BA103">
        <f>AZ103*(1+'RAW data extract'!BA$82)</f>
        <v>37.969076414416215</v>
      </c>
      <c r="BB103">
        <f>BA103*(1+'RAW data extract'!BB$82)</f>
        <v>35.913295548250204</v>
      </c>
      <c r="BC103">
        <f>BB103*(1+'RAW data extract'!BC$82)</f>
        <v>33.858509768257605</v>
      </c>
      <c r="BD103">
        <f>BC103*(1+'RAW data extract'!BD$82)</f>
        <v>31.808590928640871</v>
      </c>
      <c r="BE103">
        <f>BD103*(1+'RAW data extract'!BE$82)</f>
        <v>29.761004522206328</v>
      </c>
      <c r="BF103">
        <f>BE103*(1+'RAW data extract'!BF$82)</f>
        <v>29.761004522206328</v>
      </c>
      <c r="BG103">
        <f>BF103*(1+'RAW data extract'!BG$82)</f>
        <v>29.761004522206328</v>
      </c>
      <c r="BH103">
        <f>BG103*(1+'RAW data extract'!BH$82)</f>
        <v>29.761004522206328</v>
      </c>
    </row>
    <row r="104" spans="1:60" x14ac:dyDescent="0.3">
      <c r="A104" s="4" t="s">
        <v>9</v>
      </c>
      <c r="B104" s="4" t="s">
        <v>10</v>
      </c>
      <c r="C104" s="4" t="s">
        <v>35</v>
      </c>
      <c r="D104" s="4" t="s">
        <v>20</v>
      </c>
      <c r="E104" s="4" t="s">
        <v>13</v>
      </c>
      <c r="F104" s="4" t="s">
        <v>14</v>
      </c>
      <c r="G104" s="4" t="s">
        <v>14</v>
      </c>
      <c r="H104" s="4" t="s">
        <v>15</v>
      </c>
      <c r="I104" s="4" t="s">
        <v>16</v>
      </c>
      <c r="J104" s="8">
        <f>SUMIFS('Eurostat comsumption'!J$2:J$185,'Eurostat comsumption'!$C$2:$C$185,$C104,'Eurostat comsumption'!$D$2:$D$185,$D104)</f>
        <v>0</v>
      </c>
      <c r="K104" s="8">
        <f>SUMIFS('Eurostat comsumption'!K$2:K$185,'Eurostat comsumption'!$C$2:$C$185,$C104,'Eurostat comsumption'!$D$2:$D$185,$D104)</f>
        <v>0</v>
      </c>
      <c r="L104" s="8">
        <f>SUMIFS('Eurostat comsumption'!L$2:L$185,'Eurostat comsumption'!$C$2:$C$185,$C104,'Eurostat comsumption'!$D$2:$D$185,$D104)</f>
        <v>0</v>
      </c>
      <c r="M104" s="8">
        <f>SUMIFS('Eurostat comsumption'!M$2:M$185,'Eurostat comsumption'!$C$2:$C$185,$C104,'Eurostat comsumption'!$D$2:$D$185,$D104)</f>
        <v>0</v>
      </c>
      <c r="N104" s="8">
        <f>SUMIFS('Eurostat comsumption'!N$2:N$185,'Eurostat comsumption'!$C$2:$C$185,$C104,'Eurostat comsumption'!$D$2:$D$185,$D104)</f>
        <v>0</v>
      </c>
      <c r="O104" s="8">
        <f>SUMIFS('Eurostat comsumption'!O$2:O$185,'Eurostat comsumption'!$C$2:$C$185,$C104,'Eurostat comsumption'!$D$2:$D$185,$D104)</f>
        <v>0</v>
      </c>
      <c r="P104" s="8">
        <f>SUMIFS('Eurostat comsumption'!P$2:P$185,'Eurostat comsumption'!$C$2:$C$185,$C104,'Eurostat comsumption'!$D$2:$D$185,$D104)</f>
        <v>5.2</v>
      </c>
      <c r="Q104" s="8">
        <f>SUMIFS('Eurostat comsumption'!Q$2:Q$185,'Eurostat comsumption'!$C$2:$C$185,$C104,'Eurostat comsumption'!$D$2:$D$185,$D104)</f>
        <v>30.1</v>
      </c>
      <c r="R104" s="8">
        <f>SUMIFS('Eurostat comsumption'!R$2:R$185,'Eurostat comsumption'!$C$2:$C$185,$C104,'Eurostat comsumption'!$D$2:$D$185,$D104)</f>
        <v>81.099999999999994</v>
      </c>
      <c r="S104" s="8">
        <f>SUMIFS('Eurostat comsumption'!S$2:S$185,'Eurostat comsumption'!$C$2:$C$185,$C104,'Eurostat comsumption'!$D$2:$D$185,$D104)</f>
        <v>94.9</v>
      </c>
      <c r="T104" s="8">
        <f>SUMIFS('Eurostat comsumption'!T$2:T$185,'Eurostat comsumption'!$C$2:$C$185,$C104,'Eurostat comsumption'!$D$2:$D$185,$D104)</f>
        <v>116.1</v>
      </c>
      <c r="U104" s="8">
        <f>SUMIFS('Eurostat comsumption'!U$2:U$185,'Eurostat comsumption'!$C$2:$C$185,$C104,'Eurostat comsumption'!$D$2:$D$185,$D104)</f>
        <v>114.3</v>
      </c>
      <c r="V104" s="8">
        <f>SUMIFS('Eurostat comsumption'!V$2:V$185,'Eurostat comsumption'!$C$2:$C$185,$C104,'Eurostat comsumption'!$D$2:$D$185,$D104)</f>
        <v>130.69999999999999</v>
      </c>
      <c r="W104" s="8">
        <f>SUMIFS('Eurostat comsumption'!W$2:W$185,'Eurostat comsumption'!$C$2:$C$185,$C104,'Eurostat comsumption'!$D$2:$D$185,$D104)</f>
        <v>125.9</v>
      </c>
      <c r="X104" s="8">
        <f>SUMIFS('Eurostat comsumption'!X$2:X$185,'Eurostat comsumption'!$C$2:$C$185,$C104,'Eurostat comsumption'!$D$2:$D$185,$D104)</f>
        <v>126.1</v>
      </c>
      <c r="Y104" s="8">
        <f>SUMIFS('Eurostat comsumption'!Y$2:Y$185,'Eurostat comsumption'!$C$2:$C$185,$C104,'Eurostat comsumption'!$D$2:$D$185,$D104)</f>
        <v>139.20000000000002</v>
      </c>
      <c r="Z104" s="8">
        <f>SUMIFS('Eurostat comsumption'!Z$2:Z$185,'Eurostat comsumption'!$C$2:$C$185,$C104,'Eurostat comsumption'!$D$2:$D$185,$D104)</f>
        <v>335.59999999999997</v>
      </c>
      <c r="AA104">
        <f>Z104*(1+'RAW data extract'!AA$82)</f>
        <v>332.99416035658305</v>
      </c>
      <c r="AB104">
        <f>AA104*(1+'RAW data extract'!AB$82)</f>
        <v>330.55197991170735</v>
      </c>
      <c r="AC104">
        <f>AB104*(1+'RAW data extract'!AC$82)</f>
        <v>327.83086887496489</v>
      </c>
      <c r="AD104">
        <f>AC104*(1+'RAW data extract'!AD$82)</f>
        <v>324.89620637134294</v>
      </c>
      <c r="AE104">
        <f>AD104*(1+'RAW data extract'!AE$82)</f>
        <v>321.27147744235918</v>
      </c>
      <c r="AF104">
        <f>AE104*(1+'RAW data extract'!AF$82)</f>
        <v>317.46685890450283</v>
      </c>
      <c r="AG104">
        <f>AF104*(1+'RAW data extract'!AG$82)</f>
        <v>313.40520989676844</v>
      </c>
      <c r="AH104">
        <f>AG104*(1+'RAW data extract'!AH$82)</f>
        <v>308.68353484102624</v>
      </c>
      <c r="AI104">
        <f>AH104*(1+'RAW data extract'!AI$82)</f>
        <v>303.19461047816156</v>
      </c>
      <c r="AJ104">
        <f>AI104*(1+'RAW data extract'!AJ$82)</f>
        <v>296.88543566125037</v>
      </c>
      <c r="AK104">
        <f>AJ104*(1+'RAW data extract'!AK$82)</f>
        <v>289.30452910024218</v>
      </c>
      <c r="AL104">
        <f>AK104*(1+'RAW data extract'!AL$82)</f>
        <v>280.98733012711534</v>
      </c>
      <c r="AM104">
        <f>AL104*(1+'RAW data extract'!AM$82)</f>
        <v>272.09734845407456</v>
      </c>
      <c r="AN104">
        <f>AM104*(1+'RAW data extract'!AN$82)</f>
        <v>263.07132605466904</v>
      </c>
      <c r="AO104">
        <f>AN104*(1+'RAW data extract'!AO$82)</f>
        <v>253.9547274740238</v>
      </c>
      <c r="AP104">
        <f>AO104*(1+'RAW data extract'!AP$82)</f>
        <v>244.8374006462268</v>
      </c>
      <c r="AQ104">
        <f>AP104*(1+'RAW data extract'!AQ$82)</f>
        <v>235.77212010033813</v>
      </c>
      <c r="AR104">
        <f>AQ104*(1+'RAW data extract'!AR$82)</f>
        <v>227.13995624214419</v>
      </c>
      <c r="AS104">
        <f>AR104*(1+'RAW data extract'!AS$82)</f>
        <v>218.67484097605146</v>
      </c>
      <c r="AT104">
        <f>AS104*(1+'RAW data extract'!AT$82)</f>
        <v>210.44486307188564</v>
      </c>
      <c r="AU104">
        <f>AT104*(1+'RAW data extract'!AU$82)</f>
        <v>202.21488516771981</v>
      </c>
      <c r="AV104">
        <f>AU104*(1+'RAW data extract'!AV$82)</f>
        <v>193.98490726355399</v>
      </c>
      <c r="AW104">
        <f>AV104*(1+'RAW data extract'!AW$82)</f>
        <v>185.7549293593882</v>
      </c>
      <c r="AX104">
        <f>AW104*(1+'RAW data extract'!AX$82)</f>
        <v>177.55802107964243</v>
      </c>
      <c r="AY104">
        <f>AX104*(1+'RAW data extract'!AY$82)</f>
        <v>169.29351355466508</v>
      </c>
      <c r="AZ104">
        <f>AY104*(1+'RAW data extract'!AZ$82)</f>
        <v>160.96803077678416</v>
      </c>
      <c r="BA104">
        <f>AZ104*(1+'RAW data extract'!BA$82)</f>
        <v>152.78683506808255</v>
      </c>
      <c r="BB104">
        <f>BA104*(1+'RAW data extract'!BB$82)</f>
        <v>144.51441230207161</v>
      </c>
      <c r="BC104">
        <f>BB104*(1+'RAW data extract'!BC$82)</f>
        <v>136.2459937437321</v>
      </c>
      <c r="BD104">
        <f>BC104*(1+'RAW data extract'!BD$82)</f>
        <v>127.9971596600945</v>
      </c>
      <c r="BE104">
        <f>BD104*(1+'RAW data extract'!BE$82)</f>
        <v>119.75771124283511</v>
      </c>
      <c r="BF104">
        <f>BE104*(1+'RAW data extract'!BF$82)</f>
        <v>119.75771124283511</v>
      </c>
      <c r="BG104">
        <f>BF104*(1+'RAW data extract'!BG$82)</f>
        <v>119.75771124283511</v>
      </c>
      <c r="BH104">
        <f>BG104*(1+'RAW data extract'!BH$82)</f>
        <v>119.75771124283511</v>
      </c>
    </row>
    <row r="105" spans="1:60" x14ac:dyDescent="0.3">
      <c r="A105" s="4" t="s">
        <v>9</v>
      </c>
      <c r="B105" s="4" t="s">
        <v>10</v>
      </c>
      <c r="C105" s="4" t="s">
        <v>35</v>
      </c>
      <c r="D105" s="4" t="s">
        <v>21</v>
      </c>
      <c r="E105" s="4" t="s">
        <v>13</v>
      </c>
      <c r="F105" s="4" t="s">
        <v>14</v>
      </c>
      <c r="G105" s="4" t="s">
        <v>14</v>
      </c>
      <c r="H105" s="4" t="s">
        <v>15</v>
      </c>
      <c r="I105" s="4" t="s">
        <v>16</v>
      </c>
      <c r="J105" s="8">
        <f>SUMIFS('Eurostat comsumption'!J$2:J$185,'Eurostat comsumption'!$C$2:$C$185,$C105,'Eurostat comsumption'!$D$2:$D$185,$D105)</f>
        <v>0</v>
      </c>
      <c r="K105" s="8">
        <f>SUMIFS('Eurostat comsumption'!K$2:K$185,'Eurostat comsumption'!$C$2:$C$185,$C105,'Eurostat comsumption'!$D$2:$D$185,$D105)</f>
        <v>0</v>
      </c>
      <c r="L105" s="8">
        <f>SUMIFS('Eurostat comsumption'!L$2:L$185,'Eurostat comsumption'!$C$2:$C$185,$C105,'Eurostat comsumption'!$D$2:$D$185,$D105)</f>
        <v>0</v>
      </c>
      <c r="M105" s="8">
        <f>SUMIFS('Eurostat comsumption'!M$2:M$185,'Eurostat comsumption'!$C$2:$C$185,$C105,'Eurostat comsumption'!$D$2:$D$185,$D105)</f>
        <v>0</v>
      </c>
      <c r="N105" s="8">
        <f>SUMIFS('Eurostat comsumption'!N$2:N$185,'Eurostat comsumption'!$C$2:$C$185,$C105,'Eurostat comsumption'!$D$2:$D$185,$D105)</f>
        <v>0</v>
      </c>
      <c r="O105" s="8">
        <f>SUMIFS('Eurostat comsumption'!O$2:O$185,'Eurostat comsumption'!$C$2:$C$185,$C105,'Eurostat comsumption'!$D$2:$D$185,$D105)</f>
        <v>0</v>
      </c>
      <c r="P105" s="8">
        <f>SUMIFS('Eurostat comsumption'!P$2:P$185,'Eurostat comsumption'!$C$2:$C$185,$C105,'Eurostat comsumption'!$D$2:$D$185,$D105)</f>
        <v>0</v>
      </c>
      <c r="Q105" s="8">
        <f>SUMIFS('Eurostat comsumption'!Q$2:Q$185,'Eurostat comsumption'!$C$2:$C$185,$C105,'Eurostat comsumption'!$D$2:$D$185,$D105)</f>
        <v>0</v>
      </c>
      <c r="R105" s="8">
        <f>SUMIFS('Eurostat comsumption'!R$2:R$185,'Eurostat comsumption'!$C$2:$C$185,$C105,'Eurostat comsumption'!$D$2:$D$185,$D105)</f>
        <v>0</v>
      </c>
      <c r="S105" s="8">
        <f>SUMIFS('Eurostat comsumption'!S$2:S$185,'Eurostat comsumption'!$C$2:$C$185,$C105,'Eurostat comsumption'!$D$2:$D$185,$D105)</f>
        <v>0</v>
      </c>
      <c r="T105" s="8">
        <f>SUMIFS('Eurostat comsumption'!T$2:T$185,'Eurostat comsumption'!$C$2:$C$185,$C105,'Eurostat comsumption'!$D$2:$D$185,$D105)</f>
        <v>0</v>
      </c>
      <c r="U105" s="8">
        <f>SUMIFS('Eurostat comsumption'!U$2:U$185,'Eurostat comsumption'!$C$2:$C$185,$C105,'Eurostat comsumption'!$D$2:$D$185,$D105)</f>
        <v>0</v>
      </c>
      <c r="V105" s="8">
        <f>SUMIFS('Eurostat comsumption'!V$2:V$185,'Eurostat comsumption'!$C$2:$C$185,$C105,'Eurostat comsumption'!$D$2:$D$185,$D105)</f>
        <v>0</v>
      </c>
      <c r="W105" s="8">
        <f>SUMIFS('Eurostat comsumption'!W$2:W$185,'Eurostat comsumption'!$C$2:$C$185,$C105,'Eurostat comsumption'!$D$2:$D$185,$D105)</f>
        <v>0</v>
      </c>
      <c r="X105" s="8">
        <f>SUMIFS('Eurostat comsumption'!X$2:X$185,'Eurostat comsumption'!$C$2:$C$185,$C105,'Eurostat comsumption'!$D$2:$D$185,$D105)</f>
        <v>0</v>
      </c>
      <c r="Y105" s="8">
        <f>SUMIFS('Eurostat comsumption'!Y$2:Y$185,'Eurostat comsumption'!$C$2:$C$185,$C105,'Eurostat comsumption'!$D$2:$D$185,$D105)</f>
        <v>0</v>
      </c>
      <c r="Z105" s="8">
        <f>SUMIFS('Eurostat comsumption'!Z$2:Z$185,'Eurostat comsumption'!$C$2:$C$185,$C105,'Eurostat comsumption'!$D$2:$D$185,$D105)</f>
        <v>0</v>
      </c>
      <c r="AA105">
        <f>Z105*(1+'RAW data extract'!AA$82)</f>
        <v>0</v>
      </c>
      <c r="AB105">
        <f>AA105*(1+'RAW data extract'!AB$82)</f>
        <v>0</v>
      </c>
      <c r="AC105">
        <f>AB105*(1+'RAW data extract'!AC$82)</f>
        <v>0</v>
      </c>
      <c r="AD105">
        <f>AC105*(1+'RAW data extract'!AD$82)</f>
        <v>0</v>
      </c>
      <c r="AE105">
        <f>AD105*(1+'RAW data extract'!AE$82)</f>
        <v>0</v>
      </c>
      <c r="AF105">
        <f>AE105*(1+'RAW data extract'!AF$82)</f>
        <v>0</v>
      </c>
      <c r="AG105">
        <f>AF105*(1+'RAW data extract'!AG$82)</f>
        <v>0</v>
      </c>
      <c r="AH105">
        <f>AG105*(1+'RAW data extract'!AH$82)</f>
        <v>0</v>
      </c>
      <c r="AI105">
        <f>AH105*(1+'RAW data extract'!AI$82)</f>
        <v>0</v>
      </c>
      <c r="AJ105">
        <f>AI105*(1+'RAW data extract'!AJ$82)</f>
        <v>0</v>
      </c>
      <c r="AK105">
        <f>AJ105*(1+'RAW data extract'!AK$82)</f>
        <v>0</v>
      </c>
      <c r="AL105">
        <f>AK105*(1+'RAW data extract'!AL$82)</f>
        <v>0</v>
      </c>
      <c r="AM105">
        <f>AL105*(1+'RAW data extract'!AM$82)</f>
        <v>0</v>
      </c>
      <c r="AN105">
        <f>AM105*(1+'RAW data extract'!AN$82)</f>
        <v>0</v>
      </c>
      <c r="AO105">
        <f>AN105*(1+'RAW data extract'!AO$82)</f>
        <v>0</v>
      </c>
      <c r="AP105">
        <f>AO105*(1+'RAW data extract'!AP$82)</f>
        <v>0</v>
      </c>
      <c r="AQ105">
        <f>AP105*(1+'RAW data extract'!AQ$82)</f>
        <v>0</v>
      </c>
      <c r="AR105">
        <f>AQ105*(1+'RAW data extract'!AR$82)</f>
        <v>0</v>
      </c>
      <c r="AS105">
        <f>AR105*(1+'RAW data extract'!AS$82)</f>
        <v>0</v>
      </c>
      <c r="AT105">
        <f>AS105*(1+'RAW data extract'!AT$82)</f>
        <v>0</v>
      </c>
      <c r="AU105">
        <f>AT105*(1+'RAW data extract'!AU$82)</f>
        <v>0</v>
      </c>
      <c r="AV105">
        <f>AU105*(1+'RAW data extract'!AV$82)</f>
        <v>0</v>
      </c>
      <c r="AW105">
        <f>AV105*(1+'RAW data extract'!AW$82)</f>
        <v>0</v>
      </c>
      <c r="AX105">
        <f>AW105*(1+'RAW data extract'!AX$82)</f>
        <v>0</v>
      </c>
      <c r="AY105">
        <f>AX105*(1+'RAW data extract'!AY$82)</f>
        <v>0</v>
      </c>
      <c r="AZ105">
        <f>AY105*(1+'RAW data extract'!AZ$82)</f>
        <v>0</v>
      </c>
      <c r="BA105">
        <f>AZ105*(1+'RAW data extract'!BA$82)</f>
        <v>0</v>
      </c>
      <c r="BB105">
        <f>BA105*(1+'RAW data extract'!BB$82)</f>
        <v>0</v>
      </c>
      <c r="BC105">
        <f>BB105*(1+'RAW data extract'!BC$82)</f>
        <v>0</v>
      </c>
      <c r="BD105">
        <f>BC105*(1+'RAW data extract'!BD$82)</f>
        <v>0</v>
      </c>
      <c r="BE105">
        <f>BD105*(1+'RAW data extract'!BE$82)</f>
        <v>0</v>
      </c>
      <c r="BF105">
        <f>BE105*(1+'RAW data extract'!BF$82)</f>
        <v>0</v>
      </c>
      <c r="BG105">
        <f>BF105*(1+'RAW data extract'!BG$82)</f>
        <v>0</v>
      </c>
      <c r="BH105">
        <f>BG105*(1+'RAW data extract'!BH$82)</f>
        <v>0</v>
      </c>
    </row>
    <row r="106" spans="1:60" x14ac:dyDescent="0.3">
      <c r="A106" s="4" t="s">
        <v>9</v>
      </c>
      <c r="B106" s="4" t="s">
        <v>10</v>
      </c>
      <c r="C106" s="4" t="s">
        <v>35</v>
      </c>
      <c r="D106" s="4" t="s">
        <v>22</v>
      </c>
      <c r="E106" s="4" t="s">
        <v>13</v>
      </c>
      <c r="F106" s="4" t="s">
        <v>14</v>
      </c>
      <c r="G106" s="4" t="s">
        <v>14</v>
      </c>
      <c r="H106" s="4" t="s">
        <v>15</v>
      </c>
      <c r="I106" s="4" t="s">
        <v>16</v>
      </c>
      <c r="J106" s="8">
        <f>SUMIFS('Eurostat comsumption'!J$2:J$185,'Eurostat comsumption'!$C$2:$C$185,$C106,'Eurostat comsumption'!$D$2:$D$185,$D106)</f>
        <v>4370.3999999999996</v>
      </c>
      <c r="K106" s="8">
        <f>SUMIFS('Eurostat comsumption'!K$2:K$185,'Eurostat comsumption'!$C$2:$C$185,$C106,'Eurostat comsumption'!$D$2:$D$185,$D106)</f>
        <v>4444.1000000000004</v>
      </c>
      <c r="L106" s="8">
        <f>SUMIFS('Eurostat comsumption'!L$2:L$185,'Eurostat comsumption'!$C$2:$C$185,$C106,'Eurostat comsumption'!$D$2:$D$185,$D106)</f>
        <v>4479.8</v>
      </c>
      <c r="M106" s="8">
        <f>SUMIFS('Eurostat comsumption'!M$2:M$185,'Eurostat comsumption'!$C$2:$C$185,$C106,'Eurostat comsumption'!$D$2:$D$185,$D106)</f>
        <v>4442</v>
      </c>
      <c r="N106" s="8">
        <f>SUMIFS('Eurostat comsumption'!N$2:N$185,'Eurostat comsumption'!$C$2:$C$185,$C106,'Eurostat comsumption'!$D$2:$D$185,$D106)</f>
        <v>4594.1000000000004</v>
      </c>
      <c r="O106" s="8">
        <f>SUMIFS('Eurostat comsumption'!O$2:O$185,'Eurostat comsumption'!$C$2:$C$185,$C106,'Eurostat comsumption'!$D$2:$D$185,$D106)</f>
        <v>4685.2</v>
      </c>
      <c r="P106" s="8">
        <f>SUMIFS('Eurostat comsumption'!P$2:P$185,'Eurostat comsumption'!$C$2:$C$185,$C106,'Eurostat comsumption'!$D$2:$D$185,$D106)</f>
        <v>4967</v>
      </c>
      <c r="Q106" s="8">
        <f>SUMIFS('Eurostat comsumption'!Q$2:Q$185,'Eurostat comsumption'!$C$2:$C$185,$C106,'Eurostat comsumption'!$D$2:$D$185,$D106)</f>
        <v>5101.7</v>
      </c>
      <c r="R106" s="8">
        <f>SUMIFS('Eurostat comsumption'!R$2:R$185,'Eurostat comsumption'!$C$2:$C$185,$C106,'Eurostat comsumption'!$D$2:$D$185,$D106)</f>
        <v>4980.8999999999996</v>
      </c>
      <c r="S106" s="8">
        <f>SUMIFS('Eurostat comsumption'!S$2:S$185,'Eurostat comsumption'!$C$2:$C$185,$C106,'Eurostat comsumption'!$D$2:$D$185,$D106)</f>
        <v>4850.1000000000004</v>
      </c>
      <c r="T106" s="8">
        <f>SUMIFS('Eurostat comsumption'!T$2:T$185,'Eurostat comsumption'!$C$2:$C$185,$C106,'Eurostat comsumption'!$D$2:$D$185,$D106)</f>
        <v>5131.7</v>
      </c>
      <c r="U106" s="8">
        <f>SUMIFS('Eurostat comsumption'!U$2:U$185,'Eurostat comsumption'!$C$2:$C$185,$C106,'Eurostat comsumption'!$D$2:$D$185,$D106)</f>
        <v>5211.1000000000004</v>
      </c>
      <c r="V106" s="8">
        <f>SUMIFS('Eurostat comsumption'!V$2:V$185,'Eurostat comsumption'!$C$2:$C$185,$C106,'Eurostat comsumption'!$D$2:$D$185,$D106)</f>
        <v>5237</v>
      </c>
      <c r="W106" s="8">
        <f>SUMIFS('Eurostat comsumption'!W$2:W$185,'Eurostat comsumption'!$C$2:$C$185,$C106,'Eurostat comsumption'!$D$2:$D$185,$D106)</f>
        <v>5172.3</v>
      </c>
      <c r="X106" s="8">
        <f>SUMIFS('Eurostat comsumption'!X$2:X$185,'Eurostat comsumption'!$C$2:$C$185,$C106,'Eurostat comsumption'!$D$2:$D$185,$D106)</f>
        <v>5127.3999999999996</v>
      </c>
      <c r="Y106" s="8">
        <f>SUMIFS('Eurostat comsumption'!Y$2:Y$185,'Eurostat comsumption'!$C$2:$C$185,$C106,'Eurostat comsumption'!$D$2:$D$185,$D106)</f>
        <v>5032.5</v>
      </c>
      <c r="Z106" s="8">
        <f>SUMIFS('Eurostat comsumption'!Z$2:Z$185,'Eurostat comsumption'!$C$2:$C$185,$C106,'Eurostat comsumption'!$D$2:$D$185,$D106)</f>
        <v>4813.5</v>
      </c>
      <c r="AA106">
        <f>Z106*(1+'RAW data extract'!AA$82)</f>
        <v>4776.1245258534345</v>
      </c>
      <c r="AB106">
        <f>AA106*(1+'RAW data extract'!AB$82)</f>
        <v>4741.0964103248016</v>
      </c>
      <c r="AC106">
        <f>AB106*(1+'RAW data extract'!AC$82)</f>
        <v>4702.0676022933358</v>
      </c>
      <c r="AD106">
        <f>AC106*(1+'RAW data extract'!AD$82)</f>
        <v>4659.9758324447539</v>
      </c>
      <c r="AE106">
        <f>AD106*(1+'RAW data extract'!AE$82)</f>
        <v>4607.9864620643511</v>
      </c>
      <c r="AF106">
        <f>AE106*(1+'RAW data extract'!AF$82)</f>
        <v>4553.4169408129465</v>
      </c>
      <c r="AG106">
        <f>AF106*(1+'RAW data extract'!AG$82)</f>
        <v>4495.1608398036215</v>
      </c>
      <c r="AH106">
        <f>AG106*(1+'RAW data extract'!AH$82)</f>
        <v>4427.4380064281295</v>
      </c>
      <c r="AI106">
        <f>AH106*(1+'RAW data extract'!AI$82)</f>
        <v>4348.7105409315582</v>
      </c>
      <c r="AJ106">
        <f>AI106*(1+'RAW data extract'!AJ$82)</f>
        <v>4258.2182495692159</v>
      </c>
      <c r="AK106">
        <f>AJ106*(1+'RAW data extract'!AK$82)</f>
        <v>4149.4855507271031</v>
      </c>
      <c r="AL106">
        <f>AK106*(1+'RAW data extract'!AL$82)</f>
        <v>4030.1922335127233</v>
      </c>
      <c r="AM106">
        <f>AL106*(1+'RAW data extract'!AM$82)</f>
        <v>3902.6835124662935</v>
      </c>
      <c r="AN106">
        <f>AM106*(1+'RAW data extract'!AN$82)</f>
        <v>3773.2235636595638</v>
      </c>
      <c r="AO106">
        <f>AN106*(1+'RAW data extract'!AO$82)</f>
        <v>3642.4644836001598</v>
      </c>
      <c r="AP106">
        <f>AO106*(1+'RAW data extract'!AP$82)</f>
        <v>3511.6949583152941</v>
      </c>
      <c r="AQ106">
        <f>AP106*(1+'RAW data extract'!AQ$82)</f>
        <v>3381.6719311769298</v>
      </c>
      <c r="AR106">
        <f>AQ106*(1+'RAW data extract'!AR$82)</f>
        <v>3257.8610827519701</v>
      </c>
      <c r="AS106">
        <f>AR106*(1+'RAW data extract'!AS$82)</f>
        <v>3136.446206907699</v>
      </c>
      <c r="AT106">
        <f>AS106*(1+'RAW data extract'!AT$82)</f>
        <v>3018.4038986785508</v>
      </c>
      <c r="AU106">
        <f>AT106*(1+'RAW data extract'!AU$82)</f>
        <v>2900.3615904494022</v>
      </c>
      <c r="AV106">
        <f>AU106*(1+'RAW data extract'!AV$82)</f>
        <v>2782.3192822202536</v>
      </c>
      <c r="AW106">
        <f>AV106*(1+'RAW data extract'!AW$82)</f>
        <v>2664.2769739911059</v>
      </c>
      <c r="AX106">
        <f>AW106*(1+'RAW data extract'!AX$82)</f>
        <v>2546.7089823207953</v>
      </c>
      <c r="AY106">
        <f>AX106*(1+'RAW data extract'!AY$82)</f>
        <v>2428.1714168515505</v>
      </c>
      <c r="AZ106">
        <f>AY106*(1+'RAW data extract'!AZ$82)</f>
        <v>2308.7592852921648</v>
      </c>
      <c r="BA106">
        <f>AZ106*(1+'RAW data extract'!BA$82)</f>
        <v>2191.4166585226917</v>
      </c>
      <c r="BB106">
        <f>BA106*(1+'RAW data extract'!BB$82)</f>
        <v>2072.7655650060242</v>
      </c>
      <c r="BC106">
        <f>BB106*(1+'RAW data extract'!BC$82)</f>
        <v>1954.1719037111277</v>
      </c>
      <c r="BD106">
        <f>BC106*(1+'RAW data extract'!BD$82)</f>
        <v>1835.8591419066295</v>
      </c>
      <c r="BE106">
        <f>BD106*(1+'RAW data extract'!BE$82)</f>
        <v>1717.6809984129522</v>
      </c>
      <c r="BF106">
        <f>BE106*(1+'RAW data extract'!BF$82)</f>
        <v>1717.6809984129522</v>
      </c>
      <c r="BG106">
        <f>BF106*(1+'RAW data extract'!BG$82)</f>
        <v>1717.6809984129522</v>
      </c>
      <c r="BH106">
        <f>BG106*(1+'RAW data extract'!BH$82)</f>
        <v>1717.6809984129522</v>
      </c>
    </row>
    <row r="107" spans="1:60" x14ac:dyDescent="0.3">
      <c r="A107" s="4" t="s">
        <v>9</v>
      </c>
      <c r="B107" s="4" t="s">
        <v>10</v>
      </c>
      <c r="C107" s="4" t="s">
        <v>36</v>
      </c>
      <c r="D107" s="4" t="s">
        <v>12</v>
      </c>
      <c r="E107" s="4" t="s">
        <v>13</v>
      </c>
      <c r="F107" s="4" t="s">
        <v>14</v>
      </c>
      <c r="G107" s="4" t="s">
        <v>14</v>
      </c>
      <c r="H107" s="4" t="s">
        <v>15</v>
      </c>
      <c r="I107" s="4" t="s">
        <v>16</v>
      </c>
      <c r="J107" s="8">
        <f>SUMIFS('Eurostat comsumption'!J$2:J$185,'Eurostat comsumption'!$C$2:$C$185,$C107,'Eurostat comsumption'!$D$2:$D$185,$D107)</f>
        <v>9918.9</v>
      </c>
      <c r="K107" s="8">
        <f>SUMIFS('Eurostat comsumption'!K$2:K$185,'Eurostat comsumption'!$C$2:$C$185,$C107,'Eurostat comsumption'!$D$2:$D$185,$D107)</f>
        <v>9859</v>
      </c>
      <c r="L107" s="8">
        <f>SUMIFS('Eurostat comsumption'!L$2:L$185,'Eurostat comsumption'!$C$2:$C$185,$C107,'Eurostat comsumption'!$D$2:$D$185,$D107)</f>
        <v>9565.1</v>
      </c>
      <c r="M107" s="8">
        <f>SUMIFS('Eurostat comsumption'!M$2:M$185,'Eurostat comsumption'!$C$2:$C$185,$C107,'Eurostat comsumption'!$D$2:$D$185,$D107)</f>
        <v>10440.700000000001</v>
      </c>
      <c r="N107" s="8">
        <f>SUMIFS('Eurostat comsumption'!N$2:N$185,'Eurostat comsumption'!$C$2:$C$185,$C107,'Eurostat comsumption'!$D$2:$D$185,$D107)</f>
        <v>11670.8</v>
      </c>
      <c r="O107" s="8">
        <f>SUMIFS('Eurostat comsumption'!O$2:O$185,'Eurostat comsumption'!$C$2:$C$185,$C107,'Eurostat comsumption'!$D$2:$D$185,$D107)</f>
        <v>12539.1</v>
      </c>
      <c r="P107" s="8">
        <f>SUMIFS('Eurostat comsumption'!P$2:P$185,'Eurostat comsumption'!$C$2:$C$185,$C107,'Eurostat comsumption'!$D$2:$D$185,$D107)</f>
        <v>13913.7</v>
      </c>
      <c r="Q107" s="8">
        <f>SUMIFS('Eurostat comsumption'!Q$2:Q$185,'Eurostat comsumption'!$C$2:$C$185,$C107,'Eurostat comsumption'!$D$2:$D$185,$D107)</f>
        <v>15270.4</v>
      </c>
      <c r="R107" s="8">
        <f>SUMIFS('Eurostat comsumption'!R$2:R$185,'Eurostat comsumption'!$C$2:$C$185,$C107,'Eurostat comsumption'!$D$2:$D$185,$D107)</f>
        <v>16319.9</v>
      </c>
      <c r="S107" s="8">
        <f>SUMIFS('Eurostat comsumption'!S$2:S$185,'Eurostat comsumption'!$C$2:$C$185,$C107,'Eurostat comsumption'!$D$2:$D$185,$D107)</f>
        <v>16644.8</v>
      </c>
      <c r="T107" s="8">
        <f>SUMIFS('Eurostat comsumption'!T$2:T$185,'Eurostat comsumption'!$C$2:$C$185,$C107,'Eurostat comsumption'!$D$2:$D$185,$D107)</f>
        <v>17695.7</v>
      </c>
      <c r="U107" s="8">
        <f>SUMIFS('Eurostat comsumption'!U$2:U$185,'Eurostat comsumption'!$C$2:$C$185,$C107,'Eurostat comsumption'!$D$2:$D$185,$D107)</f>
        <v>17906.599999999999</v>
      </c>
      <c r="V107" s="8">
        <f>SUMIFS('Eurostat comsumption'!V$2:V$185,'Eurostat comsumption'!$C$2:$C$185,$C107,'Eurostat comsumption'!$D$2:$D$185,$D107)</f>
        <v>17218.5</v>
      </c>
      <c r="W107" s="8">
        <f>SUMIFS('Eurostat comsumption'!W$2:W$185,'Eurostat comsumption'!$C$2:$C$185,$C107,'Eurostat comsumption'!$D$2:$D$185,$D107)</f>
        <v>16269.9</v>
      </c>
      <c r="X107" s="8">
        <f>SUMIFS('Eurostat comsumption'!X$2:X$185,'Eurostat comsumption'!$C$2:$C$185,$C107,'Eurostat comsumption'!$D$2:$D$185,$D107)</f>
        <v>16389.3</v>
      </c>
      <c r="Y107" s="8">
        <f>SUMIFS('Eurostat comsumption'!Y$2:Y$185,'Eurostat comsumption'!$C$2:$C$185,$C107,'Eurostat comsumption'!$D$2:$D$185,$D107)</f>
        <v>17210.2</v>
      </c>
      <c r="Z107" s="8">
        <f>SUMIFS('Eurostat comsumption'!Z$2:Z$185,'Eurostat comsumption'!$C$2:$C$185,$C107,'Eurostat comsumption'!$D$2:$D$185,$D107)</f>
        <v>19240.2</v>
      </c>
      <c r="AA107">
        <f>Z107*(1+'RAW data extract'!AA$82)</f>
        <v>19090.80525653376</v>
      </c>
      <c r="AB107">
        <f>AA107*(1+'RAW data extract'!AB$82)</f>
        <v>18950.793217810588</v>
      </c>
      <c r="AC107">
        <f>AB107*(1+'RAW data extract'!AC$82)</f>
        <v>18794.789878808406</v>
      </c>
      <c r="AD107">
        <f>AC107*(1+'RAW data extract'!AD$82)</f>
        <v>18626.543473855527</v>
      </c>
      <c r="AE107">
        <f>AD107*(1+'RAW data extract'!AE$82)</f>
        <v>18418.73504256997</v>
      </c>
      <c r="AF107">
        <f>AE107*(1+'RAW data extract'!AF$82)</f>
        <v>18200.613404929732</v>
      </c>
      <c r="AG107">
        <f>AF107*(1+'RAW data extract'!AG$82)</f>
        <v>17967.75601744877</v>
      </c>
      <c r="AH107">
        <f>AG107*(1+'RAW data extract'!AH$82)</f>
        <v>17697.05884102597</v>
      </c>
      <c r="AI107">
        <f>AH107*(1+'RAW data extract'!AI$82)</f>
        <v>17382.374685702998</v>
      </c>
      <c r="AJ107">
        <f>AI107*(1+'RAW data extract'!AJ$82)</f>
        <v>17020.66495592846</v>
      </c>
      <c r="AK107">
        <f>AJ107*(1+'RAW data extract'!AK$82)</f>
        <v>16586.045890329206</v>
      </c>
      <c r="AL107">
        <f>AK107*(1+'RAW data extract'!AL$82)</f>
        <v>16109.214627865695</v>
      </c>
      <c r="AM107">
        <f>AL107*(1+'RAW data extract'!AM$82)</f>
        <v>15599.545303117067</v>
      </c>
      <c r="AN107">
        <f>AM107*(1+'RAW data extract'!AN$82)</f>
        <v>15082.076661373794</v>
      </c>
      <c r="AO107">
        <f>AN107*(1+'RAW data extract'!AO$82)</f>
        <v>14559.415219146944</v>
      </c>
      <c r="AP107">
        <f>AO107*(1+'RAW data extract'!AP$82)</f>
        <v>14036.712025964049</v>
      </c>
      <c r="AQ107">
        <f>AP107*(1+'RAW data extract'!AQ$82)</f>
        <v>13516.992685204194</v>
      </c>
      <c r="AR107">
        <f>AQ107*(1+'RAW data extract'!AR$82)</f>
        <v>13022.104249374566</v>
      </c>
      <c r="AS107">
        <f>AR107*(1+'RAW data extract'!AS$82)</f>
        <v>12536.792834765873</v>
      </c>
      <c r="AT107">
        <f>AS107*(1+'RAW data extract'!AT$82)</f>
        <v>12064.962021679665</v>
      </c>
      <c r="AU107">
        <f>AT107*(1+'RAW data extract'!AU$82)</f>
        <v>11593.131208593457</v>
      </c>
      <c r="AV107">
        <f>AU107*(1+'RAW data extract'!AV$82)</f>
        <v>11121.300395507249</v>
      </c>
      <c r="AW107">
        <f>AV107*(1+'RAW data extract'!AW$82)</f>
        <v>10649.469582421043</v>
      </c>
      <c r="AX107">
        <f>AW107*(1+'RAW data extract'!AX$82)</f>
        <v>10179.534675734618</v>
      </c>
      <c r="AY107">
        <f>AX107*(1+'RAW data extract'!AY$82)</f>
        <v>9705.7242535592031</v>
      </c>
      <c r="AZ107">
        <f>AY107*(1+'RAW data extract'!AZ$82)</f>
        <v>9228.4180743488796</v>
      </c>
      <c r="BA107">
        <f>AZ107*(1+'RAW data extract'!BA$82)</f>
        <v>8759.3839811588896</v>
      </c>
      <c r="BB107">
        <f>BA107*(1+'RAW data extract'!BB$82)</f>
        <v>8285.1197722715133</v>
      </c>
      <c r="BC107">
        <f>BB107*(1+'RAW data extract'!BC$82)</f>
        <v>7811.0851276166741</v>
      </c>
      <c r="BD107">
        <f>BC107*(1+'RAW data extract'!BD$82)</f>
        <v>7338.1732756023584</v>
      </c>
      <c r="BE107">
        <f>BD107*(1+'RAW data extract'!BE$82)</f>
        <v>6865.7995108891455</v>
      </c>
      <c r="BF107">
        <f>BE107*(1+'RAW data extract'!BF$82)</f>
        <v>6865.7995108891455</v>
      </c>
      <c r="BG107">
        <f>BF107*(1+'RAW data extract'!BG$82)</f>
        <v>6865.7995108891455</v>
      </c>
      <c r="BH107">
        <f>BG107*(1+'RAW data extract'!BH$82)</f>
        <v>6865.7995108891455</v>
      </c>
    </row>
    <row r="108" spans="1:60" x14ac:dyDescent="0.3">
      <c r="A108" s="4" t="s">
        <v>9</v>
      </c>
      <c r="B108" s="4" t="s">
        <v>10</v>
      </c>
      <c r="C108" s="4" t="s">
        <v>36</v>
      </c>
      <c r="D108" s="4" t="s">
        <v>17</v>
      </c>
      <c r="E108" s="4" t="s">
        <v>13</v>
      </c>
      <c r="F108" s="4" t="s">
        <v>14</v>
      </c>
      <c r="G108" s="4" t="s">
        <v>14</v>
      </c>
      <c r="H108" s="4" t="s">
        <v>15</v>
      </c>
      <c r="I108" s="4" t="s">
        <v>16</v>
      </c>
      <c r="J108" s="8">
        <f>SUMIFS('Eurostat comsumption'!J$2:J$185,'Eurostat comsumption'!$C$2:$C$185,$C108,'Eurostat comsumption'!$D$2:$D$185,$D108)</f>
        <v>59.7</v>
      </c>
      <c r="K108" s="8">
        <f>SUMIFS('Eurostat comsumption'!K$2:K$185,'Eurostat comsumption'!$C$2:$C$185,$C108,'Eurostat comsumption'!$D$2:$D$185,$D108)</f>
        <v>77.900000000000006</v>
      </c>
      <c r="L108" s="8">
        <f>SUMIFS('Eurostat comsumption'!L$2:L$185,'Eurostat comsumption'!$C$2:$C$185,$C108,'Eurostat comsumption'!$D$2:$D$185,$D108)</f>
        <v>83.6</v>
      </c>
      <c r="M108" s="8">
        <f>SUMIFS('Eurostat comsumption'!M$2:M$185,'Eurostat comsumption'!$C$2:$C$185,$C108,'Eurostat comsumption'!$D$2:$D$185,$D108)</f>
        <v>125.6</v>
      </c>
      <c r="N108" s="8">
        <f>SUMIFS('Eurostat comsumption'!N$2:N$185,'Eurostat comsumption'!$C$2:$C$185,$C108,'Eurostat comsumption'!$D$2:$D$185,$D108)</f>
        <v>176.3</v>
      </c>
      <c r="O108" s="8">
        <f>SUMIFS('Eurostat comsumption'!O$2:O$185,'Eurostat comsumption'!$C$2:$C$185,$C108,'Eurostat comsumption'!$D$2:$D$185,$D108)</f>
        <v>235.6</v>
      </c>
      <c r="P108" s="8">
        <f>SUMIFS('Eurostat comsumption'!P$2:P$185,'Eurostat comsumption'!$C$2:$C$185,$C108,'Eurostat comsumption'!$D$2:$D$185,$D108)</f>
        <v>308.39999999999998</v>
      </c>
      <c r="Q108" s="8">
        <f>SUMIFS('Eurostat comsumption'!Q$2:Q$185,'Eurostat comsumption'!$C$2:$C$185,$C108,'Eurostat comsumption'!$D$2:$D$185,$D108)</f>
        <v>282.5</v>
      </c>
      <c r="R108" s="8">
        <f>SUMIFS('Eurostat comsumption'!R$2:R$185,'Eurostat comsumption'!$C$2:$C$185,$C108,'Eurostat comsumption'!$D$2:$D$185,$D108)</f>
        <v>321</v>
      </c>
      <c r="S108" s="8">
        <f>SUMIFS('Eurostat comsumption'!S$2:S$185,'Eurostat comsumption'!$C$2:$C$185,$C108,'Eurostat comsumption'!$D$2:$D$185,$D108)</f>
        <v>264.7</v>
      </c>
      <c r="T108" s="8">
        <f>SUMIFS('Eurostat comsumption'!T$2:T$185,'Eurostat comsumption'!$C$2:$C$185,$C108,'Eurostat comsumption'!$D$2:$D$185,$D108)</f>
        <v>221.4</v>
      </c>
      <c r="U108" s="8">
        <f>SUMIFS('Eurostat comsumption'!U$2:U$185,'Eurostat comsumption'!$C$2:$C$185,$C108,'Eurostat comsumption'!$D$2:$D$185,$D108)</f>
        <v>222.1</v>
      </c>
      <c r="V108" s="8">
        <f>SUMIFS('Eurostat comsumption'!V$2:V$185,'Eurostat comsumption'!$C$2:$C$185,$C108,'Eurostat comsumption'!$D$2:$D$185,$D108)</f>
        <v>258.10000000000002</v>
      </c>
      <c r="W108" s="8">
        <f>SUMIFS('Eurostat comsumption'!W$2:W$185,'Eurostat comsumption'!$C$2:$C$185,$C108,'Eurostat comsumption'!$D$2:$D$185,$D108)</f>
        <v>368.3</v>
      </c>
      <c r="X108" s="8">
        <f>SUMIFS('Eurostat comsumption'!X$2:X$185,'Eurostat comsumption'!$C$2:$C$185,$C108,'Eurostat comsumption'!$D$2:$D$185,$D108)</f>
        <v>361.7</v>
      </c>
      <c r="Y108" s="8">
        <f>SUMIFS('Eurostat comsumption'!Y$2:Y$185,'Eurostat comsumption'!$C$2:$C$185,$C108,'Eurostat comsumption'!$D$2:$D$185,$D108)</f>
        <v>359.4</v>
      </c>
      <c r="Z108" s="8">
        <f>SUMIFS('Eurostat comsumption'!Z$2:Z$185,'Eurostat comsumption'!$C$2:$C$185,$C108,'Eurostat comsumption'!$D$2:$D$185,$D108)</f>
        <v>382.7</v>
      </c>
      <c r="AA108">
        <f>Z108*(1+'RAW data extract'!AA$82)</f>
        <v>379.72844209911898</v>
      </c>
      <c r="AB108">
        <f>AA108*(1+'RAW data extract'!AB$82)</f>
        <v>376.94351225330871</v>
      </c>
      <c r="AC108">
        <f>AB108*(1+'RAW data extract'!AC$82)</f>
        <v>373.84050512052761</v>
      </c>
      <c r="AD108">
        <f>AC108*(1+'RAW data extract'!AD$82)</f>
        <v>370.4939755015285</v>
      </c>
      <c r="AE108">
        <f>AD108*(1+'RAW data extract'!AE$82)</f>
        <v>366.36053163644482</v>
      </c>
      <c r="AF108">
        <f>AE108*(1+'RAW data extract'!AF$82)</f>
        <v>362.02195143847814</v>
      </c>
      <c r="AG108">
        <f>AF108*(1+'RAW data extract'!AG$82)</f>
        <v>357.39026766237583</v>
      </c>
      <c r="AH108">
        <f>AG108*(1+'RAW data extract'!AH$82)</f>
        <v>352.00592605381638</v>
      </c>
      <c r="AI108">
        <f>AH108*(1+'RAW data extract'!AI$82)</f>
        <v>345.74665503573436</v>
      </c>
      <c r="AJ108">
        <f>AI108*(1+'RAW data extract'!AJ$82)</f>
        <v>338.55201498081209</v>
      </c>
      <c r="AK108">
        <f>AJ108*(1+'RAW data extract'!AK$82)</f>
        <v>329.90716116407242</v>
      </c>
      <c r="AL108">
        <f>AK108*(1+'RAW data extract'!AL$82)</f>
        <v>320.42267949835241</v>
      </c>
      <c r="AM108">
        <f>AL108*(1+'RAW data extract'!AM$82)</f>
        <v>310.28502757262919</v>
      </c>
      <c r="AN108">
        <f>AM108*(1+'RAW data extract'!AN$82)</f>
        <v>299.99224219642986</v>
      </c>
      <c r="AO108">
        <f>AN108*(1+'RAW data extract'!AO$82)</f>
        <v>289.59616866599799</v>
      </c>
      <c r="AP108">
        <f>AO108*(1+'RAW data extract'!AP$82)</f>
        <v>279.19926468209479</v>
      </c>
      <c r="AQ108">
        <f>AP108*(1+'RAW data extract'!AQ$82)</f>
        <v>268.86171144934269</v>
      </c>
      <c r="AR108">
        <f>AQ108*(1+'RAW data extract'!AR$82)</f>
        <v>259.01806094716505</v>
      </c>
      <c r="AS108">
        <f>AR108*(1+'RAW data extract'!AS$82)</f>
        <v>249.36490358025893</v>
      </c>
      <c r="AT108">
        <f>AS108*(1+'RAW data extract'!AT$82)</f>
        <v>239.97988408108057</v>
      </c>
      <c r="AU108">
        <f>AT108*(1+'RAW data extract'!AU$82)</f>
        <v>230.59486458190219</v>
      </c>
      <c r="AV108">
        <f>AU108*(1+'RAW data extract'!AV$82)</f>
        <v>221.2098450827238</v>
      </c>
      <c r="AW108">
        <f>AV108*(1+'RAW data extract'!AW$82)</f>
        <v>211.82482558354548</v>
      </c>
      <c r="AX108">
        <f>AW108*(1+'RAW data extract'!AX$82)</f>
        <v>202.47751688670786</v>
      </c>
      <c r="AY108">
        <f>AX108*(1+'RAW data extract'!AY$82)</f>
        <v>193.05312168465531</v>
      </c>
      <c r="AZ108">
        <f>AY108*(1+'RAW data extract'!AZ$82)</f>
        <v>183.55919361822197</v>
      </c>
      <c r="BA108">
        <f>AZ108*(1+'RAW data extract'!BA$82)</f>
        <v>174.22980268341831</v>
      </c>
      <c r="BB108">
        <f>BA108*(1+'RAW data extract'!BB$82)</f>
        <v>164.79638137068773</v>
      </c>
      <c r="BC108">
        <f>BB108*(1+'RAW data extract'!BC$82)</f>
        <v>155.36752623875526</v>
      </c>
      <c r="BD108">
        <f>BC108*(1+'RAW data extract'!BD$82)</f>
        <v>145.96100417734849</v>
      </c>
      <c r="BE108">
        <f>BD108*(1+'RAW data extract'!BE$82)</f>
        <v>136.56518501976456</v>
      </c>
      <c r="BF108">
        <f>BE108*(1+'RAW data extract'!BF$82)</f>
        <v>136.56518501976456</v>
      </c>
      <c r="BG108">
        <f>BF108*(1+'RAW data extract'!BG$82)</f>
        <v>136.56518501976456</v>
      </c>
      <c r="BH108">
        <f>BG108*(1+'RAW data extract'!BH$82)</f>
        <v>136.56518501976456</v>
      </c>
    </row>
    <row r="109" spans="1:60" x14ac:dyDescent="0.3">
      <c r="A109" s="4" t="s">
        <v>9</v>
      </c>
      <c r="B109" s="4" t="s">
        <v>10</v>
      </c>
      <c r="C109" s="4" t="s">
        <v>36</v>
      </c>
      <c r="D109" s="4" t="s">
        <v>18</v>
      </c>
      <c r="E109" s="4" t="s">
        <v>13</v>
      </c>
      <c r="F109" s="4" t="s">
        <v>14</v>
      </c>
      <c r="G109" s="4" t="s">
        <v>14</v>
      </c>
      <c r="H109" s="4" t="s">
        <v>15</v>
      </c>
      <c r="I109" s="4" t="s">
        <v>16</v>
      </c>
      <c r="J109" s="8">
        <f>SUMIFS('Eurostat comsumption'!J$2:J$185,'Eurostat comsumption'!$C$2:$C$185,$C109,'Eurostat comsumption'!$D$2:$D$185,$D109)</f>
        <v>0</v>
      </c>
      <c r="K109" s="8">
        <f>SUMIFS('Eurostat comsumption'!K$2:K$185,'Eurostat comsumption'!$C$2:$C$185,$C109,'Eurostat comsumption'!$D$2:$D$185,$D109)</f>
        <v>0</v>
      </c>
      <c r="L109" s="8">
        <f>SUMIFS('Eurostat comsumption'!L$2:L$185,'Eurostat comsumption'!$C$2:$C$185,$C109,'Eurostat comsumption'!$D$2:$D$185,$D109)</f>
        <v>0</v>
      </c>
      <c r="M109" s="8">
        <f>SUMIFS('Eurostat comsumption'!M$2:M$185,'Eurostat comsumption'!$C$2:$C$185,$C109,'Eurostat comsumption'!$D$2:$D$185,$D109)</f>
        <v>0</v>
      </c>
      <c r="N109" s="8">
        <f>SUMIFS('Eurostat comsumption'!N$2:N$185,'Eurostat comsumption'!$C$2:$C$185,$C109,'Eurostat comsumption'!$D$2:$D$185,$D109)</f>
        <v>0</v>
      </c>
      <c r="O109" s="8">
        <f>SUMIFS('Eurostat comsumption'!O$2:O$185,'Eurostat comsumption'!$C$2:$C$185,$C109,'Eurostat comsumption'!$D$2:$D$185,$D109)</f>
        <v>0</v>
      </c>
      <c r="P109" s="8">
        <f>SUMIFS('Eurostat comsumption'!P$2:P$185,'Eurostat comsumption'!$C$2:$C$185,$C109,'Eurostat comsumption'!$D$2:$D$185,$D109)</f>
        <v>0</v>
      </c>
      <c r="Q109" s="8">
        <f>SUMIFS('Eurostat comsumption'!Q$2:Q$185,'Eurostat comsumption'!$C$2:$C$185,$C109,'Eurostat comsumption'!$D$2:$D$185,$D109)</f>
        <v>0</v>
      </c>
      <c r="R109" s="8">
        <f>SUMIFS('Eurostat comsumption'!R$2:R$185,'Eurostat comsumption'!$C$2:$C$185,$C109,'Eurostat comsumption'!$D$2:$D$185,$D109)</f>
        <v>0</v>
      </c>
      <c r="S109" s="8">
        <f>SUMIFS('Eurostat comsumption'!S$2:S$185,'Eurostat comsumption'!$C$2:$C$185,$C109,'Eurostat comsumption'!$D$2:$D$185,$D109)</f>
        <v>0</v>
      </c>
      <c r="T109" s="8">
        <f>SUMIFS('Eurostat comsumption'!T$2:T$185,'Eurostat comsumption'!$C$2:$C$185,$C109,'Eurostat comsumption'!$D$2:$D$185,$D109)</f>
        <v>0</v>
      </c>
      <c r="U109" s="8">
        <f>SUMIFS('Eurostat comsumption'!U$2:U$185,'Eurostat comsumption'!$C$2:$C$185,$C109,'Eurostat comsumption'!$D$2:$D$185,$D109)</f>
        <v>0</v>
      </c>
      <c r="V109" s="8">
        <f>SUMIFS('Eurostat comsumption'!V$2:V$185,'Eurostat comsumption'!$C$2:$C$185,$C109,'Eurostat comsumption'!$D$2:$D$185,$D109)</f>
        <v>0</v>
      </c>
      <c r="W109" s="8">
        <f>SUMIFS('Eurostat comsumption'!W$2:W$185,'Eurostat comsumption'!$C$2:$C$185,$C109,'Eurostat comsumption'!$D$2:$D$185,$D109)</f>
        <v>0</v>
      </c>
      <c r="X109" s="8">
        <f>SUMIFS('Eurostat comsumption'!X$2:X$185,'Eurostat comsumption'!$C$2:$C$185,$C109,'Eurostat comsumption'!$D$2:$D$185,$D109)</f>
        <v>0</v>
      </c>
      <c r="Y109" s="8">
        <f>SUMIFS('Eurostat comsumption'!Y$2:Y$185,'Eurostat comsumption'!$C$2:$C$185,$C109,'Eurostat comsumption'!$D$2:$D$185,$D109)</f>
        <v>0</v>
      </c>
      <c r="Z109" s="8">
        <f>SUMIFS('Eurostat comsumption'!Z$2:Z$185,'Eurostat comsumption'!$C$2:$C$185,$C109,'Eurostat comsumption'!$D$2:$D$185,$D109)</f>
        <v>0</v>
      </c>
      <c r="AA109">
        <f>Z109*(1+'RAW data extract'!AA$82)</f>
        <v>0</v>
      </c>
      <c r="AB109">
        <f>AA109*(1+'RAW data extract'!AB$82)</f>
        <v>0</v>
      </c>
      <c r="AC109">
        <f>AB109*(1+'RAW data extract'!AC$82)</f>
        <v>0</v>
      </c>
      <c r="AD109">
        <f>AC109*(1+'RAW data extract'!AD$82)</f>
        <v>0</v>
      </c>
      <c r="AE109">
        <f>AD109*(1+'RAW data extract'!AE$82)</f>
        <v>0</v>
      </c>
      <c r="AF109">
        <f>AE109*(1+'RAW data extract'!AF$82)</f>
        <v>0</v>
      </c>
      <c r="AG109">
        <f>AF109*(1+'RAW data extract'!AG$82)</f>
        <v>0</v>
      </c>
      <c r="AH109">
        <f>AG109*(1+'RAW data extract'!AH$82)</f>
        <v>0</v>
      </c>
      <c r="AI109">
        <f>AH109*(1+'RAW data extract'!AI$82)</f>
        <v>0</v>
      </c>
      <c r="AJ109">
        <f>AI109*(1+'RAW data extract'!AJ$82)</f>
        <v>0</v>
      </c>
      <c r="AK109">
        <f>AJ109*(1+'RAW data extract'!AK$82)</f>
        <v>0</v>
      </c>
      <c r="AL109">
        <f>AK109*(1+'RAW data extract'!AL$82)</f>
        <v>0</v>
      </c>
      <c r="AM109">
        <f>AL109*(1+'RAW data extract'!AM$82)</f>
        <v>0</v>
      </c>
      <c r="AN109">
        <f>AM109*(1+'RAW data extract'!AN$82)</f>
        <v>0</v>
      </c>
      <c r="AO109">
        <f>AN109*(1+'RAW data extract'!AO$82)</f>
        <v>0</v>
      </c>
      <c r="AP109">
        <f>AO109*(1+'RAW data extract'!AP$82)</f>
        <v>0</v>
      </c>
      <c r="AQ109">
        <f>AP109*(1+'RAW data extract'!AQ$82)</f>
        <v>0</v>
      </c>
      <c r="AR109">
        <f>AQ109*(1+'RAW data extract'!AR$82)</f>
        <v>0</v>
      </c>
      <c r="AS109">
        <f>AR109*(1+'RAW data extract'!AS$82)</f>
        <v>0</v>
      </c>
      <c r="AT109">
        <f>AS109*(1+'RAW data extract'!AT$82)</f>
        <v>0</v>
      </c>
      <c r="AU109">
        <f>AT109*(1+'RAW data extract'!AU$82)</f>
        <v>0</v>
      </c>
      <c r="AV109">
        <f>AU109*(1+'RAW data extract'!AV$82)</f>
        <v>0</v>
      </c>
      <c r="AW109">
        <f>AV109*(1+'RAW data extract'!AW$82)</f>
        <v>0</v>
      </c>
      <c r="AX109">
        <f>AW109*(1+'RAW data extract'!AX$82)</f>
        <v>0</v>
      </c>
      <c r="AY109">
        <f>AX109*(1+'RAW data extract'!AY$82)</f>
        <v>0</v>
      </c>
      <c r="AZ109">
        <f>AY109*(1+'RAW data extract'!AZ$82)</f>
        <v>0</v>
      </c>
      <c r="BA109">
        <f>AZ109*(1+'RAW data extract'!BA$82)</f>
        <v>0</v>
      </c>
      <c r="BB109">
        <f>BA109*(1+'RAW data extract'!BB$82)</f>
        <v>0</v>
      </c>
      <c r="BC109">
        <f>BB109*(1+'RAW data extract'!BC$82)</f>
        <v>0</v>
      </c>
      <c r="BD109">
        <f>BC109*(1+'RAW data extract'!BD$82)</f>
        <v>0</v>
      </c>
      <c r="BE109">
        <f>BD109*(1+'RAW data extract'!BE$82)</f>
        <v>0</v>
      </c>
      <c r="BF109">
        <f>BE109*(1+'RAW data extract'!BF$82)</f>
        <v>0</v>
      </c>
      <c r="BG109">
        <f>BF109*(1+'RAW data extract'!BG$82)</f>
        <v>0</v>
      </c>
      <c r="BH109">
        <f>BG109*(1+'RAW data extract'!BH$82)</f>
        <v>0</v>
      </c>
    </row>
    <row r="110" spans="1:60" x14ac:dyDescent="0.3">
      <c r="A110" s="4" t="s">
        <v>9</v>
      </c>
      <c r="B110" s="4" t="s">
        <v>10</v>
      </c>
      <c r="C110" s="4" t="s">
        <v>36</v>
      </c>
      <c r="D110" s="4" t="s">
        <v>19</v>
      </c>
      <c r="E110" s="4" t="s">
        <v>13</v>
      </c>
      <c r="F110" s="4" t="s">
        <v>14</v>
      </c>
      <c r="G110" s="4" t="s">
        <v>14</v>
      </c>
      <c r="H110" s="4" t="s">
        <v>15</v>
      </c>
      <c r="I110" s="4" t="s">
        <v>16</v>
      </c>
      <c r="J110" s="8">
        <f>SUMIFS('Eurostat comsumption'!J$2:J$185,'Eurostat comsumption'!$C$2:$C$185,$C110,'Eurostat comsumption'!$D$2:$D$185,$D110)</f>
        <v>400.1</v>
      </c>
      <c r="K110" s="8">
        <f>SUMIFS('Eurostat comsumption'!K$2:K$185,'Eurostat comsumption'!$C$2:$C$185,$C110,'Eurostat comsumption'!$D$2:$D$185,$D110)</f>
        <v>398.8</v>
      </c>
      <c r="L110" s="8">
        <f>SUMIFS('Eurostat comsumption'!L$2:L$185,'Eurostat comsumption'!$C$2:$C$185,$C110,'Eurostat comsumption'!$D$2:$D$185,$D110)</f>
        <v>399.9</v>
      </c>
      <c r="M110" s="8">
        <f>SUMIFS('Eurostat comsumption'!M$2:M$185,'Eurostat comsumption'!$C$2:$C$185,$C110,'Eurostat comsumption'!$D$2:$D$185,$D110)</f>
        <v>409.6</v>
      </c>
      <c r="N110" s="8">
        <f>SUMIFS('Eurostat comsumption'!N$2:N$185,'Eurostat comsumption'!$C$2:$C$185,$C110,'Eurostat comsumption'!$D$2:$D$185,$D110)</f>
        <v>368.6</v>
      </c>
      <c r="O110" s="8">
        <f>SUMIFS('Eurostat comsumption'!O$2:O$185,'Eurostat comsumption'!$C$2:$C$185,$C110,'Eurostat comsumption'!$D$2:$D$185,$D110)</f>
        <v>343</v>
      </c>
      <c r="P110" s="8">
        <f>SUMIFS('Eurostat comsumption'!P$2:P$185,'Eurostat comsumption'!$C$2:$C$185,$C110,'Eurostat comsumption'!$D$2:$D$185,$D110)</f>
        <v>305</v>
      </c>
      <c r="Q110" s="8">
        <f>SUMIFS('Eurostat comsumption'!Q$2:Q$185,'Eurostat comsumption'!$C$2:$C$185,$C110,'Eurostat comsumption'!$D$2:$D$185,$D110)</f>
        <v>316.3</v>
      </c>
      <c r="R110" s="8">
        <f>SUMIFS('Eurostat comsumption'!R$2:R$185,'Eurostat comsumption'!$C$2:$C$185,$C110,'Eurostat comsumption'!$D$2:$D$185,$D110)</f>
        <v>304.7</v>
      </c>
      <c r="S110" s="8">
        <f>SUMIFS('Eurostat comsumption'!S$2:S$185,'Eurostat comsumption'!$C$2:$C$185,$C110,'Eurostat comsumption'!$D$2:$D$185,$D110)</f>
        <v>276.89999999999998</v>
      </c>
      <c r="T110" s="8">
        <f>SUMIFS('Eurostat comsumption'!T$2:T$185,'Eurostat comsumption'!$C$2:$C$185,$C110,'Eurostat comsumption'!$D$2:$D$185,$D110)</f>
        <v>287</v>
      </c>
      <c r="U110" s="8">
        <f>SUMIFS('Eurostat comsumption'!U$2:U$185,'Eurostat comsumption'!$C$2:$C$185,$C110,'Eurostat comsumption'!$D$2:$D$185,$D110)</f>
        <v>285.2</v>
      </c>
      <c r="V110" s="8">
        <f>SUMIFS('Eurostat comsumption'!V$2:V$185,'Eurostat comsumption'!$C$2:$C$185,$C110,'Eurostat comsumption'!$D$2:$D$185,$D110)</f>
        <v>275.2</v>
      </c>
      <c r="W110" s="8">
        <f>SUMIFS('Eurostat comsumption'!W$2:W$185,'Eurostat comsumption'!$C$2:$C$185,$C110,'Eurostat comsumption'!$D$2:$D$185,$D110)</f>
        <v>271.39999999999998</v>
      </c>
      <c r="X110" s="8">
        <f>SUMIFS('Eurostat comsumption'!X$2:X$185,'Eurostat comsumption'!$C$2:$C$185,$C110,'Eurostat comsumption'!$D$2:$D$185,$D110)</f>
        <v>258.60000000000002</v>
      </c>
      <c r="Y110" s="8">
        <f>SUMIFS('Eurostat comsumption'!Y$2:Y$185,'Eurostat comsumption'!$C$2:$C$185,$C110,'Eurostat comsumption'!$D$2:$D$185,$D110)</f>
        <v>267.2</v>
      </c>
      <c r="Z110" s="8">
        <f>SUMIFS('Eurostat comsumption'!Z$2:Z$185,'Eurostat comsumption'!$C$2:$C$185,$C110,'Eurostat comsumption'!$D$2:$D$185,$D110)</f>
        <v>282.60000000000002</v>
      </c>
      <c r="AA110">
        <f>Z110*(1+'RAW data extract'!AA$82)</f>
        <v>280.40569045521568</v>
      </c>
      <c r="AB110">
        <f>AA110*(1+'RAW data extract'!AB$82)</f>
        <v>278.34919404960817</v>
      </c>
      <c r="AC110">
        <f>AB110*(1+'RAW data extract'!AC$82)</f>
        <v>276.0578174733763</v>
      </c>
      <c r="AD110">
        <f>AC110*(1+'RAW data extract'!AD$82)</f>
        <v>273.58661478111304</v>
      </c>
      <c r="AE110">
        <f>AD110*(1+'RAW data extract'!AE$82)</f>
        <v>270.53432516451346</v>
      </c>
      <c r="AF110">
        <f>AE110*(1+'RAW data extract'!AF$82)</f>
        <v>267.33055520385136</v>
      </c>
      <c r="AG110">
        <f>AF110*(1+'RAW data extract'!AG$82)</f>
        <v>263.91034659364357</v>
      </c>
      <c r="AH110">
        <f>AG110*(1+'RAW data extract'!AH$82)</f>
        <v>259.93434727674025</v>
      </c>
      <c r="AI110">
        <f>AH110*(1+'RAW data extract'!AI$82)</f>
        <v>255.31226734543642</v>
      </c>
      <c r="AJ110">
        <f>AI110*(1+'RAW data extract'!AJ$82)</f>
        <v>249.99947591736995</v>
      </c>
      <c r="AK110">
        <f>AJ110*(1+'RAW data extract'!AK$82)</f>
        <v>243.61579238298106</v>
      </c>
      <c r="AL110">
        <f>AK110*(1+'RAW data extract'!AL$82)</f>
        <v>236.61209622742194</v>
      </c>
      <c r="AM110">
        <f>AL110*(1+'RAW data extract'!AM$82)</f>
        <v>229.12607471132742</v>
      </c>
      <c r="AN110">
        <f>AM110*(1+'RAW data extract'!AN$82)</f>
        <v>221.52549685056459</v>
      </c>
      <c r="AO110">
        <f>AN110*(1+'RAW data extract'!AO$82)</f>
        <v>213.84864715184483</v>
      </c>
      <c r="AP110">
        <f>AO110*(1+'RAW data extract'!AP$82)</f>
        <v>206.17118421520766</v>
      </c>
      <c r="AQ110">
        <f>AP110*(1+'RAW data extract'!AQ$82)</f>
        <v>198.53754809402727</v>
      </c>
      <c r="AR110">
        <f>AQ110*(1+'RAW data extract'!AR$82)</f>
        <v>191.26862823012499</v>
      </c>
      <c r="AS110">
        <f>AR110*(1+'RAW data extract'!AS$82)</f>
        <v>184.14037562524476</v>
      </c>
      <c r="AT110">
        <f>AS110*(1+'RAW data extract'!AT$82)</f>
        <v>177.2101260551695</v>
      </c>
      <c r="AU110">
        <f>AT110*(1+'RAW data extract'!AU$82)</f>
        <v>170.27987648509421</v>
      </c>
      <c r="AV110">
        <f>AU110*(1+'RAW data extract'!AV$82)</f>
        <v>163.34962691501892</v>
      </c>
      <c r="AW110">
        <f>AV110*(1+'RAW data extract'!AW$82)</f>
        <v>156.41937734494368</v>
      </c>
      <c r="AX110">
        <f>AW110*(1+'RAW data extract'!AX$82)</f>
        <v>149.51697484239259</v>
      </c>
      <c r="AY110">
        <f>AX110*(1+'RAW data extract'!AY$82)</f>
        <v>142.55764877994145</v>
      </c>
      <c r="AZ110">
        <f>AY110*(1+'RAW data extract'!AZ$82)</f>
        <v>135.54697704862696</v>
      </c>
      <c r="BA110">
        <f>AZ110*(1+'RAW data extract'!BA$82)</f>
        <v>128.6578056920147</v>
      </c>
      <c r="BB110">
        <f>BA110*(1+'RAW data extract'!BB$82)</f>
        <v>121.6918144116968</v>
      </c>
      <c r="BC110">
        <f>BB110*(1+'RAW data extract'!BC$82)</f>
        <v>114.72919497013915</v>
      </c>
      <c r="BD110">
        <f>BC110*(1+'RAW data extract'!BD$82)</f>
        <v>107.78306710352416</v>
      </c>
      <c r="BE110">
        <f>BD110*(1+'RAW data extract'!BE$82)</f>
        <v>100.84484266157689</v>
      </c>
      <c r="BF110">
        <f>BE110*(1+'RAW data extract'!BF$82)</f>
        <v>100.84484266157689</v>
      </c>
      <c r="BG110">
        <f>BF110*(1+'RAW data extract'!BG$82)</f>
        <v>100.84484266157689</v>
      </c>
      <c r="BH110">
        <f>BG110*(1+'RAW data extract'!BH$82)</f>
        <v>100.84484266157689</v>
      </c>
    </row>
    <row r="111" spans="1:60" x14ac:dyDescent="0.3">
      <c r="A111" s="4" t="s">
        <v>9</v>
      </c>
      <c r="B111" s="4" t="s">
        <v>10</v>
      </c>
      <c r="C111" s="4" t="s">
        <v>36</v>
      </c>
      <c r="D111" s="4" t="s">
        <v>20</v>
      </c>
      <c r="E111" s="4" t="s">
        <v>13</v>
      </c>
      <c r="F111" s="4" t="s">
        <v>14</v>
      </c>
      <c r="G111" s="4" t="s">
        <v>14</v>
      </c>
      <c r="H111" s="4" t="s">
        <v>15</v>
      </c>
      <c r="I111" s="4" t="s">
        <v>16</v>
      </c>
      <c r="J111" s="8">
        <f>SUMIFS('Eurostat comsumption'!J$2:J$185,'Eurostat comsumption'!$C$2:$C$185,$C111,'Eurostat comsumption'!$D$2:$D$185,$D111)</f>
        <v>0</v>
      </c>
      <c r="K111" s="8">
        <f>SUMIFS('Eurostat comsumption'!K$2:K$185,'Eurostat comsumption'!$C$2:$C$185,$C111,'Eurostat comsumption'!$D$2:$D$185,$D111)</f>
        <v>0</v>
      </c>
      <c r="L111" s="8">
        <f>SUMIFS('Eurostat comsumption'!L$2:L$185,'Eurostat comsumption'!$C$2:$C$185,$C111,'Eurostat comsumption'!$D$2:$D$185,$D111)</f>
        <v>0</v>
      </c>
      <c r="M111" s="8">
        <f>SUMIFS('Eurostat comsumption'!M$2:M$185,'Eurostat comsumption'!$C$2:$C$185,$C111,'Eurostat comsumption'!$D$2:$D$185,$D111)</f>
        <v>28.2</v>
      </c>
      <c r="N111" s="8">
        <f>SUMIFS('Eurostat comsumption'!N$2:N$185,'Eurostat comsumption'!$C$2:$C$185,$C111,'Eurostat comsumption'!$D$2:$D$185,$D111)</f>
        <v>13.4</v>
      </c>
      <c r="O111" s="8">
        <f>SUMIFS('Eurostat comsumption'!O$2:O$185,'Eurostat comsumption'!$C$2:$C$185,$C111,'Eurostat comsumption'!$D$2:$D$185,$D111)</f>
        <v>49.3</v>
      </c>
      <c r="P111" s="8">
        <f>SUMIFS('Eurostat comsumption'!P$2:P$185,'Eurostat comsumption'!$C$2:$C$185,$C111,'Eurostat comsumption'!$D$2:$D$185,$D111)</f>
        <v>90</v>
      </c>
      <c r="Q111" s="8">
        <f>SUMIFS('Eurostat comsumption'!Q$2:Q$185,'Eurostat comsumption'!$C$2:$C$185,$C111,'Eurostat comsumption'!$D$2:$D$185,$D111)</f>
        <v>96</v>
      </c>
      <c r="R111" s="8">
        <f>SUMIFS('Eurostat comsumption'!R$2:R$185,'Eurostat comsumption'!$C$2:$C$185,$C111,'Eurostat comsumption'!$D$2:$D$185,$D111)</f>
        <v>434.5</v>
      </c>
      <c r="S111" s="8">
        <f>SUMIFS('Eurostat comsumption'!S$2:S$185,'Eurostat comsumption'!$C$2:$C$185,$C111,'Eurostat comsumption'!$D$2:$D$185,$D111)</f>
        <v>635.9</v>
      </c>
      <c r="T111" s="8">
        <f>SUMIFS('Eurostat comsumption'!T$2:T$185,'Eurostat comsumption'!$C$2:$C$185,$C111,'Eurostat comsumption'!$D$2:$D$185,$D111)</f>
        <v>867.4</v>
      </c>
      <c r="U111" s="8">
        <f>SUMIFS('Eurostat comsumption'!U$2:U$185,'Eurostat comsumption'!$C$2:$C$185,$C111,'Eurostat comsumption'!$D$2:$D$185,$D111)</f>
        <v>915.5</v>
      </c>
      <c r="V111" s="8">
        <f>SUMIFS('Eurostat comsumption'!V$2:V$185,'Eurostat comsumption'!$C$2:$C$185,$C111,'Eurostat comsumption'!$D$2:$D$185,$D111)</f>
        <v>807.3</v>
      </c>
      <c r="W111" s="8">
        <f>SUMIFS('Eurostat comsumption'!W$2:W$185,'Eurostat comsumption'!$C$2:$C$185,$C111,'Eurostat comsumption'!$D$2:$D$185,$D111)</f>
        <v>747.5</v>
      </c>
      <c r="X111" s="8">
        <f>SUMIFS('Eurostat comsumption'!X$2:X$185,'Eurostat comsumption'!$C$2:$C$185,$C111,'Eurostat comsumption'!$D$2:$D$185,$D111)</f>
        <v>705.4</v>
      </c>
      <c r="Y111" s="8">
        <f>SUMIFS('Eurostat comsumption'!Y$2:Y$185,'Eurostat comsumption'!$C$2:$C$185,$C111,'Eurostat comsumption'!$D$2:$D$185,$D111)</f>
        <v>653.4</v>
      </c>
      <c r="Z111" s="8">
        <f>SUMIFS('Eurostat comsumption'!Z$2:Z$185,'Eurostat comsumption'!$C$2:$C$185,$C111,'Eurostat comsumption'!$D$2:$D$185,$D111)</f>
        <v>457.4</v>
      </c>
      <c r="AA111">
        <f>Z111*(1+'RAW data extract'!AA$82)</f>
        <v>453.84841760161231</v>
      </c>
      <c r="AB111">
        <f>AA111*(1+'RAW data extract'!AB$82)</f>
        <v>450.51989157215422</v>
      </c>
      <c r="AC111">
        <f>AB111*(1+'RAW data extract'!AC$82)</f>
        <v>446.81120209597424</v>
      </c>
      <c r="AD111">
        <f>AC111*(1+'RAW data extract'!AD$82)</f>
        <v>442.8114564787017</v>
      </c>
      <c r="AE111">
        <f>AD111*(1+'RAW data extract'!AE$82)</f>
        <v>437.87119720540858</v>
      </c>
      <c r="AF111">
        <f>AE111*(1+'RAW data extract'!AF$82)</f>
        <v>432.68576061656626</v>
      </c>
      <c r="AG111">
        <f>AF111*(1+'RAW data extract'!AG$82)</f>
        <v>427.15000895942171</v>
      </c>
      <c r="AH111">
        <f>AG111*(1+'RAW data extract'!AH$82)</f>
        <v>420.71468663970631</v>
      </c>
      <c r="AI111">
        <f>AH111*(1+'RAW data extract'!AI$82)</f>
        <v>413.23365563978285</v>
      </c>
      <c r="AJ111">
        <f>AI111*(1+'RAW data extract'!AJ$82)</f>
        <v>404.63467899718694</v>
      </c>
      <c r="AK111">
        <f>AJ111*(1+'RAW data extract'!AK$82)</f>
        <v>394.30241838632537</v>
      </c>
      <c r="AL111">
        <f>AK111*(1+'RAW data extract'!AL$82)</f>
        <v>382.96664123999579</v>
      </c>
      <c r="AM111">
        <f>AL111*(1+'RAW data extract'!AM$82)</f>
        <v>370.85020018740681</v>
      </c>
      <c r="AN111">
        <f>AM111*(1+'RAW data extract'!AN$82)</f>
        <v>358.54834486712048</v>
      </c>
      <c r="AO111">
        <f>AN111*(1+'RAW data extract'!AO$82)</f>
        <v>346.12304036537097</v>
      </c>
      <c r="AP111">
        <f>AO111*(1+'RAW data extract'!AP$82)</f>
        <v>333.69674331222927</v>
      </c>
      <c r="AQ111">
        <f>AP111*(1+'RAW data extract'!AQ$82)</f>
        <v>321.3413818054072</v>
      </c>
      <c r="AR111">
        <f>AQ111*(1+'RAW data extract'!AR$82)</f>
        <v>309.57632891882224</v>
      </c>
      <c r="AS111">
        <f>AR111*(1+'RAW data extract'!AS$82)</f>
        <v>298.03895191432042</v>
      </c>
      <c r="AT111">
        <f>AS111*(1+'RAW data extract'!AT$82)</f>
        <v>286.82205115935784</v>
      </c>
      <c r="AU111">
        <f>AT111*(1+'RAW data extract'!AU$82)</f>
        <v>275.6051504043952</v>
      </c>
      <c r="AV111">
        <f>AU111*(1+'RAW data extract'!AV$82)</f>
        <v>264.38824964943257</v>
      </c>
      <c r="AW111">
        <f>AV111*(1+'RAW data extract'!AW$82)</f>
        <v>253.17134889447001</v>
      </c>
      <c r="AX111">
        <f>AW111*(1+'RAW data extract'!AX$82)</f>
        <v>241.9995197909071</v>
      </c>
      <c r="AY111">
        <f>AX111*(1+'RAW data extract'!AY$82)</f>
        <v>230.73555750865251</v>
      </c>
      <c r="AZ111">
        <f>AY111*(1+'RAW data extract'!AZ$82)</f>
        <v>219.38849009922839</v>
      </c>
      <c r="BA111">
        <f>AZ111*(1+'RAW data extract'!BA$82)</f>
        <v>208.23807616251767</v>
      </c>
      <c r="BB111">
        <f>BA111*(1+'RAW data extract'!BB$82)</f>
        <v>196.96332594448012</v>
      </c>
      <c r="BC111">
        <f>BB111*(1+'RAW data extract'!BC$82)</f>
        <v>185.69403318946078</v>
      </c>
      <c r="BD111">
        <f>BC111*(1+'RAW data extract'!BD$82)</f>
        <v>174.45143274292968</v>
      </c>
      <c r="BE111">
        <f>BD111*(1+'RAW data extract'!BE$82)</f>
        <v>163.22162432202848</v>
      </c>
      <c r="BF111">
        <f>BE111*(1+'RAW data extract'!BF$82)</f>
        <v>163.22162432202848</v>
      </c>
      <c r="BG111">
        <f>BF111*(1+'RAW data extract'!BG$82)</f>
        <v>163.22162432202848</v>
      </c>
      <c r="BH111">
        <f>BG111*(1+'RAW data extract'!BH$82)</f>
        <v>163.22162432202848</v>
      </c>
    </row>
    <row r="112" spans="1:60" x14ac:dyDescent="0.3">
      <c r="A112" s="4" t="s">
        <v>9</v>
      </c>
      <c r="B112" s="4" t="s">
        <v>10</v>
      </c>
      <c r="C112" s="4" t="s">
        <v>36</v>
      </c>
      <c r="D112" s="4" t="s">
        <v>21</v>
      </c>
      <c r="E112" s="4" t="s">
        <v>13</v>
      </c>
      <c r="F112" s="4" t="s">
        <v>14</v>
      </c>
      <c r="G112" s="4" t="s">
        <v>14</v>
      </c>
      <c r="H112" s="4" t="s">
        <v>15</v>
      </c>
      <c r="I112" s="4" t="s">
        <v>16</v>
      </c>
      <c r="J112" s="8">
        <f>SUMIFS('Eurostat comsumption'!J$2:J$185,'Eurostat comsumption'!$C$2:$C$185,$C112,'Eurostat comsumption'!$D$2:$D$185,$D112)</f>
        <v>0</v>
      </c>
      <c r="K112" s="8">
        <f>SUMIFS('Eurostat comsumption'!K$2:K$185,'Eurostat comsumption'!$C$2:$C$185,$C112,'Eurostat comsumption'!$D$2:$D$185,$D112)</f>
        <v>0</v>
      </c>
      <c r="L112" s="8">
        <f>SUMIFS('Eurostat comsumption'!L$2:L$185,'Eurostat comsumption'!$C$2:$C$185,$C112,'Eurostat comsumption'!$D$2:$D$185,$D112)</f>
        <v>0</v>
      </c>
      <c r="M112" s="8">
        <f>SUMIFS('Eurostat comsumption'!M$2:M$185,'Eurostat comsumption'!$C$2:$C$185,$C112,'Eurostat comsumption'!$D$2:$D$185,$D112)</f>
        <v>0</v>
      </c>
      <c r="N112" s="8">
        <f>SUMIFS('Eurostat comsumption'!N$2:N$185,'Eurostat comsumption'!$C$2:$C$185,$C112,'Eurostat comsumption'!$D$2:$D$185,$D112)</f>
        <v>0</v>
      </c>
      <c r="O112" s="8">
        <f>SUMIFS('Eurostat comsumption'!O$2:O$185,'Eurostat comsumption'!$C$2:$C$185,$C112,'Eurostat comsumption'!$D$2:$D$185,$D112)</f>
        <v>0</v>
      </c>
      <c r="P112" s="8">
        <f>SUMIFS('Eurostat comsumption'!P$2:P$185,'Eurostat comsumption'!$C$2:$C$185,$C112,'Eurostat comsumption'!$D$2:$D$185,$D112)</f>
        <v>0</v>
      </c>
      <c r="Q112" s="8">
        <f>SUMIFS('Eurostat comsumption'!Q$2:Q$185,'Eurostat comsumption'!$C$2:$C$185,$C112,'Eurostat comsumption'!$D$2:$D$185,$D112)</f>
        <v>0</v>
      </c>
      <c r="R112" s="8">
        <f>SUMIFS('Eurostat comsumption'!R$2:R$185,'Eurostat comsumption'!$C$2:$C$185,$C112,'Eurostat comsumption'!$D$2:$D$185,$D112)</f>
        <v>0</v>
      </c>
      <c r="S112" s="8">
        <f>SUMIFS('Eurostat comsumption'!S$2:S$185,'Eurostat comsumption'!$C$2:$C$185,$C112,'Eurostat comsumption'!$D$2:$D$185,$D112)</f>
        <v>0</v>
      </c>
      <c r="T112" s="8">
        <f>SUMIFS('Eurostat comsumption'!T$2:T$185,'Eurostat comsumption'!$C$2:$C$185,$C112,'Eurostat comsumption'!$D$2:$D$185,$D112)</f>
        <v>0</v>
      </c>
      <c r="U112" s="8">
        <f>SUMIFS('Eurostat comsumption'!U$2:U$185,'Eurostat comsumption'!$C$2:$C$185,$C112,'Eurostat comsumption'!$D$2:$D$185,$D112)</f>
        <v>0</v>
      </c>
      <c r="V112" s="8">
        <f>SUMIFS('Eurostat comsumption'!V$2:V$185,'Eurostat comsumption'!$C$2:$C$185,$C112,'Eurostat comsumption'!$D$2:$D$185,$D112)</f>
        <v>0</v>
      </c>
      <c r="W112" s="8">
        <f>SUMIFS('Eurostat comsumption'!W$2:W$185,'Eurostat comsumption'!$C$2:$C$185,$C112,'Eurostat comsumption'!$D$2:$D$185,$D112)</f>
        <v>0</v>
      </c>
      <c r="X112" s="8">
        <f>SUMIFS('Eurostat comsumption'!X$2:X$185,'Eurostat comsumption'!$C$2:$C$185,$C112,'Eurostat comsumption'!$D$2:$D$185,$D112)</f>
        <v>0</v>
      </c>
      <c r="Y112" s="8">
        <f>SUMIFS('Eurostat comsumption'!Y$2:Y$185,'Eurostat comsumption'!$C$2:$C$185,$C112,'Eurostat comsumption'!$D$2:$D$185,$D112)</f>
        <v>0</v>
      </c>
      <c r="Z112" s="8">
        <f>SUMIFS('Eurostat comsumption'!Z$2:Z$185,'Eurostat comsumption'!$C$2:$C$185,$C112,'Eurostat comsumption'!$D$2:$D$185,$D112)</f>
        <v>0</v>
      </c>
      <c r="AA112">
        <f>Z112*(1+'RAW data extract'!AA$82)</f>
        <v>0</v>
      </c>
      <c r="AB112">
        <f>AA112*(1+'RAW data extract'!AB$82)</f>
        <v>0</v>
      </c>
      <c r="AC112">
        <f>AB112*(1+'RAW data extract'!AC$82)</f>
        <v>0</v>
      </c>
      <c r="AD112">
        <f>AC112*(1+'RAW data extract'!AD$82)</f>
        <v>0</v>
      </c>
      <c r="AE112">
        <f>AD112*(1+'RAW data extract'!AE$82)</f>
        <v>0</v>
      </c>
      <c r="AF112">
        <f>AE112*(1+'RAW data extract'!AF$82)</f>
        <v>0</v>
      </c>
      <c r="AG112">
        <f>AF112*(1+'RAW data extract'!AG$82)</f>
        <v>0</v>
      </c>
      <c r="AH112">
        <f>AG112*(1+'RAW data extract'!AH$82)</f>
        <v>0</v>
      </c>
      <c r="AI112">
        <f>AH112*(1+'RAW data extract'!AI$82)</f>
        <v>0</v>
      </c>
      <c r="AJ112">
        <f>AI112*(1+'RAW data extract'!AJ$82)</f>
        <v>0</v>
      </c>
      <c r="AK112">
        <f>AJ112*(1+'RAW data extract'!AK$82)</f>
        <v>0</v>
      </c>
      <c r="AL112">
        <f>AK112*(1+'RAW data extract'!AL$82)</f>
        <v>0</v>
      </c>
      <c r="AM112">
        <f>AL112*(1+'RAW data extract'!AM$82)</f>
        <v>0</v>
      </c>
      <c r="AN112">
        <f>AM112*(1+'RAW data extract'!AN$82)</f>
        <v>0</v>
      </c>
      <c r="AO112">
        <f>AN112*(1+'RAW data extract'!AO$82)</f>
        <v>0</v>
      </c>
      <c r="AP112">
        <f>AO112*(1+'RAW data extract'!AP$82)</f>
        <v>0</v>
      </c>
      <c r="AQ112">
        <f>AP112*(1+'RAW data extract'!AQ$82)</f>
        <v>0</v>
      </c>
      <c r="AR112">
        <f>AQ112*(1+'RAW data extract'!AR$82)</f>
        <v>0</v>
      </c>
      <c r="AS112">
        <f>AR112*(1+'RAW data extract'!AS$82)</f>
        <v>0</v>
      </c>
      <c r="AT112">
        <f>AS112*(1+'RAW data extract'!AT$82)</f>
        <v>0</v>
      </c>
      <c r="AU112">
        <f>AT112*(1+'RAW data extract'!AU$82)</f>
        <v>0</v>
      </c>
      <c r="AV112">
        <f>AU112*(1+'RAW data extract'!AV$82)</f>
        <v>0</v>
      </c>
      <c r="AW112">
        <f>AV112*(1+'RAW data extract'!AW$82)</f>
        <v>0</v>
      </c>
      <c r="AX112">
        <f>AW112*(1+'RAW data extract'!AX$82)</f>
        <v>0</v>
      </c>
      <c r="AY112">
        <f>AX112*(1+'RAW data extract'!AY$82)</f>
        <v>0</v>
      </c>
      <c r="AZ112">
        <f>AY112*(1+'RAW data extract'!AZ$82)</f>
        <v>0</v>
      </c>
      <c r="BA112">
        <f>AZ112*(1+'RAW data extract'!BA$82)</f>
        <v>0</v>
      </c>
      <c r="BB112">
        <f>BA112*(1+'RAW data extract'!BB$82)</f>
        <v>0</v>
      </c>
      <c r="BC112">
        <f>BB112*(1+'RAW data extract'!BC$82)</f>
        <v>0</v>
      </c>
      <c r="BD112">
        <f>BC112*(1+'RAW data extract'!BD$82)</f>
        <v>0</v>
      </c>
      <c r="BE112">
        <f>BD112*(1+'RAW data extract'!BE$82)</f>
        <v>0</v>
      </c>
      <c r="BF112">
        <f>BE112*(1+'RAW data extract'!BF$82)</f>
        <v>0</v>
      </c>
      <c r="BG112">
        <f>BF112*(1+'RAW data extract'!BG$82)</f>
        <v>0</v>
      </c>
      <c r="BH112">
        <f>BG112*(1+'RAW data extract'!BH$82)</f>
        <v>0</v>
      </c>
    </row>
    <row r="113" spans="1:60" x14ac:dyDescent="0.3">
      <c r="A113" s="4" t="s">
        <v>9</v>
      </c>
      <c r="B113" s="4" t="s">
        <v>10</v>
      </c>
      <c r="C113" s="4" t="s">
        <v>36</v>
      </c>
      <c r="D113" s="4" t="s">
        <v>22</v>
      </c>
      <c r="E113" s="4" t="s">
        <v>13</v>
      </c>
      <c r="F113" s="4" t="s">
        <v>14</v>
      </c>
      <c r="G113" s="4" t="s">
        <v>14</v>
      </c>
      <c r="H113" s="4" t="s">
        <v>15</v>
      </c>
      <c r="I113" s="4" t="s">
        <v>16</v>
      </c>
      <c r="J113" s="8">
        <f>SUMIFS('Eurostat comsumption'!J$2:J$185,'Eurostat comsumption'!$C$2:$C$185,$C113,'Eurostat comsumption'!$D$2:$D$185,$D113)</f>
        <v>9459.2000000000007</v>
      </c>
      <c r="K113" s="8">
        <f>SUMIFS('Eurostat comsumption'!K$2:K$185,'Eurostat comsumption'!$C$2:$C$185,$C113,'Eurostat comsumption'!$D$2:$D$185,$D113)</f>
        <v>9382.2999999999993</v>
      </c>
      <c r="L113" s="8">
        <f>SUMIFS('Eurostat comsumption'!L$2:L$185,'Eurostat comsumption'!$C$2:$C$185,$C113,'Eurostat comsumption'!$D$2:$D$185,$D113)</f>
        <v>9081.5</v>
      </c>
      <c r="M113" s="8">
        <f>SUMIFS('Eurostat comsumption'!M$2:M$185,'Eurostat comsumption'!$C$2:$C$185,$C113,'Eurostat comsumption'!$D$2:$D$185,$D113)</f>
        <v>9877.2999999999993</v>
      </c>
      <c r="N113" s="8">
        <f>SUMIFS('Eurostat comsumption'!N$2:N$185,'Eurostat comsumption'!$C$2:$C$185,$C113,'Eurostat comsumption'!$D$2:$D$185,$D113)</f>
        <v>11112.4</v>
      </c>
      <c r="O113" s="8">
        <f>SUMIFS('Eurostat comsumption'!O$2:O$185,'Eurostat comsumption'!$C$2:$C$185,$C113,'Eurostat comsumption'!$D$2:$D$185,$D113)</f>
        <v>11911.1</v>
      </c>
      <c r="P113" s="8">
        <f>SUMIFS('Eurostat comsumption'!P$2:P$185,'Eurostat comsumption'!$C$2:$C$185,$C113,'Eurostat comsumption'!$D$2:$D$185,$D113)</f>
        <v>13210.3</v>
      </c>
      <c r="Q113" s="8">
        <f>SUMIFS('Eurostat comsumption'!Q$2:Q$185,'Eurostat comsumption'!$C$2:$C$185,$C113,'Eurostat comsumption'!$D$2:$D$185,$D113)</f>
        <v>14575.5</v>
      </c>
      <c r="R113" s="8">
        <f>SUMIFS('Eurostat comsumption'!R$2:R$185,'Eurostat comsumption'!$C$2:$C$185,$C113,'Eurostat comsumption'!$D$2:$D$185,$D113)</f>
        <v>15259.6</v>
      </c>
      <c r="S113" s="8">
        <f>SUMIFS('Eurostat comsumption'!S$2:S$185,'Eurostat comsumption'!$C$2:$C$185,$C113,'Eurostat comsumption'!$D$2:$D$185,$D113)</f>
        <v>15467.3</v>
      </c>
      <c r="T113" s="8">
        <f>SUMIFS('Eurostat comsumption'!T$2:T$185,'Eurostat comsumption'!$C$2:$C$185,$C113,'Eurostat comsumption'!$D$2:$D$185,$D113)</f>
        <v>16319.9</v>
      </c>
      <c r="U113" s="8">
        <f>SUMIFS('Eurostat comsumption'!U$2:U$185,'Eurostat comsumption'!$C$2:$C$185,$C113,'Eurostat comsumption'!$D$2:$D$185,$D113)</f>
        <v>16483.7</v>
      </c>
      <c r="V113" s="8">
        <f>SUMIFS('Eurostat comsumption'!V$2:V$185,'Eurostat comsumption'!$C$2:$C$185,$C113,'Eurostat comsumption'!$D$2:$D$185,$D113)</f>
        <v>15877.9</v>
      </c>
      <c r="W113" s="8">
        <f>SUMIFS('Eurostat comsumption'!W$2:W$185,'Eurostat comsumption'!$C$2:$C$185,$C113,'Eurostat comsumption'!$D$2:$D$185,$D113)</f>
        <v>14882.6</v>
      </c>
      <c r="X113" s="8">
        <f>SUMIFS('Eurostat comsumption'!X$2:X$185,'Eurostat comsumption'!$C$2:$C$185,$C113,'Eurostat comsumption'!$D$2:$D$185,$D113)</f>
        <v>15063.7</v>
      </c>
      <c r="Y113" s="8">
        <f>SUMIFS('Eurostat comsumption'!Y$2:Y$185,'Eurostat comsumption'!$C$2:$C$185,$C113,'Eurostat comsumption'!$D$2:$D$185,$D113)</f>
        <v>15930.2</v>
      </c>
      <c r="Z113" s="8">
        <f>SUMIFS('Eurostat comsumption'!Z$2:Z$185,'Eurostat comsumption'!$C$2:$C$185,$C113,'Eurostat comsumption'!$D$2:$D$185,$D113)</f>
        <v>18117.5</v>
      </c>
      <c r="AA113">
        <f>Z113*(1+'RAW data extract'!AA$82)</f>
        <v>17976.82270637781</v>
      </c>
      <c r="AB113">
        <f>AA113*(1+'RAW data extract'!AB$82)</f>
        <v>17844.980619935512</v>
      </c>
      <c r="AC113">
        <f>AB113*(1+'RAW data extract'!AC$82)</f>
        <v>17698.080354118523</v>
      </c>
      <c r="AD113">
        <f>AC113*(1+'RAW data extract'!AD$82)</f>
        <v>17539.651427094177</v>
      </c>
      <c r="AE113">
        <f>AD113*(1+'RAW data extract'!AE$82)</f>
        <v>17343.968988563596</v>
      </c>
      <c r="AF113">
        <f>AE113*(1+'RAW data extract'!AF$82)</f>
        <v>17138.575137670829</v>
      </c>
      <c r="AG113">
        <f>AF113*(1+'RAW data extract'!AG$82)</f>
        <v>16919.305394233321</v>
      </c>
      <c r="AH113">
        <f>AG113*(1+'RAW data extract'!AH$82)</f>
        <v>16664.403881055699</v>
      </c>
      <c r="AI113">
        <f>AH113*(1+'RAW data extract'!AI$82)</f>
        <v>16368.082107682038</v>
      </c>
      <c r="AJ113">
        <f>AI113*(1+'RAW data extract'!AJ$82)</f>
        <v>16027.478786033083</v>
      </c>
      <c r="AK113">
        <f>AJ113*(1+'RAW data extract'!AK$82)</f>
        <v>15618.220518395819</v>
      </c>
      <c r="AL113">
        <f>AK113*(1+'RAW data extract'!AL$82)</f>
        <v>15169.213210899916</v>
      </c>
      <c r="AM113">
        <f>AL113*(1+'RAW data extract'!AM$82)</f>
        <v>14689.284000645695</v>
      </c>
      <c r="AN113">
        <f>AM113*(1+'RAW data extract'!AN$82)</f>
        <v>14202.01057745967</v>
      </c>
      <c r="AO113">
        <f>AN113*(1+'RAW data extract'!AO$82)</f>
        <v>13709.847362963721</v>
      </c>
      <c r="AP113">
        <f>AO113*(1+'RAW data extract'!AP$82)</f>
        <v>13217.644833754508</v>
      </c>
      <c r="AQ113">
        <f>AP113*(1+'RAW data extract'!AQ$82)</f>
        <v>12728.252043855407</v>
      </c>
      <c r="AR113">
        <f>AQ113*(1+'RAW data extract'!AR$82)</f>
        <v>12262.241231278445</v>
      </c>
      <c r="AS113">
        <f>AR113*(1+'RAW data extract'!AS$82)</f>
        <v>11805.24860364604</v>
      </c>
      <c r="AT113">
        <f>AS113*(1+'RAW data extract'!AT$82)</f>
        <v>11360.949960384049</v>
      </c>
      <c r="AU113">
        <f>AT113*(1+'RAW data extract'!AU$82)</f>
        <v>10916.651317122058</v>
      </c>
      <c r="AV113">
        <f>AU113*(1+'RAW data extract'!AV$82)</f>
        <v>10472.352673860067</v>
      </c>
      <c r="AW113">
        <f>AV113*(1+'RAW data extract'!AW$82)</f>
        <v>10028.054030598078</v>
      </c>
      <c r="AX113">
        <f>AW113*(1+'RAW data extract'!AX$82)</f>
        <v>9585.5406642146045</v>
      </c>
      <c r="AY113">
        <f>AX113*(1+'RAW data extract'!AY$82)</f>
        <v>9139.3779255859481</v>
      </c>
      <c r="AZ113">
        <f>AY113*(1+'RAW data extract'!AZ$82)</f>
        <v>8689.9234135827974</v>
      </c>
      <c r="BA113">
        <f>AZ113*(1+'RAW data extract'!BA$82)</f>
        <v>8248.2582966209338</v>
      </c>
      <c r="BB113">
        <f>BA113*(1+'RAW data extract'!BB$82)</f>
        <v>7801.6682505446433</v>
      </c>
      <c r="BC113">
        <f>BB113*(1+'RAW data extract'!BC$82)</f>
        <v>7355.2943732183139</v>
      </c>
      <c r="BD113">
        <f>BC113*(1+'RAW data extract'!BD$82)</f>
        <v>6909.9777715785513</v>
      </c>
      <c r="BE113">
        <f>BD113*(1+'RAW data extract'!BE$82)</f>
        <v>6465.1678588857712</v>
      </c>
      <c r="BF113">
        <f>BE113*(1+'RAW data extract'!BF$82)</f>
        <v>6465.1678588857712</v>
      </c>
      <c r="BG113">
        <f>BF113*(1+'RAW data extract'!BG$82)</f>
        <v>6465.1678588857712</v>
      </c>
      <c r="BH113">
        <f>BG113*(1+'RAW data extract'!BH$82)</f>
        <v>6465.1678588857712</v>
      </c>
    </row>
    <row r="114" spans="1:60" x14ac:dyDescent="0.3">
      <c r="A114" s="4" t="s">
        <v>9</v>
      </c>
      <c r="B114" s="4" t="s">
        <v>10</v>
      </c>
      <c r="C114" s="4" t="s">
        <v>37</v>
      </c>
      <c r="D114" s="4" t="s">
        <v>12</v>
      </c>
      <c r="E114" s="4" t="s">
        <v>13</v>
      </c>
      <c r="F114" s="4" t="s">
        <v>14</v>
      </c>
      <c r="G114" s="4" t="s">
        <v>14</v>
      </c>
      <c r="H114" s="4" t="s">
        <v>15</v>
      </c>
      <c r="I114" s="4" t="s">
        <v>16</v>
      </c>
      <c r="J114" s="8">
        <f>SUMIFS('Eurostat comsumption'!J$2:J$185,'Eurostat comsumption'!$C$2:$C$185,$C114,'Eurostat comsumption'!$D$2:$D$185,$D114)</f>
        <v>6635.6</v>
      </c>
      <c r="K114" s="8">
        <f>SUMIFS('Eurostat comsumption'!K$2:K$185,'Eurostat comsumption'!$C$2:$C$185,$C114,'Eurostat comsumption'!$D$2:$D$185,$D114)</f>
        <v>6681.3</v>
      </c>
      <c r="L114" s="8">
        <f>SUMIFS('Eurostat comsumption'!L$2:L$185,'Eurostat comsumption'!$C$2:$C$185,$C114,'Eurostat comsumption'!$D$2:$D$185,$D114)</f>
        <v>6880.8</v>
      </c>
      <c r="M114" s="8">
        <f>SUMIFS('Eurostat comsumption'!M$2:M$185,'Eurostat comsumption'!$C$2:$C$185,$C114,'Eurostat comsumption'!$D$2:$D$185,$D114)</f>
        <v>7236.8</v>
      </c>
      <c r="N114" s="8">
        <f>SUMIFS('Eurostat comsumption'!N$2:N$185,'Eurostat comsumption'!$C$2:$C$185,$C114,'Eurostat comsumption'!$D$2:$D$185,$D114)</f>
        <v>7438.3</v>
      </c>
      <c r="O114" s="8">
        <f>SUMIFS('Eurostat comsumption'!O$2:O$185,'Eurostat comsumption'!$C$2:$C$185,$C114,'Eurostat comsumption'!$D$2:$D$185,$D114)</f>
        <v>7188.2</v>
      </c>
      <c r="P114" s="8">
        <f>SUMIFS('Eurostat comsumption'!P$2:P$185,'Eurostat comsumption'!$C$2:$C$185,$C114,'Eurostat comsumption'!$D$2:$D$185,$D114)</f>
        <v>7278.3</v>
      </c>
      <c r="Q114" s="8">
        <f>SUMIFS('Eurostat comsumption'!Q$2:Q$185,'Eurostat comsumption'!$C$2:$C$185,$C114,'Eurostat comsumption'!$D$2:$D$185,$D114)</f>
        <v>7305</v>
      </c>
      <c r="R114" s="8">
        <f>SUMIFS('Eurostat comsumption'!R$2:R$185,'Eurostat comsumption'!$C$2:$C$185,$C114,'Eurostat comsumption'!$D$2:$D$185,$D114)</f>
        <v>7352</v>
      </c>
      <c r="S114" s="8">
        <f>SUMIFS('Eurostat comsumption'!S$2:S$185,'Eurostat comsumption'!$C$2:$C$185,$C114,'Eurostat comsumption'!$D$2:$D$185,$D114)</f>
        <v>7284.7</v>
      </c>
      <c r="T114" s="8">
        <f>SUMIFS('Eurostat comsumption'!T$2:T$185,'Eurostat comsumption'!$C$2:$C$185,$C114,'Eurostat comsumption'!$D$2:$D$185,$D114)</f>
        <v>7302.8</v>
      </c>
      <c r="U114" s="8">
        <f>SUMIFS('Eurostat comsumption'!U$2:U$185,'Eurostat comsumption'!$C$2:$C$185,$C114,'Eurostat comsumption'!$D$2:$D$185,$D114)</f>
        <v>6879</v>
      </c>
      <c r="V114" s="8">
        <f>SUMIFS('Eurostat comsumption'!V$2:V$185,'Eurostat comsumption'!$C$2:$C$185,$C114,'Eurostat comsumption'!$D$2:$D$185,$D114)</f>
        <v>6451.4</v>
      </c>
      <c r="W114" s="8">
        <f>SUMIFS('Eurostat comsumption'!W$2:W$185,'Eurostat comsumption'!$C$2:$C$185,$C114,'Eurostat comsumption'!$D$2:$D$185,$D114)</f>
        <v>6379.7</v>
      </c>
      <c r="X114" s="8">
        <f>SUMIFS('Eurostat comsumption'!X$2:X$185,'Eurostat comsumption'!$C$2:$C$185,$C114,'Eurostat comsumption'!$D$2:$D$185,$D114)</f>
        <v>6441.5</v>
      </c>
      <c r="Y114" s="8">
        <f>SUMIFS('Eurostat comsumption'!Y$2:Y$185,'Eurostat comsumption'!$C$2:$C$185,$C114,'Eurostat comsumption'!$D$2:$D$185,$D114)</f>
        <v>6612.6</v>
      </c>
      <c r="Z114" s="8">
        <f>SUMIFS('Eurostat comsumption'!Z$2:Z$185,'Eurostat comsumption'!$C$2:$C$185,$C114,'Eurostat comsumption'!$D$2:$D$185,$D114)</f>
        <v>6774.6</v>
      </c>
      <c r="AA114">
        <f>Z114*(1+'RAW data extract'!AA$82)</f>
        <v>6721.9971357321447</v>
      </c>
      <c r="AB114">
        <f>AA114*(1+'RAW data extract'!AB$82)</f>
        <v>6672.6979830448536</v>
      </c>
      <c r="AC114">
        <f>AB114*(1+'RAW data extract'!AC$82)</f>
        <v>6617.76818915476</v>
      </c>
      <c r="AD114">
        <f>AC114*(1+'RAW data extract'!AD$82)</f>
        <v>6558.5275318334334</v>
      </c>
      <c r="AE114">
        <f>AD114*(1+'RAW data extract'!AE$82)</f>
        <v>6485.35682682064</v>
      </c>
      <c r="AF114">
        <f>AE114*(1+'RAW data extract'!AF$82)</f>
        <v>6408.5547745364875</v>
      </c>
      <c r="AG114">
        <f>AF114*(1+'RAW data extract'!AG$82)</f>
        <v>6326.5641685537785</v>
      </c>
      <c r="AH114">
        <f>AG114*(1+'RAW data extract'!AH$82)</f>
        <v>6231.2499259058904</v>
      </c>
      <c r="AI114">
        <f>AH114*(1+'RAW data extract'!AI$82)</f>
        <v>6120.4475808860361</v>
      </c>
      <c r="AJ114">
        <f>AI114*(1+'RAW data extract'!AJ$82)</f>
        <v>5993.0872241677807</v>
      </c>
      <c r="AK114">
        <f>AJ114*(1+'RAW data extract'!AK$82)</f>
        <v>5840.0550144293838</v>
      </c>
      <c r="AL114">
        <f>AK114*(1+'RAW data extract'!AL$82)</f>
        <v>5672.1596146577958</v>
      </c>
      <c r="AM114">
        <f>AL114*(1+'RAW data extract'!AM$82)</f>
        <v>5492.7017188229265</v>
      </c>
      <c r="AN114">
        <f>AM114*(1+'RAW data extract'!AN$82)</f>
        <v>5310.4976325684192</v>
      </c>
      <c r="AO114">
        <f>AN114*(1+'RAW data extract'!AO$82)</f>
        <v>5126.4651273704476</v>
      </c>
      <c r="AP114">
        <f>AO114*(1+'RAW data extract'!AP$82)</f>
        <v>4942.4179213883453</v>
      </c>
      <c r="AQ114">
        <f>AP114*(1+'RAW data extract'!AQ$82)</f>
        <v>4759.4213493198786</v>
      </c>
      <c r="AR114">
        <f>AQ114*(1+'RAW data extract'!AR$82)</f>
        <v>4585.1679009476475</v>
      </c>
      <c r="AS114">
        <f>AR114*(1+'RAW data extract'!AS$82)</f>
        <v>4414.2865842561341</v>
      </c>
      <c r="AT114">
        <f>AS114*(1+'RAW data extract'!AT$82)</f>
        <v>4248.1518753480241</v>
      </c>
      <c r="AU114">
        <f>AT114*(1+'RAW data extract'!AU$82)</f>
        <v>4082.0171664399136</v>
      </c>
      <c r="AV114">
        <f>AU114*(1+'RAW data extract'!AV$82)</f>
        <v>3915.8824575318031</v>
      </c>
      <c r="AW114">
        <f>AV114*(1+'RAW data extract'!AW$82)</f>
        <v>3749.7477486236935</v>
      </c>
      <c r="AX114">
        <f>AW114*(1+'RAW data extract'!AX$82)</f>
        <v>3584.2806007334502</v>
      </c>
      <c r="AY114">
        <f>AX114*(1+'RAW data extract'!AY$82)</f>
        <v>3417.4488585442023</v>
      </c>
      <c r="AZ114">
        <f>AY114*(1+'RAW data extract'!AZ$82)</f>
        <v>3249.3862374862997</v>
      </c>
      <c r="BA114">
        <f>AZ114*(1+'RAW data extract'!BA$82)</f>
        <v>3084.2362719077241</v>
      </c>
      <c r="BB114">
        <f>BA114*(1+'RAW data extract'!BB$82)</f>
        <v>2917.2447484553472</v>
      </c>
      <c r="BC114">
        <f>BB114*(1+'RAW data extract'!BC$82)</f>
        <v>2750.3340560676033</v>
      </c>
      <c r="BD114">
        <f>BC114*(1+'RAW data extract'!BD$82)</f>
        <v>2583.8187062970092</v>
      </c>
      <c r="BE114">
        <f>BD114*(1+'RAW data extract'!BE$82)</f>
        <v>2417.4928205772076</v>
      </c>
      <c r="BF114">
        <f>BE114*(1+'RAW data extract'!BF$82)</f>
        <v>2417.4928205772076</v>
      </c>
      <c r="BG114">
        <f>BF114*(1+'RAW data extract'!BG$82)</f>
        <v>2417.4928205772076</v>
      </c>
      <c r="BH114">
        <f>BG114*(1+'RAW data extract'!BH$82)</f>
        <v>2417.4928205772076</v>
      </c>
    </row>
    <row r="115" spans="1:60" x14ac:dyDescent="0.3">
      <c r="A115" s="4" t="s">
        <v>9</v>
      </c>
      <c r="B115" s="4" t="s">
        <v>10</v>
      </c>
      <c r="C115" s="4" t="s">
        <v>37</v>
      </c>
      <c r="D115" s="4" t="s">
        <v>17</v>
      </c>
      <c r="E115" s="4" t="s">
        <v>13</v>
      </c>
      <c r="F115" s="4" t="s">
        <v>14</v>
      </c>
      <c r="G115" s="4" t="s">
        <v>14</v>
      </c>
      <c r="H115" s="4" t="s">
        <v>15</v>
      </c>
      <c r="I115" s="4" t="s">
        <v>16</v>
      </c>
      <c r="J115" s="8">
        <f>SUMIFS('Eurostat comsumption'!J$2:J$185,'Eurostat comsumption'!$C$2:$C$185,$C115,'Eurostat comsumption'!$D$2:$D$185,$D115)</f>
        <v>1.1000000000000001</v>
      </c>
      <c r="K115" s="8">
        <f>SUMIFS('Eurostat comsumption'!K$2:K$185,'Eurostat comsumption'!$C$2:$C$185,$C115,'Eurostat comsumption'!$D$2:$D$185,$D115)</f>
        <v>4.5</v>
      </c>
      <c r="L115" s="8">
        <f>SUMIFS('Eurostat comsumption'!L$2:L$185,'Eurostat comsumption'!$C$2:$C$185,$C115,'Eurostat comsumption'!$D$2:$D$185,$D115)</f>
        <v>6.9</v>
      </c>
      <c r="M115" s="8">
        <f>SUMIFS('Eurostat comsumption'!M$2:M$185,'Eurostat comsumption'!$C$2:$C$185,$C115,'Eurostat comsumption'!$D$2:$D$185,$D115)</f>
        <v>9</v>
      </c>
      <c r="N115" s="8">
        <f>SUMIFS('Eurostat comsumption'!N$2:N$185,'Eurostat comsumption'!$C$2:$C$185,$C115,'Eurostat comsumption'!$D$2:$D$185,$D115)</f>
        <v>9.4</v>
      </c>
      <c r="O115" s="8">
        <f>SUMIFS('Eurostat comsumption'!O$2:O$185,'Eurostat comsumption'!$C$2:$C$185,$C115,'Eurostat comsumption'!$D$2:$D$185,$D115)</f>
        <v>11.1</v>
      </c>
      <c r="P115" s="8">
        <f>SUMIFS('Eurostat comsumption'!P$2:P$185,'Eurostat comsumption'!$C$2:$C$185,$C115,'Eurostat comsumption'!$D$2:$D$185,$D115)</f>
        <v>10.4</v>
      </c>
      <c r="Q115" s="8">
        <f>SUMIFS('Eurostat comsumption'!Q$2:Q$185,'Eurostat comsumption'!$C$2:$C$185,$C115,'Eurostat comsumption'!$D$2:$D$185,$D115)</f>
        <v>11.5</v>
      </c>
      <c r="R115" s="8">
        <f>SUMIFS('Eurostat comsumption'!R$2:R$185,'Eurostat comsumption'!$C$2:$C$185,$C115,'Eurostat comsumption'!$D$2:$D$185,$D115)</f>
        <v>12</v>
      </c>
      <c r="S115" s="8">
        <f>SUMIFS('Eurostat comsumption'!S$2:S$185,'Eurostat comsumption'!$C$2:$C$185,$C115,'Eurostat comsumption'!$D$2:$D$185,$D115)</f>
        <v>12</v>
      </c>
      <c r="T115" s="8">
        <f>SUMIFS('Eurostat comsumption'!T$2:T$185,'Eurostat comsumption'!$C$2:$C$185,$C115,'Eurostat comsumption'!$D$2:$D$185,$D115)</f>
        <v>12.5</v>
      </c>
      <c r="U115" s="8">
        <f>SUMIFS('Eurostat comsumption'!U$2:U$185,'Eurostat comsumption'!$C$2:$C$185,$C115,'Eurostat comsumption'!$D$2:$D$185,$D115)</f>
        <v>12.6</v>
      </c>
      <c r="V115" s="8">
        <f>SUMIFS('Eurostat comsumption'!V$2:V$185,'Eurostat comsumption'!$C$2:$C$185,$C115,'Eurostat comsumption'!$D$2:$D$185,$D115)</f>
        <v>12</v>
      </c>
      <c r="W115" s="8">
        <f>SUMIFS('Eurostat comsumption'!W$2:W$185,'Eurostat comsumption'!$C$2:$C$185,$C115,'Eurostat comsumption'!$D$2:$D$185,$D115)</f>
        <v>12.4</v>
      </c>
      <c r="X115" s="8">
        <f>SUMIFS('Eurostat comsumption'!X$2:X$185,'Eurostat comsumption'!$C$2:$C$185,$C115,'Eurostat comsumption'!$D$2:$D$185,$D115)</f>
        <v>12.1</v>
      </c>
      <c r="Y115" s="8">
        <f>SUMIFS('Eurostat comsumption'!Y$2:Y$185,'Eurostat comsumption'!$C$2:$C$185,$C115,'Eurostat comsumption'!$D$2:$D$185,$D115)</f>
        <v>13</v>
      </c>
      <c r="Z115" s="8">
        <f>SUMIFS('Eurostat comsumption'!Z$2:Z$185,'Eurostat comsumption'!$C$2:$C$185,$C115,'Eurostat comsumption'!$D$2:$D$185,$D115)</f>
        <v>19.100000000000001</v>
      </c>
      <c r="AA115">
        <f>Z115*(1+'RAW data extract'!AA$82)</f>
        <v>18.951693870115427</v>
      </c>
      <c r="AB115">
        <f>AA115*(1+'RAW data extract'!AB$82)</f>
        <v>18.812702074831979</v>
      </c>
      <c r="AC115">
        <f>AB115*(1+'RAW data extract'!AC$82)</f>
        <v>18.65783550510081</v>
      </c>
      <c r="AD115">
        <f>AC115*(1+'RAW data extract'!AD$82)</f>
        <v>18.490815082516843</v>
      </c>
      <c r="AE115">
        <f>AD115*(1+'RAW data extract'!AE$82)</f>
        <v>18.284520915223666</v>
      </c>
      <c r="AF115">
        <f>AE115*(1+'RAW data extract'!AF$82)</f>
        <v>18.067988692121592</v>
      </c>
      <c r="AG115">
        <f>AF115*(1+'RAW data extract'!AG$82)</f>
        <v>17.836828096031823</v>
      </c>
      <c r="AH115">
        <f>AG115*(1+'RAW data extract'!AH$82)</f>
        <v>17.568103442978558</v>
      </c>
      <c r="AI115">
        <f>AH115*(1+'RAW data extract'!AI$82)</f>
        <v>17.255712336510395</v>
      </c>
      <c r="AJ115">
        <f>AI115*(1+'RAW data extract'!AJ$82)</f>
        <v>16.896638322794651</v>
      </c>
      <c r="AK115">
        <f>AJ115*(1+'RAW data extract'!AK$82)</f>
        <v>16.46518625093751</v>
      </c>
      <c r="AL115">
        <f>AK115*(1+'RAW data extract'!AL$82)</f>
        <v>15.991829575172545</v>
      </c>
      <c r="AM115">
        <f>AL115*(1+'RAW data extract'!AM$82)</f>
        <v>15.485874122386255</v>
      </c>
      <c r="AN115">
        <f>AM115*(1+'RAW data extract'!AN$82)</f>
        <v>14.972176184875391</v>
      </c>
      <c r="AO115">
        <f>AN115*(1+'RAW data extract'!AO$82)</f>
        <v>14.453323285917332</v>
      </c>
      <c r="AP115">
        <f>AO115*(1+'RAW data extract'!AP$82)</f>
        <v>13.934428940235202</v>
      </c>
      <c r="AQ115">
        <f>AP115*(1+'RAW data extract'!AQ$82)</f>
        <v>13.418496704161084</v>
      </c>
      <c r="AR115">
        <f>AQ115*(1+'RAW data extract'!AR$82)</f>
        <v>12.927214434520129</v>
      </c>
      <c r="AS115">
        <f>AR115*(1+'RAW data extract'!AS$82)</f>
        <v>12.4454394000077</v>
      </c>
      <c r="AT115">
        <f>AS115*(1+'RAW data extract'!AT$82)</f>
        <v>11.977046736212804</v>
      </c>
      <c r="AU115">
        <f>AT115*(1+'RAW data extract'!AU$82)</f>
        <v>11.508654072417906</v>
      </c>
      <c r="AV115">
        <f>AU115*(1+'RAW data extract'!AV$82)</f>
        <v>11.040261408623008</v>
      </c>
      <c r="AW115">
        <f>AV115*(1+'RAW data extract'!AW$82)</f>
        <v>10.571868744828114</v>
      </c>
      <c r="AX115">
        <f>AW115*(1+'RAW data extract'!AX$82)</f>
        <v>10.105358172291927</v>
      </c>
      <c r="AY115">
        <f>AX115*(1+'RAW data extract'!AY$82)</f>
        <v>9.6350003244758735</v>
      </c>
      <c r="AZ115">
        <f>AY115*(1+'RAW data extract'!AZ$82)</f>
        <v>9.161172192600052</v>
      </c>
      <c r="BA115">
        <f>AZ115*(1+'RAW data extract'!BA$82)</f>
        <v>8.6955558694886079</v>
      </c>
      <c r="BB115">
        <f>BA115*(1+'RAW data extract'!BB$82)</f>
        <v>8.2247475416256499</v>
      </c>
      <c r="BC115">
        <f>BB115*(1+'RAW data extract'!BC$82)</f>
        <v>7.7541671052004864</v>
      </c>
      <c r="BD115">
        <f>BC115*(1+'RAW data extract'!BD$82)</f>
        <v>7.2847012798206343</v>
      </c>
      <c r="BE115">
        <f>BD115*(1+'RAW data extract'!BE$82)</f>
        <v>6.8157696207930591</v>
      </c>
      <c r="BF115">
        <f>BE115*(1+'RAW data extract'!BF$82)</f>
        <v>6.8157696207930591</v>
      </c>
      <c r="BG115">
        <f>BF115*(1+'RAW data extract'!BG$82)</f>
        <v>6.8157696207930591</v>
      </c>
      <c r="BH115">
        <f>BG115*(1+'RAW data extract'!BH$82)</f>
        <v>6.8157696207930591</v>
      </c>
    </row>
    <row r="116" spans="1:60" x14ac:dyDescent="0.3">
      <c r="A116" s="4" t="s">
        <v>9</v>
      </c>
      <c r="B116" s="4" t="s">
        <v>10</v>
      </c>
      <c r="C116" s="4" t="s">
        <v>37</v>
      </c>
      <c r="D116" s="4" t="s">
        <v>18</v>
      </c>
      <c r="E116" s="4" t="s">
        <v>13</v>
      </c>
      <c r="F116" s="4" t="s">
        <v>14</v>
      </c>
      <c r="G116" s="4" t="s">
        <v>14</v>
      </c>
      <c r="H116" s="4" t="s">
        <v>15</v>
      </c>
      <c r="I116" s="4" t="s">
        <v>16</v>
      </c>
      <c r="J116" s="8">
        <f>SUMIFS('Eurostat comsumption'!J$2:J$185,'Eurostat comsumption'!$C$2:$C$185,$C116,'Eurostat comsumption'!$D$2:$D$185,$D116)</f>
        <v>0</v>
      </c>
      <c r="K116" s="8">
        <f>SUMIFS('Eurostat comsumption'!K$2:K$185,'Eurostat comsumption'!$C$2:$C$185,$C116,'Eurostat comsumption'!$D$2:$D$185,$D116)</f>
        <v>0</v>
      </c>
      <c r="L116" s="8">
        <f>SUMIFS('Eurostat comsumption'!L$2:L$185,'Eurostat comsumption'!$C$2:$C$185,$C116,'Eurostat comsumption'!$D$2:$D$185,$D116)</f>
        <v>0</v>
      </c>
      <c r="M116" s="8">
        <f>SUMIFS('Eurostat comsumption'!M$2:M$185,'Eurostat comsumption'!$C$2:$C$185,$C116,'Eurostat comsumption'!$D$2:$D$185,$D116)</f>
        <v>0</v>
      </c>
      <c r="N116" s="8">
        <f>SUMIFS('Eurostat comsumption'!N$2:N$185,'Eurostat comsumption'!$C$2:$C$185,$C116,'Eurostat comsumption'!$D$2:$D$185,$D116)</f>
        <v>0</v>
      </c>
      <c r="O116" s="8">
        <f>SUMIFS('Eurostat comsumption'!O$2:O$185,'Eurostat comsumption'!$C$2:$C$185,$C116,'Eurostat comsumption'!$D$2:$D$185,$D116)</f>
        <v>0</v>
      </c>
      <c r="P116" s="8">
        <f>SUMIFS('Eurostat comsumption'!P$2:P$185,'Eurostat comsumption'!$C$2:$C$185,$C116,'Eurostat comsumption'!$D$2:$D$185,$D116)</f>
        <v>0</v>
      </c>
      <c r="Q116" s="8">
        <f>SUMIFS('Eurostat comsumption'!Q$2:Q$185,'Eurostat comsumption'!$C$2:$C$185,$C116,'Eurostat comsumption'!$D$2:$D$185,$D116)</f>
        <v>0</v>
      </c>
      <c r="R116" s="8">
        <f>SUMIFS('Eurostat comsumption'!R$2:R$185,'Eurostat comsumption'!$C$2:$C$185,$C116,'Eurostat comsumption'!$D$2:$D$185,$D116)</f>
        <v>0</v>
      </c>
      <c r="S116" s="8">
        <f>SUMIFS('Eurostat comsumption'!S$2:S$185,'Eurostat comsumption'!$C$2:$C$185,$C116,'Eurostat comsumption'!$D$2:$D$185,$D116)</f>
        <v>0</v>
      </c>
      <c r="T116" s="8">
        <f>SUMIFS('Eurostat comsumption'!T$2:T$185,'Eurostat comsumption'!$C$2:$C$185,$C116,'Eurostat comsumption'!$D$2:$D$185,$D116)</f>
        <v>0</v>
      </c>
      <c r="U116" s="8">
        <f>SUMIFS('Eurostat comsumption'!U$2:U$185,'Eurostat comsumption'!$C$2:$C$185,$C116,'Eurostat comsumption'!$D$2:$D$185,$D116)</f>
        <v>0</v>
      </c>
      <c r="V116" s="8">
        <f>SUMIFS('Eurostat comsumption'!V$2:V$185,'Eurostat comsumption'!$C$2:$C$185,$C116,'Eurostat comsumption'!$D$2:$D$185,$D116)</f>
        <v>0</v>
      </c>
      <c r="W116" s="8">
        <f>SUMIFS('Eurostat comsumption'!W$2:W$185,'Eurostat comsumption'!$C$2:$C$185,$C116,'Eurostat comsumption'!$D$2:$D$185,$D116)</f>
        <v>0</v>
      </c>
      <c r="X116" s="8">
        <f>SUMIFS('Eurostat comsumption'!X$2:X$185,'Eurostat comsumption'!$C$2:$C$185,$C116,'Eurostat comsumption'!$D$2:$D$185,$D116)</f>
        <v>0</v>
      </c>
      <c r="Y116" s="8">
        <f>SUMIFS('Eurostat comsumption'!Y$2:Y$185,'Eurostat comsumption'!$C$2:$C$185,$C116,'Eurostat comsumption'!$D$2:$D$185,$D116)</f>
        <v>0</v>
      </c>
      <c r="Z116" s="8">
        <f>SUMIFS('Eurostat comsumption'!Z$2:Z$185,'Eurostat comsumption'!$C$2:$C$185,$C116,'Eurostat comsumption'!$D$2:$D$185,$D116)</f>
        <v>0</v>
      </c>
      <c r="AA116">
        <f>Z116*(1+'RAW data extract'!AA$82)</f>
        <v>0</v>
      </c>
      <c r="AB116">
        <f>AA116*(1+'RAW data extract'!AB$82)</f>
        <v>0</v>
      </c>
      <c r="AC116">
        <f>AB116*(1+'RAW data extract'!AC$82)</f>
        <v>0</v>
      </c>
      <c r="AD116">
        <f>AC116*(1+'RAW data extract'!AD$82)</f>
        <v>0</v>
      </c>
      <c r="AE116">
        <f>AD116*(1+'RAW data extract'!AE$82)</f>
        <v>0</v>
      </c>
      <c r="AF116">
        <f>AE116*(1+'RAW data extract'!AF$82)</f>
        <v>0</v>
      </c>
      <c r="AG116">
        <f>AF116*(1+'RAW data extract'!AG$82)</f>
        <v>0</v>
      </c>
      <c r="AH116">
        <f>AG116*(1+'RAW data extract'!AH$82)</f>
        <v>0</v>
      </c>
      <c r="AI116">
        <f>AH116*(1+'RAW data extract'!AI$82)</f>
        <v>0</v>
      </c>
      <c r="AJ116">
        <f>AI116*(1+'RAW data extract'!AJ$82)</f>
        <v>0</v>
      </c>
      <c r="AK116">
        <f>AJ116*(1+'RAW data extract'!AK$82)</f>
        <v>0</v>
      </c>
      <c r="AL116">
        <f>AK116*(1+'RAW data extract'!AL$82)</f>
        <v>0</v>
      </c>
      <c r="AM116">
        <f>AL116*(1+'RAW data extract'!AM$82)</f>
        <v>0</v>
      </c>
      <c r="AN116">
        <f>AM116*(1+'RAW data extract'!AN$82)</f>
        <v>0</v>
      </c>
      <c r="AO116">
        <f>AN116*(1+'RAW data extract'!AO$82)</f>
        <v>0</v>
      </c>
      <c r="AP116">
        <f>AO116*(1+'RAW data extract'!AP$82)</f>
        <v>0</v>
      </c>
      <c r="AQ116">
        <f>AP116*(1+'RAW data extract'!AQ$82)</f>
        <v>0</v>
      </c>
      <c r="AR116">
        <f>AQ116*(1+'RAW data extract'!AR$82)</f>
        <v>0</v>
      </c>
      <c r="AS116">
        <f>AR116*(1+'RAW data extract'!AS$82)</f>
        <v>0</v>
      </c>
      <c r="AT116">
        <f>AS116*(1+'RAW data extract'!AT$82)</f>
        <v>0</v>
      </c>
      <c r="AU116">
        <f>AT116*(1+'RAW data extract'!AU$82)</f>
        <v>0</v>
      </c>
      <c r="AV116">
        <f>AU116*(1+'RAW data extract'!AV$82)</f>
        <v>0</v>
      </c>
      <c r="AW116">
        <f>AV116*(1+'RAW data extract'!AW$82)</f>
        <v>0</v>
      </c>
      <c r="AX116">
        <f>AW116*(1+'RAW data extract'!AX$82)</f>
        <v>0</v>
      </c>
      <c r="AY116">
        <f>AX116*(1+'RAW data extract'!AY$82)</f>
        <v>0</v>
      </c>
      <c r="AZ116">
        <f>AY116*(1+'RAW data extract'!AZ$82)</f>
        <v>0</v>
      </c>
      <c r="BA116">
        <f>AZ116*(1+'RAW data extract'!BA$82)</f>
        <v>0</v>
      </c>
      <c r="BB116">
        <f>BA116*(1+'RAW data extract'!BB$82)</f>
        <v>0</v>
      </c>
      <c r="BC116">
        <f>BB116*(1+'RAW data extract'!BC$82)</f>
        <v>0</v>
      </c>
      <c r="BD116">
        <f>BC116*(1+'RAW data extract'!BD$82)</f>
        <v>0</v>
      </c>
      <c r="BE116">
        <f>BD116*(1+'RAW data extract'!BE$82)</f>
        <v>0</v>
      </c>
      <c r="BF116">
        <f>BE116*(1+'RAW data extract'!BF$82)</f>
        <v>0</v>
      </c>
      <c r="BG116">
        <f>BF116*(1+'RAW data extract'!BG$82)</f>
        <v>0</v>
      </c>
      <c r="BH116">
        <f>BG116*(1+'RAW data extract'!BH$82)</f>
        <v>0</v>
      </c>
    </row>
    <row r="117" spans="1:60" x14ac:dyDescent="0.3">
      <c r="A117" s="4" t="s">
        <v>9</v>
      </c>
      <c r="B117" s="4" t="s">
        <v>10</v>
      </c>
      <c r="C117" s="4" t="s">
        <v>37</v>
      </c>
      <c r="D117" s="4" t="s">
        <v>19</v>
      </c>
      <c r="E117" s="4" t="s">
        <v>13</v>
      </c>
      <c r="F117" s="4" t="s">
        <v>14</v>
      </c>
      <c r="G117" s="4" t="s">
        <v>14</v>
      </c>
      <c r="H117" s="4" t="s">
        <v>15</v>
      </c>
      <c r="I117" s="4" t="s">
        <v>16</v>
      </c>
      <c r="J117" s="8">
        <f>SUMIFS('Eurostat comsumption'!J$2:J$185,'Eurostat comsumption'!$C$2:$C$185,$C117,'Eurostat comsumption'!$D$2:$D$185,$D117)</f>
        <v>31</v>
      </c>
      <c r="K117" s="8">
        <f>SUMIFS('Eurostat comsumption'!K$2:K$185,'Eurostat comsumption'!$C$2:$C$185,$C117,'Eurostat comsumption'!$D$2:$D$185,$D117)</f>
        <v>30.8</v>
      </c>
      <c r="L117" s="8">
        <f>SUMIFS('Eurostat comsumption'!L$2:L$185,'Eurostat comsumption'!$C$2:$C$185,$C117,'Eurostat comsumption'!$D$2:$D$185,$D117)</f>
        <v>35.299999999999997</v>
      </c>
      <c r="M117" s="8">
        <f>SUMIFS('Eurostat comsumption'!M$2:M$185,'Eurostat comsumption'!$C$2:$C$185,$C117,'Eurostat comsumption'!$D$2:$D$185,$D117)</f>
        <v>37.4</v>
      </c>
      <c r="N117" s="8">
        <f>SUMIFS('Eurostat comsumption'!N$2:N$185,'Eurostat comsumption'!$C$2:$C$185,$C117,'Eurostat comsumption'!$D$2:$D$185,$D117)</f>
        <v>39.9</v>
      </c>
      <c r="O117" s="8">
        <f>SUMIFS('Eurostat comsumption'!O$2:O$185,'Eurostat comsumption'!$C$2:$C$185,$C117,'Eurostat comsumption'!$D$2:$D$185,$D117)</f>
        <v>40.6</v>
      </c>
      <c r="P117" s="8">
        <f>SUMIFS('Eurostat comsumption'!P$2:P$185,'Eurostat comsumption'!$C$2:$C$185,$C117,'Eurostat comsumption'!$D$2:$D$185,$D117)</f>
        <v>43.7</v>
      </c>
      <c r="Q117" s="8">
        <f>SUMIFS('Eurostat comsumption'!Q$2:Q$185,'Eurostat comsumption'!$C$2:$C$185,$C117,'Eurostat comsumption'!$D$2:$D$185,$D117)</f>
        <v>42.8</v>
      </c>
      <c r="R117" s="8">
        <f>SUMIFS('Eurostat comsumption'!R$2:R$185,'Eurostat comsumption'!$C$2:$C$185,$C117,'Eurostat comsumption'!$D$2:$D$185,$D117)</f>
        <v>43.2</v>
      </c>
      <c r="S117" s="8">
        <f>SUMIFS('Eurostat comsumption'!S$2:S$185,'Eurostat comsumption'!$C$2:$C$185,$C117,'Eurostat comsumption'!$D$2:$D$185,$D117)</f>
        <v>41.5</v>
      </c>
      <c r="T117" s="8">
        <f>SUMIFS('Eurostat comsumption'!T$2:T$185,'Eurostat comsumption'!$C$2:$C$185,$C117,'Eurostat comsumption'!$D$2:$D$185,$D117)</f>
        <v>40.799999999999997</v>
      </c>
      <c r="U117" s="8">
        <f>SUMIFS('Eurostat comsumption'!U$2:U$185,'Eurostat comsumption'!$C$2:$C$185,$C117,'Eurostat comsumption'!$D$2:$D$185,$D117)</f>
        <v>34.700000000000003</v>
      </c>
      <c r="V117" s="8">
        <f>SUMIFS('Eurostat comsumption'!V$2:V$185,'Eurostat comsumption'!$C$2:$C$185,$C117,'Eurostat comsumption'!$D$2:$D$185,$D117)</f>
        <v>34.5</v>
      </c>
      <c r="W117" s="8">
        <f>SUMIFS('Eurostat comsumption'!W$2:W$185,'Eurostat comsumption'!$C$2:$C$185,$C117,'Eurostat comsumption'!$D$2:$D$185,$D117)</f>
        <v>25.9</v>
      </c>
      <c r="X117" s="8">
        <f>SUMIFS('Eurostat comsumption'!X$2:X$185,'Eurostat comsumption'!$C$2:$C$185,$C117,'Eurostat comsumption'!$D$2:$D$185,$D117)</f>
        <v>26</v>
      </c>
      <c r="Y117" s="8">
        <f>SUMIFS('Eurostat comsumption'!Y$2:Y$185,'Eurostat comsumption'!$C$2:$C$185,$C117,'Eurostat comsumption'!$D$2:$D$185,$D117)</f>
        <v>26.5</v>
      </c>
      <c r="Z117" s="8">
        <f>SUMIFS('Eurostat comsumption'!Z$2:Z$185,'Eurostat comsumption'!$C$2:$C$185,$C117,'Eurostat comsumption'!$D$2:$D$185,$D117)</f>
        <v>33.1</v>
      </c>
      <c r="AA117">
        <f>Z117*(1+'RAW data extract'!AA$82)</f>
        <v>32.842987806325688</v>
      </c>
      <c r="AB117">
        <f>AA117*(1+'RAW data extract'!AB$82)</f>
        <v>32.602117208216676</v>
      </c>
      <c r="AC117">
        <f>AB117*(1+'RAW data extract'!AC$82)</f>
        <v>32.333735875331769</v>
      </c>
      <c r="AD117">
        <f>AC117*(1+'RAW data extract'!AD$82)</f>
        <v>32.044292106351179</v>
      </c>
      <c r="AE117">
        <f>AD117*(1+'RAW data extract'!AE$82)</f>
        <v>31.686787554654629</v>
      </c>
      <c r="AF117">
        <f>AE117*(1+'RAW data extract'!AF$82)</f>
        <v>31.311540613048415</v>
      </c>
      <c r="AG117">
        <f>AF117*(1+'RAW data extract'!AG$82)</f>
        <v>30.910942930819548</v>
      </c>
      <c r="AH117">
        <f>AG117*(1+'RAW data extract'!AH$82)</f>
        <v>30.445247327884307</v>
      </c>
      <c r="AI117">
        <f>AH117*(1+'RAW data extract'!AI$82)</f>
        <v>29.903878447041574</v>
      </c>
      <c r="AJ117">
        <f>AI117*(1+'RAW data extract'!AJ$82)</f>
        <v>29.281608821178164</v>
      </c>
      <c r="AK117">
        <f>AJ117*(1+'RAW data extract'!AK$82)</f>
        <v>28.533909157383853</v>
      </c>
      <c r="AL117">
        <f>AK117*(1+'RAW data extract'!AL$82)</f>
        <v>27.713589473204777</v>
      </c>
      <c r="AM117">
        <f>AL117*(1+'RAW data extract'!AM$82)</f>
        <v>26.83677662047042</v>
      </c>
      <c r="AN117">
        <f>AM117*(1+'RAW data extract'!AN$82)</f>
        <v>25.946546163318086</v>
      </c>
      <c r="AO117">
        <f>AN117*(1+'RAW data extract'!AO$82)</f>
        <v>25.047382238945744</v>
      </c>
      <c r="AP117">
        <f>AO117*(1+'RAW data extract'!AP$82)</f>
        <v>24.14814648805158</v>
      </c>
      <c r="AQ117">
        <f>AP117*(1+'RAW data extract'!AQ$82)</f>
        <v>23.254044026582822</v>
      </c>
      <c r="AR117">
        <f>AQ117*(1+'RAW data extract'!AR$82)</f>
        <v>22.402659569770488</v>
      </c>
      <c r="AS117">
        <f>AR117*(1+'RAW data extract'!AS$82)</f>
        <v>21.567751002107588</v>
      </c>
      <c r="AT117">
        <f>AS117*(1+'RAW data extract'!AT$82)</f>
        <v>20.756033872703867</v>
      </c>
      <c r="AU117">
        <f>AT117*(1+'RAW data extract'!AU$82)</f>
        <v>19.944316743300146</v>
      </c>
      <c r="AV117">
        <f>AU117*(1+'RAW data extract'!AV$82)</f>
        <v>19.132599613896424</v>
      </c>
      <c r="AW117">
        <f>AV117*(1+'RAW data extract'!AW$82)</f>
        <v>18.320882484492707</v>
      </c>
      <c r="AX117">
        <f>AW117*(1+'RAW data extract'!AX$82)</f>
        <v>17.512426989678687</v>
      </c>
      <c r="AY117">
        <f>AX117*(1+'RAW data extract'!AY$82)</f>
        <v>16.697304227233065</v>
      </c>
      <c r="AZ117">
        <f>AY117*(1+'RAW data extract'!AZ$82)</f>
        <v>15.876167517018946</v>
      </c>
      <c r="BA117">
        <f>AZ117*(1+'RAW data extract'!BA$82)</f>
        <v>15.0692617424122</v>
      </c>
      <c r="BB117">
        <f>BA117*(1+'RAW data extract'!BB$82)</f>
        <v>14.253358305120894</v>
      </c>
      <c r="BC117">
        <f>BB117*(1+'RAW data extract'!BC$82)</f>
        <v>13.437849800111842</v>
      </c>
      <c r="BD117">
        <f>BC117*(1+'RAW data extract'!BD$82)</f>
        <v>12.624272898537333</v>
      </c>
      <c r="BE117">
        <f>BD117*(1+'RAW data extract'!BE$82)</f>
        <v>11.811621698861273</v>
      </c>
      <c r="BF117">
        <f>BE117*(1+'RAW data extract'!BF$82)</f>
        <v>11.811621698861273</v>
      </c>
      <c r="BG117">
        <f>BF117*(1+'RAW data extract'!BG$82)</f>
        <v>11.811621698861273</v>
      </c>
      <c r="BH117">
        <f>BG117*(1+'RAW data extract'!BH$82)</f>
        <v>11.811621698861273</v>
      </c>
    </row>
    <row r="118" spans="1:60" x14ac:dyDescent="0.3">
      <c r="A118" s="4" t="s">
        <v>9</v>
      </c>
      <c r="B118" s="4" t="s">
        <v>10</v>
      </c>
      <c r="C118" s="4" t="s">
        <v>37</v>
      </c>
      <c r="D118" s="4" t="s">
        <v>20</v>
      </c>
      <c r="E118" s="4" t="s">
        <v>13</v>
      </c>
      <c r="F118" s="4" t="s">
        <v>14</v>
      </c>
      <c r="G118" s="4" t="s">
        <v>14</v>
      </c>
      <c r="H118" s="4" t="s">
        <v>15</v>
      </c>
      <c r="I118" s="4" t="s">
        <v>16</v>
      </c>
      <c r="J118" s="8">
        <f>SUMIFS('Eurostat comsumption'!J$2:J$185,'Eurostat comsumption'!$C$2:$C$185,$C118,'Eurostat comsumption'!$D$2:$D$185,$D118)</f>
        <v>0</v>
      </c>
      <c r="K118" s="8">
        <f>SUMIFS('Eurostat comsumption'!K$2:K$185,'Eurostat comsumption'!$C$2:$C$185,$C118,'Eurostat comsumption'!$D$2:$D$185,$D118)</f>
        <v>0</v>
      </c>
      <c r="L118" s="8">
        <f>SUMIFS('Eurostat comsumption'!L$2:L$185,'Eurostat comsumption'!$C$2:$C$185,$C118,'Eurostat comsumption'!$D$2:$D$185,$D118)</f>
        <v>0</v>
      </c>
      <c r="M118" s="8">
        <f>SUMIFS('Eurostat comsumption'!M$2:M$185,'Eurostat comsumption'!$C$2:$C$185,$C118,'Eurostat comsumption'!$D$2:$D$185,$D118)</f>
        <v>0</v>
      </c>
      <c r="N118" s="8">
        <f>SUMIFS('Eurostat comsumption'!N$2:N$185,'Eurostat comsumption'!$C$2:$C$185,$C118,'Eurostat comsumption'!$D$2:$D$185,$D118)</f>
        <v>0</v>
      </c>
      <c r="O118" s="8">
        <f>SUMIFS('Eurostat comsumption'!O$2:O$185,'Eurostat comsumption'!$C$2:$C$185,$C118,'Eurostat comsumption'!$D$2:$D$185,$D118)</f>
        <v>0</v>
      </c>
      <c r="P118" s="8">
        <f>SUMIFS('Eurostat comsumption'!P$2:P$185,'Eurostat comsumption'!$C$2:$C$185,$C118,'Eurostat comsumption'!$D$2:$D$185,$D118)</f>
        <v>70.7</v>
      </c>
      <c r="Q118" s="8">
        <f>SUMIFS('Eurostat comsumption'!Q$2:Q$185,'Eurostat comsumption'!$C$2:$C$185,$C118,'Eurostat comsumption'!$D$2:$D$185,$D118)</f>
        <v>121.9</v>
      </c>
      <c r="R118" s="8">
        <f>SUMIFS('Eurostat comsumption'!R$2:R$185,'Eurostat comsumption'!$C$2:$C$185,$C118,'Eurostat comsumption'!$D$2:$D$185,$D118)</f>
        <v>125.6</v>
      </c>
      <c r="S118" s="8">
        <f>SUMIFS('Eurostat comsumption'!S$2:S$185,'Eurostat comsumption'!$C$2:$C$185,$C118,'Eurostat comsumption'!$D$2:$D$185,$D118)</f>
        <v>208.1</v>
      </c>
      <c r="T118" s="8">
        <f>SUMIFS('Eurostat comsumption'!T$2:T$185,'Eurostat comsumption'!$C$2:$C$185,$C118,'Eurostat comsumption'!$D$2:$D$185,$D118)</f>
        <v>309.10000000000002</v>
      </c>
      <c r="U118" s="8">
        <f>SUMIFS('Eurostat comsumption'!U$2:U$185,'Eurostat comsumption'!$C$2:$C$185,$C118,'Eurostat comsumption'!$D$2:$D$185,$D118)</f>
        <v>293.10000000000002</v>
      </c>
      <c r="V118" s="8">
        <f>SUMIFS('Eurostat comsumption'!V$2:V$185,'Eurostat comsumption'!$C$2:$C$185,$C118,'Eurostat comsumption'!$D$2:$D$185,$D118)</f>
        <v>273.3</v>
      </c>
      <c r="W118" s="8">
        <f>SUMIFS('Eurostat comsumption'!W$2:W$185,'Eurostat comsumption'!$C$2:$C$185,$C118,'Eurostat comsumption'!$D$2:$D$185,$D118)</f>
        <v>261.39999999999998</v>
      </c>
      <c r="X118" s="8">
        <f>SUMIFS('Eurostat comsumption'!X$2:X$185,'Eurostat comsumption'!$C$2:$C$185,$C118,'Eurostat comsumption'!$D$2:$D$185,$D118)</f>
        <v>261.2</v>
      </c>
      <c r="Y118" s="8">
        <f>SUMIFS('Eurostat comsumption'!Y$2:Y$185,'Eurostat comsumption'!$C$2:$C$185,$C118,'Eurostat comsumption'!$D$2:$D$185,$D118)</f>
        <v>327.7</v>
      </c>
      <c r="Z118" s="8">
        <f>SUMIFS('Eurostat comsumption'!Z$2:Z$185,'Eurostat comsumption'!$C$2:$C$185,$C118,'Eurostat comsumption'!$D$2:$D$185,$D118)</f>
        <v>264.5</v>
      </c>
      <c r="AA118">
        <f>Z118*(1+'RAW data extract'!AA$82)</f>
        <v>262.44623186625813</v>
      </c>
      <c r="AB118">
        <f>AA118*(1+'RAW data extract'!AB$82)</f>
        <v>260.52145019858943</v>
      </c>
      <c r="AC118">
        <f>AB118*(1+'RAW data extract'!AC$82)</f>
        <v>258.37683199472059</v>
      </c>
      <c r="AD118">
        <f>AC118*(1+'RAW data extract'!AD$82)</f>
        <v>256.06390520029868</v>
      </c>
      <c r="AE118">
        <f>AD118*(1+'RAW data extract'!AE$82)</f>
        <v>253.20710900924919</v>
      </c>
      <c r="AF118">
        <f>AE118*(1+'RAW data extract'!AF$82)</f>
        <v>250.20853450608172</v>
      </c>
      <c r="AG118">
        <f>AF118*(1+'RAW data extract'!AG$82)</f>
        <v>247.00738384295377</v>
      </c>
      <c r="AH118">
        <f>AG118*(1+'RAW data extract'!AH$82)</f>
        <v>243.28603982554074</v>
      </c>
      <c r="AI118">
        <f>AH118*(1+'RAW data extract'!AI$82)</f>
        <v>238.95999544539262</v>
      </c>
      <c r="AJ118">
        <f>AI118*(1+'RAW data extract'!AJ$82)</f>
        <v>233.98747834445993</v>
      </c>
      <c r="AK118">
        <f>AJ118*(1+'RAW data extract'!AK$82)</f>
        <v>228.01265776821836</v>
      </c>
      <c r="AL118">
        <f>AK118*(1+'RAW data extract'!AL$82)</f>
        <v>221.45753521639463</v>
      </c>
      <c r="AM118">
        <f>AL118*(1+'RAW data extract'!AM$82)</f>
        <v>214.45097933880439</v>
      </c>
      <c r="AN118">
        <f>AM118*(1+'RAW data extract'!AN$82)</f>
        <v>207.33720423557804</v>
      </c>
      <c r="AO118">
        <f>AN118*(1+'RAW data extract'!AO$82)</f>
        <v>200.15204236257247</v>
      </c>
      <c r="AP118">
        <f>AO118*(1+'RAW data extract'!AP$82)</f>
        <v>192.966306528388</v>
      </c>
      <c r="AQ118">
        <f>AP118*(1+'RAW data extract'!AQ$82)</f>
        <v>185.82159048432496</v>
      </c>
      <c r="AR118">
        <f>AQ118*(1+'RAW data extract'!AR$82)</f>
        <v>179.01823130526566</v>
      </c>
      <c r="AS118">
        <f>AR118*(1+'RAW data extract'!AS$82)</f>
        <v>172.34652991110138</v>
      </c>
      <c r="AT118">
        <f>AS118*(1+'RAW data extract'!AT$82)</f>
        <v>165.86014982870608</v>
      </c>
      <c r="AU118">
        <f>AT118*(1+'RAW data extract'!AU$82)</f>
        <v>159.37376974631078</v>
      </c>
      <c r="AV118">
        <f>AU118*(1+'RAW data extract'!AV$82)</f>
        <v>152.88738966391549</v>
      </c>
      <c r="AW118">
        <f>AV118*(1+'RAW data extract'!AW$82)</f>
        <v>146.40100958152021</v>
      </c>
      <c r="AX118">
        <f>AW118*(1+'RAW data extract'!AX$82)</f>
        <v>139.94069301419972</v>
      </c>
      <c r="AY118">
        <f>AX118*(1+'RAW data extract'!AY$82)</f>
        <v>133.42709873423397</v>
      </c>
      <c r="AZ118">
        <f>AY118*(1+'RAW data extract'!AZ$82)</f>
        <v>126.86544737919969</v>
      </c>
      <c r="BA118">
        <f>AZ118*(1+'RAW data extract'!BA$82)</f>
        <v>120.41751452773492</v>
      </c>
      <c r="BB118">
        <f>BA118*(1+'RAW data extract'!BB$82)</f>
        <v>113.89768192460652</v>
      </c>
      <c r="BC118">
        <f>BB118*(1+'RAW data extract'!BC$82)</f>
        <v>107.38100520028947</v>
      </c>
      <c r="BD118">
        <f>BC118*(1+'RAW data extract'!BD$82)</f>
        <v>100.87976379646901</v>
      </c>
      <c r="BE118">
        <f>BD118*(1+'RAW data extract'!BE$82)</f>
        <v>94.385919617788716</v>
      </c>
      <c r="BF118">
        <f>BE118*(1+'RAW data extract'!BF$82)</f>
        <v>94.385919617788716</v>
      </c>
      <c r="BG118">
        <f>BF118*(1+'RAW data extract'!BG$82)</f>
        <v>94.385919617788716</v>
      </c>
      <c r="BH118">
        <f>BG118*(1+'RAW data extract'!BH$82)</f>
        <v>94.385919617788716</v>
      </c>
    </row>
    <row r="119" spans="1:60" x14ac:dyDescent="0.3">
      <c r="A119" s="4" t="s">
        <v>9</v>
      </c>
      <c r="B119" s="4" t="s">
        <v>10</v>
      </c>
      <c r="C119" s="4" t="s">
        <v>37</v>
      </c>
      <c r="D119" s="4" t="s">
        <v>21</v>
      </c>
      <c r="E119" s="4" t="s">
        <v>13</v>
      </c>
      <c r="F119" s="4" t="s">
        <v>14</v>
      </c>
      <c r="G119" s="4" t="s">
        <v>14</v>
      </c>
      <c r="H119" s="4" t="s">
        <v>15</v>
      </c>
      <c r="I119" s="4" t="s">
        <v>16</v>
      </c>
      <c r="J119" s="8">
        <f>SUMIFS('Eurostat comsumption'!J$2:J$185,'Eurostat comsumption'!$C$2:$C$185,$C119,'Eurostat comsumption'!$D$2:$D$185,$D119)</f>
        <v>0</v>
      </c>
      <c r="K119" s="8">
        <f>SUMIFS('Eurostat comsumption'!K$2:K$185,'Eurostat comsumption'!$C$2:$C$185,$C119,'Eurostat comsumption'!$D$2:$D$185,$D119)</f>
        <v>0</v>
      </c>
      <c r="L119" s="8">
        <f>SUMIFS('Eurostat comsumption'!L$2:L$185,'Eurostat comsumption'!$C$2:$C$185,$C119,'Eurostat comsumption'!$D$2:$D$185,$D119)</f>
        <v>0</v>
      </c>
      <c r="M119" s="8">
        <f>SUMIFS('Eurostat comsumption'!M$2:M$185,'Eurostat comsumption'!$C$2:$C$185,$C119,'Eurostat comsumption'!$D$2:$D$185,$D119)</f>
        <v>0</v>
      </c>
      <c r="N119" s="8">
        <f>SUMIFS('Eurostat comsumption'!N$2:N$185,'Eurostat comsumption'!$C$2:$C$185,$C119,'Eurostat comsumption'!$D$2:$D$185,$D119)</f>
        <v>0</v>
      </c>
      <c r="O119" s="8">
        <f>SUMIFS('Eurostat comsumption'!O$2:O$185,'Eurostat comsumption'!$C$2:$C$185,$C119,'Eurostat comsumption'!$D$2:$D$185,$D119)</f>
        <v>0</v>
      </c>
      <c r="P119" s="8">
        <f>SUMIFS('Eurostat comsumption'!P$2:P$185,'Eurostat comsumption'!$C$2:$C$185,$C119,'Eurostat comsumption'!$D$2:$D$185,$D119)</f>
        <v>0</v>
      </c>
      <c r="Q119" s="8">
        <f>SUMIFS('Eurostat comsumption'!Q$2:Q$185,'Eurostat comsumption'!$C$2:$C$185,$C119,'Eurostat comsumption'!$D$2:$D$185,$D119)</f>
        <v>0</v>
      </c>
      <c r="R119" s="8">
        <f>SUMIFS('Eurostat comsumption'!R$2:R$185,'Eurostat comsumption'!$C$2:$C$185,$C119,'Eurostat comsumption'!$D$2:$D$185,$D119)</f>
        <v>0</v>
      </c>
      <c r="S119" s="8">
        <f>SUMIFS('Eurostat comsumption'!S$2:S$185,'Eurostat comsumption'!$C$2:$C$185,$C119,'Eurostat comsumption'!$D$2:$D$185,$D119)</f>
        <v>0</v>
      </c>
      <c r="T119" s="8">
        <f>SUMIFS('Eurostat comsumption'!T$2:T$185,'Eurostat comsumption'!$C$2:$C$185,$C119,'Eurostat comsumption'!$D$2:$D$185,$D119)</f>
        <v>0</v>
      </c>
      <c r="U119" s="8">
        <f>SUMIFS('Eurostat comsumption'!U$2:U$185,'Eurostat comsumption'!$C$2:$C$185,$C119,'Eurostat comsumption'!$D$2:$D$185,$D119)</f>
        <v>0</v>
      </c>
      <c r="V119" s="8">
        <f>SUMIFS('Eurostat comsumption'!V$2:V$185,'Eurostat comsumption'!$C$2:$C$185,$C119,'Eurostat comsumption'!$D$2:$D$185,$D119)</f>
        <v>0</v>
      </c>
      <c r="W119" s="8">
        <f>SUMIFS('Eurostat comsumption'!W$2:W$185,'Eurostat comsumption'!$C$2:$C$185,$C119,'Eurostat comsumption'!$D$2:$D$185,$D119)</f>
        <v>0</v>
      </c>
      <c r="X119" s="8">
        <f>SUMIFS('Eurostat comsumption'!X$2:X$185,'Eurostat comsumption'!$C$2:$C$185,$C119,'Eurostat comsumption'!$D$2:$D$185,$D119)</f>
        <v>0</v>
      </c>
      <c r="Y119" s="8">
        <f>SUMIFS('Eurostat comsumption'!Y$2:Y$185,'Eurostat comsumption'!$C$2:$C$185,$C119,'Eurostat comsumption'!$D$2:$D$185,$D119)</f>
        <v>0</v>
      </c>
      <c r="Z119" s="8">
        <f>SUMIFS('Eurostat comsumption'!Z$2:Z$185,'Eurostat comsumption'!$C$2:$C$185,$C119,'Eurostat comsumption'!$D$2:$D$185,$D119)</f>
        <v>0</v>
      </c>
      <c r="AA119">
        <f>Z119*(1+'RAW data extract'!AA$82)</f>
        <v>0</v>
      </c>
      <c r="AB119">
        <f>AA119*(1+'RAW data extract'!AB$82)</f>
        <v>0</v>
      </c>
      <c r="AC119">
        <f>AB119*(1+'RAW data extract'!AC$82)</f>
        <v>0</v>
      </c>
      <c r="AD119">
        <f>AC119*(1+'RAW data extract'!AD$82)</f>
        <v>0</v>
      </c>
      <c r="AE119">
        <f>AD119*(1+'RAW data extract'!AE$82)</f>
        <v>0</v>
      </c>
      <c r="AF119">
        <f>AE119*(1+'RAW data extract'!AF$82)</f>
        <v>0</v>
      </c>
      <c r="AG119">
        <f>AF119*(1+'RAW data extract'!AG$82)</f>
        <v>0</v>
      </c>
      <c r="AH119">
        <f>AG119*(1+'RAW data extract'!AH$82)</f>
        <v>0</v>
      </c>
      <c r="AI119">
        <f>AH119*(1+'RAW data extract'!AI$82)</f>
        <v>0</v>
      </c>
      <c r="AJ119">
        <f>AI119*(1+'RAW data extract'!AJ$82)</f>
        <v>0</v>
      </c>
      <c r="AK119">
        <f>AJ119*(1+'RAW data extract'!AK$82)</f>
        <v>0</v>
      </c>
      <c r="AL119">
        <f>AK119*(1+'RAW data extract'!AL$82)</f>
        <v>0</v>
      </c>
      <c r="AM119">
        <f>AL119*(1+'RAW data extract'!AM$82)</f>
        <v>0</v>
      </c>
      <c r="AN119">
        <f>AM119*(1+'RAW data extract'!AN$82)</f>
        <v>0</v>
      </c>
      <c r="AO119">
        <f>AN119*(1+'RAW data extract'!AO$82)</f>
        <v>0</v>
      </c>
      <c r="AP119">
        <f>AO119*(1+'RAW data extract'!AP$82)</f>
        <v>0</v>
      </c>
      <c r="AQ119">
        <f>AP119*(1+'RAW data extract'!AQ$82)</f>
        <v>0</v>
      </c>
      <c r="AR119">
        <f>AQ119*(1+'RAW data extract'!AR$82)</f>
        <v>0</v>
      </c>
      <c r="AS119">
        <f>AR119*(1+'RAW data extract'!AS$82)</f>
        <v>0</v>
      </c>
      <c r="AT119">
        <f>AS119*(1+'RAW data extract'!AT$82)</f>
        <v>0</v>
      </c>
      <c r="AU119">
        <f>AT119*(1+'RAW data extract'!AU$82)</f>
        <v>0</v>
      </c>
      <c r="AV119">
        <f>AU119*(1+'RAW data extract'!AV$82)</f>
        <v>0</v>
      </c>
      <c r="AW119">
        <f>AV119*(1+'RAW data extract'!AW$82)</f>
        <v>0</v>
      </c>
      <c r="AX119">
        <f>AW119*(1+'RAW data extract'!AX$82)</f>
        <v>0</v>
      </c>
      <c r="AY119">
        <f>AX119*(1+'RAW data extract'!AY$82)</f>
        <v>0</v>
      </c>
      <c r="AZ119">
        <f>AY119*(1+'RAW data extract'!AZ$82)</f>
        <v>0</v>
      </c>
      <c r="BA119">
        <f>AZ119*(1+'RAW data extract'!BA$82)</f>
        <v>0</v>
      </c>
      <c r="BB119">
        <f>BA119*(1+'RAW data extract'!BB$82)</f>
        <v>0</v>
      </c>
      <c r="BC119">
        <f>BB119*(1+'RAW data extract'!BC$82)</f>
        <v>0</v>
      </c>
      <c r="BD119">
        <f>BC119*(1+'RAW data extract'!BD$82)</f>
        <v>0</v>
      </c>
      <c r="BE119">
        <f>BD119*(1+'RAW data extract'!BE$82)</f>
        <v>0</v>
      </c>
      <c r="BF119">
        <f>BE119*(1+'RAW data extract'!BF$82)</f>
        <v>0</v>
      </c>
      <c r="BG119">
        <f>BF119*(1+'RAW data extract'!BG$82)</f>
        <v>0</v>
      </c>
      <c r="BH119">
        <f>BG119*(1+'RAW data extract'!BH$82)</f>
        <v>0</v>
      </c>
    </row>
    <row r="120" spans="1:60" x14ac:dyDescent="0.3">
      <c r="A120" s="4" t="s">
        <v>9</v>
      </c>
      <c r="B120" s="4" t="s">
        <v>10</v>
      </c>
      <c r="C120" s="4" t="s">
        <v>37</v>
      </c>
      <c r="D120" s="4" t="s">
        <v>22</v>
      </c>
      <c r="E120" s="4" t="s">
        <v>13</v>
      </c>
      <c r="F120" s="4" t="s">
        <v>14</v>
      </c>
      <c r="G120" s="4" t="s">
        <v>14</v>
      </c>
      <c r="H120" s="4" t="s">
        <v>15</v>
      </c>
      <c r="I120" s="4" t="s">
        <v>16</v>
      </c>
      <c r="J120" s="8">
        <f>SUMIFS('Eurostat comsumption'!J$2:J$185,'Eurostat comsumption'!$C$2:$C$185,$C120,'Eurostat comsumption'!$D$2:$D$185,$D120)</f>
        <v>6603.5</v>
      </c>
      <c r="K120" s="8">
        <f>SUMIFS('Eurostat comsumption'!K$2:K$185,'Eurostat comsumption'!$C$2:$C$185,$C120,'Eurostat comsumption'!$D$2:$D$185,$D120)</f>
        <v>6646</v>
      </c>
      <c r="L120" s="8">
        <f>SUMIFS('Eurostat comsumption'!L$2:L$185,'Eurostat comsumption'!$C$2:$C$185,$C120,'Eurostat comsumption'!$D$2:$D$185,$D120)</f>
        <v>6838.6</v>
      </c>
      <c r="M120" s="8">
        <f>SUMIFS('Eurostat comsumption'!M$2:M$185,'Eurostat comsumption'!$C$2:$C$185,$C120,'Eurostat comsumption'!$D$2:$D$185,$D120)</f>
        <v>7190.4</v>
      </c>
      <c r="N120" s="8">
        <f>SUMIFS('Eurostat comsumption'!N$2:N$185,'Eurostat comsumption'!$C$2:$C$185,$C120,'Eurostat comsumption'!$D$2:$D$185,$D120)</f>
        <v>7389</v>
      </c>
      <c r="O120" s="8">
        <f>SUMIFS('Eurostat comsumption'!O$2:O$185,'Eurostat comsumption'!$C$2:$C$185,$C120,'Eurostat comsumption'!$D$2:$D$185,$D120)</f>
        <v>7136.5</v>
      </c>
      <c r="P120" s="8">
        <f>SUMIFS('Eurostat comsumption'!P$2:P$185,'Eurostat comsumption'!$C$2:$C$185,$C120,'Eurostat comsumption'!$D$2:$D$185,$D120)</f>
        <v>7153.5</v>
      </c>
      <c r="Q120" s="8">
        <f>SUMIFS('Eurostat comsumption'!Q$2:Q$185,'Eurostat comsumption'!$C$2:$C$185,$C120,'Eurostat comsumption'!$D$2:$D$185,$D120)</f>
        <v>7128.8</v>
      </c>
      <c r="R120" s="8">
        <f>SUMIFS('Eurostat comsumption'!R$2:R$185,'Eurostat comsumption'!$C$2:$C$185,$C120,'Eurostat comsumption'!$D$2:$D$185,$D120)</f>
        <v>7171.2</v>
      </c>
      <c r="S120" s="8">
        <f>SUMIFS('Eurostat comsumption'!S$2:S$185,'Eurostat comsumption'!$C$2:$C$185,$C120,'Eurostat comsumption'!$D$2:$D$185,$D120)</f>
        <v>7023.1</v>
      </c>
      <c r="T120" s="8">
        <f>SUMIFS('Eurostat comsumption'!T$2:T$185,'Eurostat comsumption'!$C$2:$C$185,$C120,'Eurostat comsumption'!$D$2:$D$185,$D120)</f>
        <v>6940.3</v>
      </c>
      <c r="U120" s="8">
        <f>SUMIFS('Eurostat comsumption'!U$2:U$185,'Eurostat comsumption'!$C$2:$C$185,$C120,'Eurostat comsumption'!$D$2:$D$185,$D120)</f>
        <v>6538.6</v>
      </c>
      <c r="V120" s="8">
        <f>SUMIFS('Eurostat comsumption'!V$2:V$185,'Eurostat comsumption'!$C$2:$C$185,$C120,'Eurostat comsumption'!$D$2:$D$185,$D120)</f>
        <v>6131.7</v>
      </c>
      <c r="W120" s="8">
        <f>SUMIFS('Eurostat comsumption'!W$2:W$185,'Eurostat comsumption'!$C$2:$C$185,$C120,'Eurostat comsumption'!$D$2:$D$185,$D120)</f>
        <v>6080</v>
      </c>
      <c r="X120" s="8">
        <f>SUMIFS('Eurostat comsumption'!X$2:X$185,'Eurostat comsumption'!$C$2:$C$185,$C120,'Eurostat comsumption'!$D$2:$D$185,$D120)</f>
        <v>6142.2</v>
      </c>
      <c r="Y120" s="8">
        <f>SUMIFS('Eurostat comsumption'!Y$2:Y$185,'Eurostat comsumption'!$C$2:$C$185,$C120,'Eurostat comsumption'!$D$2:$D$185,$D120)</f>
        <v>6245.3</v>
      </c>
      <c r="Z120" s="8">
        <f>SUMIFS('Eurostat comsumption'!Z$2:Z$185,'Eurostat comsumption'!$C$2:$C$185,$C120,'Eurostat comsumption'!$D$2:$D$185,$D120)</f>
        <v>6457.9</v>
      </c>
      <c r="AA120">
        <f>Z120*(1+'RAW data extract'!AA$82)</f>
        <v>6407.756222189445</v>
      </c>
      <c r="AB120">
        <f>AA120*(1+'RAW data extract'!AB$82)</f>
        <v>6360.7617135632154</v>
      </c>
      <c r="AC120">
        <f>AB120*(1+'RAW data extract'!AC$82)</f>
        <v>6308.3997857796066</v>
      </c>
      <c r="AD120">
        <f>AC120*(1+'RAW data extract'!AD$82)</f>
        <v>6251.9285194442673</v>
      </c>
      <c r="AE120">
        <f>AD120*(1+'RAW data extract'!AE$82)</f>
        <v>6182.1784093415135</v>
      </c>
      <c r="AF120">
        <f>AE120*(1+'RAW data extract'!AF$82)</f>
        <v>6108.9667107252371</v>
      </c>
      <c r="AG120">
        <f>AF120*(1+'RAW data extract'!AG$82)</f>
        <v>6030.8090136839746</v>
      </c>
      <c r="AH120">
        <f>AG120*(1+'RAW data extract'!AH$82)</f>
        <v>5939.9505353094883</v>
      </c>
      <c r="AI120">
        <f>AH120*(1+'RAW data extract'!AI$82)</f>
        <v>5834.3279946570929</v>
      </c>
      <c r="AJ120">
        <f>AI120*(1+'RAW data extract'!AJ$82)</f>
        <v>5712.9214986793486</v>
      </c>
      <c r="AK120">
        <f>AJ120*(1+'RAW data extract'!AK$82)</f>
        <v>5567.0432612528448</v>
      </c>
      <c r="AL120">
        <f>AK120*(1+'RAW data extract'!AL$82)</f>
        <v>5406.9966603930243</v>
      </c>
      <c r="AM120">
        <f>AL120*(1+'RAW data extract'!AM$82)</f>
        <v>5235.928088741266</v>
      </c>
      <c r="AN120">
        <f>AM120*(1+'RAW data extract'!AN$82)</f>
        <v>5062.2417059846475</v>
      </c>
      <c r="AO120">
        <f>AN120*(1+'RAW data extract'!AO$82)</f>
        <v>4886.8123794830117</v>
      </c>
      <c r="AP120">
        <f>AO120*(1+'RAW data extract'!AP$82)</f>
        <v>4711.36903943167</v>
      </c>
      <c r="AQ120">
        <f>AP120*(1+'RAW data extract'!AQ$82)</f>
        <v>4536.9272181048091</v>
      </c>
      <c r="AR120">
        <f>AQ120*(1+'RAW data extract'!AR$82)</f>
        <v>4370.8197956380909</v>
      </c>
      <c r="AS120">
        <f>AR120*(1+'RAW data extract'!AS$82)</f>
        <v>4207.9268639429174</v>
      </c>
      <c r="AT120">
        <f>AS120*(1+'RAW data extract'!AT$82)</f>
        <v>4049.5586449104012</v>
      </c>
      <c r="AU120">
        <f>AT120*(1+'RAW data extract'!AU$82)</f>
        <v>3891.1904258778845</v>
      </c>
      <c r="AV120">
        <f>AU120*(1+'RAW data extract'!AV$82)</f>
        <v>3732.8222068453679</v>
      </c>
      <c r="AW120">
        <f>AV120*(1+'RAW data extract'!AW$82)</f>
        <v>3574.4539878128521</v>
      </c>
      <c r="AX120">
        <f>AW120*(1+'RAW data extract'!AX$82)</f>
        <v>3416.7221225572794</v>
      </c>
      <c r="AY120">
        <f>AX120*(1+'RAW data extract'!AY$82)</f>
        <v>3257.6894552582589</v>
      </c>
      <c r="AZ120">
        <f>AY120*(1+'RAW data extract'!AZ$82)</f>
        <v>3097.4834503974807</v>
      </c>
      <c r="BA120">
        <f>AZ120*(1+'RAW data extract'!BA$82)</f>
        <v>2940.0539397680882</v>
      </c>
      <c r="BB120">
        <f>BA120*(1+'RAW data extract'!BB$82)</f>
        <v>2780.8689606839939</v>
      </c>
      <c r="BC120">
        <f>BB120*(1+'RAW data extract'!BC$82)</f>
        <v>2621.761033962001</v>
      </c>
      <c r="BD120">
        <f>BC120*(1+'RAW data extract'!BD$82)</f>
        <v>2463.029968322182</v>
      </c>
      <c r="BE120">
        <f>BD120*(1+'RAW data extract'!BE$82)</f>
        <v>2304.4795096397643</v>
      </c>
      <c r="BF120">
        <f>BE120*(1+'RAW data extract'!BF$82)</f>
        <v>2304.4795096397643</v>
      </c>
      <c r="BG120">
        <f>BF120*(1+'RAW data extract'!BG$82)</f>
        <v>2304.4795096397643</v>
      </c>
      <c r="BH120">
        <f>BG120*(1+'RAW data extract'!BH$82)</f>
        <v>2304.4795096397643</v>
      </c>
    </row>
    <row r="121" spans="1:60" x14ac:dyDescent="0.3">
      <c r="A121" s="4" t="s">
        <v>9</v>
      </c>
      <c r="B121" s="4" t="s">
        <v>10</v>
      </c>
      <c r="C121" s="4" t="s">
        <v>38</v>
      </c>
      <c r="D121" s="4" t="s">
        <v>12</v>
      </c>
      <c r="E121" s="4" t="s">
        <v>13</v>
      </c>
      <c r="F121" s="4" t="s">
        <v>14</v>
      </c>
      <c r="G121" s="4" t="s">
        <v>14</v>
      </c>
      <c r="H121" s="4" t="s">
        <v>15</v>
      </c>
      <c r="I121" s="4" t="s">
        <v>16</v>
      </c>
      <c r="J121" s="8">
        <f>SUMIFS('Eurostat comsumption'!J$2:J$185,'Eurostat comsumption'!$C$2:$C$185,$C121,'Eurostat comsumption'!$D$2:$D$185,$D121)</f>
        <v>3460.2</v>
      </c>
      <c r="K121" s="8">
        <f>SUMIFS('Eurostat comsumption'!K$2:K$185,'Eurostat comsumption'!$C$2:$C$185,$C121,'Eurostat comsumption'!$D$2:$D$185,$D121)</f>
        <v>4127</v>
      </c>
      <c r="L121" s="8">
        <f>SUMIFS('Eurostat comsumption'!L$2:L$185,'Eurostat comsumption'!$C$2:$C$185,$C121,'Eurostat comsumption'!$D$2:$D$185,$D121)</f>
        <v>4232.6000000000004</v>
      </c>
      <c r="M121" s="8">
        <f>SUMIFS('Eurostat comsumption'!M$2:M$185,'Eurostat comsumption'!$C$2:$C$185,$C121,'Eurostat comsumption'!$D$2:$D$185,$D121)</f>
        <v>4441.8999999999996</v>
      </c>
      <c r="N121" s="8">
        <f>SUMIFS('Eurostat comsumption'!N$2:N$185,'Eurostat comsumption'!$C$2:$C$185,$C121,'Eurostat comsumption'!$D$2:$D$185,$D121)</f>
        <v>4620</v>
      </c>
      <c r="O121" s="8">
        <f>SUMIFS('Eurostat comsumption'!O$2:O$185,'Eurostat comsumption'!$C$2:$C$185,$C121,'Eurostat comsumption'!$D$2:$D$185,$D121)</f>
        <v>4275.6000000000004</v>
      </c>
      <c r="P121" s="8">
        <f>SUMIFS('Eurostat comsumption'!P$2:P$185,'Eurostat comsumption'!$C$2:$C$185,$C121,'Eurostat comsumption'!$D$2:$D$185,$D121)</f>
        <v>4418.1000000000004</v>
      </c>
      <c r="Q121" s="8">
        <f>SUMIFS('Eurostat comsumption'!Q$2:Q$185,'Eurostat comsumption'!$C$2:$C$185,$C121,'Eurostat comsumption'!$D$2:$D$185,$D121)</f>
        <v>4695.8</v>
      </c>
      <c r="R121" s="8">
        <f>SUMIFS('Eurostat comsumption'!R$2:R$185,'Eurostat comsumption'!$C$2:$C$185,$C121,'Eurostat comsumption'!$D$2:$D$185,$D121)</f>
        <v>5287.5</v>
      </c>
      <c r="S121" s="8">
        <f>SUMIFS('Eurostat comsumption'!S$2:S$185,'Eurostat comsumption'!$C$2:$C$185,$C121,'Eurostat comsumption'!$D$2:$D$185,$D121)</f>
        <v>5409.3</v>
      </c>
      <c r="T121" s="8">
        <f>SUMIFS('Eurostat comsumption'!T$2:T$185,'Eurostat comsumption'!$C$2:$C$185,$C121,'Eurostat comsumption'!$D$2:$D$185,$D121)</f>
        <v>5123.8999999999996</v>
      </c>
      <c r="U121" s="8">
        <f>SUMIFS('Eurostat comsumption'!U$2:U$185,'Eurostat comsumption'!$C$2:$C$185,$C121,'Eurostat comsumption'!$D$2:$D$185,$D121)</f>
        <v>5348.9</v>
      </c>
      <c r="V121" s="8">
        <f>SUMIFS('Eurostat comsumption'!V$2:V$185,'Eurostat comsumption'!$C$2:$C$185,$C121,'Eurostat comsumption'!$D$2:$D$185,$D121)</f>
        <v>5447.9</v>
      </c>
      <c r="W121" s="8">
        <f>SUMIFS('Eurostat comsumption'!W$2:W$185,'Eurostat comsumption'!$C$2:$C$185,$C121,'Eurostat comsumption'!$D$2:$D$185,$D121)</f>
        <v>5354.1</v>
      </c>
      <c r="X121" s="8">
        <f>SUMIFS('Eurostat comsumption'!X$2:X$185,'Eurostat comsumption'!$C$2:$C$185,$C121,'Eurostat comsumption'!$D$2:$D$185,$D121)</f>
        <v>5473</v>
      </c>
      <c r="Y121" s="8">
        <f>SUMIFS('Eurostat comsumption'!Y$2:Y$185,'Eurostat comsumption'!$C$2:$C$185,$C121,'Eurostat comsumption'!$D$2:$D$185,$D121)</f>
        <v>5577</v>
      </c>
      <c r="Z121" s="8">
        <f>SUMIFS('Eurostat comsumption'!Z$2:Z$185,'Eurostat comsumption'!$C$2:$C$185,$C121,'Eurostat comsumption'!$D$2:$D$185,$D121)</f>
        <v>6028.6</v>
      </c>
      <c r="AA121">
        <f>Z121*(1+'RAW data extract'!AA$82)</f>
        <v>5981.7896159883694</v>
      </c>
      <c r="AB121">
        <f>AA121*(1+'RAW data extract'!AB$82)</f>
        <v>5937.9191480802119</v>
      </c>
      <c r="AC121">
        <f>AB121*(1+'RAW data extract'!AC$82)</f>
        <v>5889.0380694267387</v>
      </c>
      <c r="AD121">
        <f>AC121*(1+'RAW data extract'!AD$82)</f>
        <v>5836.3208275634042</v>
      </c>
      <c r="AE121">
        <f>AD121*(1+'RAW data extract'!AE$82)</f>
        <v>5771.2074758909621</v>
      </c>
      <c r="AF121">
        <f>AE121*(1+'RAW data extract'!AF$82)</f>
        <v>5702.8626507499584</v>
      </c>
      <c r="AG121">
        <f>AF121*(1+'RAW data extract'!AG$82)</f>
        <v>5629.9006209286608</v>
      </c>
      <c r="AH121">
        <f>AG121*(1+'RAW data extract'!AH$82)</f>
        <v>5545.0821160387695</v>
      </c>
      <c r="AI121">
        <f>AH121*(1+'RAW data extract'!AI$82)</f>
        <v>5446.4810152820173</v>
      </c>
      <c r="AJ121">
        <f>AI121*(1+'RAW data extract'!AJ$82)</f>
        <v>5333.1452247539155</v>
      </c>
      <c r="AK121">
        <f>AJ121*(1+'RAW data extract'!AK$82)</f>
        <v>5196.9644938430274</v>
      </c>
      <c r="AL121">
        <f>AK121*(1+'RAW data extract'!AL$82)</f>
        <v>5047.5572658055053</v>
      </c>
      <c r="AM121">
        <f>AL121*(1+'RAW data extract'!AM$82)</f>
        <v>4887.860771425012</v>
      </c>
      <c r="AN121">
        <f>AM121*(1+'RAW data extract'!AN$82)</f>
        <v>4725.7204894314</v>
      </c>
      <c r="AO121">
        <f>AN121*(1+'RAW data extract'!AO$82)</f>
        <v>4561.9531288733606</v>
      </c>
      <c r="AP121">
        <f>AO121*(1+'RAW data extract'!AP$82)</f>
        <v>4398.1726863404137</v>
      </c>
      <c r="AQ121">
        <f>AP121*(1+'RAW data extract'!AQ$82)</f>
        <v>4235.3271848536897</v>
      </c>
      <c r="AR121">
        <f>AQ121*(1+'RAW data extract'!AR$82)</f>
        <v>4080.2620387407342</v>
      </c>
      <c r="AS121">
        <f>AR121*(1+'RAW data extract'!AS$82)</f>
        <v>3928.1976946013815</v>
      </c>
      <c r="AT121">
        <f>AS121*(1+'RAW data extract'!AT$82)</f>
        <v>3780.3572750749986</v>
      </c>
      <c r="AU121">
        <f>AT121*(1+'RAW data extract'!AU$82)</f>
        <v>3632.5168555486157</v>
      </c>
      <c r="AV121">
        <f>AU121*(1+'RAW data extract'!AV$82)</f>
        <v>3484.6764360222328</v>
      </c>
      <c r="AW121">
        <f>AV121*(1+'RAW data extract'!AW$82)</f>
        <v>3336.8360164958508</v>
      </c>
      <c r="AX121">
        <f>AW121*(1+'RAW data extract'!AX$82)</f>
        <v>3189.589648035555</v>
      </c>
      <c r="AY121">
        <f>AX121*(1+'RAW data extract'!AY$82)</f>
        <v>3041.1289505829968</v>
      </c>
      <c r="AZ121">
        <f>AY121*(1+'RAW data extract'!AZ$82)</f>
        <v>2891.5729151994065</v>
      </c>
      <c r="BA121">
        <f>AZ121*(1+'RAW data extract'!BA$82)</f>
        <v>2744.6088018219375</v>
      </c>
      <c r="BB121">
        <f>BA121*(1+'RAW data extract'!BB$82)</f>
        <v>2596.0059177719568</v>
      </c>
      <c r="BC121">
        <f>BB121*(1+'RAW data extract'!BC$82)</f>
        <v>2447.474963895897</v>
      </c>
      <c r="BD121">
        <f>BC121*(1+'RAW data extract'!BD$82)</f>
        <v>2299.2958186139613</v>
      </c>
      <c r="BE121">
        <f>BD121*(1+'RAW data extract'!BE$82)</f>
        <v>2151.2852741315719</v>
      </c>
      <c r="BF121">
        <f>BE121*(1+'RAW data extract'!BF$82)</f>
        <v>2151.2852741315719</v>
      </c>
      <c r="BG121">
        <f>BF121*(1+'RAW data extract'!BG$82)</f>
        <v>2151.2852741315719</v>
      </c>
      <c r="BH121">
        <f>BG121*(1+'RAW data extract'!BH$82)</f>
        <v>2151.2852741315719</v>
      </c>
    </row>
    <row r="122" spans="1:60" x14ac:dyDescent="0.3">
      <c r="A122" s="4" t="s">
        <v>9</v>
      </c>
      <c r="B122" s="4" t="s">
        <v>10</v>
      </c>
      <c r="C122" s="4" t="s">
        <v>38</v>
      </c>
      <c r="D122" s="4" t="s">
        <v>17</v>
      </c>
      <c r="E122" s="4" t="s">
        <v>13</v>
      </c>
      <c r="F122" s="4" t="s">
        <v>14</v>
      </c>
      <c r="G122" s="4" t="s">
        <v>14</v>
      </c>
      <c r="H122" s="4" t="s">
        <v>15</v>
      </c>
      <c r="I122" s="4" t="s">
        <v>16</v>
      </c>
      <c r="J122" s="8">
        <f>SUMIFS('Eurostat comsumption'!J$2:J$185,'Eurostat comsumption'!$C$2:$C$185,$C122,'Eurostat comsumption'!$D$2:$D$185,$D122)</f>
        <v>26.8</v>
      </c>
      <c r="K122" s="8">
        <f>SUMIFS('Eurostat comsumption'!K$2:K$185,'Eurostat comsumption'!$C$2:$C$185,$C122,'Eurostat comsumption'!$D$2:$D$185,$D122)</f>
        <v>90.5</v>
      </c>
      <c r="L122" s="8">
        <f>SUMIFS('Eurostat comsumption'!L$2:L$185,'Eurostat comsumption'!$C$2:$C$185,$C122,'Eurostat comsumption'!$D$2:$D$185,$D122)</f>
        <v>54</v>
      </c>
      <c r="M122" s="8">
        <f>SUMIFS('Eurostat comsumption'!M$2:M$185,'Eurostat comsumption'!$C$2:$C$185,$C122,'Eurostat comsumption'!$D$2:$D$185,$D122)</f>
        <v>22</v>
      </c>
      <c r="N122" s="8">
        <f>SUMIFS('Eurostat comsumption'!N$2:N$185,'Eurostat comsumption'!$C$2:$C$185,$C122,'Eurostat comsumption'!$D$2:$D$185,$D122)</f>
        <v>24.6</v>
      </c>
      <c r="O122" s="8">
        <f>SUMIFS('Eurostat comsumption'!O$2:O$185,'Eurostat comsumption'!$C$2:$C$185,$C122,'Eurostat comsumption'!$D$2:$D$185,$D122)</f>
        <v>33.299999999999997</v>
      </c>
      <c r="P122" s="8">
        <f>SUMIFS('Eurostat comsumption'!P$2:P$185,'Eurostat comsumption'!$C$2:$C$185,$C122,'Eurostat comsumption'!$D$2:$D$185,$D122)</f>
        <v>31.1</v>
      </c>
      <c r="Q122" s="8">
        <f>SUMIFS('Eurostat comsumption'!Q$2:Q$185,'Eurostat comsumption'!$C$2:$C$185,$C122,'Eurostat comsumption'!$D$2:$D$185,$D122)</f>
        <v>38.200000000000003</v>
      </c>
      <c r="R122" s="8">
        <f>SUMIFS('Eurostat comsumption'!R$2:R$185,'Eurostat comsumption'!$C$2:$C$185,$C122,'Eurostat comsumption'!$D$2:$D$185,$D122)</f>
        <v>50.3</v>
      </c>
      <c r="S122" s="8">
        <f>SUMIFS('Eurostat comsumption'!S$2:S$185,'Eurostat comsumption'!$C$2:$C$185,$C122,'Eurostat comsumption'!$D$2:$D$185,$D122)</f>
        <v>53.8</v>
      </c>
      <c r="T122" s="8">
        <f>SUMIFS('Eurostat comsumption'!T$2:T$185,'Eurostat comsumption'!$C$2:$C$185,$C122,'Eurostat comsumption'!$D$2:$D$185,$D122)</f>
        <v>10.4</v>
      </c>
      <c r="U122" s="8">
        <f>SUMIFS('Eurostat comsumption'!U$2:U$185,'Eurostat comsumption'!$C$2:$C$185,$C122,'Eurostat comsumption'!$D$2:$D$185,$D122)</f>
        <v>9.3000000000000007</v>
      </c>
      <c r="V122" s="8">
        <f>SUMIFS('Eurostat comsumption'!V$2:V$185,'Eurostat comsumption'!$C$2:$C$185,$C122,'Eurostat comsumption'!$D$2:$D$185,$D122)</f>
        <v>9.5</v>
      </c>
      <c r="W122" s="8">
        <f>SUMIFS('Eurostat comsumption'!W$2:W$185,'Eurostat comsumption'!$C$2:$C$185,$C122,'Eurostat comsumption'!$D$2:$D$185,$D122)</f>
        <v>2.8</v>
      </c>
      <c r="X122" s="8">
        <f>SUMIFS('Eurostat comsumption'!X$2:X$185,'Eurostat comsumption'!$C$2:$C$185,$C122,'Eurostat comsumption'!$D$2:$D$185,$D122)</f>
        <v>3.4</v>
      </c>
      <c r="Y122" s="8">
        <f>SUMIFS('Eurostat comsumption'!Y$2:Y$185,'Eurostat comsumption'!$C$2:$C$185,$C122,'Eurostat comsumption'!$D$2:$D$185,$D122)</f>
        <v>1.2</v>
      </c>
      <c r="Z122" s="8">
        <f>SUMIFS('Eurostat comsumption'!Z$2:Z$185,'Eurostat comsumption'!$C$2:$C$185,$C122,'Eurostat comsumption'!$D$2:$D$185,$D122)</f>
        <v>0.9</v>
      </c>
      <c r="AA122">
        <f>Z122*(1+'RAW data extract'!AA$82)</f>
        <v>0.89301175304208813</v>
      </c>
      <c r="AB122">
        <f>AA122*(1+'RAW data extract'!AB$82)</f>
        <v>0.88646240143187327</v>
      </c>
      <c r="AC122">
        <f>AB122*(1+'RAW data extract'!AC$82)</f>
        <v>0.87916502380056161</v>
      </c>
      <c r="AD122">
        <f>AC122*(1+'RAW data extract'!AD$82)</f>
        <v>0.87129495153220726</v>
      </c>
      <c r="AE122">
        <f>AD122*(1+'RAW data extract'!AE$82)</f>
        <v>0.86157428396341884</v>
      </c>
      <c r="AF122">
        <f>AE122*(1+'RAW data extract'!AF$82)</f>
        <v>0.85137119491672419</v>
      </c>
      <c r="AG122">
        <f>AF122*(1+'RAW data extract'!AG$82)</f>
        <v>0.8404788108077822</v>
      </c>
      <c r="AH122">
        <f>AG122*(1+'RAW data extract'!AH$82)</f>
        <v>0.82781639260108375</v>
      </c>
      <c r="AI122">
        <f>AH122*(1+'RAW data extract'!AI$82)</f>
        <v>0.81309639281986135</v>
      </c>
      <c r="AJ122">
        <f>AI122*(1+'RAW data extract'!AJ$82)</f>
        <v>0.79617667489608279</v>
      </c>
      <c r="AK122">
        <f>AJ122*(1+'RAW data extract'!AK$82)</f>
        <v>0.77584647255726469</v>
      </c>
      <c r="AL122">
        <f>AK122*(1+'RAW data extract'!AL$82)</f>
        <v>0.75354170773064333</v>
      </c>
      <c r="AM122">
        <f>AL122*(1+'RAW data extract'!AM$82)</f>
        <v>0.7297008748768391</v>
      </c>
      <c r="AN122">
        <f>AM122*(1+'RAW data extract'!AN$82)</f>
        <v>0.70549521289988737</v>
      </c>
      <c r="AO122">
        <f>AN122*(1+'RAW data extract'!AO$82)</f>
        <v>0.68104664698039774</v>
      </c>
      <c r="AP122">
        <f>AO122*(1+'RAW data extract'!AP$82)</f>
        <v>0.65659612807390999</v>
      </c>
      <c r="AQ122">
        <f>AP122*(1+'RAW data extract'!AQ$82)</f>
        <v>0.63228518501282593</v>
      </c>
      <c r="AR122">
        <f>AQ122*(1+'RAW data extract'!AR$82)</f>
        <v>0.60913575869466574</v>
      </c>
      <c r="AS122">
        <f>AR122*(1+'RAW data extract'!AS$82)</f>
        <v>0.58643431727784967</v>
      </c>
      <c r="AT122">
        <f>AS122*(1+'RAW data extract'!AT$82)</f>
        <v>0.56436345877442529</v>
      </c>
      <c r="AU122">
        <f>AT122*(1+'RAW data extract'!AU$82)</f>
        <v>0.54229260027100079</v>
      </c>
      <c r="AV122">
        <f>AU122*(1+'RAW data extract'!AV$82)</f>
        <v>0.5202217417675763</v>
      </c>
      <c r="AW122">
        <f>AV122*(1+'RAW data extract'!AW$82)</f>
        <v>0.49815088326415197</v>
      </c>
      <c r="AX122">
        <f>AW122*(1+'RAW data extract'!AX$82)</f>
        <v>0.47616870968914843</v>
      </c>
      <c r="AY122">
        <f>AX122*(1+'RAW data extract'!AY$82)</f>
        <v>0.45400525089153332</v>
      </c>
      <c r="AZ122">
        <f>AY122*(1+'RAW data extract'!AZ$82)</f>
        <v>0.43167827085549987</v>
      </c>
      <c r="BA122">
        <f>AZ122*(1+'RAW data extract'!BA$82)</f>
        <v>0.4097382346879449</v>
      </c>
      <c r="BB122">
        <f>BA122*(1+'RAW data extract'!BB$82)</f>
        <v>0.38755354908183692</v>
      </c>
      <c r="BC122">
        <f>BB122*(1+'RAW data extract'!BC$82)</f>
        <v>0.36537960181572976</v>
      </c>
      <c r="BD122">
        <f>BC122*(1+'RAW data extract'!BD$82)</f>
        <v>0.34325817548893045</v>
      </c>
      <c r="BE122">
        <f>BD122*(1+'RAW data extract'!BE$82)</f>
        <v>0.32116191930438504</v>
      </c>
      <c r="BF122">
        <f>BE122*(1+'RAW data extract'!BF$82)</f>
        <v>0.32116191930438504</v>
      </c>
      <c r="BG122">
        <f>BF122*(1+'RAW data extract'!BG$82)</f>
        <v>0.32116191930438504</v>
      </c>
      <c r="BH122">
        <f>BG122*(1+'RAW data extract'!BH$82)</f>
        <v>0.32116191930438504</v>
      </c>
    </row>
    <row r="123" spans="1:60" x14ac:dyDescent="0.3">
      <c r="A123" s="4" t="s">
        <v>9</v>
      </c>
      <c r="B123" s="4" t="s">
        <v>10</v>
      </c>
      <c r="C123" s="4" t="s">
        <v>38</v>
      </c>
      <c r="D123" s="4" t="s">
        <v>18</v>
      </c>
      <c r="E123" s="4" t="s">
        <v>13</v>
      </c>
      <c r="F123" s="4" t="s">
        <v>14</v>
      </c>
      <c r="G123" s="4" t="s">
        <v>14</v>
      </c>
      <c r="H123" s="4" t="s">
        <v>15</v>
      </c>
      <c r="I123" s="4" t="s">
        <v>16</v>
      </c>
      <c r="J123" s="8">
        <f>SUMIFS('Eurostat comsumption'!J$2:J$185,'Eurostat comsumption'!$C$2:$C$185,$C123,'Eurostat comsumption'!$D$2:$D$185,$D123)</f>
        <v>0</v>
      </c>
      <c r="K123" s="8">
        <f>SUMIFS('Eurostat comsumption'!K$2:K$185,'Eurostat comsumption'!$C$2:$C$185,$C123,'Eurostat comsumption'!$D$2:$D$185,$D123)</f>
        <v>0</v>
      </c>
      <c r="L123" s="8">
        <f>SUMIFS('Eurostat comsumption'!L$2:L$185,'Eurostat comsumption'!$C$2:$C$185,$C123,'Eurostat comsumption'!$D$2:$D$185,$D123)</f>
        <v>0</v>
      </c>
      <c r="M123" s="8">
        <f>SUMIFS('Eurostat comsumption'!M$2:M$185,'Eurostat comsumption'!$C$2:$C$185,$C123,'Eurostat comsumption'!$D$2:$D$185,$D123)</f>
        <v>0</v>
      </c>
      <c r="N123" s="8">
        <f>SUMIFS('Eurostat comsumption'!N$2:N$185,'Eurostat comsumption'!$C$2:$C$185,$C123,'Eurostat comsumption'!$D$2:$D$185,$D123)</f>
        <v>0</v>
      </c>
      <c r="O123" s="8">
        <f>SUMIFS('Eurostat comsumption'!O$2:O$185,'Eurostat comsumption'!$C$2:$C$185,$C123,'Eurostat comsumption'!$D$2:$D$185,$D123)</f>
        <v>0</v>
      </c>
      <c r="P123" s="8">
        <f>SUMIFS('Eurostat comsumption'!P$2:P$185,'Eurostat comsumption'!$C$2:$C$185,$C123,'Eurostat comsumption'!$D$2:$D$185,$D123)</f>
        <v>0</v>
      </c>
      <c r="Q123" s="8">
        <f>SUMIFS('Eurostat comsumption'!Q$2:Q$185,'Eurostat comsumption'!$C$2:$C$185,$C123,'Eurostat comsumption'!$D$2:$D$185,$D123)</f>
        <v>0</v>
      </c>
      <c r="R123" s="8">
        <f>SUMIFS('Eurostat comsumption'!R$2:R$185,'Eurostat comsumption'!$C$2:$C$185,$C123,'Eurostat comsumption'!$D$2:$D$185,$D123)</f>
        <v>0</v>
      </c>
      <c r="S123" s="8">
        <f>SUMIFS('Eurostat comsumption'!S$2:S$185,'Eurostat comsumption'!$C$2:$C$185,$C123,'Eurostat comsumption'!$D$2:$D$185,$D123)</f>
        <v>0</v>
      </c>
      <c r="T123" s="8">
        <f>SUMIFS('Eurostat comsumption'!T$2:T$185,'Eurostat comsumption'!$C$2:$C$185,$C123,'Eurostat comsumption'!$D$2:$D$185,$D123)</f>
        <v>0</v>
      </c>
      <c r="U123" s="8">
        <f>SUMIFS('Eurostat comsumption'!U$2:U$185,'Eurostat comsumption'!$C$2:$C$185,$C123,'Eurostat comsumption'!$D$2:$D$185,$D123)</f>
        <v>0</v>
      </c>
      <c r="V123" s="8">
        <f>SUMIFS('Eurostat comsumption'!V$2:V$185,'Eurostat comsumption'!$C$2:$C$185,$C123,'Eurostat comsumption'!$D$2:$D$185,$D123)</f>
        <v>0</v>
      </c>
      <c r="W123" s="8">
        <f>SUMIFS('Eurostat comsumption'!W$2:W$185,'Eurostat comsumption'!$C$2:$C$185,$C123,'Eurostat comsumption'!$D$2:$D$185,$D123)</f>
        <v>0</v>
      </c>
      <c r="X123" s="8">
        <f>SUMIFS('Eurostat comsumption'!X$2:X$185,'Eurostat comsumption'!$C$2:$C$185,$C123,'Eurostat comsumption'!$D$2:$D$185,$D123)</f>
        <v>0</v>
      </c>
      <c r="Y123" s="8">
        <f>SUMIFS('Eurostat comsumption'!Y$2:Y$185,'Eurostat comsumption'!$C$2:$C$185,$C123,'Eurostat comsumption'!$D$2:$D$185,$D123)</f>
        <v>0</v>
      </c>
      <c r="Z123" s="8">
        <f>SUMIFS('Eurostat comsumption'!Z$2:Z$185,'Eurostat comsumption'!$C$2:$C$185,$C123,'Eurostat comsumption'!$D$2:$D$185,$D123)</f>
        <v>0</v>
      </c>
      <c r="AA123">
        <f>Z123*(1+'RAW data extract'!AA$82)</f>
        <v>0</v>
      </c>
      <c r="AB123">
        <f>AA123*(1+'RAW data extract'!AB$82)</f>
        <v>0</v>
      </c>
      <c r="AC123">
        <f>AB123*(1+'RAW data extract'!AC$82)</f>
        <v>0</v>
      </c>
      <c r="AD123">
        <f>AC123*(1+'RAW data extract'!AD$82)</f>
        <v>0</v>
      </c>
      <c r="AE123">
        <f>AD123*(1+'RAW data extract'!AE$82)</f>
        <v>0</v>
      </c>
      <c r="AF123">
        <f>AE123*(1+'RAW data extract'!AF$82)</f>
        <v>0</v>
      </c>
      <c r="AG123">
        <f>AF123*(1+'RAW data extract'!AG$82)</f>
        <v>0</v>
      </c>
      <c r="AH123">
        <f>AG123*(1+'RAW data extract'!AH$82)</f>
        <v>0</v>
      </c>
      <c r="AI123">
        <f>AH123*(1+'RAW data extract'!AI$82)</f>
        <v>0</v>
      </c>
      <c r="AJ123">
        <f>AI123*(1+'RAW data extract'!AJ$82)</f>
        <v>0</v>
      </c>
      <c r="AK123">
        <f>AJ123*(1+'RAW data extract'!AK$82)</f>
        <v>0</v>
      </c>
      <c r="AL123">
        <f>AK123*(1+'RAW data extract'!AL$82)</f>
        <v>0</v>
      </c>
      <c r="AM123">
        <f>AL123*(1+'RAW data extract'!AM$82)</f>
        <v>0</v>
      </c>
      <c r="AN123">
        <f>AM123*(1+'RAW data extract'!AN$82)</f>
        <v>0</v>
      </c>
      <c r="AO123">
        <f>AN123*(1+'RAW data extract'!AO$82)</f>
        <v>0</v>
      </c>
      <c r="AP123">
        <f>AO123*(1+'RAW data extract'!AP$82)</f>
        <v>0</v>
      </c>
      <c r="AQ123">
        <f>AP123*(1+'RAW data extract'!AQ$82)</f>
        <v>0</v>
      </c>
      <c r="AR123">
        <f>AQ123*(1+'RAW data extract'!AR$82)</f>
        <v>0</v>
      </c>
      <c r="AS123">
        <f>AR123*(1+'RAW data extract'!AS$82)</f>
        <v>0</v>
      </c>
      <c r="AT123">
        <f>AS123*(1+'RAW data extract'!AT$82)</f>
        <v>0</v>
      </c>
      <c r="AU123">
        <f>AT123*(1+'RAW data extract'!AU$82)</f>
        <v>0</v>
      </c>
      <c r="AV123">
        <f>AU123*(1+'RAW data extract'!AV$82)</f>
        <v>0</v>
      </c>
      <c r="AW123">
        <f>AV123*(1+'RAW data extract'!AW$82)</f>
        <v>0</v>
      </c>
      <c r="AX123">
        <f>AW123*(1+'RAW data extract'!AX$82)</f>
        <v>0</v>
      </c>
      <c r="AY123">
        <f>AX123*(1+'RAW data extract'!AY$82)</f>
        <v>0</v>
      </c>
      <c r="AZ123">
        <f>AY123*(1+'RAW data extract'!AZ$82)</f>
        <v>0</v>
      </c>
      <c r="BA123">
        <f>AZ123*(1+'RAW data extract'!BA$82)</f>
        <v>0</v>
      </c>
      <c r="BB123">
        <f>BA123*(1+'RAW data extract'!BB$82)</f>
        <v>0</v>
      </c>
      <c r="BC123">
        <f>BB123*(1+'RAW data extract'!BC$82)</f>
        <v>0</v>
      </c>
      <c r="BD123">
        <f>BC123*(1+'RAW data extract'!BD$82)</f>
        <v>0</v>
      </c>
      <c r="BE123">
        <f>BD123*(1+'RAW data extract'!BE$82)</f>
        <v>0</v>
      </c>
      <c r="BF123">
        <f>BE123*(1+'RAW data extract'!BF$82)</f>
        <v>0</v>
      </c>
      <c r="BG123">
        <f>BF123*(1+'RAW data extract'!BG$82)</f>
        <v>0</v>
      </c>
      <c r="BH123">
        <f>BG123*(1+'RAW data extract'!BH$82)</f>
        <v>0</v>
      </c>
    </row>
    <row r="124" spans="1:60" x14ac:dyDescent="0.3">
      <c r="A124" s="4" t="s">
        <v>9</v>
      </c>
      <c r="B124" s="4" t="s">
        <v>10</v>
      </c>
      <c r="C124" s="4" t="s">
        <v>38</v>
      </c>
      <c r="D124" s="4" t="s">
        <v>19</v>
      </c>
      <c r="E124" s="4" t="s">
        <v>13</v>
      </c>
      <c r="F124" s="4" t="s">
        <v>14</v>
      </c>
      <c r="G124" s="4" t="s">
        <v>14</v>
      </c>
      <c r="H124" s="4" t="s">
        <v>15</v>
      </c>
      <c r="I124" s="4" t="s">
        <v>16</v>
      </c>
      <c r="J124" s="8">
        <f>SUMIFS('Eurostat comsumption'!J$2:J$185,'Eurostat comsumption'!$C$2:$C$185,$C124,'Eurostat comsumption'!$D$2:$D$185,$D124)</f>
        <v>159.80000000000001</v>
      </c>
      <c r="K124" s="8">
        <f>SUMIFS('Eurostat comsumption'!K$2:K$185,'Eurostat comsumption'!$C$2:$C$185,$C124,'Eurostat comsumption'!$D$2:$D$185,$D124)</f>
        <v>153.5</v>
      </c>
      <c r="L124" s="8">
        <f>SUMIFS('Eurostat comsumption'!L$2:L$185,'Eurostat comsumption'!$C$2:$C$185,$C124,'Eurostat comsumption'!$D$2:$D$185,$D124)</f>
        <v>169.4</v>
      </c>
      <c r="M124" s="8">
        <f>SUMIFS('Eurostat comsumption'!M$2:M$185,'Eurostat comsumption'!$C$2:$C$185,$C124,'Eurostat comsumption'!$D$2:$D$185,$D124)</f>
        <v>157.30000000000001</v>
      </c>
      <c r="N124" s="8">
        <f>SUMIFS('Eurostat comsumption'!N$2:N$185,'Eurostat comsumption'!$C$2:$C$185,$C124,'Eurostat comsumption'!$D$2:$D$185,$D124)</f>
        <v>139</v>
      </c>
      <c r="O124" s="8">
        <f>SUMIFS('Eurostat comsumption'!O$2:O$185,'Eurostat comsumption'!$C$2:$C$185,$C124,'Eurostat comsumption'!$D$2:$D$185,$D124)</f>
        <v>138.4</v>
      </c>
      <c r="P124" s="8">
        <f>SUMIFS('Eurostat comsumption'!P$2:P$185,'Eurostat comsumption'!$C$2:$C$185,$C124,'Eurostat comsumption'!$D$2:$D$185,$D124)</f>
        <v>115.8</v>
      </c>
      <c r="Q124" s="8">
        <f>SUMIFS('Eurostat comsumption'!Q$2:Q$185,'Eurostat comsumption'!$C$2:$C$185,$C124,'Eurostat comsumption'!$D$2:$D$185,$D124)</f>
        <v>125.8</v>
      </c>
      <c r="R124" s="8">
        <f>SUMIFS('Eurostat comsumption'!R$2:R$185,'Eurostat comsumption'!$C$2:$C$185,$C124,'Eurostat comsumption'!$D$2:$D$185,$D124)</f>
        <v>123.7</v>
      </c>
      <c r="S124" s="8">
        <f>SUMIFS('Eurostat comsumption'!S$2:S$185,'Eurostat comsumption'!$C$2:$C$185,$C124,'Eurostat comsumption'!$D$2:$D$185,$D124)</f>
        <v>118.9</v>
      </c>
      <c r="T124" s="8">
        <f>SUMIFS('Eurostat comsumption'!T$2:T$185,'Eurostat comsumption'!$C$2:$C$185,$C124,'Eurostat comsumption'!$D$2:$D$185,$D124)</f>
        <v>116.5</v>
      </c>
      <c r="U124" s="8">
        <f>SUMIFS('Eurostat comsumption'!U$2:U$185,'Eurostat comsumption'!$C$2:$C$185,$C124,'Eurostat comsumption'!$D$2:$D$185,$D124)</f>
        <v>122.4</v>
      </c>
      <c r="V124" s="8">
        <f>SUMIFS('Eurostat comsumption'!V$2:V$185,'Eurostat comsumption'!$C$2:$C$185,$C124,'Eurostat comsumption'!$D$2:$D$185,$D124)</f>
        <v>105.6</v>
      </c>
      <c r="W124" s="8">
        <f>SUMIFS('Eurostat comsumption'!W$2:W$185,'Eurostat comsumption'!$C$2:$C$185,$C124,'Eurostat comsumption'!$D$2:$D$185,$D124)</f>
        <v>96.8</v>
      </c>
      <c r="X124" s="8">
        <f>SUMIFS('Eurostat comsumption'!X$2:X$185,'Eurostat comsumption'!$C$2:$C$185,$C124,'Eurostat comsumption'!$D$2:$D$185,$D124)</f>
        <v>91.3</v>
      </c>
      <c r="Y124" s="8">
        <f>SUMIFS('Eurostat comsumption'!Y$2:Y$185,'Eurostat comsumption'!$C$2:$C$185,$C124,'Eurostat comsumption'!$D$2:$D$185,$D124)</f>
        <v>93</v>
      </c>
      <c r="Z124" s="8">
        <f>SUMIFS('Eurostat comsumption'!Z$2:Z$185,'Eurostat comsumption'!$C$2:$C$185,$C124,'Eurostat comsumption'!$D$2:$D$185,$D124)</f>
        <v>90.1</v>
      </c>
      <c r="AA124">
        <f>Z124*(1+'RAW data extract'!AA$82)</f>
        <v>89.400398832324584</v>
      </c>
      <c r="AB124">
        <f>AA124*(1+'RAW data extract'!AB$82)</f>
        <v>88.744735965568623</v>
      </c>
      <c r="AC124">
        <f>AB124*(1+'RAW data extract'!AC$82)</f>
        <v>88.014187382700641</v>
      </c>
      <c r="AD124">
        <f>AC124*(1+'RAW data extract'!AD$82)</f>
        <v>87.226305703390935</v>
      </c>
      <c r="AE124">
        <f>AD124*(1+'RAW data extract'!AE$82)</f>
        <v>86.253158872337792</v>
      </c>
      <c r="AF124">
        <f>AE124*(1+'RAW data extract'!AF$82)</f>
        <v>85.231716291107588</v>
      </c>
      <c r="AG124">
        <f>AF124*(1+'RAW data extract'!AG$82)</f>
        <v>84.141267615312401</v>
      </c>
      <c r="AH124">
        <f>AG124*(1+'RAW data extract'!AH$82)</f>
        <v>82.873618859286253</v>
      </c>
      <c r="AI124">
        <f>AH124*(1+'RAW data extract'!AI$82)</f>
        <v>81.399983325632775</v>
      </c>
      <c r="AJ124">
        <f>AI124*(1+'RAW data extract'!AJ$82)</f>
        <v>79.706131564596717</v>
      </c>
      <c r="AK124">
        <f>AJ124*(1+'RAW data extract'!AK$82)</f>
        <v>77.670852419343916</v>
      </c>
      <c r="AL124">
        <f>AK124*(1+'RAW data extract'!AL$82)</f>
        <v>75.437897629478826</v>
      </c>
      <c r="AM124">
        <f>AL124*(1+'RAW data extract'!AM$82)</f>
        <v>73.051165362670204</v>
      </c>
      <c r="AN124">
        <f>AM124*(1+'RAW data extract'!AN$82)</f>
        <v>70.627909646977599</v>
      </c>
      <c r="AO124">
        <f>AN124*(1+'RAW data extract'!AO$82)</f>
        <v>68.180336547704243</v>
      </c>
      <c r="AP124">
        <f>AO124*(1+'RAW data extract'!AP$82)</f>
        <v>65.732567932732522</v>
      </c>
      <c r="AQ124">
        <f>AP124*(1+'RAW data extract'!AQ$82)</f>
        <v>63.298772410728439</v>
      </c>
      <c r="AR124">
        <f>AQ124*(1+'RAW data extract'!AR$82)</f>
        <v>60.981257620432629</v>
      </c>
      <c r="AS124">
        <f>AR124*(1+'RAW data extract'!AS$82)</f>
        <v>58.708591096371379</v>
      </c>
      <c r="AT124">
        <f>AS124*(1+'RAW data extract'!AT$82)</f>
        <v>56.499052928417441</v>
      </c>
      <c r="AU124">
        <f>AT124*(1+'RAW data extract'!AU$82)</f>
        <v>54.289514760463504</v>
      </c>
      <c r="AV124">
        <f>AU124*(1+'RAW data extract'!AV$82)</f>
        <v>52.079976592509567</v>
      </c>
      <c r="AW124">
        <f>AV124*(1+'RAW data extract'!AW$82)</f>
        <v>49.870438424555644</v>
      </c>
      <c r="AX124">
        <f>AW124*(1+'RAW data extract'!AX$82)</f>
        <v>47.669778603324737</v>
      </c>
      <c r="AY124">
        <f>AX124*(1+'RAW data extract'!AY$82)</f>
        <v>45.45097011703016</v>
      </c>
      <c r="AZ124">
        <f>AY124*(1+'RAW data extract'!AZ$82)</f>
        <v>43.215791337867259</v>
      </c>
      <c r="BA124">
        <f>AZ124*(1+'RAW data extract'!BA$82)</f>
        <v>41.019349939315369</v>
      </c>
      <c r="BB124">
        <f>BA124*(1+'RAW data extract'!BB$82)</f>
        <v>38.79841641363722</v>
      </c>
      <c r="BC124">
        <f>BB124*(1+'RAW data extract'!BC$82)</f>
        <v>36.57855791510805</v>
      </c>
      <c r="BD124">
        <f>BC124*(1+'RAW data extract'!BD$82)</f>
        <v>34.363957346169585</v>
      </c>
      <c r="BE124">
        <f>BD124*(1+'RAW data extract'!BE$82)</f>
        <v>32.151876588138983</v>
      </c>
      <c r="BF124">
        <f>BE124*(1+'RAW data extract'!BF$82)</f>
        <v>32.151876588138983</v>
      </c>
      <c r="BG124">
        <f>BF124*(1+'RAW data extract'!BG$82)</f>
        <v>32.151876588138983</v>
      </c>
      <c r="BH124">
        <f>BG124*(1+'RAW data extract'!BH$82)</f>
        <v>32.151876588138983</v>
      </c>
    </row>
    <row r="125" spans="1:60" x14ac:dyDescent="0.3">
      <c r="A125" s="4" t="s">
        <v>9</v>
      </c>
      <c r="B125" s="4" t="s">
        <v>10</v>
      </c>
      <c r="C125" s="4" t="s">
        <v>38</v>
      </c>
      <c r="D125" s="4" t="s">
        <v>20</v>
      </c>
      <c r="E125" s="4" t="s">
        <v>13</v>
      </c>
      <c r="F125" s="4" t="s">
        <v>14</v>
      </c>
      <c r="G125" s="4" t="s">
        <v>14</v>
      </c>
      <c r="H125" s="4" t="s">
        <v>15</v>
      </c>
      <c r="I125" s="4" t="s">
        <v>16</v>
      </c>
      <c r="J125" s="8">
        <f>SUMIFS('Eurostat comsumption'!J$2:J$185,'Eurostat comsumption'!$C$2:$C$185,$C125,'Eurostat comsumption'!$D$2:$D$185,$D125)</f>
        <v>0.3</v>
      </c>
      <c r="K125" s="8">
        <f>SUMIFS('Eurostat comsumption'!K$2:K$185,'Eurostat comsumption'!$C$2:$C$185,$C125,'Eurostat comsumption'!$D$2:$D$185,$D125)</f>
        <v>1.4</v>
      </c>
      <c r="L125" s="8">
        <f>SUMIFS('Eurostat comsumption'!L$2:L$185,'Eurostat comsumption'!$C$2:$C$185,$C125,'Eurostat comsumption'!$D$2:$D$185,$D125)</f>
        <v>3.7</v>
      </c>
      <c r="M125" s="8">
        <f>SUMIFS('Eurostat comsumption'!M$2:M$185,'Eurostat comsumption'!$C$2:$C$185,$C125,'Eurostat comsumption'!$D$2:$D$185,$D125)</f>
        <v>3.1</v>
      </c>
      <c r="N125" s="8">
        <f>SUMIFS('Eurostat comsumption'!N$2:N$185,'Eurostat comsumption'!$C$2:$C$185,$C125,'Eurostat comsumption'!$D$2:$D$185,$D125)</f>
        <v>0.1</v>
      </c>
      <c r="O125" s="8">
        <f>SUMIFS('Eurostat comsumption'!O$2:O$185,'Eurostat comsumption'!$C$2:$C$185,$C125,'Eurostat comsumption'!$D$2:$D$185,$D125)</f>
        <v>0.7</v>
      </c>
      <c r="P125" s="8">
        <f>SUMIFS('Eurostat comsumption'!P$2:P$185,'Eurostat comsumption'!$C$2:$C$185,$C125,'Eurostat comsumption'!$D$2:$D$185,$D125)</f>
        <v>0.6</v>
      </c>
      <c r="Q125" s="8">
        <f>SUMIFS('Eurostat comsumption'!Q$2:Q$185,'Eurostat comsumption'!$C$2:$C$185,$C125,'Eurostat comsumption'!$D$2:$D$185,$D125)</f>
        <v>41.8</v>
      </c>
      <c r="R125" s="8">
        <f>SUMIFS('Eurostat comsumption'!R$2:R$185,'Eurostat comsumption'!$C$2:$C$185,$C125,'Eurostat comsumption'!$D$2:$D$185,$D125)</f>
        <v>107.3</v>
      </c>
      <c r="S125" s="8">
        <f>SUMIFS('Eurostat comsumption'!S$2:S$185,'Eurostat comsumption'!$C$2:$C$185,$C125,'Eurostat comsumption'!$D$2:$D$185,$D125)</f>
        <v>162.80000000000001</v>
      </c>
      <c r="T125" s="8">
        <f>SUMIFS('Eurostat comsumption'!T$2:T$185,'Eurostat comsumption'!$C$2:$C$185,$C125,'Eurostat comsumption'!$D$2:$D$185,$D125)</f>
        <v>115.4</v>
      </c>
      <c r="U125" s="8">
        <f>SUMIFS('Eurostat comsumption'!U$2:U$185,'Eurostat comsumption'!$C$2:$C$185,$C125,'Eurostat comsumption'!$D$2:$D$185,$D125)</f>
        <v>194.9</v>
      </c>
      <c r="V125" s="8">
        <f>SUMIFS('Eurostat comsumption'!V$2:V$185,'Eurostat comsumption'!$C$2:$C$185,$C125,'Eurostat comsumption'!$D$2:$D$185,$D125)</f>
        <v>187.6</v>
      </c>
      <c r="W125" s="8">
        <f>SUMIFS('Eurostat comsumption'!W$2:W$185,'Eurostat comsumption'!$C$2:$C$185,$C125,'Eurostat comsumption'!$D$2:$D$185,$D125)</f>
        <v>203.8</v>
      </c>
      <c r="X125" s="8">
        <f>SUMIFS('Eurostat comsumption'!X$2:X$185,'Eurostat comsumption'!$C$2:$C$185,$C125,'Eurostat comsumption'!$D$2:$D$185,$D125)</f>
        <v>167</v>
      </c>
      <c r="Y125" s="8">
        <f>SUMIFS('Eurostat comsumption'!Y$2:Y$185,'Eurostat comsumption'!$C$2:$C$185,$C125,'Eurostat comsumption'!$D$2:$D$185,$D125)</f>
        <v>202.5</v>
      </c>
      <c r="Z125" s="8">
        <f>SUMIFS('Eurostat comsumption'!Z$2:Z$185,'Eurostat comsumption'!$C$2:$C$185,$C125,'Eurostat comsumption'!$D$2:$D$185,$D125)</f>
        <v>257.3</v>
      </c>
      <c r="AA125">
        <f>Z125*(1+'RAW data extract'!AA$82)</f>
        <v>255.30213784192142</v>
      </c>
      <c r="AB125">
        <f>AA125*(1+'RAW data extract'!AB$82)</f>
        <v>253.42975098713444</v>
      </c>
      <c r="AC125">
        <f>AB125*(1+'RAW data extract'!AC$82)</f>
        <v>251.34351180431611</v>
      </c>
      <c r="AD125">
        <f>AC125*(1+'RAW data extract'!AD$82)</f>
        <v>249.09354558804102</v>
      </c>
      <c r="AE125">
        <f>AD125*(1+'RAW data extract'!AE$82)</f>
        <v>246.31451473754186</v>
      </c>
      <c r="AF125">
        <f>AE125*(1+'RAW data extract'!AF$82)</f>
        <v>243.39756494674793</v>
      </c>
      <c r="AG125">
        <f>AF125*(1+'RAW data extract'!AG$82)</f>
        <v>240.28355335649152</v>
      </c>
      <c r="AH125">
        <f>AG125*(1+'RAW data extract'!AH$82)</f>
        <v>236.66350868473208</v>
      </c>
      <c r="AI125">
        <f>AH125*(1+'RAW data extract'!AI$82)</f>
        <v>232.45522430283373</v>
      </c>
      <c r="AJ125">
        <f>AI125*(1+'RAW data extract'!AJ$82)</f>
        <v>227.61806494529125</v>
      </c>
      <c r="AK125">
        <f>AJ125*(1+'RAW data extract'!AK$82)</f>
        <v>221.80588598776023</v>
      </c>
      <c r="AL125">
        <f>AK125*(1+'RAW data extract'!AL$82)</f>
        <v>215.42920155454948</v>
      </c>
      <c r="AM125">
        <f>AL125*(1+'RAW data extract'!AM$82)</f>
        <v>208.61337233978966</v>
      </c>
      <c r="AN125">
        <f>AM125*(1+'RAW data extract'!AN$82)</f>
        <v>201.69324253237892</v>
      </c>
      <c r="AO125">
        <f>AN125*(1+'RAW data extract'!AO$82)</f>
        <v>194.70366918672926</v>
      </c>
      <c r="AP125">
        <f>AO125*(1+'RAW data extract'!AP$82)</f>
        <v>187.71353750379669</v>
      </c>
      <c r="AQ125">
        <f>AP125*(1+'RAW data extract'!AQ$82)</f>
        <v>180.76330900422232</v>
      </c>
      <c r="AR125">
        <f>AQ125*(1+'RAW data extract'!AR$82)</f>
        <v>174.14514523570833</v>
      </c>
      <c r="AS125">
        <f>AR125*(1+'RAW data extract'!AS$82)</f>
        <v>167.65505537287859</v>
      </c>
      <c r="AT125">
        <f>AS125*(1+'RAW data extract'!AT$82)</f>
        <v>161.3452421585107</v>
      </c>
      <c r="AU125">
        <f>AT125*(1+'RAW data extract'!AU$82)</f>
        <v>155.03542894414278</v>
      </c>
      <c r="AV125">
        <f>AU125*(1+'RAW data extract'!AV$82)</f>
        <v>148.72561572977489</v>
      </c>
      <c r="AW125">
        <f>AV125*(1+'RAW data extract'!AW$82)</f>
        <v>142.41580251540702</v>
      </c>
      <c r="AX125">
        <f>AW125*(1+'RAW data extract'!AX$82)</f>
        <v>136.13134333668657</v>
      </c>
      <c r="AY125">
        <f>AX125*(1+'RAW data extract'!AY$82)</f>
        <v>129.79505672710172</v>
      </c>
      <c r="AZ125">
        <f>AY125*(1+'RAW data extract'!AZ$82)</f>
        <v>123.41202121235571</v>
      </c>
      <c r="BA125">
        <f>AZ125*(1+'RAW data extract'!BA$82)</f>
        <v>117.13960865023138</v>
      </c>
      <c r="BB125">
        <f>BA125*(1+'RAW data extract'!BB$82)</f>
        <v>110.79725353195184</v>
      </c>
      <c r="BC125">
        <f>BB125*(1+'RAW data extract'!BC$82)</f>
        <v>104.45796838576365</v>
      </c>
      <c r="BD125">
        <f>BC125*(1+'RAW data extract'!BD$82)</f>
        <v>98.133698392557577</v>
      </c>
      <c r="BE125">
        <f>BD125*(1+'RAW data extract'!BE$82)</f>
        <v>91.816624263353646</v>
      </c>
      <c r="BF125">
        <f>BE125*(1+'RAW data extract'!BF$82)</f>
        <v>91.816624263353646</v>
      </c>
      <c r="BG125">
        <f>BF125*(1+'RAW data extract'!BG$82)</f>
        <v>91.816624263353646</v>
      </c>
      <c r="BH125">
        <f>BG125*(1+'RAW data extract'!BH$82)</f>
        <v>91.816624263353646</v>
      </c>
    </row>
    <row r="126" spans="1:60" x14ac:dyDescent="0.3">
      <c r="A126" s="4" t="s">
        <v>9</v>
      </c>
      <c r="B126" s="4" t="s">
        <v>10</v>
      </c>
      <c r="C126" s="4" t="s">
        <v>38</v>
      </c>
      <c r="D126" s="4" t="s">
        <v>21</v>
      </c>
      <c r="E126" s="4" t="s">
        <v>13</v>
      </c>
      <c r="F126" s="4" t="s">
        <v>14</v>
      </c>
      <c r="G126" s="4" t="s">
        <v>14</v>
      </c>
      <c r="H126" s="4" t="s">
        <v>15</v>
      </c>
      <c r="I126" s="4" t="s">
        <v>16</v>
      </c>
      <c r="J126" s="8">
        <f>SUMIFS('Eurostat comsumption'!J$2:J$185,'Eurostat comsumption'!$C$2:$C$185,$C126,'Eurostat comsumption'!$D$2:$D$185,$D126)</f>
        <v>0</v>
      </c>
      <c r="K126" s="8">
        <f>SUMIFS('Eurostat comsumption'!K$2:K$185,'Eurostat comsumption'!$C$2:$C$185,$C126,'Eurostat comsumption'!$D$2:$D$185,$D126)</f>
        <v>0.6</v>
      </c>
      <c r="L126" s="8">
        <f>SUMIFS('Eurostat comsumption'!L$2:L$185,'Eurostat comsumption'!$C$2:$C$185,$C126,'Eurostat comsumption'!$D$2:$D$185,$D126)</f>
        <v>0</v>
      </c>
      <c r="M126" s="8">
        <f>SUMIFS('Eurostat comsumption'!M$2:M$185,'Eurostat comsumption'!$C$2:$C$185,$C126,'Eurostat comsumption'!$D$2:$D$185,$D126)</f>
        <v>0.2</v>
      </c>
      <c r="N126" s="8">
        <f>SUMIFS('Eurostat comsumption'!N$2:N$185,'Eurostat comsumption'!$C$2:$C$185,$C126,'Eurostat comsumption'!$D$2:$D$185,$D126)</f>
        <v>0.6</v>
      </c>
      <c r="O126" s="8">
        <f>SUMIFS('Eurostat comsumption'!O$2:O$185,'Eurostat comsumption'!$C$2:$C$185,$C126,'Eurostat comsumption'!$D$2:$D$185,$D126)</f>
        <v>0</v>
      </c>
      <c r="P126" s="8">
        <f>SUMIFS('Eurostat comsumption'!P$2:P$185,'Eurostat comsumption'!$C$2:$C$185,$C126,'Eurostat comsumption'!$D$2:$D$185,$D126)</f>
        <v>0</v>
      </c>
      <c r="Q126" s="8">
        <f>SUMIFS('Eurostat comsumption'!Q$2:Q$185,'Eurostat comsumption'!$C$2:$C$185,$C126,'Eurostat comsumption'!$D$2:$D$185,$D126)</f>
        <v>0</v>
      </c>
      <c r="R126" s="8">
        <f>SUMIFS('Eurostat comsumption'!R$2:R$185,'Eurostat comsumption'!$C$2:$C$185,$C126,'Eurostat comsumption'!$D$2:$D$185,$D126)</f>
        <v>0</v>
      </c>
      <c r="S126" s="8">
        <f>SUMIFS('Eurostat comsumption'!S$2:S$185,'Eurostat comsumption'!$C$2:$C$185,$C126,'Eurostat comsumption'!$D$2:$D$185,$D126)</f>
        <v>0</v>
      </c>
      <c r="T126" s="8">
        <f>SUMIFS('Eurostat comsumption'!T$2:T$185,'Eurostat comsumption'!$C$2:$C$185,$C126,'Eurostat comsumption'!$D$2:$D$185,$D126)</f>
        <v>0</v>
      </c>
      <c r="U126" s="8">
        <f>SUMIFS('Eurostat comsumption'!U$2:U$185,'Eurostat comsumption'!$C$2:$C$185,$C126,'Eurostat comsumption'!$D$2:$D$185,$D126)</f>
        <v>0</v>
      </c>
      <c r="V126" s="8">
        <f>SUMIFS('Eurostat comsumption'!V$2:V$185,'Eurostat comsumption'!$C$2:$C$185,$C126,'Eurostat comsumption'!$D$2:$D$185,$D126)</f>
        <v>0</v>
      </c>
      <c r="W126" s="8">
        <f>SUMIFS('Eurostat comsumption'!W$2:W$185,'Eurostat comsumption'!$C$2:$C$185,$C126,'Eurostat comsumption'!$D$2:$D$185,$D126)</f>
        <v>0</v>
      </c>
      <c r="X126" s="8">
        <f>SUMIFS('Eurostat comsumption'!X$2:X$185,'Eurostat comsumption'!$C$2:$C$185,$C126,'Eurostat comsumption'!$D$2:$D$185,$D126)</f>
        <v>0</v>
      </c>
      <c r="Y126" s="8">
        <f>SUMIFS('Eurostat comsumption'!Y$2:Y$185,'Eurostat comsumption'!$C$2:$C$185,$C126,'Eurostat comsumption'!$D$2:$D$185,$D126)</f>
        <v>0</v>
      </c>
      <c r="Z126" s="8">
        <f>SUMIFS('Eurostat comsumption'!Z$2:Z$185,'Eurostat comsumption'!$C$2:$C$185,$C126,'Eurostat comsumption'!$D$2:$D$185,$D126)</f>
        <v>0</v>
      </c>
      <c r="AA126">
        <f>Z126*(1+'RAW data extract'!AA$82)</f>
        <v>0</v>
      </c>
      <c r="AB126">
        <f>AA126*(1+'RAW data extract'!AB$82)</f>
        <v>0</v>
      </c>
      <c r="AC126">
        <f>AB126*(1+'RAW data extract'!AC$82)</f>
        <v>0</v>
      </c>
      <c r="AD126">
        <f>AC126*(1+'RAW data extract'!AD$82)</f>
        <v>0</v>
      </c>
      <c r="AE126">
        <f>AD126*(1+'RAW data extract'!AE$82)</f>
        <v>0</v>
      </c>
      <c r="AF126">
        <f>AE126*(1+'RAW data extract'!AF$82)</f>
        <v>0</v>
      </c>
      <c r="AG126">
        <f>AF126*(1+'RAW data extract'!AG$82)</f>
        <v>0</v>
      </c>
      <c r="AH126">
        <f>AG126*(1+'RAW data extract'!AH$82)</f>
        <v>0</v>
      </c>
      <c r="AI126">
        <f>AH126*(1+'RAW data extract'!AI$82)</f>
        <v>0</v>
      </c>
      <c r="AJ126">
        <f>AI126*(1+'RAW data extract'!AJ$82)</f>
        <v>0</v>
      </c>
      <c r="AK126">
        <f>AJ126*(1+'RAW data extract'!AK$82)</f>
        <v>0</v>
      </c>
      <c r="AL126">
        <f>AK126*(1+'RAW data extract'!AL$82)</f>
        <v>0</v>
      </c>
      <c r="AM126">
        <f>AL126*(1+'RAW data extract'!AM$82)</f>
        <v>0</v>
      </c>
      <c r="AN126">
        <f>AM126*(1+'RAW data extract'!AN$82)</f>
        <v>0</v>
      </c>
      <c r="AO126">
        <f>AN126*(1+'RAW data extract'!AO$82)</f>
        <v>0</v>
      </c>
      <c r="AP126">
        <f>AO126*(1+'RAW data extract'!AP$82)</f>
        <v>0</v>
      </c>
      <c r="AQ126">
        <f>AP126*(1+'RAW data extract'!AQ$82)</f>
        <v>0</v>
      </c>
      <c r="AR126">
        <f>AQ126*(1+'RAW data extract'!AR$82)</f>
        <v>0</v>
      </c>
      <c r="AS126">
        <f>AR126*(1+'RAW data extract'!AS$82)</f>
        <v>0</v>
      </c>
      <c r="AT126">
        <f>AS126*(1+'RAW data extract'!AT$82)</f>
        <v>0</v>
      </c>
      <c r="AU126">
        <f>AT126*(1+'RAW data extract'!AU$82)</f>
        <v>0</v>
      </c>
      <c r="AV126">
        <f>AU126*(1+'RAW data extract'!AV$82)</f>
        <v>0</v>
      </c>
      <c r="AW126">
        <f>AV126*(1+'RAW data extract'!AW$82)</f>
        <v>0</v>
      </c>
      <c r="AX126">
        <f>AW126*(1+'RAW data extract'!AX$82)</f>
        <v>0</v>
      </c>
      <c r="AY126">
        <f>AX126*(1+'RAW data extract'!AY$82)</f>
        <v>0</v>
      </c>
      <c r="AZ126">
        <f>AY126*(1+'RAW data extract'!AZ$82)</f>
        <v>0</v>
      </c>
      <c r="BA126">
        <f>AZ126*(1+'RAW data extract'!BA$82)</f>
        <v>0</v>
      </c>
      <c r="BB126">
        <f>BA126*(1+'RAW data extract'!BB$82)</f>
        <v>0</v>
      </c>
      <c r="BC126">
        <f>BB126*(1+'RAW data extract'!BC$82)</f>
        <v>0</v>
      </c>
      <c r="BD126">
        <f>BC126*(1+'RAW data extract'!BD$82)</f>
        <v>0</v>
      </c>
      <c r="BE126">
        <f>BD126*(1+'RAW data extract'!BE$82)</f>
        <v>0</v>
      </c>
      <c r="BF126">
        <f>BE126*(1+'RAW data extract'!BF$82)</f>
        <v>0</v>
      </c>
      <c r="BG126">
        <f>BF126*(1+'RAW data extract'!BG$82)</f>
        <v>0</v>
      </c>
      <c r="BH126">
        <f>BG126*(1+'RAW data extract'!BH$82)</f>
        <v>0</v>
      </c>
    </row>
    <row r="127" spans="1:60" x14ac:dyDescent="0.3">
      <c r="A127" s="4" t="s">
        <v>9</v>
      </c>
      <c r="B127" s="4" t="s">
        <v>10</v>
      </c>
      <c r="C127" s="4" t="s">
        <v>38</v>
      </c>
      <c r="D127" s="4" t="s">
        <v>22</v>
      </c>
      <c r="E127" s="4" t="s">
        <v>13</v>
      </c>
      <c r="F127" s="4" t="s">
        <v>14</v>
      </c>
      <c r="G127" s="4" t="s">
        <v>14</v>
      </c>
      <c r="H127" s="4" t="s">
        <v>15</v>
      </c>
      <c r="I127" s="4" t="s">
        <v>16</v>
      </c>
      <c r="J127" s="8">
        <f>SUMIFS('Eurostat comsumption'!J$2:J$185,'Eurostat comsumption'!$C$2:$C$185,$C127,'Eurostat comsumption'!$D$2:$D$185,$D127)</f>
        <v>3273.3</v>
      </c>
      <c r="K127" s="8">
        <f>SUMIFS('Eurostat comsumption'!K$2:K$185,'Eurostat comsumption'!$C$2:$C$185,$C127,'Eurostat comsumption'!$D$2:$D$185,$D127)</f>
        <v>3881.1</v>
      </c>
      <c r="L127" s="8">
        <f>SUMIFS('Eurostat comsumption'!L$2:L$185,'Eurostat comsumption'!$C$2:$C$185,$C127,'Eurostat comsumption'!$D$2:$D$185,$D127)</f>
        <v>4005.6</v>
      </c>
      <c r="M127" s="8">
        <f>SUMIFS('Eurostat comsumption'!M$2:M$185,'Eurostat comsumption'!$C$2:$C$185,$C127,'Eurostat comsumption'!$D$2:$D$185,$D127)</f>
        <v>4259.3999999999996</v>
      </c>
      <c r="N127" s="8">
        <f>SUMIFS('Eurostat comsumption'!N$2:N$185,'Eurostat comsumption'!$C$2:$C$185,$C127,'Eurostat comsumption'!$D$2:$D$185,$D127)</f>
        <v>4455.7</v>
      </c>
      <c r="O127" s="8">
        <f>SUMIFS('Eurostat comsumption'!O$2:O$185,'Eurostat comsumption'!$C$2:$C$185,$C127,'Eurostat comsumption'!$D$2:$D$185,$D127)</f>
        <v>4103.3</v>
      </c>
      <c r="P127" s="8">
        <f>SUMIFS('Eurostat comsumption'!P$2:P$185,'Eurostat comsumption'!$C$2:$C$185,$C127,'Eurostat comsumption'!$D$2:$D$185,$D127)</f>
        <v>4270.6000000000004</v>
      </c>
      <c r="Q127" s="8">
        <f>SUMIFS('Eurostat comsumption'!Q$2:Q$185,'Eurostat comsumption'!$C$2:$C$185,$C127,'Eurostat comsumption'!$D$2:$D$185,$D127)</f>
        <v>4489.8999999999996</v>
      </c>
      <c r="R127" s="8">
        <f>SUMIFS('Eurostat comsumption'!R$2:R$185,'Eurostat comsumption'!$C$2:$C$185,$C127,'Eurostat comsumption'!$D$2:$D$185,$D127)</f>
        <v>5006.2</v>
      </c>
      <c r="S127" s="8">
        <f>SUMIFS('Eurostat comsumption'!S$2:S$185,'Eurostat comsumption'!$C$2:$C$185,$C127,'Eurostat comsumption'!$D$2:$D$185,$D127)</f>
        <v>5073.8</v>
      </c>
      <c r="T127" s="8">
        <f>SUMIFS('Eurostat comsumption'!T$2:T$185,'Eurostat comsumption'!$C$2:$C$185,$C127,'Eurostat comsumption'!$D$2:$D$185,$D127)</f>
        <v>4881.6000000000004</v>
      </c>
      <c r="U127" s="8">
        <f>SUMIFS('Eurostat comsumption'!U$2:U$185,'Eurostat comsumption'!$C$2:$C$185,$C127,'Eurostat comsumption'!$D$2:$D$185,$D127)</f>
        <v>5022.2</v>
      </c>
      <c r="V127" s="8">
        <f>SUMIFS('Eurostat comsumption'!V$2:V$185,'Eurostat comsumption'!$C$2:$C$185,$C127,'Eurostat comsumption'!$D$2:$D$185,$D127)</f>
        <v>5145.2</v>
      </c>
      <c r="W127" s="8">
        <f>SUMIFS('Eurostat comsumption'!W$2:W$185,'Eurostat comsumption'!$C$2:$C$185,$C127,'Eurostat comsumption'!$D$2:$D$185,$D127)</f>
        <v>5050.8</v>
      </c>
      <c r="X127" s="8">
        <f>SUMIFS('Eurostat comsumption'!X$2:X$185,'Eurostat comsumption'!$C$2:$C$185,$C127,'Eurostat comsumption'!$D$2:$D$185,$D127)</f>
        <v>5211.3999999999996</v>
      </c>
      <c r="Y127" s="8">
        <f>SUMIFS('Eurostat comsumption'!Y$2:Y$185,'Eurostat comsumption'!$C$2:$C$185,$C127,'Eurostat comsumption'!$D$2:$D$185,$D127)</f>
        <v>5280.2</v>
      </c>
      <c r="Z127" s="8">
        <f>SUMIFS('Eurostat comsumption'!Z$2:Z$185,'Eurostat comsumption'!$C$2:$C$185,$C127,'Eurostat comsumption'!$D$2:$D$185,$D127)</f>
        <v>5680.3</v>
      </c>
      <c r="AA127">
        <f>Z127*(1+'RAW data extract'!AA$82)</f>
        <v>5636.1940675610813</v>
      </c>
      <c r="AB127">
        <f>AA127*(1+'RAW data extract'!AB$82)</f>
        <v>5594.8581987260768</v>
      </c>
      <c r="AC127">
        <f>AB127*(1+'RAW data extract'!AC$82)</f>
        <v>5548.8012052159211</v>
      </c>
      <c r="AD127">
        <f>AC127*(1+'RAW data extract'!AD$82)</f>
        <v>5499.1296813204399</v>
      </c>
      <c r="AE127">
        <f>AD127*(1+'RAW data extract'!AE$82)</f>
        <v>5437.7782279971188</v>
      </c>
      <c r="AF127">
        <f>AE127*(1+'RAW data extract'!AF$82)</f>
        <v>5373.3819983171861</v>
      </c>
      <c r="AG127">
        <f>AF127*(1+'RAW data extract'!AG$82)</f>
        <v>5304.6353211460491</v>
      </c>
      <c r="AH127">
        <f>AG127*(1+'RAW data extract'!AH$82)</f>
        <v>5224.7171721021505</v>
      </c>
      <c r="AI127">
        <f>AH127*(1+'RAW data extract'!AI$82)</f>
        <v>5131.8127112607308</v>
      </c>
      <c r="AJ127">
        <f>AI127*(1+'RAW data extract'!AJ$82)</f>
        <v>5025.0248515691319</v>
      </c>
      <c r="AK127">
        <f>AJ127*(1+'RAW data extract'!AK$82)</f>
        <v>4896.711908963367</v>
      </c>
      <c r="AL127">
        <f>AK127*(1+'RAW data extract'!AL$82)</f>
        <v>4755.9366249137474</v>
      </c>
      <c r="AM127">
        <f>AL127*(1+'RAW data extract'!AM$82)</f>
        <v>4605.4665328476758</v>
      </c>
      <c r="AN127">
        <f>AM127*(1+'RAW data extract'!AN$82)</f>
        <v>4452.6938420391443</v>
      </c>
      <c r="AO127">
        <f>AN127*(1+'RAW data extract'!AO$82)</f>
        <v>4298.3880764919477</v>
      </c>
      <c r="AP127">
        <f>AO127*(1+'RAW data extract'!AP$82)</f>
        <v>4144.0699847758115</v>
      </c>
      <c r="AQ127">
        <f>AP127*(1+'RAW data extract'!AQ$82)</f>
        <v>3990.6328182537272</v>
      </c>
      <c r="AR127">
        <f>AQ127*(1+'RAW data extract'!AR$82)</f>
        <v>3844.5265001258995</v>
      </c>
      <c r="AS127">
        <f>AR127*(1+'RAW data extract'!AS$82)</f>
        <v>3701.247613814855</v>
      </c>
      <c r="AT127">
        <f>AS127*(1+'RAW data extract'!AT$82)</f>
        <v>3561.9486165292974</v>
      </c>
      <c r="AU127">
        <f>AT127*(1+'RAW data extract'!AU$82)</f>
        <v>3422.6496192437394</v>
      </c>
      <c r="AV127">
        <f>AU127*(1+'RAW data extract'!AV$82)</f>
        <v>3283.3506219581818</v>
      </c>
      <c r="AW127">
        <f>AV127*(1+'RAW data extract'!AW$82)</f>
        <v>3144.0516246726247</v>
      </c>
      <c r="AX127">
        <f>AW127*(1+'RAW data extract'!AX$82)</f>
        <v>3005.3123573858552</v>
      </c>
      <c r="AY127">
        <f>AX127*(1+'RAW data extract'!AY$82)</f>
        <v>2865.428918487974</v>
      </c>
      <c r="AZ127">
        <f>AY127*(1+'RAW data extract'!AZ$82)</f>
        <v>2724.5134243783286</v>
      </c>
      <c r="BA127">
        <f>AZ127*(1+'RAW data extract'!BA$82)</f>
        <v>2586.0401049977036</v>
      </c>
      <c r="BB127">
        <f>BA127*(1+'RAW data extract'!BB$82)</f>
        <v>2446.0226942772865</v>
      </c>
      <c r="BC127">
        <f>BB127*(1+'RAW data extract'!BC$82)</f>
        <v>2306.0730579932106</v>
      </c>
      <c r="BD127">
        <f>BC127*(1+'RAW data extract'!BD$82)</f>
        <v>2166.4549046997458</v>
      </c>
      <c r="BE127">
        <f>BD127*(1+'RAW data extract'!BE$82)</f>
        <v>2026.9956113607755</v>
      </c>
      <c r="BF127">
        <f>BE127*(1+'RAW data extract'!BF$82)</f>
        <v>2026.9956113607755</v>
      </c>
      <c r="BG127">
        <f>BF127*(1+'RAW data extract'!BG$82)</f>
        <v>2026.9956113607755</v>
      </c>
      <c r="BH127">
        <f>BG127*(1+'RAW data extract'!BH$82)</f>
        <v>2026.9956113607755</v>
      </c>
    </row>
    <row r="128" spans="1:60" x14ac:dyDescent="0.3">
      <c r="A128" s="4" t="s">
        <v>9</v>
      </c>
      <c r="B128" s="4" t="s">
        <v>10</v>
      </c>
      <c r="C128" s="4" t="s">
        <v>39</v>
      </c>
      <c r="D128" s="4" t="s">
        <v>12</v>
      </c>
      <c r="E128" s="4" t="s">
        <v>13</v>
      </c>
      <c r="F128" s="4" t="s">
        <v>14</v>
      </c>
      <c r="G128" s="4" t="s">
        <v>14</v>
      </c>
      <c r="H128" s="4" t="s">
        <v>15</v>
      </c>
      <c r="I128" s="4" t="s">
        <v>16</v>
      </c>
      <c r="J128" s="8">
        <f>SUMIFS('Eurostat comsumption'!J$2:J$185,'Eurostat comsumption'!$C$2:$C$185,$C128,'Eurostat comsumption'!$D$2:$D$185,$D128)</f>
        <v>1454.5</v>
      </c>
      <c r="K128" s="8">
        <f>SUMIFS('Eurostat comsumption'!K$2:K$185,'Eurostat comsumption'!$C$2:$C$185,$C128,'Eurostat comsumption'!$D$2:$D$185,$D128)</f>
        <v>2030</v>
      </c>
      <c r="L128" s="8">
        <f>SUMIFS('Eurostat comsumption'!L$2:L$185,'Eurostat comsumption'!$C$2:$C$185,$C128,'Eurostat comsumption'!$D$2:$D$185,$D128)</f>
        <v>2253.8000000000002</v>
      </c>
      <c r="M128" s="8">
        <f>SUMIFS('Eurostat comsumption'!M$2:M$185,'Eurostat comsumption'!$C$2:$C$185,$C128,'Eurostat comsumption'!$D$2:$D$185,$D128)</f>
        <v>2075.5</v>
      </c>
      <c r="N128" s="8">
        <f>SUMIFS('Eurostat comsumption'!N$2:N$185,'Eurostat comsumption'!$C$2:$C$185,$C128,'Eurostat comsumption'!$D$2:$D$185,$D128)</f>
        <v>2190.1</v>
      </c>
      <c r="O128" s="8">
        <f>SUMIFS('Eurostat comsumption'!O$2:O$185,'Eurostat comsumption'!$C$2:$C$185,$C128,'Eurostat comsumption'!$D$2:$D$185,$D128)</f>
        <v>2391.8000000000002</v>
      </c>
      <c r="P128" s="8">
        <f>SUMIFS('Eurostat comsumption'!P$2:P$185,'Eurostat comsumption'!$C$2:$C$185,$C128,'Eurostat comsumption'!$D$2:$D$185,$D128)</f>
        <v>2252.9</v>
      </c>
      <c r="Q128" s="8">
        <f>SUMIFS('Eurostat comsumption'!Q$2:Q$185,'Eurostat comsumption'!$C$2:$C$185,$C128,'Eurostat comsumption'!$D$2:$D$185,$D128)</f>
        <v>2476.6999999999998</v>
      </c>
      <c r="R128" s="8">
        <f>SUMIFS('Eurostat comsumption'!R$2:R$185,'Eurostat comsumption'!$C$2:$C$185,$C128,'Eurostat comsumption'!$D$2:$D$185,$D128)</f>
        <v>2729</v>
      </c>
      <c r="S128" s="8">
        <f>SUMIFS('Eurostat comsumption'!S$2:S$185,'Eurostat comsumption'!$C$2:$C$185,$C128,'Eurostat comsumption'!$D$2:$D$185,$D128)</f>
        <v>2357</v>
      </c>
      <c r="T128" s="8">
        <f>SUMIFS('Eurostat comsumption'!T$2:T$185,'Eurostat comsumption'!$C$2:$C$185,$C128,'Eurostat comsumption'!$D$2:$D$185,$D128)</f>
        <v>2633.4</v>
      </c>
      <c r="U128" s="8">
        <f>SUMIFS('Eurostat comsumption'!U$2:U$185,'Eurostat comsumption'!$C$2:$C$185,$C128,'Eurostat comsumption'!$D$2:$D$185,$D128)</f>
        <v>2636.9</v>
      </c>
      <c r="V128" s="8">
        <f>SUMIFS('Eurostat comsumption'!V$2:V$185,'Eurostat comsumption'!$C$2:$C$185,$C128,'Eurostat comsumption'!$D$2:$D$185,$D128)</f>
        <v>2337.1</v>
      </c>
      <c r="W128" s="8">
        <f>SUMIFS('Eurostat comsumption'!W$2:W$185,'Eurostat comsumption'!$C$2:$C$185,$C128,'Eurostat comsumption'!$D$2:$D$185,$D128)</f>
        <v>2350.1</v>
      </c>
      <c r="X128" s="8">
        <f>SUMIFS('Eurostat comsumption'!X$2:X$185,'Eurostat comsumption'!$C$2:$C$185,$C128,'Eurostat comsumption'!$D$2:$D$185,$D128)</f>
        <v>2211.6</v>
      </c>
      <c r="Y128" s="8">
        <f>SUMIFS('Eurostat comsumption'!Y$2:Y$185,'Eurostat comsumption'!$C$2:$C$185,$C128,'Eurostat comsumption'!$D$2:$D$185,$D128)</f>
        <v>2212.1999999999998</v>
      </c>
      <c r="Z128" s="8">
        <f>SUMIFS('Eurostat comsumption'!Z$2:Z$185,'Eurostat comsumption'!$C$2:$C$185,$C128,'Eurostat comsumption'!$D$2:$D$185,$D128)</f>
        <v>2479.8000000000002</v>
      </c>
      <c r="AA128">
        <f>Z128*(1+'RAW data extract'!AA$82)</f>
        <v>2460.5450502153003</v>
      </c>
      <c r="AB128">
        <f>AA128*(1+'RAW data extract'!AB$82)</f>
        <v>2442.499403411955</v>
      </c>
      <c r="AC128">
        <f>AB128*(1+'RAW data extract'!AC$82)</f>
        <v>2422.3926955784809</v>
      </c>
      <c r="AD128">
        <f>AC128*(1+'RAW data extract'!AD$82)</f>
        <v>2400.7080231217419</v>
      </c>
      <c r="AE128">
        <f>AD128*(1+'RAW data extract'!AE$82)</f>
        <v>2373.9243437472069</v>
      </c>
      <c r="AF128">
        <f>AE128*(1+'RAW data extract'!AF$82)</f>
        <v>2345.8114323938812</v>
      </c>
      <c r="AG128">
        <f>AF128*(1+'RAW data extract'!AG$82)</f>
        <v>2315.7992833790431</v>
      </c>
      <c r="AH128">
        <f>AG128*(1+'RAW data extract'!AH$82)</f>
        <v>2280.91010041352</v>
      </c>
      <c r="AI128">
        <f>AH128*(1+'RAW data extract'!AI$82)</f>
        <v>2240.3515943496586</v>
      </c>
      <c r="AJ128">
        <f>AI128*(1+'RAW data extract'!AJ$82)</f>
        <v>2193.7321315636741</v>
      </c>
      <c r="AK128">
        <f>AJ128*(1+'RAW data extract'!AK$82)</f>
        <v>2137.7156473861173</v>
      </c>
      <c r="AL128">
        <f>AK128*(1+'RAW data extract'!AL$82)</f>
        <v>2076.2585853671667</v>
      </c>
      <c r="AM128">
        <f>AL128*(1+'RAW data extract'!AM$82)</f>
        <v>2010.5691439106513</v>
      </c>
      <c r="AN128">
        <f>AM128*(1+'RAW data extract'!AN$82)</f>
        <v>1943.874476610157</v>
      </c>
      <c r="AO128">
        <f>AN128*(1+'RAW data extract'!AO$82)</f>
        <v>1876.5105279799898</v>
      </c>
      <c r="AP128">
        <f>AO128*(1+'RAW data extract'!AP$82)</f>
        <v>1809.1411982196471</v>
      </c>
      <c r="AQ128">
        <f>AP128*(1+'RAW data extract'!AQ$82)</f>
        <v>1742.1564464386734</v>
      </c>
      <c r="AR128">
        <f>AQ128*(1+'RAW data extract'!AR$82)</f>
        <v>1678.3720604567027</v>
      </c>
      <c r="AS128">
        <f>AR128*(1+'RAW data extract'!AS$82)</f>
        <v>1615.8220222062355</v>
      </c>
      <c r="AT128">
        <f>AS128*(1+'RAW data extract'!AT$82)</f>
        <v>1555.0094500764667</v>
      </c>
      <c r="AU128">
        <f>AT128*(1+'RAW data extract'!AU$82)</f>
        <v>1494.1968779466979</v>
      </c>
      <c r="AV128">
        <f>AU128*(1+'RAW data extract'!AV$82)</f>
        <v>1433.3843058169291</v>
      </c>
      <c r="AW128">
        <f>AV128*(1+'RAW data extract'!AW$82)</f>
        <v>1372.5717336871605</v>
      </c>
      <c r="AX128">
        <f>AW128*(1+'RAW data extract'!AX$82)</f>
        <v>1312.0035180968341</v>
      </c>
      <c r="AY128">
        <f>AX128*(1+'RAW data extract'!AY$82)</f>
        <v>1250.9358012898053</v>
      </c>
      <c r="AZ128">
        <f>AY128*(1+'RAW data extract'!AZ$82)</f>
        <v>1189.4175289638545</v>
      </c>
      <c r="BA128">
        <f>AZ128*(1+'RAW data extract'!BA$82)</f>
        <v>1128.9654159768513</v>
      </c>
      <c r="BB128">
        <f>BA128*(1+'RAW data extract'!BB$82)</f>
        <v>1067.8392122368218</v>
      </c>
      <c r="BC128">
        <f>BB128*(1+'RAW data extract'!BC$82)</f>
        <v>1006.7425962029412</v>
      </c>
      <c r="BD128">
        <f>BC128*(1+'RAW data extract'!BD$82)</f>
        <v>945.79069286383344</v>
      </c>
      <c r="BE128">
        <f>BD128*(1+'RAW data extract'!BE$82)</f>
        <v>884.90814165668257</v>
      </c>
      <c r="BF128">
        <f>BE128*(1+'RAW data extract'!BF$82)</f>
        <v>884.90814165668257</v>
      </c>
      <c r="BG128">
        <f>BF128*(1+'RAW data extract'!BG$82)</f>
        <v>884.90814165668257</v>
      </c>
      <c r="BH128">
        <f>BG128*(1+'RAW data extract'!BH$82)</f>
        <v>884.90814165668257</v>
      </c>
    </row>
    <row r="129" spans="1:60" x14ac:dyDescent="0.3">
      <c r="A129" s="4" t="s">
        <v>9</v>
      </c>
      <c r="B129" s="4" t="s">
        <v>10</v>
      </c>
      <c r="C129" s="4" t="s">
        <v>39</v>
      </c>
      <c r="D129" s="4" t="s">
        <v>17</v>
      </c>
      <c r="E129" s="4" t="s">
        <v>13</v>
      </c>
      <c r="F129" s="4" t="s">
        <v>14</v>
      </c>
      <c r="G129" s="4" t="s">
        <v>14</v>
      </c>
      <c r="H129" s="4" t="s">
        <v>15</v>
      </c>
      <c r="I129" s="4" t="s">
        <v>16</v>
      </c>
      <c r="J129" s="8">
        <f>SUMIFS('Eurostat comsumption'!J$2:J$185,'Eurostat comsumption'!$C$2:$C$185,$C129,'Eurostat comsumption'!$D$2:$D$185,$D129)</f>
        <v>0</v>
      </c>
      <c r="K129" s="8">
        <f>SUMIFS('Eurostat comsumption'!K$2:K$185,'Eurostat comsumption'!$C$2:$C$185,$C129,'Eurostat comsumption'!$D$2:$D$185,$D129)</f>
        <v>553.79999999999995</v>
      </c>
      <c r="L129" s="8">
        <f>SUMIFS('Eurostat comsumption'!L$2:L$185,'Eurostat comsumption'!$C$2:$C$185,$C129,'Eurostat comsumption'!$D$2:$D$185,$D129)</f>
        <v>454.5</v>
      </c>
      <c r="M129" s="8">
        <f>SUMIFS('Eurostat comsumption'!M$2:M$185,'Eurostat comsumption'!$C$2:$C$185,$C129,'Eurostat comsumption'!$D$2:$D$185,$D129)</f>
        <v>466.9</v>
      </c>
      <c r="N129" s="8">
        <f>SUMIFS('Eurostat comsumption'!N$2:N$185,'Eurostat comsumption'!$C$2:$C$185,$C129,'Eurostat comsumption'!$D$2:$D$185,$D129)</f>
        <v>601.1</v>
      </c>
      <c r="O129" s="8">
        <f>SUMIFS('Eurostat comsumption'!O$2:O$185,'Eurostat comsumption'!$C$2:$C$185,$C129,'Eurostat comsumption'!$D$2:$D$185,$D129)</f>
        <v>600.4</v>
      </c>
      <c r="P129" s="8">
        <f>SUMIFS('Eurostat comsumption'!P$2:P$185,'Eurostat comsumption'!$C$2:$C$185,$C129,'Eurostat comsumption'!$D$2:$D$185,$D129)</f>
        <v>415.2</v>
      </c>
      <c r="Q129" s="8">
        <f>SUMIFS('Eurostat comsumption'!Q$2:Q$185,'Eurostat comsumption'!$C$2:$C$185,$C129,'Eurostat comsumption'!$D$2:$D$185,$D129)</f>
        <v>458.6</v>
      </c>
      <c r="R129" s="8">
        <f>SUMIFS('Eurostat comsumption'!R$2:R$185,'Eurostat comsumption'!$C$2:$C$185,$C129,'Eurostat comsumption'!$D$2:$D$185,$D129)</f>
        <v>546.4</v>
      </c>
      <c r="S129" s="8">
        <f>SUMIFS('Eurostat comsumption'!S$2:S$185,'Eurostat comsumption'!$C$2:$C$185,$C129,'Eurostat comsumption'!$D$2:$D$185,$D129)</f>
        <v>415.1</v>
      </c>
      <c r="T129" s="8">
        <f>SUMIFS('Eurostat comsumption'!T$2:T$185,'Eurostat comsumption'!$C$2:$C$185,$C129,'Eurostat comsumption'!$D$2:$D$185,$D129)</f>
        <v>396.5</v>
      </c>
      <c r="U129" s="8">
        <f>SUMIFS('Eurostat comsumption'!U$2:U$185,'Eurostat comsumption'!$C$2:$C$185,$C129,'Eurostat comsumption'!$D$2:$D$185,$D129)</f>
        <v>437</v>
      </c>
      <c r="V129" s="8">
        <f>SUMIFS('Eurostat comsumption'!V$2:V$185,'Eurostat comsumption'!$C$2:$C$185,$C129,'Eurostat comsumption'!$D$2:$D$185,$D129)</f>
        <v>201.1</v>
      </c>
      <c r="W129" s="8">
        <f>SUMIFS('Eurostat comsumption'!W$2:W$185,'Eurostat comsumption'!$C$2:$C$185,$C129,'Eurostat comsumption'!$D$2:$D$185,$D129)</f>
        <v>208.7</v>
      </c>
      <c r="X129" s="8">
        <f>SUMIFS('Eurostat comsumption'!X$2:X$185,'Eurostat comsumption'!$C$2:$C$185,$C129,'Eurostat comsumption'!$D$2:$D$185,$D129)</f>
        <v>92.1</v>
      </c>
      <c r="Y129" s="8">
        <f>SUMIFS('Eurostat comsumption'!Y$2:Y$185,'Eurostat comsumption'!$C$2:$C$185,$C129,'Eurostat comsumption'!$D$2:$D$185,$D129)</f>
        <v>92.3</v>
      </c>
      <c r="Z129" s="8">
        <f>SUMIFS('Eurostat comsumption'!Z$2:Z$185,'Eurostat comsumption'!$C$2:$C$185,$C129,'Eurostat comsumption'!$D$2:$D$185,$D129)</f>
        <v>141.69999999999999</v>
      </c>
      <c r="AA129">
        <f>Z129*(1+'RAW data extract'!AA$82)</f>
        <v>140.59973934007095</v>
      </c>
      <c r="AB129">
        <f>AA129*(1+'RAW data extract'!AB$82)</f>
        <v>139.56858031432935</v>
      </c>
      <c r="AC129">
        <f>AB129*(1+'RAW data extract'!AC$82)</f>
        <v>138.41964874726617</v>
      </c>
      <c r="AD129">
        <f>AC129*(1+'RAW data extract'!AD$82)</f>
        <v>137.18054959123748</v>
      </c>
      <c r="AE129">
        <f>AD129*(1+'RAW data extract'!AE$82)</f>
        <v>135.65008448624047</v>
      </c>
      <c r="AF129">
        <f>AE129*(1+'RAW data extract'!AF$82)</f>
        <v>134.04366479966646</v>
      </c>
      <c r="AG129">
        <f>AF129*(1+'RAW data extract'!AG$82)</f>
        <v>132.3287194349586</v>
      </c>
      <c r="AH129">
        <f>AG129*(1+'RAW data extract'!AH$82)</f>
        <v>130.33509203508174</v>
      </c>
      <c r="AI129">
        <f>AH129*(1+'RAW data extract'!AI$82)</f>
        <v>128.01750984730484</v>
      </c>
      <c r="AJ129">
        <f>AI129*(1+'RAW data extract'!AJ$82)</f>
        <v>125.35359425863881</v>
      </c>
      <c r="AK129">
        <f>AJ129*(1+'RAW data extract'!AK$82)</f>
        <v>122.15271684596044</v>
      </c>
      <c r="AL129">
        <f>AK129*(1+'RAW data extract'!AL$82)</f>
        <v>118.64095553936906</v>
      </c>
      <c r="AM129">
        <f>AL129*(1+'RAW data extract'!AM$82)</f>
        <v>114.88734885560899</v>
      </c>
      <c r="AN129">
        <f>AM129*(1+'RAW data extract'!AN$82)</f>
        <v>111.07630185323782</v>
      </c>
      <c r="AO129">
        <f>AN129*(1+'RAW data extract'!AO$82)</f>
        <v>107.22701097458039</v>
      </c>
      <c r="AP129">
        <f>AO129*(1+'RAW data extract'!AP$82)</f>
        <v>103.37741260897003</v>
      </c>
      <c r="AQ129">
        <f>AP129*(1+'RAW data extract'!AQ$82)</f>
        <v>99.549789684797133</v>
      </c>
      <c r="AR129">
        <f>AQ129*(1+'RAW data extract'!AR$82)</f>
        <v>95.905041118926803</v>
      </c>
      <c r="AS129">
        <f>AR129*(1+'RAW data extract'!AS$82)</f>
        <v>92.330825286968093</v>
      </c>
      <c r="AT129">
        <f>AS129*(1+'RAW data extract'!AT$82)</f>
        <v>88.855891231484492</v>
      </c>
      <c r="AU129">
        <f>AT129*(1+'RAW data extract'!AU$82)</f>
        <v>85.380957176000891</v>
      </c>
      <c r="AV129">
        <f>AU129*(1+'RAW data extract'!AV$82)</f>
        <v>81.90602312051729</v>
      </c>
      <c r="AW129">
        <f>AV129*(1+'RAW data extract'!AW$82)</f>
        <v>78.431089065033703</v>
      </c>
      <c r="AX129">
        <f>AW129*(1+'RAW data extract'!AX$82)</f>
        <v>74.970117958835928</v>
      </c>
      <c r="AY129">
        <f>AX129*(1+'RAW data extract'!AY$82)</f>
        <v>71.480604501478084</v>
      </c>
      <c r="AZ129">
        <f>AY129*(1+'RAW data extract'!AZ$82)</f>
        <v>67.965345533582592</v>
      </c>
      <c r="BA129">
        <f>AZ129*(1+'RAW data extract'!BA$82)</f>
        <v>64.511008728090886</v>
      </c>
      <c r="BB129">
        <f>BA129*(1+'RAW data extract'!BB$82)</f>
        <v>61.018153227662545</v>
      </c>
      <c r="BC129">
        <f>BB129*(1+'RAW data extract'!BC$82)</f>
        <v>57.526988419209893</v>
      </c>
      <c r="BD129">
        <f>BC129*(1+'RAW data extract'!BD$82)</f>
        <v>54.044092740868273</v>
      </c>
      <c r="BE129">
        <f>BD129*(1+'RAW data extract'!BE$82)</f>
        <v>50.565159961590396</v>
      </c>
      <c r="BF129">
        <f>BE129*(1+'RAW data extract'!BF$82)</f>
        <v>50.565159961590396</v>
      </c>
      <c r="BG129">
        <f>BF129*(1+'RAW data extract'!BG$82)</f>
        <v>50.565159961590396</v>
      </c>
      <c r="BH129">
        <f>BG129*(1+'RAW data extract'!BH$82)</f>
        <v>50.565159961590396</v>
      </c>
    </row>
    <row r="130" spans="1:60" x14ac:dyDescent="0.3">
      <c r="A130" s="4" t="s">
        <v>9</v>
      </c>
      <c r="B130" s="4" t="s">
        <v>10</v>
      </c>
      <c r="C130" s="4" t="s">
        <v>39</v>
      </c>
      <c r="D130" s="4" t="s">
        <v>18</v>
      </c>
      <c r="E130" s="4" t="s">
        <v>13</v>
      </c>
      <c r="F130" s="4" t="s">
        <v>14</v>
      </c>
      <c r="G130" s="4" t="s">
        <v>14</v>
      </c>
      <c r="H130" s="4" t="s">
        <v>15</v>
      </c>
      <c r="I130" s="4" t="s">
        <v>16</v>
      </c>
      <c r="J130" s="8">
        <f>SUMIFS('Eurostat comsumption'!J$2:J$185,'Eurostat comsumption'!$C$2:$C$185,$C130,'Eurostat comsumption'!$D$2:$D$185,$D130)</f>
        <v>0</v>
      </c>
      <c r="K130" s="8">
        <f>SUMIFS('Eurostat comsumption'!K$2:K$185,'Eurostat comsumption'!$C$2:$C$185,$C130,'Eurostat comsumption'!$D$2:$D$185,$D130)</f>
        <v>0</v>
      </c>
      <c r="L130" s="8">
        <f>SUMIFS('Eurostat comsumption'!L$2:L$185,'Eurostat comsumption'!$C$2:$C$185,$C130,'Eurostat comsumption'!$D$2:$D$185,$D130)</f>
        <v>0</v>
      </c>
      <c r="M130" s="8">
        <f>SUMIFS('Eurostat comsumption'!M$2:M$185,'Eurostat comsumption'!$C$2:$C$185,$C130,'Eurostat comsumption'!$D$2:$D$185,$D130)</f>
        <v>0</v>
      </c>
      <c r="N130" s="8">
        <f>SUMIFS('Eurostat comsumption'!N$2:N$185,'Eurostat comsumption'!$C$2:$C$185,$C130,'Eurostat comsumption'!$D$2:$D$185,$D130)</f>
        <v>0</v>
      </c>
      <c r="O130" s="8">
        <f>SUMIFS('Eurostat comsumption'!O$2:O$185,'Eurostat comsumption'!$C$2:$C$185,$C130,'Eurostat comsumption'!$D$2:$D$185,$D130)</f>
        <v>0</v>
      </c>
      <c r="P130" s="8">
        <f>SUMIFS('Eurostat comsumption'!P$2:P$185,'Eurostat comsumption'!$C$2:$C$185,$C130,'Eurostat comsumption'!$D$2:$D$185,$D130)</f>
        <v>0</v>
      </c>
      <c r="Q130" s="8">
        <f>SUMIFS('Eurostat comsumption'!Q$2:Q$185,'Eurostat comsumption'!$C$2:$C$185,$C130,'Eurostat comsumption'!$D$2:$D$185,$D130)</f>
        <v>0</v>
      </c>
      <c r="R130" s="8">
        <f>SUMIFS('Eurostat comsumption'!R$2:R$185,'Eurostat comsumption'!$C$2:$C$185,$C130,'Eurostat comsumption'!$D$2:$D$185,$D130)</f>
        <v>0</v>
      </c>
      <c r="S130" s="8">
        <f>SUMIFS('Eurostat comsumption'!S$2:S$185,'Eurostat comsumption'!$C$2:$C$185,$C130,'Eurostat comsumption'!$D$2:$D$185,$D130)</f>
        <v>0</v>
      </c>
      <c r="T130" s="8">
        <f>SUMIFS('Eurostat comsumption'!T$2:T$185,'Eurostat comsumption'!$C$2:$C$185,$C130,'Eurostat comsumption'!$D$2:$D$185,$D130)</f>
        <v>0</v>
      </c>
      <c r="U130" s="8">
        <f>SUMIFS('Eurostat comsumption'!U$2:U$185,'Eurostat comsumption'!$C$2:$C$185,$C130,'Eurostat comsumption'!$D$2:$D$185,$D130)</f>
        <v>0</v>
      </c>
      <c r="V130" s="8">
        <f>SUMIFS('Eurostat comsumption'!V$2:V$185,'Eurostat comsumption'!$C$2:$C$185,$C130,'Eurostat comsumption'!$D$2:$D$185,$D130)</f>
        <v>0</v>
      </c>
      <c r="W130" s="8">
        <f>SUMIFS('Eurostat comsumption'!W$2:W$185,'Eurostat comsumption'!$C$2:$C$185,$C130,'Eurostat comsumption'!$D$2:$D$185,$D130)</f>
        <v>0</v>
      </c>
      <c r="X130" s="8">
        <f>SUMIFS('Eurostat comsumption'!X$2:X$185,'Eurostat comsumption'!$C$2:$C$185,$C130,'Eurostat comsumption'!$D$2:$D$185,$D130)</f>
        <v>0</v>
      </c>
      <c r="Y130" s="8">
        <f>SUMIFS('Eurostat comsumption'!Y$2:Y$185,'Eurostat comsumption'!$C$2:$C$185,$C130,'Eurostat comsumption'!$D$2:$D$185,$D130)</f>
        <v>0</v>
      </c>
      <c r="Z130" s="8">
        <f>SUMIFS('Eurostat comsumption'!Z$2:Z$185,'Eurostat comsumption'!$C$2:$C$185,$C130,'Eurostat comsumption'!$D$2:$D$185,$D130)</f>
        <v>0</v>
      </c>
      <c r="AA130">
        <f>Z130*(1+'RAW data extract'!AA$82)</f>
        <v>0</v>
      </c>
      <c r="AB130">
        <f>AA130*(1+'RAW data extract'!AB$82)</f>
        <v>0</v>
      </c>
      <c r="AC130">
        <f>AB130*(1+'RAW data extract'!AC$82)</f>
        <v>0</v>
      </c>
      <c r="AD130">
        <f>AC130*(1+'RAW data extract'!AD$82)</f>
        <v>0</v>
      </c>
      <c r="AE130">
        <f>AD130*(1+'RAW data extract'!AE$82)</f>
        <v>0</v>
      </c>
      <c r="AF130">
        <f>AE130*(1+'RAW data extract'!AF$82)</f>
        <v>0</v>
      </c>
      <c r="AG130">
        <f>AF130*(1+'RAW data extract'!AG$82)</f>
        <v>0</v>
      </c>
      <c r="AH130">
        <f>AG130*(1+'RAW data extract'!AH$82)</f>
        <v>0</v>
      </c>
      <c r="AI130">
        <f>AH130*(1+'RAW data extract'!AI$82)</f>
        <v>0</v>
      </c>
      <c r="AJ130">
        <f>AI130*(1+'RAW data extract'!AJ$82)</f>
        <v>0</v>
      </c>
      <c r="AK130">
        <f>AJ130*(1+'RAW data extract'!AK$82)</f>
        <v>0</v>
      </c>
      <c r="AL130">
        <f>AK130*(1+'RAW data extract'!AL$82)</f>
        <v>0</v>
      </c>
      <c r="AM130">
        <f>AL130*(1+'RAW data extract'!AM$82)</f>
        <v>0</v>
      </c>
      <c r="AN130">
        <f>AM130*(1+'RAW data extract'!AN$82)</f>
        <v>0</v>
      </c>
      <c r="AO130">
        <f>AN130*(1+'RAW data extract'!AO$82)</f>
        <v>0</v>
      </c>
      <c r="AP130">
        <f>AO130*(1+'RAW data extract'!AP$82)</f>
        <v>0</v>
      </c>
      <c r="AQ130">
        <f>AP130*(1+'RAW data extract'!AQ$82)</f>
        <v>0</v>
      </c>
      <c r="AR130">
        <f>AQ130*(1+'RAW data extract'!AR$82)</f>
        <v>0</v>
      </c>
      <c r="AS130">
        <f>AR130*(1+'RAW data extract'!AS$82)</f>
        <v>0</v>
      </c>
      <c r="AT130">
        <f>AS130*(1+'RAW data extract'!AT$82)</f>
        <v>0</v>
      </c>
      <c r="AU130">
        <f>AT130*(1+'RAW data extract'!AU$82)</f>
        <v>0</v>
      </c>
      <c r="AV130">
        <f>AU130*(1+'RAW data extract'!AV$82)</f>
        <v>0</v>
      </c>
      <c r="AW130">
        <f>AV130*(1+'RAW data extract'!AW$82)</f>
        <v>0</v>
      </c>
      <c r="AX130">
        <f>AW130*(1+'RAW data extract'!AX$82)</f>
        <v>0</v>
      </c>
      <c r="AY130">
        <f>AX130*(1+'RAW data extract'!AY$82)</f>
        <v>0</v>
      </c>
      <c r="AZ130">
        <f>AY130*(1+'RAW data extract'!AZ$82)</f>
        <v>0</v>
      </c>
      <c r="BA130">
        <f>AZ130*(1+'RAW data extract'!BA$82)</f>
        <v>0</v>
      </c>
      <c r="BB130">
        <f>BA130*(1+'RAW data extract'!BB$82)</f>
        <v>0</v>
      </c>
      <c r="BC130">
        <f>BB130*(1+'RAW data extract'!BC$82)</f>
        <v>0</v>
      </c>
      <c r="BD130">
        <f>BC130*(1+'RAW data extract'!BD$82)</f>
        <v>0</v>
      </c>
      <c r="BE130">
        <f>BD130*(1+'RAW data extract'!BE$82)</f>
        <v>0</v>
      </c>
      <c r="BF130">
        <f>BE130*(1+'RAW data extract'!BF$82)</f>
        <v>0</v>
      </c>
      <c r="BG130">
        <f>BF130*(1+'RAW data extract'!BG$82)</f>
        <v>0</v>
      </c>
      <c r="BH130">
        <f>BG130*(1+'RAW data extract'!BH$82)</f>
        <v>0</v>
      </c>
    </row>
    <row r="131" spans="1:60" x14ac:dyDescent="0.3">
      <c r="A131" s="4" t="s">
        <v>9</v>
      </c>
      <c r="B131" s="4" t="s">
        <v>10</v>
      </c>
      <c r="C131" s="4" t="s">
        <v>39</v>
      </c>
      <c r="D131" s="4" t="s">
        <v>19</v>
      </c>
      <c r="E131" s="4" t="s">
        <v>13</v>
      </c>
      <c r="F131" s="4" t="s">
        <v>14</v>
      </c>
      <c r="G131" s="4" t="s">
        <v>14</v>
      </c>
      <c r="H131" s="4" t="s">
        <v>15</v>
      </c>
      <c r="I131" s="4" t="s">
        <v>16</v>
      </c>
      <c r="J131" s="8">
        <f>SUMIFS('Eurostat comsumption'!J$2:J$185,'Eurostat comsumption'!$C$2:$C$185,$C131,'Eurostat comsumption'!$D$2:$D$185,$D131)</f>
        <v>83</v>
      </c>
      <c r="K131" s="8">
        <f>SUMIFS('Eurostat comsumption'!K$2:K$185,'Eurostat comsumption'!$C$2:$C$185,$C131,'Eurostat comsumption'!$D$2:$D$185,$D131)</f>
        <v>66</v>
      </c>
      <c r="L131" s="8">
        <f>SUMIFS('Eurostat comsumption'!L$2:L$185,'Eurostat comsumption'!$C$2:$C$185,$C131,'Eurostat comsumption'!$D$2:$D$185,$D131)</f>
        <v>61.9</v>
      </c>
      <c r="M131" s="8">
        <f>SUMIFS('Eurostat comsumption'!M$2:M$185,'Eurostat comsumption'!$C$2:$C$185,$C131,'Eurostat comsumption'!$D$2:$D$185,$D131)</f>
        <v>62.4</v>
      </c>
      <c r="N131" s="8">
        <f>SUMIFS('Eurostat comsumption'!N$2:N$185,'Eurostat comsumption'!$C$2:$C$185,$C131,'Eurostat comsumption'!$D$2:$D$185,$D131)</f>
        <v>60.9</v>
      </c>
      <c r="O131" s="8">
        <f>SUMIFS('Eurostat comsumption'!O$2:O$185,'Eurostat comsumption'!$C$2:$C$185,$C131,'Eurostat comsumption'!$D$2:$D$185,$D131)</f>
        <v>49.2</v>
      </c>
      <c r="P131" s="8">
        <f>SUMIFS('Eurostat comsumption'!P$2:P$185,'Eurostat comsumption'!$C$2:$C$185,$C131,'Eurostat comsumption'!$D$2:$D$185,$D131)</f>
        <v>51.3</v>
      </c>
      <c r="Q131" s="8">
        <f>SUMIFS('Eurostat comsumption'!Q$2:Q$185,'Eurostat comsumption'!$C$2:$C$185,$C131,'Eurostat comsumption'!$D$2:$D$185,$D131)</f>
        <v>50.4</v>
      </c>
      <c r="R131" s="8">
        <f>SUMIFS('Eurostat comsumption'!R$2:R$185,'Eurostat comsumption'!$C$2:$C$185,$C131,'Eurostat comsumption'!$D$2:$D$185,$D131)</f>
        <v>47.3</v>
      </c>
      <c r="S131" s="8">
        <f>SUMIFS('Eurostat comsumption'!S$2:S$185,'Eurostat comsumption'!$C$2:$C$185,$C131,'Eurostat comsumption'!$D$2:$D$185,$D131)</f>
        <v>43.3</v>
      </c>
      <c r="T131" s="8">
        <f>SUMIFS('Eurostat comsumption'!T$2:T$185,'Eurostat comsumption'!$C$2:$C$185,$C131,'Eurostat comsumption'!$D$2:$D$185,$D131)</f>
        <v>46.3</v>
      </c>
      <c r="U131" s="8">
        <f>SUMIFS('Eurostat comsumption'!U$2:U$185,'Eurostat comsumption'!$C$2:$C$185,$C131,'Eurostat comsumption'!$D$2:$D$185,$D131)</f>
        <v>46.1</v>
      </c>
      <c r="V131" s="8">
        <f>SUMIFS('Eurostat comsumption'!V$2:V$185,'Eurostat comsumption'!$C$2:$C$185,$C131,'Eurostat comsumption'!$D$2:$D$185,$D131)</f>
        <v>48.2</v>
      </c>
      <c r="W131" s="8">
        <f>SUMIFS('Eurostat comsumption'!W$2:W$185,'Eurostat comsumption'!$C$2:$C$185,$C131,'Eurostat comsumption'!$D$2:$D$185,$D131)</f>
        <v>48.8</v>
      </c>
      <c r="X131" s="8">
        <f>SUMIFS('Eurostat comsumption'!X$2:X$185,'Eurostat comsumption'!$C$2:$C$185,$C131,'Eurostat comsumption'!$D$2:$D$185,$D131)</f>
        <v>49.4</v>
      </c>
      <c r="Y131" s="8">
        <f>SUMIFS('Eurostat comsumption'!Y$2:Y$185,'Eurostat comsumption'!$C$2:$C$185,$C131,'Eurostat comsumption'!$D$2:$D$185,$D131)</f>
        <v>51.8</v>
      </c>
      <c r="Z131" s="8">
        <f>SUMIFS('Eurostat comsumption'!Z$2:Z$185,'Eurostat comsumption'!$C$2:$C$185,$C131,'Eurostat comsumption'!$D$2:$D$185,$D131)</f>
        <v>52.2</v>
      </c>
      <c r="AA131">
        <f>Z131*(1+'RAW data extract'!AA$82)</f>
        <v>51.794681676441108</v>
      </c>
      <c r="AB131">
        <f>AA131*(1+'RAW data extract'!AB$82)</f>
        <v>51.414819283048644</v>
      </c>
      <c r="AC131">
        <f>AB131*(1+'RAW data extract'!AC$82)</f>
        <v>50.991571380432568</v>
      </c>
      <c r="AD131">
        <f>AC131*(1+'RAW data extract'!AD$82)</f>
        <v>50.535107188868011</v>
      </c>
      <c r="AE131">
        <f>AD131*(1+'RAW data extract'!AE$82)</f>
        <v>49.971308469878288</v>
      </c>
      <c r="AF131">
        <f>AE131*(1+'RAW data extract'!AF$82)</f>
        <v>49.379529305170003</v>
      </c>
      <c r="AG131">
        <f>AF131*(1+'RAW data extract'!AG$82)</f>
        <v>48.747771026851368</v>
      </c>
      <c r="AH131">
        <f>AG131*(1+'RAW data extract'!AH$82)</f>
        <v>48.013350770862857</v>
      </c>
      <c r="AI131">
        <f>AH131*(1+'RAW data extract'!AI$82)</f>
        <v>47.159590783551963</v>
      </c>
      <c r="AJ131">
        <f>AI131*(1+'RAW data extract'!AJ$82)</f>
        <v>46.178247143972804</v>
      </c>
      <c r="AK131">
        <f>AJ131*(1+'RAW data extract'!AK$82)</f>
        <v>44.999095408321352</v>
      </c>
      <c r="AL131">
        <f>AK131*(1+'RAW data extract'!AL$82)</f>
        <v>43.705419048377316</v>
      </c>
      <c r="AM131">
        <f>AL131*(1+'RAW data extract'!AM$82)</f>
        <v>42.322650742856666</v>
      </c>
      <c r="AN131">
        <f>AM131*(1+'RAW data extract'!AN$82)</f>
        <v>40.918722348193469</v>
      </c>
      <c r="AO131">
        <f>AN131*(1+'RAW data extract'!AO$82)</f>
        <v>39.500705524863065</v>
      </c>
      <c r="AP131">
        <f>AO131*(1+'RAW data extract'!AP$82)</f>
        <v>38.082575428286773</v>
      </c>
      <c r="AQ131">
        <f>AP131*(1+'RAW data extract'!AQ$82)</f>
        <v>36.672540730743897</v>
      </c>
      <c r="AR131">
        <f>AQ131*(1+'RAW data extract'!AR$82)</f>
        <v>35.329874004290609</v>
      </c>
      <c r="AS131">
        <f>AR131*(1+'RAW data extract'!AS$82)</f>
        <v>34.013190402115278</v>
      </c>
      <c r="AT131">
        <f>AS131*(1+'RAW data extract'!AT$82)</f>
        <v>32.733080608916659</v>
      </c>
      <c r="AU131">
        <f>AT131*(1+'RAW data extract'!AU$82)</f>
        <v>31.452970815718039</v>
      </c>
      <c r="AV131">
        <f>AU131*(1+'RAW data extract'!AV$82)</f>
        <v>30.17286102251942</v>
      </c>
      <c r="AW131">
        <f>AV131*(1+'RAW data extract'!AW$82)</f>
        <v>28.892751229320808</v>
      </c>
      <c r="AX131">
        <f>AW131*(1+'RAW data extract'!AX$82)</f>
        <v>27.617785161970602</v>
      </c>
      <c r="AY131">
        <f>AX131*(1+'RAW data extract'!AY$82)</f>
        <v>26.332304551708926</v>
      </c>
      <c r="AZ131">
        <f>AY131*(1+'RAW data extract'!AZ$82)</f>
        <v>25.037339709618987</v>
      </c>
      <c r="BA131">
        <f>AZ131*(1+'RAW data extract'!BA$82)</f>
        <v>23.764817611900799</v>
      </c>
      <c r="BB131">
        <f>BA131*(1+'RAW data extract'!BB$82)</f>
        <v>22.478105846746537</v>
      </c>
      <c r="BC131">
        <f>BB131*(1+'RAW data extract'!BC$82)</f>
        <v>21.192016905312322</v>
      </c>
      <c r="BD131">
        <f>BC131*(1+'RAW data extract'!BD$82)</f>
        <v>19.908974178357962</v>
      </c>
      <c r="BE131">
        <f>BD131*(1+'RAW data extract'!BE$82)</f>
        <v>18.627391319654325</v>
      </c>
      <c r="BF131">
        <f>BE131*(1+'RAW data extract'!BF$82)</f>
        <v>18.627391319654325</v>
      </c>
      <c r="BG131">
        <f>BF131*(1+'RAW data extract'!BG$82)</f>
        <v>18.627391319654325</v>
      </c>
      <c r="BH131">
        <f>BG131*(1+'RAW data extract'!BH$82)</f>
        <v>18.627391319654325</v>
      </c>
    </row>
    <row r="132" spans="1:60" x14ac:dyDescent="0.3">
      <c r="A132" s="4" t="s">
        <v>9</v>
      </c>
      <c r="B132" s="4" t="s">
        <v>10</v>
      </c>
      <c r="C132" s="4" t="s">
        <v>39</v>
      </c>
      <c r="D132" s="4" t="s">
        <v>20</v>
      </c>
      <c r="E132" s="4" t="s">
        <v>13</v>
      </c>
      <c r="F132" s="4" t="s">
        <v>14</v>
      </c>
      <c r="G132" s="4" t="s">
        <v>14</v>
      </c>
      <c r="H132" s="4" t="s">
        <v>15</v>
      </c>
      <c r="I132" s="4" t="s">
        <v>16</v>
      </c>
      <c r="J132" s="8">
        <f>SUMIFS('Eurostat comsumption'!J$2:J$185,'Eurostat comsumption'!$C$2:$C$185,$C132,'Eurostat comsumption'!$D$2:$D$185,$D132)</f>
        <v>0</v>
      </c>
      <c r="K132" s="8">
        <f>SUMIFS('Eurostat comsumption'!K$2:K$185,'Eurostat comsumption'!$C$2:$C$185,$C132,'Eurostat comsumption'!$D$2:$D$185,$D132)</f>
        <v>32.700000000000003</v>
      </c>
      <c r="L132" s="8">
        <f>SUMIFS('Eurostat comsumption'!L$2:L$185,'Eurostat comsumption'!$C$2:$C$185,$C132,'Eurostat comsumption'!$D$2:$D$185,$D132)</f>
        <v>3</v>
      </c>
      <c r="M132" s="8">
        <f>SUMIFS('Eurostat comsumption'!M$2:M$185,'Eurostat comsumption'!$C$2:$C$185,$C132,'Eurostat comsumption'!$D$2:$D$185,$D132)</f>
        <v>2</v>
      </c>
      <c r="N132" s="8">
        <f>SUMIFS('Eurostat comsumption'!N$2:N$185,'Eurostat comsumption'!$C$2:$C$185,$C132,'Eurostat comsumption'!$D$2:$D$185,$D132)</f>
        <v>1</v>
      </c>
      <c r="O132" s="8">
        <f>SUMIFS('Eurostat comsumption'!O$2:O$185,'Eurostat comsumption'!$C$2:$C$185,$C132,'Eurostat comsumption'!$D$2:$D$185,$D132)</f>
        <v>11.2</v>
      </c>
      <c r="P132" s="8">
        <f>SUMIFS('Eurostat comsumption'!P$2:P$185,'Eurostat comsumption'!$C$2:$C$185,$C132,'Eurostat comsumption'!$D$2:$D$185,$D132)</f>
        <v>44.4</v>
      </c>
      <c r="Q132" s="8">
        <f>SUMIFS('Eurostat comsumption'!Q$2:Q$185,'Eurostat comsumption'!$C$2:$C$185,$C132,'Eurostat comsumption'!$D$2:$D$185,$D132)</f>
        <v>61.1</v>
      </c>
      <c r="R132" s="8">
        <f>SUMIFS('Eurostat comsumption'!R$2:R$185,'Eurostat comsumption'!$C$2:$C$185,$C132,'Eurostat comsumption'!$D$2:$D$185,$D132)</f>
        <v>74.099999999999994</v>
      </c>
      <c r="S132" s="8">
        <f>SUMIFS('Eurostat comsumption'!S$2:S$185,'Eurostat comsumption'!$C$2:$C$185,$C132,'Eurostat comsumption'!$D$2:$D$185,$D132)</f>
        <v>84.7</v>
      </c>
      <c r="T132" s="8">
        <f>SUMIFS('Eurostat comsumption'!T$2:T$185,'Eurostat comsumption'!$C$2:$C$185,$C132,'Eurostat comsumption'!$D$2:$D$185,$D132)</f>
        <v>97.7</v>
      </c>
      <c r="U132" s="8">
        <f>SUMIFS('Eurostat comsumption'!U$2:U$185,'Eurostat comsumption'!$C$2:$C$185,$C132,'Eurostat comsumption'!$D$2:$D$185,$D132)</f>
        <v>97.7</v>
      </c>
      <c r="V132" s="8">
        <f>SUMIFS('Eurostat comsumption'!V$2:V$185,'Eurostat comsumption'!$C$2:$C$185,$C132,'Eurostat comsumption'!$D$2:$D$185,$D132)</f>
        <v>90.9</v>
      </c>
      <c r="W132" s="8">
        <f>SUMIFS('Eurostat comsumption'!W$2:W$185,'Eurostat comsumption'!$C$2:$C$185,$C132,'Eurostat comsumption'!$D$2:$D$185,$D132)</f>
        <v>99.1</v>
      </c>
      <c r="X132" s="8">
        <f>SUMIFS('Eurostat comsumption'!X$2:X$185,'Eurostat comsumption'!$C$2:$C$185,$C132,'Eurostat comsumption'!$D$2:$D$185,$D132)</f>
        <v>133.9</v>
      </c>
      <c r="Y132" s="8">
        <f>SUMIFS('Eurostat comsumption'!Y$2:Y$185,'Eurostat comsumption'!$C$2:$C$185,$C132,'Eurostat comsumption'!$D$2:$D$185,$D132)</f>
        <v>143.9</v>
      </c>
      <c r="Z132" s="8">
        <f>SUMIFS('Eurostat comsumption'!Z$2:Z$185,'Eurostat comsumption'!$C$2:$C$185,$C132,'Eurostat comsumption'!$D$2:$D$185,$D132)</f>
        <v>140</v>
      </c>
      <c r="AA132">
        <f>Z132*(1+'RAW data extract'!AA$82)</f>
        <v>138.91293936210258</v>
      </c>
      <c r="AB132">
        <f>AA132*(1+'RAW data extract'!AB$82)</f>
        <v>137.89415133384693</v>
      </c>
      <c r="AC132">
        <f>AB132*(1+'RAW data extract'!AC$82)</f>
        <v>136.75900370230957</v>
      </c>
      <c r="AD132">
        <f>AC132*(1+'RAW data extract'!AD$82)</f>
        <v>135.53477023834333</v>
      </c>
      <c r="AE132">
        <f>AD132*(1+'RAW data extract'!AE$82)</f>
        <v>134.02266639430957</v>
      </c>
      <c r="AF132">
        <f>AE132*(1+'RAW data extract'!AF$82)</f>
        <v>132.43551920926819</v>
      </c>
      <c r="AG132">
        <f>AF132*(1+'RAW data extract'!AG$82)</f>
        <v>130.74114834787721</v>
      </c>
      <c r="AH132">
        <f>AG132*(1+'RAW data extract'!AH$82)</f>
        <v>128.77143884905746</v>
      </c>
      <c r="AI132">
        <f>AH132*(1+'RAW data extract'!AI$82)</f>
        <v>126.48166110531176</v>
      </c>
      <c r="AJ132">
        <f>AI132*(1+'RAW data extract'!AJ$82)</f>
        <v>123.8497049838351</v>
      </c>
      <c r="AK132">
        <f>AJ132*(1+'RAW data extract'!AK$82)</f>
        <v>120.68722906446338</v>
      </c>
      <c r="AL132">
        <f>AK132*(1+'RAW data extract'!AL$82)</f>
        <v>117.21759898032228</v>
      </c>
      <c r="AM132">
        <f>AL132*(1+'RAW data extract'!AM$82)</f>
        <v>113.50902498084162</v>
      </c>
      <c r="AN132">
        <f>AM132*(1+'RAW data extract'!AN$82)</f>
        <v>109.74369978442691</v>
      </c>
      <c r="AO132">
        <f>AN132*(1+'RAW data extract'!AO$82)</f>
        <v>105.94058953028407</v>
      </c>
      <c r="AP132">
        <f>AO132*(1+'RAW data extract'!AP$82)</f>
        <v>102.13717547816375</v>
      </c>
      <c r="AQ132">
        <f>AP132*(1+'RAW data extract'!AQ$82)</f>
        <v>98.355473224217349</v>
      </c>
      <c r="AR132">
        <f>AQ132*(1+'RAW data extract'!AR$82)</f>
        <v>94.754451352503551</v>
      </c>
      <c r="AS132">
        <f>AR132*(1+'RAW data extract'!AS$82)</f>
        <v>91.22311602099883</v>
      </c>
      <c r="AT132">
        <f>AS132*(1+'RAW data extract'!AT$82)</f>
        <v>87.789871364910582</v>
      </c>
      <c r="AU132">
        <f>AT132*(1+'RAW data extract'!AU$82)</f>
        <v>84.356626708822333</v>
      </c>
      <c r="AV132">
        <f>AU132*(1+'RAW data extract'!AV$82)</f>
        <v>80.923382052734084</v>
      </c>
      <c r="AW132">
        <f>AV132*(1+'RAW data extract'!AW$82)</f>
        <v>77.490137396645849</v>
      </c>
      <c r="AX132">
        <f>AW132*(1+'RAW data extract'!AX$82)</f>
        <v>74.070688173867524</v>
      </c>
      <c r="AY132">
        <f>AX132*(1+'RAW data extract'!AY$82)</f>
        <v>70.623039027571849</v>
      </c>
      <c r="AZ132">
        <f>AY132*(1+'RAW data extract'!AZ$82)</f>
        <v>67.149953244188865</v>
      </c>
      <c r="BA132">
        <f>AZ132*(1+'RAW data extract'!BA$82)</f>
        <v>63.737058729235869</v>
      </c>
      <c r="BB132">
        <f>BA132*(1+'RAW data extract'!BB$82)</f>
        <v>60.286107634952401</v>
      </c>
      <c r="BC132">
        <f>BB132*(1+'RAW data extract'!BC$82)</f>
        <v>56.836826949113508</v>
      </c>
      <c r="BD132">
        <f>BC132*(1+'RAW data extract'!BD$82)</f>
        <v>53.395716187166947</v>
      </c>
      <c r="BE132">
        <f>BD132*(1+'RAW data extract'!BE$82)</f>
        <v>49.9585207806821</v>
      </c>
      <c r="BF132">
        <f>BE132*(1+'RAW data extract'!BF$82)</f>
        <v>49.9585207806821</v>
      </c>
      <c r="BG132">
        <f>BF132*(1+'RAW data extract'!BG$82)</f>
        <v>49.9585207806821</v>
      </c>
      <c r="BH132">
        <f>BG132*(1+'RAW data extract'!BH$82)</f>
        <v>49.9585207806821</v>
      </c>
    </row>
    <row r="133" spans="1:60" x14ac:dyDescent="0.3">
      <c r="A133" s="4" t="s">
        <v>9</v>
      </c>
      <c r="B133" s="4" t="s">
        <v>10</v>
      </c>
      <c r="C133" s="4" t="s">
        <v>39</v>
      </c>
      <c r="D133" s="4" t="s">
        <v>21</v>
      </c>
      <c r="E133" s="4" t="s">
        <v>13</v>
      </c>
      <c r="F133" s="4" t="s">
        <v>14</v>
      </c>
      <c r="G133" s="4" t="s">
        <v>14</v>
      </c>
      <c r="H133" s="4" t="s">
        <v>15</v>
      </c>
      <c r="I133" s="4" t="s">
        <v>16</v>
      </c>
      <c r="J133" s="8">
        <f>SUMIFS('Eurostat comsumption'!J$2:J$185,'Eurostat comsumption'!$C$2:$C$185,$C133,'Eurostat comsumption'!$D$2:$D$185,$D133)</f>
        <v>0</v>
      </c>
      <c r="K133" s="8">
        <f>SUMIFS('Eurostat comsumption'!K$2:K$185,'Eurostat comsumption'!$C$2:$C$185,$C133,'Eurostat comsumption'!$D$2:$D$185,$D133)</f>
        <v>0</v>
      </c>
      <c r="L133" s="8">
        <f>SUMIFS('Eurostat comsumption'!L$2:L$185,'Eurostat comsumption'!$C$2:$C$185,$C133,'Eurostat comsumption'!$D$2:$D$185,$D133)</f>
        <v>0</v>
      </c>
      <c r="M133" s="8">
        <f>SUMIFS('Eurostat comsumption'!M$2:M$185,'Eurostat comsumption'!$C$2:$C$185,$C133,'Eurostat comsumption'!$D$2:$D$185,$D133)</f>
        <v>0</v>
      </c>
      <c r="N133" s="8">
        <f>SUMIFS('Eurostat comsumption'!N$2:N$185,'Eurostat comsumption'!$C$2:$C$185,$C133,'Eurostat comsumption'!$D$2:$D$185,$D133)</f>
        <v>0</v>
      </c>
      <c r="O133" s="8">
        <f>SUMIFS('Eurostat comsumption'!O$2:O$185,'Eurostat comsumption'!$C$2:$C$185,$C133,'Eurostat comsumption'!$D$2:$D$185,$D133)</f>
        <v>0</v>
      </c>
      <c r="P133" s="8">
        <f>SUMIFS('Eurostat comsumption'!P$2:P$185,'Eurostat comsumption'!$C$2:$C$185,$C133,'Eurostat comsumption'!$D$2:$D$185,$D133)</f>
        <v>0</v>
      </c>
      <c r="Q133" s="8">
        <f>SUMIFS('Eurostat comsumption'!Q$2:Q$185,'Eurostat comsumption'!$C$2:$C$185,$C133,'Eurostat comsumption'!$D$2:$D$185,$D133)</f>
        <v>0</v>
      </c>
      <c r="R133" s="8">
        <f>SUMIFS('Eurostat comsumption'!R$2:R$185,'Eurostat comsumption'!$C$2:$C$185,$C133,'Eurostat comsumption'!$D$2:$D$185,$D133)</f>
        <v>0</v>
      </c>
      <c r="S133" s="8">
        <f>SUMIFS('Eurostat comsumption'!S$2:S$185,'Eurostat comsumption'!$C$2:$C$185,$C133,'Eurostat comsumption'!$D$2:$D$185,$D133)</f>
        <v>0</v>
      </c>
      <c r="T133" s="8">
        <f>SUMIFS('Eurostat comsumption'!T$2:T$185,'Eurostat comsumption'!$C$2:$C$185,$C133,'Eurostat comsumption'!$D$2:$D$185,$D133)</f>
        <v>0</v>
      </c>
      <c r="U133" s="8">
        <f>SUMIFS('Eurostat comsumption'!U$2:U$185,'Eurostat comsumption'!$C$2:$C$185,$C133,'Eurostat comsumption'!$D$2:$D$185,$D133)</f>
        <v>0</v>
      </c>
      <c r="V133" s="8">
        <f>SUMIFS('Eurostat comsumption'!V$2:V$185,'Eurostat comsumption'!$C$2:$C$185,$C133,'Eurostat comsumption'!$D$2:$D$185,$D133)</f>
        <v>0</v>
      </c>
      <c r="W133" s="8">
        <f>SUMIFS('Eurostat comsumption'!W$2:W$185,'Eurostat comsumption'!$C$2:$C$185,$C133,'Eurostat comsumption'!$D$2:$D$185,$D133)</f>
        <v>0</v>
      </c>
      <c r="X133" s="8">
        <f>SUMIFS('Eurostat comsumption'!X$2:X$185,'Eurostat comsumption'!$C$2:$C$185,$C133,'Eurostat comsumption'!$D$2:$D$185,$D133)</f>
        <v>0</v>
      </c>
      <c r="Y133" s="8">
        <f>SUMIFS('Eurostat comsumption'!Y$2:Y$185,'Eurostat comsumption'!$C$2:$C$185,$C133,'Eurostat comsumption'!$D$2:$D$185,$D133)</f>
        <v>0</v>
      </c>
      <c r="Z133" s="8">
        <f>SUMIFS('Eurostat comsumption'!Z$2:Z$185,'Eurostat comsumption'!$C$2:$C$185,$C133,'Eurostat comsumption'!$D$2:$D$185,$D133)</f>
        <v>0</v>
      </c>
      <c r="AA133">
        <f>Z133*(1+'RAW data extract'!AA$82)</f>
        <v>0</v>
      </c>
      <c r="AB133">
        <f>AA133*(1+'RAW data extract'!AB$82)</f>
        <v>0</v>
      </c>
      <c r="AC133">
        <f>AB133*(1+'RAW data extract'!AC$82)</f>
        <v>0</v>
      </c>
      <c r="AD133">
        <f>AC133*(1+'RAW data extract'!AD$82)</f>
        <v>0</v>
      </c>
      <c r="AE133">
        <f>AD133*(1+'RAW data extract'!AE$82)</f>
        <v>0</v>
      </c>
      <c r="AF133">
        <f>AE133*(1+'RAW data extract'!AF$82)</f>
        <v>0</v>
      </c>
      <c r="AG133">
        <f>AF133*(1+'RAW data extract'!AG$82)</f>
        <v>0</v>
      </c>
      <c r="AH133">
        <f>AG133*(1+'RAW data extract'!AH$82)</f>
        <v>0</v>
      </c>
      <c r="AI133">
        <f>AH133*(1+'RAW data extract'!AI$82)</f>
        <v>0</v>
      </c>
      <c r="AJ133">
        <f>AI133*(1+'RAW data extract'!AJ$82)</f>
        <v>0</v>
      </c>
      <c r="AK133">
        <f>AJ133*(1+'RAW data extract'!AK$82)</f>
        <v>0</v>
      </c>
      <c r="AL133">
        <f>AK133*(1+'RAW data extract'!AL$82)</f>
        <v>0</v>
      </c>
      <c r="AM133">
        <f>AL133*(1+'RAW data extract'!AM$82)</f>
        <v>0</v>
      </c>
      <c r="AN133">
        <f>AM133*(1+'RAW data extract'!AN$82)</f>
        <v>0</v>
      </c>
      <c r="AO133">
        <f>AN133*(1+'RAW data extract'!AO$82)</f>
        <v>0</v>
      </c>
      <c r="AP133">
        <f>AO133*(1+'RAW data extract'!AP$82)</f>
        <v>0</v>
      </c>
      <c r="AQ133">
        <f>AP133*(1+'RAW data extract'!AQ$82)</f>
        <v>0</v>
      </c>
      <c r="AR133">
        <f>AQ133*(1+'RAW data extract'!AR$82)</f>
        <v>0</v>
      </c>
      <c r="AS133">
        <f>AR133*(1+'RAW data extract'!AS$82)</f>
        <v>0</v>
      </c>
      <c r="AT133">
        <f>AS133*(1+'RAW data extract'!AT$82)</f>
        <v>0</v>
      </c>
      <c r="AU133">
        <f>AT133*(1+'RAW data extract'!AU$82)</f>
        <v>0</v>
      </c>
      <c r="AV133">
        <f>AU133*(1+'RAW data extract'!AV$82)</f>
        <v>0</v>
      </c>
      <c r="AW133">
        <f>AV133*(1+'RAW data extract'!AW$82)</f>
        <v>0</v>
      </c>
      <c r="AX133">
        <f>AW133*(1+'RAW data extract'!AX$82)</f>
        <v>0</v>
      </c>
      <c r="AY133">
        <f>AX133*(1+'RAW data extract'!AY$82)</f>
        <v>0</v>
      </c>
      <c r="AZ133">
        <f>AY133*(1+'RAW data extract'!AZ$82)</f>
        <v>0</v>
      </c>
      <c r="BA133">
        <f>AZ133*(1+'RAW data extract'!BA$82)</f>
        <v>0</v>
      </c>
      <c r="BB133">
        <f>BA133*(1+'RAW data extract'!BB$82)</f>
        <v>0</v>
      </c>
      <c r="BC133">
        <f>BB133*(1+'RAW data extract'!BC$82)</f>
        <v>0</v>
      </c>
      <c r="BD133">
        <f>BC133*(1+'RAW data extract'!BD$82)</f>
        <v>0</v>
      </c>
      <c r="BE133">
        <f>BD133*(1+'RAW data extract'!BE$82)</f>
        <v>0</v>
      </c>
      <c r="BF133">
        <f>BE133*(1+'RAW data extract'!BF$82)</f>
        <v>0</v>
      </c>
      <c r="BG133">
        <f>BF133*(1+'RAW data extract'!BG$82)</f>
        <v>0</v>
      </c>
      <c r="BH133">
        <f>BG133*(1+'RAW data extract'!BH$82)</f>
        <v>0</v>
      </c>
    </row>
    <row r="134" spans="1:60" x14ac:dyDescent="0.3">
      <c r="A134" s="4" t="s">
        <v>9</v>
      </c>
      <c r="B134" s="4" t="s">
        <v>10</v>
      </c>
      <c r="C134" s="4" t="s">
        <v>39</v>
      </c>
      <c r="D134" s="4" t="s">
        <v>22</v>
      </c>
      <c r="E134" s="4" t="s">
        <v>13</v>
      </c>
      <c r="F134" s="4" t="s">
        <v>14</v>
      </c>
      <c r="G134" s="4" t="s">
        <v>14</v>
      </c>
      <c r="H134" s="4" t="s">
        <v>15</v>
      </c>
      <c r="I134" s="4" t="s">
        <v>16</v>
      </c>
      <c r="J134" s="8">
        <f>SUMIFS('Eurostat comsumption'!J$2:J$185,'Eurostat comsumption'!$C$2:$C$185,$C134,'Eurostat comsumption'!$D$2:$D$185,$D134)</f>
        <v>1371.5</v>
      </c>
      <c r="K134" s="8">
        <f>SUMIFS('Eurostat comsumption'!K$2:K$185,'Eurostat comsumption'!$C$2:$C$185,$C134,'Eurostat comsumption'!$D$2:$D$185,$D134)</f>
        <v>1377.6</v>
      </c>
      <c r="L134" s="8">
        <f>SUMIFS('Eurostat comsumption'!L$2:L$185,'Eurostat comsumption'!$C$2:$C$185,$C134,'Eurostat comsumption'!$D$2:$D$185,$D134)</f>
        <v>1734.4</v>
      </c>
      <c r="M134" s="8">
        <f>SUMIFS('Eurostat comsumption'!M$2:M$185,'Eurostat comsumption'!$C$2:$C$185,$C134,'Eurostat comsumption'!$D$2:$D$185,$D134)</f>
        <v>1544.1</v>
      </c>
      <c r="N134" s="8">
        <f>SUMIFS('Eurostat comsumption'!N$2:N$185,'Eurostat comsumption'!$C$2:$C$185,$C134,'Eurostat comsumption'!$D$2:$D$185,$D134)</f>
        <v>1527.1</v>
      </c>
      <c r="O134" s="8">
        <f>SUMIFS('Eurostat comsumption'!O$2:O$185,'Eurostat comsumption'!$C$2:$C$185,$C134,'Eurostat comsumption'!$D$2:$D$185,$D134)</f>
        <v>1731.1</v>
      </c>
      <c r="P134" s="8">
        <f>SUMIFS('Eurostat comsumption'!P$2:P$185,'Eurostat comsumption'!$C$2:$C$185,$C134,'Eurostat comsumption'!$D$2:$D$185,$D134)</f>
        <v>1741.9</v>
      </c>
      <c r="Q134" s="8">
        <f>SUMIFS('Eurostat comsumption'!Q$2:Q$185,'Eurostat comsumption'!$C$2:$C$185,$C134,'Eurostat comsumption'!$D$2:$D$185,$D134)</f>
        <v>1906.7</v>
      </c>
      <c r="R134" s="8">
        <f>SUMIFS('Eurostat comsumption'!R$2:R$185,'Eurostat comsumption'!$C$2:$C$185,$C134,'Eurostat comsumption'!$D$2:$D$185,$D134)</f>
        <v>2061.1</v>
      </c>
      <c r="S134" s="8">
        <f>SUMIFS('Eurostat comsumption'!S$2:S$185,'Eurostat comsumption'!$C$2:$C$185,$C134,'Eurostat comsumption'!$D$2:$D$185,$D134)</f>
        <v>1813.9</v>
      </c>
      <c r="T134" s="8">
        <f>SUMIFS('Eurostat comsumption'!T$2:T$185,'Eurostat comsumption'!$C$2:$C$185,$C134,'Eurostat comsumption'!$D$2:$D$185,$D134)</f>
        <v>2092.9</v>
      </c>
      <c r="U134" s="8">
        <f>SUMIFS('Eurostat comsumption'!U$2:U$185,'Eurostat comsumption'!$C$2:$C$185,$C134,'Eurostat comsumption'!$D$2:$D$185,$D134)</f>
        <v>2056.1</v>
      </c>
      <c r="V134" s="8">
        <f>SUMIFS('Eurostat comsumption'!V$2:V$185,'Eurostat comsumption'!$C$2:$C$185,$C134,'Eurostat comsumption'!$D$2:$D$185,$D134)</f>
        <v>1996.9</v>
      </c>
      <c r="W134" s="8">
        <f>SUMIFS('Eurostat comsumption'!W$2:W$185,'Eurostat comsumption'!$C$2:$C$185,$C134,'Eurostat comsumption'!$D$2:$D$185,$D134)</f>
        <v>1993.5</v>
      </c>
      <c r="X134" s="8">
        <f>SUMIFS('Eurostat comsumption'!X$2:X$185,'Eurostat comsumption'!$C$2:$C$185,$C134,'Eurostat comsumption'!$D$2:$D$185,$D134)</f>
        <v>1936.3</v>
      </c>
      <c r="Y134" s="8">
        <f>SUMIFS('Eurostat comsumption'!Y$2:Y$185,'Eurostat comsumption'!$C$2:$C$185,$C134,'Eurostat comsumption'!$D$2:$D$185,$D134)</f>
        <v>1924.3</v>
      </c>
      <c r="Z134" s="8">
        <f>SUMIFS('Eurostat comsumption'!Z$2:Z$185,'Eurostat comsumption'!$C$2:$C$185,$C134,'Eurostat comsumption'!$D$2:$D$185,$D134)</f>
        <v>2145.9</v>
      </c>
      <c r="AA134">
        <f>Z134*(1+'RAW data extract'!AA$82)</f>
        <v>2129.2376898366856</v>
      </c>
      <c r="AB134">
        <f>AA134*(1+'RAW data extract'!AB$82)</f>
        <v>2113.62185248073</v>
      </c>
      <c r="AC134">
        <f>AB134*(1+'RAW data extract'!AC$82)</f>
        <v>2096.2224717484723</v>
      </c>
      <c r="AD134">
        <f>AC134*(1+'RAW data extract'!AD$82)</f>
        <v>2077.4575961032929</v>
      </c>
      <c r="AE134">
        <f>AD134*(1+'RAW data extract'!AE$82)</f>
        <v>2054.2802843967784</v>
      </c>
      <c r="AF134">
        <f>AE134*(1+'RAW data extract'!AF$82)</f>
        <v>2029.9527190797762</v>
      </c>
      <c r="AG134">
        <f>AF134*(1+'RAW data extract'!AG$82)</f>
        <v>2003.9816445693555</v>
      </c>
      <c r="AH134">
        <f>AG134*(1+'RAW data extract'!AH$82)</f>
        <v>1973.7902187585175</v>
      </c>
      <c r="AI134">
        <f>AH134*(1+'RAW data extract'!AI$82)</f>
        <v>1938.6928326134896</v>
      </c>
      <c r="AJ134">
        <f>AI134*(1+'RAW data extract'!AJ$82)</f>
        <v>1898.350585177227</v>
      </c>
      <c r="AK134">
        <f>AJ134*(1+'RAW data extract'!AK$82)</f>
        <v>1849.8766060673715</v>
      </c>
      <c r="AL134">
        <f>AK134*(1+'RAW data extract'!AL$82)</f>
        <v>1796.6946117990974</v>
      </c>
      <c r="AM134">
        <f>AL134*(1+'RAW data extract'!AM$82)</f>
        <v>1739.8501193313434</v>
      </c>
      <c r="AN134">
        <f>AM134*(1+'RAW data extract'!AN$82)</f>
        <v>1682.1357526242982</v>
      </c>
      <c r="AO134">
        <f>AN134*(1+'RAW data extract'!AO$82)</f>
        <v>1623.8422219502618</v>
      </c>
      <c r="AP134">
        <f>AO134*(1+'RAW data extract'!AP$82)</f>
        <v>1565.5440347042261</v>
      </c>
      <c r="AQ134">
        <f>AP134*(1+'RAW data extract'!AQ$82)</f>
        <v>1507.5786427989146</v>
      </c>
      <c r="AR134">
        <f>AQ134*(1+'RAW data extract'!AR$82)</f>
        <v>1452.3826939809815</v>
      </c>
      <c r="AS134">
        <f>AR134*(1+'RAW data extract'!AS$82)</f>
        <v>1398.2548904961529</v>
      </c>
      <c r="AT134">
        <f>AS134*(1+'RAW data extract'!AT$82)</f>
        <v>1345.6306068711547</v>
      </c>
      <c r="AU134">
        <f>AT134*(1+'RAW data extract'!AU$82)</f>
        <v>1293.0063232461562</v>
      </c>
      <c r="AV134">
        <f>AU134*(1+'RAW data extract'!AV$82)</f>
        <v>1240.3820396211577</v>
      </c>
      <c r="AW134">
        <f>AV134*(1+'RAW data extract'!AW$82)</f>
        <v>1187.7577559961596</v>
      </c>
      <c r="AX134">
        <f>AW134*(1+'RAW data extract'!AX$82)</f>
        <v>1135.3449268021595</v>
      </c>
      <c r="AY134">
        <f>AX134*(1+'RAW data extract'!AY$82)</f>
        <v>1082.499853209046</v>
      </c>
      <c r="AZ134">
        <f>AY134*(1+'RAW data extract'!AZ$82)</f>
        <v>1029.2648904764635</v>
      </c>
      <c r="BA134">
        <f>AZ134*(1+'RAW data extract'!BA$82)</f>
        <v>976.95253090762321</v>
      </c>
      <c r="BB134">
        <f>BA134*(1+'RAW data extract'!BB$82)</f>
        <v>924.0568455274597</v>
      </c>
      <c r="BC134">
        <f>BB134*(1+'RAW data extract'!BC$82)</f>
        <v>871.18676392930479</v>
      </c>
      <c r="BD134">
        <f>BC134*(1+'RAW data extract'!BD$82)</f>
        <v>818.4419097574397</v>
      </c>
      <c r="BE134">
        <f>BD134*(1+'RAW data extract'!BE$82)</f>
        <v>765.75706959475519</v>
      </c>
      <c r="BF134">
        <f>BE134*(1+'RAW data extract'!BF$82)</f>
        <v>765.75706959475519</v>
      </c>
      <c r="BG134">
        <f>BF134*(1+'RAW data extract'!BG$82)</f>
        <v>765.75706959475519</v>
      </c>
      <c r="BH134">
        <f>BG134*(1+'RAW data extract'!BH$82)</f>
        <v>765.75706959475519</v>
      </c>
    </row>
    <row r="135" spans="1:60" x14ac:dyDescent="0.3">
      <c r="A135" s="4" t="s">
        <v>9</v>
      </c>
      <c r="B135" s="4" t="s">
        <v>10</v>
      </c>
      <c r="C135" s="4" t="s">
        <v>40</v>
      </c>
      <c r="D135" s="4" t="s">
        <v>12</v>
      </c>
      <c r="E135" s="4" t="s">
        <v>13</v>
      </c>
      <c r="F135" s="4" t="s">
        <v>14</v>
      </c>
      <c r="G135" s="4" t="s">
        <v>14</v>
      </c>
      <c r="H135" s="4" t="s">
        <v>15</v>
      </c>
      <c r="I135" s="4" t="s">
        <v>16</v>
      </c>
      <c r="J135" s="8">
        <f>SUMIFS('Eurostat comsumption'!J$2:J$185,'Eurostat comsumption'!$C$2:$C$185,$C135,'Eurostat comsumption'!$D$2:$D$185,$D135)</f>
        <v>1259</v>
      </c>
      <c r="K135" s="8">
        <f>SUMIFS('Eurostat comsumption'!K$2:K$185,'Eurostat comsumption'!$C$2:$C$185,$C135,'Eurostat comsumption'!$D$2:$D$185,$D135)</f>
        <v>1311.1</v>
      </c>
      <c r="L135" s="8">
        <f>SUMIFS('Eurostat comsumption'!L$2:L$185,'Eurostat comsumption'!$C$2:$C$185,$C135,'Eurostat comsumption'!$D$2:$D$185,$D135)</f>
        <v>1340.3</v>
      </c>
      <c r="M135" s="8">
        <f>SUMIFS('Eurostat comsumption'!M$2:M$185,'Eurostat comsumption'!$C$2:$C$185,$C135,'Eurostat comsumption'!$D$2:$D$185,$D135)</f>
        <v>1354.4</v>
      </c>
      <c r="N135" s="8">
        <f>SUMIFS('Eurostat comsumption'!N$2:N$185,'Eurostat comsumption'!$C$2:$C$185,$C135,'Eurostat comsumption'!$D$2:$D$185,$D135)</f>
        <v>1402.6</v>
      </c>
      <c r="O135" s="8">
        <f>SUMIFS('Eurostat comsumption'!O$2:O$185,'Eurostat comsumption'!$C$2:$C$185,$C135,'Eurostat comsumption'!$D$2:$D$185,$D135)</f>
        <v>1493</v>
      </c>
      <c r="P135" s="8">
        <f>SUMIFS('Eurostat comsumption'!P$2:P$185,'Eurostat comsumption'!$C$2:$C$185,$C135,'Eurostat comsumption'!$D$2:$D$185,$D135)</f>
        <v>1553.7</v>
      </c>
      <c r="Q135" s="8">
        <f>SUMIFS('Eurostat comsumption'!Q$2:Q$185,'Eurostat comsumption'!$C$2:$C$185,$C135,'Eurostat comsumption'!$D$2:$D$185,$D135)</f>
        <v>1763.3</v>
      </c>
      <c r="R135" s="8">
        <f>SUMIFS('Eurostat comsumption'!R$2:R$185,'Eurostat comsumption'!$C$2:$C$185,$C135,'Eurostat comsumption'!$D$2:$D$185,$D135)</f>
        <v>2071.1</v>
      </c>
      <c r="S135" s="8">
        <f>SUMIFS('Eurostat comsumption'!S$2:S$185,'Eurostat comsumption'!$C$2:$C$185,$C135,'Eurostat comsumption'!$D$2:$D$185,$D135)</f>
        <v>1747.7</v>
      </c>
      <c r="T135" s="8">
        <f>SUMIFS('Eurostat comsumption'!T$2:T$185,'Eurostat comsumption'!$C$2:$C$185,$C135,'Eurostat comsumption'!$D$2:$D$185,$D135)</f>
        <v>1806.5</v>
      </c>
      <c r="U135" s="8">
        <f>SUMIFS('Eurostat comsumption'!U$2:U$185,'Eurostat comsumption'!$C$2:$C$185,$C135,'Eurostat comsumption'!$D$2:$D$185,$D135)</f>
        <v>1906.1</v>
      </c>
      <c r="V135" s="8">
        <f>SUMIFS('Eurostat comsumption'!V$2:V$185,'Eurostat comsumption'!$C$2:$C$185,$C135,'Eurostat comsumption'!$D$2:$D$185,$D135)</f>
        <v>1923</v>
      </c>
      <c r="W135" s="8">
        <f>SUMIFS('Eurostat comsumption'!W$2:W$185,'Eurostat comsumption'!$C$2:$C$185,$C135,'Eurostat comsumption'!$D$2:$D$185,$D135)</f>
        <v>1839.5</v>
      </c>
      <c r="X135" s="8">
        <f>SUMIFS('Eurostat comsumption'!X$2:X$185,'Eurostat comsumption'!$C$2:$C$185,$C135,'Eurostat comsumption'!$D$2:$D$185,$D135)</f>
        <v>1821</v>
      </c>
      <c r="Y135" s="8">
        <f>SUMIFS('Eurostat comsumption'!Y$2:Y$185,'Eurostat comsumption'!$C$2:$C$185,$C135,'Eurostat comsumption'!$D$2:$D$185,$D135)</f>
        <v>1798.6</v>
      </c>
      <c r="Z135" s="8">
        <f>SUMIFS('Eurostat comsumption'!Z$2:Z$185,'Eurostat comsumption'!$C$2:$C$185,$C135,'Eurostat comsumption'!$D$2:$D$185,$D135)</f>
        <v>1904.4</v>
      </c>
      <c r="AA135">
        <f>Z135*(1+'RAW data extract'!AA$82)</f>
        <v>1889.6128694370584</v>
      </c>
      <c r="AB135">
        <f>AA135*(1+'RAW data extract'!AB$82)</f>
        <v>1875.7544414298436</v>
      </c>
      <c r="AC135">
        <f>AB135*(1+'RAW data extract'!AC$82)</f>
        <v>1860.3131903619881</v>
      </c>
      <c r="AD135">
        <f>AC135*(1+'RAW data extract'!AD$82)</f>
        <v>1843.6601174421503</v>
      </c>
      <c r="AE135">
        <f>AD135*(1+'RAW data extract'!AE$82)</f>
        <v>1823.0911848665942</v>
      </c>
      <c r="AF135">
        <f>AE135*(1+'RAW data extract'!AF$82)</f>
        <v>1801.5014484437884</v>
      </c>
      <c r="AG135">
        <f>AF135*(1+'RAW data extract'!AG$82)</f>
        <v>1778.453163669267</v>
      </c>
      <c r="AH135">
        <f>AG135*(1+'RAW data extract'!AH$82)</f>
        <v>1751.6594867438932</v>
      </c>
      <c r="AI135">
        <f>AH135*(1+'RAW data extract'!AI$82)</f>
        <v>1720.5119672068267</v>
      </c>
      <c r="AJ135">
        <f>AI135*(1+'RAW data extract'!AJ$82)</f>
        <v>1684.7098440801112</v>
      </c>
      <c r="AK135">
        <f>AJ135*(1+'RAW data extract'!AK$82)</f>
        <v>1641.6911359311721</v>
      </c>
      <c r="AL135">
        <f>AK135*(1+'RAW data extract'!AL$82)</f>
        <v>1594.4942535580412</v>
      </c>
      <c r="AM135">
        <f>AL135*(1+'RAW data extract'!AM$82)</f>
        <v>1544.0470512393915</v>
      </c>
      <c r="AN135">
        <f>AM135*(1+'RAW data extract'!AN$82)</f>
        <v>1492.8278704961617</v>
      </c>
      <c r="AO135">
        <f>AN135*(1+'RAW data extract'!AO$82)</f>
        <v>1441.0947050105215</v>
      </c>
      <c r="AP135">
        <f>AO135*(1+'RAW data extract'!AP$82)</f>
        <v>1389.3574070043933</v>
      </c>
      <c r="AQ135">
        <f>AP135*(1+'RAW data extract'!AQ$82)</f>
        <v>1337.9154514871393</v>
      </c>
      <c r="AR135">
        <f>AQ135*(1+'RAW data extract'!AR$82)</f>
        <v>1288.9312653979125</v>
      </c>
      <c r="AS135">
        <f>AR135*(1+'RAW data extract'!AS$82)</f>
        <v>1240.8950153599296</v>
      </c>
      <c r="AT135">
        <f>AS135*(1+'RAW data extract'!AT$82)</f>
        <v>1194.1930787666836</v>
      </c>
      <c r="AU135">
        <f>AT135*(1+'RAW data extract'!AU$82)</f>
        <v>1147.4911421734373</v>
      </c>
      <c r="AV135">
        <f>AU135*(1+'RAW data extract'!AV$82)</f>
        <v>1100.7892055801913</v>
      </c>
      <c r="AW135">
        <f>AV135*(1+'RAW data extract'!AW$82)</f>
        <v>1054.0872689869454</v>
      </c>
      <c r="AX135">
        <f>AW135*(1+'RAW data extract'!AX$82)</f>
        <v>1007.5729897022379</v>
      </c>
      <c r="AY135">
        <f>AX135*(1+'RAW data extract'!AY$82)</f>
        <v>960.67511088648439</v>
      </c>
      <c r="AZ135">
        <f>AY135*(1+'RAW data extract'!AZ$82)</f>
        <v>913.43122113023765</v>
      </c>
      <c r="BA135">
        <f>AZ135*(1+'RAW data extract'!BA$82)</f>
        <v>867.0061045996913</v>
      </c>
      <c r="BB135">
        <f>BA135*(1+'RAW data extract'!BB$82)</f>
        <v>820.06330985716681</v>
      </c>
      <c r="BC135">
        <f>BB135*(1+'RAW data extract'!BC$82)</f>
        <v>773.143237442084</v>
      </c>
      <c r="BD135">
        <f>BC135*(1+'RAW data extract'!BD$82)</f>
        <v>726.33429933457671</v>
      </c>
      <c r="BE135">
        <f>BD135*(1+'RAW data extract'!BE$82)</f>
        <v>679.57862124807855</v>
      </c>
      <c r="BF135">
        <f>BE135*(1+'RAW data extract'!BF$82)</f>
        <v>679.57862124807855</v>
      </c>
      <c r="BG135">
        <f>BF135*(1+'RAW data extract'!BG$82)</f>
        <v>679.57862124807855</v>
      </c>
      <c r="BH135">
        <f>BG135*(1+'RAW data extract'!BH$82)</f>
        <v>679.57862124807855</v>
      </c>
    </row>
    <row r="136" spans="1:60" x14ac:dyDescent="0.3">
      <c r="A136" s="4" t="s">
        <v>9</v>
      </c>
      <c r="B136" s="4" t="s">
        <v>10</v>
      </c>
      <c r="C136" s="4" t="s">
        <v>40</v>
      </c>
      <c r="D136" s="4" t="s">
        <v>17</v>
      </c>
      <c r="E136" s="4" t="s">
        <v>13</v>
      </c>
      <c r="F136" s="4" t="s">
        <v>14</v>
      </c>
      <c r="G136" s="4" t="s">
        <v>14</v>
      </c>
      <c r="H136" s="4" t="s">
        <v>15</v>
      </c>
      <c r="I136" s="4" t="s">
        <v>16</v>
      </c>
      <c r="J136" s="8">
        <f>SUMIFS('Eurostat comsumption'!J$2:J$185,'Eurostat comsumption'!$C$2:$C$185,$C136,'Eurostat comsumption'!$D$2:$D$185,$D136)</f>
        <v>0</v>
      </c>
      <c r="K136" s="8">
        <f>SUMIFS('Eurostat comsumption'!K$2:K$185,'Eurostat comsumption'!$C$2:$C$185,$C136,'Eurostat comsumption'!$D$2:$D$185,$D136)</f>
        <v>0</v>
      </c>
      <c r="L136" s="8">
        <f>SUMIFS('Eurostat comsumption'!L$2:L$185,'Eurostat comsumption'!$C$2:$C$185,$C136,'Eurostat comsumption'!$D$2:$D$185,$D136)</f>
        <v>0</v>
      </c>
      <c r="M136" s="8">
        <f>SUMIFS('Eurostat comsumption'!M$2:M$185,'Eurostat comsumption'!$C$2:$C$185,$C136,'Eurostat comsumption'!$D$2:$D$185,$D136)</f>
        <v>0</v>
      </c>
      <c r="N136" s="8">
        <f>SUMIFS('Eurostat comsumption'!N$2:N$185,'Eurostat comsumption'!$C$2:$C$185,$C136,'Eurostat comsumption'!$D$2:$D$185,$D136)</f>
        <v>0</v>
      </c>
      <c r="O136" s="8">
        <f>SUMIFS('Eurostat comsumption'!O$2:O$185,'Eurostat comsumption'!$C$2:$C$185,$C136,'Eurostat comsumption'!$D$2:$D$185,$D136)</f>
        <v>0</v>
      </c>
      <c r="P136" s="8">
        <f>SUMIFS('Eurostat comsumption'!P$2:P$185,'Eurostat comsumption'!$C$2:$C$185,$C136,'Eurostat comsumption'!$D$2:$D$185,$D136)</f>
        <v>0</v>
      </c>
      <c r="Q136" s="8">
        <f>SUMIFS('Eurostat comsumption'!Q$2:Q$185,'Eurostat comsumption'!$C$2:$C$185,$C136,'Eurostat comsumption'!$D$2:$D$185,$D136)</f>
        <v>0</v>
      </c>
      <c r="R136" s="8">
        <f>SUMIFS('Eurostat comsumption'!R$2:R$185,'Eurostat comsumption'!$C$2:$C$185,$C136,'Eurostat comsumption'!$D$2:$D$185,$D136)</f>
        <v>0</v>
      </c>
      <c r="S136" s="8">
        <f>SUMIFS('Eurostat comsumption'!S$2:S$185,'Eurostat comsumption'!$C$2:$C$185,$C136,'Eurostat comsumption'!$D$2:$D$185,$D136)</f>
        <v>0</v>
      </c>
      <c r="T136" s="8">
        <f>SUMIFS('Eurostat comsumption'!T$2:T$185,'Eurostat comsumption'!$C$2:$C$185,$C136,'Eurostat comsumption'!$D$2:$D$185,$D136)</f>
        <v>0</v>
      </c>
      <c r="U136" s="8">
        <f>SUMIFS('Eurostat comsumption'!U$2:U$185,'Eurostat comsumption'!$C$2:$C$185,$C136,'Eurostat comsumption'!$D$2:$D$185,$D136)</f>
        <v>0</v>
      </c>
      <c r="V136" s="8">
        <f>SUMIFS('Eurostat comsumption'!V$2:V$185,'Eurostat comsumption'!$C$2:$C$185,$C136,'Eurostat comsumption'!$D$2:$D$185,$D136)</f>
        <v>0.7</v>
      </c>
      <c r="W136" s="8">
        <f>SUMIFS('Eurostat comsumption'!W$2:W$185,'Eurostat comsumption'!$C$2:$C$185,$C136,'Eurostat comsumption'!$D$2:$D$185,$D136)</f>
        <v>0.8</v>
      </c>
      <c r="X136" s="8">
        <f>SUMIFS('Eurostat comsumption'!X$2:X$185,'Eurostat comsumption'!$C$2:$C$185,$C136,'Eurostat comsumption'!$D$2:$D$185,$D136)</f>
        <v>1.2</v>
      </c>
      <c r="Y136" s="8">
        <f>SUMIFS('Eurostat comsumption'!Y$2:Y$185,'Eurostat comsumption'!$C$2:$C$185,$C136,'Eurostat comsumption'!$D$2:$D$185,$D136)</f>
        <v>2.1</v>
      </c>
      <c r="Z136" s="8">
        <f>SUMIFS('Eurostat comsumption'!Z$2:Z$185,'Eurostat comsumption'!$C$2:$C$185,$C136,'Eurostat comsumption'!$D$2:$D$185,$D136)</f>
        <v>2.8</v>
      </c>
      <c r="AA136">
        <f>Z136*(1+'RAW data extract'!AA$82)</f>
        <v>2.7782587872420517</v>
      </c>
      <c r="AB136">
        <f>AA136*(1+'RAW data extract'!AB$82)</f>
        <v>2.7578830266769385</v>
      </c>
      <c r="AC136">
        <f>AB136*(1+'RAW data extract'!AC$82)</f>
        <v>2.7351800740461911</v>
      </c>
      <c r="AD136">
        <f>AC136*(1+'RAW data extract'!AD$82)</f>
        <v>2.7106954047668665</v>
      </c>
      <c r="AE136">
        <f>AD136*(1+'RAW data extract'!AE$82)</f>
        <v>2.6804533278861915</v>
      </c>
      <c r="AF136">
        <f>AE136*(1+'RAW data extract'!AF$82)</f>
        <v>2.6487103841853639</v>
      </c>
      <c r="AG136">
        <f>AF136*(1+'RAW data extract'!AG$82)</f>
        <v>2.6148229669575445</v>
      </c>
      <c r="AH136">
        <f>AG136*(1+'RAW data extract'!AH$82)</f>
        <v>2.5754287769811492</v>
      </c>
      <c r="AI136">
        <f>AH136*(1+'RAW data extract'!AI$82)</f>
        <v>2.5296332221062352</v>
      </c>
      <c r="AJ136">
        <f>AI136*(1+'RAW data extract'!AJ$82)</f>
        <v>2.4769940996767019</v>
      </c>
      <c r="AK136">
        <f>AJ136*(1+'RAW data extract'!AK$82)</f>
        <v>2.4137445812892677</v>
      </c>
      <c r="AL136">
        <f>AK136*(1+'RAW data extract'!AL$82)</f>
        <v>2.3443519796064458</v>
      </c>
      <c r="AM136">
        <f>AL136*(1+'RAW data extract'!AM$82)</f>
        <v>2.2701804996168327</v>
      </c>
      <c r="AN136">
        <f>AM136*(1+'RAW data extract'!AN$82)</f>
        <v>2.1948739956885386</v>
      </c>
      <c r="AO136">
        <f>AN136*(1+'RAW data extract'!AO$82)</f>
        <v>2.1188117906056818</v>
      </c>
      <c r="AP136">
        <f>AO136*(1+'RAW data extract'!AP$82)</f>
        <v>2.0427435095632753</v>
      </c>
      <c r="AQ136">
        <f>AP136*(1+'RAW data extract'!AQ$82)</f>
        <v>1.9671094644843472</v>
      </c>
      <c r="AR136">
        <f>AQ136*(1+'RAW data extract'!AR$82)</f>
        <v>1.8950890270500713</v>
      </c>
      <c r="AS136">
        <f>AR136*(1+'RAW data extract'!AS$82)</f>
        <v>1.824462320419977</v>
      </c>
      <c r="AT136">
        <f>AS136*(1+'RAW data extract'!AT$82)</f>
        <v>1.7557974272982122</v>
      </c>
      <c r="AU136">
        <f>AT136*(1+'RAW data extract'!AU$82)</f>
        <v>1.6871325341764472</v>
      </c>
      <c r="AV136">
        <f>AU136*(1+'RAW data extract'!AV$82)</f>
        <v>1.6184676410546821</v>
      </c>
      <c r="AW136">
        <f>AV136*(1+'RAW data extract'!AW$82)</f>
        <v>1.5498027479329175</v>
      </c>
      <c r="AX136">
        <f>AW136*(1+'RAW data extract'!AX$82)</f>
        <v>1.481413763477351</v>
      </c>
      <c r="AY136">
        <f>AX136*(1+'RAW data extract'!AY$82)</f>
        <v>1.4124607805514373</v>
      </c>
      <c r="AZ136">
        <f>AY136*(1+'RAW data extract'!AZ$82)</f>
        <v>1.3429990648837777</v>
      </c>
      <c r="BA136">
        <f>AZ136*(1+'RAW data extract'!BA$82)</f>
        <v>1.2747411745847177</v>
      </c>
      <c r="BB136">
        <f>BA136*(1+'RAW data extract'!BB$82)</f>
        <v>1.2057221526990483</v>
      </c>
      <c r="BC136">
        <f>BB136*(1+'RAW data extract'!BC$82)</f>
        <v>1.1367365389822703</v>
      </c>
      <c r="BD136">
        <f>BC136*(1+'RAW data extract'!BD$82)</f>
        <v>1.0679143237433393</v>
      </c>
      <c r="BE136">
        <f>BD136*(1+'RAW data extract'!BE$82)</f>
        <v>0.99917041561364239</v>
      </c>
      <c r="BF136">
        <f>BE136*(1+'RAW data extract'!BF$82)</f>
        <v>0.99917041561364239</v>
      </c>
      <c r="BG136">
        <f>BF136*(1+'RAW data extract'!BG$82)</f>
        <v>0.99917041561364239</v>
      </c>
      <c r="BH136">
        <f>BG136*(1+'RAW data extract'!BH$82)</f>
        <v>0.99917041561364239</v>
      </c>
    </row>
    <row r="137" spans="1:60" x14ac:dyDescent="0.3">
      <c r="A137" s="4" t="s">
        <v>9</v>
      </c>
      <c r="B137" s="4" t="s">
        <v>10</v>
      </c>
      <c r="C137" s="4" t="s">
        <v>40</v>
      </c>
      <c r="D137" s="4" t="s">
        <v>18</v>
      </c>
      <c r="E137" s="4" t="s">
        <v>13</v>
      </c>
      <c r="F137" s="4" t="s">
        <v>14</v>
      </c>
      <c r="G137" s="4" t="s">
        <v>14</v>
      </c>
      <c r="H137" s="4" t="s">
        <v>15</v>
      </c>
      <c r="I137" s="4" t="s">
        <v>16</v>
      </c>
      <c r="J137" s="8">
        <f>SUMIFS('Eurostat comsumption'!J$2:J$185,'Eurostat comsumption'!$C$2:$C$185,$C137,'Eurostat comsumption'!$D$2:$D$185,$D137)</f>
        <v>0</v>
      </c>
      <c r="K137" s="8">
        <f>SUMIFS('Eurostat comsumption'!K$2:K$185,'Eurostat comsumption'!$C$2:$C$185,$C137,'Eurostat comsumption'!$D$2:$D$185,$D137)</f>
        <v>0</v>
      </c>
      <c r="L137" s="8">
        <f>SUMIFS('Eurostat comsumption'!L$2:L$185,'Eurostat comsumption'!$C$2:$C$185,$C137,'Eurostat comsumption'!$D$2:$D$185,$D137)</f>
        <v>0</v>
      </c>
      <c r="M137" s="8">
        <f>SUMIFS('Eurostat comsumption'!M$2:M$185,'Eurostat comsumption'!$C$2:$C$185,$C137,'Eurostat comsumption'!$D$2:$D$185,$D137)</f>
        <v>0</v>
      </c>
      <c r="N137" s="8">
        <f>SUMIFS('Eurostat comsumption'!N$2:N$185,'Eurostat comsumption'!$C$2:$C$185,$C137,'Eurostat comsumption'!$D$2:$D$185,$D137)</f>
        <v>0</v>
      </c>
      <c r="O137" s="8">
        <f>SUMIFS('Eurostat comsumption'!O$2:O$185,'Eurostat comsumption'!$C$2:$C$185,$C137,'Eurostat comsumption'!$D$2:$D$185,$D137)</f>
        <v>0</v>
      </c>
      <c r="P137" s="8">
        <f>SUMIFS('Eurostat comsumption'!P$2:P$185,'Eurostat comsumption'!$C$2:$C$185,$C137,'Eurostat comsumption'!$D$2:$D$185,$D137)</f>
        <v>0</v>
      </c>
      <c r="Q137" s="8">
        <f>SUMIFS('Eurostat comsumption'!Q$2:Q$185,'Eurostat comsumption'!$C$2:$C$185,$C137,'Eurostat comsumption'!$D$2:$D$185,$D137)</f>
        <v>0</v>
      </c>
      <c r="R137" s="8">
        <f>SUMIFS('Eurostat comsumption'!R$2:R$185,'Eurostat comsumption'!$C$2:$C$185,$C137,'Eurostat comsumption'!$D$2:$D$185,$D137)</f>
        <v>0</v>
      </c>
      <c r="S137" s="8">
        <f>SUMIFS('Eurostat comsumption'!S$2:S$185,'Eurostat comsumption'!$C$2:$C$185,$C137,'Eurostat comsumption'!$D$2:$D$185,$D137)</f>
        <v>0</v>
      </c>
      <c r="T137" s="8">
        <f>SUMIFS('Eurostat comsumption'!T$2:T$185,'Eurostat comsumption'!$C$2:$C$185,$C137,'Eurostat comsumption'!$D$2:$D$185,$D137)</f>
        <v>0</v>
      </c>
      <c r="U137" s="8">
        <f>SUMIFS('Eurostat comsumption'!U$2:U$185,'Eurostat comsumption'!$C$2:$C$185,$C137,'Eurostat comsumption'!$D$2:$D$185,$D137)</f>
        <v>0</v>
      </c>
      <c r="V137" s="8">
        <f>SUMIFS('Eurostat comsumption'!V$2:V$185,'Eurostat comsumption'!$C$2:$C$185,$C137,'Eurostat comsumption'!$D$2:$D$185,$D137)</f>
        <v>0</v>
      </c>
      <c r="W137" s="8">
        <f>SUMIFS('Eurostat comsumption'!W$2:W$185,'Eurostat comsumption'!$C$2:$C$185,$C137,'Eurostat comsumption'!$D$2:$D$185,$D137)</f>
        <v>0</v>
      </c>
      <c r="X137" s="8">
        <f>SUMIFS('Eurostat comsumption'!X$2:X$185,'Eurostat comsumption'!$C$2:$C$185,$C137,'Eurostat comsumption'!$D$2:$D$185,$D137)</f>
        <v>0</v>
      </c>
      <c r="Y137" s="8">
        <f>SUMIFS('Eurostat comsumption'!Y$2:Y$185,'Eurostat comsumption'!$C$2:$C$185,$C137,'Eurostat comsumption'!$D$2:$D$185,$D137)</f>
        <v>0</v>
      </c>
      <c r="Z137" s="8">
        <f>SUMIFS('Eurostat comsumption'!Z$2:Z$185,'Eurostat comsumption'!$C$2:$C$185,$C137,'Eurostat comsumption'!$D$2:$D$185,$D137)</f>
        <v>0</v>
      </c>
      <c r="AA137">
        <f>Z137*(1+'RAW data extract'!AA$82)</f>
        <v>0</v>
      </c>
      <c r="AB137">
        <f>AA137*(1+'RAW data extract'!AB$82)</f>
        <v>0</v>
      </c>
      <c r="AC137">
        <f>AB137*(1+'RAW data extract'!AC$82)</f>
        <v>0</v>
      </c>
      <c r="AD137">
        <f>AC137*(1+'RAW data extract'!AD$82)</f>
        <v>0</v>
      </c>
      <c r="AE137">
        <f>AD137*(1+'RAW data extract'!AE$82)</f>
        <v>0</v>
      </c>
      <c r="AF137">
        <f>AE137*(1+'RAW data extract'!AF$82)</f>
        <v>0</v>
      </c>
      <c r="AG137">
        <f>AF137*(1+'RAW data extract'!AG$82)</f>
        <v>0</v>
      </c>
      <c r="AH137">
        <f>AG137*(1+'RAW data extract'!AH$82)</f>
        <v>0</v>
      </c>
      <c r="AI137">
        <f>AH137*(1+'RAW data extract'!AI$82)</f>
        <v>0</v>
      </c>
      <c r="AJ137">
        <f>AI137*(1+'RAW data extract'!AJ$82)</f>
        <v>0</v>
      </c>
      <c r="AK137">
        <f>AJ137*(1+'RAW data extract'!AK$82)</f>
        <v>0</v>
      </c>
      <c r="AL137">
        <f>AK137*(1+'RAW data extract'!AL$82)</f>
        <v>0</v>
      </c>
      <c r="AM137">
        <f>AL137*(1+'RAW data extract'!AM$82)</f>
        <v>0</v>
      </c>
      <c r="AN137">
        <f>AM137*(1+'RAW data extract'!AN$82)</f>
        <v>0</v>
      </c>
      <c r="AO137">
        <f>AN137*(1+'RAW data extract'!AO$82)</f>
        <v>0</v>
      </c>
      <c r="AP137">
        <f>AO137*(1+'RAW data extract'!AP$82)</f>
        <v>0</v>
      </c>
      <c r="AQ137">
        <f>AP137*(1+'RAW data extract'!AQ$82)</f>
        <v>0</v>
      </c>
      <c r="AR137">
        <f>AQ137*(1+'RAW data extract'!AR$82)</f>
        <v>0</v>
      </c>
      <c r="AS137">
        <f>AR137*(1+'RAW data extract'!AS$82)</f>
        <v>0</v>
      </c>
      <c r="AT137">
        <f>AS137*(1+'RAW data extract'!AT$82)</f>
        <v>0</v>
      </c>
      <c r="AU137">
        <f>AT137*(1+'RAW data extract'!AU$82)</f>
        <v>0</v>
      </c>
      <c r="AV137">
        <f>AU137*(1+'RAW data extract'!AV$82)</f>
        <v>0</v>
      </c>
      <c r="AW137">
        <f>AV137*(1+'RAW data extract'!AW$82)</f>
        <v>0</v>
      </c>
      <c r="AX137">
        <f>AW137*(1+'RAW data extract'!AX$82)</f>
        <v>0</v>
      </c>
      <c r="AY137">
        <f>AX137*(1+'RAW data extract'!AY$82)</f>
        <v>0</v>
      </c>
      <c r="AZ137">
        <f>AY137*(1+'RAW data extract'!AZ$82)</f>
        <v>0</v>
      </c>
      <c r="BA137">
        <f>AZ137*(1+'RAW data extract'!BA$82)</f>
        <v>0</v>
      </c>
      <c r="BB137">
        <f>BA137*(1+'RAW data extract'!BB$82)</f>
        <v>0</v>
      </c>
      <c r="BC137">
        <f>BB137*(1+'RAW data extract'!BC$82)</f>
        <v>0</v>
      </c>
      <c r="BD137">
        <f>BC137*(1+'RAW data extract'!BD$82)</f>
        <v>0</v>
      </c>
      <c r="BE137">
        <f>BD137*(1+'RAW data extract'!BE$82)</f>
        <v>0</v>
      </c>
      <c r="BF137">
        <f>BE137*(1+'RAW data extract'!BF$82)</f>
        <v>0</v>
      </c>
      <c r="BG137">
        <f>BF137*(1+'RAW data extract'!BG$82)</f>
        <v>0</v>
      </c>
      <c r="BH137">
        <f>BG137*(1+'RAW data extract'!BH$82)</f>
        <v>0</v>
      </c>
    </row>
    <row r="138" spans="1:60" x14ac:dyDescent="0.3">
      <c r="A138" s="4" t="s">
        <v>9</v>
      </c>
      <c r="B138" s="4" t="s">
        <v>10</v>
      </c>
      <c r="C138" s="4" t="s">
        <v>40</v>
      </c>
      <c r="D138" s="4" t="s">
        <v>19</v>
      </c>
      <c r="E138" s="4" t="s">
        <v>13</v>
      </c>
      <c r="F138" s="4" t="s">
        <v>14</v>
      </c>
      <c r="G138" s="4" t="s">
        <v>14</v>
      </c>
      <c r="H138" s="4" t="s">
        <v>15</v>
      </c>
      <c r="I138" s="4" t="s">
        <v>16</v>
      </c>
      <c r="J138" s="8">
        <f>SUMIFS('Eurostat comsumption'!J$2:J$185,'Eurostat comsumption'!$C$2:$C$185,$C138,'Eurostat comsumption'!$D$2:$D$185,$D138)</f>
        <v>22.8</v>
      </c>
      <c r="K138" s="8">
        <f>SUMIFS('Eurostat comsumption'!K$2:K$185,'Eurostat comsumption'!$C$2:$C$185,$C138,'Eurostat comsumption'!$D$2:$D$185,$D138)</f>
        <v>21.9</v>
      </c>
      <c r="L138" s="8">
        <f>SUMIFS('Eurostat comsumption'!L$2:L$185,'Eurostat comsumption'!$C$2:$C$185,$C138,'Eurostat comsumption'!$D$2:$D$185,$D138)</f>
        <v>14.8</v>
      </c>
      <c r="M138" s="8">
        <f>SUMIFS('Eurostat comsumption'!M$2:M$185,'Eurostat comsumption'!$C$2:$C$185,$C138,'Eurostat comsumption'!$D$2:$D$185,$D138)</f>
        <v>15.4</v>
      </c>
      <c r="N138" s="8">
        <f>SUMIFS('Eurostat comsumption'!N$2:N$185,'Eurostat comsumption'!$C$2:$C$185,$C138,'Eurostat comsumption'!$D$2:$D$185,$D138)</f>
        <v>16.3</v>
      </c>
      <c r="O138" s="8">
        <f>SUMIFS('Eurostat comsumption'!O$2:O$185,'Eurostat comsumption'!$C$2:$C$185,$C138,'Eurostat comsumption'!$D$2:$D$185,$D138)</f>
        <v>17</v>
      </c>
      <c r="P138" s="8">
        <f>SUMIFS('Eurostat comsumption'!P$2:P$185,'Eurostat comsumption'!$C$2:$C$185,$C138,'Eurostat comsumption'!$D$2:$D$185,$D138)</f>
        <v>17</v>
      </c>
      <c r="Q138" s="8">
        <f>SUMIFS('Eurostat comsumption'!Q$2:Q$185,'Eurostat comsumption'!$C$2:$C$185,$C138,'Eurostat comsumption'!$D$2:$D$185,$D138)</f>
        <v>16.8</v>
      </c>
      <c r="R138" s="8">
        <f>SUMIFS('Eurostat comsumption'!R$2:R$185,'Eurostat comsumption'!$C$2:$C$185,$C138,'Eurostat comsumption'!$D$2:$D$185,$D138)</f>
        <v>16.899999999999999</v>
      </c>
      <c r="S138" s="8">
        <f>SUMIFS('Eurostat comsumption'!S$2:S$185,'Eurostat comsumption'!$C$2:$C$185,$C138,'Eurostat comsumption'!$D$2:$D$185,$D138)</f>
        <v>13.4</v>
      </c>
      <c r="T138" s="8">
        <f>SUMIFS('Eurostat comsumption'!T$2:T$185,'Eurostat comsumption'!$C$2:$C$185,$C138,'Eurostat comsumption'!$D$2:$D$185,$D138)</f>
        <v>14.9</v>
      </c>
      <c r="U138" s="8">
        <f>SUMIFS('Eurostat comsumption'!U$2:U$185,'Eurostat comsumption'!$C$2:$C$185,$C138,'Eurostat comsumption'!$D$2:$D$185,$D138)</f>
        <v>14.1</v>
      </c>
      <c r="V138" s="8">
        <f>SUMIFS('Eurostat comsumption'!V$2:V$185,'Eurostat comsumption'!$C$2:$C$185,$C138,'Eurostat comsumption'!$D$2:$D$185,$D138)</f>
        <v>13.7</v>
      </c>
      <c r="W138" s="8">
        <f>SUMIFS('Eurostat comsumption'!W$2:W$185,'Eurostat comsumption'!$C$2:$C$185,$C138,'Eurostat comsumption'!$D$2:$D$185,$D138)</f>
        <v>13.2</v>
      </c>
      <c r="X138" s="8">
        <f>SUMIFS('Eurostat comsumption'!X$2:X$185,'Eurostat comsumption'!$C$2:$C$185,$C138,'Eurostat comsumption'!$D$2:$D$185,$D138)</f>
        <v>11.7</v>
      </c>
      <c r="Y138" s="8">
        <f>SUMIFS('Eurostat comsumption'!Y$2:Y$185,'Eurostat comsumption'!$C$2:$C$185,$C138,'Eurostat comsumption'!$D$2:$D$185,$D138)</f>
        <v>13.1</v>
      </c>
      <c r="Z138" s="8">
        <f>SUMIFS('Eurostat comsumption'!Z$2:Z$185,'Eurostat comsumption'!$C$2:$C$185,$C138,'Eurostat comsumption'!$D$2:$D$185,$D138)</f>
        <v>14.3</v>
      </c>
      <c r="AA138">
        <f>Z138*(1+'RAW data extract'!AA$82)</f>
        <v>14.188964520557622</v>
      </c>
      <c r="AB138">
        <f>AA138*(1+'RAW data extract'!AB$82)</f>
        <v>14.084902600528652</v>
      </c>
      <c r="AC138">
        <f>AB138*(1+'RAW data extract'!AC$82)</f>
        <v>13.968955378164477</v>
      </c>
      <c r="AD138">
        <f>AC138*(1+'RAW data extract'!AD$82)</f>
        <v>13.843908674345068</v>
      </c>
      <c r="AE138">
        <f>AD138*(1+'RAW data extract'!AE$82)</f>
        <v>13.689458067418764</v>
      </c>
      <c r="AF138">
        <f>AE138*(1+'RAW data extract'!AF$82)</f>
        <v>13.527342319232394</v>
      </c>
      <c r="AG138">
        <f>AF138*(1+'RAW data extract'!AG$82)</f>
        <v>13.354274438390316</v>
      </c>
      <c r="AH138">
        <f>AG138*(1+'RAW data extract'!AH$82)</f>
        <v>13.153082682439441</v>
      </c>
      <c r="AI138">
        <f>AH138*(1+'RAW data extract'!AI$82)</f>
        <v>12.919198241471131</v>
      </c>
      <c r="AJ138">
        <f>AI138*(1+'RAW data extract'!AJ$82)</f>
        <v>12.650362723348872</v>
      </c>
      <c r="AK138">
        <f>AJ138*(1+'RAW data extract'!AK$82)</f>
        <v>12.32733839729876</v>
      </c>
      <c r="AL138">
        <f>AK138*(1+'RAW data extract'!AL$82)</f>
        <v>11.972940467275777</v>
      </c>
      <c r="AM138">
        <f>AL138*(1+'RAW data extract'!AM$82)</f>
        <v>11.594136123043109</v>
      </c>
      <c r="AN138">
        <f>AM138*(1+'RAW data extract'!AN$82)</f>
        <v>11.209535049409322</v>
      </c>
      <c r="AO138">
        <f>AN138*(1+'RAW data extract'!AO$82)</f>
        <v>10.821074502021874</v>
      </c>
      <c r="AP138">
        <f>AO138*(1+'RAW data extract'!AP$82)</f>
        <v>10.432582923841013</v>
      </c>
      <c r="AQ138">
        <f>AP138*(1+'RAW data extract'!AQ$82)</f>
        <v>10.046309050759344</v>
      </c>
      <c r="AR138">
        <f>AQ138*(1+'RAW data extract'!AR$82)</f>
        <v>9.6784903881485782</v>
      </c>
      <c r="AS138">
        <f>AR138*(1+'RAW data extract'!AS$82)</f>
        <v>9.317789707859168</v>
      </c>
      <c r="AT138">
        <f>AS138*(1+'RAW data extract'!AT$82)</f>
        <v>8.9671082894158687</v>
      </c>
      <c r="AU138">
        <f>AT138*(1+'RAW data extract'!AU$82)</f>
        <v>8.6164268709725693</v>
      </c>
      <c r="AV138">
        <f>AU138*(1+'RAW data extract'!AV$82)</f>
        <v>8.26574545252927</v>
      </c>
      <c r="AW138">
        <f>AV138*(1+'RAW data extract'!AW$82)</f>
        <v>7.9150640340859724</v>
      </c>
      <c r="AX138">
        <f>AW138*(1+'RAW data extract'!AX$82)</f>
        <v>7.5657917206164713</v>
      </c>
      <c r="AY138">
        <f>AX138*(1+'RAW data extract'!AY$82)</f>
        <v>7.2136389863876982</v>
      </c>
      <c r="AZ138">
        <f>AY138*(1+'RAW data extract'!AZ$82)</f>
        <v>6.858888081370722</v>
      </c>
      <c r="BA138">
        <f>AZ138*(1+'RAW data extract'!BA$82)</f>
        <v>6.5102852844862369</v>
      </c>
      <c r="BB138">
        <f>BA138*(1+'RAW data extract'!BB$82)</f>
        <v>6.1577952798558542</v>
      </c>
      <c r="BC138">
        <f>BB138*(1+'RAW data extract'!BC$82)</f>
        <v>5.8054758955165955</v>
      </c>
      <c r="BD138">
        <f>BC138*(1+'RAW data extract'!BD$82)</f>
        <v>5.4539910105463401</v>
      </c>
      <c r="BE138">
        <f>BD138*(1+'RAW data extract'!BE$82)</f>
        <v>5.1029060511696738</v>
      </c>
      <c r="BF138">
        <f>BE138*(1+'RAW data extract'!BF$82)</f>
        <v>5.1029060511696738</v>
      </c>
      <c r="BG138">
        <f>BF138*(1+'RAW data extract'!BG$82)</f>
        <v>5.1029060511696738</v>
      </c>
      <c r="BH138">
        <f>BG138*(1+'RAW data extract'!BH$82)</f>
        <v>5.1029060511696738</v>
      </c>
    </row>
    <row r="139" spans="1:60" x14ac:dyDescent="0.3">
      <c r="A139" s="4" t="s">
        <v>9</v>
      </c>
      <c r="B139" s="4" t="s">
        <v>10</v>
      </c>
      <c r="C139" s="4" t="s">
        <v>40</v>
      </c>
      <c r="D139" s="4" t="s">
        <v>20</v>
      </c>
      <c r="E139" s="4" t="s">
        <v>13</v>
      </c>
      <c r="F139" s="4" t="s">
        <v>14</v>
      </c>
      <c r="G139" s="4" t="s">
        <v>14</v>
      </c>
      <c r="H139" s="4" t="s">
        <v>15</v>
      </c>
      <c r="I139" s="4" t="s">
        <v>16</v>
      </c>
      <c r="J139" s="8">
        <f>SUMIFS('Eurostat comsumption'!J$2:J$185,'Eurostat comsumption'!$C$2:$C$185,$C139,'Eurostat comsumption'!$D$2:$D$185,$D139)</f>
        <v>0</v>
      </c>
      <c r="K139" s="8">
        <f>SUMIFS('Eurostat comsumption'!K$2:K$185,'Eurostat comsumption'!$C$2:$C$185,$C139,'Eurostat comsumption'!$D$2:$D$185,$D139)</f>
        <v>0</v>
      </c>
      <c r="L139" s="8">
        <f>SUMIFS('Eurostat comsumption'!L$2:L$185,'Eurostat comsumption'!$C$2:$C$185,$C139,'Eurostat comsumption'!$D$2:$D$185,$D139)</f>
        <v>0</v>
      </c>
      <c r="M139" s="8">
        <f>SUMIFS('Eurostat comsumption'!M$2:M$185,'Eurostat comsumption'!$C$2:$C$185,$C139,'Eurostat comsumption'!$D$2:$D$185,$D139)</f>
        <v>0</v>
      </c>
      <c r="N139" s="8">
        <f>SUMIFS('Eurostat comsumption'!N$2:N$185,'Eurostat comsumption'!$C$2:$C$185,$C139,'Eurostat comsumption'!$D$2:$D$185,$D139)</f>
        <v>0</v>
      </c>
      <c r="O139" s="8">
        <f>SUMIFS('Eurostat comsumption'!O$2:O$185,'Eurostat comsumption'!$C$2:$C$185,$C139,'Eurostat comsumption'!$D$2:$D$185,$D139)</f>
        <v>0</v>
      </c>
      <c r="P139" s="8">
        <f>SUMIFS('Eurostat comsumption'!P$2:P$185,'Eurostat comsumption'!$C$2:$C$185,$C139,'Eurostat comsumption'!$D$2:$D$185,$D139)</f>
        <v>4.4000000000000004</v>
      </c>
      <c r="Q139" s="8">
        <f>SUMIFS('Eurostat comsumption'!Q$2:Q$185,'Eurostat comsumption'!$C$2:$C$185,$C139,'Eurostat comsumption'!$D$2:$D$185,$D139)</f>
        <v>13.9</v>
      </c>
      <c r="R139" s="8">
        <f>SUMIFS('Eurostat comsumption'!R$2:R$185,'Eurostat comsumption'!$C$2:$C$185,$C139,'Eurostat comsumption'!$D$2:$D$185,$D139)</f>
        <v>24.6</v>
      </c>
      <c r="S139" s="8">
        <f>SUMIFS('Eurostat comsumption'!S$2:S$185,'Eurostat comsumption'!$C$2:$C$185,$C139,'Eurostat comsumption'!$D$2:$D$185,$D139)</f>
        <v>30.8</v>
      </c>
      <c r="T139" s="8">
        <f>SUMIFS('Eurostat comsumption'!T$2:T$185,'Eurostat comsumption'!$C$2:$C$185,$C139,'Eurostat comsumption'!$D$2:$D$185,$D139)</f>
        <v>45.7</v>
      </c>
      <c r="U139" s="8">
        <f>SUMIFS('Eurostat comsumption'!U$2:U$185,'Eurostat comsumption'!$C$2:$C$185,$C139,'Eurostat comsumption'!$D$2:$D$185,$D139)</f>
        <v>36.799999999999997</v>
      </c>
      <c r="V139" s="8">
        <f>SUMIFS('Eurostat comsumption'!V$2:V$185,'Eurostat comsumption'!$C$2:$C$185,$C139,'Eurostat comsumption'!$D$2:$D$185,$D139)</f>
        <v>51.8</v>
      </c>
      <c r="W139" s="8">
        <f>SUMIFS('Eurostat comsumption'!W$2:W$185,'Eurostat comsumption'!$C$2:$C$185,$C139,'Eurostat comsumption'!$D$2:$D$185,$D139)</f>
        <v>64.3</v>
      </c>
      <c r="X139" s="8">
        <f>SUMIFS('Eurostat comsumption'!X$2:X$185,'Eurostat comsumption'!$C$2:$C$185,$C139,'Eurostat comsumption'!$D$2:$D$185,$D139)</f>
        <v>43.7</v>
      </c>
      <c r="Y139" s="8">
        <f>SUMIFS('Eurostat comsumption'!Y$2:Y$185,'Eurostat comsumption'!$C$2:$C$185,$C139,'Eurostat comsumption'!$D$2:$D$185,$D139)</f>
        <v>29.4</v>
      </c>
      <c r="Z139" s="8">
        <f>SUMIFS('Eurostat comsumption'!Z$2:Z$185,'Eurostat comsumption'!$C$2:$C$185,$C139,'Eurostat comsumption'!$D$2:$D$185,$D139)</f>
        <v>18.399999999999999</v>
      </c>
      <c r="AA139">
        <f>Z139*(1+'RAW data extract'!AA$82)</f>
        <v>18.257129173304911</v>
      </c>
      <c r="AB139">
        <f>AA139*(1+'RAW data extract'!AB$82)</f>
        <v>18.123231318162741</v>
      </c>
      <c r="AC139">
        <f>AB139*(1+'RAW data extract'!AC$82)</f>
        <v>17.974040486589256</v>
      </c>
      <c r="AD139">
        <f>AC139*(1+'RAW data extract'!AD$82)</f>
        <v>17.813141231325123</v>
      </c>
      <c r="AE139">
        <f>AD139*(1+'RAW data extract'!AE$82)</f>
        <v>17.614407583252117</v>
      </c>
      <c r="AF139">
        <f>AE139*(1+'RAW data extract'!AF$82)</f>
        <v>17.405811096075251</v>
      </c>
      <c r="AG139">
        <f>AF139*(1+'RAW data extract'!AG$82)</f>
        <v>17.183122354292436</v>
      </c>
      <c r="AH139">
        <f>AG139*(1+'RAW data extract'!AH$82)</f>
        <v>16.924246248733269</v>
      </c>
      <c r="AI139">
        <f>AH139*(1+'RAW data extract'!AI$82)</f>
        <v>16.623304030983835</v>
      </c>
      <c r="AJ139">
        <f>AI139*(1+'RAW data extract'!AJ$82)</f>
        <v>16.277389797875472</v>
      </c>
      <c r="AK139">
        <f>AJ139*(1+'RAW data extract'!AK$82)</f>
        <v>15.86175010561519</v>
      </c>
      <c r="AL139">
        <f>AK139*(1+'RAW data extract'!AL$82)</f>
        <v>15.405741580270931</v>
      </c>
      <c r="AM139">
        <f>AL139*(1+'RAW data extract'!AM$82)</f>
        <v>14.918328997482044</v>
      </c>
      <c r="AN139">
        <f>AM139*(1+'RAW data extract'!AN$82)</f>
        <v>14.423457685953254</v>
      </c>
      <c r="AO139">
        <f>AN139*(1+'RAW data extract'!AO$82)</f>
        <v>13.923620338265909</v>
      </c>
      <c r="AP139">
        <f>AO139*(1+'RAW data extract'!AP$82)</f>
        <v>13.42374306284438</v>
      </c>
      <c r="AQ139">
        <f>AP139*(1+'RAW data extract'!AQ$82)</f>
        <v>12.926719338039995</v>
      </c>
      <c r="AR139">
        <f>AQ139*(1+'RAW data extract'!AR$82)</f>
        <v>12.45344217775761</v>
      </c>
      <c r="AS139">
        <f>AR139*(1+'RAW data extract'!AS$82)</f>
        <v>11.989323819902705</v>
      </c>
      <c r="AT139">
        <f>AS139*(1+'RAW data extract'!AT$82)</f>
        <v>11.538097379388249</v>
      </c>
      <c r="AU139">
        <f>AT139*(1+'RAW data extract'!AU$82)</f>
        <v>11.086870938873794</v>
      </c>
      <c r="AV139">
        <f>AU139*(1+'RAW data extract'!AV$82)</f>
        <v>10.635644498359339</v>
      </c>
      <c r="AW139">
        <f>AV139*(1+'RAW data extract'!AW$82)</f>
        <v>10.184418057844885</v>
      </c>
      <c r="AX139">
        <f>AW139*(1+'RAW data extract'!AX$82)</f>
        <v>9.73500473142259</v>
      </c>
      <c r="AY139">
        <f>AX139*(1+'RAW data extract'!AY$82)</f>
        <v>9.2818851293380149</v>
      </c>
      <c r="AZ139">
        <f>AY139*(1+'RAW data extract'!AZ$82)</f>
        <v>8.8254224263791095</v>
      </c>
      <c r="BA139">
        <f>AZ139*(1+'RAW data extract'!BA$82)</f>
        <v>8.37687057584243</v>
      </c>
      <c r="BB139">
        <f>BA139*(1+'RAW data extract'!BB$82)</f>
        <v>7.9233170034508884</v>
      </c>
      <c r="BC139">
        <f>BB139*(1+'RAW data extract'!BC$82)</f>
        <v>7.4699829704549199</v>
      </c>
      <c r="BD139">
        <f>BC139*(1+'RAW data extract'!BD$82)</f>
        <v>7.0177226988848007</v>
      </c>
      <c r="BE139">
        <f>BD139*(1+'RAW data extract'!BE$82)</f>
        <v>6.5659770168896499</v>
      </c>
      <c r="BF139">
        <f>BE139*(1+'RAW data extract'!BF$82)</f>
        <v>6.5659770168896499</v>
      </c>
      <c r="BG139">
        <f>BF139*(1+'RAW data extract'!BG$82)</f>
        <v>6.5659770168896499</v>
      </c>
      <c r="BH139">
        <f>BG139*(1+'RAW data extract'!BH$82)</f>
        <v>6.5659770168896499</v>
      </c>
    </row>
    <row r="140" spans="1:60" x14ac:dyDescent="0.3">
      <c r="A140" s="4" t="s">
        <v>9</v>
      </c>
      <c r="B140" s="4" t="s">
        <v>10</v>
      </c>
      <c r="C140" s="4" t="s">
        <v>40</v>
      </c>
      <c r="D140" s="4" t="s">
        <v>21</v>
      </c>
      <c r="E140" s="4" t="s">
        <v>13</v>
      </c>
      <c r="F140" s="4" t="s">
        <v>14</v>
      </c>
      <c r="G140" s="4" t="s">
        <v>14</v>
      </c>
      <c r="H140" s="4" t="s">
        <v>15</v>
      </c>
      <c r="I140" s="4" t="s">
        <v>16</v>
      </c>
      <c r="J140" s="8">
        <f>SUMIFS('Eurostat comsumption'!J$2:J$185,'Eurostat comsumption'!$C$2:$C$185,$C140,'Eurostat comsumption'!$D$2:$D$185,$D140)</f>
        <v>0</v>
      </c>
      <c r="K140" s="8">
        <f>SUMIFS('Eurostat comsumption'!K$2:K$185,'Eurostat comsumption'!$C$2:$C$185,$C140,'Eurostat comsumption'!$D$2:$D$185,$D140)</f>
        <v>0</v>
      </c>
      <c r="L140" s="8">
        <f>SUMIFS('Eurostat comsumption'!L$2:L$185,'Eurostat comsumption'!$C$2:$C$185,$C140,'Eurostat comsumption'!$D$2:$D$185,$D140)</f>
        <v>0</v>
      </c>
      <c r="M140" s="8">
        <f>SUMIFS('Eurostat comsumption'!M$2:M$185,'Eurostat comsumption'!$C$2:$C$185,$C140,'Eurostat comsumption'!$D$2:$D$185,$D140)</f>
        <v>0</v>
      </c>
      <c r="N140" s="8">
        <f>SUMIFS('Eurostat comsumption'!N$2:N$185,'Eurostat comsumption'!$C$2:$C$185,$C140,'Eurostat comsumption'!$D$2:$D$185,$D140)</f>
        <v>0</v>
      </c>
      <c r="O140" s="8">
        <f>SUMIFS('Eurostat comsumption'!O$2:O$185,'Eurostat comsumption'!$C$2:$C$185,$C140,'Eurostat comsumption'!$D$2:$D$185,$D140)</f>
        <v>0</v>
      </c>
      <c r="P140" s="8">
        <f>SUMIFS('Eurostat comsumption'!P$2:P$185,'Eurostat comsumption'!$C$2:$C$185,$C140,'Eurostat comsumption'!$D$2:$D$185,$D140)</f>
        <v>0</v>
      </c>
      <c r="Q140" s="8">
        <f>SUMIFS('Eurostat comsumption'!Q$2:Q$185,'Eurostat comsumption'!$C$2:$C$185,$C140,'Eurostat comsumption'!$D$2:$D$185,$D140)</f>
        <v>0</v>
      </c>
      <c r="R140" s="8">
        <f>SUMIFS('Eurostat comsumption'!R$2:R$185,'Eurostat comsumption'!$C$2:$C$185,$C140,'Eurostat comsumption'!$D$2:$D$185,$D140)</f>
        <v>0</v>
      </c>
      <c r="S140" s="8">
        <f>SUMIFS('Eurostat comsumption'!S$2:S$185,'Eurostat comsumption'!$C$2:$C$185,$C140,'Eurostat comsumption'!$D$2:$D$185,$D140)</f>
        <v>0</v>
      </c>
      <c r="T140" s="8">
        <f>SUMIFS('Eurostat comsumption'!T$2:T$185,'Eurostat comsumption'!$C$2:$C$185,$C140,'Eurostat comsumption'!$D$2:$D$185,$D140)</f>
        <v>0</v>
      </c>
      <c r="U140" s="8">
        <f>SUMIFS('Eurostat comsumption'!U$2:U$185,'Eurostat comsumption'!$C$2:$C$185,$C140,'Eurostat comsumption'!$D$2:$D$185,$D140)</f>
        <v>0</v>
      </c>
      <c r="V140" s="8">
        <f>SUMIFS('Eurostat comsumption'!V$2:V$185,'Eurostat comsumption'!$C$2:$C$185,$C140,'Eurostat comsumption'!$D$2:$D$185,$D140)</f>
        <v>0</v>
      </c>
      <c r="W140" s="8">
        <f>SUMIFS('Eurostat comsumption'!W$2:W$185,'Eurostat comsumption'!$C$2:$C$185,$C140,'Eurostat comsumption'!$D$2:$D$185,$D140)</f>
        <v>0</v>
      </c>
      <c r="X140" s="8">
        <f>SUMIFS('Eurostat comsumption'!X$2:X$185,'Eurostat comsumption'!$C$2:$C$185,$C140,'Eurostat comsumption'!$D$2:$D$185,$D140)</f>
        <v>0</v>
      </c>
      <c r="Y140" s="8">
        <f>SUMIFS('Eurostat comsumption'!Y$2:Y$185,'Eurostat comsumption'!$C$2:$C$185,$C140,'Eurostat comsumption'!$D$2:$D$185,$D140)</f>
        <v>0</v>
      </c>
      <c r="Z140" s="8">
        <f>SUMIFS('Eurostat comsumption'!Z$2:Z$185,'Eurostat comsumption'!$C$2:$C$185,$C140,'Eurostat comsumption'!$D$2:$D$185,$D140)</f>
        <v>0</v>
      </c>
      <c r="AA140">
        <f>Z140*(1+'RAW data extract'!AA$82)</f>
        <v>0</v>
      </c>
      <c r="AB140">
        <f>AA140*(1+'RAW data extract'!AB$82)</f>
        <v>0</v>
      </c>
      <c r="AC140">
        <f>AB140*(1+'RAW data extract'!AC$82)</f>
        <v>0</v>
      </c>
      <c r="AD140">
        <f>AC140*(1+'RAW data extract'!AD$82)</f>
        <v>0</v>
      </c>
      <c r="AE140">
        <f>AD140*(1+'RAW data extract'!AE$82)</f>
        <v>0</v>
      </c>
      <c r="AF140">
        <f>AE140*(1+'RAW data extract'!AF$82)</f>
        <v>0</v>
      </c>
      <c r="AG140">
        <f>AF140*(1+'RAW data extract'!AG$82)</f>
        <v>0</v>
      </c>
      <c r="AH140">
        <f>AG140*(1+'RAW data extract'!AH$82)</f>
        <v>0</v>
      </c>
      <c r="AI140">
        <f>AH140*(1+'RAW data extract'!AI$82)</f>
        <v>0</v>
      </c>
      <c r="AJ140">
        <f>AI140*(1+'RAW data extract'!AJ$82)</f>
        <v>0</v>
      </c>
      <c r="AK140">
        <f>AJ140*(1+'RAW data extract'!AK$82)</f>
        <v>0</v>
      </c>
      <c r="AL140">
        <f>AK140*(1+'RAW data extract'!AL$82)</f>
        <v>0</v>
      </c>
      <c r="AM140">
        <f>AL140*(1+'RAW data extract'!AM$82)</f>
        <v>0</v>
      </c>
      <c r="AN140">
        <f>AM140*(1+'RAW data extract'!AN$82)</f>
        <v>0</v>
      </c>
      <c r="AO140">
        <f>AN140*(1+'RAW data extract'!AO$82)</f>
        <v>0</v>
      </c>
      <c r="AP140">
        <f>AO140*(1+'RAW data extract'!AP$82)</f>
        <v>0</v>
      </c>
      <c r="AQ140">
        <f>AP140*(1+'RAW data extract'!AQ$82)</f>
        <v>0</v>
      </c>
      <c r="AR140">
        <f>AQ140*(1+'RAW data extract'!AR$82)</f>
        <v>0</v>
      </c>
      <c r="AS140">
        <f>AR140*(1+'RAW data extract'!AS$82)</f>
        <v>0</v>
      </c>
      <c r="AT140">
        <f>AS140*(1+'RAW data extract'!AT$82)</f>
        <v>0</v>
      </c>
      <c r="AU140">
        <f>AT140*(1+'RAW data extract'!AU$82)</f>
        <v>0</v>
      </c>
      <c r="AV140">
        <f>AU140*(1+'RAW data extract'!AV$82)</f>
        <v>0</v>
      </c>
      <c r="AW140">
        <f>AV140*(1+'RAW data extract'!AW$82)</f>
        <v>0</v>
      </c>
      <c r="AX140">
        <f>AW140*(1+'RAW data extract'!AX$82)</f>
        <v>0</v>
      </c>
      <c r="AY140">
        <f>AX140*(1+'RAW data extract'!AY$82)</f>
        <v>0</v>
      </c>
      <c r="AZ140">
        <f>AY140*(1+'RAW data extract'!AZ$82)</f>
        <v>0</v>
      </c>
      <c r="BA140">
        <f>AZ140*(1+'RAW data extract'!BA$82)</f>
        <v>0</v>
      </c>
      <c r="BB140">
        <f>BA140*(1+'RAW data extract'!BB$82)</f>
        <v>0</v>
      </c>
      <c r="BC140">
        <f>BB140*(1+'RAW data extract'!BC$82)</f>
        <v>0</v>
      </c>
      <c r="BD140">
        <f>BC140*(1+'RAW data extract'!BD$82)</f>
        <v>0</v>
      </c>
      <c r="BE140">
        <f>BD140*(1+'RAW data extract'!BE$82)</f>
        <v>0</v>
      </c>
      <c r="BF140">
        <f>BE140*(1+'RAW data extract'!BF$82)</f>
        <v>0</v>
      </c>
      <c r="BG140">
        <f>BF140*(1+'RAW data extract'!BG$82)</f>
        <v>0</v>
      </c>
      <c r="BH140">
        <f>BG140*(1+'RAW data extract'!BH$82)</f>
        <v>0</v>
      </c>
    </row>
    <row r="141" spans="1:60" x14ac:dyDescent="0.3">
      <c r="A141" s="4" t="s">
        <v>9</v>
      </c>
      <c r="B141" s="4" t="s">
        <v>10</v>
      </c>
      <c r="C141" s="4" t="s">
        <v>40</v>
      </c>
      <c r="D141" s="4" t="s">
        <v>22</v>
      </c>
      <c r="E141" s="4" t="s">
        <v>13</v>
      </c>
      <c r="F141" s="4" t="s">
        <v>14</v>
      </c>
      <c r="G141" s="4" t="s">
        <v>14</v>
      </c>
      <c r="H141" s="4" t="s">
        <v>15</v>
      </c>
      <c r="I141" s="4" t="s">
        <v>16</v>
      </c>
      <c r="J141" s="8">
        <f>SUMIFS('Eurostat comsumption'!J$2:J$185,'Eurostat comsumption'!$C$2:$C$185,$C141,'Eurostat comsumption'!$D$2:$D$185,$D141)</f>
        <v>1236.2</v>
      </c>
      <c r="K141" s="8">
        <f>SUMIFS('Eurostat comsumption'!K$2:K$185,'Eurostat comsumption'!$C$2:$C$185,$C141,'Eurostat comsumption'!$D$2:$D$185,$D141)</f>
        <v>1289.2</v>
      </c>
      <c r="L141" s="8">
        <f>SUMIFS('Eurostat comsumption'!L$2:L$185,'Eurostat comsumption'!$C$2:$C$185,$C141,'Eurostat comsumption'!$D$2:$D$185,$D141)</f>
        <v>1325.5</v>
      </c>
      <c r="M141" s="8">
        <f>SUMIFS('Eurostat comsumption'!M$2:M$185,'Eurostat comsumption'!$C$2:$C$185,$C141,'Eurostat comsumption'!$D$2:$D$185,$D141)</f>
        <v>1339</v>
      </c>
      <c r="N141" s="8">
        <f>SUMIFS('Eurostat comsumption'!N$2:N$185,'Eurostat comsumption'!$C$2:$C$185,$C141,'Eurostat comsumption'!$D$2:$D$185,$D141)</f>
        <v>1386.3</v>
      </c>
      <c r="O141" s="8">
        <f>SUMIFS('Eurostat comsumption'!O$2:O$185,'Eurostat comsumption'!$C$2:$C$185,$C141,'Eurostat comsumption'!$D$2:$D$185,$D141)</f>
        <v>1475.9</v>
      </c>
      <c r="P141" s="8">
        <f>SUMIFS('Eurostat comsumption'!P$2:P$185,'Eurostat comsumption'!$C$2:$C$185,$C141,'Eurostat comsumption'!$D$2:$D$185,$D141)</f>
        <v>1532.3</v>
      </c>
      <c r="Q141" s="8">
        <f>SUMIFS('Eurostat comsumption'!Q$2:Q$185,'Eurostat comsumption'!$C$2:$C$185,$C141,'Eurostat comsumption'!$D$2:$D$185,$D141)</f>
        <v>1732.7</v>
      </c>
      <c r="R141" s="8">
        <f>SUMIFS('Eurostat comsumption'!R$2:R$185,'Eurostat comsumption'!$C$2:$C$185,$C141,'Eurostat comsumption'!$D$2:$D$185,$D141)</f>
        <v>2029.7</v>
      </c>
      <c r="S141" s="8">
        <f>SUMIFS('Eurostat comsumption'!S$2:S$185,'Eurostat comsumption'!$C$2:$C$185,$C141,'Eurostat comsumption'!$D$2:$D$185,$D141)</f>
        <v>1703.4</v>
      </c>
      <c r="T141" s="8">
        <f>SUMIFS('Eurostat comsumption'!T$2:T$185,'Eurostat comsumption'!$C$2:$C$185,$C141,'Eurostat comsumption'!$D$2:$D$185,$D141)</f>
        <v>1745.8</v>
      </c>
      <c r="U141" s="8">
        <f>SUMIFS('Eurostat comsumption'!U$2:U$185,'Eurostat comsumption'!$C$2:$C$185,$C141,'Eurostat comsumption'!$D$2:$D$185,$D141)</f>
        <v>1855.2</v>
      </c>
      <c r="V141" s="8">
        <f>SUMIFS('Eurostat comsumption'!V$2:V$185,'Eurostat comsumption'!$C$2:$C$185,$C141,'Eurostat comsumption'!$D$2:$D$185,$D141)</f>
        <v>1856.8</v>
      </c>
      <c r="W141" s="8">
        <f>SUMIFS('Eurostat comsumption'!W$2:W$185,'Eurostat comsumption'!$C$2:$C$185,$C141,'Eurostat comsumption'!$D$2:$D$185,$D141)</f>
        <v>1761.1</v>
      </c>
      <c r="X141" s="8">
        <f>SUMIFS('Eurostat comsumption'!X$2:X$185,'Eurostat comsumption'!$C$2:$C$185,$C141,'Eurostat comsumption'!$D$2:$D$185,$D141)</f>
        <v>1764.4</v>
      </c>
      <c r="Y141" s="8">
        <f>SUMIFS('Eurostat comsumption'!Y$2:Y$185,'Eurostat comsumption'!$C$2:$C$185,$C141,'Eurostat comsumption'!$D$2:$D$185,$D141)</f>
        <v>1754</v>
      </c>
      <c r="Z141" s="8">
        <f>SUMIFS('Eurostat comsumption'!Z$2:Z$185,'Eurostat comsumption'!$C$2:$C$185,$C141,'Eurostat comsumption'!$D$2:$D$185,$D141)</f>
        <v>1868.9</v>
      </c>
      <c r="AA141">
        <f>Z141*(1+'RAW data extract'!AA$82)</f>
        <v>1854.3885169559539</v>
      </c>
      <c r="AB141">
        <f>AA141*(1+'RAW data extract'!AB$82)</f>
        <v>1840.7884244844754</v>
      </c>
      <c r="AC141">
        <f>AB141*(1+'RAW data extract'!AC$82)</f>
        <v>1825.6350144231883</v>
      </c>
      <c r="AD141">
        <f>AC141*(1+'RAW data extract'!AD$82)</f>
        <v>1809.2923721317134</v>
      </c>
      <c r="AE141">
        <f>AD141*(1+'RAW data extract'!AE$82)</f>
        <v>1789.1068658880372</v>
      </c>
      <c r="AF141">
        <f>AE141*(1+'RAW data extract'!AF$82)</f>
        <v>1767.9195846442956</v>
      </c>
      <c r="AG141">
        <f>AF141*(1+'RAW data extract'!AG$82)</f>
        <v>1745.300943909627</v>
      </c>
      <c r="AH141">
        <f>AG141*(1+'RAW data extract'!AH$82)</f>
        <v>1719.0067290357395</v>
      </c>
      <c r="AI141">
        <f>AH141*(1+'RAW data extract'!AI$82)</f>
        <v>1688.4398317122657</v>
      </c>
      <c r="AJ141">
        <f>AI141*(1+'RAW data extract'!AJ$82)</f>
        <v>1653.3050974592104</v>
      </c>
      <c r="AK141">
        <f>AJ141*(1+'RAW data extract'!AK$82)</f>
        <v>1611.0883028469691</v>
      </c>
      <c r="AL141">
        <f>AK141*(1+'RAW data extract'!AL$82)</f>
        <v>1564.7712195308884</v>
      </c>
      <c r="AM141">
        <f>AL141*(1+'RAW data extract'!AM$82)</f>
        <v>1515.2644056192498</v>
      </c>
      <c r="AN141">
        <f>AM141*(1+'RAW data extract'!AN$82)</f>
        <v>1465.0000037651109</v>
      </c>
      <c r="AO141">
        <f>AN141*(1+'RAW data extract'!AO$82)</f>
        <v>1414.2311983796285</v>
      </c>
      <c r="AP141">
        <f>AO141*(1+'RAW data extract'!AP$82)</f>
        <v>1363.4583375081452</v>
      </c>
      <c r="AQ141">
        <f>AP141*(1+'RAW data extract'!AQ$82)</f>
        <v>1312.9753136338563</v>
      </c>
      <c r="AR141">
        <f>AQ141*(1+'RAW data extract'!AR$82)</f>
        <v>1264.9042438049569</v>
      </c>
      <c r="AS141">
        <f>AR141*(1+'RAW data extract'!AS$82)</f>
        <v>1217.7634395117484</v>
      </c>
      <c r="AT141">
        <f>AS141*(1+'RAW data extract'!AT$82)</f>
        <v>1171.9320756705818</v>
      </c>
      <c r="AU141">
        <f>AT141*(1+'RAW data extract'!AU$82)</f>
        <v>1126.1007118294151</v>
      </c>
      <c r="AV141">
        <f>AU141*(1+'RAW data extract'!AV$82)</f>
        <v>1080.2693479882485</v>
      </c>
      <c r="AW141">
        <f>AV141*(1+'RAW data extract'!AW$82)</f>
        <v>1034.437984147082</v>
      </c>
      <c r="AX141">
        <f>AW141*(1+'RAW data extract'!AX$82)</f>
        <v>988.79077948672193</v>
      </c>
      <c r="AY141">
        <f>AX141*(1+'RAW data extract'!AY$82)</f>
        <v>942.76712599020766</v>
      </c>
      <c r="AZ141">
        <f>AY141*(1+'RAW data extract'!AZ$82)</f>
        <v>896.40391155760437</v>
      </c>
      <c r="BA141">
        <f>AZ141*(1+'RAW data extract'!BA$82)</f>
        <v>850.84420756477823</v>
      </c>
      <c r="BB141">
        <f>BA141*(1+'RAW data extract'!BB$82)</f>
        <v>804.77647542116131</v>
      </c>
      <c r="BC141">
        <f>BB141*(1+'RAW data extract'!BC$82)</f>
        <v>758.73104203713058</v>
      </c>
      <c r="BD141">
        <f>BC141*(1+'RAW data extract'!BD$82)</f>
        <v>712.79467130140256</v>
      </c>
      <c r="BE141">
        <f>BD141*(1+'RAW data extract'!BE$82)</f>
        <v>666.91056776440587</v>
      </c>
      <c r="BF141">
        <f>BE141*(1+'RAW data extract'!BF$82)</f>
        <v>666.91056776440587</v>
      </c>
      <c r="BG141">
        <f>BF141*(1+'RAW data extract'!BG$82)</f>
        <v>666.91056776440587</v>
      </c>
      <c r="BH141">
        <f>BG141*(1+'RAW data extract'!BH$82)</f>
        <v>666.91056776440587</v>
      </c>
    </row>
    <row r="142" spans="1:60" x14ac:dyDescent="0.3">
      <c r="A142" s="4" t="s">
        <v>9</v>
      </c>
      <c r="B142" s="4" t="s">
        <v>10</v>
      </c>
      <c r="C142" s="4" t="s">
        <v>41</v>
      </c>
      <c r="D142" s="4" t="s">
        <v>12</v>
      </c>
      <c r="E142" s="4" t="s">
        <v>13</v>
      </c>
      <c r="F142" s="4" t="s">
        <v>14</v>
      </c>
      <c r="G142" s="4" t="s">
        <v>14</v>
      </c>
      <c r="H142" s="4" t="s">
        <v>15</v>
      </c>
      <c r="I142" s="4" t="s">
        <v>16</v>
      </c>
      <c r="J142" s="8">
        <f>SUMIFS('Eurostat comsumption'!J$2:J$185,'Eurostat comsumption'!$C$2:$C$185,$C142,'Eurostat comsumption'!$D$2:$D$185,$D142)</f>
        <v>33229.699999999997</v>
      </c>
      <c r="K142" s="8">
        <f>SUMIFS('Eurostat comsumption'!K$2:K$185,'Eurostat comsumption'!$C$2:$C$185,$C142,'Eurostat comsumption'!$D$2:$D$185,$D142)</f>
        <v>34633.199999999997</v>
      </c>
      <c r="L142" s="8">
        <f>SUMIFS('Eurostat comsumption'!L$2:L$185,'Eurostat comsumption'!$C$2:$C$185,$C142,'Eurostat comsumption'!$D$2:$D$185,$D142)</f>
        <v>35127.1</v>
      </c>
      <c r="M142" s="8">
        <f>SUMIFS('Eurostat comsumption'!M$2:M$185,'Eurostat comsumption'!$C$2:$C$185,$C142,'Eurostat comsumption'!$D$2:$D$185,$D142)</f>
        <v>36936</v>
      </c>
      <c r="N142" s="8">
        <f>SUMIFS('Eurostat comsumption'!N$2:N$185,'Eurostat comsumption'!$C$2:$C$185,$C142,'Eurostat comsumption'!$D$2:$D$185,$D142)</f>
        <v>38636.800000000003</v>
      </c>
      <c r="O142" s="8">
        <f>SUMIFS('Eurostat comsumption'!O$2:O$185,'Eurostat comsumption'!$C$2:$C$185,$C142,'Eurostat comsumption'!$D$2:$D$185,$D142)</f>
        <v>39943.800000000003</v>
      </c>
      <c r="P142" s="8">
        <f>SUMIFS('Eurostat comsumption'!P$2:P$185,'Eurostat comsumption'!$C$2:$C$185,$C142,'Eurostat comsumption'!$D$2:$D$185,$D142)</f>
        <v>41086.5</v>
      </c>
      <c r="Q142" s="8">
        <f>SUMIFS('Eurostat comsumption'!Q$2:Q$185,'Eurostat comsumption'!$C$2:$C$185,$C142,'Eurostat comsumption'!$D$2:$D$185,$D142)</f>
        <v>42328.4</v>
      </c>
      <c r="R142" s="8">
        <f>SUMIFS('Eurostat comsumption'!R$2:R$185,'Eurostat comsumption'!$C$2:$C$185,$C142,'Eurostat comsumption'!$D$2:$D$185,$D142)</f>
        <v>40531.1</v>
      </c>
      <c r="S142" s="8">
        <f>SUMIFS('Eurostat comsumption'!S$2:S$185,'Eurostat comsumption'!$C$2:$C$185,$C142,'Eurostat comsumption'!$D$2:$D$185,$D142)</f>
        <v>37910.699999999997</v>
      </c>
      <c r="T142" s="8">
        <f>SUMIFS('Eurostat comsumption'!T$2:T$185,'Eurostat comsumption'!$C$2:$C$185,$C142,'Eurostat comsumption'!$D$2:$D$185,$D142)</f>
        <v>37192</v>
      </c>
      <c r="U142" s="8">
        <f>SUMIFS('Eurostat comsumption'!U$2:U$185,'Eurostat comsumption'!$C$2:$C$185,$C142,'Eurostat comsumption'!$D$2:$D$185,$D142)</f>
        <v>36036.9</v>
      </c>
      <c r="V142" s="8">
        <f>SUMIFS('Eurostat comsumption'!V$2:V$185,'Eurostat comsumption'!$C$2:$C$185,$C142,'Eurostat comsumption'!$D$2:$D$185,$D142)</f>
        <v>33348.300000000003</v>
      </c>
      <c r="W142" s="8">
        <f>SUMIFS('Eurostat comsumption'!W$2:W$185,'Eurostat comsumption'!$C$2:$C$185,$C142,'Eurostat comsumption'!$D$2:$D$185,$D142)</f>
        <v>31784.799999999999</v>
      </c>
      <c r="X142" s="8">
        <f>SUMIFS('Eurostat comsumption'!X$2:X$185,'Eurostat comsumption'!$C$2:$C$185,$C142,'Eurostat comsumption'!$D$2:$D$185,$D142)</f>
        <v>31988.6</v>
      </c>
      <c r="Y142" s="8">
        <f>SUMIFS('Eurostat comsumption'!Y$2:Y$185,'Eurostat comsumption'!$C$2:$C$185,$C142,'Eurostat comsumption'!$D$2:$D$185,$D142)</f>
        <v>33610.6</v>
      </c>
      <c r="Z142" s="8">
        <f>SUMIFS('Eurostat comsumption'!Z$2:Z$185,'Eurostat comsumption'!$C$2:$C$185,$C142,'Eurostat comsumption'!$D$2:$D$185,$D142)</f>
        <v>34965.599999999999</v>
      </c>
      <c r="AA142">
        <f>Z142*(1+'RAW data extract'!AA$82)</f>
        <v>34694.101946853814</v>
      </c>
      <c r="AB142">
        <f>AA142*(1+'RAW data extract'!AB$82)</f>
        <v>34439.655270562558</v>
      </c>
      <c r="AC142">
        <f>AB142*(1+'RAW data extract'!AC$82)</f>
        <v>34156.147284667677</v>
      </c>
      <c r="AD142">
        <f>AC142*(1+'RAW data extract'!AD$82)</f>
        <v>33850.389730327261</v>
      </c>
      <c r="AE142">
        <f>AD142*(1+'RAW data extract'!AE$82)</f>
        <v>33472.735314834783</v>
      </c>
      <c r="AF142">
        <f>AE142*(1+'RAW data extract'!AF$82)</f>
        <v>33076.33850331133</v>
      </c>
      <c r="AG142">
        <f>AF142*(1+'RAW data extract'!AG$82)</f>
        <v>32653.162119089528</v>
      </c>
      <c r="AH142">
        <f>AG142*(1+'RAW data extract'!AH$82)</f>
        <v>32161.218730147157</v>
      </c>
      <c r="AI142">
        <f>AH142*(1+'RAW data extract'!AI$82)</f>
        <v>31589.336925313481</v>
      </c>
      <c r="AJ142">
        <f>AI142*(1+'RAW data extract'!AJ$82)</f>
        <v>30931.994604162734</v>
      </c>
      <c r="AK142">
        <f>AJ142*(1+'RAW data extract'!AK$82)</f>
        <v>30142.152689831422</v>
      </c>
      <c r="AL142">
        <f>AK142*(1+'RAW data extract'!AL$82)</f>
        <v>29275.597706473964</v>
      </c>
      <c r="AM142">
        <f>AL142*(1+'RAW data extract'!AM$82)</f>
        <v>28349.365456215099</v>
      </c>
      <c r="AN142">
        <f>AM142*(1+'RAW data extract'!AN$82)</f>
        <v>27408.959351302543</v>
      </c>
      <c r="AO142">
        <f>AN142*(1+'RAW data extract'!AO$82)</f>
        <v>26459.116266286423</v>
      </c>
      <c r="AP142">
        <f>AO142*(1+'RAW data extract'!AP$82)</f>
        <v>25509.197306423433</v>
      </c>
      <c r="AQ142">
        <f>AP142*(1+'RAW data extract'!AQ$82)</f>
        <v>24564.700961204944</v>
      </c>
      <c r="AR142">
        <f>AQ142*(1+'RAW data extract'!AR$82)</f>
        <v>23665.330315793544</v>
      </c>
      <c r="AS142">
        <f>AR142*(1+'RAW data extract'!AS$82)</f>
        <v>22783.364182455964</v>
      </c>
      <c r="AT142">
        <f>AS142*(1+'RAW data extract'!AT$82)</f>
        <v>21925.896615692254</v>
      </c>
      <c r="AU142">
        <f>AT142*(1+'RAW data extract'!AU$82)</f>
        <v>21068.429048928545</v>
      </c>
      <c r="AV142">
        <f>AU142*(1+'RAW data extract'!AV$82)</f>
        <v>20210.961482164836</v>
      </c>
      <c r="AW142">
        <f>AV142*(1+'RAW data extract'!AW$82)</f>
        <v>19353.49391540113</v>
      </c>
      <c r="AX142">
        <f>AW142*(1+'RAW data extract'!AX$82)</f>
        <v>18499.47181722986</v>
      </c>
      <c r="AY142">
        <f>AX142*(1+'RAW data extract'!AY$82)</f>
        <v>17638.406667303316</v>
      </c>
      <c r="AZ142">
        <f>AY142*(1+'RAW data extract'!AZ$82)</f>
        <v>16770.98860825006</v>
      </c>
      <c r="BA142">
        <f>AZ142*(1+'RAW data extract'!BA$82)</f>
        <v>15918.603576449772</v>
      </c>
      <c r="BB142">
        <f>BA142*(1+'RAW data extract'!BB$82)</f>
        <v>15056.713750862073</v>
      </c>
      <c r="BC142">
        <f>BB142*(1+'RAW data extract'!BC$82)</f>
        <v>14195.241116942299</v>
      </c>
      <c r="BD142">
        <f>BC142*(1+'RAW data extract'!BD$82)</f>
        <v>13335.808956528595</v>
      </c>
      <c r="BE142">
        <f>BD142*(1+'RAW data extract'!BE$82)</f>
        <v>12477.35467292155</v>
      </c>
      <c r="BF142">
        <f>BE142*(1+'RAW data extract'!BF$82)</f>
        <v>12477.35467292155</v>
      </c>
      <c r="BG142">
        <f>BF142*(1+'RAW data extract'!BG$82)</f>
        <v>12477.35467292155</v>
      </c>
      <c r="BH142">
        <f>BG142*(1+'RAW data extract'!BH$82)</f>
        <v>12477.35467292155</v>
      </c>
    </row>
    <row r="143" spans="1:60" x14ac:dyDescent="0.3">
      <c r="A143" s="4" t="s">
        <v>9</v>
      </c>
      <c r="B143" s="4" t="s">
        <v>10</v>
      </c>
      <c r="C143" s="4" t="s">
        <v>41</v>
      </c>
      <c r="D143" s="4" t="s">
        <v>17</v>
      </c>
      <c r="E143" s="4" t="s">
        <v>13</v>
      </c>
      <c r="F143" s="4" t="s">
        <v>14</v>
      </c>
      <c r="G143" s="4" t="s">
        <v>14</v>
      </c>
      <c r="H143" s="4" t="s">
        <v>15</v>
      </c>
      <c r="I143" s="4" t="s">
        <v>16</v>
      </c>
      <c r="J143" s="8">
        <f>SUMIFS('Eurostat comsumption'!J$2:J$185,'Eurostat comsumption'!$C$2:$C$185,$C143,'Eurostat comsumption'!$D$2:$D$185,$D143)</f>
        <v>10.4</v>
      </c>
      <c r="K143" s="8">
        <f>SUMIFS('Eurostat comsumption'!K$2:K$185,'Eurostat comsumption'!$C$2:$C$185,$C143,'Eurostat comsumption'!$D$2:$D$185,$D143)</f>
        <v>10.7</v>
      </c>
      <c r="L143" s="8">
        <f>SUMIFS('Eurostat comsumption'!L$2:L$185,'Eurostat comsumption'!$C$2:$C$185,$C143,'Eurostat comsumption'!$D$2:$D$185,$D143)</f>
        <v>0.7</v>
      </c>
      <c r="M143" s="8">
        <f>SUMIFS('Eurostat comsumption'!M$2:M$185,'Eurostat comsumption'!$C$2:$C$185,$C143,'Eurostat comsumption'!$D$2:$D$185,$D143)</f>
        <v>0</v>
      </c>
      <c r="N143" s="8">
        <f>SUMIFS('Eurostat comsumption'!N$2:N$185,'Eurostat comsumption'!$C$2:$C$185,$C143,'Eurostat comsumption'!$D$2:$D$185,$D143)</f>
        <v>0</v>
      </c>
      <c r="O143" s="8">
        <f>SUMIFS('Eurostat comsumption'!O$2:O$185,'Eurostat comsumption'!$C$2:$C$185,$C143,'Eurostat comsumption'!$D$2:$D$185,$D143)</f>
        <v>0</v>
      </c>
      <c r="P143" s="8">
        <f>SUMIFS('Eurostat comsumption'!P$2:P$185,'Eurostat comsumption'!$C$2:$C$185,$C143,'Eurostat comsumption'!$D$2:$D$185,$D143)</f>
        <v>62.2</v>
      </c>
      <c r="Q143" s="8">
        <f>SUMIFS('Eurostat comsumption'!Q$2:Q$185,'Eurostat comsumption'!$C$2:$C$185,$C143,'Eurostat comsumption'!$D$2:$D$185,$D143)</f>
        <v>68.2</v>
      </c>
      <c r="R143" s="8">
        <f>SUMIFS('Eurostat comsumption'!R$2:R$185,'Eurostat comsumption'!$C$2:$C$185,$C143,'Eurostat comsumption'!$D$2:$D$185,$D143)</f>
        <v>65.8</v>
      </c>
      <c r="S143" s="8">
        <f>SUMIFS('Eurostat comsumption'!S$2:S$185,'Eurostat comsumption'!$C$2:$C$185,$C143,'Eurostat comsumption'!$D$2:$D$185,$D143)</f>
        <v>84.5</v>
      </c>
      <c r="T143" s="8">
        <f>SUMIFS('Eurostat comsumption'!T$2:T$185,'Eurostat comsumption'!$C$2:$C$185,$C143,'Eurostat comsumption'!$D$2:$D$185,$D143)</f>
        <v>93.8</v>
      </c>
      <c r="U143" s="8">
        <f>SUMIFS('Eurostat comsumption'!U$2:U$185,'Eurostat comsumption'!$C$2:$C$185,$C143,'Eurostat comsumption'!$D$2:$D$185,$D143)</f>
        <v>83.3</v>
      </c>
      <c r="V143" s="8">
        <f>SUMIFS('Eurostat comsumption'!V$2:V$185,'Eurostat comsumption'!$C$2:$C$185,$C143,'Eurostat comsumption'!$D$2:$D$185,$D143)</f>
        <v>123.4</v>
      </c>
      <c r="W143" s="8">
        <f>SUMIFS('Eurostat comsumption'!W$2:W$185,'Eurostat comsumption'!$C$2:$C$185,$C143,'Eurostat comsumption'!$D$2:$D$185,$D143)</f>
        <v>119.6</v>
      </c>
      <c r="X143" s="8">
        <f>SUMIFS('Eurostat comsumption'!X$2:X$185,'Eurostat comsumption'!$C$2:$C$185,$C143,'Eurostat comsumption'!$D$2:$D$185,$D143)</f>
        <v>84.5</v>
      </c>
      <c r="Y143" s="8">
        <f>SUMIFS('Eurostat comsumption'!Y$2:Y$185,'Eurostat comsumption'!$C$2:$C$185,$C143,'Eurostat comsumption'!$D$2:$D$185,$D143)</f>
        <v>327.8</v>
      </c>
      <c r="Z143" s="8">
        <f>SUMIFS('Eurostat comsumption'!Z$2:Z$185,'Eurostat comsumption'!$C$2:$C$185,$C143,'Eurostat comsumption'!$D$2:$D$185,$D143)</f>
        <v>345</v>
      </c>
      <c r="AA143">
        <f>Z143*(1+'RAW data extract'!AA$82)</f>
        <v>342.32117199946708</v>
      </c>
      <c r="AB143">
        <f>AA143*(1+'RAW data extract'!AB$82)</f>
        <v>339.81058721555138</v>
      </c>
      <c r="AC143">
        <f>AB143*(1+'RAW data extract'!AC$82)</f>
        <v>337.01325912354855</v>
      </c>
      <c r="AD143">
        <f>AC143*(1+'RAW data extract'!AD$82)</f>
        <v>333.99639808734605</v>
      </c>
      <c r="AE143">
        <f>AD143*(1+'RAW data extract'!AE$82)</f>
        <v>330.27014218597719</v>
      </c>
      <c r="AF143">
        <f>AE143*(1+'RAW data extract'!AF$82)</f>
        <v>326.35895805141092</v>
      </c>
      <c r="AG143">
        <f>AF143*(1+'RAW data extract'!AG$82)</f>
        <v>322.18354414298318</v>
      </c>
      <c r="AH143">
        <f>AG143*(1+'RAW data extract'!AH$82)</f>
        <v>317.32961716374876</v>
      </c>
      <c r="AI143">
        <f>AH143*(1+'RAW data extract'!AI$82)</f>
        <v>311.68695058094687</v>
      </c>
      <c r="AJ143">
        <f>AI143*(1+'RAW data extract'!AJ$82)</f>
        <v>305.20105871016511</v>
      </c>
      <c r="AK143">
        <f>AJ143*(1+'RAW data extract'!AK$82)</f>
        <v>297.4078144802848</v>
      </c>
      <c r="AL143">
        <f>AK143*(1+'RAW data extract'!AL$82)</f>
        <v>288.85765463007994</v>
      </c>
      <c r="AM143">
        <f>AL143*(1+'RAW data extract'!AM$82)</f>
        <v>279.71866870278831</v>
      </c>
      <c r="AN143">
        <f>AM143*(1+'RAW data extract'!AN$82)</f>
        <v>270.4398316116235</v>
      </c>
      <c r="AO143">
        <f>AN143*(1+'RAW data extract'!AO$82)</f>
        <v>261.0678813424858</v>
      </c>
      <c r="AP143">
        <f>AO143*(1+'RAW data extract'!AP$82)</f>
        <v>251.69518242833215</v>
      </c>
      <c r="AQ143">
        <f>AP143*(1+'RAW data extract'!AQ$82)</f>
        <v>242.37598758824993</v>
      </c>
      <c r="AR143">
        <f>AQ143*(1+'RAW data extract'!AR$82)</f>
        <v>233.5020408329552</v>
      </c>
      <c r="AS143">
        <f>AR143*(1+'RAW data extract'!AS$82)</f>
        <v>224.79982162317572</v>
      </c>
      <c r="AT143">
        <f>AS143*(1+'RAW data extract'!AT$82)</f>
        <v>216.33932586352969</v>
      </c>
      <c r="AU143">
        <f>AT143*(1+'RAW data extract'!AU$82)</f>
        <v>207.87883010388364</v>
      </c>
      <c r="AV143">
        <f>AU143*(1+'RAW data extract'!AV$82)</f>
        <v>199.41833434423759</v>
      </c>
      <c r="AW143">
        <f>AV143*(1+'RAW data extract'!AW$82)</f>
        <v>190.9578385845916</v>
      </c>
      <c r="AX143">
        <f>AW143*(1+'RAW data extract'!AX$82)</f>
        <v>182.53133871417359</v>
      </c>
      <c r="AY143">
        <f>AX143*(1+'RAW data extract'!AY$82)</f>
        <v>174.0353461750878</v>
      </c>
      <c r="AZ143">
        <f>AY143*(1+'RAW data extract'!AZ$82)</f>
        <v>165.4766704946083</v>
      </c>
      <c r="BA143">
        <f>AZ143*(1+'RAW data extract'!BA$82)</f>
        <v>157.06632329704556</v>
      </c>
      <c r="BB143">
        <f>BA143*(1+'RAW data extract'!BB$82)</f>
        <v>148.56219381470416</v>
      </c>
      <c r="BC143">
        <f>BB143*(1+'RAW data extract'!BC$82)</f>
        <v>140.06218069602974</v>
      </c>
      <c r="BD143">
        <f>BC143*(1+'RAW data extract'!BD$82)</f>
        <v>131.58230060409002</v>
      </c>
      <c r="BE143">
        <f>BD143*(1+'RAW data extract'!BE$82)</f>
        <v>123.11206906668093</v>
      </c>
      <c r="BF143">
        <f>BE143*(1+'RAW data extract'!BF$82)</f>
        <v>123.11206906668093</v>
      </c>
      <c r="BG143">
        <f>BF143*(1+'RAW data extract'!BG$82)</f>
        <v>123.11206906668093</v>
      </c>
      <c r="BH143">
        <f>BG143*(1+'RAW data extract'!BH$82)</f>
        <v>123.11206906668093</v>
      </c>
    </row>
    <row r="144" spans="1:60" x14ac:dyDescent="0.3">
      <c r="A144" s="4" t="s">
        <v>9</v>
      </c>
      <c r="B144" s="4" t="s">
        <v>10</v>
      </c>
      <c r="C144" s="4" t="s">
        <v>41</v>
      </c>
      <c r="D144" s="4" t="s">
        <v>18</v>
      </c>
      <c r="E144" s="4" t="s">
        <v>13</v>
      </c>
      <c r="F144" s="4" t="s">
        <v>14</v>
      </c>
      <c r="G144" s="4" t="s">
        <v>14</v>
      </c>
      <c r="H144" s="4" t="s">
        <v>15</v>
      </c>
      <c r="I144" s="4" t="s">
        <v>16</v>
      </c>
      <c r="J144" s="8">
        <f>SUMIFS('Eurostat comsumption'!J$2:J$185,'Eurostat comsumption'!$C$2:$C$185,$C144,'Eurostat comsumption'!$D$2:$D$185,$D144)</f>
        <v>0</v>
      </c>
      <c r="K144" s="8">
        <f>SUMIFS('Eurostat comsumption'!K$2:K$185,'Eurostat comsumption'!$C$2:$C$185,$C144,'Eurostat comsumption'!$D$2:$D$185,$D144)</f>
        <v>0</v>
      </c>
      <c r="L144" s="8">
        <f>SUMIFS('Eurostat comsumption'!L$2:L$185,'Eurostat comsumption'!$C$2:$C$185,$C144,'Eurostat comsumption'!$D$2:$D$185,$D144)</f>
        <v>0</v>
      </c>
      <c r="M144" s="8">
        <f>SUMIFS('Eurostat comsumption'!M$2:M$185,'Eurostat comsumption'!$C$2:$C$185,$C144,'Eurostat comsumption'!$D$2:$D$185,$D144)</f>
        <v>0</v>
      </c>
      <c r="N144" s="8">
        <f>SUMIFS('Eurostat comsumption'!N$2:N$185,'Eurostat comsumption'!$C$2:$C$185,$C144,'Eurostat comsumption'!$D$2:$D$185,$D144)</f>
        <v>0</v>
      </c>
      <c r="O144" s="8">
        <f>SUMIFS('Eurostat comsumption'!O$2:O$185,'Eurostat comsumption'!$C$2:$C$185,$C144,'Eurostat comsumption'!$D$2:$D$185,$D144)</f>
        <v>0</v>
      </c>
      <c r="P144" s="8">
        <f>SUMIFS('Eurostat comsumption'!P$2:P$185,'Eurostat comsumption'!$C$2:$C$185,$C144,'Eurostat comsumption'!$D$2:$D$185,$D144)</f>
        <v>0</v>
      </c>
      <c r="Q144" s="8">
        <f>SUMIFS('Eurostat comsumption'!Q$2:Q$185,'Eurostat comsumption'!$C$2:$C$185,$C144,'Eurostat comsumption'!$D$2:$D$185,$D144)</f>
        <v>0</v>
      </c>
      <c r="R144" s="8">
        <f>SUMIFS('Eurostat comsumption'!R$2:R$185,'Eurostat comsumption'!$C$2:$C$185,$C144,'Eurostat comsumption'!$D$2:$D$185,$D144)</f>
        <v>0</v>
      </c>
      <c r="S144" s="8">
        <f>SUMIFS('Eurostat comsumption'!S$2:S$185,'Eurostat comsumption'!$C$2:$C$185,$C144,'Eurostat comsumption'!$D$2:$D$185,$D144)</f>
        <v>0</v>
      </c>
      <c r="T144" s="8">
        <f>SUMIFS('Eurostat comsumption'!T$2:T$185,'Eurostat comsumption'!$C$2:$C$185,$C144,'Eurostat comsumption'!$D$2:$D$185,$D144)</f>
        <v>0</v>
      </c>
      <c r="U144" s="8">
        <f>SUMIFS('Eurostat comsumption'!U$2:U$185,'Eurostat comsumption'!$C$2:$C$185,$C144,'Eurostat comsumption'!$D$2:$D$185,$D144)</f>
        <v>0</v>
      </c>
      <c r="V144" s="8">
        <f>SUMIFS('Eurostat comsumption'!V$2:V$185,'Eurostat comsumption'!$C$2:$C$185,$C144,'Eurostat comsumption'!$D$2:$D$185,$D144)</f>
        <v>0</v>
      </c>
      <c r="W144" s="8">
        <f>SUMIFS('Eurostat comsumption'!W$2:W$185,'Eurostat comsumption'!$C$2:$C$185,$C144,'Eurostat comsumption'!$D$2:$D$185,$D144)</f>
        <v>0.1</v>
      </c>
      <c r="X144" s="8">
        <f>SUMIFS('Eurostat comsumption'!X$2:X$185,'Eurostat comsumption'!$C$2:$C$185,$C144,'Eurostat comsumption'!$D$2:$D$185,$D144)</f>
        <v>0.1</v>
      </c>
      <c r="Y144" s="8">
        <f>SUMIFS('Eurostat comsumption'!Y$2:Y$185,'Eurostat comsumption'!$C$2:$C$185,$C144,'Eurostat comsumption'!$D$2:$D$185,$D144)</f>
        <v>0</v>
      </c>
      <c r="Z144" s="8">
        <f>SUMIFS('Eurostat comsumption'!Z$2:Z$185,'Eurostat comsumption'!$C$2:$C$185,$C144,'Eurostat comsumption'!$D$2:$D$185,$D144)</f>
        <v>0</v>
      </c>
      <c r="AA144">
        <f>Z144*(1+'RAW data extract'!AA$82)</f>
        <v>0</v>
      </c>
      <c r="AB144">
        <f>AA144*(1+'RAW data extract'!AB$82)</f>
        <v>0</v>
      </c>
      <c r="AC144">
        <f>AB144*(1+'RAW data extract'!AC$82)</f>
        <v>0</v>
      </c>
      <c r="AD144">
        <f>AC144*(1+'RAW data extract'!AD$82)</f>
        <v>0</v>
      </c>
      <c r="AE144">
        <f>AD144*(1+'RAW data extract'!AE$82)</f>
        <v>0</v>
      </c>
      <c r="AF144">
        <f>AE144*(1+'RAW data extract'!AF$82)</f>
        <v>0</v>
      </c>
      <c r="AG144">
        <f>AF144*(1+'RAW data extract'!AG$82)</f>
        <v>0</v>
      </c>
      <c r="AH144">
        <f>AG144*(1+'RAW data extract'!AH$82)</f>
        <v>0</v>
      </c>
      <c r="AI144">
        <f>AH144*(1+'RAW data extract'!AI$82)</f>
        <v>0</v>
      </c>
      <c r="AJ144">
        <f>AI144*(1+'RAW data extract'!AJ$82)</f>
        <v>0</v>
      </c>
      <c r="AK144">
        <f>AJ144*(1+'RAW data extract'!AK$82)</f>
        <v>0</v>
      </c>
      <c r="AL144">
        <f>AK144*(1+'RAW data extract'!AL$82)</f>
        <v>0</v>
      </c>
      <c r="AM144">
        <f>AL144*(1+'RAW data extract'!AM$82)</f>
        <v>0</v>
      </c>
      <c r="AN144">
        <f>AM144*(1+'RAW data extract'!AN$82)</f>
        <v>0</v>
      </c>
      <c r="AO144">
        <f>AN144*(1+'RAW data extract'!AO$82)</f>
        <v>0</v>
      </c>
      <c r="AP144">
        <f>AO144*(1+'RAW data extract'!AP$82)</f>
        <v>0</v>
      </c>
      <c r="AQ144">
        <f>AP144*(1+'RAW data extract'!AQ$82)</f>
        <v>0</v>
      </c>
      <c r="AR144">
        <f>AQ144*(1+'RAW data extract'!AR$82)</f>
        <v>0</v>
      </c>
      <c r="AS144">
        <f>AR144*(1+'RAW data extract'!AS$82)</f>
        <v>0</v>
      </c>
      <c r="AT144">
        <f>AS144*(1+'RAW data extract'!AT$82)</f>
        <v>0</v>
      </c>
      <c r="AU144">
        <f>AT144*(1+'RAW data extract'!AU$82)</f>
        <v>0</v>
      </c>
      <c r="AV144">
        <f>AU144*(1+'RAW data extract'!AV$82)</f>
        <v>0</v>
      </c>
      <c r="AW144">
        <f>AV144*(1+'RAW data extract'!AW$82)</f>
        <v>0</v>
      </c>
      <c r="AX144">
        <f>AW144*(1+'RAW data extract'!AX$82)</f>
        <v>0</v>
      </c>
      <c r="AY144">
        <f>AX144*(1+'RAW data extract'!AY$82)</f>
        <v>0</v>
      </c>
      <c r="AZ144">
        <f>AY144*(1+'RAW data extract'!AZ$82)</f>
        <v>0</v>
      </c>
      <c r="BA144">
        <f>AZ144*(1+'RAW data extract'!BA$82)</f>
        <v>0</v>
      </c>
      <c r="BB144">
        <f>BA144*(1+'RAW data extract'!BB$82)</f>
        <v>0</v>
      </c>
      <c r="BC144">
        <f>BB144*(1+'RAW data extract'!BC$82)</f>
        <v>0</v>
      </c>
      <c r="BD144">
        <f>BC144*(1+'RAW data extract'!BD$82)</f>
        <v>0</v>
      </c>
      <c r="BE144">
        <f>BD144*(1+'RAW data extract'!BE$82)</f>
        <v>0</v>
      </c>
      <c r="BF144">
        <f>BE144*(1+'RAW data extract'!BF$82)</f>
        <v>0</v>
      </c>
      <c r="BG144">
        <f>BF144*(1+'RAW data extract'!BG$82)</f>
        <v>0</v>
      </c>
      <c r="BH144">
        <f>BG144*(1+'RAW data extract'!BH$82)</f>
        <v>0</v>
      </c>
    </row>
    <row r="145" spans="1:60" x14ac:dyDescent="0.3">
      <c r="A145" s="4" t="s">
        <v>9</v>
      </c>
      <c r="B145" s="4" t="s">
        <v>10</v>
      </c>
      <c r="C145" s="4" t="s">
        <v>41</v>
      </c>
      <c r="D145" s="4" t="s">
        <v>19</v>
      </c>
      <c r="E145" s="4" t="s">
        <v>13</v>
      </c>
      <c r="F145" s="4" t="s">
        <v>14</v>
      </c>
      <c r="G145" s="4" t="s">
        <v>14</v>
      </c>
      <c r="H145" s="4" t="s">
        <v>15</v>
      </c>
      <c r="I145" s="4" t="s">
        <v>16</v>
      </c>
      <c r="J145" s="8">
        <f>SUMIFS('Eurostat comsumption'!J$2:J$185,'Eurostat comsumption'!$C$2:$C$185,$C145,'Eurostat comsumption'!$D$2:$D$185,$D145)</f>
        <v>358</v>
      </c>
      <c r="K145" s="8">
        <f>SUMIFS('Eurostat comsumption'!K$2:K$185,'Eurostat comsumption'!$C$2:$C$185,$C145,'Eurostat comsumption'!$D$2:$D$185,$D145)</f>
        <v>391.9</v>
      </c>
      <c r="L145" s="8">
        <f>SUMIFS('Eurostat comsumption'!L$2:L$185,'Eurostat comsumption'!$C$2:$C$185,$C145,'Eurostat comsumption'!$D$2:$D$185,$D145)</f>
        <v>412.2</v>
      </c>
      <c r="M145" s="8">
        <f>SUMIFS('Eurostat comsumption'!M$2:M$185,'Eurostat comsumption'!$C$2:$C$185,$C145,'Eurostat comsumption'!$D$2:$D$185,$D145)</f>
        <v>440.6</v>
      </c>
      <c r="N145" s="8">
        <f>SUMIFS('Eurostat comsumption'!N$2:N$185,'Eurostat comsumption'!$C$2:$C$185,$C145,'Eurostat comsumption'!$D$2:$D$185,$D145)</f>
        <v>450.1</v>
      </c>
      <c r="O145" s="8">
        <f>SUMIFS('Eurostat comsumption'!O$2:O$185,'Eurostat comsumption'!$C$2:$C$185,$C145,'Eurostat comsumption'!$D$2:$D$185,$D145)</f>
        <v>461.1</v>
      </c>
      <c r="P145" s="8">
        <f>SUMIFS('Eurostat comsumption'!P$2:P$185,'Eurostat comsumption'!$C$2:$C$185,$C145,'Eurostat comsumption'!$D$2:$D$185,$D145)</f>
        <v>325.8</v>
      </c>
      <c r="Q145" s="8">
        <f>SUMIFS('Eurostat comsumption'!Q$2:Q$185,'Eurostat comsumption'!$C$2:$C$185,$C145,'Eurostat comsumption'!$D$2:$D$185,$D145)</f>
        <v>237.7</v>
      </c>
      <c r="R145" s="8">
        <f>SUMIFS('Eurostat comsumption'!R$2:R$185,'Eurostat comsumption'!$C$2:$C$185,$C145,'Eurostat comsumption'!$D$2:$D$185,$D145)</f>
        <v>268.3</v>
      </c>
      <c r="S145" s="8">
        <f>SUMIFS('Eurostat comsumption'!S$2:S$185,'Eurostat comsumption'!$C$2:$C$185,$C145,'Eurostat comsumption'!$D$2:$D$185,$D145)</f>
        <v>256.7</v>
      </c>
      <c r="T145" s="8">
        <f>SUMIFS('Eurostat comsumption'!T$2:T$185,'Eurostat comsumption'!$C$2:$C$185,$C145,'Eurostat comsumption'!$D$2:$D$185,$D145)</f>
        <v>277</v>
      </c>
      <c r="U145" s="8">
        <f>SUMIFS('Eurostat comsumption'!U$2:U$185,'Eurostat comsumption'!$C$2:$C$185,$C145,'Eurostat comsumption'!$D$2:$D$185,$D145)</f>
        <v>388.2</v>
      </c>
      <c r="V145" s="8">
        <f>SUMIFS('Eurostat comsumption'!V$2:V$185,'Eurostat comsumption'!$C$2:$C$185,$C145,'Eurostat comsumption'!$D$2:$D$185,$D145)</f>
        <v>383.1</v>
      </c>
      <c r="W145" s="8">
        <f>SUMIFS('Eurostat comsumption'!W$2:W$185,'Eurostat comsumption'!$C$2:$C$185,$C145,'Eurostat comsumption'!$D$2:$D$185,$D145)</f>
        <v>391.4</v>
      </c>
      <c r="X145" s="8">
        <f>SUMIFS('Eurostat comsumption'!X$2:X$185,'Eurostat comsumption'!$C$2:$C$185,$C145,'Eurostat comsumption'!$D$2:$D$185,$D145)</f>
        <v>357.6</v>
      </c>
      <c r="Y145" s="8">
        <f>SUMIFS('Eurostat comsumption'!Y$2:Y$185,'Eurostat comsumption'!$C$2:$C$185,$C145,'Eurostat comsumption'!$D$2:$D$185,$D145)</f>
        <v>522.1</v>
      </c>
      <c r="Z145" s="8">
        <f>SUMIFS('Eurostat comsumption'!Z$2:Z$185,'Eurostat comsumption'!$C$2:$C$185,$C145,'Eurostat comsumption'!$D$2:$D$185,$D145)</f>
        <v>463.4</v>
      </c>
      <c r="AA145">
        <f>Z145*(1+'RAW data extract'!AA$82)</f>
        <v>459.80182928855953</v>
      </c>
      <c r="AB145">
        <f>AA145*(1+'RAW data extract'!AB$82)</f>
        <v>456.4296409150333</v>
      </c>
      <c r="AC145">
        <f>AB145*(1+'RAW data extract'!AC$82)</f>
        <v>452.67230225464459</v>
      </c>
      <c r="AD145">
        <f>AC145*(1+'RAW data extract'!AD$82)</f>
        <v>448.62008948891634</v>
      </c>
      <c r="AE145">
        <f>AD145*(1+'RAW data extract'!AE$82)</f>
        <v>443.6150257651646</v>
      </c>
      <c r="AF145">
        <f>AE145*(1+'RAW data extract'!AF$82)</f>
        <v>438.36156858267765</v>
      </c>
      <c r="AG145">
        <f>AF145*(1+'RAW data extract'!AG$82)</f>
        <v>432.75320103147351</v>
      </c>
      <c r="AH145">
        <f>AG145*(1+'RAW data extract'!AH$82)</f>
        <v>426.2334625903801</v>
      </c>
      <c r="AI145">
        <f>AH145*(1+'RAW data extract'!AI$82)</f>
        <v>418.65429825858183</v>
      </c>
      <c r="AJ145">
        <f>AI145*(1+'RAW data extract'!AJ$82)</f>
        <v>409.94252349649406</v>
      </c>
      <c r="AK145">
        <f>AJ145*(1+'RAW data extract'!AK$82)</f>
        <v>399.47472820337367</v>
      </c>
      <c r="AL145">
        <f>AK145*(1+'RAW data extract'!AL$82)</f>
        <v>387.99025262486663</v>
      </c>
      <c r="AM145">
        <f>AL145*(1+'RAW data extract'!AM$82)</f>
        <v>375.71487268658564</v>
      </c>
      <c r="AN145">
        <f>AM145*(1+'RAW data extract'!AN$82)</f>
        <v>363.25164628645297</v>
      </c>
      <c r="AO145">
        <f>AN145*(1+'RAW data extract'!AO$82)</f>
        <v>350.66335134524019</v>
      </c>
      <c r="AP145">
        <f>AO145*(1+'RAW data extract'!AP$82)</f>
        <v>338.07405083272192</v>
      </c>
      <c r="AQ145">
        <f>AP145*(1+'RAW data extract'!AQ$82)</f>
        <v>325.55661637215934</v>
      </c>
      <c r="AR145">
        <f>AQ145*(1+'RAW data extract'!AR$82)</f>
        <v>313.63723397678666</v>
      </c>
      <c r="AS145">
        <f>AR145*(1+'RAW data extract'!AS$82)</f>
        <v>301.94851402950604</v>
      </c>
      <c r="AT145">
        <f>AS145*(1+'RAW data extract'!AT$82)</f>
        <v>290.58447421785394</v>
      </c>
      <c r="AU145">
        <f>AT145*(1+'RAW data extract'!AU$82)</f>
        <v>279.22043440620183</v>
      </c>
      <c r="AV145">
        <f>AU145*(1+'RAW data extract'!AV$82)</f>
        <v>267.85639459454973</v>
      </c>
      <c r="AW145">
        <f>AV145*(1+'RAW data extract'!AW$82)</f>
        <v>256.49235478289768</v>
      </c>
      <c r="AX145">
        <f>AW145*(1+'RAW data extract'!AX$82)</f>
        <v>245.17397785550142</v>
      </c>
      <c r="AY145">
        <f>AX145*(1+'RAW data extract'!AY$82)</f>
        <v>233.76225918126272</v>
      </c>
      <c r="AZ145">
        <f>AY145*(1+'RAW data extract'!AZ$82)</f>
        <v>222.26634523826505</v>
      </c>
      <c r="BA145">
        <f>AZ145*(1+'RAW data extract'!BA$82)</f>
        <v>210.96966439377064</v>
      </c>
      <c r="BB145">
        <f>BA145*(1+'RAW data extract'!BB$82)</f>
        <v>199.54701627169237</v>
      </c>
      <c r="BC145">
        <f>BB145*(1+'RAW data extract'!BC$82)</f>
        <v>188.12989720156563</v>
      </c>
      <c r="BD145">
        <f>BC145*(1+'RAW data extract'!BD$82)</f>
        <v>176.73982057952253</v>
      </c>
      <c r="BE145">
        <f>BD145*(1+'RAW data extract'!BE$82)</f>
        <v>165.36270378405769</v>
      </c>
      <c r="BF145">
        <f>BE145*(1+'RAW data extract'!BF$82)</f>
        <v>165.36270378405769</v>
      </c>
      <c r="BG145">
        <f>BF145*(1+'RAW data extract'!BG$82)</f>
        <v>165.36270378405769</v>
      </c>
      <c r="BH145">
        <f>BG145*(1+'RAW data extract'!BH$82)</f>
        <v>165.36270378405769</v>
      </c>
    </row>
    <row r="146" spans="1:60" x14ac:dyDescent="0.3">
      <c r="A146" s="4" t="s">
        <v>9</v>
      </c>
      <c r="B146" s="4" t="s">
        <v>10</v>
      </c>
      <c r="C146" s="4" t="s">
        <v>41</v>
      </c>
      <c r="D146" s="4" t="s">
        <v>20</v>
      </c>
      <c r="E146" s="4" t="s">
        <v>13</v>
      </c>
      <c r="F146" s="4" t="s">
        <v>14</v>
      </c>
      <c r="G146" s="4" t="s">
        <v>14</v>
      </c>
      <c r="H146" s="4" t="s">
        <v>15</v>
      </c>
      <c r="I146" s="4" t="s">
        <v>16</v>
      </c>
      <c r="J146" s="8">
        <f>SUMIFS('Eurostat comsumption'!J$2:J$185,'Eurostat comsumption'!$C$2:$C$185,$C146,'Eurostat comsumption'!$D$2:$D$185,$D146)</f>
        <v>70.3</v>
      </c>
      <c r="K146" s="8">
        <f>SUMIFS('Eurostat comsumption'!K$2:K$185,'Eurostat comsumption'!$C$2:$C$185,$C146,'Eurostat comsumption'!$D$2:$D$185,$D146)</f>
        <v>70.3</v>
      </c>
      <c r="L146" s="8">
        <f>SUMIFS('Eurostat comsumption'!L$2:L$185,'Eurostat comsumption'!$C$2:$C$185,$C146,'Eurostat comsumption'!$D$2:$D$185,$D146)</f>
        <v>137.6</v>
      </c>
      <c r="M146" s="8">
        <f>SUMIFS('Eurostat comsumption'!M$2:M$185,'Eurostat comsumption'!$C$2:$C$185,$C146,'Eurostat comsumption'!$D$2:$D$185,$D146)</f>
        <v>189.1</v>
      </c>
      <c r="N146" s="8">
        <f>SUMIFS('Eurostat comsumption'!N$2:N$185,'Eurostat comsumption'!$C$2:$C$185,$C146,'Eurostat comsumption'!$D$2:$D$185,$D146)</f>
        <v>173.6</v>
      </c>
      <c r="O146" s="8">
        <f>SUMIFS('Eurostat comsumption'!O$2:O$185,'Eurostat comsumption'!$C$2:$C$185,$C146,'Eurostat comsumption'!$D$2:$D$185,$D146)</f>
        <v>255.7</v>
      </c>
      <c r="P146" s="8">
        <f>SUMIFS('Eurostat comsumption'!P$2:P$185,'Eurostat comsumption'!$C$2:$C$185,$C146,'Eurostat comsumption'!$D$2:$D$185,$D146)</f>
        <v>170</v>
      </c>
      <c r="Q146" s="8">
        <f>SUMIFS('Eurostat comsumption'!Q$2:Q$185,'Eurostat comsumption'!$C$2:$C$185,$C146,'Eurostat comsumption'!$D$2:$D$185,$D146)</f>
        <v>379.6</v>
      </c>
      <c r="R146" s="8">
        <f>SUMIFS('Eurostat comsumption'!R$2:R$185,'Eurostat comsumption'!$C$2:$C$185,$C146,'Eurostat comsumption'!$D$2:$D$185,$D146)</f>
        <v>609</v>
      </c>
      <c r="S146" s="8">
        <f>SUMIFS('Eurostat comsumption'!S$2:S$185,'Eurostat comsumption'!$C$2:$C$185,$C146,'Eurostat comsumption'!$D$2:$D$185,$D146)</f>
        <v>1054.4000000000001</v>
      </c>
      <c r="T146" s="8">
        <f>SUMIFS('Eurostat comsumption'!T$2:T$185,'Eurostat comsumption'!$C$2:$C$185,$C146,'Eurostat comsumption'!$D$2:$D$185,$D146)</f>
        <v>1411.8</v>
      </c>
      <c r="U146" s="8">
        <f>SUMIFS('Eurostat comsumption'!U$2:U$185,'Eurostat comsumption'!$C$2:$C$185,$C146,'Eurostat comsumption'!$D$2:$D$185,$D146)</f>
        <v>1691.4</v>
      </c>
      <c r="V146" s="8">
        <f>SUMIFS('Eurostat comsumption'!V$2:V$185,'Eurostat comsumption'!$C$2:$C$185,$C146,'Eurostat comsumption'!$D$2:$D$185,$D146)</f>
        <v>2087.3000000000002</v>
      </c>
      <c r="W146" s="8">
        <f>SUMIFS('Eurostat comsumption'!W$2:W$185,'Eurostat comsumption'!$C$2:$C$185,$C146,'Eurostat comsumption'!$D$2:$D$185,$D146)</f>
        <v>883.4</v>
      </c>
      <c r="X146" s="8">
        <f>SUMIFS('Eurostat comsumption'!X$2:X$185,'Eurostat comsumption'!$C$2:$C$185,$C146,'Eurostat comsumption'!$D$2:$D$185,$D146)</f>
        <v>950.8</v>
      </c>
      <c r="Y146" s="8">
        <f>SUMIFS('Eurostat comsumption'!Y$2:Y$185,'Eurostat comsumption'!$C$2:$C$185,$C146,'Eurostat comsumption'!$D$2:$D$185,$D146)</f>
        <v>958.3</v>
      </c>
      <c r="Z146" s="8">
        <f>SUMIFS('Eurostat comsumption'!Z$2:Z$185,'Eurostat comsumption'!$C$2:$C$185,$C146,'Eurostat comsumption'!$D$2:$D$185,$D146)</f>
        <v>1088.2</v>
      </c>
      <c r="AA146">
        <f>Z146*(1+'RAW data extract'!AA$82)</f>
        <v>1079.7504329560004</v>
      </c>
      <c r="AB146">
        <f>AA146*(1+'RAW data extract'!AB$82)</f>
        <v>1071.8315391535161</v>
      </c>
      <c r="AC146">
        <f>AB146*(1+'RAW data extract'!AC$82)</f>
        <v>1063.0081987775234</v>
      </c>
      <c r="AD146">
        <f>AC146*(1+'RAW data extract'!AD$82)</f>
        <v>1053.4924069526087</v>
      </c>
      <c r="AE146">
        <f>AD146*(1+'RAW data extract'!AE$82)</f>
        <v>1041.7390397877691</v>
      </c>
      <c r="AF146">
        <f>AE146*(1+'RAW data extract'!AF$82)</f>
        <v>1029.4023714537545</v>
      </c>
      <c r="AG146">
        <f>AF146*(1+'RAW data extract'!AG$82)</f>
        <v>1016.2322688011427</v>
      </c>
      <c r="AH146">
        <f>AG146*(1+'RAW data extract'!AH$82)</f>
        <v>1000.921998253888</v>
      </c>
      <c r="AI146">
        <f>AH146*(1+'RAW data extract'!AI$82)</f>
        <v>983.12388296285894</v>
      </c>
      <c r="AJ146">
        <f>AI146*(1+'RAW data extract'!AJ$82)</f>
        <v>962.66606402435252</v>
      </c>
      <c r="AK146">
        <f>AJ146*(1+'RAW data extract'!AK$82)</f>
        <v>938.08459048535042</v>
      </c>
      <c r="AL146">
        <f>AK146*(1+'RAW data extract'!AL$82)</f>
        <v>911.11565150276226</v>
      </c>
      <c r="AM146">
        <f>AL146*(1+'RAW data extract'!AM$82)</f>
        <v>882.28943560108473</v>
      </c>
      <c r="AN146">
        <f>AM146*(1+'RAW data extract'!AN$82)</f>
        <v>853.02210075295272</v>
      </c>
      <c r="AO146">
        <f>AN146*(1+'RAW data extract'!AO$82)</f>
        <v>823.46106804896533</v>
      </c>
      <c r="AP146">
        <f>AO146*(1+'RAW data extract'!AP$82)</f>
        <v>793.89767396669868</v>
      </c>
      <c r="AQ146">
        <f>AP146*(1+'RAW data extract'!AQ$82)</f>
        <v>764.50304258995243</v>
      </c>
      <c r="AR146">
        <f>AQ146*(1+'RAW data extract'!AR$82)</f>
        <v>736.51281401281699</v>
      </c>
      <c r="AS146">
        <f>AR146*(1+'RAW data extract'!AS$82)</f>
        <v>709.06424895750672</v>
      </c>
      <c r="AT146">
        <f>AS146*(1+'RAW data extract'!AT$82)</f>
        <v>682.37812870925507</v>
      </c>
      <c r="AU146">
        <f>AT146*(1+'RAW data extract'!AU$82)</f>
        <v>655.69200846100341</v>
      </c>
      <c r="AV146">
        <f>AU146*(1+'RAW data extract'!AV$82)</f>
        <v>629.00588821275176</v>
      </c>
      <c r="AW146">
        <f>AV146*(1+'RAW data extract'!AW$82)</f>
        <v>602.31976796450022</v>
      </c>
      <c r="AX146">
        <f>AW146*(1+'RAW data extract'!AX$82)</f>
        <v>575.74087764859041</v>
      </c>
      <c r="AY146">
        <f>AX146*(1+'RAW data extract'!AY$82)</f>
        <v>548.94279335574072</v>
      </c>
      <c r="AZ146">
        <f>AY146*(1+'RAW data extract'!AZ$82)</f>
        <v>521.9469937166167</v>
      </c>
      <c r="BA146">
        <f>AZ146*(1+'RAW data extract'!BA$82)</f>
        <v>495.41905220824634</v>
      </c>
      <c r="BB146">
        <f>BA146*(1+'RAW data extract'!BB$82)</f>
        <v>468.59530234539443</v>
      </c>
      <c r="BC146">
        <f>BB146*(1+'RAW data extract'!BC$82)</f>
        <v>441.78453632875238</v>
      </c>
      <c r="BD146">
        <f>BC146*(1+'RAW data extract'!BD$82)</f>
        <v>415.03727396339349</v>
      </c>
      <c r="BE146">
        <f>BD146*(1+'RAW data extract'!BE$82)</f>
        <v>388.32044509670197</v>
      </c>
      <c r="BF146">
        <f>BE146*(1+'RAW data extract'!BF$82)</f>
        <v>388.32044509670197</v>
      </c>
      <c r="BG146">
        <f>BF146*(1+'RAW data extract'!BG$82)</f>
        <v>388.32044509670197</v>
      </c>
      <c r="BH146">
        <f>BG146*(1+'RAW data extract'!BH$82)</f>
        <v>388.32044509670197</v>
      </c>
    </row>
    <row r="147" spans="1:60" x14ac:dyDescent="0.3">
      <c r="A147" s="4" t="s">
        <v>9</v>
      </c>
      <c r="B147" s="4" t="s">
        <v>10</v>
      </c>
      <c r="C147" s="4" t="s">
        <v>41</v>
      </c>
      <c r="D147" s="4" t="s">
        <v>21</v>
      </c>
      <c r="E147" s="4" t="s">
        <v>13</v>
      </c>
      <c r="F147" s="4" t="s">
        <v>14</v>
      </c>
      <c r="G147" s="4" t="s">
        <v>14</v>
      </c>
      <c r="H147" s="4" t="s">
        <v>15</v>
      </c>
      <c r="I147" s="4" t="s">
        <v>16</v>
      </c>
      <c r="J147" s="8">
        <f>SUMIFS('Eurostat comsumption'!J$2:J$185,'Eurostat comsumption'!$C$2:$C$185,$C147,'Eurostat comsumption'!$D$2:$D$185,$D147)</f>
        <v>0</v>
      </c>
      <c r="K147" s="8">
        <f>SUMIFS('Eurostat comsumption'!K$2:K$185,'Eurostat comsumption'!$C$2:$C$185,$C147,'Eurostat comsumption'!$D$2:$D$185,$D147)</f>
        <v>0</v>
      </c>
      <c r="L147" s="8">
        <f>SUMIFS('Eurostat comsumption'!L$2:L$185,'Eurostat comsumption'!$C$2:$C$185,$C147,'Eurostat comsumption'!$D$2:$D$185,$D147)</f>
        <v>0</v>
      </c>
      <c r="M147" s="8">
        <f>SUMIFS('Eurostat comsumption'!M$2:M$185,'Eurostat comsumption'!$C$2:$C$185,$C147,'Eurostat comsumption'!$D$2:$D$185,$D147)</f>
        <v>0</v>
      </c>
      <c r="N147" s="8">
        <f>SUMIFS('Eurostat comsumption'!N$2:N$185,'Eurostat comsumption'!$C$2:$C$185,$C147,'Eurostat comsumption'!$D$2:$D$185,$D147)</f>
        <v>0</v>
      </c>
      <c r="O147" s="8">
        <f>SUMIFS('Eurostat comsumption'!O$2:O$185,'Eurostat comsumption'!$C$2:$C$185,$C147,'Eurostat comsumption'!$D$2:$D$185,$D147)</f>
        <v>0</v>
      </c>
      <c r="P147" s="8">
        <f>SUMIFS('Eurostat comsumption'!P$2:P$185,'Eurostat comsumption'!$C$2:$C$185,$C147,'Eurostat comsumption'!$D$2:$D$185,$D147)</f>
        <v>0</v>
      </c>
      <c r="Q147" s="8">
        <f>SUMIFS('Eurostat comsumption'!Q$2:Q$185,'Eurostat comsumption'!$C$2:$C$185,$C147,'Eurostat comsumption'!$D$2:$D$185,$D147)</f>
        <v>0</v>
      </c>
      <c r="R147" s="8">
        <f>SUMIFS('Eurostat comsumption'!R$2:R$185,'Eurostat comsumption'!$C$2:$C$185,$C147,'Eurostat comsumption'!$D$2:$D$185,$D147)</f>
        <v>0</v>
      </c>
      <c r="S147" s="8">
        <f>SUMIFS('Eurostat comsumption'!S$2:S$185,'Eurostat comsumption'!$C$2:$C$185,$C147,'Eurostat comsumption'!$D$2:$D$185,$D147)</f>
        <v>0</v>
      </c>
      <c r="T147" s="8">
        <f>SUMIFS('Eurostat comsumption'!T$2:T$185,'Eurostat comsumption'!$C$2:$C$185,$C147,'Eurostat comsumption'!$D$2:$D$185,$D147)</f>
        <v>0</v>
      </c>
      <c r="U147" s="8">
        <f>SUMIFS('Eurostat comsumption'!U$2:U$185,'Eurostat comsumption'!$C$2:$C$185,$C147,'Eurostat comsumption'!$D$2:$D$185,$D147)</f>
        <v>0</v>
      </c>
      <c r="V147" s="8">
        <f>SUMIFS('Eurostat comsumption'!V$2:V$185,'Eurostat comsumption'!$C$2:$C$185,$C147,'Eurostat comsumption'!$D$2:$D$185,$D147)</f>
        <v>0</v>
      </c>
      <c r="W147" s="8">
        <f>SUMIFS('Eurostat comsumption'!W$2:W$185,'Eurostat comsumption'!$C$2:$C$185,$C147,'Eurostat comsumption'!$D$2:$D$185,$D147)</f>
        <v>0</v>
      </c>
      <c r="X147" s="8">
        <f>SUMIFS('Eurostat comsumption'!X$2:X$185,'Eurostat comsumption'!$C$2:$C$185,$C147,'Eurostat comsumption'!$D$2:$D$185,$D147)</f>
        <v>0</v>
      </c>
      <c r="Y147" s="8">
        <f>SUMIFS('Eurostat comsumption'!Y$2:Y$185,'Eurostat comsumption'!$C$2:$C$185,$C147,'Eurostat comsumption'!$D$2:$D$185,$D147)</f>
        <v>0</v>
      </c>
      <c r="Z147" s="8">
        <f>SUMIFS('Eurostat comsumption'!Z$2:Z$185,'Eurostat comsumption'!$C$2:$C$185,$C147,'Eurostat comsumption'!$D$2:$D$185,$D147)</f>
        <v>0</v>
      </c>
      <c r="AA147">
        <f>Z147*(1+'RAW data extract'!AA$82)</f>
        <v>0</v>
      </c>
      <c r="AB147">
        <f>AA147*(1+'RAW data extract'!AB$82)</f>
        <v>0</v>
      </c>
      <c r="AC147">
        <f>AB147*(1+'RAW data extract'!AC$82)</f>
        <v>0</v>
      </c>
      <c r="AD147">
        <f>AC147*(1+'RAW data extract'!AD$82)</f>
        <v>0</v>
      </c>
      <c r="AE147">
        <f>AD147*(1+'RAW data extract'!AE$82)</f>
        <v>0</v>
      </c>
      <c r="AF147">
        <f>AE147*(1+'RAW data extract'!AF$82)</f>
        <v>0</v>
      </c>
      <c r="AG147">
        <f>AF147*(1+'RAW data extract'!AG$82)</f>
        <v>0</v>
      </c>
      <c r="AH147">
        <f>AG147*(1+'RAW data extract'!AH$82)</f>
        <v>0</v>
      </c>
      <c r="AI147">
        <f>AH147*(1+'RAW data extract'!AI$82)</f>
        <v>0</v>
      </c>
      <c r="AJ147">
        <f>AI147*(1+'RAW data extract'!AJ$82)</f>
        <v>0</v>
      </c>
      <c r="AK147">
        <f>AJ147*(1+'RAW data extract'!AK$82)</f>
        <v>0</v>
      </c>
      <c r="AL147">
        <f>AK147*(1+'RAW data extract'!AL$82)</f>
        <v>0</v>
      </c>
      <c r="AM147">
        <f>AL147*(1+'RAW data extract'!AM$82)</f>
        <v>0</v>
      </c>
      <c r="AN147">
        <f>AM147*(1+'RAW data extract'!AN$82)</f>
        <v>0</v>
      </c>
      <c r="AO147">
        <f>AN147*(1+'RAW data extract'!AO$82)</f>
        <v>0</v>
      </c>
      <c r="AP147">
        <f>AO147*(1+'RAW data extract'!AP$82)</f>
        <v>0</v>
      </c>
      <c r="AQ147">
        <f>AP147*(1+'RAW data extract'!AQ$82)</f>
        <v>0</v>
      </c>
      <c r="AR147">
        <f>AQ147*(1+'RAW data extract'!AR$82)</f>
        <v>0</v>
      </c>
      <c r="AS147">
        <f>AR147*(1+'RAW data extract'!AS$82)</f>
        <v>0</v>
      </c>
      <c r="AT147">
        <f>AS147*(1+'RAW data extract'!AT$82)</f>
        <v>0</v>
      </c>
      <c r="AU147">
        <f>AT147*(1+'RAW data extract'!AU$82)</f>
        <v>0</v>
      </c>
      <c r="AV147">
        <f>AU147*(1+'RAW data extract'!AV$82)</f>
        <v>0</v>
      </c>
      <c r="AW147">
        <f>AV147*(1+'RAW data extract'!AW$82)</f>
        <v>0</v>
      </c>
      <c r="AX147">
        <f>AW147*(1+'RAW data extract'!AX$82)</f>
        <v>0</v>
      </c>
      <c r="AY147">
        <f>AX147*(1+'RAW data extract'!AY$82)</f>
        <v>0</v>
      </c>
      <c r="AZ147">
        <f>AY147*(1+'RAW data extract'!AZ$82)</f>
        <v>0</v>
      </c>
      <c r="BA147">
        <f>AZ147*(1+'RAW data extract'!BA$82)</f>
        <v>0</v>
      </c>
      <c r="BB147">
        <f>BA147*(1+'RAW data extract'!BB$82)</f>
        <v>0</v>
      </c>
      <c r="BC147">
        <f>BB147*(1+'RAW data extract'!BC$82)</f>
        <v>0</v>
      </c>
      <c r="BD147">
        <f>BC147*(1+'RAW data extract'!BD$82)</f>
        <v>0</v>
      </c>
      <c r="BE147">
        <f>BD147*(1+'RAW data extract'!BE$82)</f>
        <v>0</v>
      </c>
      <c r="BF147">
        <f>BE147*(1+'RAW data extract'!BF$82)</f>
        <v>0</v>
      </c>
      <c r="BG147">
        <f>BF147*(1+'RAW data extract'!BG$82)</f>
        <v>0</v>
      </c>
      <c r="BH147">
        <f>BG147*(1+'RAW data extract'!BH$82)</f>
        <v>0</v>
      </c>
    </row>
    <row r="148" spans="1:60" x14ac:dyDescent="0.3">
      <c r="A148" s="4" t="s">
        <v>9</v>
      </c>
      <c r="B148" s="4" t="s">
        <v>10</v>
      </c>
      <c r="C148" s="4" t="s">
        <v>41</v>
      </c>
      <c r="D148" s="4" t="s">
        <v>22</v>
      </c>
      <c r="E148" s="4" t="s">
        <v>13</v>
      </c>
      <c r="F148" s="4" t="s">
        <v>14</v>
      </c>
      <c r="G148" s="4" t="s">
        <v>14</v>
      </c>
      <c r="H148" s="4" t="s">
        <v>15</v>
      </c>
      <c r="I148" s="4" t="s">
        <v>16</v>
      </c>
      <c r="J148" s="8">
        <f>SUMIFS('Eurostat comsumption'!J$2:J$185,'Eurostat comsumption'!$C$2:$C$185,$C148,'Eurostat comsumption'!$D$2:$D$185,$D148)</f>
        <v>32791.1</v>
      </c>
      <c r="K148" s="8">
        <f>SUMIFS('Eurostat comsumption'!K$2:K$185,'Eurostat comsumption'!$C$2:$C$185,$C148,'Eurostat comsumption'!$D$2:$D$185,$D148)</f>
        <v>34160.199999999997</v>
      </c>
      <c r="L148" s="8">
        <f>SUMIFS('Eurostat comsumption'!L$2:L$185,'Eurostat comsumption'!$C$2:$C$185,$C148,'Eurostat comsumption'!$D$2:$D$185,$D148)</f>
        <v>34576.6</v>
      </c>
      <c r="M148" s="8">
        <f>SUMIFS('Eurostat comsumption'!M$2:M$185,'Eurostat comsumption'!$C$2:$C$185,$C148,'Eurostat comsumption'!$D$2:$D$185,$D148)</f>
        <v>36306.300000000003</v>
      </c>
      <c r="N148" s="8">
        <f>SUMIFS('Eurostat comsumption'!N$2:N$185,'Eurostat comsumption'!$C$2:$C$185,$C148,'Eurostat comsumption'!$D$2:$D$185,$D148)</f>
        <v>38013.1</v>
      </c>
      <c r="O148" s="8">
        <f>SUMIFS('Eurostat comsumption'!O$2:O$185,'Eurostat comsumption'!$C$2:$C$185,$C148,'Eurostat comsumption'!$D$2:$D$185,$D148)</f>
        <v>39226.9</v>
      </c>
      <c r="P148" s="8">
        <f>SUMIFS('Eurostat comsumption'!P$2:P$185,'Eurostat comsumption'!$C$2:$C$185,$C148,'Eurostat comsumption'!$D$2:$D$185,$D148)</f>
        <v>40528.5</v>
      </c>
      <c r="Q148" s="8">
        <f>SUMIFS('Eurostat comsumption'!Q$2:Q$185,'Eurostat comsumption'!$C$2:$C$185,$C148,'Eurostat comsumption'!$D$2:$D$185,$D148)</f>
        <v>41642.9</v>
      </c>
      <c r="R148" s="8">
        <f>SUMIFS('Eurostat comsumption'!R$2:R$185,'Eurostat comsumption'!$C$2:$C$185,$C148,'Eurostat comsumption'!$D$2:$D$185,$D148)</f>
        <v>39588</v>
      </c>
      <c r="S148" s="8">
        <f>SUMIFS('Eurostat comsumption'!S$2:S$185,'Eurostat comsumption'!$C$2:$C$185,$C148,'Eurostat comsumption'!$D$2:$D$185,$D148)</f>
        <v>36515.1</v>
      </c>
      <c r="T148" s="8">
        <f>SUMIFS('Eurostat comsumption'!T$2:T$185,'Eurostat comsumption'!$C$2:$C$185,$C148,'Eurostat comsumption'!$D$2:$D$185,$D148)</f>
        <v>35409.4</v>
      </c>
      <c r="U148" s="8">
        <f>SUMIFS('Eurostat comsumption'!U$2:U$185,'Eurostat comsumption'!$C$2:$C$185,$C148,'Eurostat comsumption'!$D$2:$D$185,$D148)</f>
        <v>33874</v>
      </c>
      <c r="V148" s="8">
        <f>SUMIFS('Eurostat comsumption'!V$2:V$185,'Eurostat comsumption'!$C$2:$C$185,$C148,'Eurostat comsumption'!$D$2:$D$185,$D148)</f>
        <v>30754.5</v>
      </c>
      <c r="W148" s="8">
        <f>SUMIFS('Eurostat comsumption'!W$2:W$185,'Eurostat comsumption'!$C$2:$C$185,$C148,'Eurostat comsumption'!$D$2:$D$185,$D148)</f>
        <v>30390.3</v>
      </c>
      <c r="X148" s="8">
        <f>SUMIFS('Eurostat comsumption'!X$2:X$185,'Eurostat comsumption'!$C$2:$C$185,$C148,'Eurostat comsumption'!$D$2:$D$185,$D148)</f>
        <v>30595.599999999999</v>
      </c>
      <c r="Y148" s="8">
        <f>SUMIFS('Eurostat comsumption'!Y$2:Y$185,'Eurostat comsumption'!$C$2:$C$185,$C148,'Eurostat comsumption'!$D$2:$D$185,$D148)</f>
        <v>31802.5</v>
      </c>
      <c r="Z148" s="8">
        <f>SUMIFS('Eurostat comsumption'!Z$2:Z$185,'Eurostat comsumption'!$C$2:$C$185,$C148,'Eurostat comsumption'!$D$2:$D$185,$D148)</f>
        <v>33069</v>
      </c>
      <c r="AA148">
        <f>Z148*(1+'RAW data extract'!AA$82)</f>
        <v>32812.228512609792</v>
      </c>
      <c r="AB148">
        <f>AA148*(1+'RAW data extract'!AB$82)</f>
        <v>32571.583503278463</v>
      </c>
      <c r="AC148">
        <f>AB148*(1+'RAW data extract'!AC$82)</f>
        <v>32303.453524511966</v>
      </c>
      <c r="AD148">
        <f>AC148*(1+'RAW data extract'!AD$82)</f>
        <v>32014.280835798399</v>
      </c>
      <c r="AE148">
        <f>AD148*(1+'RAW data extract'!AE$82)</f>
        <v>31657.111107095883</v>
      </c>
      <c r="AF148">
        <f>AE148*(1+'RAW data extract'!AF$82)</f>
        <v>31282.2156052235</v>
      </c>
      <c r="AG148">
        <f>AF148*(1+'RAW data extract'!AG$82)</f>
        <v>30881.993105113943</v>
      </c>
      <c r="AH148">
        <f>AG148*(1+'RAW data extract'!AH$82)</f>
        <v>30416.733652139152</v>
      </c>
      <c r="AI148">
        <f>AH148*(1+'RAW data extract'!AI$82)</f>
        <v>29875.871793511105</v>
      </c>
      <c r="AJ148">
        <f>AI148*(1+'RAW data extract'!AJ$82)</f>
        <v>29254.184957931735</v>
      </c>
      <c r="AK148">
        <f>AJ148*(1+'RAW data extract'!AK$82)</f>
        <v>28507.185556662425</v>
      </c>
      <c r="AL148">
        <f>AK148*(1+'RAW data extract'!AL$82)</f>
        <v>27687.634147716268</v>
      </c>
      <c r="AM148">
        <f>AL148*(1+'RAW data extract'!AM$82)</f>
        <v>26811.642479224654</v>
      </c>
      <c r="AN148">
        <f>AM148*(1+'RAW data extract'!AN$82)</f>
        <v>25922.245772651528</v>
      </c>
      <c r="AO148">
        <f>AN148*(1+'RAW data extract'!AO$82)</f>
        <v>25023.923965549744</v>
      </c>
      <c r="AP148">
        <f>AO148*(1+'RAW data extract'!AP$82)</f>
        <v>24125.530399195693</v>
      </c>
      <c r="AQ148">
        <f>AP148*(1+'RAW data extract'!AQ$82)</f>
        <v>23232.265314654596</v>
      </c>
      <c r="AR148">
        <f>AQ148*(1+'RAW data extract'!AR$82)</f>
        <v>22381.678226970998</v>
      </c>
      <c r="AS148">
        <f>AR148*(1+'RAW data extract'!AS$82)</f>
        <v>21547.551597845788</v>
      </c>
      <c r="AT148">
        <f>AS148*(1+'RAW data extract'!AT$82)</f>
        <v>20736.59468690163</v>
      </c>
      <c r="AU148">
        <f>AT148*(1+'RAW data extract'!AU$82)</f>
        <v>19925.637775957472</v>
      </c>
      <c r="AV148">
        <f>AU148*(1+'RAW data extract'!AV$82)</f>
        <v>19114.680865013313</v>
      </c>
      <c r="AW148">
        <f>AV148*(1+'RAW data extract'!AW$82)</f>
        <v>18303.723954069159</v>
      </c>
      <c r="AX148">
        <f>AW148*(1+'RAW data extract'!AX$82)</f>
        <v>17496.025623011614</v>
      </c>
      <c r="AY148">
        <f>AX148*(1+'RAW data extract'!AY$82)</f>
        <v>16681.666268591245</v>
      </c>
      <c r="AZ148">
        <f>AY148*(1+'RAW data extract'!AZ$82)</f>
        <v>15861.298598800589</v>
      </c>
      <c r="BA148">
        <f>AZ148*(1+'RAW data extract'!BA$82)</f>
        <v>15055.148536550727</v>
      </c>
      <c r="BB148">
        <f>BA148*(1+'RAW data extract'!BB$82)</f>
        <v>14240.009238430299</v>
      </c>
      <c r="BC148">
        <f>BB148*(1+'RAW data extract'!BC$82)</f>
        <v>13425.264502715967</v>
      </c>
      <c r="BD148">
        <f>BC148*(1+'RAW data extract'!BD$82)</f>
        <v>12612.449561381605</v>
      </c>
      <c r="BE148">
        <f>BD148*(1+'RAW data extract'!BE$82)</f>
        <v>11800.559454974124</v>
      </c>
      <c r="BF148">
        <f>BE148*(1+'RAW data extract'!BF$82)</f>
        <v>11800.559454974124</v>
      </c>
      <c r="BG148">
        <f>BF148*(1+'RAW data extract'!BG$82)</f>
        <v>11800.559454974124</v>
      </c>
      <c r="BH148">
        <f>BG148*(1+'RAW data extract'!BH$82)</f>
        <v>11800.559454974124</v>
      </c>
    </row>
    <row r="149" spans="1:60" x14ac:dyDescent="0.3">
      <c r="A149" s="4" t="s">
        <v>9</v>
      </c>
      <c r="B149" s="4" t="s">
        <v>10</v>
      </c>
      <c r="C149" s="4" t="s">
        <v>42</v>
      </c>
      <c r="D149" s="4" t="s">
        <v>12</v>
      </c>
      <c r="E149" s="4" t="s">
        <v>13</v>
      </c>
      <c r="F149" s="4" t="s">
        <v>14</v>
      </c>
      <c r="G149" s="4" t="s">
        <v>14</v>
      </c>
      <c r="H149" s="4" t="s">
        <v>15</v>
      </c>
      <c r="I149" s="4" t="s">
        <v>16</v>
      </c>
      <c r="J149" s="8">
        <f>SUMIFS('Eurostat comsumption'!J$2:J$185,'Eurostat comsumption'!$C$2:$C$185,$C149,'Eurostat comsumption'!$D$2:$D$185,$D149)</f>
        <v>8192</v>
      </c>
      <c r="K149" s="8">
        <f>SUMIFS('Eurostat comsumption'!K$2:K$185,'Eurostat comsumption'!$C$2:$C$185,$C149,'Eurostat comsumption'!$D$2:$D$185,$D149)</f>
        <v>8165.2</v>
      </c>
      <c r="L149" s="8">
        <f>SUMIFS('Eurostat comsumption'!L$2:L$185,'Eurostat comsumption'!$C$2:$C$185,$C149,'Eurostat comsumption'!$D$2:$D$185,$D149)</f>
        <v>8074.1</v>
      </c>
      <c r="M149" s="8">
        <f>SUMIFS('Eurostat comsumption'!M$2:M$185,'Eurostat comsumption'!$C$2:$C$185,$C149,'Eurostat comsumption'!$D$2:$D$185,$D149)</f>
        <v>8183.6</v>
      </c>
      <c r="N149" s="8">
        <f>SUMIFS('Eurostat comsumption'!N$2:N$185,'Eurostat comsumption'!$C$2:$C$185,$C149,'Eurostat comsumption'!$D$2:$D$185,$D149)</f>
        <v>8494.7000000000007</v>
      </c>
      <c r="O149" s="8">
        <f>SUMIFS('Eurostat comsumption'!O$2:O$185,'Eurostat comsumption'!$C$2:$C$185,$C149,'Eurostat comsumption'!$D$2:$D$185,$D149)</f>
        <v>8626.2999999999993</v>
      </c>
      <c r="P149" s="8">
        <f>SUMIFS('Eurostat comsumption'!P$2:P$185,'Eurostat comsumption'!$C$2:$C$185,$C149,'Eurostat comsumption'!$D$2:$D$185,$D149)</f>
        <v>8696.4</v>
      </c>
      <c r="Q149" s="8">
        <f>SUMIFS('Eurostat comsumption'!Q$2:Q$185,'Eurostat comsumption'!$C$2:$C$185,$C149,'Eurostat comsumption'!$D$2:$D$185,$D149)</f>
        <v>8854.5</v>
      </c>
      <c r="R149" s="8">
        <f>SUMIFS('Eurostat comsumption'!R$2:R$185,'Eurostat comsumption'!$C$2:$C$185,$C149,'Eurostat comsumption'!$D$2:$D$185,$D149)</f>
        <v>8721.2999999999993</v>
      </c>
      <c r="S149" s="8">
        <f>SUMIFS('Eurostat comsumption'!S$2:S$185,'Eurostat comsumption'!$C$2:$C$185,$C149,'Eurostat comsumption'!$D$2:$D$185,$D149)</f>
        <v>8475.7999999999993</v>
      </c>
      <c r="T149" s="8">
        <f>SUMIFS('Eurostat comsumption'!T$2:T$185,'Eurostat comsumption'!$C$2:$C$185,$C149,'Eurostat comsumption'!$D$2:$D$185,$D149)</f>
        <v>8595.1</v>
      </c>
      <c r="U149" s="8">
        <f>SUMIFS('Eurostat comsumption'!U$2:U$185,'Eurostat comsumption'!$C$2:$C$185,$C149,'Eurostat comsumption'!$D$2:$D$185,$D149)</f>
        <v>8520.5</v>
      </c>
      <c r="V149" s="8">
        <f>SUMIFS('Eurostat comsumption'!V$2:V$185,'Eurostat comsumption'!$C$2:$C$185,$C149,'Eurostat comsumption'!$D$2:$D$185,$D149)</f>
        <v>8297</v>
      </c>
      <c r="W149" s="8">
        <f>SUMIFS('Eurostat comsumption'!W$2:W$185,'Eurostat comsumption'!$C$2:$C$185,$C149,'Eurostat comsumption'!$D$2:$D$185,$D149)</f>
        <v>8317</v>
      </c>
      <c r="X149" s="8">
        <f>SUMIFS('Eurostat comsumption'!X$2:X$185,'Eurostat comsumption'!$C$2:$C$185,$C149,'Eurostat comsumption'!$D$2:$D$185,$D149)</f>
        <v>8539.2000000000007</v>
      </c>
      <c r="Y149" s="8">
        <f>SUMIFS('Eurostat comsumption'!Y$2:Y$185,'Eurostat comsumption'!$C$2:$C$185,$C149,'Eurostat comsumption'!$D$2:$D$185,$D149)</f>
        <v>8613.5</v>
      </c>
      <c r="Z149" s="8">
        <f>SUMIFS('Eurostat comsumption'!Z$2:Z$185,'Eurostat comsumption'!$C$2:$C$185,$C149,'Eurostat comsumption'!$D$2:$D$185,$D149)</f>
        <v>9050.7999999999993</v>
      </c>
      <c r="AA149">
        <f>Z149*(1+'RAW data extract'!AA$82)</f>
        <v>8980.5230827036994</v>
      </c>
      <c r="AB149">
        <f>AA149*(1+'RAW data extract'!AB$82)</f>
        <v>8914.6598920884408</v>
      </c>
      <c r="AC149">
        <f>AB149*(1+'RAW data extract'!AC$82)</f>
        <v>8841.274219349023</v>
      </c>
      <c r="AD149">
        <f>AC149*(1+'RAW data extract'!AD$82)</f>
        <v>8762.1292748085543</v>
      </c>
      <c r="AE149">
        <f>AD149*(1+'RAW data extract'!AE$82)</f>
        <v>8664.3739214401212</v>
      </c>
      <c r="AF149">
        <f>AE149*(1+'RAW data extract'!AF$82)</f>
        <v>8561.7671232803168</v>
      </c>
      <c r="AG149">
        <f>AF149*(1+'RAW data extract'!AG$82)</f>
        <v>8452.228467621193</v>
      </c>
      <c r="AH149">
        <f>AG149*(1+'RAW data extract'!AH$82)</f>
        <v>8324.8895623932076</v>
      </c>
      <c r="AI149">
        <f>AH149*(1+'RAW data extract'!AI$82)</f>
        <v>8176.8587023711107</v>
      </c>
      <c r="AJ149">
        <f>AI149*(1+'RAW data extract'!AJ$82)</f>
        <v>8006.7064990549607</v>
      </c>
      <c r="AK149">
        <f>AJ149*(1+'RAW data extract'!AK$82)</f>
        <v>7802.2569486903212</v>
      </c>
      <c r="AL149">
        <f>AK149*(1+'RAW data extract'!AL$82)</f>
        <v>7577.9503203650047</v>
      </c>
      <c r="AM149">
        <f>AL149*(1+'RAW data extract'!AM$82)</f>
        <v>7338.196309261436</v>
      </c>
      <c r="AN149">
        <f>AM149*(1+'RAW data extract'!AN$82)</f>
        <v>7094.7734143492198</v>
      </c>
      <c r="AO149">
        <f>AN149*(1+'RAW data extract'!AO$82)</f>
        <v>6848.9077694335338</v>
      </c>
      <c r="AP149">
        <f>AO149*(1+'RAW data extract'!AP$82)</f>
        <v>6603.0224844126005</v>
      </c>
      <c r="AQ149">
        <f>AP149*(1+'RAW data extract'!AQ$82)</f>
        <v>6358.5408361267564</v>
      </c>
      <c r="AR149">
        <f>AQ149*(1+'RAW data extract'!AR$82)</f>
        <v>6125.7399164374192</v>
      </c>
      <c r="AS149">
        <f>AR149*(1+'RAW data extract'!AS$82)</f>
        <v>5897.4441320203987</v>
      </c>
      <c r="AT149">
        <f>AS149*(1+'RAW data extract'!AT$82)</f>
        <v>5675.4897696395165</v>
      </c>
      <c r="AU149">
        <f>AT149*(1+'RAW data extract'!AU$82)</f>
        <v>5453.5354072586342</v>
      </c>
      <c r="AV149">
        <f>AU149*(1+'RAW data extract'!AV$82)</f>
        <v>5231.581044877752</v>
      </c>
      <c r="AW149">
        <f>AV149*(1+'RAW data extract'!AW$82)</f>
        <v>5009.6266824968707</v>
      </c>
      <c r="AX149">
        <f>AW149*(1+'RAW data extract'!AX$82)</f>
        <v>4788.564175171713</v>
      </c>
      <c r="AY149">
        <f>AX149*(1+'RAW data extract'!AY$82)</f>
        <v>4565.678583076764</v>
      </c>
      <c r="AZ149">
        <f>AY149*(1+'RAW data extract'!AZ$82)</f>
        <v>4341.1485487321734</v>
      </c>
      <c r="BA149">
        <f>AZ149*(1+'RAW data extract'!BA$82)</f>
        <v>4120.5097939040552</v>
      </c>
      <c r="BB149">
        <f>BA149*(1+'RAW data extract'!BB$82)</f>
        <v>3897.4107355887641</v>
      </c>
      <c r="BC149">
        <f>BB149*(1+'RAW data extract'!BC$82)</f>
        <v>3674.4196667931164</v>
      </c>
      <c r="BD149">
        <f>BC149*(1+'RAW data extract'!BD$82)</f>
        <v>3451.9567719057886</v>
      </c>
      <c r="BE149">
        <f>BD149*(1+'RAW data extract'!BE$82)</f>
        <v>3229.7469991556954</v>
      </c>
      <c r="BF149">
        <f>BE149*(1+'RAW data extract'!BF$82)</f>
        <v>3229.7469991556954</v>
      </c>
      <c r="BG149">
        <f>BF149*(1+'RAW data extract'!BG$82)</f>
        <v>3229.7469991556954</v>
      </c>
      <c r="BH149">
        <f>BG149*(1+'RAW data extract'!BH$82)</f>
        <v>3229.7469991556954</v>
      </c>
    </row>
    <row r="150" spans="1:60" x14ac:dyDescent="0.3">
      <c r="A150" s="4" t="s">
        <v>9</v>
      </c>
      <c r="B150" s="4" t="s">
        <v>10</v>
      </c>
      <c r="C150" s="4" t="s">
        <v>42</v>
      </c>
      <c r="D150" s="4" t="s">
        <v>17</v>
      </c>
      <c r="E150" s="4" t="s">
        <v>13</v>
      </c>
      <c r="F150" s="4" t="s">
        <v>14</v>
      </c>
      <c r="G150" s="4" t="s">
        <v>14</v>
      </c>
      <c r="H150" s="4" t="s">
        <v>15</v>
      </c>
      <c r="I150" s="4" t="s">
        <v>16</v>
      </c>
      <c r="J150" s="8">
        <f>SUMIFS('Eurostat comsumption'!J$2:J$185,'Eurostat comsumption'!$C$2:$C$185,$C150,'Eurostat comsumption'!$D$2:$D$185,$D150)</f>
        <v>10.1</v>
      </c>
      <c r="K150" s="8">
        <f>SUMIFS('Eurostat comsumption'!K$2:K$185,'Eurostat comsumption'!$C$2:$C$185,$C150,'Eurostat comsumption'!$D$2:$D$185,$D150)</f>
        <v>10.3</v>
      </c>
      <c r="L150" s="8">
        <f>SUMIFS('Eurostat comsumption'!L$2:L$185,'Eurostat comsumption'!$C$2:$C$185,$C150,'Eurostat comsumption'!$D$2:$D$185,$D150)</f>
        <v>12</v>
      </c>
      <c r="M150" s="8">
        <f>SUMIFS('Eurostat comsumption'!M$2:M$185,'Eurostat comsumption'!$C$2:$C$185,$C150,'Eurostat comsumption'!$D$2:$D$185,$D150)</f>
        <v>17.5</v>
      </c>
      <c r="N150" s="8">
        <f>SUMIFS('Eurostat comsumption'!N$2:N$185,'Eurostat comsumption'!$C$2:$C$185,$C150,'Eurostat comsumption'!$D$2:$D$185,$D150)</f>
        <v>15.4</v>
      </c>
      <c r="O150" s="8">
        <f>SUMIFS('Eurostat comsumption'!O$2:O$185,'Eurostat comsumption'!$C$2:$C$185,$C150,'Eurostat comsumption'!$D$2:$D$185,$D150)</f>
        <v>15.4</v>
      </c>
      <c r="P150" s="8">
        <f>SUMIFS('Eurostat comsumption'!P$2:P$185,'Eurostat comsumption'!$C$2:$C$185,$C150,'Eurostat comsumption'!$D$2:$D$185,$D150)</f>
        <v>22.6</v>
      </c>
      <c r="Q150" s="8">
        <f>SUMIFS('Eurostat comsumption'!Q$2:Q$185,'Eurostat comsumption'!$C$2:$C$185,$C150,'Eurostat comsumption'!$D$2:$D$185,$D150)</f>
        <v>23.3</v>
      </c>
      <c r="R150" s="8">
        <f>SUMIFS('Eurostat comsumption'!R$2:R$185,'Eurostat comsumption'!$C$2:$C$185,$C150,'Eurostat comsumption'!$D$2:$D$185,$D150)</f>
        <v>42.8</v>
      </c>
      <c r="S150" s="8">
        <f>SUMIFS('Eurostat comsumption'!S$2:S$185,'Eurostat comsumption'!$C$2:$C$185,$C150,'Eurostat comsumption'!$D$2:$D$185,$D150)</f>
        <v>41.900000000000006</v>
      </c>
      <c r="T150" s="8">
        <f>SUMIFS('Eurostat comsumption'!T$2:T$185,'Eurostat comsumption'!$C$2:$C$185,$C150,'Eurostat comsumption'!$D$2:$D$185,$D150)</f>
        <v>52.8</v>
      </c>
      <c r="U150" s="8">
        <f>SUMIFS('Eurostat comsumption'!U$2:U$185,'Eurostat comsumption'!$C$2:$C$185,$C150,'Eurostat comsumption'!$D$2:$D$185,$D150)</f>
        <v>105.4</v>
      </c>
      <c r="V150" s="8">
        <f>SUMIFS('Eurostat comsumption'!V$2:V$185,'Eurostat comsumption'!$C$2:$C$185,$C150,'Eurostat comsumption'!$D$2:$D$185,$D150)</f>
        <v>122.5</v>
      </c>
      <c r="W150" s="8">
        <f>SUMIFS('Eurostat comsumption'!W$2:W$185,'Eurostat comsumption'!$C$2:$C$185,$C150,'Eurostat comsumption'!$D$2:$D$185,$D150)</f>
        <v>127.60000000000001</v>
      </c>
      <c r="X150" s="8">
        <f>SUMIFS('Eurostat comsumption'!X$2:X$185,'Eurostat comsumption'!$C$2:$C$185,$C150,'Eurostat comsumption'!$D$2:$D$185,$D150)</f>
        <v>134.1</v>
      </c>
      <c r="Y150" s="8">
        <f>SUMIFS('Eurostat comsumption'!Y$2:Y$185,'Eurostat comsumption'!$C$2:$C$185,$C150,'Eurostat comsumption'!$D$2:$D$185,$D150)</f>
        <v>131.4</v>
      </c>
      <c r="Z150" s="8">
        <f>SUMIFS('Eurostat comsumption'!Z$2:Z$185,'Eurostat comsumption'!$C$2:$C$185,$C150,'Eurostat comsumption'!$D$2:$D$185,$D150)</f>
        <v>131.69999999999999</v>
      </c>
      <c r="AA150">
        <f>Z150*(1+'RAW data extract'!AA$82)</f>
        <v>130.67738652849221</v>
      </c>
      <c r="AB150">
        <f>AA150*(1+'RAW data extract'!AB$82)</f>
        <v>129.71899807619744</v>
      </c>
      <c r="AC150">
        <f>AB150*(1+'RAW data extract'!AC$82)</f>
        <v>128.6511484828155</v>
      </c>
      <c r="AD150">
        <f>AC150*(1+'RAW data extract'!AD$82)</f>
        <v>127.49949457421297</v>
      </c>
      <c r="AE150">
        <f>AD150*(1+'RAW data extract'!AE$82)</f>
        <v>126.07703688664694</v>
      </c>
      <c r="AF150">
        <f>AE150*(1+'RAW data extract'!AF$82)</f>
        <v>124.5839848561473</v>
      </c>
      <c r="AG150">
        <f>AF150*(1+'RAW data extract'!AG$82)</f>
        <v>122.99006598153879</v>
      </c>
      <c r="AH150">
        <f>AG150*(1+'RAW data extract'!AH$82)</f>
        <v>121.13713211729191</v>
      </c>
      <c r="AI150">
        <f>AH150*(1+'RAW data extract'!AI$82)</f>
        <v>118.9831054826397</v>
      </c>
      <c r="AJ150">
        <f>AI150*(1+'RAW data extract'!AJ$82)</f>
        <v>116.50718675979344</v>
      </c>
      <c r="AK150">
        <f>AJ150*(1+'RAW data extract'!AK$82)</f>
        <v>113.53220048421305</v>
      </c>
      <c r="AL150">
        <f>AK150*(1+'RAW data extract'!AL$82)</f>
        <v>110.26826989791746</v>
      </c>
      <c r="AM150">
        <f>AL150*(1+'RAW data extract'!AM$82)</f>
        <v>106.77956135697744</v>
      </c>
      <c r="AN150">
        <f>AM150*(1+'RAW data extract'!AN$82)</f>
        <v>103.23746615435017</v>
      </c>
      <c r="AO150">
        <f>AN150*(1+'RAW data extract'!AO$82)</f>
        <v>99.659826008131517</v>
      </c>
      <c r="AP150">
        <f>AO150*(1+'RAW data extract'!AP$82)</f>
        <v>96.081900074815465</v>
      </c>
      <c r="AQ150">
        <f>AP150*(1+'RAW data extract'!AQ$82)</f>
        <v>92.52439874021016</v>
      </c>
      <c r="AR150">
        <f>AQ150*(1+'RAW data extract'!AR$82)</f>
        <v>89.136866022319396</v>
      </c>
      <c r="AS150">
        <f>AR150*(1+'RAW data extract'!AS$82)</f>
        <v>85.814888428325318</v>
      </c>
      <c r="AT150">
        <f>AS150*(1+'RAW data extract'!AT$82)</f>
        <v>82.585186133990874</v>
      </c>
      <c r="AU150">
        <f>AT150*(1+'RAW data extract'!AU$82)</f>
        <v>79.355483839656429</v>
      </c>
      <c r="AV150">
        <f>AU150*(1+'RAW data extract'!AV$82)</f>
        <v>76.125781545321985</v>
      </c>
      <c r="AW150">
        <f>AV150*(1+'RAW data extract'!AW$82)</f>
        <v>72.896079250987555</v>
      </c>
      <c r="AX150">
        <f>AW150*(1+'RAW data extract'!AX$82)</f>
        <v>69.679354517845368</v>
      </c>
      <c r="AY150">
        <f>AX150*(1+'RAW data extract'!AY$82)</f>
        <v>66.436101713794358</v>
      </c>
      <c r="AZ150">
        <f>AY150*(1+'RAW data extract'!AZ$82)</f>
        <v>63.168920301854797</v>
      </c>
      <c r="BA150">
        <f>AZ150*(1+'RAW data extract'!BA$82)</f>
        <v>59.958361676002589</v>
      </c>
      <c r="BB150">
        <f>BA150*(1+'RAW data extract'!BB$82)</f>
        <v>56.712002682308785</v>
      </c>
      <c r="BC150">
        <f>BB150*(1+'RAW data extract'!BC$82)</f>
        <v>53.467215065701772</v>
      </c>
      <c r="BD150">
        <f>BC150*(1+'RAW data extract'!BD$82)</f>
        <v>50.230113013213476</v>
      </c>
      <c r="BE150">
        <f>BD150*(1+'RAW data extract'!BE$82)</f>
        <v>46.996694191541664</v>
      </c>
      <c r="BF150">
        <f>BE150*(1+'RAW data extract'!BF$82)</f>
        <v>46.996694191541664</v>
      </c>
      <c r="BG150">
        <f>BF150*(1+'RAW data extract'!BG$82)</f>
        <v>46.996694191541664</v>
      </c>
      <c r="BH150">
        <f>BG150*(1+'RAW data extract'!BH$82)</f>
        <v>46.996694191541664</v>
      </c>
    </row>
    <row r="151" spans="1:60" x14ac:dyDescent="0.3">
      <c r="A151" s="4" t="s">
        <v>9</v>
      </c>
      <c r="B151" s="4" t="s">
        <v>10</v>
      </c>
      <c r="C151" s="4" t="s">
        <v>42</v>
      </c>
      <c r="D151" s="4" t="s">
        <v>18</v>
      </c>
      <c r="E151" s="4" t="s">
        <v>13</v>
      </c>
      <c r="F151" s="4" t="s">
        <v>14</v>
      </c>
      <c r="G151" s="4" t="s">
        <v>14</v>
      </c>
      <c r="H151" s="4" t="s">
        <v>15</v>
      </c>
      <c r="I151" s="4" t="s">
        <v>16</v>
      </c>
      <c r="J151" s="8">
        <f>SUMIFS('Eurostat comsumption'!J$2:J$185,'Eurostat comsumption'!$C$2:$C$185,$C151,'Eurostat comsumption'!$D$2:$D$185,$D151)</f>
        <v>0</v>
      </c>
      <c r="K151" s="8">
        <f>SUMIFS('Eurostat comsumption'!K$2:K$185,'Eurostat comsumption'!$C$2:$C$185,$C151,'Eurostat comsumption'!$D$2:$D$185,$D151)</f>
        <v>0</v>
      </c>
      <c r="L151" s="8">
        <f>SUMIFS('Eurostat comsumption'!L$2:L$185,'Eurostat comsumption'!$C$2:$C$185,$C151,'Eurostat comsumption'!$D$2:$D$185,$D151)</f>
        <v>0</v>
      </c>
      <c r="M151" s="8">
        <f>SUMIFS('Eurostat comsumption'!M$2:M$185,'Eurostat comsumption'!$C$2:$C$185,$C151,'Eurostat comsumption'!$D$2:$D$185,$D151)</f>
        <v>0</v>
      </c>
      <c r="N151" s="8">
        <f>SUMIFS('Eurostat comsumption'!N$2:N$185,'Eurostat comsumption'!$C$2:$C$185,$C151,'Eurostat comsumption'!$D$2:$D$185,$D151)</f>
        <v>0</v>
      </c>
      <c r="O151" s="8">
        <f>SUMIFS('Eurostat comsumption'!O$2:O$185,'Eurostat comsumption'!$C$2:$C$185,$C151,'Eurostat comsumption'!$D$2:$D$185,$D151)</f>
        <v>0</v>
      </c>
      <c r="P151" s="8">
        <f>SUMIFS('Eurostat comsumption'!P$2:P$185,'Eurostat comsumption'!$C$2:$C$185,$C151,'Eurostat comsumption'!$D$2:$D$185,$D151)</f>
        <v>0</v>
      </c>
      <c r="Q151" s="8">
        <f>SUMIFS('Eurostat comsumption'!Q$2:Q$185,'Eurostat comsumption'!$C$2:$C$185,$C151,'Eurostat comsumption'!$D$2:$D$185,$D151)</f>
        <v>0</v>
      </c>
      <c r="R151" s="8">
        <f>SUMIFS('Eurostat comsumption'!R$2:R$185,'Eurostat comsumption'!$C$2:$C$185,$C151,'Eurostat comsumption'!$D$2:$D$185,$D151)</f>
        <v>0</v>
      </c>
      <c r="S151" s="8">
        <f>SUMIFS('Eurostat comsumption'!S$2:S$185,'Eurostat comsumption'!$C$2:$C$185,$C151,'Eurostat comsumption'!$D$2:$D$185,$D151)</f>
        <v>0</v>
      </c>
      <c r="T151" s="8">
        <f>SUMIFS('Eurostat comsumption'!T$2:T$185,'Eurostat comsumption'!$C$2:$C$185,$C151,'Eurostat comsumption'!$D$2:$D$185,$D151)</f>
        <v>0</v>
      </c>
      <c r="U151" s="8">
        <f>SUMIFS('Eurostat comsumption'!U$2:U$185,'Eurostat comsumption'!$C$2:$C$185,$C151,'Eurostat comsumption'!$D$2:$D$185,$D151)</f>
        <v>0</v>
      </c>
      <c r="V151" s="8">
        <f>SUMIFS('Eurostat comsumption'!V$2:V$185,'Eurostat comsumption'!$C$2:$C$185,$C151,'Eurostat comsumption'!$D$2:$D$185,$D151)</f>
        <v>0</v>
      </c>
      <c r="W151" s="8">
        <f>SUMIFS('Eurostat comsumption'!W$2:W$185,'Eurostat comsumption'!$C$2:$C$185,$C151,'Eurostat comsumption'!$D$2:$D$185,$D151)</f>
        <v>0</v>
      </c>
      <c r="X151" s="8">
        <f>SUMIFS('Eurostat comsumption'!X$2:X$185,'Eurostat comsumption'!$C$2:$C$185,$C151,'Eurostat comsumption'!$D$2:$D$185,$D151)</f>
        <v>0</v>
      </c>
      <c r="Y151" s="8">
        <f>SUMIFS('Eurostat comsumption'!Y$2:Y$185,'Eurostat comsumption'!$C$2:$C$185,$C151,'Eurostat comsumption'!$D$2:$D$185,$D151)</f>
        <v>0</v>
      </c>
      <c r="Z151" s="8">
        <f>SUMIFS('Eurostat comsumption'!Z$2:Z$185,'Eurostat comsumption'!$C$2:$C$185,$C151,'Eurostat comsumption'!$D$2:$D$185,$D151)</f>
        <v>0</v>
      </c>
      <c r="AA151">
        <f>Z151*(1+'RAW data extract'!AA$82)</f>
        <v>0</v>
      </c>
      <c r="AB151">
        <f>AA151*(1+'RAW data extract'!AB$82)</f>
        <v>0</v>
      </c>
      <c r="AC151">
        <f>AB151*(1+'RAW data extract'!AC$82)</f>
        <v>0</v>
      </c>
      <c r="AD151">
        <f>AC151*(1+'RAW data extract'!AD$82)</f>
        <v>0</v>
      </c>
      <c r="AE151">
        <f>AD151*(1+'RAW data extract'!AE$82)</f>
        <v>0</v>
      </c>
      <c r="AF151">
        <f>AE151*(1+'RAW data extract'!AF$82)</f>
        <v>0</v>
      </c>
      <c r="AG151">
        <f>AF151*(1+'RAW data extract'!AG$82)</f>
        <v>0</v>
      </c>
      <c r="AH151">
        <f>AG151*(1+'RAW data extract'!AH$82)</f>
        <v>0</v>
      </c>
      <c r="AI151">
        <f>AH151*(1+'RAW data extract'!AI$82)</f>
        <v>0</v>
      </c>
      <c r="AJ151">
        <f>AI151*(1+'RAW data extract'!AJ$82)</f>
        <v>0</v>
      </c>
      <c r="AK151">
        <f>AJ151*(1+'RAW data extract'!AK$82)</f>
        <v>0</v>
      </c>
      <c r="AL151">
        <f>AK151*(1+'RAW data extract'!AL$82)</f>
        <v>0</v>
      </c>
      <c r="AM151">
        <f>AL151*(1+'RAW data extract'!AM$82)</f>
        <v>0</v>
      </c>
      <c r="AN151">
        <f>AM151*(1+'RAW data extract'!AN$82)</f>
        <v>0</v>
      </c>
      <c r="AO151">
        <f>AN151*(1+'RAW data extract'!AO$82)</f>
        <v>0</v>
      </c>
      <c r="AP151">
        <f>AO151*(1+'RAW data extract'!AP$82)</f>
        <v>0</v>
      </c>
      <c r="AQ151">
        <f>AP151*(1+'RAW data extract'!AQ$82)</f>
        <v>0</v>
      </c>
      <c r="AR151">
        <f>AQ151*(1+'RAW data extract'!AR$82)</f>
        <v>0</v>
      </c>
      <c r="AS151">
        <f>AR151*(1+'RAW data extract'!AS$82)</f>
        <v>0</v>
      </c>
      <c r="AT151">
        <f>AS151*(1+'RAW data extract'!AT$82)</f>
        <v>0</v>
      </c>
      <c r="AU151">
        <f>AT151*(1+'RAW data extract'!AU$82)</f>
        <v>0</v>
      </c>
      <c r="AV151">
        <f>AU151*(1+'RAW data extract'!AV$82)</f>
        <v>0</v>
      </c>
      <c r="AW151">
        <f>AV151*(1+'RAW data extract'!AW$82)</f>
        <v>0</v>
      </c>
      <c r="AX151">
        <f>AW151*(1+'RAW data extract'!AX$82)</f>
        <v>0</v>
      </c>
      <c r="AY151">
        <f>AX151*(1+'RAW data extract'!AY$82)</f>
        <v>0</v>
      </c>
      <c r="AZ151">
        <f>AY151*(1+'RAW data extract'!AZ$82)</f>
        <v>0</v>
      </c>
      <c r="BA151">
        <f>AZ151*(1+'RAW data extract'!BA$82)</f>
        <v>0</v>
      </c>
      <c r="BB151">
        <f>BA151*(1+'RAW data extract'!BB$82)</f>
        <v>0</v>
      </c>
      <c r="BC151">
        <f>BB151*(1+'RAW data extract'!BC$82)</f>
        <v>0</v>
      </c>
      <c r="BD151">
        <f>BC151*(1+'RAW data extract'!BD$82)</f>
        <v>0</v>
      </c>
      <c r="BE151">
        <f>BD151*(1+'RAW data extract'!BE$82)</f>
        <v>0</v>
      </c>
      <c r="BF151">
        <f>BE151*(1+'RAW data extract'!BF$82)</f>
        <v>0</v>
      </c>
      <c r="BG151">
        <f>BF151*(1+'RAW data extract'!BG$82)</f>
        <v>0</v>
      </c>
      <c r="BH151">
        <f>BG151*(1+'RAW data extract'!BH$82)</f>
        <v>0</v>
      </c>
    </row>
    <row r="152" spans="1:60" x14ac:dyDescent="0.3">
      <c r="A152" s="4" t="s">
        <v>9</v>
      </c>
      <c r="B152" s="4" t="s">
        <v>10</v>
      </c>
      <c r="C152" s="4" t="s">
        <v>42</v>
      </c>
      <c r="D152" s="4" t="s">
        <v>19</v>
      </c>
      <c r="E152" s="4" t="s">
        <v>13</v>
      </c>
      <c r="F152" s="4" t="s">
        <v>14</v>
      </c>
      <c r="G152" s="4" t="s">
        <v>14</v>
      </c>
      <c r="H152" s="4" t="s">
        <v>15</v>
      </c>
      <c r="I152" s="4" t="s">
        <v>16</v>
      </c>
      <c r="J152" s="8">
        <f>SUMIFS('Eurostat comsumption'!J$2:J$185,'Eurostat comsumption'!$C$2:$C$185,$C152,'Eurostat comsumption'!$D$2:$D$185,$D152)</f>
        <v>274.60000000000002</v>
      </c>
      <c r="K152" s="8">
        <f>SUMIFS('Eurostat comsumption'!K$2:K$185,'Eurostat comsumption'!$C$2:$C$185,$C152,'Eurostat comsumption'!$D$2:$D$185,$D152)</f>
        <v>246.1</v>
      </c>
      <c r="L152" s="8">
        <f>SUMIFS('Eurostat comsumption'!L$2:L$185,'Eurostat comsumption'!$C$2:$C$185,$C152,'Eurostat comsumption'!$D$2:$D$185,$D152)</f>
        <v>246.5</v>
      </c>
      <c r="M152" s="8">
        <f>SUMIFS('Eurostat comsumption'!M$2:M$185,'Eurostat comsumption'!$C$2:$C$185,$C152,'Eurostat comsumption'!$D$2:$D$185,$D152)</f>
        <v>244</v>
      </c>
      <c r="N152" s="8">
        <f>SUMIFS('Eurostat comsumption'!N$2:N$185,'Eurostat comsumption'!$C$2:$C$185,$C152,'Eurostat comsumption'!$D$2:$D$185,$D152)</f>
        <v>257</v>
      </c>
      <c r="O152" s="8">
        <f>SUMIFS('Eurostat comsumption'!O$2:O$185,'Eurostat comsumption'!$C$2:$C$185,$C152,'Eurostat comsumption'!$D$2:$D$185,$D152)</f>
        <v>242.3</v>
      </c>
      <c r="P152" s="8">
        <f>SUMIFS('Eurostat comsumption'!P$2:P$185,'Eurostat comsumption'!$C$2:$C$185,$C152,'Eurostat comsumption'!$D$2:$D$185,$D152)</f>
        <v>248.1</v>
      </c>
      <c r="Q152" s="8">
        <f>SUMIFS('Eurostat comsumption'!Q$2:Q$185,'Eurostat comsumption'!$C$2:$C$185,$C152,'Eurostat comsumption'!$D$2:$D$185,$D152)</f>
        <v>251.8</v>
      </c>
      <c r="R152" s="8">
        <f>SUMIFS('Eurostat comsumption'!R$2:R$185,'Eurostat comsumption'!$C$2:$C$185,$C152,'Eurostat comsumption'!$D$2:$D$185,$D152)</f>
        <v>204</v>
      </c>
      <c r="S152" s="8">
        <f>SUMIFS('Eurostat comsumption'!S$2:S$185,'Eurostat comsumption'!$C$2:$C$185,$C152,'Eurostat comsumption'!$D$2:$D$185,$D152)</f>
        <v>209.6</v>
      </c>
      <c r="T152" s="8">
        <f>SUMIFS('Eurostat comsumption'!T$2:T$185,'Eurostat comsumption'!$C$2:$C$185,$C152,'Eurostat comsumption'!$D$2:$D$185,$D152)</f>
        <v>206.7</v>
      </c>
      <c r="U152" s="8">
        <f>SUMIFS('Eurostat comsumption'!U$2:U$185,'Eurostat comsumption'!$C$2:$C$185,$C152,'Eurostat comsumption'!$D$2:$D$185,$D152)</f>
        <v>227</v>
      </c>
      <c r="V152" s="8">
        <f>SUMIFS('Eurostat comsumption'!V$2:V$185,'Eurostat comsumption'!$C$2:$C$185,$C152,'Eurostat comsumption'!$D$2:$D$185,$D152)</f>
        <v>230.9</v>
      </c>
      <c r="W152" s="8">
        <f>SUMIFS('Eurostat comsumption'!W$2:W$185,'Eurostat comsumption'!$C$2:$C$185,$C152,'Eurostat comsumption'!$D$2:$D$185,$D152)</f>
        <v>236.5</v>
      </c>
      <c r="X152" s="8">
        <f>SUMIFS('Eurostat comsumption'!X$2:X$185,'Eurostat comsumption'!$C$2:$C$185,$C152,'Eurostat comsumption'!$D$2:$D$185,$D152)</f>
        <v>224.8</v>
      </c>
      <c r="Y152" s="8">
        <f>SUMIFS('Eurostat comsumption'!Y$2:Y$185,'Eurostat comsumption'!$C$2:$C$185,$C152,'Eurostat comsumption'!$D$2:$D$185,$D152)</f>
        <v>223.1</v>
      </c>
      <c r="Z152" s="8">
        <f>SUMIFS('Eurostat comsumption'!Z$2:Z$185,'Eurostat comsumption'!$C$2:$C$185,$C152,'Eurostat comsumption'!$D$2:$D$185,$D152)</f>
        <v>229.1</v>
      </c>
      <c r="AA152">
        <f>Z152*(1+'RAW data extract'!AA$82)</f>
        <v>227.3211029132693</v>
      </c>
      <c r="AB152">
        <f>AA152*(1+'RAW data extract'!AB$82)</f>
        <v>225.65392907560238</v>
      </c>
      <c r="AC152">
        <f>AB152*(1+'RAW data extract'!AC$82)</f>
        <v>223.79634105856513</v>
      </c>
      <c r="AD152">
        <f>AC152*(1+'RAW data extract'!AD$82)</f>
        <v>221.79297044003181</v>
      </c>
      <c r="AE152">
        <f>AD152*(1+'RAW data extract'!AE$82)</f>
        <v>219.318520506688</v>
      </c>
      <c r="AF152">
        <f>AE152*(1+'RAW data extract'!AF$82)</f>
        <v>216.72126750602385</v>
      </c>
      <c r="AG152">
        <f>AF152*(1+'RAW data extract'!AG$82)</f>
        <v>213.94855061784762</v>
      </c>
      <c r="AH152">
        <f>AG152*(1+'RAW data extract'!AH$82)</f>
        <v>210.72526171656472</v>
      </c>
      <c r="AI152">
        <f>AH152*(1+'RAW data extract'!AI$82)</f>
        <v>206.97820399447801</v>
      </c>
      <c r="AJ152">
        <f>AI152*(1+'RAW data extract'!AJ$82)</f>
        <v>202.67119579854727</v>
      </c>
      <c r="AK152">
        <f>AJ152*(1+'RAW data extract'!AK$82)</f>
        <v>197.49602984763257</v>
      </c>
      <c r="AL152">
        <f>AK152*(1+'RAW data extract'!AL$82)</f>
        <v>191.81822804565596</v>
      </c>
      <c r="AM152">
        <f>AL152*(1+'RAW data extract'!AM$82)</f>
        <v>185.74941159364866</v>
      </c>
      <c r="AN152">
        <f>AM152*(1+'RAW data extract'!AN$82)</f>
        <v>179.58772586151574</v>
      </c>
      <c r="AO152">
        <f>AN152*(1+'RAW data extract'!AO$82)</f>
        <v>173.36420758134341</v>
      </c>
      <c r="AP152">
        <f>AO152*(1+'RAW data extract'!AP$82)</f>
        <v>167.14019215748078</v>
      </c>
      <c r="AQ152">
        <f>AP152*(1+'RAW data extract'!AQ$82)</f>
        <v>160.95170654048707</v>
      </c>
      <c r="AR152">
        <f>AQ152*(1+'RAW data extract'!AR$82)</f>
        <v>155.05889146327542</v>
      </c>
      <c r="AS152">
        <f>AR152*(1+'RAW data extract'!AS$82)</f>
        <v>149.2801134315059</v>
      </c>
      <c r="AT152">
        <f>AS152*(1+'RAW data extract'!AT$82)</f>
        <v>143.66185378357864</v>
      </c>
      <c r="AU152">
        <f>AT152*(1+'RAW data extract'!AU$82)</f>
        <v>138.04359413565138</v>
      </c>
      <c r="AV152">
        <f>AU152*(1+'RAW data extract'!AV$82)</f>
        <v>132.42533448772411</v>
      </c>
      <c r="AW152">
        <f>AV152*(1+'RAW data extract'!AW$82)</f>
        <v>126.80707483979687</v>
      </c>
      <c r="AX152">
        <f>AW152*(1+'RAW data extract'!AX$82)</f>
        <v>121.21139043309319</v>
      </c>
      <c r="AY152">
        <f>AX152*(1+'RAW data extract'!AY$82)</f>
        <v>115.56955886583361</v>
      </c>
      <c r="AZ152">
        <f>AY152*(1+'RAW data extract'!AZ$82)</f>
        <v>109.88610205888332</v>
      </c>
      <c r="BA152">
        <f>AZ152*(1+'RAW data extract'!BA$82)</f>
        <v>104.30114396334238</v>
      </c>
      <c r="BB152">
        <f>BA152*(1+'RAW data extract'!BB$82)</f>
        <v>98.65390899405422</v>
      </c>
      <c r="BC152">
        <f>BB152*(1+'RAW data extract'!BC$82)</f>
        <v>93.009407528870724</v>
      </c>
      <c r="BD152">
        <f>BC152*(1+'RAW data extract'!BD$82)</f>
        <v>87.378275560571041</v>
      </c>
      <c r="BE152">
        <f>BD152*(1+'RAW data extract'!BE$82)</f>
        <v>81.753550791816195</v>
      </c>
      <c r="BF152">
        <f>BE152*(1+'RAW data extract'!BF$82)</f>
        <v>81.753550791816195</v>
      </c>
      <c r="BG152">
        <f>BF152*(1+'RAW data extract'!BG$82)</f>
        <v>81.753550791816195</v>
      </c>
      <c r="BH152">
        <f>BG152*(1+'RAW data extract'!BH$82)</f>
        <v>81.753550791816195</v>
      </c>
    </row>
    <row r="153" spans="1:60" x14ac:dyDescent="0.3">
      <c r="A153" s="4" t="s">
        <v>9</v>
      </c>
      <c r="B153" s="4" t="s">
        <v>10</v>
      </c>
      <c r="C153" s="4" t="s">
        <v>42</v>
      </c>
      <c r="D153" s="4" t="s">
        <v>20</v>
      </c>
      <c r="E153" s="4" t="s">
        <v>13</v>
      </c>
      <c r="F153" s="4" t="s">
        <v>14</v>
      </c>
      <c r="G153" s="4" t="s">
        <v>14</v>
      </c>
      <c r="H153" s="4" t="s">
        <v>15</v>
      </c>
      <c r="I153" s="4" t="s">
        <v>16</v>
      </c>
      <c r="J153" s="8">
        <f>SUMIFS('Eurostat comsumption'!J$2:J$185,'Eurostat comsumption'!$C$2:$C$185,$C153,'Eurostat comsumption'!$D$2:$D$185,$D153)</f>
        <v>0</v>
      </c>
      <c r="K153" s="8">
        <f>SUMIFS('Eurostat comsumption'!K$2:K$185,'Eurostat comsumption'!$C$2:$C$185,$C153,'Eurostat comsumption'!$D$2:$D$185,$D153)</f>
        <v>14.8</v>
      </c>
      <c r="L153" s="8">
        <f>SUMIFS('Eurostat comsumption'!L$2:L$185,'Eurostat comsumption'!$C$2:$C$185,$C153,'Eurostat comsumption'!$D$2:$D$185,$D153)</f>
        <v>32.1</v>
      </c>
      <c r="M153" s="8">
        <f>SUMIFS('Eurostat comsumption'!M$2:M$185,'Eurostat comsumption'!$C$2:$C$185,$C153,'Eurostat comsumption'!$D$2:$D$185,$D153)</f>
        <v>66.2</v>
      </c>
      <c r="N153" s="8">
        <f>SUMIFS('Eurostat comsumption'!N$2:N$185,'Eurostat comsumption'!$C$2:$C$185,$C153,'Eurostat comsumption'!$D$2:$D$185,$D153)</f>
        <v>126.1</v>
      </c>
      <c r="O153" s="8">
        <f>SUMIFS('Eurostat comsumption'!O$2:O$185,'Eurostat comsumption'!$C$2:$C$185,$C153,'Eurostat comsumption'!$D$2:$D$185,$D153)</f>
        <v>151.9</v>
      </c>
      <c r="P153" s="8">
        <f>SUMIFS('Eurostat comsumption'!P$2:P$185,'Eurostat comsumption'!$C$2:$C$185,$C153,'Eurostat comsumption'!$D$2:$D$185,$D153)</f>
        <v>215.5</v>
      </c>
      <c r="Q153" s="8">
        <f>SUMIFS('Eurostat comsumption'!Q$2:Q$185,'Eurostat comsumption'!$C$2:$C$185,$C153,'Eurostat comsumption'!$D$2:$D$185,$D153)</f>
        <v>292.60000000000002</v>
      </c>
      <c r="R153" s="8">
        <f>SUMIFS('Eurostat comsumption'!R$2:R$185,'Eurostat comsumption'!$C$2:$C$185,$C153,'Eurostat comsumption'!$D$2:$D$185,$D153)</f>
        <v>340.40000000000003</v>
      </c>
      <c r="S153" s="8">
        <f>SUMIFS('Eurostat comsumption'!S$2:S$185,'Eurostat comsumption'!$C$2:$C$185,$C153,'Eurostat comsumption'!$D$2:$D$185,$D153)</f>
        <v>355.7</v>
      </c>
      <c r="T153" s="8">
        <f>SUMIFS('Eurostat comsumption'!T$2:T$185,'Eurostat comsumption'!$C$2:$C$185,$C153,'Eurostat comsumption'!$D$2:$D$185,$D153)</f>
        <v>376.79999999999995</v>
      </c>
      <c r="U153" s="8">
        <f>SUMIFS('Eurostat comsumption'!U$2:U$185,'Eurostat comsumption'!$C$2:$C$185,$C153,'Eurostat comsumption'!$D$2:$D$185,$D153)</f>
        <v>404.79999999999995</v>
      </c>
      <c r="V153" s="8">
        <f>SUMIFS('Eurostat comsumption'!V$2:V$185,'Eurostat comsumption'!$C$2:$C$185,$C153,'Eurostat comsumption'!$D$2:$D$185,$D153)</f>
        <v>507.20000000000005</v>
      </c>
      <c r="W153" s="8">
        <f>SUMIFS('Eurostat comsumption'!W$2:W$185,'Eurostat comsumption'!$C$2:$C$185,$C153,'Eurostat comsumption'!$D$2:$D$185,$D153)</f>
        <v>605.5</v>
      </c>
      <c r="X153" s="8">
        <f>SUMIFS('Eurostat comsumption'!X$2:X$185,'Eurostat comsumption'!$C$2:$C$185,$C153,'Eurostat comsumption'!$D$2:$D$185,$D153)</f>
        <v>803.1</v>
      </c>
      <c r="Y153" s="8">
        <f>SUMIFS('Eurostat comsumption'!Y$2:Y$185,'Eurostat comsumption'!$C$2:$C$185,$C153,'Eurostat comsumption'!$D$2:$D$185,$D153)</f>
        <v>950.90000000000009</v>
      </c>
      <c r="Z153" s="8">
        <f>SUMIFS('Eurostat comsumption'!Z$2:Z$185,'Eurostat comsumption'!$C$2:$C$185,$C153,'Eurostat comsumption'!$D$2:$D$185,$D153)</f>
        <v>1201.8999999999999</v>
      </c>
      <c r="AA153">
        <f>Z153*(1+'RAW data extract'!AA$82)</f>
        <v>1192.5675844236505</v>
      </c>
      <c r="AB153">
        <f>AA153*(1+'RAW data extract'!AB$82)</f>
        <v>1183.8212892010758</v>
      </c>
      <c r="AC153">
        <f>AB153*(1+'RAW data extract'!AC$82)</f>
        <v>1174.0760467843274</v>
      </c>
      <c r="AD153">
        <f>AC153*(1+'RAW data extract'!AD$82)</f>
        <v>1163.5660024961774</v>
      </c>
      <c r="AE153">
        <f>AD153*(1+'RAW data extract'!AE$82)</f>
        <v>1150.5845909951477</v>
      </c>
      <c r="AF153">
        <f>AE153*(1+'RAW data extract'!AF$82)</f>
        <v>1136.9589324115675</v>
      </c>
      <c r="AG153">
        <f>AF153*(1+'RAW data extract'!AG$82)</f>
        <v>1122.412758566526</v>
      </c>
      <c r="AH153">
        <f>AG153*(1+'RAW data extract'!AH$82)</f>
        <v>1105.5028025191584</v>
      </c>
      <c r="AI153">
        <f>AH153*(1+'RAW data extract'!AI$82)</f>
        <v>1085.8450605891016</v>
      </c>
      <c r="AJ153">
        <f>AI153*(1+'RAW data extract'!AJ$82)</f>
        <v>1063.2497172862245</v>
      </c>
      <c r="AK153">
        <f>AJ153*(1+'RAW data extract'!AK$82)</f>
        <v>1036.0998615184183</v>
      </c>
      <c r="AL153">
        <f>AK153*(1+'RAW data extract'!AL$82)</f>
        <v>1006.3130872460669</v>
      </c>
      <c r="AM153">
        <f>AL153*(1+'RAW data extract'!AM$82)</f>
        <v>974.47497946052533</v>
      </c>
      <c r="AN153">
        <f>AM153*(1+'RAW data extract'!AN$82)</f>
        <v>942.14966264930513</v>
      </c>
      <c r="AO153">
        <f>AN153*(1+'RAW data extract'!AO$82)</f>
        <v>909.49996111748885</v>
      </c>
      <c r="AP153">
        <f>AO153*(1+'RAW data extract'!AP$82)</f>
        <v>876.84765148003589</v>
      </c>
      <c r="AQ153">
        <f>AP153*(1+'RAW data extract'!AQ$82)</f>
        <v>844.38173762990596</v>
      </c>
      <c r="AR153">
        <f>AQ153*(1+'RAW data extract'!AR$82)</f>
        <v>813.46696486124301</v>
      </c>
      <c r="AS153">
        <f>AR153*(1+'RAW data extract'!AS$82)</f>
        <v>783.15045104027502</v>
      </c>
      <c r="AT153">
        <f>AS153*(1+'RAW data extract'!AT$82)</f>
        <v>753.67604566775742</v>
      </c>
      <c r="AU153">
        <f>AT153*(1+'RAW data extract'!AU$82)</f>
        <v>724.20164029523983</v>
      </c>
      <c r="AV153">
        <f>AU153*(1+'RAW data extract'!AV$82)</f>
        <v>694.72723492272223</v>
      </c>
      <c r="AW153">
        <f>AV153*(1+'RAW data extract'!AW$82)</f>
        <v>665.25282955020475</v>
      </c>
      <c r="AX153">
        <f>AW153*(1+'RAW data extract'!AX$82)</f>
        <v>635.89685797265281</v>
      </c>
      <c r="AY153">
        <f>AX153*(1+'RAW data extract'!AY$82)</f>
        <v>606.29879005170437</v>
      </c>
      <c r="AZ153">
        <f>AY153*(1+'RAW data extract'!AZ$82)</f>
        <v>576.48234860136142</v>
      </c>
      <c r="BA153">
        <f>AZ153*(1+'RAW data extract'!BA$82)</f>
        <v>547.18264919049</v>
      </c>
      <c r="BB153">
        <f>BA153*(1+'RAW data extract'!BB$82)</f>
        <v>517.55623404606638</v>
      </c>
      <c r="BC153">
        <f>BB153*(1+'RAW data extract'!BC$82)</f>
        <v>487.94415935813947</v>
      </c>
      <c r="BD153">
        <f>BC153*(1+'RAW data extract'!BD$82)</f>
        <v>458.40222346682827</v>
      </c>
      <c r="BE153">
        <f>BD153*(1+'RAW data extract'!BE$82)</f>
        <v>428.89390090215591</v>
      </c>
      <c r="BF153">
        <f>BE153*(1+'RAW data extract'!BF$82)</f>
        <v>428.89390090215591</v>
      </c>
      <c r="BG153">
        <f>BF153*(1+'RAW data extract'!BG$82)</f>
        <v>428.89390090215591</v>
      </c>
      <c r="BH153">
        <f>BG153*(1+'RAW data extract'!BH$82)</f>
        <v>428.89390090215591</v>
      </c>
    </row>
    <row r="154" spans="1:60" x14ac:dyDescent="0.3">
      <c r="A154" s="4" t="s">
        <v>9</v>
      </c>
      <c r="B154" s="4" t="s">
        <v>10</v>
      </c>
      <c r="C154" s="4" t="s">
        <v>42</v>
      </c>
      <c r="D154" s="4" t="s">
        <v>21</v>
      </c>
      <c r="E154" s="4" t="s">
        <v>13</v>
      </c>
      <c r="F154" s="4" t="s">
        <v>14</v>
      </c>
      <c r="G154" s="4" t="s">
        <v>14</v>
      </c>
      <c r="H154" s="4" t="s">
        <v>15</v>
      </c>
      <c r="I154" s="4" t="s">
        <v>16</v>
      </c>
      <c r="J154" s="8">
        <f>SUMIFS('Eurostat comsumption'!J$2:J$185,'Eurostat comsumption'!$C$2:$C$185,$C154,'Eurostat comsumption'!$D$2:$D$185,$D154)</f>
        <v>0</v>
      </c>
      <c r="K154" s="8">
        <f>SUMIFS('Eurostat comsumption'!K$2:K$185,'Eurostat comsumption'!$C$2:$C$185,$C154,'Eurostat comsumption'!$D$2:$D$185,$D154)</f>
        <v>0</v>
      </c>
      <c r="L154" s="8">
        <f>SUMIFS('Eurostat comsumption'!L$2:L$185,'Eurostat comsumption'!$C$2:$C$185,$C154,'Eurostat comsumption'!$D$2:$D$185,$D154)</f>
        <v>0</v>
      </c>
      <c r="M154" s="8">
        <f>SUMIFS('Eurostat comsumption'!M$2:M$185,'Eurostat comsumption'!$C$2:$C$185,$C154,'Eurostat comsumption'!$D$2:$D$185,$D154)</f>
        <v>0</v>
      </c>
      <c r="N154" s="8">
        <f>SUMIFS('Eurostat comsumption'!N$2:N$185,'Eurostat comsumption'!$C$2:$C$185,$C154,'Eurostat comsumption'!$D$2:$D$185,$D154)</f>
        <v>0</v>
      </c>
      <c r="O154" s="8">
        <f>SUMIFS('Eurostat comsumption'!O$2:O$185,'Eurostat comsumption'!$C$2:$C$185,$C154,'Eurostat comsumption'!$D$2:$D$185,$D154)</f>
        <v>0</v>
      </c>
      <c r="P154" s="8">
        <f>SUMIFS('Eurostat comsumption'!P$2:P$185,'Eurostat comsumption'!$C$2:$C$185,$C154,'Eurostat comsumption'!$D$2:$D$185,$D154)</f>
        <v>0</v>
      </c>
      <c r="Q154" s="8">
        <f>SUMIFS('Eurostat comsumption'!Q$2:Q$185,'Eurostat comsumption'!$C$2:$C$185,$C154,'Eurostat comsumption'!$D$2:$D$185,$D154)</f>
        <v>0</v>
      </c>
      <c r="R154" s="8">
        <f>SUMIFS('Eurostat comsumption'!R$2:R$185,'Eurostat comsumption'!$C$2:$C$185,$C154,'Eurostat comsumption'!$D$2:$D$185,$D154)</f>
        <v>0</v>
      </c>
      <c r="S154" s="8">
        <f>SUMIFS('Eurostat comsumption'!S$2:S$185,'Eurostat comsumption'!$C$2:$C$185,$C154,'Eurostat comsumption'!$D$2:$D$185,$D154)</f>
        <v>0</v>
      </c>
      <c r="T154" s="8">
        <f>SUMIFS('Eurostat comsumption'!T$2:T$185,'Eurostat comsumption'!$C$2:$C$185,$C154,'Eurostat comsumption'!$D$2:$D$185,$D154)</f>
        <v>0</v>
      </c>
      <c r="U154" s="8">
        <f>SUMIFS('Eurostat comsumption'!U$2:U$185,'Eurostat comsumption'!$C$2:$C$185,$C154,'Eurostat comsumption'!$D$2:$D$185,$D154)</f>
        <v>0</v>
      </c>
      <c r="V154" s="8">
        <f>SUMIFS('Eurostat comsumption'!V$2:V$185,'Eurostat comsumption'!$C$2:$C$185,$C154,'Eurostat comsumption'!$D$2:$D$185,$D154)</f>
        <v>0</v>
      </c>
      <c r="W154" s="8">
        <f>SUMIFS('Eurostat comsumption'!W$2:W$185,'Eurostat comsumption'!$C$2:$C$185,$C154,'Eurostat comsumption'!$D$2:$D$185,$D154)</f>
        <v>0</v>
      </c>
      <c r="X154" s="8">
        <f>SUMIFS('Eurostat comsumption'!X$2:X$185,'Eurostat comsumption'!$C$2:$C$185,$C154,'Eurostat comsumption'!$D$2:$D$185,$D154)</f>
        <v>0</v>
      </c>
      <c r="Y154" s="8">
        <f>SUMIFS('Eurostat comsumption'!Y$2:Y$185,'Eurostat comsumption'!$C$2:$C$185,$C154,'Eurostat comsumption'!$D$2:$D$185,$D154)</f>
        <v>0</v>
      </c>
      <c r="Z154" s="8">
        <f>SUMIFS('Eurostat comsumption'!Z$2:Z$185,'Eurostat comsumption'!$C$2:$C$185,$C154,'Eurostat comsumption'!$D$2:$D$185,$D154)</f>
        <v>0</v>
      </c>
      <c r="AA154">
        <f>Z154*(1+'RAW data extract'!AA$82)</f>
        <v>0</v>
      </c>
      <c r="AB154">
        <f>AA154*(1+'RAW data extract'!AB$82)</f>
        <v>0</v>
      </c>
      <c r="AC154">
        <f>AB154*(1+'RAW data extract'!AC$82)</f>
        <v>0</v>
      </c>
      <c r="AD154">
        <f>AC154*(1+'RAW data extract'!AD$82)</f>
        <v>0</v>
      </c>
      <c r="AE154">
        <f>AD154*(1+'RAW data extract'!AE$82)</f>
        <v>0</v>
      </c>
      <c r="AF154">
        <f>AE154*(1+'RAW data extract'!AF$82)</f>
        <v>0</v>
      </c>
      <c r="AG154">
        <f>AF154*(1+'RAW data extract'!AG$82)</f>
        <v>0</v>
      </c>
      <c r="AH154">
        <f>AG154*(1+'RAW data extract'!AH$82)</f>
        <v>0</v>
      </c>
      <c r="AI154">
        <f>AH154*(1+'RAW data extract'!AI$82)</f>
        <v>0</v>
      </c>
      <c r="AJ154">
        <f>AI154*(1+'RAW data extract'!AJ$82)</f>
        <v>0</v>
      </c>
      <c r="AK154">
        <f>AJ154*(1+'RAW data extract'!AK$82)</f>
        <v>0</v>
      </c>
      <c r="AL154">
        <f>AK154*(1+'RAW data extract'!AL$82)</f>
        <v>0</v>
      </c>
      <c r="AM154">
        <f>AL154*(1+'RAW data extract'!AM$82)</f>
        <v>0</v>
      </c>
      <c r="AN154">
        <f>AM154*(1+'RAW data extract'!AN$82)</f>
        <v>0</v>
      </c>
      <c r="AO154">
        <f>AN154*(1+'RAW data extract'!AO$82)</f>
        <v>0</v>
      </c>
      <c r="AP154">
        <f>AO154*(1+'RAW data extract'!AP$82)</f>
        <v>0</v>
      </c>
      <c r="AQ154">
        <f>AP154*(1+'RAW data extract'!AQ$82)</f>
        <v>0</v>
      </c>
      <c r="AR154">
        <f>AQ154*(1+'RAW data extract'!AR$82)</f>
        <v>0</v>
      </c>
      <c r="AS154">
        <f>AR154*(1+'RAW data extract'!AS$82)</f>
        <v>0</v>
      </c>
      <c r="AT154">
        <f>AS154*(1+'RAW data extract'!AT$82)</f>
        <v>0</v>
      </c>
      <c r="AU154">
        <f>AT154*(1+'RAW data extract'!AU$82)</f>
        <v>0</v>
      </c>
      <c r="AV154">
        <f>AU154*(1+'RAW data extract'!AV$82)</f>
        <v>0</v>
      </c>
      <c r="AW154">
        <f>AV154*(1+'RAW data extract'!AW$82)</f>
        <v>0</v>
      </c>
      <c r="AX154">
        <f>AW154*(1+'RAW data extract'!AX$82)</f>
        <v>0</v>
      </c>
      <c r="AY154">
        <f>AX154*(1+'RAW data extract'!AY$82)</f>
        <v>0</v>
      </c>
      <c r="AZ154">
        <f>AY154*(1+'RAW data extract'!AZ$82)</f>
        <v>0</v>
      </c>
      <c r="BA154">
        <f>AZ154*(1+'RAW data extract'!BA$82)</f>
        <v>0</v>
      </c>
      <c r="BB154">
        <f>BA154*(1+'RAW data extract'!BB$82)</f>
        <v>0</v>
      </c>
      <c r="BC154">
        <f>BB154*(1+'RAW data extract'!BC$82)</f>
        <v>0</v>
      </c>
      <c r="BD154">
        <f>BC154*(1+'RAW data extract'!BD$82)</f>
        <v>0</v>
      </c>
      <c r="BE154">
        <f>BD154*(1+'RAW data extract'!BE$82)</f>
        <v>0</v>
      </c>
      <c r="BF154">
        <f>BE154*(1+'RAW data extract'!BF$82)</f>
        <v>0</v>
      </c>
      <c r="BG154">
        <f>BF154*(1+'RAW data extract'!BG$82)</f>
        <v>0</v>
      </c>
      <c r="BH154">
        <f>BG154*(1+'RAW data extract'!BH$82)</f>
        <v>0</v>
      </c>
    </row>
    <row r="155" spans="1:60" x14ac:dyDescent="0.3">
      <c r="A155" s="4" t="s">
        <v>9</v>
      </c>
      <c r="B155" s="4" t="s">
        <v>10</v>
      </c>
      <c r="C155" s="4" t="s">
        <v>42</v>
      </c>
      <c r="D155" s="4" t="s">
        <v>22</v>
      </c>
      <c r="E155" s="4" t="s">
        <v>13</v>
      </c>
      <c r="F155" s="4" t="s">
        <v>14</v>
      </c>
      <c r="G155" s="4" t="s">
        <v>14</v>
      </c>
      <c r="H155" s="4" t="s">
        <v>15</v>
      </c>
      <c r="I155" s="4" t="s">
        <v>16</v>
      </c>
      <c r="J155" s="8">
        <f>SUMIFS('Eurostat comsumption'!J$2:J$185,'Eurostat comsumption'!$C$2:$C$185,$C155,'Eurostat comsumption'!$D$2:$D$185,$D155)</f>
        <v>7907.2</v>
      </c>
      <c r="K155" s="8">
        <f>SUMIFS('Eurostat comsumption'!K$2:K$185,'Eurostat comsumption'!$C$2:$C$185,$C155,'Eurostat comsumption'!$D$2:$D$185,$D155)</f>
        <v>7894</v>
      </c>
      <c r="L155" s="8">
        <f>SUMIFS('Eurostat comsumption'!L$2:L$185,'Eurostat comsumption'!$C$2:$C$185,$C155,'Eurostat comsumption'!$D$2:$D$185,$D155)</f>
        <v>7783.4</v>
      </c>
      <c r="M155" s="8">
        <f>SUMIFS('Eurostat comsumption'!M$2:M$185,'Eurostat comsumption'!$C$2:$C$185,$C155,'Eurostat comsumption'!$D$2:$D$185,$D155)</f>
        <v>7855.9</v>
      </c>
      <c r="N155" s="8">
        <f>SUMIFS('Eurostat comsumption'!N$2:N$185,'Eurostat comsumption'!$C$2:$C$185,$C155,'Eurostat comsumption'!$D$2:$D$185,$D155)</f>
        <v>8096.1</v>
      </c>
      <c r="O155" s="8">
        <f>SUMIFS('Eurostat comsumption'!O$2:O$185,'Eurostat comsumption'!$C$2:$C$185,$C155,'Eurostat comsumption'!$D$2:$D$185,$D155)</f>
        <v>8216.7000000000007</v>
      </c>
      <c r="P155" s="8">
        <f>SUMIFS('Eurostat comsumption'!P$2:P$185,'Eurostat comsumption'!$C$2:$C$185,$C155,'Eurostat comsumption'!$D$2:$D$185,$D155)</f>
        <v>8210.2999999999993</v>
      </c>
      <c r="Q155" s="8">
        <f>SUMIFS('Eurostat comsumption'!Q$2:Q$185,'Eurostat comsumption'!$C$2:$C$185,$C155,'Eurostat comsumption'!$D$2:$D$185,$D155)</f>
        <v>8286.7999999999993</v>
      </c>
      <c r="R155" s="8">
        <f>SUMIFS('Eurostat comsumption'!R$2:R$185,'Eurostat comsumption'!$C$2:$C$185,$C155,'Eurostat comsumption'!$D$2:$D$185,$D155)</f>
        <v>8134.2</v>
      </c>
      <c r="S155" s="8">
        <f>SUMIFS('Eurostat comsumption'!S$2:S$185,'Eurostat comsumption'!$C$2:$C$185,$C155,'Eurostat comsumption'!$D$2:$D$185,$D155)</f>
        <v>7868.5</v>
      </c>
      <c r="T155" s="8">
        <f>SUMIFS('Eurostat comsumption'!T$2:T$185,'Eurostat comsumption'!$C$2:$C$185,$C155,'Eurostat comsumption'!$D$2:$D$185,$D155)</f>
        <v>7958.7</v>
      </c>
      <c r="U155" s="8">
        <f>SUMIFS('Eurostat comsumption'!U$2:U$185,'Eurostat comsumption'!$C$2:$C$185,$C155,'Eurostat comsumption'!$D$2:$D$185,$D155)</f>
        <v>7783.3</v>
      </c>
      <c r="V155" s="8">
        <f>SUMIFS('Eurostat comsumption'!V$2:V$185,'Eurostat comsumption'!$C$2:$C$185,$C155,'Eurostat comsumption'!$D$2:$D$185,$D155)</f>
        <v>7436.5</v>
      </c>
      <c r="W155" s="8">
        <f>SUMIFS('Eurostat comsumption'!W$2:W$185,'Eurostat comsumption'!$C$2:$C$185,$C155,'Eurostat comsumption'!$D$2:$D$185,$D155)</f>
        <v>7347.5</v>
      </c>
      <c r="X155" s="8">
        <f>SUMIFS('Eurostat comsumption'!X$2:X$185,'Eurostat comsumption'!$C$2:$C$185,$C155,'Eurostat comsumption'!$D$2:$D$185,$D155)</f>
        <v>7377.1</v>
      </c>
      <c r="Y155" s="8">
        <f>SUMIFS('Eurostat comsumption'!Y$2:Y$185,'Eurostat comsumption'!$C$2:$C$185,$C155,'Eurostat comsumption'!$D$2:$D$185,$D155)</f>
        <v>7308.1</v>
      </c>
      <c r="Z155" s="8">
        <f>SUMIFS('Eurostat comsumption'!Z$2:Z$185,'Eurostat comsumption'!$C$2:$C$185,$C155,'Eurostat comsumption'!$D$2:$D$185,$D155)</f>
        <v>7488.2</v>
      </c>
      <c r="AA155">
        <f>Z155*(1+'RAW data extract'!AA$82)</f>
        <v>7430.0562323664044</v>
      </c>
      <c r="AB155">
        <f>AA155*(1+'RAW data extract'!AB$82)</f>
        <v>7375.5641715579477</v>
      </c>
      <c r="AC155">
        <f>AB155*(1+'RAW data extract'!AC$82)</f>
        <v>7314.8483680259606</v>
      </c>
      <c r="AD155">
        <f>AC155*(1+'RAW data extract'!AD$82)</f>
        <v>7249.3676178483038</v>
      </c>
      <c r="AE155">
        <f>AD155*(1+'RAW data extract'!AE$82)</f>
        <v>7168.4895035276359</v>
      </c>
      <c r="AF155">
        <f>AE155*(1+'RAW data extract'!AF$82)</f>
        <v>7083.5975353060157</v>
      </c>
      <c r="AG155">
        <f>AF155*(1+'RAW data extract'!AG$82)</f>
        <v>6992.970478989816</v>
      </c>
      <c r="AH155">
        <f>AG155*(1+'RAW data extract'!AH$82)</f>
        <v>6887.6163456393724</v>
      </c>
      <c r="AI155">
        <f>AH155*(1+'RAW data extract'!AI$82)</f>
        <v>6765.1426763485397</v>
      </c>
      <c r="AJ155">
        <f>AI155*(1+'RAW data extract'!AJ$82)</f>
        <v>6624.366863285386</v>
      </c>
      <c r="AK155">
        <f>AJ155*(1+'RAW data extract'!AK$82)</f>
        <v>6455.2150620036773</v>
      </c>
      <c r="AL155">
        <f>AK155*(1+'RAW data extract'!AL$82)</f>
        <v>6269.6344620317814</v>
      </c>
      <c r="AM155">
        <f>AL155*(1+'RAW data extract'!AM$82)</f>
        <v>6071.2734347252735</v>
      </c>
      <c r="AN155">
        <f>AM155*(1+'RAW data extract'!AN$82)</f>
        <v>5869.876948041041</v>
      </c>
      <c r="AO155">
        <f>AN155*(1+'RAW data extract'!AO$82)</f>
        <v>5666.4594465762384</v>
      </c>
      <c r="AP155">
        <f>AO155*(1+'RAW data extract'!AP$82)</f>
        <v>5463.0256958256141</v>
      </c>
      <c r="AQ155">
        <f>AP155*(1+'RAW data extract'!AQ$82)</f>
        <v>5260.7532471256036</v>
      </c>
      <c r="AR155">
        <f>AQ155*(1+'RAW data extract'!AR$82)</f>
        <v>5068.1448758415518</v>
      </c>
      <c r="AS155">
        <f>AR155*(1+'RAW data extract'!AS$82)</f>
        <v>4879.2638384888833</v>
      </c>
      <c r="AT155">
        <f>AS155*(1+'RAW data extract'!AT$82)</f>
        <v>4695.6293911051689</v>
      </c>
      <c r="AU155">
        <f>AT155*(1+'RAW data extract'!AU$82)</f>
        <v>4511.9949437214545</v>
      </c>
      <c r="AV155">
        <f>AU155*(1+'RAW data extract'!AV$82)</f>
        <v>4328.3604963377402</v>
      </c>
      <c r="AW155">
        <f>AV155*(1+'RAW data extract'!AW$82)</f>
        <v>4144.7260489540267</v>
      </c>
      <c r="AX155">
        <f>AW155*(1+'RAW data extract'!AX$82)</f>
        <v>3961.8294798825359</v>
      </c>
      <c r="AY155">
        <f>AX155*(1+'RAW data extract'!AY$82)</f>
        <v>3777.4245774733122</v>
      </c>
      <c r="AZ155">
        <f>AY155*(1+'RAW data extract'!AZ$82)</f>
        <v>3591.6591420223949</v>
      </c>
      <c r="BA155">
        <f>AZ155*(1+'RAW data extract'!BA$82)</f>
        <v>3409.1131655447448</v>
      </c>
      <c r="BB155">
        <f>BA155*(1+'RAW data extract'!BB$82)</f>
        <v>3224.5316513717917</v>
      </c>
      <c r="BC155">
        <f>BB155*(1+'RAW data extract'!BC$82)</f>
        <v>3040.0394825739431</v>
      </c>
      <c r="BD155">
        <f>BC155*(1+'RAW data extract'!BD$82)</f>
        <v>2855.9842996624557</v>
      </c>
      <c r="BE155">
        <f>BD155*(1+'RAW data extract'!BE$82)</f>
        <v>2672.1385379278854</v>
      </c>
      <c r="BF155">
        <f>BE155*(1+'RAW data extract'!BF$82)</f>
        <v>2672.1385379278854</v>
      </c>
      <c r="BG155">
        <f>BF155*(1+'RAW data extract'!BG$82)</f>
        <v>2672.1385379278854</v>
      </c>
      <c r="BH155">
        <f>BG155*(1+'RAW data extract'!BH$82)</f>
        <v>2672.1385379278854</v>
      </c>
    </row>
    <row r="156" spans="1:60" x14ac:dyDescent="0.3">
      <c r="A156" s="4" t="s">
        <v>9</v>
      </c>
      <c r="B156" s="4" t="s">
        <v>10</v>
      </c>
      <c r="C156" s="4" t="s">
        <v>10</v>
      </c>
      <c r="D156" s="4" t="s">
        <v>12</v>
      </c>
      <c r="E156" s="4" t="s">
        <v>13</v>
      </c>
      <c r="F156" s="4" t="s">
        <v>14</v>
      </c>
      <c r="G156" s="4" t="s">
        <v>14</v>
      </c>
      <c r="H156" s="4" t="s">
        <v>15</v>
      </c>
      <c r="I156" s="4" t="s">
        <v>16</v>
      </c>
      <c r="J156" s="8">
        <f>SUMIFS('Eurostat comsumption'!J$2:J$185,'Eurostat comsumption'!$C$2:$C$185,$C156,'Eurostat comsumption'!$D$2:$D$185,$D156)</f>
        <v>52895.5</v>
      </c>
      <c r="K156" s="8">
        <f>SUMIFS('Eurostat comsumption'!K$2:K$185,'Eurostat comsumption'!$C$2:$C$185,$C156,'Eurostat comsumption'!$D$2:$D$185,$D156)</f>
        <v>52333.9</v>
      </c>
      <c r="L156" s="8">
        <f>SUMIFS('Eurostat comsumption'!L$2:L$185,'Eurostat comsumption'!$C$2:$C$185,$C156,'Eurostat comsumption'!$D$2:$D$185,$D156)</f>
        <v>52619.1</v>
      </c>
      <c r="M156" s="8">
        <f>SUMIFS('Eurostat comsumption'!M$2:M$185,'Eurostat comsumption'!$C$2:$C$185,$C156,'Eurostat comsumption'!$D$2:$D$185,$D156)</f>
        <v>53233.3</v>
      </c>
      <c r="N156" s="8">
        <f>SUMIFS('Eurostat comsumption'!N$2:N$185,'Eurostat comsumption'!$C$2:$C$185,$C156,'Eurostat comsumption'!$D$2:$D$185,$D156)</f>
        <v>54273.7</v>
      </c>
      <c r="O156" s="8">
        <f>SUMIFS('Eurostat comsumption'!O$2:O$185,'Eurostat comsumption'!$C$2:$C$185,$C156,'Eurostat comsumption'!$D$2:$D$185,$D156)</f>
        <v>55492.1</v>
      </c>
      <c r="P156" s="8">
        <f>SUMIFS('Eurostat comsumption'!P$2:P$185,'Eurostat comsumption'!$C$2:$C$185,$C156,'Eurostat comsumption'!$D$2:$D$185,$D156)</f>
        <v>56222.3</v>
      </c>
      <c r="Q156" s="8">
        <f>SUMIFS('Eurostat comsumption'!Q$2:Q$185,'Eurostat comsumption'!$C$2:$C$185,$C156,'Eurostat comsumption'!$D$2:$D$185,$D156)</f>
        <v>56541.4</v>
      </c>
      <c r="R156" s="8">
        <f>SUMIFS('Eurostat comsumption'!R$2:R$185,'Eurostat comsumption'!$C$2:$C$185,$C156,'Eurostat comsumption'!$D$2:$D$185,$D156)</f>
        <v>54361.9</v>
      </c>
      <c r="S156" s="8">
        <f>SUMIFS('Eurostat comsumption'!S$2:S$185,'Eurostat comsumption'!$C$2:$C$185,$C156,'Eurostat comsumption'!$D$2:$D$185,$D156)</f>
        <v>52382</v>
      </c>
      <c r="T156" s="8">
        <f>SUMIFS('Eurostat comsumption'!T$2:T$185,'Eurostat comsumption'!$C$2:$C$185,$C156,'Eurostat comsumption'!$D$2:$D$185,$D156)</f>
        <v>51386.7</v>
      </c>
      <c r="U156" s="8">
        <f>SUMIFS('Eurostat comsumption'!U$2:U$185,'Eurostat comsumption'!$C$2:$C$185,$C156,'Eurostat comsumption'!$D$2:$D$185,$D156)</f>
        <v>51317.5</v>
      </c>
      <c r="V156" s="8">
        <f>SUMIFS('Eurostat comsumption'!V$2:V$185,'Eurostat comsumption'!$C$2:$C$185,$C156,'Eurostat comsumption'!$D$2:$D$185,$D156)</f>
        <v>50809.7</v>
      </c>
      <c r="W156" s="8">
        <f>SUMIFS('Eurostat comsumption'!W$2:W$185,'Eurostat comsumption'!$C$2:$C$185,$C156,'Eurostat comsumption'!$D$2:$D$185,$D156)</f>
        <v>50461.2</v>
      </c>
      <c r="X156" s="8">
        <f>SUMIFS('Eurostat comsumption'!X$2:X$185,'Eurostat comsumption'!$C$2:$C$185,$C156,'Eurostat comsumption'!$D$2:$D$185,$D156)</f>
        <v>51080.2</v>
      </c>
      <c r="Y156" s="8">
        <f>SUMIFS('Eurostat comsumption'!Y$2:Y$185,'Eurostat comsumption'!$C$2:$C$185,$C156,'Eurostat comsumption'!$D$2:$D$185,$D156)</f>
        <v>51639.7</v>
      </c>
      <c r="Z156" s="8">
        <f>SUMIFS('Eurostat comsumption'!Z$2:Z$185,'Eurostat comsumption'!$C$2:$C$185,$C156,'Eurostat comsumption'!$D$2:$D$185,$D156)</f>
        <v>52601</v>
      </c>
      <c r="AA156">
        <f>Z156*(1+'RAW data extract'!AA$82)</f>
        <v>52192.568024185413</v>
      </c>
      <c r="AB156">
        <f>AA156*(1+'RAW data extract'!AB$82)</f>
        <v>51809.78753079773</v>
      </c>
      <c r="AC156">
        <f>AB156*(1+'RAW data extract'!AC$82)</f>
        <v>51383.288241037037</v>
      </c>
      <c r="AD156">
        <f>AC156*(1+'RAW data extract'!AD$82)</f>
        <v>50923.317495050695</v>
      </c>
      <c r="AE156">
        <f>AD156*(1+'RAW data extract'!AE$82)</f>
        <v>50355.187678621987</v>
      </c>
      <c r="AF156">
        <f>AE156*(1+'RAW data extract'!AF$82)</f>
        <v>49758.862470905115</v>
      </c>
      <c r="AG156">
        <f>AF156*(1+'RAW data extract'!AG$82)</f>
        <v>49122.251030333493</v>
      </c>
      <c r="AH156">
        <f>AG156*(1+'RAW data extract'!AH$82)</f>
        <v>48382.188963566223</v>
      </c>
      <c r="AI156">
        <f>AH156*(1+'RAW data extract'!AI$82)</f>
        <v>47521.870398575025</v>
      </c>
      <c r="AJ156">
        <f>AI156*(1+'RAW data extract'!AJ$82)</f>
        <v>46532.988084676494</v>
      </c>
      <c r="AK156">
        <f>AJ156*(1+'RAW data extract'!AK$82)</f>
        <v>45344.778114427412</v>
      </c>
      <c r="AL156">
        <f>AK156*(1+'RAW data extract'!AL$82)</f>
        <v>44041.163742599514</v>
      </c>
      <c r="AM156">
        <f>AL156*(1+'RAW data extract'!AM$82)</f>
        <v>42647.77302155178</v>
      </c>
      <c r="AN156">
        <f>AM156*(1+'RAW data extract'!AN$82)</f>
        <v>41233.059659718849</v>
      </c>
      <c r="AO156">
        <f>AN156*(1+'RAW data extract'!AO$82)</f>
        <v>39804.149642017655</v>
      </c>
      <c r="AP156">
        <f>AO156*(1+'RAW data extract'!AP$82)</f>
        <v>38375.125480906361</v>
      </c>
      <c r="AQ156">
        <f>AP156*(1+'RAW data extract'!AQ$82)</f>
        <v>36954.258907621828</v>
      </c>
      <c r="AR156">
        <f>AQ156*(1+'RAW data extract'!AR$82)</f>
        <v>35601.277825664562</v>
      </c>
      <c r="AS156">
        <f>AR156*(1+'RAW data extract'!AS$82)</f>
        <v>34274.479470146849</v>
      </c>
      <c r="AT156">
        <f>AS156*(1+'RAW data extract'!AT$82)</f>
        <v>32984.535883326149</v>
      </c>
      <c r="AU156">
        <f>AT156*(1+'RAW data extract'!AU$82)</f>
        <v>31694.592296505449</v>
      </c>
      <c r="AV156">
        <f>AU156*(1+'RAW data extract'!AV$82)</f>
        <v>30404.648709684749</v>
      </c>
      <c r="AW156">
        <f>AV156*(1+'RAW data extract'!AW$82)</f>
        <v>29114.705122864056</v>
      </c>
      <c r="AX156">
        <f>AW156*(1+'RAW data extract'!AX$82)</f>
        <v>27829.944775954322</v>
      </c>
      <c r="AY156">
        <f>AX156*(1+'RAW data extract'!AY$82)</f>
        <v>26534.589113495043</v>
      </c>
      <c r="AZ156">
        <f>AY156*(1+'RAW data extract'!AZ$82)</f>
        <v>25229.676361411272</v>
      </c>
      <c r="BA156">
        <f>AZ156*(1+'RAW data extract'!BA$82)</f>
        <v>23947.378758689538</v>
      </c>
      <c r="BB156">
        <f>BA156*(1+'RAW data extract'!BB$82)</f>
        <v>22650.782483615218</v>
      </c>
      <c r="BC156">
        <f>BB156*(1+'RAW data extract'!BC$82)</f>
        <v>21354.813816787992</v>
      </c>
      <c r="BD156">
        <f>BC156*(1+'RAW data extract'!BD$82)</f>
        <v>20061.914765436915</v>
      </c>
      <c r="BE156">
        <f>BD156*(1+'RAW data extract'!BE$82)</f>
        <v>18770.486797033278</v>
      </c>
      <c r="BF156">
        <f>BE156*(1+'RAW data extract'!BF$82)</f>
        <v>18770.486797033278</v>
      </c>
      <c r="BG156">
        <f>BF156*(1+'RAW data extract'!BG$82)</f>
        <v>18770.486797033278</v>
      </c>
      <c r="BH156">
        <f>BG156*(1+'RAW data extract'!BH$82)</f>
        <v>18770.486797033278</v>
      </c>
    </row>
    <row r="157" spans="1:60" x14ac:dyDescent="0.3">
      <c r="A157" s="4" t="s">
        <v>9</v>
      </c>
      <c r="B157" s="4" t="s">
        <v>10</v>
      </c>
      <c r="C157" s="4" t="s">
        <v>10</v>
      </c>
      <c r="D157" s="4" t="s">
        <v>17</v>
      </c>
      <c r="E157" s="4" t="s">
        <v>13</v>
      </c>
      <c r="F157" s="4" t="s">
        <v>14</v>
      </c>
      <c r="G157" s="4" t="s">
        <v>14</v>
      </c>
      <c r="H157" s="4" t="s">
        <v>15</v>
      </c>
      <c r="I157" s="4" t="s">
        <v>16</v>
      </c>
      <c r="J157" s="8">
        <f>SUMIFS('Eurostat comsumption'!J$2:J$185,'Eurostat comsumption'!$C$2:$C$185,$C157,'Eurostat comsumption'!$D$2:$D$185,$D157)</f>
        <v>0</v>
      </c>
      <c r="K157" s="8">
        <f>SUMIFS('Eurostat comsumption'!K$2:K$185,'Eurostat comsumption'!$C$2:$C$185,$C157,'Eurostat comsumption'!$D$2:$D$185,$D157)</f>
        <v>0</v>
      </c>
      <c r="L157" s="8">
        <f>SUMIFS('Eurostat comsumption'!L$2:L$185,'Eurostat comsumption'!$C$2:$C$185,$C157,'Eurostat comsumption'!$D$2:$D$185,$D157)</f>
        <v>0</v>
      </c>
      <c r="M157" s="8">
        <f>SUMIFS('Eurostat comsumption'!M$2:M$185,'Eurostat comsumption'!$C$2:$C$185,$C157,'Eurostat comsumption'!$D$2:$D$185,$D157)</f>
        <v>0</v>
      </c>
      <c r="N157" s="8">
        <f>SUMIFS('Eurostat comsumption'!N$2:N$185,'Eurostat comsumption'!$C$2:$C$185,$C157,'Eurostat comsumption'!$D$2:$D$185,$D157)</f>
        <v>0</v>
      </c>
      <c r="O157" s="8">
        <f>SUMIFS('Eurostat comsumption'!O$2:O$185,'Eurostat comsumption'!$C$2:$C$185,$C157,'Eurostat comsumption'!$D$2:$D$185,$D157)</f>
        <v>0</v>
      </c>
      <c r="P157" s="8">
        <f>SUMIFS('Eurostat comsumption'!P$2:P$185,'Eurostat comsumption'!$C$2:$C$185,$C157,'Eurostat comsumption'!$D$2:$D$185,$D157)</f>
        <v>0</v>
      </c>
      <c r="Q157" s="8">
        <f>SUMIFS('Eurostat comsumption'!Q$2:Q$185,'Eurostat comsumption'!$C$2:$C$185,$C157,'Eurostat comsumption'!$D$2:$D$185,$D157)</f>
        <v>0</v>
      </c>
      <c r="R157" s="8">
        <f>SUMIFS('Eurostat comsumption'!R$2:R$185,'Eurostat comsumption'!$C$2:$C$185,$C157,'Eurostat comsumption'!$D$2:$D$185,$D157)</f>
        <v>0</v>
      </c>
      <c r="S157" s="8">
        <f>SUMIFS('Eurostat comsumption'!S$2:S$185,'Eurostat comsumption'!$C$2:$C$185,$C157,'Eurostat comsumption'!$D$2:$D$185,$D157)</f>
        <v>0</v>
      </c>
      <c r="T157" s="8">
        <f>SUMIFS('Eurostat comsumption'!T$2:T$185,'Eurostat comsumption'!$C$2:$C$185,$C157,'Eurostat comsumption'!$D$2:$D$185,$D157)</f>
        <v>0</v>
      </c>
      <c r="U157" s="8">
        <f>SUMIFS('Eurostat comsumption'!U$2:U$185,'Eurostat comsumption'!$C$2:$C$185,$C157,'Eurostat comsumption'!$D$2:$D$185,$D157)</f>
        <v>0</v>
      </c>
      <c r="V157" s="8">
        <f>SUMIFS('Eurostat comsumption'!V$2:V$185,'Eurostat comsumption'!$C$2:$C$185,$C157,'Eurostat comsumption'!$D$2:$D$185,$D157)</f>
        <v>0</v>
      </c>
      <c r="W157" s="8">
        <f>SUMIFS('Eurostat comsumption'!W$2:W$185,'Eurostat comsumption'!$C$2:$C$185,$C157,'Eurostat comsumption'!$D$2:$D$185,$D157)</f>
        <v>0</v>
      </c>
      <c r="X157" s="8">
        <f>SUMIFS('Eurostat comsumption'!X$2:X$185,'Eurostat comsumption'!$C$2:$C$185,$C157,'Eurostat comsumption'!$D$2:$D$185,$D157)</f>
        <v>0</v>
      </c>
      <c r="Y157" s="8">
        <f>SUMIFS('Eurostat comsumption'!Y$2:Y$185,'Eurostat comsumption'!$C$2:$C$185,$C157,'Eurostat comsumption'!$D$2:$D$185,$D157)</f>
        <v>0</v>
      </c>
      <c r="Z157" s="8">
        <f>SUMIFS('Eurostat comsumption'!Z$2:Z$185,'Eurostat comsumption'!$C$2:$C$185,$C157,'Eurostat comsumption'!$D$2:$D$185,$D157)</f>
        <v>0</v>
      </c>
      <c r="AA157">
        <f>Z157*(1+'RAW data extract'!AA$82)</f>
        <v>0</v>
      </c>
      <c r="AB157">
        <f>AA157*(1+'RAW data extract'!AB$82)</f>
        <v>0</v>
      </c>
      <c r="AC157">
        <f>AB157*(1+'RAW data extract'!AC$82)</f>
        <v>0</v>
      </c>
      <c r="AD157">
        <f>AC157*(1+'RAW data extract'!AD$82)</f>
        <v>0</v>
      </c>
      <c r="AE157">
        <f>AD157*(1+'RAW data extract'!AE$82)</f>
        <v>0</v>
      </c>
      <c r="AF157">
        <f>AE157*(1+'RAW data extract'!AF$82)</f>
        <v>0</v>
      </c>
      <c r="AG157">
        <f>AF157*(1+'RAW data extract'!AG$82)</f>
        <v>0</v>
      </c>
      <c r="AH157">
        <f>AG157*(1+'RAW data extract'!AH$82)</f>
        <v>0</v>
      </c>
      <c r="AI157">
        <f>AH157*(1+'RAW data extract'!AI$82)</f>
        <v>0</v>
      </c>
      <c r="AJ157">
        <f>AI157*(1+'RAW data extract'!AJ$82)</f>
        <v>0</v>
      </c>
      <c r="AK157">
        <f>AJ157*(1+'RAW data extract'!AK$82)</f>
        <v>0</v>
      </c>
      <c r="AL157">
        <f>AK157*(1+'RAW data extract'!AL$82)</f>
        <v>0</v>
      </c>
      <c r="AM157">
        <f>AL157*(1+'RAW data extract'!AM$82)</f>
        <v>0</v>
      </c>
      <c r="AN157">
        <f>AM157*(1+'RAW data extract'!AN$82)</f>
        <v>0</v>
      </c>
      <c r="AO157">
        <f>AN157*(1+'RAW data extract'!AO$82)</f>
        <v>0</v>
      </c>
      <c r="AP157">
        <f>AO157*(1+'RAW data extract'!AP$82)</f>
        <v>0</v>
      </c>
      <c r="AQ157">
        <f>AP157*(1+'RAW data extract'!AQ$82)</f>
        <v>0</v>
      </c>
      <c r="AR157">
        <f>AQ157*(1+'RAW data extract'!AR$82)</f>
        <v>0</v>
      </c>
      <c r="AS157">
        <f>AR157*(1+'RAW data extract'!AS$82)</f>
        <v>0</v>
      </c>
      <c r="AT157">
        <f>AS157*(1+'RAW data extract'!AT$82)</f>
        <v>0</v>
      </c>
      <c r="AU157">
        <f>AT157*(1+'RAW data extract'!AU$82)</f>
        <v>0</v>
      </c>
      <c r="AV157">
        <f>AU157*(1+'RAW data extract'!AV$82)</f>
        <v>0</v>
      </c>
      <c r="AW157">
        <f>AV157*(1+'RAW data extract'!AW$82)</f>
        <v>0</v>
      </c>
      <c r="AX157">
        <f>AW157*(1+'RAW data extract'!AX$82)</f>
        <v>0</v>
      </c>
      <c r="AY157">
        <f>AX157*(1+'RAW data extract'!AY$82)</f>
        <v>0</v>
      </c>
      <c r="AZ157">
        <f>AY157*(1+'RAW data extract'!AZ$82)</f>
        <v>0</v>
      </c>
      <c r="BA157">
        <f>AZ157*(1+'RAW data extract'!BA$82)</f>
        <v>0</v>
      </c>
      <c r="BB157">
        <f>BA157*(1+'RAW data extract'!BB$82)</f>
        <v>0</v>
      </c>
      <c r="BC157">
        <f>BB157*(1+'RAW data extract'!BC$82)</f>
        <v>0</v>
      </c>
      <c r="BD157">
        <f>BC157*(1+'RAW data extract'!BD$82)</f>
        <v>0</v>
      </c>
      <c r="BE157">
        <f>BD157*(1+'RAW data extract'!BE$82)</f>
        <v>0</v>
      </c>
      <c r="BF157">
        <f>BE157*(1+'RAW data extract'!BF$82)</f>
        <v>0</v>
      </c>
      <c r="BG157">
        <f>BF157*(1+'RAW data extract'!BG$82)</f>
        <v>0</v>
      </c>
      <c r="BH157">
        <f>BG157*(1+'RAW data extract'!BH$82)</f>
        <v>0</v>
      </c>
    </row>
    <row r="158" spans="1:60" x14ac:dyDescent="0.3">
      <c r="A158" s="4" t="s">
        <v>9</v>
      </c>
      <c r="B158" s="4" t="s">
        <v>10</v>
      </c>
      <c r="C158" s="4" t="s">
        <v>10</v>
      </c>
      <c r="D158" s="4" t="s">
        <v>18</v>
      </c>
      <c r="E158" s="4" t="s">
        <v>13</v>
      </c>
      <c r="F158" s="4" t="s">
        <v>14</v>
      </c>
      <c r="G158" s="4" t="s">
        <v>14</v>
      </c>
      <c r="H158" s="4" t="s">
        <v>15</v>
      </c>
      <c r="I158" s="4" t="s">
        <v>16</v>
      </c>
      <c r="J158" s="8">
        <f>SUMIFS('Eurostat comsumption'!J$2:J$185,'Eurostat comsumption'!$C$2:$C$185,$C158,'Eurostat comsumption'!$D$2:$D$185,$D158)</f>
        <v>0</v>
      </c>
      <c r="K158" s="8">
        <f>SUMIFS('Eurostat comsumption'!K$2:K$185,'Eurostat comsumption'!$C$2:$C$185,$C158,'Eurostat comsumption'!$D$2:$D$185,$D158)</f>
        <v>0</v>
      </c>
      <c r="L158" s="8">
        <f>SUMIFS('Eurostat comsumption'!L$2:L$185,'Eurostat comsumption'!$C$2:$C$185,$C158,'Eurostat comsumption'!$D$2:$D$185,$D158)</f>
        <v>0</v>
      </c>
      <c r="M158" s="8">
        <f>SUMIFS('Eurostat comsumption'!M$2:M$185,'Eurostat comsumption'!$C$2:$C$185,$C158,'Eurostat comsumption'!$D$2:$D$185,$D158)</f>
        <v>0</v>
      </c>
      <c r="N158" s="8">
        <f>SUMIFS('Eurostat comsumption'!N$2:N$185,'Eurostat comsumption'!$C$2:$C$185,$C158,'Eurostat comsumption'!$D$2:$D$185,$D158)</f>
        <v>0</v>
      </c>
      <c r="O158" s="8">
        <f>SUMIFS('Eurostat comsumption'!O$2:O$185,'Eurostat comsumption'!$C$2:$C$185,$C158,'Eurostat comsumption'!$D$2:$D$185,$D158)</f>
        <v>0</v>
      </c>
      <c r="P158" s="8">
        <f>SUMIFS('Eurostat comsumption'!P$2:P$185,'Eurostat comsumption'!$C$2:$C$185,$C158,'Eurostat comsumption'!$D$2:$D$185,$D158)</f>
        <v>0</v>
      </c>
      <c r="Q158" s="8">
        <f>SUMIFS('Eurostat comsumption'!Q$2:Q$185,'Eurostat comsumption'!$C$2:$C$185,$C158,'Eurostat comsumption'!$D$2:$D$185,$D158)</f>
        <v>0</v>
      </c>
      <c r="R158" s="8">
        <f>SUMIFS('Eurostat comsumption'!R$2:R$185,'Eurostat comsumption'!$C$2:$C$185,$C158,'Eurostat comsumption'!$D$2:$D$185,$D158)</f>
        <v>0</v>
      </c>
      <c r="S158" s="8">
        <f>SUMIFS('Eurostat comsumption'!S$2:S$185,'Eurostat comsumption'!$C$2:$C$185,$C158,'Eurostat comsumption'!$D$2:$D$185,$D158)</f>
        <v>0</v>
      </c>
      <c r="T158" s="8">
        <f>SUMIFS('Eurostat comsumption'!T$2:T$185,'Eurostat comsumption'!$C$2:$C$185,$C158,'Eurostat comsumption'!$D$2:$D$185,$D158)</f>
        <v>0</v>
      </c>
      <c r="U158" s="8">
        <f>SUMIFS('Eurostat comsumption'!U$2:U$185,'Eurostat comsumption'!$C$2:$C$185,$C158,'Eurostat comsumption'!$D$2:$D$185,$D158)</f>
        <v>0</v>
      </c>
      <c r="V158" s="8">
        <f>SUMIFS('Eurostat comsumption'!V$2:V$185,'Eurostat comsumption'!$C$2:$C$185,$C158,'Eurostat comsumption'!$D$2:$D$185,$D158)</f>
        <v>0</v>
      </c>
      <c r="W158" s="8">
        <f>SUMIFS('Eurostat comsumption'!W$2:W$185,'Eurostat comsumption'!$C$2:$C$185,$C158,'Eurostat comsumption'!$D$2:$D$185,$D158)</f>
        <v>0</v>
      </c>
      <c r="X158" s="8">
        <f>SUMIFS('Eurostat comsumption'!X$2:X$185,'Eurostat comsumption'!$C$2:$C$185,$C158,'Eurostat comsumption'!$D$2:$D$185,$D158)</f>
        <v>0</v>
      </c>
      <c r="Y158" s="8">
        <f>SUMIFS('Eurostat comsumption'!Y$2:Y$185,'Eurostat comsumption'!$C$2:$C$185,$C158,'Eurostat comsumption'!$D$2:$D$185,$D158)</f>
        <v>0</v>
      </c>
      <c r="Z158" s="8">
        <f>SUMIFS('Eurostat comsumption'!Z$2:Z$185,'Eurostat comsumption'!$C$2:$C$185,$C158,'Eurostat comsumption'!$D$2:$D$185,$D158)</f>
        <v>0</v>
      </c>
      <c r="AA158">
        <f>Z158*(1+'RAW data extract'!AA$82)</f>
        <v>0</v>
      </c>
      <c r="AB158">
        <f>AA158*(1+'RAW data extract'!AB$82)</f>
        <v>0</v>
      </c>
      <c r="AC158">
        <f>AB158*(1+'RAW data extract'!AC$82)</f>
        <v>0</v>
      </c>
      <c r="AD158">
        <f>AC158*(1+'RAW data extract'!AD$82)</f>
        <v>0</v>
      </c>
      <c r="AE158">
        <f>AD158*(1+'RAW data extract'!AE$82)</f>
        <v>0</v>
      </c>
      <c r="AF158">
        <f>AE158*(1+'RAW data extract'!AF$82)</f>
        <v>0</v>
      </c>
      <c r="AG158">
        <f>AF158*(1+'RAW data extract'!AG$82)</f>
        <v>0</v>
      </c>
      <c r="AH158">
        <f>AG158*(1+'RAW data extract'!AH$82)</f>
        <v>0</v>
      </c>
      <c r="AI158">
        <f>AH158*(1+'RAW data extract'!AI$82)</f>
        <v>0</v>
      </c>
      <c r="AJ158">
        <f>AI158*(1+'RAW data extract'!AJ$82)</f>
        <v>0</v>
      </c>
      <c r="AK158">
        <f>AJ158*(1+'RAW data extract'!AK$82)</f>
        <v>0</v>
      </c>
      <c r="AL158">
        <f>AK158*(1+'RAW data extract'!AL$82)</f>
        <v>0</v>
      </c>
      <c r="AM158">
        <f>AL158*(1+'RAW data extract'!AM$82)</f>
        <v>0</v>
      </c>
      <c r="AN158">
        <f>AM158*(1+'RAW data extract'!AN$82)</f>
        <v>0</v>
      </c>
      <c r="AO158">
        <f>AN158*(1+'RAW data extract'!AO$82)</f>
        <v>0</v>
      </c>
      <c r="AP158">
        <f>AO158*(1+'RAW data extract'!AP$82)</f>
        <v>0</v>
      </c>
      <c r="AQ158">
        <f>AP158*(1+'RAW data extract'!AQ$82)</f>
        <v>0</v>
      </c>
      <c r="AR158">
        <f>AQ158*(1+'RAW data extract'!AR$82)</f>
        <v>0</v>
      </c>
      <c r="AS158">
        <f>AR158*(1+'RAW data extract'!AS$82)</f>
        <v>0</v>
      </c>
      <c r="AT158">
        <f>AS158*(1+'RAW data extract'!AT$82)</f>
        <v>0</v>
      </c>
      <c r="AU158">
        <f>AT158*(1+'RAW data extract'!AU$82)</f>
        <v>0</v>
      </c>
      <c r="AV158">
        <f>AU158*(1+'RAW data extract'!AV$82)</f>
        <v>0</v>
      </c>
      <c r="AW158">
        <f>AV158*(1+'RAW data extract'!AW$82)</f>
        <v>0</v>
      </c>
      <c r="AX158">
        <f>AW158*(1+'RAW data extract'!AX$82)</f>
        <v>0</v>
      </c>
      <c r="AY158">
        <f>AX158*(1+'RAW data extract'!AY$82)</f>
        <v>0</v>
      </c>
      <c r="AZ158">
        <f>AY158*(1+'RAW data extract'!AZ$82)</f>
        <v>0</v>
      </c>
      <c r="BA158">
        <f>AZ158*(1+'RAW data extract'!BA$82)</f>
        <v>0</v>
      </c>
      <c r="BB158">
        <f>BA158*(1+'RAW data extract'!BB$82)</f>
        <v>0</v>
      </c>
      <c r="BC158">
        <f>BB158*(1+'RAW data extract'!BC$82)</f>
        <v>0</v>
      </c>
      <c r="BD158">
        <f>BC158*(1+'RAW data extract'!BD$82)</f>
        <v>0</v>
      </c>
      <c r="BE158">
        <f>BD158*(1+'RAW data extract'!BE$82)</f>
        <v>0</v>
      </c>
      <c r="BF158">
        <f>BE158*(1+'RAW data extract'!BF$82)</f>
        <v>0</v>
      </c>
      <c r="BG158">
        <f>BF158*(1+'RAW data extract'!BG$82)</f>
        <v>0</v>
      </c>
      <c r="BH158">
        <f>BG158*(1+'RAW data extract'!BH$82)</f>
        <v>0</v>
      </c>
    </row>
    <row r="159" spans="1:60" x14ac:dyDescent="0.3">
      <c r="A159" s="4" t="s">
        <v>9</v>
      </c>
      <c r="B159" s="4" t="s">
        <v>10</v>
      </c>
      <c r="C159" s="4" t="s">
        <v>10</v>
      </c>
      <c r="D159" s="4" t="s">
        <v>19</v>
      </c>
      <c r="E159" s="4" t="s">
        <v>13</v>
      </c>
      <c r="F159" s="4" t="s">
        <v>14</v>
      </c>
      <c r="G159" s="4" t="s">
        <v>14</v>
      </c>
      <c r="H159" s="4" t="s">
        <v>15</v>
      </c>
      <c r="I159" s="4" t="s">
        <v>16</v>
      </c>
      <c r="J159" s="8">
        <f>SUMIFS('Eurostat comsumption'!J$2:J$185,'Eurostat comsumption'!$C$2:$C$185,$C159,'Eurostat comsumption'!$D$2:$D$185,$D159)</f>
        <v>741.4</v>
      </c>
      <c r="K159" s="8">
        <f>SUMIFS('Eurostat comsumption'!K$2:K$185,'Eurostat comsumption'!$C$2:$C$185,$C159,'Eurostat comsumption'!$D$2:$D$185,$D159)</f>
        <v>759.1</v>
      </c>
      <c r="L159" s="8">
        <f>SUMIFS('Eurostat comsumption'!L$2:L$185,'Eurostat comsumption'!$C$2:$C$185,$C159,'Eurostat comsumption'!$D$2:$D$185,$D159)</f>
        <v>726.9</v>
      </c>
      <c r="M159" s="8">
        <f>SUMIFS('Eurostat comsumption'!M$2:M$185,'Eurostat comsumption'!$C$2:$C$185,$C159,'Eurostat comsumption'!$D$2:$D$185,$D159)</f>
        <v>706.1</v>
      </c>
      <c r="N159" s="8">
        <f>SUMIFS('Eurostat comsumption'!N$2:N$185,'Eurostat comsumption'!$C$2:$C$185,$C159,'Eurostat comsumption'!$D$2:$D$185,$D159)</f>
        <v>348.9</v>
      </c>
      <c r="O159" s="8">
        <f>SUMIFS('Eurostat comsumption'!O$2:O$185,'Eurostat comsumption'!$C$2:$C$185,$C159,'Eurostat comsumption'!$D$2:$D$185,$D159)</f>
        <v>349</v>
      </c>
      <c r="P159" s="8">
        <f>SUMIFS('Eurostat comsumption'!P$2:P$185,'Eurostat comsumption'!$C$2:$C$185,$C159,'Eurostat comsumption'!$D$2:$D$185,$D159)</f>
        <v>344.1</v>
      </c>
      <c r="Q159" s="8">
        <f>SUMIFS('Eurostat comsumption'!Q$2:Q$185,'Eurostat comsumption'!$C$2:$C$185,$C159,'Eurostat comsumption'!$D$2:$D$185,$D159)</f>
        <v>340.6</v>
      </c>
      <c r="R159" s="8">
        <f>SUMIFS('Eurostat comsumption'!R$2:R$185,'Eurostat comsumption'!$C$2:$C$185,$C159,'Eurostat comsumption'!$D$2:$D$185,$D159)</f>
        <v>339</v>
      </c>
      <c r="S159" s="8">
        <f>SUMIFS('Eurostat comsumption'!S$2:S$185,'Eurostat comsumption'!$C$2:$C$185,$C159,'Eurostat comsumption'!$D$2:$D$185,$D159)</f>
        <v>347.4</v>
      </c>
      <c r="T159" s="8">
        <f>SUMIFS('Eurostat comsumption'!T$2:T$185,'Eurostat comsumption'!$C$2:$C$185,$C159,'Eurostat comsumption'!$D$2:$D$185,$D159)</f>
        <v>349.7</v>
      </c>
      <c r="U159" s="8">
        <f>SUMIFS('Eurostat comsumption'!U$2:U$185,'Eurostat comsumption'!$C$2:$C$185,$C159,'Eurostat comsumption'!$D$2:$D$185,$D159)</f>
        <v>361.6</v>
      </c>
      <c r="V159" s="8">
        <f>SUMIFS('Eurostat comsumption'!V$2:V$185,'Eurostat comsumption'!$C$2:$C$185,$C159,'Eurostat comsumption'!$D$2:$D$185,$D159)</f>
        <v>385.2</v>
      </c>
      <c r="W159" s="8">
        <f>SUMIFS('Eurostat comsumption'!W$2:W$185,'Eurostat comsumption'!$C$2:$C$185,$C159,'Eurostat comsumption'!$D$2:$D$185,$D159)</f>
        <v>374.2</v>
      </c>
      <c r="X159" s="8">
        <f>SUMIFS('Eurostat comsumption'!X$2:X$185,'Eurostat comsumption'!$C$2:$C$185,$C159,'Eurostat comsumption'!$D$2:$D$185,$D159)</f>
        <v>387.4</v>
      </c>
      <c r="Y159" s="8">
        <f>SUMIFS('Eurostat comsumption'!Y$2:Y$185,'Eurostat comsumption'!$C$2:$C$185,$C159,'Eurostat comsumption'!$D$2:$D$185,$D159)</f>
        <v>388.3</v>
      </c>
      <c r="Z159" s="8">
        <f>SUMIFS('Eurostat comsumption'!Z$2:Z$185,'Eurostat comsumption'!$C$2:$C$185,$C159,'Eurostat comsumption'!$D$2:$D$185,$D159)</f>
        <v>401.5</v>
      </c>
      <c r="AA159">
        <f>Z159*(1+'RAW data extract'!AA$82)</f>
        <v>398.38246538488704</v>
      </c>
      <c r="AB159">
        <f>AA159*(1+'RAW data extract'!AB$82)</f>
        <v>395.46072686099672</v>
      </c>
      <c r="AC159">
        <f>AB159*(1+'RAW data extract'!AC$82)</f>
        <v>392.20528561769487</v>
      </c>
      <c r="AD159">
        <f>AC159*(1+'RAW data extract'!AD$82)</f>
        <v>388.69435893353455</v>
      </c>
      <c r="AE159">
        <f>AD159*(1+'RAW data extract'!AE$82)</f>
        <v>384.35786112368061</v>
      </c>
      <c r="AF159">
        <f>AE159*(1+'RAW data extract'!AF$82)</f>
        <v>379.80614973229405</v>
      </c>
      <c r="AG159">
        <f>AF159*(1+'RAW data extract'!AG$82)</f>
        <v>374.94693615480492</v>
      </c>
      <c r="AH159">
        <f>AG159*(1+'RAW data extract'!AH$82)</f>
        <v>369.29809069926114</v>
      </c>
      <c r="AI159">
        <f>AH159*(1+'RAW data extract'!AI$82)</f>
        <v>362.73133524130475</v>
      </c>
      <c r="AJ159">
        <f>AI159*(1+'RAW data extract'!AJ$82)</f>
        <v>355.18326107864129</v>
      </c>
      <c r="AK159">
        <f>AJ159*(1+'RAW data extract'!AK$82)</f>
        <v>346.11373192415743</v>
      </c>
      <c r="AL159">
        <f>AK159*(1+'RAW data extract'!AL$82)</f>
        <v>336.16332850428137</v>
      </c>
      <c r="AM159">
        <f>AL159*(1+'RAW data extract'!AM$82)</f>
        <v>325.52766807005645</v>
      </c>
      <c r="AN159">
        <f>AM159*(1+'RAW data extract'!AN$82)</f>
        <v>314.72925331033855</v>
      </c>
      <c r="AO159">
        <f>AN159*(1+'RAW data extract'!AO$82)</f>
        <v>303.82247640292178</v>
      </c>
      <c r="AP159">
        <f>AO159*(1+'RAW data extract'!AP$82)</f>
        <v>292.91482824630526</v>
      </c>
      <c r="AQ159">
        <f>AP159*(1+'RAW data extract'!AQ$82)</f>
        <v>282.06944642516612</v>
      </c>
      <c r="AR159">
        <f>AQ159*(1+'RAW data extract'!AR$82)</f>
        <v>271.7422301287869</v>
      </c>
      <c r="AS159">
        <f>AR159*(1+'RAW data extract'!AS$82)</f>
        <v>261.6148648745073</v>
      </c>
      <c r="AT159">
        <f>AS159*(1+'RAW data extract'!AT$82)</f>
        <v>251.76880966436852</v>
      </c>
      <c r="AU159">
        <f>AT159*(1+'RAW data extract'!AU$82)</f>
        <v>241.9227544542297</v>
      </c>
      <c r="AV159">
        <f>AU159*(1+'RAW data extract'!AV$82)</f>
        <v>232.07669924409089</v>
      </c>
      <c r="AW159">
        <f>AV159*(1+'RAW data extract'!AW$82)</f>
        <v>222.23064403395213</v>
      </c>
      <c r="AX159">
        <f>AW159*(1+'RAW data extract'!AX$82)</f>
        <v>212.42415215577</v>
      </c>
      <c r="AY159">
        <f>AX159*(1+'RAW data extract'!AY$82)</f>
        <v>202.53678692550062</v>
      </c>
      <c r="AZ159">
        <f>AY159*(1+'RAW data extract'!AZ$82)</f>
        <v>192.57647305387016</v>
      </c>
      <c r="BA159">
        <f>AZ159*(1+'RAW data extract'!BA$82)</f>
        <v>182.78877914134424</v>
      </c>
      <c r="BB159">
        <f>BA159*(1+'RAW data extract'!BB$82)</f>
        <v>172.89194439595272</v>
      </c>
      <c r="BC159">
        <f>BB159*(1+'RAW data extract'!BC$82)</f>
        <v>162.99990014335046</v>
      </c>
      <c r="BD159">
        <f>BC159*(1+'RAW data extract'!BD$82)</f>
        <v>153.13128606533945</v>
      </c>
      <c r="BE159">
        <f>BD159*(1+'RAW data extract'!BE$82)</f>
        <v>143.27390066745613</v>
      </c>
      <c r="BF159">
        <f>BE159*(1+'RAW data extract'!BF$82)</f>
        <v>143.27390066745613</v>
      </c>
      <c r="BG159">
        <f>BF159*(1+'RAW data extract'!BG$82)</f>
        <v>143.27390066745613</v>
      </c>
      <c r="BH159">
        <f>BG159*(1+'RAW data extract'!BH$82)</f>
        <v>143.27390066745613</v>
      </c>
    </row>
    <row r="160" spans="1:60" x14ac:dyDescent="0.3">
      <c r="A160" s="4" t="s">
        <v>9</v>
      </c>
      <c r="B160" s="4" t="s">
        <v>10</v>
      </c>
      <c r="C160" s="4" t="s">
        <v>10</v>
      </c>
      <c r="D160" s="4" t="s">
        <v>20</v>
      </c>
      <c r="E160" s="4" t="s">
        <v>13</v>
      </c>
      <c r="F160" s="4" t="s">
        <v>14</v>
      </c>
      <c r="G160" s="4" t="s">
        <v>14</v>
      </c>
      <c r="H160" s="4" t="s">
        <v>15</v>
      </c>
      <c r="I160" s="4" t="s">
        <v>16</v>
      </c>
      <c r="J160" s="8">
        <f>SUMIFS('Eurostat comsumption'!J$2:J$185,'Eurostat comsumption'!$C$2:$C$185,$C160,'Eurostat comsumption'!$D$2:$D$185,$D160)</f>
        <v>0</v>
      </c>
      <c r="K160" s="8">
        <f>SUMIFS('Eurostat comsumption'!K$2:K$185,'Eurostat comsumption'!$C$2:$C$185,$C160,'Eurostat comsumption'!$D$2:$D$185,$D160)</f>
        <v>0</v>
      </c>
      <c r="L160" s="8">
        <f>SUMIFS('Eurostat comsumption'!L$2:L$185,'Eurostat comsumption'!$C$2:$C$185,$C160,'Eurostat comsumption'!$D$2:$D$185,$D160)</f>
        <v>2.6</v>
      </c>
      <c r="M160" s="8">
        <f>SUMIFS('Eurostat comsumption'!M$2:M$185,'Eurostat comsumption'!$C$2:$C$185,$C160,'Eurostat comsumption'!$D$2:$D$185,$D160)</f>
        <v>14.9</v>
      </c>
      <c r="N160" s="8">
        <f>SUMIFS('Eurostat comsumption'!N$2:N$185,'Eurostat comsumption'!$C$2:$C$185,$C160,'Eurostat comsumption'!$D$2:$D$185,$D160)</f>
        <v>16</v>
      </c>
      <c r="O160" s="8">
        <f>SUMIFS('Eurostat comsumption'!O$2:O$185,'Eurostat comsumption'!$C$2:$C$185,$C160,'Eurostat comsumption'!$D$2:$D$185,$D160)</f>
        <v>68.599999999999994</v>
      </c>
      <c r="P160" s="8">
        <f>SUMIFS('Eurostat comsumption'!P$2:P$185,'Eurostat comsumption'!$C$2:$C$185,$C160,'Eurostat comsumption'!$D$2:$D$185,$D160)</f>
        <v>180.5</v>
      </c>
      <c r="Q160" s="8">
        <f>SUMIFS('Eurostat comsumption'!Q$2:Q$185,'Eurostat comsumption'!$C$2:$C$185,$C160,'Eurostat comsumption'!$D$2:$D$185,$D160)</f>
        <v>348.7</v>
      </c>
      <c r="R160" s="8">
        <f>SUMIFS('Eurostat comsumption'!R$2:R$185,'Eurostat comsumption'!$C$2:$C$185,$C160,'Eurostat comsumption'!$D$2:$D$185,$D160)</f>
        <v>797.9</v>
      </c>
      <c r="S160" s="8">
        <f>SUMIFS('Eurostat comsumption'!S$2:S$185,'Eurostat comsumption'!$C$2:$C$185,$C160,'Eurostat comsumption'!$D$2:$D$185,$D160)</f>
        <v>988</v>
      </c>
      <c r="T160" s="8">
        <f>SUMIFS('Eurostat comsumption'!T$2:T$185,'Eurostat comsumption'!$C$2:$C$185,$C160,'Eurostat comsumption'!$D$2:$D$185,$D160)</f>
        <v>1150.7</v>
      </c>
      <c r="U160" s="8">
        <f>SUMIFS('Eurostat comsumption'!U$2:U$185,'Eurostat comsumption'!$C$2:$C$185,$C160,'Eurostat comsumption'!$D$2:$D$185,$D160)</f>
        <v>1063</v>
      </c>
      <c r="V160" s="8">
        <f>SUMIFS('Eurostat comsumption'!V$2:V$185,'Eurostat comsumption'!$C$2:$C$185,$C160,'Eurostat comsumption'!$D$2:$D$185,$D160)</f>
        <v>895</v>
      </c>
      <c r="W160" s="8">
        <f>SUMIFS('Eurostat comsumption'!W$2:W$185,'Eurostat comsumption'!$C$2:$C$185,$C160,'Eurostat comsumption'!$D$2:$D$185,$D160)</f>
        <v>1023.6</v>
      </c>
      <c r="X160" s="8">
        <f>SUMIFS('Eurostat comsumption'!X$2:X$185,'Eurostat comsumption'!$C$2:$C$185,$C160,'Eurostat comsumption'!$D$2:$D$185,$D160)</f>
        <v>1168.0999999999999</v>
      </c>
      <c r="Y160" s="8">
        <f>SUMIFS('Eurostat comsumption'!Y$2:Y$185,'Eurostat comsumption'!$C$2:$C$185,$C160,'Eurostat comsumption'!$D$2:$D$185,$D160)</f>
        <v>932.8</v>
      </c>
      <c r="Z160" s="8">
        <f>SUMIFS('Eurostat comsumption'!Z$2:Z$185,'Eurostat comsumption'!$C$2:$C$185,$C160,'Eurostat comsumption'!$D$2:$D$185,$D160)</f>
        <v>946</v>
      </c>
      <c r="AA160">
        <f>Z160*(1+'RAW data extract'!AA$82)</f>
        <v>938.65457597535033</v>
      </c>
      <c r="AB160">
        <f>AA160*(1+'RAW data extract'!AB$82)</f>
        <v>931.77047972727996</v>
      </c>
      <c r="AC160">
        <f>AB160*(1+'RAW data extract'!AC$82)</f>
        <v>924.10012501703454</v>
      </c>
      <c r="AD160">
        <f>AC160*(1+'RAW data extract'!AD$82)</f>
        <v>915.82780461051982</v>
      </c>
      <c r="AE160">
        <f>AD160*(1+'RAW data extract'!AE$82)</f>
        <v>905.61030292154896</v>
      </c>
      <c r="AF160">
        <f>AE160*(1+'RAW data extract'!AF$82)</f>
        <v>894.88572265691221</v>
      </c>
      <c r="AG160">
        <f>AF160*(1+'RAW data extract'!AG$82)</f>
        <v>883.4366166935132</v>
      </c>
      <c r="AH160">
        <f>AG160*(1+'RAW data extract'!AH$82)</f>
        <v>870.12700822291686</v>
      </c>
      <c r="AI160">
        <f>AH160*(1+'RAW data extract'!AI$82)</f>
        <v>854.65465289732094</v>
      </c>
      <c r="AJ160">
        <f>AI160*(1+'RAW data extract'!AJ$82)</f>
        <v>836.87014939077153</v>
      </c>
      <c r="AK160">
        <f>AJ160*(1+'RAW data extract'!AK$82)</f>
        <v>815.50084782130261</v>
      </c>
      <c r="AL160">
        <f>AK160*(1+'RAW data extract'!AL$82)</f>
        <v>792.05606168132056</v>
      </c>
      <c r="AM160">
        <f>AL160*(1+'RAW data extract'!AM$82)</f>
        <v>766.9966973705441</v>
      </c>
      <c r="AN160">
        <f>AM160*(1+'RAW data extract'!AN$82)</f>
        <v>741.55385711477049</v>
      </c>
      <c r="AO160">
        <f>AN160*(1+'RAW data extract'!AO$82)</f>
        <v>715.85569782606251</v>
      </c>
      <c r="AP160">
        <f>AO160*(1+'RAW data extract'!AP$82)</f>
        <v>690.15548573102092</v>
      </c>
      <c r="AQ160">
        <f>AP160*(1+'RAW data extract'!AQ$82)</f>
        <v>664.60198335792586</v>
      </c>
      <c r="AR160">
        <f>AQ160*(1+'RAW data extract'!AR$82)</f>
        <v>640.2693641390598</v>
      </c>
      <c r="AS160">
        <f>AR160*(1+'RAW data extract'!AS$82)</f>
        <v>616.40762682760646</v>
      </c>
      <c r="AT160">
        <f>AS160*(1+'RAW data extract'!AT$82)</f>
        <v>593.20870222289591</v>
      </c>
      <c r="AU160">
        <f>AT160*(1+'RAW data extract'!AU$82)</f>
        <v>570.00977761818535</v>
      </c>
      <c r="AV160">
        <f>AU160*(1+'RAW data extract'!AV$82)</f>
        <v>546.8108530134748</v>
      </c>
      <c r="AW160">
        <f>AV160*(1+'RAW data extract'!AW$82)</f>
        <v>523.61192840876436</v>
      </c>
      <c r="AX160">
        <f>AW160*(1+'RAW data extract'!AX$82)</f>
        <v>500.50622151770506</v>
      </c>
      <c r="AY160">
        <f>AX160*(1+'RAW data extract'!AY$82)</f>
        <v>477.20996371487854</v>
      </c>
      <c r="AZ160">
        <f>AY160*(1+'RAW data extract'!AZ$82)</f>
        <v>453.7418269214478</v>
      </c>
      <c r="BA160">
        <f>AZ160*(1+'RAW data extract'!BA$82)</f>
        <v>430.68041112755111</v>
      </c>
      <c r="BB160">
        <f>BA160*(1+'RAW data extract'!BB$82)</f>
        <v>407.36184159046422</v>
      </c>
      <c r="BC160">
        <f>BB160*(1+'RAW data extract'!BC$82)</f>
        <v>384.05455924186714</v>
      </c>
      <c r="BD160">
        <f>BC160*(1+'RAW data extract'!BD$82)</f>
        <v>360.80248223614251</v>
      </c>
      <c r="BE160">
        <f>BD160*(1+'RAW data extract'!BE$82)</f>
        <v>337.57686184660918</v>
      </c>
      <c r="BF160">
        <f>BE160*(1+'RAW data extract'!BF$82)</f>
        <v>337.57686184660918</v>
      </c>
      <c r="BG160">
        <f>BF160*(1+'RAW data extract'!BG$82)</f>
        <v>337.57686184660918</v>
      </c>
      <c r="BH160">
        <f>BG160*(1+'RAW data extract'!BH$82)</f>
        <v>337.57686184660918</v>
      </c>
    </row>
    <row r="161" spans="1:60" x14ac:dyDescent="0.3">
      <c r="A161" s="4" t="s">
        <v>9</v>
      </c>
      <c r="B161" s="4" t="s">
        <v>10</v>
      </c>
      <c r="C161" s="4" t="s">
        <v>10</v>
      </c>
      <c r="D161" s="4" t="s">
        <v>21</v>
      </c>
      <c r="E161" s="4" t="s">
        <v>13</v>
      </c>
      <c r="F161" s="4" t="s">
        <v>14</v>
      </c>
      <c r="G161" s="4" t="s">
        <v>14</v>
      </c>
      <c r="H161" s="4" t="s">
        <v>15</v>
      </c>
      <c r="I161" s="4" t="s">
        <v>16</v>
      </c>
      <c r="J161" s="8">
        <f>SUMIFS('Eurostat comsumption'!J$2:J$185,'Eurostat comsumption'!$C$2:$C$185,$C161,'Eurostat comsumption'!$D$2:$D$185,$D161)</f>
        <v>0</v>
      </c>
      <c r="K161" s="8">
        <f>SUMIFS('Eurostat comsumption'!K$2:K$185,'Eurostat comsumption'!$C$2:$C$185,$C161,'Eurostat comsumption'!$D$2:$D$185,$D161)</f>
        <v>0</v>
      </c>
      <c r="L161" s="8">
        <f>SUMIFS('Eurostat comsumption'!L$2:L$185,'Eurostat comsumption'!$C$2:$C$185,$C161,'Eurostat comsumption'!$D$2:$D$185,$D161)</f>
        <v>0</v>
      </c>
      <c r="M161" s="8">
        <f>SUMIFS('Eurostat comsumption'!M$2:M$185,'Eurostat comsumption'!$C$2:$C$185,$C161,'Eurostat comsumption'!$D$2:$D$185,$D161)</f>
        <v>0</v>
      </c>
      <c r="N161" s="8">
        <f>SUMIFS('Eurostat comsumption'!N$2:N$185,'Eurostat comsumption'!$C$2:$C$185,$C161,'Eurostat comsumption'!$D$2:$D$185,$D161)</f>
        <v>0</v>
      </c>
      <c r="O161" s="8">
        <f>SUMIFS('Eurostat comsumption'!O$2:O$185,'Eurostat comsumption'!$C$2:$C$185,$C161,'Eurostat comsumption'!$D$2:$D$185,$D161)</f>
        <v>2.9</v>
      </c>
      <c r="P161" s="8">
        <f>SUMIFS('Eurostat comsumption'!P$2:P$185,'Eurostat comsumption'!$C$2:$C$185,$C161,'Eurostat comsumption'!$D$2:$D$185,$D161)</f>
        <v>13.6</v>
      </c>
      <c r="Q161" s="8">
        <f>SUMIFS('Eurostat comsumption'!Q$2:Q$185,'Eurostat comsumption'!$C$2:$C$185,$C161,'Eurostat comsumption'!$D$2:$D$185,$D161)</f>
        <v>13.5</v>
      </c>
      <c r="R161" s="8">
        <f>SUMIFS('Eurostat comsumption'!R$2:R$185,'Eurostat comsumption'!$C$2:$C$185,$C161,'Eurostat comsumption'!$D$2:$D$185,$D161)</f>
        <v>13.5</v>
      </c>
      <c r="S161" s="8">
        <f>SUMIFS('Eurostat comsumption'!S$2:S$185,'Eurostat comsumption'!$C$2:$C$185,$C161,'Eurostat comsumption'!$D$2:$D$185,$D161)</f>
        <v>13.4</v>
      </c>
      <c r="T161" s="8">
        <f>SUMIFS('Eurostat comsumption'!T$2:T$185,'Eurostat comsumption'!$C$2:$C$185,$C161,'Eurostat comsumption'!$D$2:$D$185,$D161)</f>
        <v>13.4</v>
      </c>
      <c r="U161" s="8">
        <f>SUMIFS('Eurostat comsumption'!U$2:U$185,'Eurostat comsumption'!$C$2:$C$185,$C161,'Eurostat comsumption'!$D$2:$D$185,$D161)</f>
        <v>10.7</v>
      </c>
      <c r="V161" s="8">
        <f>SUMIFS('Eurostat comsumption'!V$2:V$185,'Eurostat comsumption'!$C$2:$C$185,$C161,'Eurostat comsumption'!$D$2:$D$185,$D161)</f>
        <v>11.4</v>
      </c>
      <c r="W161" s="8">
        <f>SUMIFS('Eurostat comsumption'!W$2:W$185,'Eurostat comsumption'!$C$2:$C$185,$C161,'Eurostat comsumption'!$D$2:$D$185,$D161)</f>
        <v>10.1</v>
      </c>
      <c r="X161" s="8">
        <f>SUMIFS('Eurostat comsumption'!X$2:X$185,'Eurostat comsumption'!$C$2:$C$185,$C161,'Eurostat comsumption'!$D$2:$D$185,$D161)</f>
        <v>9.3000000000000007</v>
      </c>
      <c r="Y161" s="8">
        <f>SUMIFS('Eurostat comsumption'!Y$2:Y$185,'Eurostat comsumption'!$C$2:$C$185,$C161,'Eurostat comsumption'!$D$2:$D$185,$D161)</f>
        <v>9.3000000000000007</v>
      </c>
      <c r="Z161" s="8">
        <f>SUMIFS('Eurostat comsumption'!Z$2:Z$185,'Eurostat comsumption'!$C$2:$C$185,$C161,'Eurostat comsumption'!$D$2:$D$185,$D161)</f>
        <v>10.7</v>
      </c>
      <c r="AA161">
        <f>Z161*(1+'RAW data extract'!AA$82)</f>
        <v>10.616917508389269</v>
      </c>
      <c r="AB161">
        <f>AA161*(1+'RAW data extract'!AB$82)</f>
        <v>10.539052994801159</v>
      </c>
      <c r="AC161">
        <f>AB161*(1+'RAW data extract'!AC$82)</f>
        <v>10.452295282962231</v>
      </c>
      <c r="AD161">
        <f>AC161*(1+'RAW data extract'!AD$82)</f>
        <v>10.35872886821624</v>
      </c>
      <c r="AE161">
        <f>AD161*(1+'RAW data extract'!AE$82)</f>
        <v>10.24316093156509</v>
      </c>
      <c r="AF161">
        <f>AE161*(1+'RAW data extract'!AF$82)</f>
        <v>10.121857539565498</v>
      </c>
      <c r="AG161">
        <f>AF161*(1+'RAW data extract'!AG$82)</f>
        <v>9.9923591951591888</v>
      </c>
      <c r="AH161">
        <f>AG161*(1+'RAW data extract'!AH$82)</f>
        <v>9.8418171120351072</v>
      </c>
      <c r="AI161">
        <f>AH161*(1+'RAW data extract'!AI$82)</f>
        <v>9.6668126701916854</v>
      </c>
      <c r="AJ161">
        <f>AI161*(1+'RAW data extract'!AJ$82)</f>
        <v>9.4656560237645397</v>
      </c>
      <c r="AK161">
        <f>AJ161*(1+'RAW data extract'!AK$82)</f>
        <v>9.2239525070697024</v>
      </c>
      <c r="AL161">
        <f>AK161*(1+'RAW data extract'!AL$82)</f>
        <v>8.9587736363532038</v>
      </c>
      <c r="AM161">
        <f>AL161*(1+'RAW data extract'!AM$82)</f>
        <v>8.6753326235357537</v>
      </c>
      <c r="AN161">
        <f>AM161*(1+'RAW data extract'!AN$82)</f>
        <v>8.3875541978097718</v>
      </c>
      <c r="AO161">
        <f>AN161*(1+'RAW data extract'!AO$82)</f>
        <v>8.0968879141002841</v>
      </c>
      <c r="AP161">
        <f>AO161*(1+'RAW data extract'!AP$82)</f>
        <v>7.806198411545374</v>
      </c>
      <c r="AQ161">
        <f>AP161*(1+'RAW data extract'!AQ$82)</f>
        <v>7.5171683107080414</v>
      </c>
      <c r="AR161">
        <f>AQ161*(1+'RAW data extract'!AR$82)</f>
        <v>7.2419473533699152</v>
      </c>
      <c r="AS161">
        <f>AR161*(1+'RAW data extract'!AS$82)</f>
        <v>6.9720524387477685</v>
      </c>
      <c r="AT161">
        <f>AS161*(1+'RAW data extract'!AT$82)</f>
        <v>6.7096544543181666</v>
      </c>
      <c r="AU161">
        <f>AT161*(1+'RAW data extract'!AU$82)</f>
        <v>6.4472564698885648</v>
      </c>
      <c r="AV161">
        <f>AU161*(1+'RAW data extract'!AV$82)</f>
        <v>6.184858485458963</v>
      </c>
      <c r="AW161">
        <f>AV161*(1+'RAW data extract'!AW$82)</f>
        <v>5.9224605010293621</v>
      </c>
      <c r="AX161">
        <f>AW161*(1+'RAW data extract'!AX$82)</f>
        <v>5.6611168818598756</v>
      </c>
      <c r="AY161">
        <f>AX161*(1+'RAW data extract'!AY$82)</f>
        <v>5.3976179828215631</v>
      </c>
      <c r="AZ161">
        <f>AY161*(1+'RAW data extract'!AZ$82)</f>
        <v>5.132174997948721</v>
      </c>
      <c r="BA161">
        <f>AZ161*(1+'RAW data extract'!BA$82)</f>
        <v>4.8713323457344559</v>
      </c>
      <c r="BB161">
        <f>BA161*(1+'RAW data extract'!BB$82)</f>
        <v>4.6075810835285056</v>
      </c>
      <c r="BC161">
        <f>BB161*(1+'RAW data extract'!BC$82)</f>
        <v>4.3439574882536762</v>
      </c>
      <c r="BD161">
        <f>BC161*(1+'RAW data extract'!BD$82)</f>
        <v>4.0809583085906178</v>
      </c>
      <c r="BE161">
        <f>BD161*(1+'RAW data extract'!BE$82)</f>
        <v>3.818258373952133</v>
      </c>
      <c r="BF161">
        <f>BE161*(1+'RAW data extract'!BF$82)</f>
        <v>3.818258373952133</v>
      </c>
      <c r="BG161">
        <f>BF161*(1+'RAW data extract'!BG$82)</f>
        <v>3.818258373952133</v>
      </c>
      <c r="BH161">
        <f>BG161*(1+'RAW data extract'!BH$82)</f>
        <v>3.818258373952133</v>
      </c>
    </row>
    <row r="162" spans="1:60" x14ac:dyDescent="0.3">
      <c r="A162" s="4" t="s">
        <v>9</v>
      </c>
      <c r="B162" s="4" t="s">
        <v>10</v>
      </c>
      <c r="C162" s="4" t="s">
        <v>10</v>
      </c>
      <c r="D162" s="4" t="s">
        <v>22</v>
      </c>
      <c r="E162" s="4" t="s">
        <v>13</v>
      </c>
      <c r="F162" s="4" t="s">
        <v>14</v>
      </c>
      <c r="G162" s="4" t="s">
        <v>14</v>
      </c>
      <c r="H162" s="4" t="s">
        <v>15</v>
      </c>
      <c r="I162" s="4" t="s">
        <v>16</v>
      </c>
      <c r="J162" s="8">
        <f>SUMIFS('Eurostat comsumption'!J$2:J$185,'Eurostat comsumption'!$C$2:$C$185,$C162,'Eurostat comsumption'!$D$2:$D$185,$D162)</f>
        <v>52154</v>
      </c>
      <c r="K162" s="8">
        <f>SUMIFS('Eurostat comsumption'!K$2:K$185,'Eurostat comsumption'!$C$2:$C$185,$C162,'Eurostat comsumption'!$D$2:$D$185,$D162)</f>
        <v>51574.8</v>
      </c>
      <c r="L162" s="8">
        <f>SUMIFS('Eurostat comsumption'!L$2:L$185,'Eurostat comsumption'!$C$2:$C$185,$C162,'Eurostat comsumption'!$D$2:$D$185,$D162)</f>
        <v>51889.5</v>
      </c>
      <c r="M162" s="8">
        <f>SUMIFS('Eurostat comsumption'!M$2:M$185,'Eurostat comsumption'!$C$2:$C$185,$C162,'Eurostat comsumption'!$D$2:$D$185,$D162)</f>
        <v>52512.2</v>
      </c>
      <c r="N162" s="8">
        <f>SUMIFS('Eurostat comsumption'!N$2:N$185,'Eurostat comsumption'!$C$2:$C$185,$C162,'Eurostat comsumption'!$D$2:$D$185,$D162)</f>
        <v>53908.800000000003</v>
      </c>
      <c r="O162" s="8">
        <f>SUMIFS('Eurostat comsumption'!O$2:O$185,'Eurostat comsumption'!$C$2:$C$185,$C162,'Eurostat comsumption'!$D$2:$D$185,$D162)</f>
        <v>55071.6</v>
      </c>
      <c r="P162" s="8">
        <f>SUMIFS('Eurostat comsumption'!P$2:P$185,'Eurostat comsumption'!$C$2:$C$185,$C162,'Eurostat comsumption'!$D$2:$D$185,$D162)</f>
        <v>55684.1</v>
      </c>
      <c r="Q162" s="8">
        <f>SUMIFS('Eurostat comsumption'!Q$2:Q$185,'Eurostat comsumption'!$C$2:$C$185,$C162,'Eurostat comsumption'!$D$2:$D$185,$D162)</f>
        <v>55838.6</v>
      </c>
      <c r="R162" s="8">
        <f>SUMIFS('Eurostat comsumption'!R$2:R$185,'Eurostat comsumption'!$C$2:$C$185,$C162,'Eurostat comsumption'!$D$2:$D$185,$D162)</f>
        <v>53211.4</v>
      </c>
      <c r="S162" s="8">
        <f>SUMIFS('Eurostat comsumption'!S$2:S$185,'Eurostat comsumption'!$C$2:$C$185,$C162,'Eurostat comsumption'!$D$2:$D$185,$D162)</f>
        <v>51033.2</v>
      </c>
      <c r="T162" s="8">
        <f>SUMIFS('Eurostat comsumption'!T$2:T$185,'Eurostat comsumption'!$C$2:$C$185,$C162,'Eurostat comsumption'!$D$2:$D$185,$D162)</f>
        <v>49873</v>
      </c>
      <c r="U162" s="8">
        <f>SUMIFS('Eurostat comsumption'!U$2:U$185,'Eurostat comsumption'!$C$2:$C$185,$C162,'Eurostat comsumption'!$D$2:$D$185,$D162)</f>
        <v>49882.3</v>
      </c>
      <c r="V162" s="8">
        <f>SUMIFS('Eurostat comsumption'!V$2:V$185,'Eurostat comsumption'!$C$2:$C$185,$C162,'Eurostat comsumption'!$D$2:$D$185,$D162)</f>
        <v>49518</v>
      </c>
      <c r="W162" s="8">
        <f>SUMIFS('Eurostat comsumption'!W$2:W$185,'Eurostat comsumption'!$C$2:$C$185,$C162,'Eurostat comsumption'!$D$2:$D$185,$D162)</f>
        <v>49053.4</v>
      </c>
      <c r="X162" s="8">
        <f>SUMIFS('Eurostat comsumption'!X$2:X$185,'Eurostat comsumption'!$C$2:$C$185,$C162,'Eurostat comsumption'!$D$2:$D$185,$D162)</f>
        <v>49515.4</v>
      </c>
      <c r="Y162" s="8">
        <f>SUMIFS('Eurostat comsumption'!Y$2:Y$185,'Eurostat comsumption'!$C$2:$C$185,$C162,'Eurostat comsumption'!$D$2:$D$185,$D162)</f>
        <v>50309.3</v>
      </c>
      <c r="Z162" s="8">
        <f>SUMIFS('Eurostat comsumption'!Z$2:Z$185,'Eurostat comsumption'!$C$2:$C$185,$C162,'Eurostat comsumption'!$D$2:$D$185,$D162)</f>
        <v>51242.9</v>
      </c>
      <c r="AA162">
        <f>Z162*(1+'RAW data extract'!AA$82)</f>
        <v>50845.013288844908</v>
      </c>
      <c r="AB162">
        <f>AA162*(1+'RAW data extract'!AB$82)</f>
        <v>50472.115767037038</v>
      </c>
      <c r="AC162">
        <f>AB162*(1+'RAW data extract'!AC$82)</f>
        <v>50056.628220121987</v>
      </c>
      <c r="AD162">
        <f>AC162*(1+'RAW data extract'!AD$82)</f>
        <v>49608.53341318859</v>
      </c>
      <c r="AE162">
        <f>AD162*(1+'RAW data extract'!AE$82)</f>
        <v>49055.072084121181</v>
      </c>
      <c r="AF162">
        <f>AE162*(1+'RAW data extract'!AF$82)</f>
        <v>48474.143337775771</v>
      </c>
      <c r="AG162">
        <f>AF162*(1+'RAW data extract'!AG$82)</f>
        <v>47853.968504824545</v>
      </c>
      <c r="AH162">
        <f>AG162*(1+'RAW data extract'!AH$82)</f>
        <v>47133.014027131183</v>
      </c>
      <c r="AI162">
        <f>AH162*(1+'RAW data extract'!AI$82)</f>
        <v>46294.907941809848</v>
      </c>
      <c r="AJ162">
        <f>AI162*(1+'RAW data extract'!AJ$82)</f>
        <v>45331.5574822583</v>
      </c>
      <c r="AK162">
        <f>AJ162*(1+'RAW data extract'!AK$82)</f>
        <v>44174.025787338498</v>
      </c>
      <c r="AL162">
        <f>AK162*(1+'RAW data extract'!AL$82)</f>
        <v>42904.069305633966</v>
      </c>
      <c r="AM162">
        <f>AL162*(1+'RAW data extract'!AM$82)</f>
        <v>41546.654401362626</v>
      </c>
      <c r="AN162">
        <f>AM162*(1+'RAW data extract'!AN$82)</f>
        <v>40168.467383452917</v>
      </c>
      <c r="AO162">
        <f>AN162*(1+'RAW data extract'!AO$82)</f>
        <v>38776.450251724229</v>
      </c>
      <c r="AP162">
        <f>AO162*(1+'RAW data extract'!AP$82)</f>
        <v>37384.321923642827</v>
      </c>
      <c r="AQ162">
        <f>AP162*(1+'RAW data extract'!AQ$82)</f>
        <v>36000.140563437468</v>
      </c>
      <c r="AR162">
        <f>AQ162*(1+'RAW data extract'!AR$82)</f>
        <v>34682.091965794301</v>
      </c>
      <c r="AS162">
        <f>AR162*(1+'RAW data extract'!AS$82)</f>
        <v>33389.550085374562</v>
      </c>
      <c r="AT162">
        <f>AS162*(1+'RAW data extract'!AT$82)</f>
        <v>32132.91142403553</v>
      </c>
      <c r="AU162">
        <f>AT162*(1+'RAW data extract'!AU$82)</f>
        <v>30876.272762696499</v>
      </c>
      <c r="AV162">
        <f>AU162*(1+'RAW data extract'!AV$82)</f>
        <v>29619.634101357467</v>
      </c>
      <c r="AW162">
        <f>AV162*(1+'RAW data extract'!AW$82)</f>
        <v>28362.995440018443</v>
      </c>
      <c r="AX162">
        <f>AW162*(1+'RAW data extract'!AX$82)</f>
        <v>27111.406193033388</v>
      </c>
      <c r="AY162">
        <f>AX162*(1+'RAW data extract'!AY$82)</f>
        <v>25849.49518989971</v>
      </c>
      <c r="AZ162">
        <f>AY162*(1+'RAW data extract'!AZ$82)</f>
        <v>24578.273850690312</v>
      </c>
      <c r="BA162">
        <f>AZ162*(1+'RAW data extract'!BA$82)</f>
        <v>23329.083762545419</v>
      </c>
      <c r="BB162">
        <f>BA162*(1+'RAW data extract'!BB$82)</f>
        <v>22065.964178050719</v>
      </c>
      <c r="BC162">
        <f>BB162*(1+'RAW data extract'!BC$82)</f>
        <v>20803.455997648049</v>
      </c>
      <c r="BD162">
        <f>BC162*(1+'RAW data extract'!BD$82)</f>
        <v>19543.93817862411</v>
      </c>
      <c r="BE162">
        <f>BD162*(1+'RAW data extract'!BE$82)</f>
        <v>18285.853460802951</v>
      </c>
      <c r="BF162">
        <f>BE162*(1+'RAW data extract'!BF$82)</f>
        <v>18285.853460802951</v>
      </c>
      <c r="BG162">
        <f>BF162*(1+'RAW data extract'!BG$82)</f>
        <v>18285.853460802951</v>
      </c>
      <c r="BH162">
        <f>BG162*(1+'RAW data extract'!BH$82)</f>
        <v>18285.853460802951</v>
      </c>
    </row>
    <row r="163" spans="1:60" x14ac:dyDescent="0.3">
      <c r="A163" s="4" t="s">
        <v>9</v>
      </c>
      <c r="B163" s="4" t="s">
        <v>10</v>
      </c>
      <c r="C163" s="4" t="s">
        <v>11</v>
      </c>
      <c r="D163" s="4" t="s">
        <v>44</v>
      </c>
      <c r="E163" s="4" t="s">
        <v>13</v>
      </c>
      <c r="F163" s="4" t="s">
        <v>14</v>
      </c>
      <c r="G163" s="4" t="s">
        <v>14</v>
      </c>
      <c r="H163" s="4" t="s">
        <v>15</v>
      </c>
      <c r="I163" s="4" t="s">
        <v>16</v>
      </c>
      <c r="J163" s="8">
        <f>SUMIFS('Eurostat comsumption'!J$2:J$185,'Eurostat comsumption'!$C$2:$C$185,$C163,'Eurostat comsumption'!$D$2:$D$185,$D163)</f>
        <v>0</v>
      </c>
      <c r="K163" s="8">
        <f>SUMIFS('Eurostat comsumption'!K$2:K$185,'Eurostat comsumption'!$C$2:$C$185,$C163,'Eurostat comsumption'!$D$2:$D$185,$D163)</f>
        <v>0</v>
      </c>
      <c r="L163" s="8">
        <f>SUMIFS('Eurostat comsumption'!L$2:L$185,'Eurostat comsumption'!$C$2:$C$185,$C163,'Eurostat comsumption'!$D$2:$D$185,$D163)</f>
        <v>0</v>
      </c>
      <c r="M163" s="8">
        <f>SUMIFS('Eurostat comsumption'!M$2:M$185,'Eurostat comsumption'!$C$2:$C$185,$C163,'Eurostat comsumption'!$D$2:$D$185,$D163)</f>
        <v>0</v>
      </c>
      <c r="N163" s="8">
        <f>SUMIFS('Eurostat comsumption'!N$2:N$185,'Eurostat comsumption'!$C$2:$C$185,$C163,'Eurostat comsumption'!$D$2:$D$185,$D163)</f>
        <v>0</v>
      </c>
      <c r="O163" s="8">
        <f>SUMIFS('Eurostat comsumption'!O$2:O$185,'Eurostat comsumption'!$C$2:$C$185,$C163,'Eurostat comsumption'!$D$2:$D$185,$D163)</f>
        <v>0</v>
      </c>
      <c r="P163" s="8">
        <f>SUMIFS('Eurostat comsumption'!P$2:P$185,'Eurostat comsumption'!$C$2:$C$185,$C163,'Eurostat comsumption'!$D$2:$D$185,$D163)</f>
        <v>0</v>
      </c>
      <c r="Q163" s="8">
        <f>SUMIFS('Eurostat comsumption'!Q$2:Q$185,'Eurostat comsumption'!$C$2:$C$185,$C163,'Eurostat comsumption'!$D$2:$D$185,$D163)</f>
        <v>0</v>
      </c>
      <c r="R163" s="8">
        <f>SUMIFS('Eurostat comsumption'!R$2:R$185,'Eurostat comsumption'!$C$2:$C$185,$C163,'Eurostat comsumption'!$D$2:$D$185,$D163)</f>
        <v>0</v>
      </c>
      <c r="S163" s="8">
        <f>SUMIFS('Eurostat comsumption'!S$2:S$185,'Eurostat comsumption'!$C$2:$C$185,$C163,'Eurostat comsumption'!$D$2:$D$185,$D163)</f>
        <v>0</v>
      </c>
      <c r="T163" s="8">
        <f>SUMIFS('Eurostat comsumption'!T$2:T$185,'Eurostat comsumption'!$C$2:$C$185,$C163,'Eurostat comsumption'!$D$2:$D$185,$D163)</f>
        <v>0</v>
      </c>
      <c r="U163" s="8">
        <f>SUMIFS('Eurostat comsumption'!U$2:U$185,'Eurostat comsumption'!$C$2:$C$185,$C163,'Eurostat comsumption'!$D$2:$D$185,$D163)</f>
        <v>0</v>
      </c>
      <c r="V163" s="8">
        <f>SUMIFS('Eurostat comsumption'!V$2:V$185,'Eurostat comsumption'!$C$2:$C$185,$C163,'Eurostat comsumption'!$D$2:$D$185,$D163)</f>
        <v>0</v>
      </c>
      <c r="W163" s="8">
        <f>SUMIFS('Eurostat comsumption'!W$2:W$185,'Eurostat comsumption'!$C$2:$C$185,$C163,'Eurostat comsumption'!$D$2:$D$185,$D163)</f>
        <v>0</v>
      </c>
      <c r="X163" s="8">
        <f>SUMIFS('Eurostat comsumption'!X$2:X$185,'Eurostat comsumption'!$C$2:$C$185,$C163,'Eurostat comsumption'!$D$2:$D$185,$D163)</f>
        <v>0</v>
      </c>
      <c r="Y163" s="8">
        <f>SUMIFS('Eurostat comsumption'!Y$2:Y$185,'Eurostat comsumption'!$C$2:$C$185,$C163,'Eurostat comsumption'!$D$2:$D$185,$D163)</f>
        <v>0</v>
      </c>
      <c r="Z163" s="8">
        <f>SUMIFS('Eurostat comsumption'!Z$2:Z$185,'Eurostat comsumption'!$C$2:$C$185,$C163,'Eurostat comsumption'!$D$2:$D$185,$D163)</f>
        <v>0</v>
      </c>
      <c r="AA163">
        <f>Z163*(1+'RAW data extract'!AA$82)</f>
        <v>0</v>
      </c>
      <c r="AB163">
        <f>AA163*(1+'RAW data extract'!AB$82)</f>
        <v>0</v>
      </c>
      <c r="AC163">
        <f>AB163*(1+'RAW data extract'!AC$82)</f>
        <v>0</v>
      </c>
      <c r="AD163">
        <f>AC163*(1+'RAW data extract'!AD$82)</f>
        <v>0</v>
      </c>
      <c r="AE163">
        <f>AD163*(1+'RAW data extract'!AE$82)</f>
        <v>0</v>
      </c>
      <c r="AF163">
        <f>AE163*(1+'RAW data extract'!AF$82)</f>
        <v>0</v>
      </c>
      <c r="AG163">
        <f>AF163*(1+'RAW data extract'!AG$82)</f>
        <v>0</v>
      </c>
      <c r="AH163">
        <f>AG163*(1+'RAW data extract'!AH$82)</f>
        <v>0</v>
      </c>
      <c r="AI163">
        <f>AH163*(1+'RAW data extract'!AI$82)</f>
        <v>0</v>
      </c>
      <c r="AJ163">
        <f>AI163*(1+'RAW data extract'!AJ$82)</f>
        <v>0</v>
      </c>
      <c r="AK163">
        <f>AJ163*(1+'RAW data extract'!AK$82)</f>
        <v>0</v>
      </c>
      <c r="AL163">
        <f>AK163*(1+'RAW data extract'!AL$82)</f>
        <v>0</v>
      </c>
      <c r="AM163">
        <f>AL163*(1+'RAW data extract'!AM$82)</f>
        <v>0</v>
      </c>
      <c r="AN163">
        <f>AM163*(1+'RAW data extract'!AN$82)</f>
        <v>0</v>
      </c>
      <c r="AO163">
        <f>AN163*(1+'RAW data extract'!AO$82)</f>
        <v>0</v>
      </c>
      <c r="AP163">
        <f>AO163*(1+'RAW data extract'!AP$82)</f>
        <v>0</v>
      </c>
      <c r="AQ163">
        <f>AP163*(1+'RAW data extract'!AQ$82)</f>
        <v>0</v>
      </c>
      <c r="AR163">
        <f>AQ163*(1+'RAW data extract'!AR$82)</f>
        <v>0</v>
      </c>
      <c r="AS163">
        <f>AR163*(1+'RAW data extract'!AS$82)</f>
        <v>0</v>
      </c>
      <c r="AT163">
        <f>AS163*(1+'RAW data extract'!AT$82)</f>
        <v>0</v>
      </c>
      <c r="AU163">
        <f>AT163*(1+'RAW data extract'!AU$82)</f>
        <v>0</v>
      </c>
      <c r="AV163">
        <f>AU163*(1+'RAW data extract'!AV$82)</f>
        <v>0</v>
      </c>
      <c r="AW163">
        <f>AV163*(1+'RAW data extract'!AW$82)</f>
        <v>0</v>
      </c>
      <c r="AX163">
        <f>AW163*(1+'RAW data extract'!AX$82)</f>
        <v>0</v>
      </c>
      <c r="AY163">
        <f>AX163*(1+'RAW data extract'!AY$82)</f>
        <v>0</v>
      </c>
      <c r="AZ163">
        <f>AY163*(1+'RAW data extract'!AZ$82)</f>
        <v>0</v>
      </c>
      <c r="BA163">
        <f>AZ163*(1+'RAW data extract'!BA$82)</f>
        <v>0</v>
      </c>
      <c r="BB163">
        <f>BA163*(1+'RAW data extract'!BB$82)</f>
        <v>0</v>
      </c>
      <c r="BC163">
        <f>BB163*(1+'RAW data extract'!BC$82)</f>
        <v>0</v>
      </c>
      <c r="BD163">
        <f>BC163*(1+'RAW data extract'!BD$82)</f>
        <v>0</v>
      </c>
      <c r="BE163">
        <f>BD163*(1+'RAW data extract'!BE$82)</f>
        <v>0</v>
      </c>
      <c r="BF163">
        <f>BE163*(1+'RAW data extract'!BF$82)</f>
        <v>0</v>
      </c>
      <c r="BG163">
        <f>BF163*(1+'RAW data extract'!BG$82)</f>
        <v>0</v>
      </c>
      <c r="BH163">
        <f>BG163*(1+'RAW data extract'!BH$82)</f>
        <v>0</v>
      </c>
    </row>
    <row r="164" spans="1:60" x14ac:dyDescent="0.3">
      <c r="A164" s="4" t="s">
        <v>9</v>
      </c>
      <c r="B164" s="4" t="s">
        <v>10</v>
      </c>
      <c r="C164" s="4" t="s">
        <v>23</v>
      </c>
      <c r="D164" s="4" t="s">
        <v>44</v>
      </c>
      <c r="E164" s="4" t="s">
        <v>13</v>
      </c>
      <c r="F164" s="4" t="s">
        <v>14</v>
      </c>
      <c r="G164" s="4" t="s">
        <v>14</v>
      </c>
      <c r="H164" s="4" t="s">
        <v>15</v>
      </c>
      <c r="I164" s="4" t="s">
        <v>16</v>
      </c>
      <c r="J164" s="8">
        <f>SUMIFS('Eurostat comsumption'!J$2:J$185,'Eurostat comsumption'!$C$2:$C$185,$C164,'Eurostat comsumption'!$D$2:$D$185,$D164)</f>
        <v>0</v>
      </c>
      <c r="K164" s="8">
        <f>SUMIFS('Eurostat comsumption'!K$2:K$185,'Eurostat comsumption'!$C$2:$C$185,$C164,'Eurostat comsumption'!$D$2:$D$185,$D164)</f>
        <v>0</v>
      </c>
      <c r="L164" s="8">
        <f>SUMIFS('Eurostat comsumption'!L$2:L$185,'Eurostat comsumption'!$C$2:$C$185,$C164,'Eurostat comsumption'!$D$2:$D$185,$D164)</f>
        <v>0</v>
      </c>
      <c r="M164" s="8">
        <f>SUMIFS('Eurostat comsumption'!M$2:M$185,'Eurostat comsumption'!$C$2:$C$185,$C164,'Eurostat comsumption'!$D$2:$D$185,$D164)</f>
        <v>0</v>
      </c>
      <c r="N164" s="8">
        <f>SUMIFS('Eurostat comsumption'!N$2:N$185,'Eurostat comsumption'!$C$2:$C$185,$C164,'Eurostat comsumption'!$D$2:$D$185,$D164)</f>
        <v>0</v>
      </c>
      <c r="O164" s="8">
        <f>SUMIFS('Eurostat comsumption'!O$2:O$185,'Eurostat comsumption'!$C$2:$C$185,$C164,'Eurostat comsumption'!$D$2:$D$185,$D164)</f>
        <v>0</v>
      </c>
      <c r="P164" s="8">
        <f>SUMIFS('Eurostat comsumption'!P$2:P$185,'Eurostat comsumption'!$C$2:$C$185,$C164,'Eurostat comsumption'!$D$2:$D$185,$D164)</f>
        <v>0</v>
      </c>
      <c r="Q164" s="8">
        <f>SUMIFS('Eurostat comsumption'!Q$2:Q$185,'Eurostat comsumption'!$C$2:$C$185,$C164,'Eurostat comsumption'!$D$2:$D$185,$D164)</f>
        <v>0</v>
      </c>
      <c r="R164" s="8">
        <f>SUMIFS('Eurostat comsumption'!R$2:R$185,'Eurostat comsumption'!$C$2:$C$185,$C164,'Eurostat comsumption'!$D$2:$D$185,$D164)</f>
        <v>0</v>
      </c>
      <c r="S164" s="8">
        <f>SUMIFS('Eurostat comsumption'!S$2:S$185,'Eurostat comsumption'!$C$2:$C$185,$C164,'Eurostat comsumption'!$D$2:$D$185,$D164)</f>
        <v>0</v>
      </c>
      <c r="T164" s="8">
        <f>SUMIFS('Eurostat comsumption'!T$2:T$185,'Eurostat comsumption'!$C$2:$C$185,$C164,'Eurostat comsumption'!$D$2:$D$185,$D164)</f>
        <v>0</v>
      </c>
      <c r="U164" s="8">
        <f>SUMIFS('Eurostat comsumption'!U$2:U$185,'Eurostat comsumption'!$C$2:$C$185,$C164,'Eurostat comsumption'!$D$2:$D$185,$D164)</f>
        <v>0</v>
      </c>
      <c r="V164" s="8">
        <f>SUMIFS('Eurostat comsumption'!V$2:V$185,'Eurostat comsumption'!$C$2:$C$185,$C164,'Eurostat comsumption'!$D$2:$D$185,$D164)</f>
        <v>0</v>
      </c>
      <c r="W164" s="8">
        <f>SUMIFS('Eurostat comsumption'!W$2:W$185,'Eurostat comsumption'!$C$2:$C$185,$C164,'Eurostat comsumption'!$D$2:$D$185,$D164)</f>
        <v>0</v>
      </c>
      <c r="X164" s="8">
        <f>SUMIFS('Eurostat comsumption'!X$2:X$185,'Eurostat comsumption'!$C$2:$C$185,$C164,'Eurostat comsumption'!$D$2:$D$185,$D164)</f>
        <v>0</v>
      </c>
      <c r="Y164" s="8">
        <f>SUMIFS('Eurostat comsumption'!Y$2:Y$185,'Eurostat comsumption'!$C$2:$C$185,$C164,'Eurostat comsumption'!$D$2:$D$185,$D164)</f>
        <v>0</v>
      </c>
      <c r="Z164" s="8">
        <f>SUMIFS('Eurostat comsumption'!Z$2:Z$185,'Eurostat comsumption'!$C$2:$C$185,$C164,'Eurostat comsumption'!$D$2:$D$185,$D164)</f>
        <v>0</v>
      </c>
      <c r="AA164">
        <f>Z164*(1+'RAW data extract'!AA$82)</f>
        <v>0</v>
      </c>
      <c r="AB164">
        <f>AA164*(1+'RAW data extract'!AB$82)</f>
        <v>0</v>
      </c>
      <c r="AC164">
        <f>AB164*(1+'RAW data extract'!AC$82)</f>
        <v>0</v>
      </c>
      <c r="AD164">
        <f>AC164*(1+'RAW data extract'!AD$82)</f>
        <v>0</v>
      </c>
      <c r="AE164">
        <f>AD164*(1+'RAW data extract'!AE$82)</f>
        <v>0</v>
      </c>
      <c r="AF164">
        <f>AE164*(1+'RAW data extract'!AF$82)</f>
        <v>0</v>
      </c>
      <c r="AG164">
        <f>AF164*(1+'RAW data extract'!AG$82)</f>
        <v>0</v>
      </c>
      <c r="AH164">
        <f>AG164*(1+'RAW data extract'!AH$82)</f>
        <v>0</v>
      </c>
      <c r="AI164">
        <f>AH164*(1+'RAW data extract'!AI$82)</f>
        <v>0</v>
      </c>
      <c r="AJ164">
        <f>AI164*(1+'RAW data extract'!AJ$82)</f>
        <v>0</v>
      </c>
      <c r="AK164">
        <f>AJ164*(1+'RAW data extract'!AK$82)</f>
        <v>0</v>
      </c>
      <c r="AL164">
        <f>AK164*(1+'RAW data extract'!AL$82)</f>
        <v>0</v>
      </c>
      <c r="AM164">
        <f>AL164*(1+'RAW data extract'!AM$82)</f>
        <v>0</v>
      </c>
      <c r="AN164">
        <f>AM164*(1+'RAW data extract'!AN$82)</f>
        <v>0</v>
      </c>
      <c r="AO164">
        <f>AN164*(1+'RAW data extract'!AO$82)</f>
        <v>0</v>
      </c>
      <c r="AP164">
        <f>AO164*(1+'RAW data extract'!AP$82)</f>
        <v>0</v>
      </c>
      <c r="AQ164">
        <f>AP164*(1+'RAW data extract'!AQ$82)</f>
        <v>0</v>
      </c>
      <c r="AR164">
        <f>AQ164*(1+'RAW data extract'!AR$82)</f>
        <v>0</v>
      </c>
      <c r="AS164">
        <f>AR164*(1+'RAW data extract'!AS$82)</f>
        <v>0</v>
      </c>
      <c r="AT164">
        <f>AS164*(1+'RAW data extract'!AT$82)</f>
        <v>0</v>
      </c>
      <c r="AU164">
        <f>AT164*(1+'RAW data extract'!AU$82)</f>
        <v>0</v>
      </c>
      <c r="AV164">
        <f>AU164*(1+'RAW data extract'!AV$82)</f>
        <v>0</v>
      </c>
      <c r="AW164">
        <f>AV164*(1+'RAW data extract'!AW$82)</f>
        <v>0</v>
      </c>
      <c r="AX164">
        <f>AW164*(1+'RAW data extract'!AX$82)</f>
        <v>0</v>
      </c>
      <c r="AY164">
        <f>AX164*(1+'RAW data extract'!AY$82)</f>
        <v>0</v>
      </c>
      <c r="AZ164">
        <f>AY164*(1+'RAW data extract'!AZ$82)</f>
        <v>0</v>
      </c>
      <c r="BA164">
        <f>AZ164*(1+'RAW data extract'!BA$82)</f>
        <v>0</v>
      </c>
      <c r="BB164">
        <f>BA164*(1+'RAW data extract'!BB$82)</f>
        <v>0</v>
      </c>
      <c r="BC164">
        <f>BB164*(1+'RAW data extract'!BC$82)</f>
        <v>0</v>
      </c>
      <c r="BD164">
        <f>BC164*(1+'RAW data extract'!BD$82)</f>
        <v>0</v>
      </c>
      <c r="BE164">
        <f>BD164*(1+'RAW data extract'!BE$82)</f>
        <v>0</v>
      </c>
      <c r="BF164">
        <f>BE164*(1+'RAW data extract'!BF$82)</f>
        <v>0</v>
      </c>
      <c r="BG164">
        <f>BF164*(1+'RAW data extract'!BG$82)</f>
        <v>0</v>
      </c>
      <c r="BH164">
        <f>BG164*(1+'RAW data extract'!BH$82)</f>
        <v>0</v>
      </c>
    </row>
    <row r="165" spans="1:60" x14ac:dyDescent="0.3">
      <c r="A165" s="4" t="s">
        <v>9</v>
      </c>
      <c r="B165" s="4" t="s">
        <v>10</v>
      </c>
      <c r="C165" s="4" t="s">
        <v>24</v>
      </c>
      <c r="D165" s="4" t="s">
        <v>44</v>
      </c>
      <c r="E165" s="4" t="s">
        <v>13</v>
      </c>
      <c r="F165" s="4" t="s">
        <v>14</v>
      </c>
      <c r="G165" s="4" t="s">
        <v>14</v>
      </c>
      <c r="H165" s="4" t="s">
        <v>15</v>
      </c>
      <c r="I165" s="4" t="s">
        <v>16</v>
      </c>
      <c r="J165" s="8">
        <f>SUMIFS('Eurostat comsumption'!J$2:J$185,'Eurostat comsumption'!$C$2:$C$185,$C165,'Eurostat comsumption'!$D$2:$D$185,$D165)</f>
        <v>0</v>
      </c>
      <c r="K165" s="8">
        <f>SUMIFS('Eurostat comsumption'!K$2:K$185,'Eurostat comsumption'!$C$2:$C$185,$C165,'Eurostat comsumption'!$D$2:$D$185,$D165)</f>
        <v>0</v>
      </c>
      <c r="L165" s="8">
        <f>SUMIFS('Eurostat comsumption'!L$2:L$185,'Eurostat comsumption'!$C$2:$C$185,$C165,'Eurostat comsumption'!$D$2:$D$185,$D165)</f>
        <v>0</v>
      </c>
      <c r="M165" s="8">
        <f>SUMIFS('Eurostat comsumption'!M$2:M$185,'Eurostat comsumption'!$C$2:$C$185,$C165,'Eurostat comsumption'!$D$2:$D$185,$D165)</f>
        <v>0</v>
      </c>
      <c r="N165" s="8">
        <f>SUMIFS('Eurostat comsumption'!N$2:N$185,'Eurostat comsumption'!$C$2:$C$185,$C165,'Eurostat comsumption'!$D$2:$D$185,$D165)</f>
        <v>0</v>
      </c>
      <c r="O165" s="8">
        <f>SUMIFS('Eurostat comsumption'!O$2:O$185,'Eurostat comsumption'!$C$2:$C$185,$C165,'Eurostat comsumption'!$D$2:$D$185,$D165)</f>
        <v>0</v>
      </c>
      <c r="P165" s="8">
        <f>SUMIFS('Eurostat comsumption'!P$2:P$185,'Eurostat comsumption'!$C$2:$C$185,$C165,'Eurostat comsumption'!$D$2:$D$185,$D165)</f>
        <v>0</v>
      </c>
      <c r="Q165" s="8">
        <f>SUMIFS('Eurostat comsumption'!Q$2:Q$185,'Eurostat comsumption'!$C$2:$C$185,$C165,'Eurostat comsumption'!$D$2:$D$185,$D165)</f>
        <v>0</v>
      </c>
      <c r="R165" s="8">
        <f>SUMIFS('Eurostat comsumption'!R$2:R$185,'Eurostat comsumption'!$C$2:$C$185,$C165,'Eurostat comsumption'!$D$2:$D$185,$D165)</f>
        <v>0</v>
      </c>
      <c r="S165" s="8">
        <f>SUMIFS('Eurostat comsumption'!S$2:S$185,'Eurostat comsumption'!$C$2:$C$185,$C165,'Eurostat comsumption'!$D$2:$D$185,$D165)</f>
        <v>0</v>
      </c>
      <c r="T165" s="8">
        <f>SUMIFS('Eurostat comsumption'!T$2:T$185,'Eurostat comsumption'!$C$2:$C$185,$C165,'Eurostat comsumption'!$D$2:$D$185,$D165)</f>
        <v>0</v>
      </c>
      <c r="U165" s="8">
        <f>SUMIFS('Eurostat comsumption'!U$2:U$185,'Eurostat comsumption'!$C$2:$C$185,$C165,'Eurostat comsumption'!$D$2:$D$185,$D165)</f>
        <v>0</v>
      </c>
      <c r="V165" s="8">
        <f>SUMIFS('Eurostat comsumption'!V$2:V$185,'Eurostat comsumption'!$C$2:$C$185,$C165,'Eurostat comsumption'!$D$2:$D$185,$D165)</f>
        <v>0</v>
      </c>
      <c r="W165" s="8">
        <f>SUMIFS('Eurostat comsumption'!W$2:W$185,'Eurostat comsumption'!$C$2:$C$185,$C165,'Eurostat comsumption'!$D$2:$D$185,$D165)</f>
        <v>0</v>
      </c>
      <c r="X165" s="8">
        <f>SUMIFS('Eurostat comsumption'!X$2:X$185,'Eurostat comsumption'!$C$2:$C$185,$C165,'Eurostat comsumption'!$D$2:$D$185,$D165)</f>
        <v>0</v>
      </c>
      <c r="Y165" s="8">
        <f>SUMIFS('Eurostat comsumption'!Y$2:Y$185,'Eurostat comsumption'!$C$2:$C$185,$C165,'Eurostat comsumption'!$D$2:$D$185,$D165)</f>
        <v>0</v>
      </c>
      <c r="Z165" s="8">
        <f>SUMIFS('Eurostat comsumption'!Z$2:Z$185,'Eurostat comsumption'!$C$2:$C$185,$C165,'Eurostat comsumption'!$D$2:$D$185,$D165)</f>
        <v>0</v>
      </c>
      <c r="AA165">
        <f>Z165*(1+'RAW data extract'!AA$82)</f>
        <v>0</v>
      </c>
      <c r="AB165">
        <f>AA165*(1+'RAW data extract'!AB$82)</f>
        <v>0</v>
      </c>
      <c r="AC165">
        <f>AB165*(1+'RAW data extract'!AC$82)</f>
        <v>0</v>
      </c>
      <c r="AD165">
        <f>AC165*(1+'RAW data extract'!AD$82)</f>
        <v>0</v>
      </c>
      <c r="AE165">
        <f>AD165*(1+'RAW data extract'!AE$82)</f>
        <v>0</v>
      </c>
      <c r="AF165">
        <f>AE165*(1+'RAW data extract'!AF$82)</f>
        <v>0</v>
      </c>
      <c r="AG165">
        <f>AF165*(1+'RAW data extract'!AG$82)</f>
        <v>0</v>
      </c>
      <c r="AH165">
        <f>AG165*(1+'RAW data extract'!AH$82)</f>
        <v>0</v>
      </c>
      <c r="AI165">
        <f>AH165*(1+'RAW data extract'!AI$82)</f>
        <v>0</v>
      </c>
      <c r="AJ165">
        <f>AI165*(1+'RAW data extract'!AJ$82)</f>
        <v>0</v>
      </c>
      <c r="AK165">
        <f>AJ165*(1+'RAW data extract'!AK$82)</f>
        <v>0</v>
      </c>
      <c r="AL165">
        <f>AK165*(1+'RAW data extract'!AL$82)</f>
        <v>0</v>
      </c>
      <c r="AM165">
        <f>AL165*(1+'RAW data extract'!AM$82)</f>
        <v>0</v>
      </c>
      <c r="AN165">
        <f>AM165*(1+'RAW data extract'!AN$82)</f>
        <v>0</v>
      </c>
      <c r="AO165">
        <f>AN165*(1+'RAW data extract'!AO$82)</f>
        <v>0</v>
      </c>
      <c r="AP165">
        <f>AO165*(1+'RAW data extract'!AP$82)</f>
        <v>0</v>
      </c>
      <c r="AQ165">
        <f>AP165*(1+'RAW data extract'!AQ$82)</f>
        <v>0</v>
      </c>
      <c r="AR165">
        <f>AQ165*(1+'RAW data extract'!AR$82)</f>
        <v>0</v>
      </c>
      <c r="AS165">
        <f>AR165*(1+'RAW data extract'!AS$82)</f>
        <v>0</v>
      </c>
      <c r="AT165">
        <f>AS165*(1+'RAW data extract'!AT$82)</f>
        <v>0</v>
      </c>
      <c r="AU165">
        <f>AT165*(1+'RAW data extract'!AU$82)</f>
        <v>0</v>
      </c>
      <c r="AV165">
        <f>AU165*(1+'RAW data extract'!AV$82)</f>
        <v>0</v>
      </c>
      <c r="AW165">
        <f>AV165*(1+'RAW data extract'!AW$82)</f>
        <v>0</v>
      </c>
      <c r="AX165">
        <f>AW165*(1+'RAW data extract'!AX$82)</f>
        <v>0</v>
      </c>
      <c r="AY165">
        <f>AX165*(1+'RAW data extract'!AY$82)</f>
        <v>0</v>
      </c>
      <c r="AZ165">
        <f>AY165*(1+'RAW data extract'!AZ$82)</f>
        <v>0</v>
      </c>
      <c r="BA165">
        <f>AZ165*(1+'RAW data extract'!BA$82)</f>
        <v>0</v>
      </c>
      <c r="BB165">
        <f>BA165*(1+'RAW data extract'!BB$82)</f>
        <v>0</v>
      </c>
      <c r="BC165">
        <f>BB165*(1+'RAW data extract'!BC$82)</f>
        <v>0</v>
      </c>
      <c r="BD165">
        <f>BC165*(1+'RAW data extract'!BD$82)</f>
        <v>0</v>
      </c>
      <c r="BE165">
        <f>BD165*(1+'RAW data extract'!BE$82)</f>
        <v>0</v>
      </c>
      <c r="BF165">
        <f>BE165*(1+'RAW data extract'!BF$82)</f>
        <v>0</v>
      </c>
      <c r="BG165">
        <f>BF165*(1+'RAW data extract'!BG$82)</f>
        <v>0</v>
      </c>
      <c r="BH165">
        <f>BG165*(1+'RAW data extract'!BH$82)</f>
        <v>0</v>
      </c>
    </row>
    <row r="166" spans="1:60" x14ac:dyDescent="0.3">
      <c r="A166" s="4" t="s">
        <v>9</v>
      </c>
      <c r="B166" s="4" t="s">
        <v>10</v>
      </c>
      <c r="C166" s="4" t="s">
        <v>43</v>
      </c>
      <c r="D166" s="4" t="s">
        <v>44</v>
      </c>
      <c r="E166" s="4" t="s">
        <v>13</v>
      </c>
      <c r="F166" s="4" t="s">
        <v>14</v>
      </c>
      <c r="G166" s="4" t="s">
        <v>14</v>
      </c>
      <c r="H166" s="4" t="s">
        <v>15</v>
      </c>
      <c r="I166" s="4" t="s">
        <v>16</v>
      </c>
      <c r="J166" s="8">
        <f>SUMIFS('Eurostat comsumption'!J$2:J$185,'Eurostat comsumption'!$C$2:$C$185,$C166,'Eurostat comsumption'!$D$2:$D$185,$D166)</f>
        <v>0</v>
      </c>
      <c r="K166" s="8">
        <f>SUMIFS('Eurostat comsumption'!K$2:K$185,'Eurostat comsumption'!$C$2:$C$185,$C166,'Eurostat comsumption'!$D$2:$D$185,$D166)</f>
        <v>0</v>
      </c>
      <c r="L166" s="8">
        <f>SUMIFS('Eurostat comsumption'!L$2:L$185,'Eurostat comsumption'!$C$2:$C$185,$C166,'Eurostat comsumption'!$D$2:$D$185,$D166)</f>
        <v>0</v>
      </c>
      <c r="M166" s="8">
        <f>SUMIFS('Eurostat comsumption'!M$2:M$185,'Eurostat comsumption'!$C$2:$C$185,$C166,'Eurostat comsumption'!$D$2:$D$185,$D166)</f>
        <v>0</v>
      </c>
      <c r="N166" s="8">
        <f>SUMIFS('Eurostat comsumption'!N$2:N$185,'Eurostat comsumption'!$C$2:$C$185,$C166,'Eurostat comsumption'!$D$2:$D$185,$D166)</f>
        <v>0</v>
      </c>
      <c r="O166" s="8">
        <f>SUMIFS('Eurostat comsumption'!O$2:O$185,'Eurostat comsumption'!$C$2:$C$185,$C166,'Eurostat comsumption'!$D$2:$D$185,$D166)</f>
        <v>0</v>
      </c>
      <c r="P166" s="8">
        <f>SUMIFS('Eurostat comsumption'!P$2:P$185,'Eurostat comsumption'!$C$2:$C$185,$C166,'Eurostat comsumption'!$D$2:$D$185,$D166)</f>
        <v>0</v>
      </c>
      <c r="Q166" s="8">
        <f>SUMIFS('Eurostat comsumption'!Q$2:Q$185,'Eurostat comsumption'!$C$2:$C$185,$C166,'Eurostat comsumption'!$D$2:$D$185,$D166)</f>
        <v>0</v>
      </c>
      <c r="R166" s="8">
        <f>SUMIFS('Eurostat comsumption'!R$2:R$185,'Eurostat comsumption'!$C$2:$C$185,$C166,'Eurostat comsumption'!$D$2:$D$185,$D166)</f>
        <v>0</v>
      </c>
      <c r="S166" s="8">
        <f>SUMIFS('Eurostat comsumption'!S$2:S$185,'Eurostat comsumption'!$C$2:$C$185,$C166,'Eurostat comsumption'!$D$2:$D$185,$D166)</f>
        <v>0</v>
      </c>
      <c r="T166" s="8">
        <f>SUMIFS('Eurostat comsumption'!T$2:T$185,'Eurostat comsumption'!$C$2:$C$185,$C166,'Eurostat comsumption'!$D$2:$D$185,$D166)</f>
        <v>0</v>
      </c>
      <c r="U166" s="8">
        <f>SUMIFS('Eurostat comsumption'!U$2:U$185,'Eurostat comsumption'!$C$2:$C$185,$C166,'Eurostat comsumption'!$D$2:$D$185,$D166)</f>
        <v>0</v>
      </c>
      <c r="V166" s="8">
        <f>SUMIFS('Eurostat comsumption'!V$2:V$185,'Eurostat comsumption'!$C$2:$C$185,$C166,'Eurostat comsumption'!$D$2:$D$185,$D166)</f>
        <v>0</v>
      </c>
      <c r="W166" s="8">
        <f>SUMIFS('Eurostat comsumption'!W$2:W$185,'Eurostat comsumption'!$C$2:$C$185,$C166,'Eurostat comsumption'!$D$2:$D$185,$D166)</f>
        <v>0</v>
      </c>
      <c r="X166" s="8">
        <f>SUMIFS('Eurostat comsumption'!X$2:X$185,'Eurostat comsumption'!$C$2:$C$185,$C166,'Eurostat comsumption'!$D$2:$D$185,$D166)</f>
        <v>0</v>
      </c>
      <c r="Y166" s="8">
        <f>SUMIFS('Eurostat comsumption'!Y$2:Y$185,'Eurostat comsumption'!$C$2:$C$185,$C166,'Eurostat comsumption'!$D$2:$D$185,$D166)</f>
        <v>0</v>
      </c>
      <c r="Z166" s="8">
        <f>SUMIFS('Eurostat comsumption'!Z$2:Z$185,'Eurostat comsumption'!$C$2:$C$185,$C166,'Eurostat comsumption'!$D$2:$D$185,$D166)</f>
        <v>0</v>
      </c>
      <c r="AA166">
        <f>Z166*(1+'RAW data extract'!AA$82)</f>
        <v>0</v>
      </c>
      <c r="AB166">
        <f>AA166*(1+'RAW data extract'!AB$82)</f>
        <v>0</v>
      </c>
      <c r="AC166">
        <f>AB166*(1+'RAW data extract'!AC$82)</f>
        <v>0</v>
      </c>
      <c r="AD166">
        <f>AC166*(1+'RAW data extract'!AD$82)</f>
        <v>0</v>
      </c>
      <c r="AE166">
        <f>AD166*(1+'RAW data extract'!AE$82)</f>
        <v>0</v>
      </c>
      <c r="AF166">
        <f>AE166*(1+'RAW data extract'!AF$82)</f>
        <v>0</v>
      </c>
      <c r="AG166">
        <f>AF166*(1+'RAW data extract'!AG$82)</f>
        <v>0</v>
      </c>
      <c r="AH166">
        <f>AG166*(1+'RAW data extract'!AH$82)</f>
        <v>0</v>
      </c>
      <c r="AI166">
        <f>AH166*(1+'RAW data extract'!AI$82)</f>
        <v>0</v>
      </c>
      <c r="AJ166">
        <f>AI166*(1+'RAW data extract'!AJ$82)</f>
        <v>0</v>
      </c>
      <c r="AK166">
        <f>AJ166*(1+'RAW data extract'!AK$82)</f>
        <v>0</v>
      </c>
      <c r="AL166">
        <f>AK166*(1+'RAW data extract'!AL$82)</f>
        <v>0</v>
      </c>
      <c r="AM166">
        <f>AL166*(1+'RAW data extract'!AM$82)</f>
        <v>0</v>
      </c>
      <c r="AN166">
        <f>AM166*(1+'RAW data extract'!AN$82)</f>
        <v>0</v>
      </c>
      <c r="AO166">
        <f>AN166*(1+'RAW data extract'!AO$82)</f>
        <v>0</v>
      </c>
      <c r="AP166">
        <f>AO166*(1+'RAW data extract'!AP$82)</f>
        <v>0</v>
      </c>
      <c r="AQ166">
        <f>AP166*(1+'RAW data extract'!AQ$82)</f>
        <v>0</v>
      </c>
      <c r="AR166">
        <f>AQ166*(1+'RAW data extract'!AR$82)</f>
        <v>0</v>
      </c>
      <c r="AS166">
        <f>AR166*(1+'RAW data extract'!AS$82)</f>
        <v>0</v>
      </c>
      <c r="AT166">
        <f>AS166*(1+'RAW data extract'!AT$82)</f>
        <v>0</v>
      </c>
      <c r="AU166">
        <f>AT166*(1+'RAW data extract'!AU$82)</f>
        <v>0</v>
      </c>
      <c r="AV166">
        <f>AU166*(1+'RAW data extract'!AV$82)</f>
        <v>0</v>
      </c>
      <c r="AW166">
        <f>AV166*(1+'RAW data extract'!AW$82)</f>
        <v>0</v>
      </c>
      <c r="AX166">
        <f>AW166*(1+'RAW data extract'!AX$82)</f>
        <v>0</v>
      </c>
      <c r="AY166">
        <f>AX166*(1+'RAW data extract'!AY$82)</f>
        <v>0</v>
      </c>
      <c r="AZ166">
        <f>AY166*(1+'RAW data extract'!AZ$82)</f>
        <v>0</v>
      </c>
      <c r="BA166">
        <f>AZ166*(1+'RAW data extract'!BA$82)</f>
        <v>0</v>
      </c>
      <c r="BB166">
        <f>BA166*(1+'RAW data extract'!BB$82)</f>
        <v>0</v>
      </c>
      <c r="BC166">
        <f>BB166*(1+'RAW data extract'!BC$82)</f>
        <v>0</v>
      </c>
      <c r="BD166">
        <f>BC166*(1+'RAW data extract'!BD$82)</f>
        <v>0</v>
      </c>
      <c r="BE166">
        <f>BD166*(1+'RAW data extract'!BE$82)</f>
        <v>0</v>
      </c>
      <c r="BF166">
        <f>BE166*(1+'RAW data extract'!BF$82)</f>
        <v>0</v>
      </c>
      <c r="BG166">
        <f>BF166*(1+'RAW data extract'!BG$82)</f>
        <v>0</v>
      </c>
      <c r="BH166">
        <f>BG166*(1+'RAW data extract'!BH$82)</f>
        <v>0</v>
      </c>
    </row>
    <row r="167" spans="1:60" x14ac:dyDescent="0.3">
      <c r="A167" s="4" t="s">
        <v>9</v>
      </c>
      <c r="B167" s="4" t="s">
        <v>10</v>
      </c>
      <c r="C167" s="4" t="s">
        <v>25</v>
      </c>
      <c r="D167" s="4" t="s">
        <v>44</v>
      </c>
      <c r="E167" s="4" t="s">
        <v>13</v>
      </c>
      <c r="F167" s="4" t="s">
        <v>14</v>
      </c>
      <c r="G167" s="4" t="s">
        <v>14</v>
      </c>
      <c r="H167" s="4" t="s">
        <v>15</v>
      </c>
      <c r="I167" s="4" t="s">
        <v>16</v>
      </c>
      <c r="J167" s="8">
        <f>SUMIFS('Eurostat comsumption'!J$2:J$185,'Eurostat comsumption'!$C$2:$C$185,$C167,'Eurostat comsumption'!$D$2:$D$185,$D167)</f>
        <v>0</v>
      </c>
      <c r="K167" s="8">
        <f>SUMIFS('Eurostat comsumption'!K$2:K$185,'Eurostat comsumption'!$C$2:$C$185,$C167,'Eurostat comsumption'!$D$2:$D$185,$D167)</f>
        <v>0</v>
      </c>
      <c r="L167" s="8">
        <f>SUMIFS('Eurostat comsumption'!L$2:L$185,'Eurostat comsumption'!$C$2:$C$185,$C167,'Eurostat comsumption'!$D$2:$D$185,$D167)</f>
        <v>0</v>
      </c>
      <c r="M167" s="8">
        <f>SUMIFS('Eurostat comsumption'!M$2:M$185,'Eurostat comsumption'!$C$2:$C$185,$C167,'Eurostat comsumption'!$D$2:$D$185,$D167)</f>
        <v>0</v>
      </c>
      <c r="N167" s="8">
        <f>SUMIFS('Eurostat comsumption'!N$2:N$185,'Eurostat comsumption'!$C$2:$C$185,$C167,'Eurostat comsumption'!$D$2:$D$185,$D167)</f>
        <v>0</v>
      </c>
      <c r="O167" s="8">
        <f>SUMIFS('Eurostat comsumption'!O$2:O$185,'Eurostat comsumption'!$C$2:$C$185,$C167,'Eurostat comsumption'!$D$2:$D$185,$D167)</f>
        <v>0</v>
      </c>
      <c r="P167" s="8">
        <f>SUMIFS('Eurostat comsumption'!P$2:P$185,'Eurostat comsumption'!$C$2:$C$185,$C167,'Eurostat comsumption'!$D$2:$D$185,$D167)</f>
        <v>0</v>
      </c>
      <c r="Q167" s="8">
        <f>SUMIFS('Eurostat comsumption'!Q$2:Q$185,'Eurostat comsumption'!$C$2:$C$185,$C167,'Eurostat comsumption'!$D$2:$D$185,$D167)</f>
        <v>0</v>
      </c>
      <c r="R167" s="8">
        <f>SUMIFS('Eurostat comsumption'!R$2:R$185,'Eurostat comsumption'!$C$2:$C$185,$C167,'Eurostat comsumption'!$D$2:$D$185,$D167)</f>
        <v>0</v>
      </c>
      <c r="S167" s="8">
        <f>SUMIFS('Eurostat comsumption'!S$2:S$185,'Eurostat comsumption'!$C$2:$C$185,$C167,'Eurostat comsumption'!$D$2:$D$185,$D167)</f>
        <v>0</v>
      </c>
      <c r="T167" s="8">
        <f>SUMIFS('Eurostat comsumption'!T$2:T$185,'Eurostat comsumption'!$C$2:$C$185,$C167,'Eurostat comsumption'!$D$2:$D$185,$D167)</f>
        <v>0</v>
      </c>
      <c r="U167" s="8">
        <f>SUMIFS('Eurostat comsumption'!U$2:U$185,'Eurostat comsumption'!$C$2:$C$185,$C167,'Eurostat comsumption'!$D$2:$D$185,$D167)</f>
        <v>0</v>
      </c>
      <c r="V167" s="8">
        <f>SUMIFS('Eurostat comsumption'!V$2:V$185,'Eurostat comsumption'!$C$2:$C$185,$C167,'Eurostat comsumption'!$D$2:$D$185,$D167)</f>
        <v>0</v>
      </c>
      <c r="W167" s="8">
        <f>SUMIFS('Eurostat comsumption'!W$2:W$185,'Eurostat comsumption'!$C$2:$C$185,$C167,'Eurostat comsumption'!$D$2:$D$185,$D167)</f>
        <v>0</v>
      </c>
      <c r="X167" s="8">
        <f>SUMIFS('Eurostat comsumption'!X$2:X$185,'Eurostat comsumption'!$C$2:$C$185,$C167,'Eurostat comsumption'!$D$2:$D$185,$D167)</f>
        <v>0</v>
      </c>
      <c r="Y167" s="8">
        <f>SUMIFS('Eurostat comsumption'!Y$2:Y$185,'Eurostat comsumption'!$C$2:$C$185,$C167,'Eurostat comsumption'!$D$2:$D$185,$D167)</f>
        <v>0</v>
      </c>
      <c r="Z167" s="8">
        <f>SUMIFS('Eurostat comsumption'!Z$2:Z$185,'Eurostat comsumption'!$C$2:$C$185,$C167,'Eurostat comsumption'!$D$2:$D$185,$D167)</f>
        <v>0</v>
      </c>
      <c r="AA167">
        <f>Z167*(1+'RAW data extract'!AA$82)</f>
        <v>0</v>
      </c>
      <c r="AB167">
        <f>AA167*(1+'RAW data extract'!AB$82)</f>
        <v>0</v>
      </c>
      <c r="AC167">
        <f>AB167*(1+'RAW data extract'!AC$82)</f>
        <v>0</v>
      </c>
      <c r="AD167">
        <f>AC167*(1+'RAW data extract'!AD$82)</f>
        <v>0</v>
      </c>
      <c r="AE167">
        <f>AD167*(1+'RAW data extract'!AE$82)</f>
        <v>0</v>
      </c>
      <c r="AF167">
        <f>AE167*(1+'RAW data extract'!AF$82)</f>
        <v>0</v>
      </c>
      <c r="AG167">
        <f>AF167*(1+'RAW data extract'!AG$82)</f>
        <v>0</v>
      </c>
      <c r="AH167">
        <f>AG167*(1+'RAW data extract'!AH$82)</f>
        <v>0</v>
      </c>
      <c r="AI167">
        <f>AH167*(1+'RAW data extract'!AI$82)</f>
        <v>0</v>
      </c>
      <c r="AJ167">
        <f>AI167*(1+'RAW data extract'!AJ$82)</f>
        <v>0</v>
      </c>
      <c r="AK167">
        <f>AJ167*(1+'RAW data extract'!AK$82)</f>
        <v>0</v>
      </c>
      <c r="AL167">
        <f>AK167*(1+'RAW data extract'!AL$82)</f>
        <v>0</v>
      </c>
      <c r="AM167">
        <f>AL167*(1+'RAW data extract'!AM$82)</f>
        <v>0</v>
      </c>
      <c r="AN167">
        <f>AM167*(1+'RAW data extract'!AN$82)</f>
        <v>0</v>
      </c>
      <c r="AO167">
        <f>AN167*(1+'RAW data extract'!AO$82)</f>
        <v>0</v>
      </c>
      <c r="AP167">
        <f>AO167*(1+'RAW data extract'!AP$82)</f>
        <v>0</v>
      </c>
      <c r="AQ167">
        <f>AP167*(1+'RAW data extract'!AQ$82)</f>
        <v>0</v>
      </c>
      <c r="AR167">
        <f>AQ167*(1+'RAW data extract'!AR$82)</f>
        <v>0</v>
      </c>
      <c r="AS167">
        <f>AR167*(1+'RAW data extract'!AS$82)</f>
        <v>0</v>
      </c>
      <c r="AT167">
        <f>AS167*(1+'RAW data extract'!AT$82)</f>
        <v>0</v>
      </c>
      <c r="AU167">
        <f>AT167*(1+'RAW data extract'!AU$82)</f>
        <v>0</v>
      </c>
      <c r="AV167">
        <f>AU167*(1+'RAW data extract'!AV$82)</f>
        <v>0</v>
      </c>
      <c r="AW167">
        <f>AV167*(1+'RAW data extract'!AW$82)</f>
        <v>0</v>
      </c>
      <c r="AX167">
        <f>AW167*(1+'RAW data extract'!AX$82)</f>
        <v>0</v>
      </c>
      <c r="AY167">
        <f>AX167*(1+'RAW data extract'!AY$82)</f>
        <v>0</v>
      </c>
      <c r="AZ167">
        <f>AY167*(1+'RAW data extract'!AZ$82)</f>
        <v>0</v>
      </c>
      <c r="BA167">
        <f>AZ167*(1+'RAW data extract'!BA$82)</f>
        <v>0</v>
      </c>
      <c r="BB167">
        <f>BA167*(1+'RAW data extract'!BB$82)</f>
        <v>0</v>
      </c>
      <c r="BC167">
        <f>BB167*(1+'RAW data extract'!BC$82)</f>
        <v>0</v>
      </c>
      <c r="BD167">
        <f>BC167*(1+'RAW data extract'!BD$82)</f>
        <v>0</v>
      </c>
      <c r="BE167">
        <f>BD167*(1+'RAW data extract'!BE$82)</f>
        <v>0</v>
      </c>
      <c r="BF167">
        <f>BE167*(1+'RAW data extract'!BF$82)</f>
        <v>0</v>
      </c>
      <c r="BG167">
        <f>BF167*(1+'RAW data extract'!BG$82)</f>
        <v>0</v>
      </c>
      <c r="BH167">
        <f>BG167*(1+'RAW data extract'!BH$82)</f>
        <v>0</v>
      </c>
    </row>
    <row r="168" spans="1:60" x14ac:dyDescent="0.3">
      <c r="A168" s="4" t="s">
        <v>9</v>
      </c>
      <c r="B168" s="4" t="s">
        <v>10</v>
      </c>
      <c r="C168" s="4" t="s">
        <v>26</v>
      </c>
      <c r="D168" s="4" t="s">
        <v>44</v>
      </c>
      <c r="E168" s="4" t="s">
        <v>13</v>
      </c>
      <c r="F168" s="4" t="s">
        <v>14</v>
      </c>
      <c r="G168" s="4" t="s">
        <v>14</v>
      </c>
      <c r="H168" s="4" t="s">
        <v>15</v>
      </c>
      <c r="I168" s="4" t="s">
        <v>16</v>
      </c>
      <c r="J168" s="8">
        <f>SUMIFS('Eurostat comsumption'!J$2:J$185,'Eurostat comsumption'!$C$2:$C$185,$C168,'Eurostat comsumption'!$D$2:$D$185,$D168)</f>
        <v>0</v>
      </c>
      <c r="K168" s="8">
        <f>SUMIFS('Eurostat comsumption'!K$2:K$185,'Eurostat comsumption'!$C$2:$C$185,$C168,'Eurostat comsumption'!$D$2:$D$185,$D168)</f>
        <v>0</v>
      </c>
      <c r="L168" s="8">
        <f>SUMIFS('Eurostat comsumption'!L$2:L$185,'Eurostat comsumption'!$C$2:$C$185,$C168,'Eurostat comsumption'!$D$2:$D$185,$D168)</f>
        <v>0</v>
      </c>
      <c r="M168" s="8">
        <f>SUMIFS('Eurostat comsumption'!M$2:M$185,'Eurostat comsumption'!$C$2:$C$185,$C168,'Eurostat comsumption'!$D$2:$D$185,$D168)</f>
        <v>0</v>
      </c>
      <c r="N168" s="8">
        <f>SUMIFS('Eurostat comsumption'!N$2:N$185,'Eurostat comsumption'!$C$2:$C$185,$C168,'Eurostat comsumption'!$D$2:$D$185,$D168)</f>
        <v>0</v>
      </c>
      <c r="O168" s="8">
        <f>SUMIFS('Eurostat comsumption'!O$2:O$185,'Eurostat comsumption'!$C$2:$C$185,$C168,'Eurostat comsumption'!$D$2:$D$185,$D168)</f>
        <v>0</v>
      </c>
      <c r="P168" s="8">
        <f>SUMIFS('Eurostat comsumption'!P$2:P$185,'Eurostat comsumption'!$C$2:$C$185,$C168,'Eurostat comsumption'!$D$2:$D$185,$D168)</f>
        <v>0</v>
      </c>
      <c r="Q168" s="8">
        <f>SUMIFS('Eurostat comsumption'!Q$2:Q$185,'Eurostat comsumption'!$C$2:$C$185,$C168,'Eurostat comsumption'!$D$2:$D$185,$D168)</f>
        <v>0</v>
      </c>
      <c r="R168" s="8">
        <f>SUMIFS('Eurostat comsumption'!R$2:R$185,'Eurostat comsumption'!$C$2:$C$185,$C168,'Eurostat comsumption'!$D$2:$D$185,$D168)</f>
        <v>0</v>
      </c>
      <c r="S168" s="8">
        <f>SUMIFS('Eurostat comsumption'!S$2:S$185,'Eurostat comsumption'!$C$2:$C$185,$C168,'Eurostat comsumption'!$D$2:$D$185,$D168)</f>
        <v>0</v>
      </c>
      <c r="T168" s="8">
        <f>SUMIFS('Eurostat comsumption'!T$2:T$185,'Eurostat comsumption'!$C$2:$C$185,$C168,'Eurostat comsumption'!$D$2:$D$185,$D168)</f>
        <v>0</v>
      </c>
      <c r="U168" s="8">
        <f>SUMIFS('Eurostat comsumption'!U$2:U$185,'Eurostat comsumption'!$C$2:$C$185,$C168,'Eurostat comsumption'!$D$2:$D$185,$D168)</f>
        <v>0</v>
      </c>
      <c r="V168" s="8">
        <f>SUMIFS('Eurostat comsumption'!V$2:V$185,'Eurostat comsumption'!$C$2:$C$185,$C168,'Eurostat comsumption'!$D$2:$D$185,$D168)</f>
        <v>0</v>
      </c>
      <c r="W168" s="8">
        <f>SUMIFS('Eurostat comsumption'!W$2:W$185,'Eurostat comsumption'!$C$2:$C$185,$C168,'Eurostat comsumption'!$D$2:$D$185,$D168)</f>
        <v>0</v>
      </c>
      <c r="X168" s="8">
        <f>SUMIFS('Eurostat comsumption'!X$2:X$185,'Eurostat comsumption'!$C$2:$C$185,$C168,'Eurostat comsumption'!$D$2:$D$185,$D168)</f>
        <v>0</v>
      </c>
      <c r="Y168" s="8">
        <f>SUMIFS('Eurostat comsumption'!Y$2:Y$185,'Eurostat comsumption'!$C$2:$C$185,$C168,'Eurostat comsumption'!$D$2:$D$185,$D168)</f>
        <v>0</v>
      </c>
      <c r="Z168" s="8">
        <f>SUMIFS('Eurostat comsumption'!Z$2:Z$185,'Eurostat comsumption'!$C$2:$C$185,$C168,'Eurostat comsumption'!$D$2:$D$185,$D168)</f>
        <v>0</v>
      </c>
      <c r="AA168">
        <f>Z168*(1+'RAW data extract'!AA$82)</f>
        <v>0</v>
      </c>
      <c r="AB168">
        <f>AA168*(1+'RAW data extract'!AB$82)</f>
        <v>0</v>
      </c>
      <c r="AC168">
        <f>AB168*(1+'RAW data extract'!AC$82)</f>
        <v>0</v>
      </c>
      <c r="AD168">
        <f>AC168*(1+'RAW data extract'!AD$82)</f>
        <v>0</v>
      </c>
      <c r="AE168">
        <f>AD168*(1+'RAW data extract'!AE$82)</f>
        <v>0</v>
      </c>
      <c r="AF168">
        <f>AE168*(1+'RAW data extract'!AF$82)</f>
        <v>0</v>
      </c>
      <c r="AG168">
        <f>AF168*(1+'RAW data extract'!AG$82)</f>
        <v>0</v>
      </c>
      <c r="AH168">
        <f>AG168*(1+'RAW data extract'!AH$82)</f>
        <v>0</v>
      </c>
      <c r="AI168">
        <f>AH168*(1+'RAW data extract'!AI$82)</f>
        <v>0</v>
      </c>
      <c r="AJ168">
        <f>AI168*(1+'RAW data extract'!AJ$82)</f>
        <v>0</v>
      </c>
      <c r="AK168">
        <f>AJ168*(1+'RAW data extract'!AK$82)</f>
        <v>0</v>
      </c>
      <c r="AL168">
        <f>AK168*(1+'RAW data extract'!AL$82)</f>
        <v>0</v>
      </c>
      <c r="AM168">
        <f>AL168*(1+'RAW data extract'!AM$82)</f>
        <v>0</v>
      </c>
      <c r="AN168">
        <f>AM168*(1+'RAW data extract'!AN$82)</f>
        <v>0</v>
      </c>
      <c r="AO168">
        <f>AN168*(1+'RAW data extract'!AO$82)</f>
        <v>0</v>
      </c>
      <c r="AP168">
        <f>AO168*(1+'RAW data extract'!AP$82)</f>
        <v>0</v>
      </c>
      <c r="AQ168">
        <f>AP168*(1+'RAW data extract'!AQ$82)</f>
        <v>0</v>
      </c>
      <c r="AR168">
        <f>AQ168*(1+'RAW data extract'!AR$82)</f>
        <v>0</v>
      </c>
      <c r="AS168">
        <f>AR168*(1+'RAW data extract'!AS$82)</f>
        <v>0</v>
      </c>
      <c r="AT168">
        <f>AS168*(1+'RAW data extract'!AT$82)</f>
        <v>0</v>
      </c>
      <c r="AU168">
        <f>AT168*(1+'RAW data extract'!AU$82)</f>
        <v>0</v>
      </c>
      <c r="AV168">
        <f>AU168*(1+'RAW data extract'!AV$82)</f>
        <v>0</v>
      </c>
      <c r="AW168">
        <f>AV168*(1+'RAW data extract'!AW$82)</f>
        <v>0</v>
      </c>
      <c r="AX168">
        <f>AW168*(1+'RAW data extract'!AX$82)</f>
        <v>0</v>
      </c>
      <c r="AY168">
        <f>AX168*(1+'RAW data extract'!AY$82)</f>
        <v>0</v>
      </c>
      <c r="AZ168">
        <f>AY168*(1+'RAW data extract'!AZ$82)</f>
        <v>0</v>
      </c>
      <c r="BA168">
        <f>AZ168*(1+'RAW data extract'!BA$82)</f>
        <v>0</v>
      </c>
      <c r="BB168">
        <f>BA168*(1+'RAW data extract'!BB$82)</f>
        <v>0</v>
      </c>
      <c r="BC168">
        <f>BB168*(1+'RAW data extract'!BC$82)</f>
        <v>0</v>
      </c>
      <c r="BD168">
        <f>BC168*(1+'RAW data extract'!BD$82)</f>
        <v>0</v>
      </c>
      <c r="BE168">
        <f>BD168*(1+'RAW data extract'!BE$82)</f>
        <v>0</v>
      </c>
      <c r="BF168">
        <f>BE168*(1+'RAW data extract'!BF$82)</f>
        <v>0</v>
      </c>
      <c r="BG168">
        <f>BF168*(1+'RAW data extract'!BG$82)</f>
        <v>0</v>
      </c>
      <c r="BH168">
        <f>BG168*(1+'RAW data extract'!BH$82)</f>
        <v>0</v>
      </c>
    </row>
    <row r="169" spans="1:60" x14ac:dyDescent="0.3">
      <c r="A169" s="4" t="s">
        <v>9</v>
      </c>
      <c r="B169" s="4" t="s">
        <v>10</v>
      </c>
      <c r="C169" s="4" t="s">
        <v>27</v>
      </c>
      <c r="D169" s="4" t="s">
        <v>44</v>
      </c>
      <c r="E169" s="4" t="s">
        <v>13</v>
      </c>
      <c r="F169" s="4" t="s">
        <v>14</v>
      </c>
      <c r="G169" s="4" t="s">
        <v>14</v>
      </c>
      <c r="H169" s="4" t="s">
        <v>15</v>
      </c>
      <c r="I169" s="4" t="s">
        <v>16</v>
      </c>
      <c r="J169" s="8">
        <f>SUMIFS('Eurostat comsumption'!J$2:J$185,'Eurostat comsumption'!$C$2:$C$185,$C169,'Eurostat comsumption'!$D$2:$D$185,$D169)</f>
        <v>0</v>
      </c>
      <c r="K169" s="8">
        <f>SUMIFS('Eurostat comsumption'!K$2:K$185,'Eurostat comsumption'!$C$2:$C$185,$C169,'Eurostat comsumption'!$D$2:$D$185,$D169)</f>
        <v>0</v>
      </c>
      <c r="L169" s="8">
        <f>SUMIFS('Eurostat comsumption'!L$2:L$185,'Eurostat comsumption'!$C$2:$C$185,$C169,'Eurostat comsumption'!$D$2:$D$185,$D169)</f>
        <v>0</v>
      </c>
      <c r="M169" s="8">
        <f>SUMIFS('Eurostat comsumption'!M$2:M$185,'Eurostat comsumption'!$C$2:$C$185,$C169,'Eurostat comsumption'!$D$2:$D$185,$D169)</f>
        <v>0</v>
      </c>
      <c r="N169" s="8">
        <f>SUMIFS('Eurostat comsumption'!N$2:N$185,'Eurostat comsumption'!$C$2:$C$185,$C169,'Eurostat comsumption'!$D$2:$D$185,$D169)</f>
        <v>0</v>
      </c>
      <c r="O169" s="8">
        <f>SUMIFS('Eurostat comsumption'!O$2:O$185,'Eurostat comsumption'!$C$2:$C$185,$C169,'Eurostat comsumption'!$D$2:$D$185,$D169)</f>
        <v>0</v>
      </c>
      <c r="P169" s="8">
        <f>SUMIFS('Eurostat comsumption'!P$2:P$185,'Eurostat comsumption'!$C$2:$C$185,$C169,'Eurostat comsumption'!$D$2:$D$185,$D169)</f>
        <v>0</v>
      </c>
      <c r="Q169" s="8">
        <f>SUMIFS('Eurostat comsumption'!Q$2:Q$185,'Eurostat comsumption'!$C$2:$C$185,$C169,'Eurostat comsumption'!$D$2:$D$185,$D169)</f>
        <v>0</v>
      </c>
      <c r="R169" s="8">
        <f>SUMIFS('Eurostat comsumption'!R$2:R$185,'Eurostat comsumption'!$C$2:$C$185,$C169,'Eurostat comsumption'!$D$2:$D$185,$D169)</f>
        <v>0</v>
      </c>
      <c r="S169" s="8">
        <f>SUMIFS('Eurostat comsumption'!S$2:S$185,'Eurostat comsumption'!$C$2:$C$185,$C169,'Eurostat comsumption'!$D$2:$D$185,$D169)</f>
        <v>0</v>
      </c>
      <c r="T169" s="8">
        <f>SUMIFS('Eurostat comsumption'!T$2:T$185,'Eurostat comsumption'!$C$2:$C$185,$C169,'Eurostat comsumption'!$D$2:$D$185,$D169)</f>
        <v>0</v>
      </c>
      <c r="U169" s="8">
        <f>SUMIFS('Eurostat comsumption'!U$2:U$185,'Eurostat comsumption'!$C$2:$C$185,$C169,'Eurostat comsumption'!$D$2:$D$185,$D169)</f>
        <v>0</v>
      </c>
      <c r="V169" s="8">
        <f>SUMIFS('Eurostat comsumption'!V$2:V$185,'Eurostat comsumption'!$C$2:$C$185,$C169,'Eurostat comsumption'!$D$2:$D$185,$D169)</f>
        <v>0</v>
      </c>
      <c r="W169" s="8">
        <f>SUMIFS('Eurostat comsumption'!W$2:W$185,'Eurostat comsumption'!$C$2:$C$185,$C169,'Eurostat comsumption'!$D$2:$D$185,$D169)</f>
        <v>0</v>
      </c>
      <c r="X169" s="8">
        <f>SUMIFS('Eurostat comsumption'!X$2:X$185,'Eurostat comsumption'!$C$2:$C$185,$C169,'Eurostat comsumption'!$D$2:$D$185,$D169)</f>
        <v>0</v>
      </c>
      <c r="Y169" s="8">
        <f>SUMIFS('Eurostat comsumption'!Y$2:Y$185,'Eurostat comsumption'!$C$2:$C$185,$C169,'Eurostat comsumption'!$D$2:$D$185,$D169)</f>
        <v>0</v>
      </c>
      <c r="Z169" s="8">
        <f>SUMIFS('Eurostat comsumption'!Z$2:Z$185,'Eurostat comsumption'!$C$2:$C$185,$C169,'Eurostat comsumption'!$D$2:$D$185,$D169)</f>
        <v>0</v>
      </c>
      <c r="AA169">
        <f>Z169*(1+'RAW data extract'!AA$82)</f>
        <v>0</v>
      </c>
      <c r="AB169">
        <f>AA169*(1+'RAW data extract'!AB$82)</f>
        <v>0</v>
      </c>
      <c r="AC169">
        <f>AB169*(1+'RAW data extract'!AC$82)</f>
        <v>0</v>
      </c>
      <c r="AD169">
        <f>AC169*(1+'RAW data extract'!AD$82)</f>
        <v>0</v>
      </c>
      <c r="AE169">
        <f>AD169*(1+'RAW data extract'!AE$82)</f>
        <v>0</v>
      </c>
      <c r="AF169">
        <f>AE169*(1+'RAW data extract'!AF$82)</f>
        <v>0</v>
      </c>
      <c r="AG169">
        <f>AF169*(1+'RAW data extract'!AG$82)</f>
        <v>0</v>
      </c>
      <c r="AH169">
        <f>AG169*(1+'RAW data extract'!AH$82)</f>
        <v>0</v>
      </c>
      <c r="AI169">
        <f>AH169*(1+'RAW data extract'!AI$82)</f>
        <v>0</v>
      </c>
      <c r="AJ169">
        <f>AI169*(1+'RAW data extract'!AJ$82)</f>
        <v>0</v>
      </c>
      <c r="AK169">
        <f>AJ169*(1+'RAW data extract'!AK$82)</f>
        <v>0</v>
      </c>
      <c r="AL169">
        <f>AK169*(1+'RAW data extract'!AL$82)</f>
        <v>0</v>
      </c>
      <c r="AM169">
        <f>AL169*(1+'RAW data extract'!AM$82)</f>
        <v>0</v>
      </c>
      <c r="AN169">
        <f>AM169*(1+'RAW data extract'!AN$82)</f>
        <v>0</v>
      </c>
      <c r="AO169">
        <f>AN169*(1+'RAW data extract'!AO$82)</f>
        <v>0</v>
      </c>
      <c r="AP169">
        <f>AO169*(1+'RAW data extract'!AP$82)</f>
        <v>0</v>
      </c>
      <c r="AQ169">
        <f>AP169*(1+'RAW data extract'!AQ$82)</f>
        <v>0</v>
      </c>
      <c r="AR169">
        <f>AQ169*(1+'RAW data extract'!AR$82)</f>
        <v>0</v>
      </c>
      <c r="AS169">
        <f>AR169*(1+'RAW data extract'!AS$82)</f>
        <v>0</v>
      </c>
      <c r="AT169">
        <f>AS169*(1+'RAW data extract'!AT$82)</f>
        <v>0</v>
      </c>
      <c r="AU169">
        <f>AT169*(1+'RAW data extract'!AU$82)</f>
        <v>0</v>
      </c>
      <c r="AV169">
        <f>AU169*(1+'RAW data extract'!AV$82)</f>
        <v>0</v>
      </c>
      <c r="AW169">
        <f>AV169*(1+'RAW data extract'!AW$82)</f>
        <v>0</v>
      </c>
      <c r="AX169">
        <f>AW169*(1+'RAW data extract'!AX$82)</f>
        <v>0</v>
      </c>
      <c r="AY169">
        <f>AX169*(1+'RAW data extract'!AY$82)</f>
        <v>0</v>
      </c>
      <c r="AZ169">
        <f>AY169*(1+'RAW data extract'!AZ$82)</f>
        <v>0</v>
      </c>
      <c r="BA169">
        <f>AZ169*(1+'RAW data extract'!BA$82)</f>
        <v>0</v>
      </c>
      <c r="BB169">
        <f>BA169*(1+'RAW data extract'!BB$82)</f>
        <v>0</v>
      </c>
      <c r="BC169">
        <f>BB169*(1+'RAW data extract'!BC$82)</f>
        <v>0</v>
      </c>
      <c r="BD169">
        <f>BC169*(1+'RAW data extract'!BD$82)</f>
        <v>0</v>
      </c>
      <c r="BE169">
        <f>BD169*(1+'RAW data extract'!BE$82)</f>
        <v>0</v>
      </c>
      <c r="BF169">
        <f>BE169*(1+'RAW data extract'!BF$82)</f>
        <v>0</v>
      </c>
      <c r="BG169">
        <f>BF169*(1+'RAW data extract'!BG$82)</f>
        <v>0</v>
      </c>
      <c r="BH169">
        <f>BG169*(1+'RAW data extract'!BH$82)</f>
        <v>0</v>
      </c>
    </row>
    <row r="170" spans="1:60" x14ac:dyDescent="0.3">
      <c r="A170" s="4" t="s">
        <v>9</v>
      </c>
      <c r="B170" s="4" t="s">
        <v>10</v>
      </c>
      <c r="C170" s="4" t="s">
        <v>28</v>
      </c>
      <c r="D170" s="4" t="s">
        <v>44</v>
      </c>
      <c r="E170" s="4" t="s">
        <v>13</v>
      </c>
      <c r="F170" s="4" t="s">
        <v>14</v>
      </c>
      <c r="G170" s="4" t="s">
        <v>14</v>
      </c>
      <c r="H170" s="4" t="s">
        <v>15</v>
      </c>
      <c r="I170" s="4" t="s">
        <v>16</v>
      </c>
      <c r="J170" s="8">
        <f>SUMIFS('Eurostat comsumption'!J$2:J$185,'Eurostat comsumption'!$C$2:$C$185,$C170,'Eurostat comsumption'!$D$2:$D$185,$D170)</f>
        <v>0</v>
      </c>
      <c r="K170" s="8">
        <f>SUMIFS('Eurostat comsumption'!K$2:K$185,'Eurostat comsumption'!$C$2:$C$185,$C170,'Eurostat comsumption'!$D$2:$D$185,$D170)</f>
        <v>0</v>
      </c>
      <c r="L170" s="8">
        <f>SUMIFS('Eurostat comsumption'!L$2:L$185,'Eurostat comsumption'!$C$2:$C$185,$C170,'Eurostat comsumption'!$D$2:$D$185,$D170)</f>
        <v>0</v>
      </c>
      <c r="M170" s="8">
        <f>SUMIFS('Eurostat comsumption'!M$2:M$185,'Eurostat comsumption'!$C$2:$C$185,$C170,'Eurostat comsumption'!$D$2:$D$185,$D170)</f>
        <v>0</v>
      </c>
      <c r="N170" s="8">
        <f>SUMIFS('Eurostat comsumption'!N$2:N$185,'Eurostat comsumption'!$C$2:$C$185,$C170,'Eurostat comsumption'!$D$2:$D$185,$D170)</f>
        <v>0</v>
      </c>
      <c r="O170" s="8">
        <f>SUMIFS('Eurostat comsumption'!O$2:O$185,'Eurostat comsumption'!$C$2:$C$185,$C170,'Eurostat comsumption'!$D$2:$D$185,$D170)</f>
        <v>0</v>
      </c>
      <c r="P170" s="8">
        <f>SUMIFS('Eurostat comsumption'!P$2:P$185,'Eurostat comsumption'!$C$2:$C$185,$C170,'Eurostat comsumption'!$D$2:$D$185,$D170)</f>
        <v>0</v>
      </c>
      <c r="Q170" s="8">
        <f>SUMIFS('Eurostat comsumption'!Q$2:Q$185,'Eurostat comsumption'!$C$2:$C$185,$C170,'Eurostat comsumption'!$D$2:$D$185,$D170)</f>
        <v>0</v>
      </c>
      <c r="R170" s="8">
        <f>SUMIFS('Eurostat comsumption'!R$2:R$185,'Eurostat comsumption'!$C$2:$C$185,$C170,'Eurostat comsumption'!$D$2:$D$185,$D170)</f>
        <v>0</v>
      </c>
      <c r="S170" s="8">
        <f>SUMIFS('Eurostat comsumption'!S$2:S$185,'Eurostat comsumption'!$C$2:$C$185,$C170,'Eurostat comsumption'!$D$2:$D$185,$D170)</f>
        <v>0</v>
      </c>
      <c r="T170" s="8">
        <f>SUMIFS('Eurostat comsumption'!T$2:T$185,'Eurostat comsumption'!$C$2:$C$185,$C170,'Eurostat comsumption'!$D$2:$D$185,$D170)</f>
        <v>0</v>
      </c>
      <c r="U170" s="8">
        <f>SUMIFS('Eurostat comsumption'!U$2:U$185,'Eurostat comsumption'!$C$2:$C$185,$C170,'Eurostat comsumption'!$D$2:$D$185,$D170)</f>
        <v>0</v>
      </c>
      <c r="V170" s="8">
        <f>SUMIFS('Eurostat comsumption'!V$2:V$185,'Eurostat comsumption'!$C$2:$C$185,$C170,'Eurostat comsumption'!$D$2:$D$185,$D170)</f>
        <v>0</v>
      </c>
      <c r="W170" s="8">
        <f>SUMIFS('Eurostat comsumption'!W$2:W$185,'Eurostat comsumption'!$C$2:$C$185,$C170,'Eurostat comsumption'!$D$2:$D$185,$D170)</f>
        <v>0</v>
      </c>
      <c r="X170" s="8">
        <f>SUMIFS('Eurostat comsumption'!X$2:X$185,'Eurostat comsumption'!$C$2:$C$185,$C170,'Eurostat comsumption'!$D$2:$D$185,$D170)</f>
        <v>0</v>
      </c>
      <c r="Y170" s="8">
        <f>SUMIFS('Eurostat comsumption'!Y$2:Y$185,'Eurostat comsumption'!$C$2:$C$185,$C170,'Eurostat comsumption'!$D$2:$D$185,$D170)</f>
        <v>0</v>
      </c>
      <c r="Z170" s="8">
        <f>SUMIFS('Eurostat comsumption'!Z$2:Z$185,'Eurostat comsumption'!$C$2:$C$185,$C170,'Eurostat comsumption'!$D$2:$D$185,$D170)</f>
        <v>0</v>
      </c>
      <c r="AA170">
        <f>Z170*(1+'RAW data extract'!AA$82)</f>
        <v>0</v>
      </c>
      <c r="AB170">
        <f>AA170*(1+'RAW data extract'!AB$82)</f>
        <v>0</v>
      </c>
      <c r="AC170">
        <f>AB170*(1+'RAW data extract'!AC$82)</f>
        <v>0</v>
      </c>
      <c r="AD170">
        <f>AC170*(1+'RAW data extract'!AD$82)</f>
        <v>0</v>
      </c>
      <c r="AE170">
        <f>AD170*(1+'RAW data extract'!AE$82)</f>
        <v>0</v>
      </c>
      <c r="AF170">
        <f>AE170*(1+'RAW data extract'!AF$82)</f>
        <v>0</v>
      </c>
      <c r="AG170">
        <f>AF170*(1+'RAW data extract'!AG$82)</f>
        <v>0</v>
      </c>
      <c r="AH170">
        <f>AG170*(1+'RAW data extract'!AH$82)</f>
        <v>0</v>
      </c>
      <c r="AI170">
        <f>AH170*(1+'RAW data extract'!AI$82)</f>
        <v>0</v>
      </c>
      <c r="AJ170">
        <f>AI170*(1+'RAW data extract'!AJ$82)</f>
        <v>0</v>
      </c>
      <c r="AK170">
        <f>AJ170*(1+'RAW data extract'!AK$82)</f>
        <v>0</v>
      </c>
      <c r="AL170">
        <f>AK170*(1+'RAW data extract'!AL$82)</f>
        <v>0</v>
      </c>
      <c r="AM170">
        <f>AL170*(1+'RAW data extract'!AM$82)</f>
        <v>0</v>
      </c>
      <c r="AN170">
        <f>AM170*(1+'RAW data extract'!AN$82)</f>
        <v>0</v>
      </c>
      <c r="AO170">
        <f>AN170*(1+'RAW data extract'!AO$82)</f>
        <v>0</v>
      </c>
      <c r="AP170">
        <f>AO170*(1+'RAW data extract'!AP$82)</f>
        <v>0</v>
      </c>
      <c r="AQ170">
        <f>AP170*(1+'RAW data extract'!AQ$82)</f>
        <v>0</v>
      </c>
      <c r="AR170">
        <f>AQ170*(1+'RAW data extract'!AR$82)</f>
        <v>0</v>
      </c>
      <c r="AS170">
        <f>AR170*(1+'RAW data extract'!AS$82)</f>
        <v>0</v>
      </c>
      <c r="AT170">
        <f>AS170*(1+'RAW data extract'!AT$82)</f>
        <v>0</v>
      </c>
      <c r="AU170">
        <f>AT170*(1+'RAW data extract'!AU$82)</f>
        <v>0</v>
      </c>
      <c r="AV170">
        <f>AU170*(1+'RAW data extract'!AV$82)</f>
        <v>0</v>
      </c>
      <c r="AW170">
        <f>AV170*(1+'RAW data extract'!AW$82)</f>
        <v>0</v>
      </c>
      <c r="AX170">
        <f>AW170*(1+'RAW data extract'!AX$82)</f>
        <v>0</v>
      </c>
      <c r="AY170">
        <f>AX170*(1+'RAW data extract'!AY$82)</f>
        <v>0</v>
      </c>
      <c r="AZ170">
        <f>AY170*(1+'RAW data extract'!AZ$82)</f>
        <v>0</v>
      </c>
      <c r="BA170">
        <f>AZ170*(1+'RAW data extract'!BA$82)</f>
        <v>0</v>
      </c>
      <c r="BB170">
        <f>BA170*(1+'RAW data extract'!BB$82)</f>
        <v>0</v>
      </c>
      <c r="BC170">
        <f>BB170*(1+'RAW data extract'!BC$82)</f>
        <v>0</v>
      </c>
      <c r="BD170">
        <f>BC170*(1+'RAW data extract'!BD$82)</f>
        <v>0</v>
      </c>
      <c r="BE170">
        <f>BD170*(1+'RAW data extract'!BE$82)</f>
        <v>0</v>
      </c>
      <c r="BF170">
        <f>BE170*(1+'RAW data extract'!BF$82)</f>
        <v>0</v>
      </c>
      <c r="BG170">
        <f>BF170*(1+'RAW data extract'!BG$82)</f>
        <v>0</v>
      </c>
      <c r="BH170">
        <f>BG170*(1+'RAW data extract'!BH$82)</f>
        <v>0</v>
      </c>
    </row>
    <row r="171" spans="1:60" x14ac:dyDescent="0.3">
      <c r="A171" s="4" t="s">
        <v>9</v>
      </c>
      <c r="B171" s="4" t="s">
        <v>10</v>
      </c>
      <c r="C171" s="4" t="s">
        <v>29</v>
      </c>
      <c r="D171" s="4" t="s">
        <v>44</v>
      </c>
      <c r="E171" s="4" t="s">
        <v>13</v>
      </c>
      <c r="F171" s="4" t="s">
        <v>14</v>
      </c>
      <c r="G171" s="4" t="s">
        <v>14</v>
      </c>
      <c r="H171" s="4" t="s">
        <v>15</v>
      </c>
      <c r="I171" s="4" t="s">
        <v>16</v>
      </c>
      <c r="J171" s="8">
        <f>SUMIFS('Eurostat comsumption'!J$2:J$185,'Eurostat comsumption'!$C$2:$C$185,$C171,'Eurostat comsumption'!$D$2:$D$185,$D171)</f>
        <v>0</v>
      </c>
      <c r="K171" s="8">
        <f>SUMIFS('Eurostat comsumption'!K$2:K$185,'Eurostat comsumption'!$C$2:$C$185,$C171,'Eurostat comsumption'!$D$2:$D$185,$D171)</f>
        <v>0</v>
      </c>
      <c r="L171" s="8">
        <f>SUMIFS('Eurostat comsumption'!L$2:L$185,'Eurostat comsumption'!$C$2:$C$185,$C171,'Eurostat comsumption'!$D$2:$D$185,$D171)</f>
        <v>0</v>
      </c>
      <c r="M171" s="8">
        <f>SUMIFS('Eurostat comsumption'!M$2:M$185,'Eurostat comsumption'!$C$2:$C$185,$C171,'Eurostat comsumption'!$D$2:$D$185,$D171)</f>
        <v>0</v>
      </c>
      <c r="N171" s="8">
        <f>SUMIFS('Eurostat comsumption'!N$2:N$185,'Eurostat comsumption'!$C$2:$C$185,$C171,'Eurostat comsumption'!$D$2:$D$185,$D171)</f>
        <v>0</v>
      </c>
      <c r="O171" s="8">
        <f>SUMIFS('Eurostat comsumption'!O$2:O$185,'Eurostat comsumption'!$C$2:$C$185,$C171,'Eurostat comsumption'!$D$2:$D$185,$D171)</f>
        <v>0</v>
      </c>
      <c r="P171" s="8">
        <f>SUMIFS('Eurostat comsumption'!P$2:P$185,'Eurostat comsumption'!$C$2:$C$185,$C171,'Eurostat comsumption'!$D$2:$D$185,$D171)</f>
        <v>0</v>
      </c>
      <c r="Q171" s="8">
        <f>SUMIFS('Eurostat comsumption'!Q$2:Q$185,'Eurostat comsumption'!$C$2:$C$185,$C171,'Eurostat comsumption'!$D$2:$D$185,$D171)</f>
        <v>0</v>
      </c>
      <c r="R171" s="8">
        <f>SUMIFS('Eurostat comsumption'!R$2:R$185,'Eurostat comsumption'!$C$2:$C$185,$C171,'Eurostat comsumption'!$D$2:$D$185,$D171)</f>
        <v>0</v>
      </c>
      <c r="S171" s="8">
        <f>SUMIFS('Eurostat comsumption'!S$2:S$185,'Eurostat comsumption'!$C$2:$C$185,$C171,'Eurostat comsumption'!$D$2:$D$185,$D171)</f>
        <v>0</v>
      </c>
      <c r="T171" s="8">
        <f>SUMIFS('Eurostat comsumption'!T$2:T$185,'Eurostat comsumption'!$C$2:$C$185,$C171,'Eurostat comsumption'!$D$2:$D$185,$D171)</f>
        <v>0</v>
      </c>
      <c r="U171" s="8">
        <f>SUMIFS('Eurostat comsumption'!U$2:U$185,'Eurostat comsumption'!$C$2:$C$185,$C171,'Eurostat comsumption'!$D$2:$D$185,$D171)</f>
        <v>0</v>
      </c>
      <c r="V171" s="8">
        <f>SUMIFS('Eurostat comsumption'!V$2:V$185,'Eurostat comsumption'!$C$2:$C$185,$C171,'Eurostat comsumption'!$D$2:$D$185,$D171)</f>
        <v>0</v>
      </c>
      <c r="W171" s="8">
        <f>SUMIFS('Eurostat comsumption'!W$2:W$185,'Eurostat comsumption'!$C$2:$C$185,$C171,'Eurostat comsumption'!$D$2:$D$185,$D171)</f>
        <v>0</v>
      </c>
      <c r="X171" s="8">
        <f>SUMIFS('Eurostat comsumption'!X$2:X$185,'Eurostat comsumption'!$C$2:$C$185,$C171,'Eurostat comsumption'!$D$2:$D$185,$D171)</f>
        <v>0</v>
      </c>
      <c r="Y171" s="8">
        <f>SUMIFS('Eurostat comsumption'!Y$2:Y$185,'Eurostat comsumption'!$C$2:$C$185,$C171,'Eurostat comsumption'!$D$2:$D$185,$D171)</f>
        <v>0</v>
      </c>
      <c r="Z171" s="8">
        <f>SUMIFS('Eurostat comsumption'!Z$2:Z$185,'Eurostat comsumption'!$C$2:$C$185,$C171,'Eurostat comsumption'!$D$2:$D$185,$D171)</f>
        <v>0</v>
      </c>
      <c r="AA171">
        <f>Z171*(1+'RAW data extract'!AA$82)</f>
        <v>0</v>
      </c>
      <c r="AB171">
        <f>AA171*(1+'RAW data extract'!AB$82)</f>
        <v>0</v>
      </c>
      <c r="AC171">
        <f>AB171*(1+'RAW data extract'!AC$82)</f>
        <v>0</v>
      </c>
      <c r="AD171">
        <f>AC171*(1+'RAW data extract'!AD$82)</f>
        <v>0</v>
      </c>
      <c r="AE171">
        <f>AD171*(1+'RAW data extract'!AE$82)</f>
        <v>0</v>
      </c>
      <c r="AF171">
        <f>AE171*(1+'RAW data extract'!AF$82)</f>
        <v>0</v>
      </c>
      <c r="AG171">
        <f>AF171*(1+'RAW data extract'!AG$82)</f>
        <v>0</v>
      </c>
      <c r="AH171">
        <f>AG171*(1+'RAW data extract'!AH$82)</f>
        <v>0</v>
      </c>
      <c r="AI171">
        <f>AH171*(1+'RAW data extract'!AI$82)</f>
        <v>0</v>
      </c>
      <c r="AJ171">
        <f>AI171*(1+'RAW data extract'!AJ$82)</f>
        <v>0</v>
      </c>
      <c r="AK171">
        <f>AJ171*(1+'RAW data extract'!AK$82)</f>
        <v>0</v>
      </c>
      <c r="AL171">
        <f>AK171*(1+'RAW data extract'!AL$82)</f>
        <v>0</v>
      </c>
      <c r="AM171">
        <f>AL171*(1+'RAW data extract'!AM$82)</f>
        <v>0</v>
      </c>
      <c r="AN171">
        <f>AM171*(1+'RAW data extract'!AN$82)</f>
        <v>0</v>
      </c>
      <c r="AO171">
        <f>AN171*(1+'RAW data extract'!AO$82)</f>
        <v>0</v>
      </c>
      <c r="AP171">
        <f>AO171*(1+'RAW data extract'!AP$82)</f>
        <v>0</v>
      </c>
      <c r="AQ171">
        <f>AP171*(1+'RAW data extract'!AQ$82)</f>
        <v>0</v>
      </c>
      <c r="AR171">
        <f>AQ171*(1+'RAW data extract'!AR$82)</f>
        <v>0</v>
      </c>
      <c r="AS171">
        <f>AR171*(1+'RAW data extract'!AS$82)</f>
        <v>0</v>
      </c>
      <c r="AT171">
        <f>AS171*(1+'RAW data extract'!AT$82)</f>
        <v>0</v>
      </c>
      <c r="AU171">
        <f>AT171*(1+'RAW data extract'!AU$82)</f>
        <v>0</v>
      </c>
      <c r="AV171">
        <f>AU171*(1+'RAW data extract'!AV$82)</f>
        <v>0</v>
      </c>
      <c r="AW171">
        <f>AV171*(1+'RAW data extract'!AW$82)</f>
        <v>0</v>
      </c>
      <c r="AX171">
        <f>AW171*(1+'RAW data extract'!AX$82)</f>
        <v>0</v>
      </c>
      <c r="AY171">
        <f>AX171*(1+'RAW data extract'!AY$82)</f>
        <v>0</v>
      </c>
      <c r="AZ171">
        <f>AY171*(1+'RAW data extract'!AZ$82)</f>
        <v>0</v>
      </c>
      <c r="BA171">
        <f>AZ171*(1+'RAW data extract'!BA$82)</f>
        <v>0</v>
      </c>
      <c r="BB171">
        <f>BA171*(1+'RAW data extract'!BB$82)</f>
        <v>0</v>
      </c>
      <c r="BC171">
        <f>BB171*(1+'RAW data extract'!BC$82)</f>
        <v>0</v>
      </c>
      <c r="BD171">
        <f>BC171*(1+'RAW data extract'!BD$82)</f>
        <v>0</v>
      </c>
      <c r="BE171">
        <f>BD171*(1+'RAW data extract'!BE$82)</f>
        <v>0</v>
      </c>
      <c r="BF171">
        <f>BE171*(1+'RAW data extract'!BF$82)</f>
        <v>0</v>
      </c>
      <c r="BG171">
        <f>BF171*(1+'RAW data extract'!BG$82)</f>
        <v>0</v>
      </c>
      <c r="BH171">
        <f>BG171*(1+'RAW data extract'!BH$82)</f>
        <v>0</v>
      </c>
    </row>
    <row r="172" spans="1:60" x14ac:dyDescent="0.3">
      <c r="A172" s="4" t="s">
        <v>9</v>
      </c>
      <c r="B172" s="4" t="s">
        <v>10</v>
      </c>
      <c r="C172" s="4" t="s">
        <v>30</v>
      </c>
      <c r="D172" s="4" t="s">
        <v>44</v>
      </c>
      <c r="E172" s="4" t="s">
        <v>13</v>
      </c>
      <c r="F172" s="4" t="s">
        <v>14</v>
      </c>
      <c r="G172" s="4" t="s">
        <v>14</v>
      </c>
      <c r="H172" s="4" t="s">
        <v>15</v>
      </c>
      <c r="I172" s="4" t="s">
        <v>16</v>
      </c>
      <c r="J172" s="8">
        <f>SUMIFS('Eurostat comsumption'!J$2:J$185,'Eurostat comsumption'!$C$2:$C$185,$C172,'Eurostat comsumption'!$D$2:$D$185,$D172)</f>
        <v>0</v>
      </c>
      <c r="K172" s="8">
        <f>SUMIFS('Eurostat comsumption'!K$2:K$185,'Eurostat comsumption'!$C$2:$C$185,$C172,'Eurostat comsumption'!$D$2:$D$185,$D172)</f>
        <v>0</v>
      </c>
      <c r="L172" s="8">
        <f>SUMIFS('Eurostat comsumption'!L$2:L$185,'Eurostat comsumption'!$C$2:$C$185,$C172,'Eurostat comsumption'!$D$2:$D$185,$D172)</f>
        <v>0</v>
      </c>
      <c r="M172" s="8">
        <f>SUMIFS('Eurostat comsumption'!M$2:M$185,'Eurostat comsumption'!$C$2:$C$185,$C172,'Eurostat comsumption'!$D$2:$D$185,$D172)</f>
        <v>0</v>
      </c>
      <c r="N172" s="8">
        <f>SUMIFS('Eurostat comsumption'!N$2:N$185,'Eurostat comsumption'!$C$2:$C$185,$C172,'Eurostat comsumption'!$D$2:$D$185,$D172)</f>
        <v>0</v>
      </c>
      <c r="O172" s="8">
        <f>SUMIFS('Eurostat comsumption'!O$2:O$185,'Eurostat comsumption'!$C$2:$C$185,$C172,'Eurostat comsumption'!$D$2:$D$185,$D172)</f>
        <v>0</v>
      </c>
      <c r="P172" s="8">
        <f>SUMIFS('Eurostat comsumption'!P$2:P$185,'Eurostat comsumption'!$C$2:$C$185,$C172,'Eurostat comsumption'!$D$2:$D$185,$D172)</f>
        <v>0</v>
      </c>
      <c r="Q172" s="8">
        <f>SUMIFS('Eurostat comsumption'!Q$2:Q$185,'Eurostat comsumption'!$C$2:$C$185,$C172,'Eurostat comsumption'!$D$2:$D$185,$D172)</f>
        <v>0</v>
      </c>
      <c r="R172" s="8">
        <f>SUMIFS('Eurostat comsumption'!R$2:R$185,'Eurostat comsumption'!$C$2:$C$185,$C172,'Eurostat comsumption'!$D$2:$D$185,$D172)</f>
        <v>0</v>
      </c>
      <c r="S172" s="8">
        <f>SUMIFS('Eurostat comsumption'!S$2:S$185,'Eurostat comsumption'!$C$2:$C$185,$C172,'Eurostat comsumption'!$D$2:$D$185,$D172)</f>
        <v>0</v>
      </c>
      <c r="T172" s="8">
        <f>SUMIFS('Eurostat comsumption'!T$2:T$185,'Eurostat comsumption'!$C$2:$C$185,$C172,'Eurostat comsumption'!$D$2:$D$185,$D172)</f>
        <v>0</v>
      </c>
      <c r="U172" s="8">
        <f>SUMIFS('Eurostat comsumption'!U$2:U$185,'Eurostat comsumption'!$C$2:$C$185,$C172,'Eurostat comsumption'!$D$2:$D$185,$D172)</f>
        <v>0</v>
      </c>
      <c r="V172" s="8">
        <f>SUMIFS('Eurostat comsumption'!V$2:V$185,'Eurostat comsumption'!$C$2:$C$185,$C172,'Eurostat comsumption'!$D$2:$D$185,$D172)</f>
        <v>0</v>
      </c>
      <c r="W172" s="8">
        <f>SUMIFS('Eurostat comsumption'!W$2:W$185,'Eurostat comsumption'!$C$2:$C$185,$C172,'Eurostat comsumption'!$D$2:$D$185,$D172)</f>
        <v>0</v>
      </c>
      <c r="X172" s="8">
        <f>SUMIFS('Eurostat comsumption'!X$2:X$185,'Eurostat comsumption'!$C$2:$C$185,$C172,'Eurostat comsumption'!$D$2:$D$185,$D172)</f>
        <v>0</v>
      </c>
      <c r="Y172" s="8">
        <f>SUMIFS('Eurostat comsumption'!Y$2:Y$185,'Eurostat comsumption'!$C$2:$C$185,$C172,'Eurostat comsumption'!$D$2:$D$185,$D172)</f>
        <v>0</v>
      </c>
      <c r="Z172" s="8">
        <f>SUMIFS('Eurostat comsumption'!Z$2:Z$185,'Eurostat comsumption'!$C$2:$C$185,$C172,'Eurostat comsumption'!$D$2:$D$185,$D172)</f>
        <v>0</v>
      </c>
      <c r="AA172">
        <f>Z172*(1+'RAW data extract'!AA$82)</f>
        <v>0</v>
      </c>
      <c r="AB172">
        <f>AA172*(1+'RAW data extract'!AB$82)</f>
        <v>0</v>
      </c>
      <c r="AC172">
        <f>AB172*(1+'RAW data extract'!AC$82)</f>
        <v>0</v>
      </c>
      <c r="AD172">
        <f>AC172*(1+'RAW data extract'!AD$82)</f>
        <v>0</v>
      </c>
      <c r="AE172">
        <f>AD172*(1+'RAW data extract'!AE$82)</f>
        <v>0</v>
      </c>
      <c r="AF172">
        <f>AE172*(1+'RAW data extract'!AF$82)</f>
        <v>0</v>
      </c>
      <c r="AG172">
        <f>AF172*(1+'RAW data extract'!AG$82)</f>
        <v>0</v>
      </c>
      <c r="AH172">
        <f>AG172*(1+'RAW data extract'!AH$82)</f>
        <v>0</v>
      </c>
      <c r="AI172">
        <f>AH172*(1+'RAW data extract'!AI$82)</f>
        <v>0</v>
      </c>
      <c r="AJ172">
        <f>AI172*(1+'RAW data extract'!AJ$82)</f>
        <v>0</v>
      </c>
      <c r="AK172">
        <f>AJ172*(1+'RAW data extract'!AK$82)</f>
        <v>0</v>
      </c>
      <c r="AL172">
        <f>AK172*(1+'RAW data extract'!AL$82)</f>
        <v>0</v>
      </c>
      <c r="AM172">
        <f>AL172*(1+'RAW data extract'!AM$82)</f>
        <v>0</v>
      </c>
      <c r="AN172">
        <f>AM172*(1+'RAW data extract'!AN$82)</f>
        <v>0</v>
      </c>
      <c r="AO172">
        <f>AN172*(1+'RAW data extract'!AO$82)</f>
        <v>0</v>
      </c>
      <c r="AP172">
        <f>AO172*(1+'RAW data extract'!AP$82)</f>
        <v>0</v>
      </c>
      <c r="AQ172">
        <f>AP172*(1+'RAW data extract'!AQ$82)</f>
        <v>0</v>
      </c>
      <c r="AR172">
        <f>AQ172*(1+'RAW data extract'!AR$82)</f>
        <v>0</v>
      </c>
      <c r="AS172">
        <f>AR172*(1+'RAW data extract'!AS$82)</f>
        <v>0</v>
      </c>
      <c r="AT172">
        <f>AS172*(1+'RAW data extract'!AT$82)</f>
        <v>0</v>
      </c>
      <c r="AU172">
        <f>AT172*(1+'RAW data extract'!AU$82)</f>
        <v>0</v>
      </c>
      <c r="AV172">
        <f>AU172*(1+'RAW data extract'!AV$82)</f>
        <v>0</v>
      </c>
      <c r="AW172">
        <f>AV172*(1+'RAW data extract'!AW$82)</f>
        <v>0</v>
      </c>
      <c r="AX172">
        <f>AW172*(1+'RAW data extract'!AX$82)</f>
        <v>0</v>
      </c>
      <c r="AY172">
        <f>AX172*(1+'RAW data extract'!AY$82)</f>
        <v>0</v>
      </c>
      <c r="AZ172">
        <f>AY172*(1+'RAW data extract'!AZ$82)</f>
        <v>0</v>
      </c>
      <c r="BA172">
        <f>AZ172*(1+'RAW data extract'!BA$82)</f>
        <v>0</v>
      </c>
      <c r="BB172">
        <f>BA172*(1+'RAW data extract'!BB$82)</f>
        <v>0</v>
      </c>
      <c r="BC172">
        <f>BB172*(1+'RAW data extract'!BC$82)</f>
        <v>0</v>
      </c>
      <c r="BD172">
        <f>BC172*(1+'RAW data extract'!BD$82)</f>
        <v>0</v>
      </c>
      <c r="BE172">
        <f>BD172*(1+'RAW data extract'!BE$82)</f>
        <v>0</v>
      </c>
      <c r="BF172">
        <f>BE172*(1+'RAW data extract'!BF$82)</f>
        <v>0</v>
      </c>
      <c r="BG172">
        <f>BF172*(1+'RAW data extract'!BG$82)</f>
        <v>0</v>
      </c>
      <c r="BH172">
        <f>BG172*(1+'RAW data extract'!BH$82)</f>
        <v>0</v>
      </c>
    </row>
    <row r="173" spans="1:60" x14ac:dyDescent="0.3">
      <c r="A173" s="4" t="s">
        <v>9</v>
      </c>
      <c r="B173" s="4" t="s">
        <v>10</v>
      </c>
      <c r="C173" s="4" t="s">
        <v>31</v>
      </c>
      <c r="D173" s="4" t="s">
        <v>44</v>
      </c>
      <c r="E173" s="4" t="s">
        <v>13</v>
      </c>
      <c r="F173" s="4" t="s">
        <v>14</v>
      </c>
      <c r="G173" s="4" t="s">
        <v>14</v>
      </c>
      <c r="H173" s="4" t="s">
        <v>15</v>
      </c>
      <c r="I173" s="4" t="s">
        <v>16</v>
      </c>
      <c r="J173" s="8">
        <f>SUMIFS('Eurostat comsumption'!J$2:J$185,'Eurostat comsumption'!$C$2:$C$185,$C173,'Eurostat comsumption'!$D$2:$D$185,$D173)</f>
        <v>0</v>
      </c>
      <c r="K173" s="8">
        <f>SUMIFS('Eurostat comsumption'!K$2:K$185,'Eurostat comsumption'!$C$2:$C$185,$C173,'Eurostat comsumption'!$D$2:$D$185,$D173)</f>
        <v>0</v>
      </c>
      <c r="L173" s="8">
        <f>SUMIFS('Eurostat comsumption'!L$2:L$185,'Eurostat comsumption'!$C$2:$C$185,$C173,'Eurostat comsumption'!$D$2:$D$185,$D173)</f>
        <v>0</v>
      </c>
      <c r="M173" s="8">
        <f>SUMIFS('Eurostat comsumption'!M$2:M$185,'Eurostat comsumption'!$C$2:$C$185,$C173,'Eurostat comsumption'!$D$2:$D$185,$D173)</f>
        <v>0</v>
      </c>
      <c r="N173" s="8">
        <f>SUMIFS('Eurostat comsumption'!N$2:N$185,'Eurostat comsumption'!$C$2:$C$185,$C173,'Eurostat comsumption'!$D$2:$D$185,$D173)</f>
        <v>0</v>
      </c>
      <c r="O173" s="8">
        <f>SUMIFS('Eurostat comsumption'!O$2:O$185,'Eurostat comsumption'!$C$2:$C$185,$C173,'Eurostat comsumption'!$D$2:$D$185,$D173)</f>
        <v>0</v>
      </c>
      <c r="P173" s="8">
        <f>SUMIFS('Eurostat comsumption'!P$2:P$185,'Eurostat comsumption'!$C$2:$C$185,$C173,'Eurostat comsumption'!$D$2:$D$185,$D173)</f>
        <v>0</v>
      </c>
      <c r="Q173" s="8">
        <f>SUMIFS('Eurostat comsumption'!Q$2:Q$185,'Eurostat comsumption'!$C$2:$C$185,$C173,'Eurostat comsumption'!$D$2:$D$185,$D173)</f>
        <v>0</v>
      </c>
      <c r="R173" s="8">
        <f>SUMIFS('Eurostat comsumption'!R$2:R$185,'Eurostat comsumption'!$C$2:$C$185,$C173,'Eurostat comsumption'!$D$2:$D$185,$D173)</f>
        <v>0</v>
      </c>
      <c r="S173" s="8">
        <f>SUMIFS('Eurostat comsumption'!S$2:S$185,'Eurostat comsumption'!$C$2:$C$185,$C173,'Eurostat comsumption'!$D$2:$D$185,$D173)</f>
        <v>0</v>
      </c>
      <c r="T173" s="8">
        <f>SUMIFS('Eurostat comsumption'!T$2:T$185,'Eurostat comsumption'!$C$2:$C$185,$C173,'Eurostat comsumption'!$D$2:$D$185,$D173)</f>
        <v>0</v>
      </c>
      <c r="U173" s="8">
        <f>SUMIFS('Eurostat comsumption'!U$2:U$185,'Eurostat comsumption'!$C$2:$C$185,$C173,'Eurostat comsumption'!$D$2:$D$185,$D173)</f>
        <v>0</v>
      </c>
      <c r="V173" s="8">
        <f>SUMIFS('Eurostat comsumption'!V$2:V$185,'Eurostat comsumption'!$C$2:$C$185,$C173,'Eurostat comsumption'!$D$2:$D$185,$D173)</f>
        <v>0</v>
      </c>
      <c r="W173" s="8">
        <f>SUMIFS('Eurostat comsumption'!W$2:W$185,'Eurostat comsumption'!$C$2:$C$185,$C173,'Eurostat comsumption'!$D$2:$D$185,$D173)</f>
        <v>0</v>
      </c>
      <c r="X173" s="8">
        <f>SUMIFS('Eurostat comsumption'!X$2:X$185,'Eurostat comsumption'!$C$2:$C$185,$C173,'Eurostat comsumption'!$D$2:$D$185,$D173)</f>
        <v>0</v>
      </c>
      <c r="Y173" s="8">
        <f>SUMIFS('Eurostat comsumption'!Y$2:Y$185,'Eurostat comsumption'!$C$2:$C$185,$C173,'Eurostat comsumption'!$D$2:$D$185,$D173)</f>
        <v>0</v>
      </c>
      <c r="Z173" s="8">
        <f>SUMIFS('Eurostat comsumption'!Z$2:Z$185,'Eurostat comsumption'!$C$2:$C$185,$C173,'Eurostat comsumption'!$D$2:$D$185,$D173)</f>
        <v>0</v>
      </c>
      <c r="AA173">
        <f>Z173*(1+'RAW data extract'!AA$82)</f>
        <v>0</v>
      </c>
      <c r="AB173">
        <f>AA173*(1+'RAW data extract'!AB$82)</f>
        <v>0</v>
      </c>
      <c r="AC173">
        <f>AB173*(1+'RAW data extract'!AC$82)</f>
        <v>0</v>
      </c>
      <c r="AD173">
        <f>AC173*(1+'RAW data extract'!AD$82)</f>
        <v>0</v>
      </c>
      <c r="AE173">
        <f>AD173*(1+'RAW data extract'!AE$82)</f>
        <v>0</v>
      </c>
      <c r="AF173">
        <f>AE173*(1+'RAW data extract'!AF$82)</f>
        <v>0</v>
      </c>
      <c r="AG173">
        <f>AF173*(1+'RAW data extract'!AG$82)</f>
        <v>0</v>
      </c>
      <c r="AH173">
        <f>AG173*(1+'RAW data extract'!AH$82)</f>
        <v>0</v>
      </c>
      <c r="AI173">
        <f>AH173*(1+'RAW data extract'!AI$82)</f>
        <v>0</v>
      </c>
      <c r="AJ173">
        <f>AI173*(1+'RAW data extract'!AJ$82)</f>
        <v>0</v>
      </c>
      <c r="AK173">
        <f>AJ173*(1+'RAW data extract'!AK$82)</f>
        <v>0</v>
      </c>
      <c r="AL173">
        <f>AK173*(1+'RAW data extract'!AL$82)</f>
        <v>0</v>
      </c>
      <c r="AM173">
        <f>AL173*(1+'RAW data extract'!AM$82)</f>
        <v>0</v>
      </c>
      <c r="AN173">
        <f>AM173*(1+'RAW data extract'!AN$82)</f>
        <v>0</v>
      </c>
      <c r="AO173">
        <f>AN173*(1+'RAW data extract'!AO$82)</f>
        <v>0</v>
      </c>
      <c r="AP173">
        <f>AO173*(1+'RAW data extract'!AP$82)</f>
        <v>0</v>
      </c>
      <c r="AQ173">
        <f>AP173*(1+'RAW data extract'!AQ$82)</f>
        <v>0</v>
      </c>
      <c r="AR173">
        <f>AQ173*(1+'RAW data extract'!AR$82)</f>
        <v>0</v>
      </c>
      <c r="AS173">
        <f>AR173*(1+'RAW data extract'!AS$82)</f>
        <v>0</v>
      </c>
      <c r="AT173">
        <f>AS173*(1+'RAW data extract'!AT$82)</f>
        <v>0</v>
      </c>
      <c r="AU173">
        <f>AT173*(1+'RAW data extract'!AU$82)</f>
        <v>0</v>
      </c>
      <c r="AV173">
        <f>AU173*(1+'RAW data extract'!AV$82)</f>
        <v>0</v>
      </c>
      <c r="AW173">
        <f>AV173*(1+'RAW data extract'!AW$82)</f>
        <v>0</v>
      </c>
      <c r="AX173">
        <f>AW173*(1+'RAW data extract'!AX$82)</f>
        <v>0</v>
      </c>
      <c r="AY173">
        <f>AX173*(1+'RAW data extract'!AY$82)</f>
        <v>0</v>
      </c>
      <c r="AZ173">
        <f>AY173*(1+'RAW data extract'!AZ$82)</f>
        <v>0</v>
      </c>
      <c r="BA173">
        <f>AZ173*(1+'RAW data extract'!BA$82)</f>
        <v>0</v>
      </c>
      <c r="BB173">
        <f>BA173*(1+'RAW data extract'!BB$82)</f>
        <v>0</v>
      </c>
      <c r="BC173">
        <f>BB173*(1+'RAW data extract'!BC$82)</f>
        <v>0</v>
      </c>
      <c r="BD173">
        <f>BC173*(1+'RAW data extract'!BD$82)</f>
        <v>0</v>
      </c>
      <c r="BE173">
        <f>BD173*(1+'RAW data extract'!BE$82)</f>
        <v>0</v>
      </c>
      <c r="BF173">
        <f>BE173*(1+'RAW data extract'!BF$82)</f>
        <v>0</v>
      </c>
      <c r="BG173">
        <f>BF173*(1+'RAW data extract'!BG$82)</f>
        <v>0</v>
      </c>
      <c r="BH173">
        <f>BG173*(1+'RAW data extract'!BH$82)</f>
        <v>0</v>
      </c>
    </row>
    <row r="174" spans="1:60" x14ac:dyDescent="0.3">
      <c r="A174" s="4" t="s">
        <v>9</v>
      </c>
      <c r="B174" s="4" t="s">
        <v>10</v>
      </c>
      <c r="C174" s="4" t="s">
        <v>32</v>
      </c>
      <c r="D174" s="4" t="s">
        <v>44</v>
      </c>
      <c r="E174" s="4" t="s">
        <v>13</v>
      </c>
      <c r="F174" s="4" t="s">
        <v>14</v>
      </c>
      <c r="G174" s="4" t="s">
        <v>14</v>
      </c>
      <c r="H174" s="4" t="s">
        <v>15</v>
      </c>
      <c r="I174" s="4" t="s">
        <v>16</v>
      </c>
      <c r="J174" s="8">
        <f>SUMIFS('Eurostat comsumption'!J$2:J$185,'Eurostat comsumption'!$C$2:$C$185,$C174,'Eurostat comsumption'!$D$2:$D$185,$D174)</f>
        <v>0</v>
      </c>
      <c r="K174" s="8">
        <f>SUMIFS('Eurostat comsumption'!K$2:K$185,'Eurostat comsumption'!$C$2:$C$185,$C174,'Eurostat comsumption'!$D$2:$D$185,$D174)</f>
        <v>0</v>
      </c>
      <c r="L174" s="8">
        <f>SUMIFS('Eurostat comsumption'!L$2:L$185,'Eurostat comsumption'!$C$2:$C$185,$C174,'Eurostat comsumption'!$D$2:$D$185,$D174)</f>
        <v>0</v>
      </c>
      <c r="M174" s="8">
        <f>SUMIFS('Eurostat comsumption'!M$2:M$185,'Eurostat comsumption'!$C$2:$C$185,$C174,'Eurostat comsumption'!$D$2:$D$185,$D174)</f>
        <v>0</v>
      </c>
      <c r="N174" s="8">
        <f>SUMIFS('Eurostat comsumption'!N$2:N$185,'Eurostat comsumption'!$C$2:$C$185,$C174,'Eurostat comsumption'!$D$2:$D$185,$D174)</f>
        <v>0</v>
      </c>
      <c r="O174" s="8">
        <f>SUMIFS('Eurostat comsumption'!O$2:O$185,'Eurostat comsumption'!$C$2:$C$185,$C174,'Eurostat comsumption'!$D$2:$D$185,$D174)</f>
        <v>0</v>
      </c>
      <c r="P174" s="8">
        <f>SUMIFS('Eurostat comsumption'!P$2:P$185,'Eurostat comsumption'!$C$2:$C$185,$C174,'Eurostat comsumption'!$D$2:$D$185,$D174)</f>
        <v>0</v>
      </c>
      <c r="Q174" s="8">
        <f>SUMIFS('Eurostat comsumption'!Q$2:Q$185,'Eurostat comsumption'!$C$2:$C$185,$C174,'Eurostat comsumption'!$D$2:$D$185,$D174)</f>
        <v>0</v>
      </c>
      <c r="R174" s="8">
        <f>SUMIFS('Eurostat comsumption'!R$2:R$185,'Eurostat comsumption'!$C$2:$C$185,$C174,'Eurostat comsumption'!$D$2:$D$185,$D174)</f>
        <v>0</v>
      </c>
      <c r="S174" s="8">
        <f>SUMIFS('Eurostat comsumption'!S$2:S$185,'Eurostat comsumption'!$C$2:$C$185,$C174,'Eurostat comsumption'!$D$2:$D$185,$D174)</f>
        <v>0</v>
      </c>
      <c r="T174" s="8">
        <f>SUMIFS('Eurostat comsumption'!T$2:T$185,'Eurostat comsumption'!$C$2:$C$185,$C174,'Eurostat comsumption'!$D$2:$D$185,$D174)</f>
        <v>0</v>
      </c>
      <c r="U174" s="8">
        <f>SUMIFS('Eurostat comsumption'!U$2:U$185,'Eurostat comsumption'!$C$2:$C$185,$C174,'Eurostat comsumption'!$D$2:$D$185,$D174)</f>
        <v>0</v>
      </c>
      <c r="V174" s="8">
        <f>SUMIFS('Eurostat comsumption'!V$2:V$185,'Eurostat comsumption'!$C$2:$C$185,$C174,'Eurostat comsumption'!$D$2:$D$185,$D174)</f>
        <v>0</v>
      </c>
      <c r="W174" s="8">
        <f>SUMIFS('Eurostat comsumption'!W$2:W$185,'Eurostat comsumption'!$C$2:$C$185,$C174,'Eurostat comsumption'!$D$2:$D$185,$D174)</f>
        <v>0</v>
      </c>
      <c r="X174" s="8">
        <f>SUMIFS('Eurostat comsumption'!X$2:X$185,'Eurostat comsumption'!$C$2:$C$185,$C174,'Eurostat comsumption'!$D$2:$D$185,$D174)</f>
        <v>0</v>
      </c>
      <c r="Y174" s="8">
        <f>SUMIFS('Eurostat comsumption'!Y$2:Y$185,'Eurostat comsumption'!$C$2:$C$185,$C174,'Eurostat comsumption'!$D$2:$D$185,$D174)</f>
        <v>0</v>
      </c>
      <c r="Z174" s="8">
        <f>SUMIFS('Eurostat comsumption'!Z$2:Z$185,'Eurostat comsumption'!$C$2:$C$185,$C174,'Eurostat comsumption'!$D$2:$D$185,$D174)</f>
        <v>0</v>
      </c>
      <c r="AA174">
        <f>Z174*(1+'RAW data extract'!AA$82)</f>
        <v>0</v>
      </c>
      <c r="AB174">
        <f>AA174*(1+'RAW data extract'!AB$82)</f>
        <v>0</v>
      </c>
      <c r="AC174">
        <f>AB174*(1+'RAW data extract'!AC$82)</f>
        <v>0</v>
      </c>
      <c r="AD174">
        <f>AC174*(1+'RAW data extract'!AD$82)</f>
        <v>0</v>
      </c>
      <c r="AE174">
        <f>AD174*(1+'RAW data extract'!AE$82)</f>
        <v>0</v>
      </c>
      <c r="AF174">
        <f>AE174*(1+'RAW data extract'!AF$82)</f>
        <v>0</v>
      </c>
      <c r="AG174">
        <f>AF174*(1+'RAW data extract'!AG$82)</f>
        <v>0</v>
      </c>
      <c r="AH174">
        <f>AG174*(1+'RAW data extract'!AH$82)</f>
        <v>0</v>
      </c>
      <c r="AI174">
        <f>AH174*(1+'RAW data extract'!AI$82)</f>
        <v>0</v>
      </c>
      <c r="AJ174">
        <f>AI174*(1+'RAW data extract'!AJ$82)</f>
        <v>0</v>
      </c>
      <c r="AK174">
        <f>AJ174*(1+'RAW data extract'!AK$82)</f>
        <v>0</v>
      </c>
      <c r="AL174">
        <f>AK174*(1+'RAW data extract'!AL$82)</f>
        <v>0</v>
      </c>
      <c r="AM174">
        <f>AL174*(1+'RAW data extract'!AM$82)</f>
        <v>0</v>
      </c>
      <c r="AN174">
        <f>AM174*(1+'RAW data extract'!AN$82)</f>
        <v>0</v>
      </c>
      <c r="AO174">
        <f>AN174*(1+'RAW data extract'!AO$82)</f>
        <v>0</v>
      </c>
      <c r="AP174">
        <f>AO174*(1+'RAW data extract'!AP$82)</f>
        <v>0</v>
      </c>
      <c r="AQ174">
        <f>AP174*(1+'RAW data extract'!AQ$82)</f>
        <v>0</v>
      </c>
      <c r="AR174">
        <f>AQ174*(1+'RAW data extract'!AR$82)</f>
        <v>0</v>
      </c>
      <c r="AS174">
        <f>AR174*(1+'RAW data extract'!AS$82)</f>
        <v>0</v>
      </c>
      <c r="AT174">
        <f>AS174*(1+'RAW data extract'!AT$82)</f>
        <v>0</v>
      </c>
      <c r="AU174">
        <f>AT174*(1+'RAW data extract'!AU$82)</f>
        <v>0</v>
      </c>
      <c r="AV174">
        <f>AU174*(1+'RAW data extract'!AV$82)</f>
        <v>0</v>
      </c>
      <c r="AW174">
        <f>AV174*(1+'RAW data extract'!AW$82)</f>
        <v>0</v>
      </c>
      <c r="AX174">
        <f>AW174*(1+'RAW data extract'!AX$82)</f>
        <v>0</v>
      </c>
      <c r="AY174">
        <f>AX174*(1+'RAW data extract'!AY$82)</f>
        <v>0</v>
      </c>
      <c r="AZ174">
        <f>AY174*(1+'RAW data extract'!AZ$82)</f>
        <v>0</v>
      </c>
      <c r="BA174">
        <f>AZ174*(1+'RAW data extract'!BA$82)</f>
        <v>0</v>
      </c>
      <c r="BB174">
        <f>BA174*(1+'RAW data extract'!BB$82)</f>
        <v>0</v>
      </c>
      <c r="BC174">
        <f>BB174*(1+'RAW data extract'!BC$82)</f>
        <v>0</v>
      </c>
      <c r="BD174">
        <f>BC174*(1+'RAW data extract'!BD$82)</f>
        <v>0</v>
      </c>
      <c r="BE174">
        <f>BD174*(1+'RAW data extract'!BE$82)</f>
        <v>0</v>
      </c>
      <c r="BF174">
        <f>BE174*(1+'RAW data extract'!BF$82)</f>
        <v>0</v>
      </c>
      <c r="BG174">
        <f>BF174*(1+'RAW data extract'!BG$82)</f>
        <v>0</v>
      </c>
      <c r="BH174">
        <f>BG174*(1+'RAW data extract'!BH$82)</f>
        <v>0</v>
      </c>
    </row>
    <row r="175" spans="1:60" x14ac:dyDescent="0.3">
      <c r="A175" s="4" t="s">
        <v>9</v>
      </c>
      <c r="B175" s="4" t="s">
        <v>10</v>
      </c>
      <c r="C175" s="4" t="s">
        <v>33</v>
      </c>
      <c r="D175" s="4" t="s">
        <v>44</v>
      </c>
      <c r="E175" s="4" t="s">
        <v>13</v>
      </c>
      <c r="F175" s="4" t="s">
        <v>14</v>
      </c>
      <c r="G175" s="4" t="s">
        <v>14</v>
      </c>
      <c r="H175" s="4" t="s">
        <v>15</v>
      </c>
      <c r="I175" s="4" t="s">
        <v>16</v>
      </c>
      <c r="J175" s="8">
        <f>SUMIFS('Eurostat comsumption'!J$2:J$185,'Eurostat comsumption'!$C$2:$C$185,$C175,'Eurostat comsumption'!$D$2:$D$185,$D175)</f>
        <v>0</v>
      </c>
      <c r="K175" s="8">
        <f>SUMIFS('Eurostat comsumption'!K$2:K$185,'Eurostat comsumption'!$C$2:$C$185,$C175,'Eurostat comsumption'!$D$2:$D$185,$D175)</f>
        <v>0</v>
      </c>
      <c r="L175" s="8">
        <f>SUMIFS('Eurostat comsumption'!L$2:L$185,'Eurostat comsumption'!$C$2:$C$185,$C175,'Eurostat comsumption'!$D$2:$D$185,$D175)</f>
        <v>0</v>
      </c>
      <c r="M175" s="8">
        <f>SUMIFS('Eurostat comsumption'!M$2:M$185,'Eurostat comsumption'!$C$2:$C$185,$C175,'Eurostat comsumption'!$D$2:$D$185,$D175)</f>
        <v>0</v>
      </c>
      <c r="N175" s="8">
        <f>SUMIFS('Eurostat comsumption'!N$2:N$185,'Eurostat comsumption'!$C$2:$C$185,$C175,'Eurostat comsumption'!$D$2:$D$185,$D175)</f>
        <v>0</v>
      </c>
      <c r="O175" s="8">
        <f>SUMIFS('Eurostat comsumption'!O$2:O$185,'Eurostat comsumption'!$C$2:$C$185,$C175,'Eurostat comsumption'!$D$2:$D$185,$D175)</f>
        <v>0</v>
      </c>
      <c r="P175" s="8">
        <f>SUMIFS('Eurostat comsumption'!P$2:P$185,'Eurostat comsumption'!$C$2:$C$185,$C175,'Eurostat comsumption'!$D$2:$D$185,$D175)</f>
        <v>0</v>
      </c>
      <c r="Q175" s="8">
        <f>SUMIFS('Eurostat comsumption'!Q$2:Q$185,'Eurostat comsumption'!$C$2:$C$185,$C175,'Eurostat comsumption'!$D$2:$D$185,$D175)</f>
        <v>0</v>
      </c>
      <c r="R175" s="8">
        <f>SUMIFS('Eurostat comsumption'!R$2:R$185,'Eurostat comsumption'!$C$2:$C$185,$C175,'Eurostat comsumption'!$D$2:$D$185,$D175)</f>
        <v>0</v>
      </c>
      <c r="S175" s="8">
        <f>SUMIFS('Eurostat comsumption'!S$2:S$185,'Eurostat comsumption'!$C$2:$C$185,$C175,'Eurostat comsumption'!$D$2:$D$185,$D175)</f>
        <v>0</v>
      </c>
      <c r="T175" s="8">
        <f>SUMIFS('Eurostat comsumption'!T$2:T$185,'Eurostat comsumption'!$C$2:$C$185,$C175,'Eurostat comsumption'!$D$2:$D$185,$D175)</f>
        <v>0</v>
      </c>
      <c r="U175" s="8">
        <f>SUMIFS('Eurostat comsumption'!U$2:U$185,'Eurostat comsumption'!$C$2:$C$185,$C175,'Eurostat comsumption'!$D$2:$D$185,$D175)</f>
        <v>0</v>
      </c>
      <c r="V175" s="8">
        <f>SUMIFS('Eurostat comsumption'!V$2:V$185,'Eurostat comsumption'!$C$2:$C$185,$C175,'Eurostat comsumption'!$D$2:$D$185,$D175)</f>
        <v>0</v>
      </c>
      <c r="W175" s="8">
        <f>SUMIFS('Eurostat comsumption'!W$2:W$185,'Eurostat comsumption'!$C$2:$C$185,$C175,'Eurostat comsumption'!$D$2:$D$185,$D175)</f>
        <v>0</v>
      </c>
      <c r="X175" s="8">
        <f>SUMIFS('Eurostat comsumption'!X$2:X$185,'Eurostat comsumption'!$C$2:$C$185,$C175,'Eurostat comsumption'!$D$2:$D$185,$D175)</f>
        <v>0</v>
      </c>
      <c r="Y175" s="8">
        <f>SUMIFS('Eurostat comsumption'!Y$2:Y$185,'Eurostat comsumption'!$C$2:$C$185,$C175,'Eurostat comsumption'!$D$2:$D$185,$D175)</f>
        <v>0</v>
      </c>
      <c r="Z175" s="8">
        <f>SUMIFS('Eurostat comsumption'!Z$2:Z$185,'Eurostat comsumption'!$C$2:$C$185,$C175,'Eurostat comsumption'!$D$2:$D$185,$D175)</f>
        <v>0</v>
      </c>
      <c r="AA175">
        <f>Z175*(1+'RAW data extract'!AA$82)</f>
        <v>0</v>
      </c>
      <c r="AB175">
        <f>AA175*(1+'RAW data extract'!AB$82)</f>
        <v>0</v>
      </c>
      <c r="AC175">
        <f>AB175*(1+'RAW data extract'!AC$82)</f>
        <v>0</v>
      </c>
      <c r="AD175">
        <f>AC175*(1+'RAW data extract'!AD$82)</f>
        <v>0</v>
      </c>
      <c r="AE175">
        <f>AD175*(1+'RAW data extract'!AE$82)</f>
        <v>0</v>
      </c>
      <c r="AF175">
        <f>AE175*(1+'RAW data extract'!AF$82)</f>
        <v>0</v>
      </c>
      <c r="AG175">
        <f>AF175*(1+'RAW data extract'!AG$82)</f>
        <v>0</v>
      </c>
      <c r="AH175">
        <f>AG175*(1+'RAW data extract'!AH$82)</f>
        <v>0</v>
      </c>
      <c r="AI175">
        <f>AH175*(1+'RAW data extract'!AI$82)</f>
        <v>0</v>
      </c>
      <c r="AJ175">
        <f>AI175*(1+'RAW data extract'!AJ$82)</f>
        <v>0</v>
      </c>
      <c r="AK175">
        <f>AJ175*(1+'RAW data extract'!AK$82)</f>
        <v>0</v>
      </c>
      <c r="AL175">
        <f>AK175*(1+'RAW data extract'!AL$82)</f>
        <v>0</v>
      </c>
      <c r="AM175">
        <f>AL175*(1+'RAW data extract'!AM$82)</f>
        <v>0</v>
      </c>
      <c r="AN175">
        <f>AM175*(1+'RAW data extract'!AN$82)</f>
        <v>0</v>
      </c>
      <c r="AO175">
        <f>AN175*(1+'RAW data extract'!AO$82)</f>
        <v>0</v>
      </c>
      <c r="AP175">
        <f>AO175*(1+'RAW data extract'!AP$82)</f>
        <v>0</v>
      </c>
      <c r="AQ175">
        <f>AP175*(1+'RAW data extract'!AQ$82)</f>
        <v>0</v>
      </c>
      <c r="AR175">
        <f>AQ175*(1+'RAW data extract'!AR$82)</f>
        <v>0</v>
      </c>
      <c r="AS175">
        <f>AR175*(1+'RAW data extract'!AS$82)</f>
        <v>0</v>
      </c>
      <c r="AT175">
        <f>AS175*(1+'RAW data extract'!AT$82)</f>
        <v>0</v>
      </c>
      <c r="AU175">
        <f>AT175*(1+'RAW data extract'!AU$82)</f>
        <v>0</v>
      </c>
      <c r="AV175">
        <f>AU175*(1+'RAW data extract'!AV$82)</f>
        <v>0</v>
      </c>
      <c r="AW175">
        <f>AV175*(1+'RAW data extract'!AW$82)</f>
        <v>0</v>
      </c>
      <c r="AX175">
        <f>AW175*(1+'RAW data extract'!AX$82)</f>
        <v>0</v>
      </c>
      <c r="AY175">
        <f>AX175*(1+'RAW data extract'!AY$82)</f>
        <v>0</v>
      </c>
      <c r="AZ175">
        <f>AY175*(1+'RAW data extract'!AZ$82)</f>
        <v>0</v>
      </c>
      <c r="BA175">
        <f>AZ175*(1+'RAW data extract'!BA$82)</f>
        <v>0</v>
      </c>
      <c r="BB175">
        <f>BA175*(1+'RAW data extract'!BB$82)</f>
        <v>0</v>
      </c>
      <c r="BC175">
        <f>BB175*(1+'RAW data extract'!BC$82)</f>
        <v>0</v>
      </c>
      <c r="BD175">
        <f>BC175*(1+'RAW data extract'!BD$82)</f>
        <v>0</v>
      </c>
      <c r="BE175">
        <f>BD175*(1+'RAW data extract'!BE$82)</f>
        <v>0</v>
      </c>
      <c r="BF175">
        <f>BE175*(1+'RAW data extract'!BF$82)</f>
        <v>0</v>
      </c>
      <c r="BG175">
        <f>BF175*(1+'RAW data extract'!BG$82)</f>
        <v>0</v>
      </c>
      <c r="BH175">
        <f>BG175*(1+'RAW data extract'!BH$82)</f>
        <v>0</v>
      </c>
    </row>
    <row r="176" spans="1:60" x14ac:dyDescent="0.3">
      <c r="A176" s="4" t="s">
        <v>9</v>
      </c>
      <c r="B176" s="4" t="s">
        <v>10</v>
      </c>
      <c r="C176" s="4" t="s">
        <v>34</v>
      </c>
      <c r="D176" s="4" t="s">
        <v>44</v>
      </c>
      <c r="E176" s="4" t="s">
        <v>13</v>
      </c>
      <c r="F176" s="4" t="s">
        <v>14</v>
      </c>
      <c r="G176" s="4" t="s">
        <v>14</v>
      </c>
      <c r="H176" s="4" t="s">
        <v>15</v>
      </c>
      <c r="I176" s="4" t="s">
        <v>16</v>
      </c>
      <c r="J176" s="8">
        <f>SUMIFS('Eurostat comsumption'!J$2:J$185,'Eurostat comsumption'!$C$2:$C$185,$C176,'Eurostat comsumption'!$D$2:$D$185,$D176)</f>
        <v>0</v>
      </c>
      <c r="K176" s="8">
        <f>SUMIFS('Eurostat comsumption'!K$2:K$185,'Eurostat comsumption'!$C$2:$C$185,$C176,'Eurostat comsumption'!$D$2:$D$185,$D176)</f>
        <v>0</v>
      </c>
      <c r="L176" s="8">
        <f>SUMIFS('Eurostat comsumption'!L$2:L$185,'Eurostat comsumption'!$C$2:$C$185,$C176,'Eurostat comsumption'!$D$2:$D$185,$D176)</f>
        <v>0</v>
      </c>
      <c r="M176" s="8">
        <f>SUMIFS('Eurostat comsumption'!M$2:M$185,'Eurostat comsumption'!$C$2:$C$185,$C176,'Eurostat comsumption'!$D$2:$D$185,$D176)</f>
        <v>0</v>
      </c>
      <c r="N176" s="8">
        <f>SUMIFS('Eurostat comsumption'!N$2:N$185,'Eurostat comsumption'!$C$2:$C$185,$C176,'Eurostat comsumption'!$D$2:$D$185,$D176)</f>
        <v>0</v>
      </c>
      <c r="O176" s="8">
        <f>SUMIFS('Eurostat comsumption'!O$2:O$185,'Eurostat comsumption'!$C$2:$C$185,$C176,'Eurostat comsumption'!$D$2:$D$185,$D176)</f>
        <v>0</v>
      </c>
      <c r="P176" s="8">
        <f>SUMIFS('Eurostat comsumption'!P$2:P$185,'Eurostat comsumption'!$C$2:$C$185,$C176,'Eurostat comsumption'!$D$2:$D$185,$D176)</f>
        <v>0</v>
      </c>
      <c r="Q176" s="8">
        <f>SUMIFS('Eurostat comsumption'!Q$2:Q$185,'Eurostat comsumption'!$C$2:$C$185,$C176,'Eurostat comsumption'!$D$2:$D$185,$D176)</f>
        <v>0</v>
      </c>
      <c r="R176" s="8">
        <f>SUMIFS('Eurostat comsumption'!R$2:R$185,'Eurostat comsumption'!$C$2:$C$185,$C176,'Eurostat comsumption'!$D$2:$D$185,$D176)</f>
        <v>0</v>
      </c>
      <c r="S176" s="8">
        <f>SUMIFS('Eurostat comsumption'!S$2:S$185,'Eurostat comsumption'!$C$2:$C$185,$C176,'Eurostat comsumption'!$D$2:$D$185,$D176)</f>
        <v>0</v>
      </c>
      <c r="T176" s="8">
        <f>SUMIFS('Eurostat comsumption'!T$2:T$185,'Eurostat comsumption'!$C$2:$C$185,$C176,'Eurostat comsumption'!$D$2:$D$185,$D176)</f>
        <v>0</v>
      </c>
      <c r="U176" s="8">
        <f>SUMIFS('Eurostat comsumption'!U$2:U$185,'Eurostat comsumption'!$C$2:$C$185,$C176,'Eurostat comsumption'!$D$2:$D$185,$D176)</f>
        <v>0</v>
      </c>
      <c r="V176" s="8">
        <f>SUMIFS('Eurostat comsumption'!V$2:V$185,'Eurostat comsumption'!$C$2:$C$185,$C176,'Eurostat comsumption'!$D$2:$D$185,$D176)</f>
        <v>0</v>
      </c>
      <c r="W176" s="8">
        <f>SUMIFS('Eurostat comsumption'!W$2:W$185,'Eurostat comsumption'!$C$2:$C$185,$C176,'Eurostat comsumption'!$D$2:$D$185,$D176)</f>
        <v>0</v>
      </c>
      <c r="X176" s="8">
        <f>SUMIFS('Eurostat comsumption'!X$2:X$185,'Eurostat comsumption'!$C$2:$C$185,$C176,'Eurostat comsumption'!$D$2:$D$185,$D176)</f>
        <v>0</v>
      </c>
      <c r="Y176" s="8">
        <f>SUMIFS('Eurostat comsumption'!Y$2:Y$185,'Eurostat comsumption'!$C$2:$C$185,$C176,'Eurostat comsumption'!$D$2:$D$185,$D176)</f>
        <v>0</v>
      </c>
      <c r="Z176" s="8">
        <f>SUMIFS('Eurostat comsumption'!Z$2:Z$185,'Eurostat comsumption'!$C$2:$C$185,$C176,'Eurostat comsumption'!$D$2:$D$185,$D176)</f>
        <v>0</v>
      </c>
      <c r="AA176">
        <f>Z176*(1+'RAW data extract'!AA$82)</f>
        <v>0</v>
      </c>
      <c r="AB176">
        <f>AA176*(1+'RAW data extract'!AB$82)</f>
        <v>0</v>
      </c>
      <c r="AC176">
        <f>AB176*(1+'RAW data extract'!AC$82)</f>
        <v>0</v>
      </c>
      <c r="AD176">
        <f>AC176*(1+'RAW data extract'!AD$82)</f>
        <v>0</v>
      </c>
      <c r="AE176">
        <f>AD176*(1+'RAW data extract'!AE$82)</f>
        <v>0</v>
      </c>
      <c r="AF176">
        <f>AE176*(1+'RAW data extract'!AF$82)</f>
        <v>0</v>
      </c>
      <c r="AG176">
        <f>AF176*(1+'RAW data extract'!AG$82)</f>
        <v>0</v>
      </c>
      <c r="AH176">
        <f>AG176*(1+'RAW data extract'!AH$82)</f>
        <v>0</v>
      </c>
      <c r="AI176">
        <f>AH176*(1+'RAW data extract'!AI$82)</f>
        <v>0</v>
      </c>
      <c r="AJ176">
        <f>AI176*(1+'RAW data extract'!AJ$82)</f>
        <v>0</v>
      </c>
      <c r="AK176">
        <f>AJ176*(1+'RAW data extract'!AK$82)</f>
        <v>0</v>
      </c>
      <c r="AL176">
        <f>AK176*(1+'RAW data extract'!AL$82)</f>
        <v>0</v>
      </c>
      <c r="AM176">
        <f>AL176*(1+'RAW data extract'!AM$82)</f>
        <v>0</v>
      </c>
      <c r="AN176">
        <f>AM176*(1+'RAW data extract'!AN$82)</f>
        <v>0</v>
      </c>
      <c r="AO176">
        <f>AN176*(1+'RAW data extract'!AO$82)</f>
        <v>0</v>
      </c>
      <c r="AP176">
        <f>AO176*(1+'RAW data extract'!AP$82)</f>
        <v>0</v>
      </c>
      <c r="AQ176">
        <f>AP176*(1+'RAW data extract'!AQ$82)</f>
        <v>0</v>
      </c>
      <c r="AR176">
        <f>AQ176*(1+'RAW data extract'!AR$82)</f>
        <v>0</v>
      </c>
      <c r="AS176">
        <f>AR176*(1+'RAW data extract'!AS$82)</f>
        <v>0</v>
      </c>
      <c r="AT176">
        <f>AS176*(1+'RAW data extract'!AT$82)</f>
        <v>0</v>
      </c>
      <c r="AU176">
        <f>AT176*(1+'RAW data extract'!AU$82)</f>
        <v>0</v>
      </c>
      <c r="AV176">
        <f>AU176*(1+'RAW data extract'!AV$82)</f>
        <v>0</v>
      </c>
      <c r="AW176">
        <f>AV176*(1+'RAW data extract'!AW$82)</f>
        <v>0</v>
      </c>
      <c r="AX176">
        <f>AW176*(1+'RAW data extract'!AX$82)</f>
        <v>0</v>
      </c>
      <c r="AY176">
        <f>AX176*(1+'RAW data extract'!AY$82)</f>
        <v>0</v>
      </c>
      <c r="AZ176">
        <f>AY176*(1+'RAW data extract'!AZ$82)</f>
        <v>0</v>
      </c>
      <c r="BA176">
        <f>AZ176*(1+'RAW data extract'!BA$82)</f>
        <v>0</v>
      </c>
      <c r="BB176">
        <f>BA176*(1+'RAW data extract'!BB$82)</f>
        <v>0</v>
      </c>
      <c r="BC176">
        <f>BB176*(1+'RAW data extract'!BC$82)</f>
        <v>0</v>
      </c>
      <c r="BD176">
        <f>BC176*(1+'RAW data extract'!BD$82)</f>
        <v>0</v>
      </c>
      <c r="BE176">
        <f>BD176*(1+'RAW data extract'!BE$82)</f>
        <v>0</v>
      </c>
      <c r="BF176">
        <f>BE176*(1+'RAW data extract'!BF$82)</f>
        <v>0</v>
      </c>
      <c r="BG176">
        <f>BF176*(1+'RAW data extract'!BG$82)</f>
        <v>0</v>
      </c>
      <c r="BH176">
        <f>BG176*(1+'RAW data extract'!BH$82)</f>
        <v>0</v>
      </c>
    </row>
    <row r="177" spans="1:60" x14ac:dyDescent="0.3">
      <c r="A177" s="4" t="s">
        <v>9</v>
      </c>
      <c r="B177" s="4" t="s">
        <v>10</v>
      </c>
      <c r="C177" s="4" t="s">
        <v>35</v>
      </c>
      <c r="D177" s="4" t="s">
        <v>44</v>
      </c>
      <c r="E177" s="4" t="s">
        <v>13</v>
      </c>
      <c r="F177" s="4" t="s">
        <v>14</v>
      </c>
      <c r="G177" s="4" t="s">
        <v>14</v>
      </c>
      <c r="H177" s="4" t="s">
        <v>15</v>
      </c>
      <c r="I177" s="4" t="s">
        <v>16</v>
      </c>
      <c r="J177" s="8">
        <f>SUMIFS('Eurostat comsumption'!J$2:J$185,'Eurostat comsumption'!$C$2:$C$185,$C177,'Eurostat comsumption'!$D$2:$D$185,$D177)</f>
        <v>0</v>
      </c>
      <c r="K177" s="8">
        <f>SUMIFS('Eurostat comsumption'!K$2:K$185,'Eurostat comsumption'!$C$2:$C$185,$C177,'Eurostat comsumption'!$D$2:$D$185,$D177)</f>
        <v>0</v>
      </c>
      <c r="L177" s="8">
        <f>SUMIFS('Eurostat comsumption'!L$2:L$185,'Eurostat comsumption'!$C$2:$C$185,$C177,'Eurostat comsumption'!$D$2:$D$185,$D177)</f>
        <v>0</v>
      </c>
      <c r="M177" s="8">
        <f>SUMIFS('Eurostat comsumption'!M$2:M$185,'Eurostat comsumption'!$C$2:$C$185,$C177,'Eurostat comsumption'!$D$2:$D$185,$D177)</f>
        <v>0</v>
      </c>
      <c r="N177" s="8">
        <f>SUMIFS('Eurostat comsumption'!N$2:N$185,'Eurostat comsumption'!$C$2:$C$185,$C177,'Eurostat comsumption'!$D$2:$D$185,$D177)</f>
        <v>0</v>
      </c>
      <c r="O177" s="8">
        <f>SUMIFS('Eurostat comsumption'!O$2:O$185,'Eurostat comsumption'!$C$2:$C$185,$C177,'Eurostat comsumption'!$D$2:$D$185,$D177)</f>
        <v>0</v>
      </c>
      <c r="P177" s="8">
        <f>SUMIFS('Eurostat comsumption'!P$2:P$185,'Eurostat comsumption'!$C$2:$C$185,$C177,'Eurostat comsumption'!$D$2:$D$185,$D177)</f>
        <v>0</v>
      </c>
      <c r="Q177" s="8">
        <f>SUMIFS('Eurostat comsumption'!Q$2:Q$185,'Eurostat comsumption'!$C$2:$C$185,$C177,'Eurostat comsumption'!$D$2:$D$185,$D177)</f>
        <v>0</v>
      </c>
      <c r="R177" s="8">
        <f>SUMIFS('Eurostat comsumption'!R$2:R$185,'Eurostat comsumption'!$C$2:$C$185,$C177,'Eurostat comsumption'!$D$2:$D$185,$D177)</f>
        <v>0</v>
      </c>
      <c r="S177" s="8">
        <f>SUMIFS('Eurostat comsumption'!S$2:S$185,'Eurostat comsumption'!$C$2:$C$185,$C177,'Eurostat comsumption'!$D$2:$D$185,$D177)</f>
        <v>0</v>
      </c>
      <c r="T177" s="8">
        <f>SUMIFS('Eurostat comsumption'!T$2:T$185,'Eurostat comsumption'!$C$2:$C$185,$C177,'Eurostat comsumption'!$D$2:$D$185,$D177)</f>
        <v>0</v>
      </c>
      <c r="U177" s="8">
        <f>SUMIFS('Eurostat comsumption'!U$2:U$185,'Eurostat comsumption'!$C$2:$C$185,$C177,'Eurostat comsumption'!$D$2:$D$185,$D177)</f>
        <v>0</v>
      </c>
      <c r="V177" s="8">
        <f>SUMIFS('Eurostat comsumption'!V$2:V$185,'Eurostat comsumption'!$C$2:$C$185,$C177,'Eurostat comsumption'!$D$2:$D$185,$D177)</f>
        <v>0</v>
      </c>
      <c r="W177" s="8">
        <f>SUMIFS('Eurostat comsumption'!W$2:W$185,'Eurostat comsumption'!$C$2:$C$185,$C177,'Eurostat comsumption'!$D$2:$D$185,$D177)</f>
        <v>0</v>
      </c>
      <c r="X177" s="8">
        <f>SUMIFS('Eurostat comsumption'!X$2:X$185,'Eurostat comsumption'!$C$2:$C$185,$C177,'Eurostat comsumption'!$D$2:$D$185,$D177)</f>
        <v>0</v>
      </c>
      <c r="Y177" s="8">
        <f>SUMIFS('Eurostat comsumption'!Y$2:Y$185,'Eurostat comsumption'!$C$2:$C$185,$C177,'Eurostat comsumption'!$D$2:$D$185,$D177)</f>
        <v>0</v>
      </c>
      <c r="Z177" s="8">
        <f>SUMIFS('Eurostat comsumption'!Z$2:Z$185,'Eurostat comsumption'!$C$2:$C$185,$C177,'Eurostat comsumption'!$D$2:$D$185,$D177)</f>
        <v>0</v>
      </c>
      <c r="AA177">
        <f>Z177*(1+'RAW data extract'!AA$82)</f>
        <v>0</v>
      </c>
      <c r="AB177">
        <f>AA177*(1+'RAW data extract'!AB$82)</f>
        <v>0</v>
      </c>
      <c r="AC177">
        <f>AB177*(1+'RAW data extract'!AC$82)</f>
        <v>0</v>
      </c>
      <c r="AD177">
        <f>AC177*(1+'RAW data extract'!AD$82)</f>
        <v>0</v>
      </c>
      <c r="AE177">
        <f>AD177*(1+'RAW data extract'!AE$82)</f>
        <v>0</v>
      </c>
      <c r="AF177">
        <f>AE177*(1+'RAW data extract'!AF$82)</f>
        <v>0</v>
      </c>
      <c r="AG177">
        <f>AF177*(1+'RAW data extract'!AG$82)</f>
        <v>0</v>
      </c>
      <c r="AH177">
        <f>AG177*(1+'RAW data extract'!AH$82)</f>
        <v>0</v>
      </c>
      <c r="AI177">
        <f>AH177*(1+'RAW data extract'!AI$82)</f>
        <v>0</v>
      </c>
      <c r="AJ177">
        <f>AI177*(1+'RAW data extract'!AJ$82)</f>
        <v>0</v>
      </c>
      <c r="AK177">
        <f>AJ177*(1+'RAW data extract'!AK$82)</f>
        <v>0</v>
      </c>
      <c r="AL177">
        <f>AK177*(1+'RAW data extract'!AL$82)</f>
        <v>0</v>
      </c>
      <c r="AM177">
        <f>AL177*(1+'RAW data extract'!AM$82)</f>
        <v>0</v>
      </c>
      <c r="AN177">
        <f>AM177*(1+'RAW data extract'!AN$82)</f>
        <v>0</v>
      </c>
      <c r="AO177">
        <f>AN177*(1+'RAW data extract'!AO$82)</f>
        <v>0</v>
      </c>
      <c r="AP177">
        <f>AO177*(1+'RAW data extract'!AP$82)</f>
        <v>0</v>
      </c>
      <c r="AQ177">
        <f>AP177*(1+'RAW data extract'!AQ$82)</f>
        <v>0</v>
      </c>
      <c r="AR177">
        <f>AQ177*(1+'RAW data extract'!AR$82)</f>
        <v>0</v>
      </c>
      <c r="AS177">
        <f>AR177*(1+'RAW data extract'!AS$82)</f>
        <v>0</v>
      </c>
      <c r="AT177">
        <f>AS177*(1+'RAW data extract'!AT$82)</f>
        <v>0</v>
      </c>
      <c r="AU177">
        <f>AT177*(1+'RAW data extract'!AU$82)</f>
        <v>0</v>
      </c>
      <c r="AV177">
        <f>AU177*(1+'RAW data extract'!AV$82)</f>
        <v>0</v>
      </c>
      <c r="AW177">
        <f>AV177*(1+'RAW data extract'!AW$82)</f>
        <v>0</v>
      </c>
      <c r="AX177">
        <f>AW177*(1+'RAW data extract'!AX$82)</f>
        <v>0</v>
      </c>
      <c r="AY177">
        <f>AX177*(1+'RAW data extract'!AY$82)</f>
        <v>0</v>
      </c>
      <c r="AZ177">
        <f>AY177*(1+'RAW data extract'!AZ$82)</f>
        <v>0</v>
      </c>
      <c r="BA177">
        <f>AZ177*(1+'RAW data extract'!BA$82)</f>
        <v>0</v>
      </c>
      <c r="BB177">
        <f>BA177*(1+'RAW data extract'!BB$82)</f>
        <v>0</v>
      </c>
      <c r="BC177">
        <f>BB177*(1+'RAW data extract'!BC$82)</f>
        <v>0</v>
      </c>
      <c r="BD177">
        <f>BC177*(1+'RAW data extract'!BD$82)</f>
        <v>0</v>
      </c>
      <c r="BE177">
        <f>BD177*(1+'RAW data extract'!BE$82)</f>
        <v>0</v>
      </c>
      <c r="BF177">
        <f>BE177*(1+'RAW data extract'!BF$82)</f>
        <v>0</v>
      </c>
      <c r="BG177">
        <f>BF177*(1+'RAW data extract'!BG$82)</f>
        <v>0</v>
      </c>
      <c r="BH177">
        <f>BG177*(1+'RAW data extract'!BH$82)</f>
        <v>0</v>
      </c>
    </row>
    <row r="178" spans="1:60" x14ac:dyDescent="0.3">
      <c r="A178" s="4" t="s">
        <v>9</v>
      </c>
      <c r="B178" s="4" t="s">
        <v>10</v>
      </c>
      <c r="C178" s="4" t="s">
        <v>36</v>
      </c>
      <c r="D178" s="4" t="s">
        <v>44</v>
      </c>
      <c r="E178" s="4" t="s">
        <v>13</v>
      </c>
      <c r="F178" s="4" t="s">
        <v>14</v>
      </c>
      <c r="G178" s="4" t="s">
        <v>14</v>
      </c>
      <c r="H178" s="4" t="s">
        <v>15</v>
      </c>
      <c r="I178" s="4" t="s">
        <v>16</v>
      </c>
      <c r="J178" s="8">
        <f>SUMIFS('Eurostat comsumption'!J$2:J$185,'Eurostat comsumption'!$C$2:$C$185,$C178,'Eurostat comsumption'!$D$2:$D$185,$D178)</f>
        <v>0</v>
      </c>
      <c r="K178" s="8">
        <f>SUMIFS('Eurostat comsumption'!K$2:K$185,'Eurostat comsumption'!$C$2:$C$185,$C178,'Eurostat comsumption'!$D$2:$D$185,$D178)</f>
        <v>0</v>
      </c>
      <c r="L178" s="8">
        <f>SUMIFS('Eurostat comsumption'!L$2:L$185,'Eurostat comsumption'!$C$2:$C$185,$C178,'Eurostat comsumption'!$D$2:$D$185,$D178)</f>
        <v>0</v>
      </c>
      <c r="M178" s="8">
        <f>SUMIFS('Eurostat comsumption'!M$2:M$185,'Eurostat comsumption'!$C$2:$C$185,$C178,'Eurostat comsumption'!$D$2:$D$185,$D178)</f>
        <v>0</v>
      </c>
      <c r="N178" s="8">
        <f>SUMIFS('Eurostat comsumption'!N$2:N$185,'Eurostat comsumption'!$C$2:$C$185,$C178,'Eurostat comsumption'!$D$2:$D$185,$D178)</f>
        <v>0</v>
      </c>
      <c r="O178" s="8">
        <f>SUMIFS('Eurostat comsumption'!O$2:O$185,'Eurostat comsumption'!$C$2:$C$185,$C178,'Eurostat comsumption'!$D$2:$D$185,$D178)</f>
        <v>0</v>
      </c>
      <c r="P178" s="8">
        <f>SUMIFS('Eurostat comsumption'!P$2:P$185,'Eurostat comsumption'!$C$2:$C$185,$C178,'Eurostat comsumption'!$D$2:$D$185,$D178)</f>
        <v>0</v>
      </c>
      <c r="Q178" s="8">
        <f>SUMIFS('Eurostat comsumption'!Q$2:Q$185,'Eurostat comsumption'!$C$2:$C$185,$C178,'Eurostat comsumption'!$D$2:$D$185,$D178)</f>
        <v>0</v>
      </c>
      <c r="R178" s="8">
        <f>SUMIFS('Eurostat comsumption'!R$2:R$185,'Eurostat comsumption'!$C$2:$C$185,$C178,'Eurostat comsumption'!$D$2:$D$185,$D178)</f>
        <v>0</v>
      </c>
      <c r="S178" s="8">
        <f>SUMIFS('Eurostat comsumption'!S$2:S$185,'Eurostat comsumption'!$C$2:$C$185,$C178,'Eurostat comsumption'!$D$2:$D$185,$D178)</f>
        <v>0</v>
      </c>
      <c r="T178" s="8">
        <f>SUMIFS('Eurostat comsumption'!T$2:T$185,'Eurostat comsumption'!$C$2:$C$185,$C178,'Eurostat comsumption'!$D$2:$D$185,$D178)</f>
        <v>0</v>
      </c>
      <c r="U178" s="8">
        <f>SUMIFS('Eurostat comsumption'!U$2:U$185,'Eurostat comsumption'!$C$2:$C$185,$C178,'Eurostat comsumption'!$D$2:$D$185,$D178)</f>
        <v>0</v>
      </c>
      <c r="V178" s="8">
        <f>SUMIFS('Eurostat comsumption'!V$2:V$185,'Eurostat comsumption'!$C$2:$C$185,$C178,'Eurostat comsumption'!$D$2:$D$185,$D178)</f>
        <v>0</v>
      </c>
      <c r="W178" s="8">
        <f>SUMIFS('Eurostat comsumption'!W$2:W$185,'Eurostat comsumption'!$C$2:$C$185,$C178,'Eurostat comsumption'!$D$2:$D$185,$D178)</f>
        <v>0</v>
      </c>
      <c r="X178" s="8">
        <f>SUMIFS('Eurostat comsumption'!X$2:X$185,'Eurostat comsumption'!$C$2:$C$185,$C178,'Eurostat comsumption'!$D$2:$D$185,$D178)</f>
        <v>0</v>
      </c>
      <c r="Y178" s="8">
        <f>SUMIFS('Eurostat comsumption'!Y$2:Y$185,'Eurostat comsumption'!$C$2:$C$185,$C178,'Eurostat comsumption'!$D$2:$D$185,$D178)</f>
        <v>0</v>
      </c>
      <c r="Z178" s="8">
        <f>SUMIFS('Eurostat comsumption'!Z$2:Z$185,'Eurostat comsumption'!$C$2:$C$185,$C178,'Eurostat comsumption'!$D$2:$D$185,$D178)</f>
        <v>0</v>
      </c>
      <c r="AA178">
        <f>Z178*(1+'RAW data extract'!AA$82)</f>
        <v>0</v>
      </c>
      <c r="AB178">
        <f>AA178*(1+'RAW data extract'!AB$82)</f>
        <v>0</v>
      </c>
      <c r="AC178">
        <f>AB178*(1+'RAW data extract'!AC$82)</f>
        <v>0</v>
      </c>
      <c r="AD178">
        <f>AC178*(1+'RAW data extract'!AD$82)</f>
        <v>0</v>
      </c>
      <c r="AE178">
        <f>AD178*(1+'RAW data extract'!AE$82)</f>
        <v>0</v>
      </c>
      <c r="AF178">
        <f>AE178*(1+'RAW data extract'!AF$82)</f>
        <v>0</v>
      </c>
      <c r="AG178">
        <f>AF178*(1+'RAW data extract'!AG$82)</f>
        <v>0</v>
      </c>
      <c r="AH178">
        <f>AG178*(1+'RAW data extract'!AH$82)</f>
        <v>0</v>
      </c>
      <c r="AI178">
        <f>AH178*(1+'RAW data extract'!AI$82)</f>
        <v>0</v>
      </c>
      <c r="AJ178">
        <f>AI178*(1+'RAW data extract'!AJ$82)</f>
        <v>0</v>
      </c>
      <c r="AK178">
        <f>AJ178*(1+'RAW data extract'!AK$82)</f>
        <v>0</v>
      </c>
      <c r="AL178">
        <f>AK178*(1+'RAW data extract'!AL$82)</f>
        <v>0</v>
      </c>
      <c r="AM178">
        <f>AL178*(1+'RAW data extract'!AM$82)</f>
        <v>0</v>
      </c>
      <c r="AN178">
        <f>AM178*(1+'RAW data extract'!AN$82)</f>
        <v>0</v>
      </c>
      <c r="AO178">
        <f>AN178*(1+'RAW data extract'!AO$82)</f>
        <v>0</v>
      </c>
      <c r="AP178">
        <f>AO178*(1+'RAW data extract'!AP$82)</f>
        <v>0</v>
      </c>
      <c r="AQ178">
        <f>AP178*(1+'RAW data extract'!AQ$82)</f>
        <v>0</v>
      </c>
      <c r="AR178">
        <f>AQ178*(1+'RAW data extract'!AR$82)</f>
        <v>0</v>
      </c>
      <c r="AS178">
        <f>AR178*(1+'RAW data extract'!AS$82)</f>
        <v>0</v>
      </c>
      <c r="AT178">
        <f>AS178*(1+'RAW data extract'!AT$82)</f>
        <v>0</v>
      </c>
      <c r="AU178">
        <f>AT178*(1+'RAW data extract'!AU$82)</f>
        <v>0</v>
      </c>
      <c r="AV178">
        <f>AU178*(1+'RAW data extract'!AV$82)</f>
        <v>0</v>
      </c>
      <c r="AW178">
        <f>AV178*(1+'RAW data extract'!AW$82)</f>
        <v>0</v>
      </c>
      <c r="AX178">
        <f>AW178*(1+'RAW data extract'!AX$82)</f>
        <v>0</v>
      </c>
      <c r="AY178">
        <f>AX178*(1+'RAW data extract'!AY$82)</f>
        <v>0</v>
      </c>
      <c r="AZ178">
        <f>AY178*(1+'RAW data extract'!AZ$82)</f>
        <v>0</v>
      </c>
      <c r="BA178">
        <f>AZ178*(1+'RAW data extract'!BA$82)</f>
        <v>0</v>
      </c>
      <c r="BB178">
        <f>BA178*(1+'RAW data extract'!BB$82)</f>
        <v>0</v>
      </c>
      <c r="BC178">
        <f>BB178*(1+'RAW data extract'!BC$82)</f>
        <v>0</v>
      </c>
      <c r="BD178">
        <f>BC178*(1+'RAW data extract'!BD$82)</f>
        <v>0</v>
      </c>
      <c r="BE178">
        <f>BD178*(1+'RAW data extract'!BE$82)</f>
        <v>0</v>
      </c>
      <c r="BF178">
        <f>BE178*(1+'RAW data extract'!BF$82)</f>
        <v>0</v>
      </c>
      <c r="BG178">
        <f>BF178*(1+'RAW data extract'!BG$82)</f>
        <v>0</v>
      </c>
      <c r="BH178">
        <f>BG178*(1+'RAW data extract'!BH$82)</f>
        <v>0</v>
      </c>
    </row>
    <row r="179" spans="1:60" x14ac:dyDescent="0.3">
      <c r="A179" s="4" t="s">
        <v>9</v>
      </c>
      <c r="B179" s="4" t="s">
        <v>10</v>
      </c>
      <c r="C179" s="4" t="s">
        <v>37</v>
      </c>
      <c r="D179" s="4" t="s">
        <v>44</v>
      </c>
      <c r="E179" s="4" t="s">
        <v>13</v>
      </c>
      <c r="F179" s="4" t="s">
        <v>14</v>
      </c>
      <c r="G179" s="4" t="s">
        <v>14</v>
      </c>
      <c r="H179" s="4" t="s">
        <v>15</v>
      </c>
      <c r="I179" s="4" t="s">
        <v>16</v>
      </c>
      <c r="J179" s="8">
        <f>SUMIFS('Eurostat comsumption'!J$2:J$185,'Eurostat comsumption'!$C$2:$C$185,$C179,'Eurostat comsumption'!$D$2:$D$185,$D179)</f>
        <v>0</v>
      </c>
      <c r="K179" s="8">
        <f>SUMIFS('Eurostat comsumption'!K$2:K$185,'Eurostat comsumption'!$C$2:$C$185,$C179,'Eurostat comsumption'!$D$2:$D$185,$D179)</f>
        <v>0</v>
      </c>
      <c r="L179" s="8">
        <f>SUMIFS('Eurostat comsumption'!L$2:L$185,'Eurostat comsumption'!$C$2:$C$185,$C179,'Eurostat comsumption'!$D$2:$D$185,$D179)</f>
        <v>0</v>
      </c>
      <c r="M179" s="8">
        <f>SUMIFS('Eurostat comsumption'!M$2:M$185,'Eurostat comsumption'!$C$2:$C$185,$C179,'Eurostat comsumption'!$D$2:$D$185,$D179)</f>
        <v>0</v>
      </c>
      <c r="N179" s="8">
        <f>SUMIFS('Eurostat comsumption'!N$2:N$185,'Eurostat comsumption'!$C$2:$C$185,$C179,'Eurostat comsumption'!$D$2:$D$185,$D179)</f>
        <v>0</v>
      </c>
      <c r="O179" s="8">
        <f>SUMIFS('Eurostat comsumption'!O$2:O$185,'Eurostat comsumption'!$C$2:$C$185,$C179,'Eurostat comsumption'!$D$2:$D$185,$D179)</f>
        <v>0</v>
      </c>
      <c r="P179" s="8">
        <f>SUMIFS('Eurostat comsumption'!P$2:P$185,'Eurostat comsumption'!$C$2:$C$185,$C179,'Eurostat comsumption'!$D$2:$D$185,$D179)</f>
        <v>0</v>
      </c>
      <c r="Q179" s="8">
        <f>SUMIFS('Eurostat comsumption'!Q$2:Q$185,'Eurostat comsumption'!$C$2:$C$185,$C179,'Eurostat comsumption'!$D$2:$D$185,$D179)</f>
        <v>0</v>
      </c>
      <c r="R179" s="8">
        <f>SUMIFS('Eurostat comsumption'!R$2:R$185,'Eurostat comsumption'!$C$2:$C$185,$C179,'Eurostat comsumption'!$D$2:$D$185,$D179)</f>
        <v>0</v>
      </c>
      <c r="S179" s="8">
        <f>SUMIFS('Eurostat comsumption'!S$2:S$185,'Eurostat comsumption'!$C$2:$C$185,$C179,'Eurostat comsumption'!$D$2:$D$185,$D179)</f>
        <v>0</v>
      </c>
      <c r="T179" s="8">
        <f>SUMIFS('Eurostat comsumption'!T$2:T$185,'Eurostat comsumption'!$C$2:$C$185,$C179,'Eurostat comsumption'!$D$2:$D$185,$D179)</f>
        <v>0</v>
      </c>
      <c r="U179" s="8">
        <f>SUMIFS('Eurostat comsumption'!U$2:U$185,'Eurostat comsumption'!$C$2:$C$185,$C179,'Eurostat comsumption'!$D$2:$D$185,$D179)</f>
        <v>0</v>
      </c>
      <c r="V179" s="8">
        <f>SUMIFS('Eurostat comsumption'!V$2:V$185,'Eurostat comsumption'!$C$2:$C$185,$C179,'Eurostat comsumption'!$D$2:$D$185,$D179)</f>
        <v>0</v>
      </c>
      <c r="W179" s="8">
        <f>SUMIFS('Eurostat comsumption'!W$2:W$185,'Eurostat comsumption'!$C$2:$C$185,$C179,'Eurostat comsumption'!$D$2:$D$185,$D179)</f>
        <v>0</v>
      </c>
      <c r="X179" s="8">
        <f>SUMIFS('Eurostat comsumption'!X$2:X$185,'Eurostat comsumption'!$C$2:$C$185,$C179,'Eurostat comsumption'!$D$2:$D$185,$D179)</f>
        <v>0</v>
      </c>
      <c r="Y179" s="8">
        <f>SUMIFS('Eurostat comsumption'!Y$2:Y$185,'Eurostat comsumption'!$C$2:$C$185,$C179,'Eurostat comsumption'!$D$2:$D$185,$D179)</f>
        <v>0</v>
      </c>
      <c r="Z179" s="8">
        <f>SUMIFS('Eurostat comsumption'!Z$2:Z$185,'Eurostat comsumption'!$C$2:$C$185,$C179,'Eurostat comsumption'!$D$2:$D$185,$D179)</f>
        <v>0</v>
      </c>
      <c r="AA179">
        <f>Z179*(1+'RAW data extract'!AA$82)</f>
        <v>0</v>
      </c>
      <c r="AB179">
        <f>AA179*(1+'RAW data extract'!AB$82)</f>
        <v>0</v>
      </c>
      <c r="AC179">
        <f>AB179*(1+'RAW data extract'!AC$82)</f>
        <v>0</v>
      </c>
      <c r="AD179">
        <f>AC179*(1+'RAW data extract'!AD$82)</f>
        <v>0</v>
      </c>
      <c r="AE179">
        <f>AD179*(1+'RAW data extract'!AE$82)</f>
        <v>0</v>
      </c>
      <c r="AF179">
        <f>AE179*(1+'RAW data extract'!AF$82)</f>
        <v>0</v>
      </c>
      <c r="AG179">
        <f>AF179*(1+'RAW data extract'!AG$82)</f>
        <v>0</v>
      </c>
      <c r="AH179">
        <f>AG179*(1+'RAW data extract'!AH$82)</f>
        <v>0</v>
      </c>
      <c r="AI179">
        <f>AH179*(1+'RAW data extract'!AI$82)</f>
        <v>0</v>
      </c>
      <c r="AJ179">
        <f>AI179*(1+'RAW data extract'!AJ$82)</f>
        <v>0</v>
      </c>
      <c r="AK179">
        <f>AJ179*(1+'RAW data extract'!AK$82)</f>
        <v>0</v>
      </c>
      <c r="AL179">
        <f>AK179*(1+'RAW data extract'!AL$82)</f>
        <v>0</v>
      </c>
      <c r="AM179">
        <f>AL179*(1+'RAW data extract'!AM$82)</f>
        <v>0</v>
      </c>
      <c r="AN179">
        <f>AM179*(1+'RAW data extract'!AN$82)</f>
        <v>0</v>
      </c>
      <c r="AO179">
        <f>AN179*(1+'RAW data extract'!AO$82)</f>
        <v>0</v>
      </c>
      <c r="AP179">
        <f>AO179*(1+'RAW data extract'!AP$82)</f>
        <v>0</v>
      </c>
      <c r="AQ179">
        <f>AP179*(1+'RAW data extract'!AQ$82)</f>
        <v>0</v>
      </c>
      <c r="AR179">
        <f>AQ179*(1+'RAW data extract'!AR$82)</f>
        <v>0</v>
      </c>
      <c r="AS179">
        <f>AR179*(1+'RAW data extract'!AS$82)</f>
        <v>0</v>
      </c>
      <c r="AT179">
        <f>AS179*(1+'RAW data extract'!AT$82)</f>
        <v>0</v>
      </c>
      <c r="AU179">
        <f>AT179*(1+'RAW data extract'!AU$82)</f>
        <v>0</v>
      </c>
      <c r="AV179">
        <f>AU179*(1+'RAW data extract'!AV$82)</f>
        <v>0</v>
      </c>
      <c r="AW179">
        <f>AV179*(1+'RAW data extract'!AW$82)</f>
        <v>0</v>
      </c>
      <c r="AX179">
        <f>AW179*(1+'RAW data extract'!AX$82)</f>
        <v>0</v>
      </c>
      <c r="AY179">
        <f>AX179*(1+'RAW data extract'!AY$82)</f>
        <v>0</v>
      </c>
      <c r="AZ179">
        <f>AY179*(1+'RAW data extract'!AZ$82)</f>
        <v>0</v>
      </c>
      <c r="BA179">
        <f>AZ179*(1+'RAW data extract'!BA$82)</f>
        <v>0</v>
      </c>
      <c r="BB179">
        <f>BA179*(1+'RAW data extract'!BB$82)</f>
        <v>0</v>
      </c>
      <c r="BC179">
        <f>BB179*(1+'RAW data extract'!BC$82)</f>
        <v>0</v>
      </c>
      <c r="BD179">
        <f>BC179*(1+'RAW data extract'!BD$82)</f>
        <v>0</v>
      </c>
      <c r="BE179">
        <f>BD179*(1+'RAW data extract'!BE$82)</f>
        <v>0</v>
      </c>
      <c r="BF179">
        <f>BE179*(1+'RAW data extract'!BF$82)</f>
        <v>0</v>
      </c>
      <c r="BG179">
        <f>BF179*(1+'RAW data extract'!BG$82)</f>
        <v>0</v>
      </c>
      <c r="BH179">
        <f>BG179*(1+'RAW data extract'!BH$82)</f>
        <v>0</v>
      </c>
    </row>
    <row r="180" spans="1:60" x14ac:dyDescent="0.3">
      <c r="A180" s="4" t="s">
        <v>9</v>
      </c>
      <c r="B180" s="4" t="s">
        <v>10</v>
      </c>
      <c r="C180" s="4" t="s">
        <v>38</v>
      </c>
      <c r="D180" s="4" t="s">
        <v>44</v>
      </c>
      <c r="E180" s="4" t="s">
        <v>13</v>
      </c>
      <c r="F180" s="4" t="s">
        <v>14</v>
      </c>
      <c r="G180" s="4" t="s">
        <v>14</v>
      </c>
      <c r="H180" s="4" t="s">
        <v>15</v>
      </c>
      <c r="I180" s="4" t="s">
        <v>16</v>
      </c>
      <c r="J180" s="8">
        <f>SUMIFS('Eurostat comsumption'!J$2:J$185,'Eurostat comsumption'!$C$2:$C$185,$C180,'Eurostat comsumption'!$D$2:$D$185,$D180)</f>
        <v>0</v>
      </c>
      <c r="K180" s="8">
        <f>SUMIFS('Eurostat comsumption'!K$2:K$185,'Eurostat comsumption'!$C$2:$C$185,$C180,'Eurostat comsumption'!$D$2:$D$185,$D180)</f>
        <v>0</v>
      </c>
      <c r="L180" s="8">
        <f>SUMIFS('Eurostat comsumption'!L$2:L$185,'Eurostat comsumption'!$C$2:$C$185,$C180,'Eurostat comsumption'!$D$2:$D$185,$D180)</f>
        <v>0</v>
      </c>
      <c r="M180" s="8">
        <f>SUMIFS('Eurostat comsumption'!M$2:M$185,'Eurostat comsumption'!$C$2:$C$185,$C180,'Eurostat comsumption'!$D$2:$D$185,$D180)</f>
        <v>0</v>
      </c>
      <c r="N180" s="8">
        <f>SUMIFS('Eurostat comsumption'!N$2:N$185,'Eurostat comsumption'!$C$2:$C$185,$C180,'Eurostat comsumption'!$D$2:$D$185,$D180)</f>
        <v>0</v>
      </c>
      <c r="O180" s="8">
        <f>SUMIFS('Eurostat comsumption'!O$2:O$185,'Eurostat comsumption'!$C$2:$C$185,$C180,'Eurostat comsumption'!$D$2:$D$185,$D180)</f>
        <v>0</v>
      </c>
      <c r="P180" s="8">
        <f>SUMIFS('Eurostat comsumption'!P$2:P$185,'Eurostat comsumption'!$C$2:$C$185,$C180,'Eurostat comsumption'!$D$2:$D$185,$D180)</f>
        <v>0</v>
      </c>
      <c r="Q180" s="8">
        <f>SUMIFS('Eurostat comsumption'!Q$2:Q$185,'Eurostat comsumption'!$C$2:$C$185,$C180,'Eurostat comsumption'!$D$2:$D$185,$D180)</f>
        <v>0</v>
      </c>
      <c r="R180" s="8">
        <f>SUMIFS('Eurostat comsumption'!R$2:R$185,'Eurostat comsumption'!$C$2:$C$185,$C180,'Eurostat comsumption'!$D$2:$D$185,$D180)</f>
        <v>0</v>
      </c>
      <c r="S180" s="8">
        <f>SUMIFS('Eurostat comsumption'!S$2:S$185,'Eurostat comsumption'!$C$2:$C$185,$C180,'Eurostat comsumption'!$D$2:$D$185,$D180)</f>
        <v>0</v>
      </c>
      <c r="T180" s="8">
        <f>SUMIFS('Eurostat comsumption'!T$2:T$185,'Eurostat comsumption'!$C$2:$C$185,$C180,'Eurostat comsumption'!$D$2:$D$185,$D180)</f>
        <v>0</v>
      </c>
      <c r="U180" s="8">
        <f>SUMIFS('Eurostat comsumption'!U$2:U$185,'Eurostat comsumption'!$C$2:$C$185,$C180,'Eurostat comsumption'!$D$2:$D$185,$D180)</f>
        <v>0</v>
      </c>
      <c r="V180" s="8">
        <f>SUMIFS('Eurostat comsumption'!V$2:V$185,'Eurostat comsumption'!$C$2:$C$185,$C180,'Eurostat comsumption'!$D$2:$D$185,$D180)</f>
        <v>0</v>
      </c>
      <c r="W180" s="8">
        <f>SUMIFS('Eurostat comsumption'!W$2:W$185,'Eurostat comsumption'!$C$2:$C$185,$C180,'Eurostat comsumption'!$D$2:$D$185,$D180)</f>
        <v>0</v>
      </c>
      <c r="X180" s="8">
        <f>SUMIFS('Eurostat comsumption'!X$2:X$185,'Eurostat comsumption'!$C$2:$C$185,$C180,'Eurostat comsumption'!$D$2:$D$185,$D180)</f>
        <v>0</v>
      </c>
      <c r="Y180" s="8">
        <f>SUMIFS('Eurostat comsumption'!Y$2:Y$185,'Eurostat comsumption'!$C$2:$C$185,$C180,'Eurostat comsumption'!$D$2:$D$185,$D180)</f>
        <v>0</v>
      </c>
      <c r="Z180" s="8">
        <f>SUMIFS('Eurostat comsumption'!Z$2:Z$185,'Eurostat comsumption'!$C$2:$C$185,$C180,'Eurostat comsumption'!$D$2:$D$185,$D180)</f>
        <v>0</v>
      </c>
      <c r="AA180">
        <f>Z180*(1+'RAW data extract'!AA$82)</f>
        <v>0</v>
      </c>
      <c r="AB180">
        <f>AA180*(1+'RAW data extract'!AB$82)</f>
        <v>0</v>
      </c>
      <c r="AC180">
        <f>AB180*(1+'RAW data extract'!AC$82)</f>
        <v>0</v>
      </c>
      <c r="AD180">
        <f>AC180*(1+'RAW data extract'!AD$82)</f>
        <v>0</v>
      </c>
      <c r="AE180">
        <f>AD180*(1+'RAW data extract'!AE$82)</f>
        <v>0</v>
      </c>
      <c r="AF180">
        <f>AE180*(1+'RAW data extract'!AF$82)</f>
        <v>0</v>
      </c>
      <c r="AG180">
        <f>AF180*(1+'RAW data extract'!AG$82)</f>
        <v>0</v>
      </c>
      <c r="AH180">
        <f>AG180*(1+'RAW data extract'!AH$82)</f>
        <v>0</v>
      </c>
      <c r="AI180">
        <f>AH180*(1+'RAW data extract'!AI$82)</f>
        <v>0</v>
      </c>
      <c r="AJ180">
        <f>AI180*(1+'RAW data extract'!AJ$82)</f>
        <v>0</v>
      </c>
      <c r="AK180">
        <f>AJ180*(1+'RAW data extract'!AK$82)</f>
        <v>0</v>
      </c>
      <c r="AL180">
        <f>AK180*(1+'RAW data extract'!AL$82)</f>
        <v>0</v>
      </c>
      <c r="AM180">
        <f>AL180*(1+'RAW data extract'!AM$82)</f>
        <v>0</v>
      </c>
      <c r="AN180">
        <f>AM180*(1+'RAW data extract'!AN$82)</f>
        <v>0</v>
      </c>
      <c r="AO180">
        <f>AN180*(1+'RAW data extract'!AO$82)</f>
        <v>0</v>
      </c>
      <c r="AP180">
        <f>AO180*(1+'RAW data extract'!AP$82)</f>
        <v>0</v>
      </c>
      <c r="AQ180">
        <f>AP180*(1+'RAW data extract'!AQ$82)</f>
        <v>0</v>
      </c>
      <c r="AR180">
        <f>AQ180*(1+'RAW data extract'!AR$82)</f>
        <v>0</v>
      </c>
      <c r="AS180">
        <f>AR180*(1+'RAW data extract'!AS$82)</f>
        <v>0</v>
      </c>
      <c r="AT180">
        <f>AS180*(1+'RAW data extract'!AT$82)</f>
        <v>0</v>
      </c>
      <c r="AU180">
        <f>AT180*(1+'RAW data extract'!AU$82)</f>
        <v>0</v>
      </c>
      <c r="AV180">
        <f>AU180*(1+'RAW data extract'!AV$82)</f>
        <v>0</v>
      </c>
      <c r="AW180">
        <f>AV180*(1+'RAW data extract'!AW$82)</f>
        <v>0</v>
      </c>
      <c r="AX180">
        <f>AW180*(1+'RAW data extract'!AX$82)</f>
        <v>0</v>
      </c>
      <c r="AY180">
        <f>AX180*(1+'RAW data extract'!AY$82)</f>
        <v>0</v>
      </c>
      <c r="AZ180">
        <f>AY180*(1+'RAW data extract'!AZ$82)</f>
        <v>0</v>
      </c>
      <c r="BA180">
        <f>AZ180*(1+'RAW data extract'!BA$82)</f>
        <v>0</v>
      </c>
      <c r="BB180">
        <f>BA180*(1+'RAW data extract'!BB$82)</f>
        <v>0</v>
      </c>
      <c r="BC180">
        <f>BB180*(1+'RAW data extract'!BC$82)</f>
        <v>0</v>
      </c>
      <c r="BD180">
        <f>BC180*(1+'RAW data extract'!BD$82)</f>
        <v>0</v>
      </c>
      <c r="BE180">
        <f>BD180*(1+'RAW data extract'!BE$82)</f>
        <v>0</v>
      </c>
      <c r="BF180">
        <f>BE180*(1+'RAW data extract'!BF$82)</f>
        <v>0</v>
      </c>
      <c r="BG180">
        <f>BF180*(1+'RAW data extract'!BG$82)</f>
        <v>0</v>
      </c>
      <c r="BH180">
        <f>BG180*(1+'RAW data extract'!BH$82)</f>
        <v>0</v>
      </c>
    </row>
    <row r="181" spans="1:60" x14ac:dyDescent="0.3">
      <c r="A181" s="4" t="s">
        <v>9</v>
      </c>
      <c r="B181" s="4" t="s">
        <v>10</v>
      </c>
      <c r="C181" s="4" t="s">
        <v>39</v>
      </c>
      <c r="D181" s="4" t="s">
        <v>44</v>
      </c>
      <c r="E181" s="4" t="s">
        <v>13</v>
      </c>
      <c r="F181" s="4" t="s">
        <v>14</v>
      </c>
      <c r="G181" s="4" t="s">
        <v>14</v>
      </c>
      <c r="H181" s="4" t="s">
        <v>15</v>
      </c>
      <c r="I181" s="4" t="s">
        <v>16</v>
      </c>
      <c r="J181" s="8">
        <f>SUMIFS('Eurostat comsumption'!J$2:J$185,'Eurostat comsumption'!$C$2:$C$185,$C181,'Eurostat comsumption'!$D$2:$D$185,$D181)</f>
        <v>0</v>
      </c>
      <c r="K181" s="8">
        <f>SUMIFS('Eurostat comsumption'!K$2:K$185,'Eurostat comsumption'!$C$2:$C$185,$C181,'Eurostat comsumption'!$D$2:$D$185,$D181)</f>
        <v>0</v>
      </c>
      <c r="L181" s="8">
        <f>SUMIFS('Eurostat comsumption'!L$2:L$185,'Eurostat comsumption'!$C$2:$C$185,$C181,'Eurostat comsumption'!$D$2:$D$185,$D181)</f>
        <v>0</v>
      </c>
      <c r="M181" s="8">
        <f>SUMIFS('Eurostat comsumption'!M$2:M$185,'Eurostat comsumption'!$C$2:$C$185,$C181,'Eurostat comsumption'!$D$2:$D$185,$D181)</f>
        <v>0</v>
      </c>
      <c r="N181" s="8">
        <f>SUMIFS('Eurostat comsumption'!N$2:N$185,'Eurostat comsumption'!$C$2:$C$185,$C181,'Eurostat comsumption'!$D$2:$D$185,$D181)</f>
        <v>0</v>
      </c>
      <c r="O181" s="8">
        <f>SUMIFS('Eurostat comsumption'!O$2:O$185,'Eurostat comsumption'!$C$2:$C$185,$C181,'Eurostat comsumption'!$D$2:$D$185,$D181)</f>
        <v>0</v>
      </c>
      <c r="P181" s="8">
        <f>SUMIFS('Eurostat comsumption'!P$2:P$185,'Eurostat comsumption'!$C$2:$C$185,$C181,'Eurostat comsumption'!$D$2:$D$185,$D181)</f>
        <v>0</v>
      </c>
      <c r="Q181" s="8">
        <f>SUMIFS('Eurostat comsumption'!Q$2:Q$185,'Eurostat comsumption'!$C$2:$C$185,$C181,'Eurostat comsumption'!$D$2:$D$185,$D181)</f>
        <v>0</v>
      </c>
      <c r="R181" s="8">
        <f>SUMIFS('Eurostat comsumption'!R$2:R$185,'Eurostat comsumption'!$C$2:$C$185,$C181,'Eurostat comsumption'!$D$2:$D$185,$D181)</f>
        <v>0</v>
      </c>
      <c r="S181" s="8">
        <f>SUMIFS('Eurostat comsumption'!S$2:S$185,'Eurostat comsumption'!$C$2:$C$185,$C181,'Eurostat comsumption'!$D$2:$D$185,$D181)</f>
        <v>0</v>
      </c>
      <c r="T181" s="8">
        <f>SUMIFS('Eurostat comsumption'!T$2:T$185,'Eurostat comsumption'!$C$2:$C$185,$C181,'Eurostat comsumption'!$D$2:$D$185,$D181)</f>
        <v>0</v>
      </c>
      <c r="U181" s="8">
        <f>SUMIFS('Eurostat comsumption'!U$2:U$185,'Eurostat comsumption'!$C$2:$C$185,$C181,'Eurostat comsumption'!$D$2:$D$185,$D181)</f>
        <v>0</v>
      </c>
      <c r="V181" s="8">
        <f>SUMIFS('Eurostat comsumption'!V$2:V$185,'Eurostat comsumption'!$C$2:$C$185,$C181,'Eurostat comsumption'!$D$2:$D$185,$D181)</f>
        <v>0</v>
      </c>
      <c r="W181" s="8">
        <f>SUMIFS('Eurostat comsumption'!W$2:W$185,'Eurostat comsumption'!$C$2:$C$185,$C181,'Eurostat comsumption'!$D$2:$D$185,$D181)</f>
        <v>0</v>
      </c>
      <c r="X181" s="8">
        <f>SUMIFS('Eurostat comsumption'!X$2:X$185,'Eurostat comsumption'!$C$2:$C$185,$C181,'Eurostat comsumption'!$D$2:$D$185,$D181)</f>
        <v>0</v>
      </c>
      <c r="Y181" s="8">
        <f>SUMIFS('Eurostat comsumption'!Y$2:Y$185,'Eurostat comsumption'!$C$2:$C$185,$C181,'Eurostat comsumption'!$D$2:$D$185,$D181)</f>
        <v>0</v>
      </c>
      <c r="Z181" s="8">
        <f>SUMIFS('Eurostat comsumption'!Z$2:Z$185,'Eurostat comsumption'!$C$2:$C$185,$C181,'Eurostat comsumption'!$D$2:$D$185,$D181)</f>
        <v>0</v>
      </c>
      <c r="AA181">
        <f>Z181*(1+'RAW data extract'!AA$82)</f>
        <v>0</v>
      </c>
      <c r="AB181">
        <f>AA181*(1+'RAW data extract'!AB$82)</f>
        <v>0</v>
      </c>
      <c r="AC181">
        <f>AB181*(1+'RAW data extract'!AC$82)</f>
        <v>0</v>
      </c>
      <c r="AD181">
        <f>AC181*(1+'RAW data extract'!AD$82)</f>
        <v>0</v>
      </c>
      <c r="AE181">
        <f>AD181*(1+'RAW data extract'!AE$82)</f>
        <v>0</v>
      </c>
      <c r="AF181">
        <f>AE181*(1+'RAW data extract'!AF$82)</f>
        <v>0</v>
      </c>
      <c r="AG181">
        <f>AF181*(1+'RAW data extract'!AG$82)</f>
        <v>0</v>
      </c>
      <c r="AH181">
        <f>AG181*(1+'RAW data extract'!AH$82)</f>
        <v>0</v>
      </c>
      <c r="AI181">
        <f>AH181*(1+'RAW data extract'!AI$82)</f>
        <v>0</v>
      </c>
      <c r="AJ181">
        <f>AI181*(1+'RAW data extract'!AJ$82)</f>
        <v>0</v>
      </c>
      <c r="AK181">
        <f>AJ181*(1+'RAW data extract'!AK$82)</f>
        <v>0</v>
      </c>
      <c r="AL181">
        <f>AK181*(1+'RAW data extract'!AL$82)</f>
        <v>0</v>
      </c>
      <c r="AM181">
        <f>AL181*(1+'RAW data extract'!AM$82)</f>
        <v>0</v>
      </c>
      <c r="AN181">
        <f>AM181*(1+'RAW data extract'!AN$82)</f>
        <v>0</v>
      </c>
      <c r="AO181">
        <f>AN181*(1+'RAW data extract'!AO$82)</f>
        <v>0</v>
      </c>
      <c r="AP181">
        <f>AO181*(1+'RAW data extract'!AP$82)</f>
        <v>0</v>
      </c>
      <c r="AQ181">
        <f>AP181*(1+'RAW data extract'!AQ$82)</f>
        <v>0</v>
      </c>
      <c r="AR181">
        <f>AQ181*(1+'RAW data extract'!AR$82)</f>
        <v>0</v>
      </c>
      <c r="AS181">
        <f>AR181*(1+'RAW data extract'!AS$82)</f>
        <v>0</v>
      </c>
      <c r="AT181">
        <f>AS181*(1+'RAW data extract'!AT$82)</f>
        <v>0</v>
      </c>
      <c r="AU181">
        <f>AT181*(1+'RAW data extract'!AU$82)</f>
        <v>0</v>
      </c>
      <c r="AV181">
        <f>AU181*(1+'RAW data extract'!AV$82)</f>
        <v>0</v>
      </c>
      <c r="AW181">
        <f>AV181*(1+'RAW data extract'!AW$82)</f>
        <v>0</v>
      </c>
      <c r="AX181">
        <f>AW181*(1+'RAW data extract'!AX$82)</f>
        <v>0</v>
      </c>
      <c r="AY181">
        <f>AX181*(1+'RAW data extract'!AY$82)</f>
        <v>0</v>
      </c>
      <c r="AZ181">
        <f>AY181*(1+'RAW data extract'!AZ$82)</f>
        <v>0</v>
      </c>
      <c r="BA181">
        <f>AZ181*(1+'RAW data extract'!BA$82)</f>
        <v>0</v>
      </c>
      <c r="BB181">
        <f>BA181*(1+'RAW data extract'!BB$82)</f>
        <v>0</v>
      </c>
      <c r="BC181">
        <f>BB181*(1+'RAW data extract'!BC$82)</f>
        <v>0</v>
      </c>
      <c r="BD181">
        <f>BC181*(1+'RAW data extract'!BD$82)</f>
        <v>0</v>
      </c>
      <c r="BE181">
        <f>BD181*(1+'RAW data extract'!BE$82)</f>
        <v>0</v>
      </c>
      <c r="BF181">
        <f>BE181*(1+'RAW data extract'!BF$82)</f>
        <v>0</v>
      </c>
      <c r="BG181">
        <f>BF181*(1+'RAW data extract'!BG$82)</f>
        <v>0</v>
      </c>
      <c r="BH181">
        <f>BG181*(1+'RAW data extract'!BH$82)</f>
        <v>0</v>
      </c>
    </row>
    <row r="182" spans="1:60" x14ac:dyDescent="0.3">
      <c r="A182" s="4" t="s">
        <v>9</v>
      </c>
      <c r="B182" s="4" t="s">
        <v>10</v>
      </c>
      <c r="C182" s="4" t="s">
        <v>40</v>
      </c>
      <c r="D182" s="4" t="s">
        <v>44</v>
      </c>
      <c r="E182" s="4" t="s">
        <v>13</v>
      </c>
      <c r="F182" s="4" t="s">
        <v>14</v>
      </c>
      <c r="G182" s="4" t="s">
        <v>14</v>
      </c>
      <c r="H182" s="4" t="s">
        <v>15</v>
      </c>
      <c r="I182" s="4" t="s">
        <v>16</v>
      </c>
      <c r="J182" s="8">
        <f>SUMIFS('Eurostat comsumption'!J$2:J$185,'Eurostat comsumption'!$C$2:$C$185,$C182,'Eurostat comsumption'!$D$2:$D$185,$D182)</f>
        <v>0</v>
      </c>
      <c r="K182" s="8">
        <f>SUMIFS('Eurostat comsumption'!K$2:K$185,'Eurostat comsumption'!$C$2:$C$185,$C182,'Eurostat comsumption'!$D$2:$D$185,$D182)</f>
        <v>0</v>
      </c>
      <c r="L182" s="8">
        <f>SUMIFS('Eurostat comsumption'!L$2:L$185,'Eurostat comsumption'!$C$2:$C$185,$C182,'Eurostat comsumption'!$D$2:$D$185,$D182)</f>
        <v>0</v>
      </c>
      <c r="M182" s="8">
        <f>SUMIFS('Eurostat comsumption'!M$2:M$185,'Eurostat comsumption'!$C$2:$C$185,$C182,'Eurostat comsumption'!$D$2:$D$185,$D182)</f>
        <v>0</v>
      </c>
      <c r="N182" s="8">
        <f>SUMIFS('Eurostat comsumption'!N$2:N$185,'Eurostat comsumption'!$C$2:$C$185,$C182,'Eurostat comsumption'!$D$2:$D$185,$D182)</f>
        <v>0</v>
      </c>
      <c r="O182" s="8">
        <f>SUMIFS('Eurostat comsumption'!O$2:O$185,'Eurostat comsumption'!$C$2:$C$185,$C182,'Eurostat comsumption'!$D$2:$D$185,$D182)</f>
        <v>0</v>
      </c>
      <c r="P182" s="8">
        <f>SUMIFS('Eurostat comsumption'!P$2:P$185,'Eurostat comsumption'!$C$2:$C$185,$C182,'Eurostat comsumption'!$D$2:$D$185,$D182)</f>
        <v>0</v>
      </c>
      <c r="Q182" s="8">
        <f>SUMIFS('Eurostat comsumption'!Q$2:Q$185,'Eurostat comsumption'!$C$2:$C$185,$C182,'Eurostat comsumption'!$D$2:$D$185,$D182)</f>
        <v>0</v>
      </c>
      <c r="R182" s="8">
        <f>SUMIFS('Eurostat comsumption'!R$2:R$185,'Eurostat comsumption'!$C$2:$C$185,$C182,'Eurostat comsumption'!$D$2:$D$185,$D182)</f>
        <v>0</v>
      </c>
      <c r="S182" s="8">
        <f>SUMIFS('Eurostat comsumption'!S$2:S$185,'Eurostat comsumption'!$C$2:$C$185,$C182,'Eurostat comsumption'!$D$2:$D$185,$D182)</f>
        <v>0</v>
      </c>
      <c r="T182" s="8">
        <f>SUMIFS('Eurostat comsumption'!T$2:T$185,'Eurostat comsumption'!$C$2:$C$185,$C182,'Eurostat comsumption'!$D$2:$D$185,$D182)</f>
        <v>0</v>
      </c>
      <c r="U182" s="8">
        <f>SUMIFS('Eurostat comsumption'!U$2:U$185,'Eurostat comsumption'!$C$2:$C$185,$C182,'Eurostat comsumption'!$D$2:$D$185,$D182)</f>
        <v>0</v>
      </c>
      <c r="V182" s="8">
        <f>SUMIFS('Eurostat comsumption'!V$2:V$185,'Eurostat comsumption'!$C$2:$C$185,$C182,'Eurostat comsumption'!$D$2:$D$185,$D182)</f>
        <v>0</v>
      </c>
      <c r="W182" s="8">
        <f>SUMIFS('Eurostat comsumption'!W$2:W$185,'Eurostat comsumption'!$C$2:$C$185,$C182,'Eurostat comsumption'!$D$2:$D$185,$D182)</f>
        <v>0</v>
      </c>
      <c r="X182" s="8">
        <f>SUMIFS('Eurostat comsumption'!X$2:X$185,'Eurostat comsumption'!$C$2:$C$185,$C182,'Eurostat comsumption'!$D$2:$D$185,$D182)</f>
        <v>0</v>
      </c>
      <c r="Y182" s="8">
        <f>SUMIFS('Eurostat comsumption'!Y$2:Y$185,'Eurostat comsumption'!$C$2:$C$185,$C182,'Eurostat comsumption'!$D$2:$D$185,$D182)</f>
        <v>0</v>
      </c>
      <c r="Z182" s="8">
        <f>SUMIFS('Eurostat comsumption'!Z$2:Z$185,'Eurostat comsumption'!$C$2:$C$185,$C182,'Eurostat comsumption'!$D$2:$D$185,$D182)</f>
        <v>0</v>
      </c>
      <c r="AA182">
        <f>Z182*(1+'RAW data extract'!AA$82)</f>
        <v>0</v>
      </c>
      <c r="AB182">
        <f>AA182*(1+'RAW data extract'!AB$82)</f>
        <v>0</v>
      </c>
      <c r="AC182">
        <f>AB182*(1+'RAW data extract'!AC$82)</f>
        <v>0</v>
      </c>
      <c r="AD182">
        <f>AC182*(1+'RAW data extract'!AD$82)</f>
        <v>0</v>
      </c>
      <c r="AE182">
        <f>AD182*(1+'RAW data extract'!AE$82)</f>
        <v>0</v>
      </c>
      <c r="AF182">
        <f>AE182*(1+'RAW data extract'!AF$82)</f>
        <v>0</v>
      </c>
      <c r="AG182">
        <f>AF182*(1+'RAW data extract'!AG$82)</f>
        <v>0</v>
      </c>
      <c r="AH182">
        <f>AG182*(1+'RAW data extract'!AH$82)</f>
        <v>0</v>
      </c>
      <c r="AI182">
        <f>AH182*(1+'RAW data extract'!AI$82)</f>
        <v>0</v>
      </c>
      <c r="AJ182">
        <f>AI182*(1+'RAW data extract'!AJ$82)</f>
        <v>0</v>
      </c>
      <c r="AK182">
        <f>AJ182*(1+'RAW data extract'!AK$82)</f>
        <v>0</v>
      </c>
      <c r="AL182">
        <f>AK182*(1+'RAW data extract'!AL$82)</f>
        <v>0</v>
      </c>
      <c r="AM182">
        <f>AL182*(1+'RAW data extract'!AM$82)</f>
        <v>0</v>
      </c>
      <c r="AN182">
        <f>AM182*(1+'RAW data extract'!AN$82)</f>
        <v>0</v>
      </c>
      <c r="AO182">
        <f>AN182*(1+'RAW data extract'!AO$82)</f>
        <v>0</v>
      </c>
      <c r="AP182">
        <f>AO182*(1+'RAW data extract'!AP$82)</f>
        <v>0</v>
      </c>
      <c r="AQ182">
        <f>AP182*(1+'RAW data extract'!AQ$82)</f>
        <v>0</v>
      </c>
      <c r="AR182">
        <f>AQ182*(1+'RAW data extract'!AR$82)</f>
        <v>0</v>
      </c>
      <c r="AS182">
        <f>AR182*(1+'RAW data extract'!AS$82)</f>
        <v>0</v>
      </c>
      <c r="AT182">
        <f>AS182*(1+'RAW data extract'!AT$82)</f>
        <v>0</v>
      </c>
      <c r="AU182">
        <f>AT182*(1+'RAW data extract'!AU$82)</f>
        <v>0</v>
      </c>
      <c r="AV182">
        <f>AU182*(1+'RAW data extract'!AV$82)</f>
        <v>0</v>
      </c>
      <c r="AW182">
        <f>AV182*(1+'RAW data extract'!AW$82)</f>
        <v>0</v>
      </c>
      <c r="AX182">
        <f>AW182*(1+'RAW data extract'!AX$82)</f>
        <v>0</v>
      </c>
      <c r="AY182">
        <f>AX182*(1+'RAW data extract'!AY$82)</f>
        <v>0</v>
      </c>
      <c r="AZ182">
        <f>AY182*(1+'RAW data extract'!AZ$82)</f>
        <v>0</v>
      </c>
      <c r="BA182">
        <f>AZ182*(1+'RAW data extract'!BA$82)</f>
        <v>0</v>
      </c>
      <c r="BB182">
        <f>BA182*(1+'RAW data extract'!BB$82)</f>
        <v>0</v>
      </c>
      <c r="BC182">
        <f>BB182*(1+'RAW data extract'!BC$82)</f>
        <v>0</v>
      </c>
      <c r="BD182">
        <f>BC182*(1+'RAW data extract'!BD$82)</f>
        <v>0</v>
      </c>
      <c r="BE182">
        <f>BD182*(1+'RAW data extract'!BE$82)</f>
        <v>0</v>
      </c>
      <c r="BF182">
        <f>BE182*(1+'RAW data extract'!BF$82)</f>
        <v>0</v>
      </c>
      <c r="BG182">
        <f>BF182*(1+'RAW data extract'!BG$82)</f>
        <v>0</v>
      </c>
      <c r="BH182">
        <f>BG182*(1+'RAW data extract'!BH$82)</f>
        <v>0</v>
      </c>
    </row>
    <row r="183" spans="1:60" x14ac:dyDescent="0.3">
      <c r="A183" s="4" t="s">
        <v>9</v>
      </c>
      <c r="B183" s="4" t="s">
        <v>10</v>
      </c>
      <c r="C183" s="4" t="s">
        <v>41</v>
      </c>
      <c r="D183" s="4" t="s">
        <v>44</v>
      </c>
      <c r="E183" s="4" t="s">
        <v>13</v>
      </c>
      <c r="F183" s="4" t="s">
        <v>14</v>
      </c>
      <c r="G183" s="4" t="s">
        <v>14</v>
      </c>
      <c r="H183" s="4" t="s">
        <v>15</v>
      </c>
      <c r="I183" s="4" t="s">
        <v>16</v>
      </c>
      <c r="J183" s="8">
        <f>SUMIFS('Eurostat comsumption'!J$2:J$185,'Eurostat comsumption'!$C$2:$C$185,$C183,'Eurostat comsumption'!$D$2:$D$185,$D183)</f>
        <v>0</v>
      </c>
      <c r="K183" s="8">
        <f>SUMIFS('Eurostat comsumption'!K$2:K$185,'Eurostat comsumption'!$C$2:$C$185,$C183,'Eurostat comsumption'!$D$2:$D$185,$D183)</f>
        <v>0</v>
      </c>
      <c r="L183" s="8">
        <f>SUMIFS('Eurostat comsumption'!L$2:L$185,'Eurostat comsumption'!$C$2:$C$185,$C183,'Eurostat comsumption'!$D$2:$D$185,$D183)</f>
        <v>0</v>
      </c>
      <c r="M183" s="8">
        <f>SUMIFS('Eurostat comsumption'!M$2:M$185,'Eurostat comsumption'!$C$2:$C$185,$C183,'Eurostat comsumption'!$D$2:$D$185,$D183)</f>
        <v>0</v>
      </c>
      <c r="N183" s="8">
        <f>SUMIFS('Eurostat comsumption'!N$2:N$185,'Eurostat comsumption'!$C$2:$C$185,$C183,'Eurostat comsumption'!$D$2:$D$185,$D183)</f>
        <v>0</v>
      </c>
      <c r="O183" s="8">
        <f>SUMIFS('Eurostat comsumption'!O$2:O$185,'Eurostat comsumption'!$C$2:$C$185,$C183,'Eurostat comsumption'!$D$2:$D$185,$D183)</f>
        <v>0</v>
      </c>
      <c r="P183" s="8">
        <f>SUMIFS('Eurostat comsumption'!P$2:P$185,'Eurostat comsumption'!$C$2:$C$185,$C183,'Eurostat comsumption'!$D$2:$D$185,$D183)</f>
        <v>0</v>
      </c>
      <c r="Q183" s="8">
        <f>SUMIFS('Eurostat comsumption'!Q$2:Q$185,'Eurostat comsumption'!$C$2:$C$185,$C183,'Eurostat comsumption'!$D$2:$D$185,$D183)</f>
        <v>0</v>
      </c>
      <c r="R183" s="8">
        <f>SUMIFS('Eurostat comsumption'!R$2:R$185,'Eurostat comsumption'!$C$2:$C$185,$C183,'Eurostat comsumption'!$D$2:$D$185,$D183)</f>
        <v>0</v>
      </c>
      <c r="S183" s="8">
        <f>SUMIFS('Eurostat comsumption'!S$2:S$185,'Eurostat comsumption'!$C$2:$C$185,$C183,'Eurostat comsumption'!$D$2:$D$185,$D183)</f>
        <v>0</v>
      </c>
      <c r="T183" s="8">
        <f>SUMIFS('Eurostat comsumption'!T$2:T$185,'Eurostat comsumption'!$C$2:$C$185,$C183,'Eurostat comsumption'!$D$2:$D$185,$D183)</f>
        <v>0</v>
      </c>
      <c r="U183" s="8">
        <f>SUMIFS('Eurostat comsumption'!U$2:U$185,'Eurostat comsumption'!$C$2:$C$185,$C183,'Eurostat comsumption'!$D$2:$D$185,$D183)</f>
        <v>0</v>
      </c>
      <c r="V183" s="8">
        <f>SUMIFS('Eurostat comsumption'!V$2:V$185,'Eurostat comsumption'!$C$2:$C$185,$C183,'Eurostat comsumption'!$D$2:$D$185,$D183)</f>
        <v>0</v>
      </c>
      <c r="W183" s="8">
        <f>SUMIFS('Eurostat comsumption'!W$2:W$185,'Eurostat comsumption'!$C$2:$C$185,$C183,'Eurostat comsumption'!$D$2:$D$185,$D183)</f>
        <v>0</v>
      </c>
      <c r="X183" s="8">
        <f>SUMIFS('Eurostat comsumption'!X$2:X$185,'Eurostat comsumption'!$C$2:$C$185,$C183,'Eurostat comsumption'!$D$2:$D$185,$D183)</f>
        <v>0</v>
      </c>
      <c r="Y183" s="8">
        <f>SUMIFS('Eurostat comsumption'!Y$2:Y$185,'Eurostat comsumption'!$C$2:$C$185,$C183,'Eurostat comsumption'!$D$2:$D$185,$D183)</f>
        <v>0</v>
      </c>
      <c r="Z183" s="8">
        <f>SUMIFS('Eurostat comsumption'!Z$2:Z$185,'Eurostat comsumption'!$C$2:$C$185,$C183,'Eurostat comsumption'!$D$2:$D$185,$D183)</f>
        <v>0</v>
      </c>
      <c r="AA183">
        <f>Z183*(1+'RAW data extract'!AA$82)</f>
        <v>0</v>
      </c>
      <c r="AB183">
        <f>AA183*(1+'RAW data extract'!AB$82)</f>
        <v>0</v>
      </c>
      <c r="AC183">
        <f>AB183*(1+'RAW data extract'!AC$82)</f>
        <v>0</v>
      </c>
      <c r="AD183">
        <f>AC183*(1+'RAW data extract'!AD$82)</f>
        <v>0</v>
      </c>
      <c r="AE183">
        <f>AD183*(1+'RAW data extract'!AE$82)</f>
        <v>0</v>
      </c>
      <c r="AF183">
        <f>AE183*(1+'RAW data extract'!AF$82)</f>
        <v>0</v>
      </c>
      <c r="AG183">
        <f>AF183*(1+'RAW data extract'!AG$82)</f>
        <v>0</v>
      </c>
      <c r="AH183">
        <f>AG183*(1+'RAW data extract'!AH$82)</f>
        <v>0</v>
      </c>
      <c r="AI183">
        <f>AH183*(1+'RAW data extract'!AI$82)</f>
        <v>0</v>
      </c>
      <c r="AJ183">
        <f>AI183*(1+'RAW data extract'!AJ$82)</f>
        <v>0</v>
      </c>
      <c r="AK183">
        <f>AJ183*(1+'RAW data extract'!AK$82)</f>
        <v>0</v>
      </c>
      <c r="AL183">
        <f>AK183*(1+'RAW data extract'!AL$82)</f>
        <v>0</v>
      </c>
      <c r="AM183">
        <f>AL183*(1+'RAW data extract'!AM$82)</f>
        <v>0</v>
      </c>
      <c r="AN183">
        <f>AM183*(1+'RAW data extract'!AN$82)</f>
        <v>0</v>
      </c>
      <c r="AO183">
        <f>AN183*(1+'RAW data extract'!AO$82)</f>
        <v>0</v>
      </c>
      <c r="AP183">
        <f>AO183*(1+'RAW data extract'!AP$82)</f>
        <v>0</v>
      </c>
      <c r="AQ183">
        <f>AP183*(1+'RAW data extract'!AQ$82)</f>
        <v>0</v>
      </c>
      <c r="AR183">
        <f>AQ183*(1+'RAW data extract'!AR$82)</f>
        <v>0</v>
      </c>
      <c r="AS183">
        <f>AR183*(1+'RAW data extract'!AS$82)</f>
        <v>0</v>
      </c>
      <c r="AT183">
        <f>AS183*(1+'RAW data extract'!AT$82)</f>
        <v>0</v>
      </c>
      <c r="AU183">
        <f>AT183*(1+'RAW data extract'!AU$82)</f>
        <v>0</v>
      </c>
      <c r="AV183">
        <f>AU183*(1+'RAW data extract'!AV$82)</f>
        <v>0</v>
      </c>
      <c r="AW183">
        <f>AV183*(1+'RAW data extract'!AW$82)</f>
        <v>0</v>
      </c>
      <c r="AX183">
        <f>AW183*(1+'RAW data extract'!AX$82)</f>
        <v>0</v>
      </c>
      <c r="AY183">
        <f>AX183*(1+'RAW data extract'!AY$82)</f>
        <v>0</v>
      </c>
      <c r="AZ183">
        <f>AY183*(1+'RAW data extract'!AZ$82)</f>
        <v>0</v>
      </c>
      <c r="BA183">
        <f>AZ183*(1+'RAW data extract'!BA$82)</f>
        <v>0</v>
      </c>
      <c r="BB183">
        <f>BA183*(1+'RAW data extract'!BB$82)</f>
        <v>0</v>
      </c>
      <c r="BC183">
        <f>BB183*(1+'RAW data extract'!BC$82)</f>
        <v>0</v>
      </c>
      <c r="BD183">
        <f>BC183*(1+'RAW data extract'!BD$82)</f>
        <v>0</v>
      </c>
      <c r="BE183">
        <f>BD183*(1+'RAW data extract'!BE$82)</f>
        <v>0</v>
      </c>
      <c r="BF183">
        <f>BE183*(1+'RAW data extract'!BF$82)</f>
        <v>0</v>
      </c>
      <c r="BG183">
        <f>BF183*(1+'RAW data extract'!BG$82)</f>
        <v>0</v>
      </c>
      <c r="BH183">
        <f>BG183*(1+'RAW data extract'!BH$82)</f>
        <v>0</v>
      </c>
    </row>
    <row r="184" spans="1:60" x14ac:dyDescent="0.3">
      <c r="A184" s="4" t="s">
        <v>9</v>
      </c>
      <c r="B184" s="4" t="s">
        <v>10</v>
      </c>
      <c r="C184" s="4" t="s">
        <v>42</v>
      </c>
      <c r="D184" s="4" t="s">
        <v>44</v>
      </c>
      <c r="E184" s="4" t="s">
        <v>13</v>
      </c>
      <c r="F184" s="4" t="s">
        <v>14</v>
      </c>
      <c r="G184" s="4" t="s">
        <v>14</v>
      </c>
      <c r="H184" s="4" t="s">
        <v>15</v>
      </c>
      <c r="I184" s="4" t="s">
        <v>16</v>
      </c>
      <c r="J184" s="8">
        <f>SUMIFS('Eurostat comsumption'!J$2:J$185,'Eurostat comsumption'!$C$2:$C$185,$C184,'Eurostat comsumption'!$D$2:$D$185,$D184)</f>
        <v>0</v>
      </c>
      <c r="K184" s="8">
        <f>SUMIFS('Eurostat comsumption'!K$2:K$185,'Eurostat comsumption'!$C$2:$C$185,$C184,'Eurostat comsumption'!$D$2:$D$185,$D184)</f>
        <v>0</v>
      </c>
      <c r="L184" s="8">
        <f>SUMIFS('Eurostat comsumption'!L$2:L$185,'Eurostat comsumption'!$C$2:$C$185,$C184,'Eurostat comsumption'!$D$2:$D$185,$D184)</f>
        <v>0</v>
      </c>
      <c r="M184" s="8">
        <f>SUMIFS('Eurostat comsumption'!M$2:M$185,'Eurostat comsumption'!$C$2:$C$185,$C184,'Eurostat comsumption'!$D$2:$D$185,$D184)</f>
        <v>0</v>
      </c>
      <c r="N184" s="8">
        <f>SUMIFS('Eurostat comsumption'!N$2:N$185,'Eurostat comsumption'!$C$2:$C$185,$C184,'Eurostat comsumption'!$D$2:$D$185,$D184)</f>
        <v>0</v>
      </c>
      <c r="O184" s="8">
        <f>SUMIFS('Eurostat comsumption'!O$2:O$185,'Eurostat comsumption'!$C$2:$C$185,$C184,'Eurostat comsumption'!$D$2:$D$185,$D184)</f>
        <v>0</v>
      </c>
      <c r="P184" s="8">
        <f>SUMIFS('Eurostat comsumption'!P$2:P$185,'Eurostat comsumption'!$C$2:$C$185,$C184,'Eurostat comsumption'!$D$2:$D$185,$D184)</f>
        <v>0</v>
      </c>
      <c r="Q184" s="8">
        <f>SUMIFS('Eurostat comsumption'!Q$2:Q$185,'Eurostat comsumption'!$C$2:$C$185,$C184,'Eurostat comsumption'!$D$2:$D$185,$D184)</f>
        <v>0</v>
      </c>
      <c r="R184" s="8">
        <f>SUMIFS('Eurostat comsumption'!R$2:R$185,'Eurostat comsumption'!$C$2:$C$185,$C184,'Eurostat comsumption'!$D$2:$D$185,$D184)</f>
        <v>0</v>
      </c>
      <c r="S184" s="8">
        <f>SUMIFS('Eurostat comsumption'!S$2:S$185,'Eurostat comsumption'!$C$2:$C$185,$C184,'Eurostat comsumption'!$D$2:$D$185,$D184)</f>
        <v>0</v>
      </c>
      <c r="T184" s="8">
        <f>SUMIFS('Eurostat comsumption'!T$2:T$185,'Eurostat comsumption'!$C$2:$C$185,$C184,'Eurostat comsumption'!$D$2:$D$185,$D184)</f>
        <v>0</v>
      </c>
      <c r="U184" s="8">
        <f>SUMIFS('Eurostat comsumption'!U$2:U$185,'Eurostat comsumption'!$C$2:$C$185,$C184,'Eurostat comsumption'!$D$2:$D$185,$D184)</f>
        <v>0</v>
      </c>
      <c r="V184" s="8">
        <f>SUMIFS('Eurostat comsumption'!V$2:V$185,'Eurostat comsumption'!$C$2:$C$185,$C184,'Eurostat comsumption'!$D$2:$D$185,$D184)</f>
        <v>0</v>
      </c>
      <c r="W184" s="8">
        <f>SUMIFS('Eurostat comsumption'!W$2:W$185,'Eurostat comsumption'!$C$2:$C$185,$C184,'Eurostat comsumption'!$D$2:$D$185,$D184)</f>
        <v>0</v>
      </c>
      <c r="X184" s="8">
        <f>SUMIFS('Eurostat comsumption'!X$2:X$185,'Eurostat comsumption'!$C$2:$C$185,$C184,'Eurostat comsumption'!$D$2:$D$185,$D184)</f>
        <v>0</v>
      </c>
      <c r="Y184" s="8">
        <f>SUMIFS('Eurostat comsumption'!Y$2:Y$185,'Eurostat comsumption'!$C$2:$C$185,$C184,'Eurostat comsumption'!$D$2:$D$185,$D184)</f>
        <v>0</v>
      </c>
      <c r="Z184" s="8">
        <f>SUMIFS('Eurostat comsumption'!Z$2:Z$185,'Eurostat comsumption'!$C$2:$C$185,$C184,'Eurostat comsumption'!$D$2:$D$185,$D184)</f>
        <v>0</v>
      </c>
      <c r="AA184">
        <f>Z184*(1+'RAW data extract'!AA$82)</f>
        <v>0</v>
      </c>
      <c r="AB184">
        <f>AA184*(1+'RAW data extract'!AB$82)</f>
        <v>0</v>
      </c>
      <c r="AC184">
        <f>AB184*(1+'RAW data extract'!AC$82)</f>
        <v>0</v>
      </c>
      <c r="AD184">
        <f>AC184*(1+'RAW data extract'!AD$82)</f>
        <v>0</v>
      </c>
      <c r="AE184">
        <f>AD184*(1+'RAW data extract'!AE$82)</f>
        <v>0</v>
      </c>
      <c r="AF184">
        <f>AE184*(1+'RAW data extract'!AF$82)</f>
        <v>0</v>
      </c>
      <c r="AG184">
        <f>AF184*(1+'RAW data extract'!AG$82)</f>
        <v>0</v>
      </c>
      <c r="AH184">
        <f>AG184*(1+'RAW data extract'!AH$82)</f>
        <v>0</v>
      </c>
      <c r="AI184">
        <f>AH184*(1+'RAW data extract'!AI$82)</f>
        <v>0</v>
      </c>
      <c r="AJ184">
        <f>AI184*(1+'RAW data extract'!AJ$82)</f>
        <v>0</v>
      </c>
      <c r="AK184">
        <f>AJ184*(1+'RAW data extract'!AK$82)</f>
        <v>0</v>
      </c>
      <c r="AL184">
        <f>AK184*(1+'RAW data extract'!AL$82)</f>
        <v>0</v>
      </c>
      <c r="AM184">
        <f>AL184*(1+'RAW data extract'!AM$82)</f>
        <v>0</v>
      </c>
      <c r="AN184">
        <f>AM184*(1+'RAW data extract'!AN$82)</f>
        <v>0</v>
      </c>
      <c r="AO184">
        <f>AN184*(1+'RAW data extract'!AO$82)</f>
        <v>0</v>
      </c>
      <c r="AP184">
        <f>AO184*(1+'RAW data extract'!AP$82)</f>
        <v>0</v>
      </c>
      <c r="AQ184">
        <f>AP184*(1+'RAW data extract'!AQ$82)</f>
        <v>0</v>
      </c>
      <c r="AR184">
        <f>AQ184*(1+'RAW data extract'!AR$82)</f>
        <v>0</v>
      </c>
      <c r="AS184">
        <f>AR184*(1+'RAW data extract'!AS$82)</f>
        <v>0</v>
      </c>
      <c r="AT184">
        <f>AS184*(1+'RAW data extract'!AT$82)</f>
        <v>0</v>
      </c>
      <c r="AU184">
        <f>AT184*(1+'RAW data extract'!AU$82)</f>
        <v>0</v>
      </c>
      <c r="AV184">
        <f>AU184*(1+'RAW data extract'!AV$82)</f>
        <v>0</v>
      </c>
      <c r="AW184">
        <f>AV184*(1+'RAW data extract'!AW$82)</f>
        <v>0</v>
      </c>
      <c r="AX184">
        <f>AW184*(1+'RAW data extract'!AX$82)</f>
        <v>0</v>
      </c>
      <c r="AY184">
        <f>AX184*(1+'RAW data extract'!AY$82)</f>
        <v>0</v>
      </c>
      <c r="AZ184">
        <f>AY184*(1+'RAW data extract'!AZ$82)</f>
        <v>0</v>
      </c>
      <c r="BA184">
        <f>AZ184*(1+'RAW data extract'!BA$82)</f>
        <v>0</v>
      </c>
      <c r="BB184">
        <f>BA184*(1+'RAW data extract'!BB$82)</f>
        <v>0</v>
      </c>
      <c r="BC184">
        <f>BB184*(1+'RAW data extract'!BC$82)</f>
        <v>0</v>
      </c>
      <c r="BD184">
        <f>BC184*(1+'RAW data extract'!BD$82)</f>
        <v>0</v>
      </c>
      <c r="BE184">
        <f>BD184*(1+'RAW data extract'!BE$82)</f>
        <v>0</v>
      </c>
      <c r="BF184">
        <f>BE184*(1+'RAW data extract'!BF$82)</f>
        <v>0</v>
      </c>
      <c r="BG184">
        <f>BF184*(1+'RAW data extract'!BG$82)</f>
        <v>0</v>
      </c>
      <c r="BH184">
        <f>BG184*(1+'RAW data extract'!BH$82)</f>
        <v>0</v>
      </c>
    </row>
    <row r="185" spans="1:60" x14ac:dyDescent="0.3">
      <c r="A185" s="4" t="s">
        <v>9</v>
      </c>
      <c r="B185" s="4" t="s">
        <v>10</v>
      </c>
      <c r="C185" s="4" t="s">
        <v>10</v>
      </c>
      <c r="D185" s="4" t="s">
        <v>44</v>
      </c>
      <c r="E185" s="4" t="s">
        <v>13</v>
      </c>
      <c r="F185" s="4" t="s">
        <v>14</v>
      </c>
      <c r="G185" s="4" t="s">
        <v>14</v>
      </c>
      <c r="H185" s="4" t="s">
        <v>15</v>
      </c>
      <c r="I185" s="4" t="s">
        <v>16</v>
      </c>
      <c r="J185" s="8">
        <f>SUMIFS('Eurostat comsumption'!J$2:J$185,'Eurostat comsumption'!$C$2:$C$185,$C185,'Eurostat comsumption'!$D$2:$D$185,$D185)</f>
        <v>0</v>
      </c>
      <c r="K185" s="8">
        <f>SUMIFS('Eurostat comsumption'!K$2:K$185,'Eurostat comsumption'!$C$2:$C$185,$C185,'Eurostat comsumption'!$D$2:$D$185,$D185)</f>
        <v>0</v>
      </c>
      <c r="L185" s="8">
        <f>SUMIFS('Eurostat comsumption'!L$2:L$185,'Eurostat comsumption'!$C$2:$C$185,$C185,'Eurostat comsumption'!$D$2:$D$185,$D185)</f>
        <v>0</v>
      </c>
      <c r="M185" s="8">
        <f>SUMIFS('Eurostat comsumption'!M$2:M$185,'Eurostat comsumption'!$C$2:$C$185,$C185,'Eurostat comsumption'!$D$2:$D$185,$D185)</f>
        <v>0</v>
      </c>
      <c r="N185" s="8">
        <f>SUMIFS('Eurostat comsumption'!N$2:N$185,'Eurostat comsumption'!$C$2:$C$185,$C185,'Eurostat comsumption'!$D$2:$D$185,$D185)</f>
        <v>0</v>
      </c>
      <c r="O185" s="8">
        <f>SUMIFS('Eurostat comsumption'!O$2:O$185,'Eurostat comsumption'!$C$2:$C$185,$C185,'Eurostat comsumption'!$D$2:$D$185,$D185)</f>
        <v>0</v>
      </c>
      <c r="P185" s="8">
        <f>SUMIFS('Eurostat comsumption'!P$2:P$185,'Eurostat comsumption'!$C$2:$C$185,$C185,'Eurostat comsumption'!$D$2:$D$185,$D185)</f>
        <v>0</v>
      </c>
      <c r="Q185" s="8">
        <f>SUMIFS('Eurostat comsumption'!Q$2:Q$185,'Eurostat comsumption'!$C$2:$C$185,$C185,'Eurostat comsumption'!$D$2:$D$185,$D185)</f>
        <v>0</v>
      </c>
      <c r="R185" s="8">
        <f>SUMIFS('Eurostat comsumption'!R$2:R$185,'Eurostat comsumption'!$C$2:$C$185,$C185,'Eurostat comsumption'!$D$2:$D$185,$D185)</f>
        <v>0</v>
      </c>
      <c r="S185" s="8">
        <f>SUMIFS('Eurostat comsumption'!S$2:S$185,'Eurostat comsumption'!$C$2:$C$185,$C185,'Eurostat comsumption'!$D$2:$D$185,$D185)</f>
        <v>0</v>
      </c>
      <c r="T185" s="8">
        <f>SUMIFS('Eurostat comsumption'!T$2:T$185,'Eurostat comsumption'!$C$2:$C$185,$C185,'Eurostat comsumption'!$D$2:$D$185,$D185)</f>
        <v>0</v>
      </c>
      <c r="U185" s="8">
        <f>SUMIFS('Eurostat comsumption'!U$2:U$185,'Eurostat comsumption'!$C$2:$C$185,$C185,'Eurostat comsumption'!$D$2:$D$185,$D185)</f>
        <v>0</v>
      </c>
      <c r="V185" s="8">
        <f>SUMIFS('Eurostat comsumption'!V$2:V$185,'Eurostat comsumption'!$C$2:$C$185,$C185,'Eurostat comsumption'!$D$2:$D$185,$D185)</f>
        <v>0</v>
      </c>
      <c r="W185" s="8">
        <f>SUMIFS('Eurostat comsumption'!W$2:W$185,'Eurostat comsumption'!$C$2:$C$185,$C185,'Eurostat comsumption'!$D$2:$D$185,$D185)</f>
        <v>0</v>
      </c>
      <c r="X185" s="8">
        <f>SUMIFS('Eurostat comsumption'!X$2:X$185,'Eurostat comsumption'!$C$2:$C$185,$C185,'Eurostat comsumption'!$D$2:$D$185,$D185)</f>
        <v>0</v>
      </c>
      <c r="Y185" s="8">
        <f>SUMIFS('Eurostat comsumption'!Y$2:Y$185,'Eurostat comsumption'!$C$2:$C$185,$C185,'Eurostat comsumption'!$D$2:$D$185,$D185)</f>
        <v>0</v>
      </c>
      <c r="Z185" s="8">
        <f>SUMIFS('Eurostat comsumption'!Z$2:Z$185,'Eurostat comsumption'!$C$2:$C$185,$C185,'Eurostat comsumption'!$D$2:$D$185,$D185)</f>
        <v>0</v>
      </c>
      <c r="AA185">
        <f>Z185*(1+'RAW data extract'!AA$82)</f>
        <v>0</v>
      </c>
      <c r="AB185">
        <f>AA185*(1+'RAW data extract'!AB$82)</f>
        <v>0</v>
      </c>
      <c r="AC185">
        <f>AB185*(1+'RAW data extract'!AC$82)</f>
        <v>0</v>
      </c>
      <c r="AD185">
        <f>AC185*(1+'RAW data extract'!AD$82)</f>
        <v>0</v>
      </c>
      <c r="AE185">
        <f>AD185*(1+'RAW data extract'!AE$82)</f>
        <v>0</v>
      </c>
      <c r="AF185">
        <f>AE185*(1+'RAW data extract'!AF$82)</f>
        <v>0</v>
      </c>
      <c r="AG185">
        <f>AF185*(1+'RAW data extract'!AG$82)</f>
        <v>0</v>
      </c>
      <c r="AH185">
        <f>AG185*(1+'RAW data extract'!AH$82)</f>
        <v>0</v>
      </c>
      <c r="AI185">
        <f>AH185*(1+'RAW data extract'!AI$82)</f>
        <v>0</v>
      </c>
      <c r="AJ185">
        <f>AI185*(1+'RAW data extract'!AJ$82)</f>
        <v>0</v>
      </c>
      <c r="AK185">
        <f>AJ185*(1+'RAW data extract'!AK$82)</f>
        <v>0</v>
      </c>
      <c r="AL185">
        <f>AK185*(1+'RAW data extract'!AL$82)</f>
        <v>0</v>
      </c>
      <c r="AM185">
        <f>AL185*(1+'RAW data extract'!AM$82)</f>
        <v>0</v>
      </c>
      <c r="AN185">
        <f>AM185*(1+'RAW data extract'!AN$82)</f>
        <v>0</v>
      </c>
      <c r="AO185">
        <f>AN185*(1+'RAW data extract'!AO$82)</f>
        <v>0</v>
      </c>
      <c r="AP185">
        <f>AO185*(1+'RAW data extract'!AP$82)</f>
        <v>0</v>
      </c>
      <c r="AQ185">
        <f>AP185*(1+'RAW data extract'!AQ$82)</f>
        <v>0</v>
      </c>
      <c r="AR185">
        <f>AQ185*(1+'RAW data extract'!AR$82)</f>
        <v>0</v>
      </c>
      <c r="AS185">
        <f>AR185*(1+'RAW data extract'!AS$82)</f>
        <v>0</v>
      </c>
      <c r="AT185">
        <f>AS185*(1+'RAW data extract'!AT$82)</f>
        <v>0</v>
      </c>
      <c r="AU185">
        <f>AT185*(1+'RAW data extract'!AU$82)</f>
        <v>0</v>
      </c>
      <c r="AV185">
        <f>AU185*(1+'RAW data extract'!AV$82)</f>
        <v>0</v>
      </c>
      <c r="AW185">
        <f>AV185*(1+'RAW data extract'!AW$82)</f>
        <v>0</v>
      </c>
      <c r="AX185">
        <f>AW185*(1+'RAW data extract'!AX$82)</f>
        <v>0</v>
      </c>
      <c r="AY185">
        <f>AX185*(1+'RAW data extract'!AY$82)</f>
        <v>0</v>
      </c>
      <c r="AZ185">
        <f>AY185*(1+'RAW data extract'!AZ$82)</f>
        <v>0</v>
      </c>
      <c r="BA185">
        <f>AZ185*(1+'RAW data extract'!BA$82)</f>
        <v>0</v>
      </c>
      <c r="BB185">
        <f>BA185*(1+'RAW data extract'!BB$82)</f>
        <v>0</v>
      </c>
      <c r="BC185">
        <f>BB185*(1+'RAW data extract'!BC$82)</f>
        <v>0</v>
      </c>
      <c r="BD185">
        <f>BC185*(1+'RAW data extract'!BD$82)</f>
        <v>0</v>
      </c>
      <c r="BE185">
        <f>BD185*(1+'RAW data extract'!BE$82)</f>
        <v>0</v>
      </c>
      <c r="BF185">
        <f>BE185*(1+'RAW data extract'!BF$82)</f>
        <v>0</v>
      </c>
      <c r="BG185">
        <f>BF185*(1+'RAW data extract'!BG$82)</f>
        <v>0</v>
      </c>
      <c r="BH185">
        <f>BG185*(1+'RAW data extract'!BH$82)</f>
        <v>0</v>
      </c>
    </row>
  </sheetData>
  <autoFilter ref="A1:BH185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F8" sqref="F8"/>
    </sheetView>
  </sheetViews>
  <sheetFormatPr baseColWidth="10" defaultRowHeight="14.4" x14ac:dyDescent="0.3"/>
  <sheetData>
    <row r="1" spans="2:7" x14ac:dyDescent="0.3">
      <c r="B1" s="2" t="s">
        <v>11</v>
      </c>
      <c r="C1" t="s">
        <v>68</v>
      </c>
      <c r="F1" t="s">
        <v>12</v>
      </c>
      <c r="G1" t="s">
        <v>50</v>
      </c>
    </row>
    <row r="2" spans="2:7" x14ac:dyDescent="0.3">
      <c r="B2" s="2" t="s">
        <v>23</v>
      </c>
      <c r="C2" t="s">
        <v>60</v>
      </c>
      <c r="F2" t="s">
        <v>17</v>
      </c>
      <c r="G2" t="s">
        <v>56</v>
      </c>
    </row>
    <row r="3" spans="2:7" x14ac:dyDescent="0.3">
      <c r="B3" s="2" t="s">
        <v>24</v>
      </c>
      <c r="C3" t="s">
        <v>68</v>
      </c>
      <c r="F3" t="s">
        <v>22</v>
      </c>
      <c r="G3" t="s">
        <v>54</v>
      </c>
    </row>
    <row r="4" spans="2:7" x14ac:dyDescent="0.3">
      <c r="B4" s="2" t="s">
        <v>43</v>
      </c>
      <c r="C4" t="s">
        <v>68</v>
      </c>
      <c r="F4" t="s">
        <v>19</v>
      </c>
      <c r="G4" t="s">
        <v>55</v>
      </c>
    </row>
    <row r="5" spans="2:7" x14ac:dyDescent="0.3">
      <c r="B5" s="2" t="s">
        <v>25</v>
      </c>
      <c r="C5" t="s">
        <v>68</v>
      </c>
      <c r="F5" t="s">
        <v>21</v>
      </c>
      <c r="G5" t="s">
        <v>58</v>
      </c>
    </row>
    <row r="6" spans="2:7" x14ac:dyDescent="0.3">
      <c r="B6" s="2" t="s">
        <v>26</v>
      </c>
      <c r="C6" t="s">
        <v>68</v>
      </c>
      <c r="F6" t="s">
        <v>20</v>
      </c>
      <c r="G6" t="s">
        <v>57</v>
      </c>
    </row>
    <row r="7" spans="2:7" x14ac:dyDescent="0.3">
      <c r="B7" s="2" t="s">
        <v>27</v>
      </c>
      <c r="C7" t="s">
        <v>68</v>
      </c>
      <c r="F7" s="2" t="s">
        <v>44</v>
      </c>
      <c r="G7" t="s">
        <v>67</v>
      </c>
    </row>
    <row r="8" spans="2:7" x14ac:dyDescent="0.3">
      <c r="B8" s="2" t="s">
        <v>28</v>
      </c>
      <c r="C8" t="s">
        <v>65</v>
      </c>
      <c r="F8" s="2" t="s">
        <v>18</v>
      </c>
    </row>
    <row r="9" spans="2:7" x14ac:dyDescent="0.3">
      <c r="B9" s="2" t="s">
        <v>29</v>
      </c>
      <c r="C9" t="s">
        <v>61</v>
      </c>
    </row>
    <row r="10" spans="2:7" x14ac:dyDescent="0.3">
      <c r="B10" s="2" t="s">
        <v>30</v>
      </c>
      <c r="C10" t="s">
        <v>68</v>
      </c>
    </row>
    <row r="11" spans="2:7" x14ac:dyDescent="0.3">
      <c r="B11" s="2" t="s">
        <v>31</v>
      </c>
      <c r="C11" t="s">
        <v>68</v>
      </c>
    </row>
    <row r="12" spans="2:7" x14ac:dyDescent="0.3">
      <c r="B12" s="2" t="s">
        <v>32</v>
      </c>
      <c r="C12" t="s">
        <v>64</v>
      </c>
    </row>
    <row r="13" spans="2:7" x14ac:dyDescent="0.3">
      <c r="B13" s="2" t="s">
        <v>33</v>
      </c>
      <c r="C13" t="s">
        <v>68</v>
      </c>
    </row>
    <row r="14" spans="2:7" x14ac:dyDescent="0.3">
      <c r="B14" s="2" t="s">
        <v>34</v>
      </c>
      <c r="C14" t="s">
        <v>53</v>
      </c>
    </row>
    <row r="15" spans="2:7" x14ac:dyDescent="0.3">
      <c r="B15" s="2" t="s">
        <v>35</v>
      </c>
      <c r="C15" t="s">
        <v>68</v>
      </c>
    </row>
    <row r="16" spans="2:7" x14ac:dyDescent="0.3">
      <c r="B16" s="2" t="s">
        <v>36</v>
      </c>
      <c r="C16" t="s">
        <v>66</v>
      </c>
    </row>
    <row r="17" spans="2:3" x14ac:dyDescent="0.3">
      <c r="B17" s="2" t="s">
        <v>37</v>
      </c>
      <c r="C17" t="s">
        <v>68</v>
      </c>
    </row>
    <row r="18" spans="2:3" x14ac:dyDescent="0.3">
      <c r="B18" s="2" t="s">
        <v>38</v>
      </c>
      <c r="C18" t="s">
        <v>68</v>
      </c>
    </row>
    <row r="19" spans="2:3" x14ac:dyDescent="0.3">
      <c r="B19" s="2" t="s">
        <v>39</v>
      </c>
      <c r="C19" t="s">
        <v>68</v>
      </c>
    </row>
    <row r="20" spans="2:3" x14ac:dyDescent="0.3">
      <c r="B20" s="2" t="s">
        <v>40</v>
      </c>
      <c r="C20" t="s">
        <v>68</v>
      </c>
    </row>
    <row r="21" spans="2:3" x14ac:dyDescent="0.3">
      <c r="B21" s="2" t="s">
        <v>41</v>
      </c>
      <c r="C21" t="s">
        <v>62</v>
      </c>
    </row>
    <row r="22" spans="2:3" x14ac:dyDescent="0.3">
      <c r="B22" s="2" t="s">
        <v>42</v>
      </c>
      <c r="C22" t="s">
        <v>68</v>
      </c>
    </row>
    <row r="23" spans="2:3" x14ac:dyDescent="0.3">
      <c r="B23" s="2" t="s">
        <v>10</v>
      </c>
      <c r="C23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opLeftCell="A161" workbookViewId="0">
      <selection activeCell="J3" sqref="J3"/>
    </sheetView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73</v>
      </c>
      <c r="I2" t="s">
        <v>16</v>
      </c>
      <c r="J2">
        <v>6975.2</v>
      </c>
      <c r="K2">
        <v>7455.8</v>
      </c>
      <c r="L2">
        <v>8005.5</v>
      </c>
      <c r="M2">
        <v>8516.9</v>
      </c>
      <c r="N2">
        <v>8716.1</v>
      </c>
      <c r="O2">
        <v>9034.1</v>
      </c>
      <c r="P2">
        <v>8915.6</v>
      </c>
      <c r="Q2">
        <v>9105.4</v>
      </c>
      <c r="R2">
        <v>8732.4</v>
      </c>
      <c r="S2">
        <v>8467.4</v>
      </c>
      <c r="T2">
        <v>8743</v>
      </c>
      <c r="U2">
        <v>8569.1</v>
      </c>
      <c r="V2">
        <v>8469.2000000000007</v>
      </c>
      <c r="W2">
        <v>8825.7000000000007</v>
      </c>
      <c r="X2">
        <v>8721.7999999999993</v>
      </c>
      <c r="Y2">
        <v>9023.9</v>
      </c>
      <c r="Z2">
        <v>9187.2999999999993</v>
      </c>
    </row>
    <row r="3" spans="1:26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73</v>
      </c>
      <c r="I3" t="s">
        <v>16</v>
      </c>
      <c r="J3">
        <v>145.69999999999999</v>
      </c>
      <c r="K3">
        <v>214.2</v>
      </c>
      <c r="L3">
        <v>119.4</v>
      </c>
      <c r="M3">
        <v>160</v>
      </c>
      <c r="N3">
        <v>160.6</v>
      </c>
      <c r="O3">
        <v>155</v>
      </c>
      <c r="P3">
        <v>201.2</v>
      </c>
      <c r="Q3">
        <v>212</v>
      </c>
      <c r="R3">
        <v>203.7</v>
      </c>
      <c r="S3">
        <v>195.7</v>
      </c>
      <c r="T3">
        <v>208.6</v>
      </c>
      <c r="U3">
        <v>256.5</v>
      </c>
      <c r="V3">
        <v>210.29999999999998</v>
      </c>
      <c r="W3">
        <v>277.3</v>
      </c>
      <c r="X3">
        <v>234.4</v>
      </c>
      <c r="Y3">
        <v>269.2</v>
      </c>
      <c r="Z3">
        <v>257.7</v>
      </c>
    </row>
    <row r="4" spans="1:26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73</v>
      </c>
      <c r="I4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73</v>
      </c>
      <c r="I5" t="s">
        <v>16</v>
      </c>
      <c r="J5">
        <v>297.7</v>
      </c>
      <c r="K5">
        <v>291.3</v>
      </c>
      <c r="L5">
        <v>281.3</v>
      </c>
      <c r="M5">
        <v>296</v>
      </c>
      <c r="N5">
        <v>301.5</v>
      </c>
      <c r="O5">
        <v>294.3</v>
      </c>
      <c r="P5">
        <v>302.3</v>
      </c>
      <c r="Q5">
        <v>299.10000000000002</v>
      </c>
      <c r="R5">
        <v>297.89999999999998</v>
      </c>
      <c r="S5">
        <v>283.39999999999998</v>
      </c>
      <c r="T5">
        <v>276.2</v>
      </c>
      <c r="U5">
        <v>269.3</v>
      </c>
      <c r="V5">
        <v>263.60000000000002</v>
      </c>
      <c r="W5">
        <v>267.3</v>
      </c>
      <c r="X5">
        <v>263.60000000000002</v>
      </c>
      <c r="Y5">
        <v>267.8</v>
      </c>
      <c r="Z5">
        <v>269</v>
      </c>
    </row>
    <row r="6" spans="1:26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73</v>
      </c>
      <c r="I6" t="s">
        <v>16</v>
      </c>
      <c r="J6">
        <v>15.7</v>
      </c>
      <c r="K6">
        <v>17.3</v>
      </c>
      <c r="L6">
        <v>18.3</v>
      </c>
      <c r="M6">
        <v>18.7</v>
      </c>
      <c r="N6">
        <v>18.3</v>
      </c>
      <c r="O6">
        <v>48.9</v>
      </c>
      <c r="P6">
        <v>253.4</v>
      </c>
      <c r="Q6">
        <v>322.39999999999998</v>
      </c>
      <c r="R6">
        <v>395.5</v>
      </c>
      <c r="S6">
        <v>511</v>
      </c>
      <c r="T6">
        <v>495.4</v>
      </c>
      <c r="U6">
        <v>497.29999999999995</v>
      </c>
      <c r="V6">
        <v>488.59999999999997</v>
      </c>
      <c r="W6">
        <v>494.2</v>
      </c>
      <c r="X6">
        <v>587.1</v>
      </c>
      <c r="Y6">
        <v>645.20000000000005</v>
      </c>
      <c r="Z6">
        <v>532.20000000000005</v>
      </c>
    </row>
    <row r="7" spans="1:26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73</v>
      </c>
      <c r="I7" t="s">
        <v>16</v>
      </c>
      <c r="J7">
        <v>0.7</v>
      </c>
      <c r="K7">
        <v>0.7</v>
      </c>
      <c r="L7">
        <v>0.7</v>
      </c>
      <c r="M7">
        <v>0.7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73</v>
      </c>
      <c r="I8" t="s">
        <v>16</v>
      </c>
      <c r="J8">
        <v>6515.4</v>
      </c>
      <c r="K8">
        <v>6932.3</v>
      </c>
      <c r="L8">
        <v>7585.9</v>
      </c>
      <c r="M8">
        <v>8041.5</v>
      </c>
      <c r="N8">
        <v>8235.7000000000007</v>
      </c>
      <c r="O8">
        <v>8536</v>
      </c>
      <c r="P8">
        <v>8158.6</v>
      </c>
      <c r="Q8">
        <v>8271.9</v>
      </c>
      <c r="R8">
        <v>7835.4</v>
      </c>
      <c r="S8">
        <v>7477.3</v>
      </c>
      <c r="T8">
        <v>7762.8</v>
      </c>
      <c r="U8">
        <v>7546</v>
      </c>
      <c r="V8">
        <v>7506.6</v>
      </c>
      <c r="W8">
        <v>7787</v>
      </c>
      <c r="X8">
        <v>7636.7</v>
      </c>
      <c r="Y8">
        <v>7841.8</v>
      </c>
      <c r="Z8">
        <v>8128.4</v>
      </c>
    </row>
    <row r="9" spans="1:26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73</v>
      </c>
      <c r="I9" t="s">
        <v>16</v>
      </c>
      <c r="J9">
        <v>9660.6</v>
      </c>
      <c r="K9">
        <v>9544.2999999999993</v>
      </c>
      <c r="L9">
        <v>9645.2999999999993</v>
      </c>
      <c r="M9">
        <v>10135.9</v>
      </c>
      <c r="N9">
        <v>10289.9</v>
      </c>
      <c r="O9">
        <v>9948.4</v>
      </c>
      <c r="P9">
        <v>10026</v>
      </c>
      <c r="Q9">
        <v>10404.200000000001</v>
      </c>
      <c r="R9">
        <v>10450.200000000001</v>
      </c>
      <c r="S9">
        <v>10260.5</v>
      </c>
      <c r="T9">
        <v>10344.700000000001</v>
      </c>
      <c r="U9">
        <v>10331.1</v>
      </c>
      <c r="V9">
        <v>9915</v>
      </c>
      <c r="W9">
        <v>9701.9</v>
      </c>
      <c r="X9">
        <v>9897.7999999999993</v>
      </c>
      <c r="Y9">
        <v>10440.200000000001</v>
      </c>
      <c r="Z9">
        <v>10514.2</v>
      </c>
    </row>
    <row r="10" spans="1:26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73</v>
      </c>
      <c r="I10" t="s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81.8</v>
      </c>
      <c r="U10">
        <v>73.900000000000006</v>
      </c>
      <c r="V10">
        <v>52.1</v>
      </c>
      <c r="W10">
        <v>54.7</v>
      </c>
      <c r="X10">
        <v>27</v>
      </c>
      <c r="Y10">
        <v>46.7</v>
      </c>
      <c r="Z10">
        <v>37.9</v>
      </c>
    </row>
    <row r="11" spans="1:26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73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73</v>
      </c>
      <c r="I12" t="s">
        <v>16</v>
      </c>
      <c r="J12">
        <v>124.1</v>
      </c>
      <c r="K12">
        <v>126.1</v>
      </c>
      <c r="L12">
        <v>125.2</v>
      </c>
      <c r="M12">
        <v>128.5</v>
      </c>
      <c r="N12">
        <v>129.69999999999999</v>
      </c>
      <c r="O12">
        <v>145.69999999999999</v>
      </c>
      <c r="P12">
        <v>138.30000000000001</v>
      </c>
      <c r="Q12">
        <v>144</v>
      </c>
      <c r="R12">
        <v>148.19999999999999</v>
      </c>
      <c r="S12">
        <v>151.5</v>
      </c>
      <c r="T12">
        <v>149.30000000000001</v>
      </c>
      <c r="U12">
        <v>140.19999999999999</v>
      </c>
      <c r="V12">
        <v>135.9</v>
      </c>
      <c r="W12">
        <v>145</v>
      </c>
      <c r="X12">
        <v>134.9</v>
      </c>
      <c r="Y12">
        <v>136.30000000000001</v>
      </c>
      <c r="Z12">
        <v>140.19999999999999</v>
      </c>
    </row>
    <row r="13" spans="1:26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73</v>
      </c>
      <c r="I13" t="s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135</v>
      </c>
      <c r="T13">
        <v>365.9</v>
      </c>
      <c r="U13">
        <v>354.5</v>
      </c>
      <c r="V13">
        <v>352.4</v>
      </c>
      <c r="W13">
        <v>349.7</v>
      </c>
      <c r="X13">
        <v>419.2</v>
      </c>
      <c r="Y13">
        <v>261.2</v>
      </c>
      <c r="Z13">
        <v>441.3</v>
      </c>
    </row>
    <row r="14" spans="1:26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73</v>
      </c>
      <c r="I14" t="s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73</v>
      </c>
      <c r="I15" t="s">
        <v>16</v>
      </c>
      <c r="J15">
        <v>9536.5</v>
      </c>
      <c r="K15">
        <v>9418.1</v>
      </c>
      <c r="L15">
        <v>9520.1</v>
      </c>
      <c r="M15">
        <v>10007.4</v>
      </c>
      <c r="N15">
        <v>10160.200000000001</v>
      </c>
      <c r="O15">
        <v>9802.7000000000007</v>
      </c>
      <c r="P15">
        <v>9887.7000000000007</v>
      </c>
      <c r="Q15">
        <v>10260.200000000001</v>
      </c>
      <c r="R15">
        <v>10302</v>
      </c>
      <c r="S15">
        <v>9974</v>
      </c>
      <c r="T15">
        <v>9747.7000000000007</v>
      </c>
      <c r="U15">
        <v>9762.5</v>
      </c>
      <c r="V15">
        <v>9374.5</v>
      </c>
      <c r="W15">
        <v>9152.5</v>
      </c>
      <c r="X15">
        <v>9316.7000000000007</v>
      </c>
      <c r="Y15">
        <v>9996.1</v>
      </c>
      <c r="Z15">
        <v>9894.7000000000007</v>
      </c>
    </row>
    <row r="16" spans="1:26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73</v>
      </c>
      <c r="I16" t="s">
        <v>16</v>
      </c>
      <c r="J16">
        <v>2012.6</v>
      </c>
      <c r="K16">
        <v>2087.4</v>
      </c>
      <c r="L16">
        <v>2189.8000000000002</v>
      </c>
      <c r="M16">
        <v>2402.6999999999998</v>
      </c>
      <c r="N16">
        <v>2572.6</v>
      </c>
      <c r="O16">
        <v>2902.4</v>
      </c>
      <c r="P16">
        <v>3036</v>
      </c>
      <c r="Q16">
        <v>2948.8</v>
      </c>
      <c r="R16">
        <v>3095.8</v>
      </c>
      <c r="S16">
        <v>2913.5</v>
      </c>
      <c r="T16">
        <v>2862.2</v>
      </c>
      <c r="U16">
        <v>2929.4</v>
      </c>
      <c r="V16">
        <v>3077.7</v>
      </c>
      <c r="W16">
        <v>2787.7</v>
      </c>
      <c r="X16">
        <v>3107.2</v>
      </c>
      <c r="Y16">
        <v>3402.2</v>
      </c>
      <c r="Z16">
        <v>3491.9</v>
      </c>
    </row>
    <row r="17" spans="1:26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73</v>
      </c>
      <c r="I17" t="s">
        <v>16</v>
      </c>
      <c r="J17">
        <v>164.5</v>
      </c>
      <c r="K17">
        <v>138</v>
      </c>
      <c r="L17">
        <v>139</v>
      </c>
      <c r="M17">
        <v>87.5</v>
      </c>
      <c r="N17">
        <v>140.30000000000001</v>
      </c>
      <c r="O17">
        <v>235.1</v>
      </c>
      <c r="P17">
        <v>253.1</v>
      </c>
      <c r="Q17">
        <v>299.10000000000002</v>
      </c>
      <c r="R17">
        <v>293.2</v>
      </c>
      <c r="S17">
        <v>188.7</v>
      </c>
      <c r="T17">
        <v>206.7</v>
      </c>
      <c r="U17">
        <v>264.39999999999998</v>
      </c>
      <c r="V17">
        <v>268.3</v>
      </c>
      <c r="W17">
        <v>260.8</v>
      </c>
      <c r="X17">
        <v>267.8</v>
      </c>
      <c r="Y17">
        <v>238.5</v>
      </c>
      <c r="Z17">
        <v>230</v>
      </c>
    </row>
    <row r="18" spans="1:26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73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73</v>
      </c>
      <c r="I19" t="s">
        <v>16</v>
      </c>
      <c r="J19">
        <v>44.6</v>
      </c>
      <c r="K19">
        <v>43</v>
      </c>
      <c r="L19">
        <v>42</v>
      </c>
      <c r="M19">
        <v>39.6</v>
      </c>
      <c r="N19">
        <v>42.8</v>
      </c>
      <c r="O19">
        <v>43</v>
      </c>
      <c r="P19">
        <v>40.1</v>
      </c>
      <c r="Q19">
        <v>38.799999999999997</v>
      </c>
      <c r="R19">
        <v>36.5</v>
      </c>
      <c r="S19">
        <v>40.200000000000003</v>
      </c>
      <c r="T19">
        <v>34.299999999999997</v>
      </c>
      <c r="U19">
        <v>31.6</v>
      </c>
      <c r="V19">
        <v>26</v>
      </c>
      <c r="W19">
        <v>23.8</v>
      </c>
      <c r="X19">
        <v>26.3</v>
      </c>
      <c r="Y19">
        <v>30.3</v>
      </c>
      <c r="Z19">
        <v>30.4</v>
      </c>
    </row>
    <row r="20" spans="1:26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73</v>
      </c>
      <c r="I20" t="s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5.4</v>
      </c>
      <c r="Q20">
        <v>2.2999999999999998</v>
      </c>
      <c r="R20">
        <v>4.2</v>
      </c>
      <c r="S20">
        <v>3.7</v>
      </c>
      <c r="T20">
        <v>13.4</v>
      </c>
      <c r="U20">
        <v>17.2</v>
      </c>
      <c r="V20">
        <v>85.9</v>
      </c>
      <c r="W20">
        <v>104.3</v>
      </c>
      <c r="X20">
        <v>110.7</v>
      </c>
      <c r="Y20">
        <v>146.19999999999999</v>
      </c>
      <c r="Z20">
        <v>163.1</v>
      </c>
    </row>
    <row r="21" spans="1:26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73</v>
      </c>
      <c r="I21" t="s">
        <v>16</v>
      </c>
      <c r="J21">
        <v>0</v>
      </c>
      <c r="K21">
        <v>0</v>
      </c>
      <c r="L21">
        <v>0</v>
      </c>
      <c r="M21">
        <v>0</v>
      </c>
      <c r="N21">
        <v>0.5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73</v>
      </c>
      <c r="I22" t="s">
        <v>16</v>
      </c>
      <c r="J22">
        <v>1803.5</v>
      </c>
      <c r="K22">
        <v>1906.4</v>
      </c>
      <c r="L22">
        <v>2008.7</v>
      </c>
      <c r="M22">
        <v>2275.6</v>
      </c>
      <c r="N22">
        <v>2389</v>
      </c>
      <c r="O22">
        <v>2624.4</v>
      </c>
      <c r="P22">
        <v>2737.5</v>
      </c>
      <c r="Q22">
        <v>2608.6999999999998</v>
      </c>
      <c r="R22">
        <v>2761.9</v>
      </c>
      <c r="S22">
        <v>2680.9</v>
      </c>
      <c r="T22">
        <v>2607.6999999999998</v>
      </c>
      <c r="U22">
        <v>2616.1999999999998</v>
      </c>
      <c r="V22">
        <v>2697.5</v>
      </c>
      <c r="W22">
        <v>2398.9</v>
      </c>
      <c r="X22">
        <v>2702.4</v>
      </c>
      <c r="Y22">
        <v>2987.3</v>
      </c>
      <c r="Z22">
        <v>3068.3</v>
      </c>
    </row>
    <row r="23" spans="1:26" x14ac:dyDescent="0.3">
      <c r="A23" t="s">
        <v>9</v>
      </c>
      <c r="B23" t="s">
        <v>10</v>
      </c>
      <c r="C23" t="s">
        <v>25</v>
      </c>
      <c r="D23" t="s">
        <v>12</v>
      </c>
      <c r="E23" t="s">
        <v>13</v>
      </c>
      <c r="F23" t="s">
        <v>14</v>
      </c>
      <c r="G23" t="s">
        <v>14</v>
      </c>
      <c r="H23" t="s">
        <v>73</v>
      </c>
      <c r="I23" t="s">
        <v>16</v>
      </c>
      <c r="J23">
        <v>4368.2</v>
      </c>
      <c r="K23">
        <v>4578.5</v>
      </c>
      <c r="L23">
        <v>4780.5</v>
      </c>
      <c r="M23">
        <v>5410.6</v>
      </c>
      <c r="N23">
        <v>5693</v>
      </c>
      <c r="O23">
        <v>6095.1</v>
      </c>
      <c r="P23">
        <v>6334.8</v>
      </c>
      <c r="Q23">
        <v>6680.8</v>
      </c>
      <c r="R23">
        <v>6715.6</v>
      </c>
      <c r="S23">
        <v>6595</v>
      </c>
      <c r="T23">
        <v>6229.5</v>
      </c>
      <c r="U23">
        <v>6245.9</v>
      </c>
      <c r="V23">
        <v>6082.6</v>
      </c>
      <c r="W23">
        <v>6022.1</v>
      </c>
      <c r="X23">
        <v>6241.4</v>
      </c>
      <c r="Y23">
        <v>6490</v>
      </c>
      <c r="Z23">
        <v>6733.6</v>
      </c>
    </row>
    <row r="24" spans="1:26" x14ac:dyDescent="0.3">
      <c r="A24" t="s">
        <v>9</v>
      </c>
      <c r="B24" t="s">
        <v>10</v>
      </c>
      <c r="C24" t="s">
        <v>25</v>
      </c>
      <c r="D24" t="s">
        <v>17</v>
      </c>
      <c r="E24" t="s">
        <v>13</v>
      </c>
      <c r="F24" t="s">
        <v>14</v>
      </c>
      <c r="G24" t="s">
        <v>14</v>
      </c>
      <c r="H24" t="s">
        <v>73</v>
      </c>
      <c r="I24" t="s">
        <v>16</v>
      </c>
      <c r="J24">
        <v>29.2</v>
      </c>
      <c r="K24">
        <v>30.6</v>
      </c>
      <c r="L24">
        <v>33.200000000000003</v>
      </c>
      <c r="M24">
        <v>32.5</v>
      </c>
      <c r="N24">
        <v>34.9</v>
      </c>
      <c r="O24">
        <v>38.700000000000003</v>
      </c>
      <c r="P24">
        <v>43.9</v>
      </c>
      <c r="Q24">
        <v>56.2</v>
      </c>
      <c r="R24">
        <v>68.7</v>
      </c>
      <c r="S24">
        <v>72.2</v>
      </c>
      <c r="T24">
        <v>74</v>
      </c>
      <c r="U24">
        <v>73</v>
      </c>
      <c r="V24">
        <v>51</v>
      </c>
      <c r="W24">
        <v>53.4</v>
      </c>
      <c r="X24">
        <v>60.7</v>
      </c>
      <c r="Y24">
        <v>66.400000000000006</v>
      </c>
      <c r="Z24">
        <v>54.5</v>
      </c>
    </row>
    <row r="25" spans="1:26" x14ac:dyDescent="0.3">
      <c r="A25" t="s">
        <v>9</v>
      </c>
      <c r="B25" t="s">
        <v>10</v>
      </c>
      <c r="C25" t="s">
        <v>25</v>
      </c>
      <c r="D25" t="s">
        <v>18</v>
      </c>
      <c r="E25" t="s">
        <v>13</v>
      </c>
      <c r="F25" t="s">
        <v>14</v>
      </c>
      <c r="G25" t="s">
        <v>14</v>
      </c>
      <c r="H25" t="s">
        <v>73</v>
      </c>
      <c r="I25" t="s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t="s">
        <v>9</v>
      </c>
      <c r="B26" t="s">
        <v>10</v>
      </c>
      <c r="C26" t="s">
        <v>25</v>
      </c>
      <c r="D26" t="s">
        <v>19</v>
      </c>
      <c r="E26" t="s">
        <v>13</v>
      </c>
      <c r="F26" t="s">
        <v>14</v>
      </c>
      <c r="G26" t="s">
        <v>14</v>
      </c>
      <c r="H26" t="s">
        <v>73</v>
      </c>
      <c r="I26" t="s">
        <v>16</v>
      </c>
      <c r="J26">
        <v>200.8</v>
      </c>
      <c r="K26">
        <v>182</v>
      </c>
      <c r="L26">
        <v>185.1</v>
      </c>
      <c r="M26">
        <v>190.3</v>
      </c>
      <c r="N26">
        <v>189.1</v>
      </c>
      <c r="O26">
        <v>187.5</v>
      </c>
      <c r="P26">
        <v>189.4</v>
      </c>
      <c r="Q26">
        <v>197.1</v>
      </c>
      <c r="R26">
        <v>183.4</v>
      </c>
      <c r="S26">
        <v>175.8</v>
      </c>
      <c r="T26">
        <v>140.1</v>
      </c>
      <c r="U26">
        <v>138.1</v>
      </c>
      <c r="V26">
        <v>138.80000000000001</v>
      </c>
      <c r="W26">
        <v>136.9</v>
      </c>
      <c r="X26">
        <v>134</v>
      </c>
      <c r="Y26">
        <v>138.30000000000001</v>
      </c>
      <c r="Z26">
        <v>140.69999999999999</v>
      </c>
    </row>
    <row r="27" spans="1:26" x14ac:dyDescent="0.3">
      <c r="A27" t="s">
        <v>9</v>
      </c>
      <c r="B27" t="s">
        <v>10</v>
      </c>
      <c r="C27" t="s">
        <v>25</v>
      </c>
      <c r="D27" t="s">
        <v>20</v>
      </c>
      <c r="E27" t="s">
        <v>13</v>
      </c>
      <c r="F27" t="s">
        <v>14</v>
      </c>
      <c r="G27" t="s">
        <v>14</v>
      </c>
      <c r="H27" t="s">
        <v>73</v>
      </c>
      <c r="I27" t="s">
        <v>16</v>
      </c>
      <c r="J27">
        <v>61.9</v>
      </c>
      <c r="K27">
        <v>46</v>
      </c>
      <c r="L27">
        <v>64.5</v>
      </c>
      <c r="M27">
        <v>61.9</v>
      </c>
      <c r="N27">
        <v>31.8</v>
      </c>
      <c r="O27">
        <v>2.7</v>
      </c>
      <c r="P27">
        <v>18.100000000000001</v>
      </c>
      <c r="Q27">
        <v>30</v>
      </c>
      <c r="R27">
        <v>109.9</v>
      </c>
      <c r="S27">
        <v>194.8</v>
      </c>
      <c r="T27">
        <v>231.3</v>
      </c>
      <c r="U27">
        <v>300.10000000000002</v>
      </c>
      <c r="V27">
        <v>275.3</v>
      </c>
      <c r="W27">
        <v>277.10000000000002</v>
      </c>
      <c r="X27">
        <v>316.8</v>
      </c>
      <c r="Y27">
        <v>296.5</v>
      </c>
      <c r="Z27">
        <v>301.10000000000002</v>
      </c>
    </row>
    <row r="28" spans="1:26" x14ac:dyDescent="0.3">
      <c r="A28" t="s">
        <v>9</v>
      </c>
      <c r="B28" t="s">
        <v>10</v>
      </c>
      <c r="C28" t="s">
        <v>25</v>
      </c>
      <c r="D28" t="s">
        <v>21</v>
      </c>
      <c r="E28" t="s">
        <v>13</v>
      </c>
      <c r="F28" t="s">
        <v>14</v>
      </c>
      <c r="G28" t="s">
        <v>14</v>
      </c>
      <c r="H28" t="s">
        <v>73</v>
      </c>
      <c r="I28" t="s">
        <v>16</v>
      </c>
      <c r="J28">
        <v>0</v>
      </c>
      <c r="K28">
        <v>0</v>
      </c>
      <c r="L28">
        <v>0.7</v>
      </c>
      <c r="M28">
        <v>0.7</v>
      </c>
      <c r="N28">
        <v>0</v>
      </c>
      <c r="O28">
        <v>0.3</v>
      </c>
      <c r="P28">
        <v>0.9</v>
      </c>
      <c r="Q28">
        <v>0.8</v>
      </c>
      <c r="R28">
        <v>0.9</v>
      </c>
      <c r="S28">
        <v>0.3</v>
      </c>
      <c r="T28">
        <v>0.4</v>
      </c>
      <c r="U28">
        <v>0.4</v>
      </c>
      <c r="V28">
        <v>0.4</v>
      </c>
      <c r="W28">
        <v>0.4</v>
      </c>
      <c r="X28">
        <v>1</v>
      </c>
      <c r="Y28">
        <v>1</v>
      </c>
      <c r="Z28">
        <v>1</v>
      </c>
    </row>
    <row r="29" spans="1:26" x14ac:dyDescent="0.3">
      <c r="A29" t="s">
        <v>9</v>
      </c>
      <c r="B29" t="s">
        <v>10</v>
      </c>
      <c r="C29" t="s">
        <v>25</v>
      </c>
      <c r="D29" t="s">
        <v>22</v>
      </c>
      <c r="E29" t="s">
        <v>13</v>
      </c>
      <c r="F29" t="s">
        <v>14</v>
      </c>
      <c r="G29" t="s">
        <v>14</v>
      </c>
      <c r="H29" t="s">
        <v>73</v>
      </c>
      <c r="I29" t="s">
        <v>16</v>
      </c>
      <c r="J29">
        <v>4076.4</v>
      </c>
      <c r="K29">
        <v>4319.8999999999996</v>
      </c>
      <c r="L29">
        <v>4497</v>
      </c>
      <c r="M29">
        <v>5125.3</v>
      </c>
      <c r="N29">
        <v>5437.2</v>
      </c>
      <c r="O29">
        <v>5865.9</v>
      </c>
      <c r="P29">
        <v>6082.6</v>
      </c>
      <c r="Q29">
        <v>6396.7</v>
      </c>
      <c r="R29">
        <v>6352.7</v>
      </c>
      <c r="S29">
        <v>6151.9</v>
      </c>
      <c r="T29">
        <v>5783.8</v>
      </c>
      <c r="U29">
        <v>5734.3</v>
      </c>
      <c r="V29">
        <v>5617.2</v>
      </c>
      <c r="W29">
        <v>5554.3</v>
      </c>
      <c r="X29">
        <v>5728.9</v>
      </c>
      <c r="Y29">
        <v>5987.7</v>
      </c>
      <c r="Z29">
        <v>6236.3</v>
      </c>
    </row>
    <row r="30" spans="1:26" x14ac:dyDescent="0.3">
      <c r="A30" t="s">
        <v>9</v>
      </c>
      <c r="B30" t="s">
        <v>10</v>
      </c>
      <c r="C30" t="s">
        <v>26</v>
      </c>
      <c r="D30" t="s">
        <v>12</v>
      </c>
      <c r="E30" t="s">
        <v>13</v>
      </c>
      <c r="F30" t="s">
        <v>14</v>
      </c>
      <c r="G30" t="s">
        <v>14</v>
      </c>
      <c r="H30" t="s">
        <v>73</v>
      </c>
      <c r="I30" t="s">
        <v>16</v>
      </c>
      <c r="J30">
        <v>4815.7</v>
      </c>
      <c r="K30">
        <v>4841.6000000000004</v>
      </c>
      <c r="L30">
        <v>4792.5</v>
      </c>
      <c r="M30">
        <v>4970.8</v>
      </c>
      <c r="N30">
        <v>5200.6000000000004</v>
      </c>
      <c r="O30">
        <v>5324.4</v>
      </c>
      <c r="P30">
        <v>5390.2</v>
      </c>
      <c r="Q30">
        <v>5606.1</v>
      </c>
      <c r="R30">
        <v>5530.1</v>
      </c>
      <c r="S30">
        <v>5187.3999999999996</v>
      </c>
      <c r="T30">
        <v>5179.5</v>
      </c>
      <c r="U30">
        <v>5209.2</v>
      </c>
      <c r="V30">
        <v>4858.5</v>
      </c>
      <c r="W30">
        <v>4796</v>
      </c>
      <c r="X30">
        <v>4899.5</v>
      </c>
      <c r="Y30">
        <v>4953.3999999999996</v>
      </c>
      <c r="Z30">
        <v>5110</v>
      </c>
    </row>
    <row r="31" spans="1:26" x14ac:dyDescent="0.3">
      <c r="A31" t="s">
        <v>9</v>
      </c>
      <c r="B31" t="s">
        <v>10</v>
      </c>
      <c r="C31" t="s">
        <v>26</v>
      </c>
      <c r="D31" t="s">
        <v>17</v>
      </c>
      <c r="E31" t="s">
        <v>13</v>
      </c>
      <c r="F31" t="s">
        <v>14</v>
      </c>
      <c r="G31" t="s">
        <v>14</v>
      </c>
      <c r="H31" t="s">
        <v>73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1.8</v>
      </c>
      <c r="Z31">
        <v>3.2</v>
      </c>
    </row>
    <row r="32" spans="1:26" x14ac:dyDescent="0.3">
      <c r="A32" t="s">
        <v>9</v>
      </c>
      <c r="B32" t="s">
        <v>10</v>
      </c>
      <c r="C32" t="s">
        <v>26</v>
      </c>
      <c r="D32" t="s">
        <v>18</v>
      </c>
      <c r="E32" t="s">
        <v>13</v>
      </c>
      <c r="F32" t="s">
        <v>14</v>
      </c>
      <c r="G32" t="s">
        <v>14</v>
      </c>
      <c r="H32" t="s">
        <v>73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9</v>
      </c>
      <c r="B33" t="s">
        <v>10</v>
      </c>
      <c r="C33" t="s">
        <v>26</v>
      </c>
      <c r="D33" t="s">
        <v>19</v>
      </c>
      <c r="E33" t="s">
        <v>13</v>
      </c>
      <c r="F33" t="s">
        <v>14</v>
      </c>
      <c r="G33" t="s">
        <v>14</v>
      </c>
      <c r="H33" t="s">
        <v>73</v>
      </c>
      <c r="I33" t="s">
        <v>16</v>
      </c>
      <c r="J33">
        <v>29.9</v>
      </c>
      <c r="K33">
        <v>29.9</v>
      </c>
      <c r="L33">
        <v>31.3</v>
      </c>
      <c r="M33">
        <v>30.4</v>
      </c>
      <c r="N33">
        <v>31.8</v>
      </c>
      <c r="O33">
        <v>32.200000000000003</v>
      </c>
      <c r="P33">
        <v>32.299999999999997</v>
      </c>
      <c r="Q33">
        <v>30.6</v>
      </c>
      <c r="R33">
        <v>32.5</v>
      </c>
      <c r="S33">
        <v>34</v>
      </c>
      <c r="T33">
        <v>34.700000000000003</v>
      </c>
      <c r="U33">
        <v>34.1</v>
      </c>
      <c r="V33">
        <v>33.1</v>
      </c>
      <c r="W33">
        <v>33.200000000000003</v>
      </c>
      <c r="X33">
        <v>33.1</v>
      </c>
      <c r="Y33">
        <v>34.1</v>
      </c>
      <c r="Z33">
        <v>35.9</v>
      </c>
    </row>
    <row r="34" spans="1:26" x14ac:dyDescent="0.3">
      <c r="A34" t="s">
        <v>9</v>
      </c>
      <c r="B34" t="s">
        <v>10</v>
      </c>
      <c r="C34" t="s">
        <v>26</v>
      </c>
      <c r="D34" t="s">
        <v>20</v>
      </c>
      <c r="E34" t="s">
        <v>13</v>
      </c>
      <c r="F34" t="s">
        <v>14</v>
      </c>
      <c r="G34" t="s">
        <v>14</v>
      </c>
      <c r="H34" t="s">
        <v>73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3.8</v>
      </c>
      <c r="Q34">
        <v>5.7</v>
      </c>
      <c r="R34">
        <v>5.0999999999999996</v>
      </c>
      <c r="S34">
        <v>8.6999999999999993</v>
      </c>
      <c r="T34">
        <v>26.8</v>
      </c>
      <c r="U34">
        <v>130.5</v>
      </c>
      <c r="V34">
        <v>226.6</v>
      </c>
      <c r="W34">
        <v>226.6</v>
      </c>
      <c r="X34">
        <v>231.1</v>
      </c>
      <c r="Y34">
        <v>232</v>
      </c>
      <c r="Z34">
        <v>235.6</v>
      </c>
    </row>
    <row r="35" spans="1:26" x14ac:dyDescent="0.3">
      <c r="A35" t="s">
        <v>9</v>
      </c>
      <c r="B35" t="s">
        <v>10</v>
      </c>
      <c r="C35" t="s">
        <v>26</v>
      </c>
      <c r="D35" t="s">
        <v>21</v>
      </c>
      <c r="E35" t="s">
        <v>13</v>
      </c>
      <c r="F35" t="s">
        <v>14</v>
      </c>
      <c r="G35" t="s">
        <v>14</v>
      </c>
      <c r="H35" t="s">
        <v>73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t="s">
        <v>9</v>
      </c>
      <c r="B36" t="s">
        <v>10</v>
      </c>
      <c r="C36" t="s">
        <v>26</v>
      </c>
      <c r="D36" t="s">
        <v>22</v>
      </c>
      <c r="E36" t="s">
        <v>13</v>
      </c>
      <c r="F36" t="s">
        <v>14</v>
      </c>
      <c r="G36" t="s">
        <v>14</v>
      </c>
      <c r="H36" t="s">
        <v>73</v>
      </c>
      <c r="I36" t="s">
        <v>16</v>
      </c>
      <c r="J36">
        <v>4785.8</v>
      </c>
      <c r="K36">
        <v>4811.7</v>
      </c>
      <c r="L36">
        <v>4761.2</v>
      </c>
      <c r="M36">
        <v>4940.3999999999996</v>
      </c>
      <c r="N36">
        <v>5168.8</v>
      </c>
      <c r="O36">
        <v>5292.1</v>
      </c>
      <c r="P36">
        <v>5354</v>
      </c>
      <c r="Q36">
        <v>5569.8</v>
      </c>
      <c r="R36">
        <v>5492.5</v>
      </c>
      <c r="S36">
        <v>5144.8</v>
      </c>
      <c r="T36">
        <v>5117.8999999999996</v>
      </c>
      <c r="U36">
        <v>5044.6000000000004</v>
      </c>
      <c r="V36">
        <v>4598.8</v>
      </c>
      <c r="W36">
        <v>4536.2</v>
      </c>
      <c r="X36">
        <v>4635.3</v>
      </c>
      <c r="Y36">
        <v>4685.5</v>
      </c>
      <c r="Z36">
        <v>4835.3999999999996</v>
      </c>
    </row>
    <row r="37" spans="1:26" x14ac:dyDescent="0.3">
      <c r="A37" t="s">
        <v>9</v>
      </c>
      <c r="B37" t="s">
        <v>10</v>
      </c>
      <c r="C37" t="s">
        <v>27</v>
      </c>
      <c r="D37" t="s">
        <v>12</v>
      </c>
      <c r="E37" t="s">
        <v>13</v>
      </c>
      <c r="F37" t="s">
        <v>14</v>
      </c>
      <c r="G37" t="s">
        <v>14</v>
      </c>
      <c r="H37" t="s">
        <v>73</v>
      </c>
      <c r="I37" t="s">
        <v>16</v>
      </c>
      <c r="J37">
        <v>4274.6000000000004</v>
      </c>
      <c r="K37">
        <v>4334.2</v>
      </c>
      <c r="L37">
        <v>4393.1000000000004</v>
      </c>
      <c r="M37">
        <v>4475.8999999999996</v>
      </c>
      <c r="N37">
        <v>4640</v>
      </c>
      <c r="O37">
        <v>4645.3999999999996</v>
      </c>
      <c r="P37">
        <v>4750.8</v>
      </c>
      <c r="Q37">
        <v>4935.6000000000004</v>
      </c>
      <c r="R37">
        <v>4842.5</v>
      </c>
      <c r="S37">
        <v>4644.2</v>
      </c>
      <c r="T37">
        <v>4842.6000000000004</v>
      </c>
      <c r="U37">
        <v>4936.5</v>
      </c>
      <c r="V37">
        <v>4813</v>
      </c>
      <c r="W37">
        <v>4865.1000000000004</v>
      </c>
      <c r="X37">
        <v>4757.8</v>
      </c>
      <c r="Y37">
        <v>4787.5</v>
      </c>
      <c r="Z37">
        <v>4956.3</v>
      </c>
    </row>
    <row r="38" spans="1:26" x14ac:dyDescent="0.3">
      <c r="A38" t="s">
        <v>9</v>
      </c>
      <c r="B38" t="s">
        <v>10</v>
      </c>
      <c r="C38" t="s">
        <v>27</v>
      </c>
      <c r="D38" t="s">
        <v>17</v>
      </c>
      <c r="E38" t="s">
        <v>13</v>
      </c>
      <c r="F38" t="s">
        <v>14</v>
      </c>
      <c r="G38" t="s">
        <v>14</v>
      </c>
      <c r="H38" t="s">
        <v>73</v>
      </c>
      <c r="I38" t="s">
        <v>16</v>
      </c>
      <c r="J38">
        <v>15.4</v>
      </c>
      <c r="K38">
        <v>21.5</v>
      </c>
      <c r="L38">
        <v>21.5</v>
      </c>
      <c r="M38">
        <v>26.6</v>
      </c>
      <c r="N38">
        <v>23.2</v>
      </c>
      <c r="O38">
        <v>20.6</v>
      </c>
      <c r="P38">
        <v>20.6</v>
      </c>
      <c r="Q38">
        <v>15.5</v>
      </c>
      <c r="R38">
        <v>13.7</v>
      </c>
      <c r="S38">
        <v>14.6</v>
      </c>
      <c r="T38">
        <v>14.6</v>
      </c>
      <c r="U38">
        <v>11.299999999999999</v>
      </c>
      <c r="V38">
        <v>13.2</v>
      </c>
      <c r="W38">
        <v>9.4</v>
      </c>
      <c r="X38">
        <v>9.8999999999999986</v>
      </c>
      <c r="Y38">
        <v>6.9</v>
      </c>
      <c r="Z38">
        <v>8.6</v>
      </c>
    </row>
    <row r="39" spans="1:26" x14ac:dyDescent="0.3">
      <c r="A39" t="s">
        <v>9</v>
      </c>
      <c r="B39" t="s">
        <v>10</v>
      </c>
      <c r="C39" t="s">
        <v>27</v>
      </c>
      <c r="D39" t="s">
        <v>18</v>
      </c>
      <c r="E39" t="s">
        <v>13</v>
      </c>
      <c r="F39" t="s">
        <v>14</v>
      </c>
      <c r="G39" t="s">
        <v>14</v>
      </c>
      <c r="H39" t="s">
        <v>73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">
      <c r="A40" t="s">
        <v>9</v>
      </c>
      <c r="B40" t="s">
        <v>10</v>
      </c>
      <c r="C40" t="s">
        <v>27</v>
      </c>
      <c r="D40" t="s">
        <v>19</v>
      </c>
      <c r="E40" t="s">
        <v>13</v>
      </c>
      <c r="F40" t="s">
        <v>14</v>
      </c>
      <c r="G40" t="s">
        <v>14</v>
      </c>
      <c r="H40" t="s">
        <v>73</v>
      </c>
      <c r="I40" t="s">
        <v>16</v>
      </c>
      <c r="J40">
        <v>46.3</v>
      </c>
      <c r="K40">
        <v>48.6</v>
      </c>
      <c r="L40">
        <v>51</v>
      </c>
      <c r="M40">
        <v>53.9</v>
      </c>
      <c r="N40">
        <v>54.2</v>
      </c>
      <c r="O40">
        <v>55.7</v>
      </c>
      <c r="P40">
        <v>58</v>
      </c>
      <c r="Q40">
        <v>62.3</v>
      </c>
      <c r="R40">
        <v>63.1</v>
      </c>
      <c r="S40">
        <v>61.6</v>
      </c>
      <c r="T40">
        <v>63.6</v>
      </c>
      <c r="U40">
        <v>62.8</v>
      </c>
      <c r="V40">
        <v>63.4</v>
      </c>
      <c r="W40">
        <v>63</v>
      </c>
      <c r="X40">
        <v>62.1</v>
      </c>
      <c r="Y40">
        <v>60.4</v>
      </c>
      <c r="Z40">
        <v>60.9</v>
      </c>
    </row>
    <row r="41" spans="1:26" x14ac:dyDescent="0.3">
      <c r="A41" t="s">
        <v>9</v>
      </c>
      <c r="B41" t="s">
        <v>10</v>
      </c>
      <c r="C41" t="s">
        <v>27</v>
      </c>
      <c r="D41" t="s">
        <v>20</v>
      </c>
      <c r="E41" t="s">
        <v>13</v>
      </c>
      <c r="F41" t="s">
        <v>14</v>
      </c>
      <c r="G41" t="s">
        <v>14</v>
      </c>
      <c r="H41" t="s">
        <v>73</v>
      </c>
      <c r="I41" t="s">
        <v>16</v>
      </c>
      <c r="J41">
        <v>0</v>
      </c>
      <c r="K41">
        <v>0</v>
      </c>
      <c r="L41">
        <v>0.7</v>
      </c>
      <c r="M41">
        <v>3.9</v>
      </c>
      <c r="N41">
        <v>4.5999999999999996</v>
      </c>
      <c r="O41">
        <v>0</v>
      </c>
      <c r="P41">
        <v>0.7</v>
      </c>
      <c r="Q41">
        <v>1.4</v>
      </c>
      <c r="R41">
        <v>71.2</v>
      </c>
      <c r="S41">
        <v>132.19999999999999</v>
      </c>
      <c r="T41">
        <v>140.19999999999999</v>
      </c>
      <c r="U41">
        <v>197.20000000000002</v>
      </c>
      <c r="V41">
        <v>195.20000000000002</v>
      </c>
      <c r="W41">
        <v>223.1</v>
      </c>
      <c r="X41">
        <v>497.6</v>
      </c>
      <c r="Y41">
        <v>497.6</v>
      </c>
      <c r="Z41">
        <v>176.5</v>
      </c>
    </row>
    <row r="42" spans="1:26" x14ac:dyDescent="0.3">
      <c r="A42" t="s">
        <v>9</v>
      </c>
      <c r="B42" t="s">
        <v>10</v>
      </c>
      <c r="C42" t="s">
        <v>27</v>
      </c>
      <c r="D42" t="s">
        <v>21</v>
      </c>
      <c r="E42" t="s">
        <v>13</v>
      </c>
      <c r="F42" t="s">
        <v>14</v>
      </c>
      <c r="G42" t="s">
        <v>14</v>
      </c>
      <c r="H42" t="s">
        <v>73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9</v>
      </c>
      <c r="B43" t="s">
        <v>10</v>
      </c>
      <c r="C43" t="s">
        <v>27</v>
      </c>
      <c r="D43" t="s">
        <v>22</v>
      </c>
      <c r="E43" t="s">
        <v>13</v>
      </c>
      <c r="F43" t="s">
        <v>14</v>
      </c>
      <c r="G43" t="s">
        <v>14</v>
      </c>
      <c r="H43" t="s">
        <v>73</v>
      </c>
      <c r="I43" t="s">
        <v>16</v>
      </c>
      <c r="J43">
        <v>4212.8999999999996</v>
      </c>
      <c r="K43">
        <v>4264.2</v>
      </c>
      <c r="L43">
        <v>4320</v>
      </c>
      <c r="M43">
        <v>4391.5</v>
      </c>
      <c r="N43">
        <v>4558</v>
      </c>
      <c r="O43">
        <v>4569</v>
      </c>
      <c r="P43">
        <v>4671.5</v>
      </c>
      <c r="Q43">
        <v>4856.5</v>
      </c>
      <c r="R43">
        <v>4694.3999999999996</v>
      </c>
      <c r="S43">
        <v>4435.8</v>
      </c>
      <c r="T43">
        <v>4624.1000000000004</v>
      </c>
      <c r="U43">
        <v>4665.2</v>
      </c>
      <c r="V43">
        <v>4541.2</v>
      </c>
      <c r="W43">
        <v>4569.6000000000004</v>
      </c>
      <c r="X43">
        <v>4188.3</v>
      </c>
      <c r="Y43">
        <v>4222.6000000000004</v>
      </c>
      <c r="Z43">
        <v>4710.3</v>
      </c>
    </row>
    <row r="44" spans="1:26" x14ac:dyDescent="0.3">
      <c r="A44" t="s">
        <v>9</v>
      </c>
      <c r="B44" t="s">
        <v>10</v>
      </c>
      <c r="C44" t="s">
        <v>28</v>
      </c>
      <c r="D44" t="s">
        <v>12</v>
      </c>
      <c r="E44" t="s">
        <v>13</v>
      </c>
      <c r="F44" t="s">
        <v>14</v>
      </c>
      <c r="G44" t="s">
        <v>14</v>
      </c>
      <c r="H44" t="s">
        <v>73</v>
      </c>
      <c r="I44" t="s">
        <v>16</v>
      </c>
      <c r="J44">
        <v>50407.6</v>
      </c>
      <c r="K44">
        <v>50902.9</v>
      </c>
      <c r="L44">
        <v>50879.5</v>
      </c>
      <c r="M44">
        <v>50316.6</v>
      </c>
      <c r="N44">
        <v>50735.9</v>
      </c>
      <c r="O44">
        <v>50224.5</v>
      </c>
      <c r="P44">
        <v>50658.400000000001</v>
      </c>
      <c r="Q44">
        <v>50863.199999999997</v>
      </c>
      <c r="R44">
        <v>49795.9</v>
      </c>
      <c r="S44">
        <v>48933.3</v>
      </c>
      <c r="T44">
        <v>49057.3</v>
      </c>
      <c r="U44">
        <v>49270.5</v>
      </c>
      <c r="V44">
        <v>49013.9</v>
      </c>
      <c r="W44">
        <v>48713.599999999999</v>
      </c>
      <c r="X44">
        <v>49005.4</v>
      </c>
      <c r="Y44">
        <v>49705.4</v>
      </c>
      <c r="Z44">
        <v>49616</v>
      </c>
    </row>
    <row r="45" spans="1:26" x14ac:dyDescent="0.3">
      <c r="A45" t="s">
        <v>9</v>
      </c>
      <c r="B45" t="s">
        <v>10</v>
      </c>
      <c r="C45" t="s">
        <v>28</v>
      </c>
      <c r="D45" t="s">
        <v>17</v>
      </c>
      <c r="E45" t="s">
        <v>13</v>
      </c>
      <c r="F45" t="s">
        <v>14</v>
      </c>
      <c r="G45" t="s">
        <v>14</v>
      </c>
      <c r="H45" t="s">
        <v>73</v>
      </c>
      <c r="I45" t="s">
        <v>16</v>
      </c>
      <c r="J45">
        <v>0.6</v>
      </c>
      <c r="K45">
        <v>8</v>
      </c>
      <c r="L45">
        <v>9.4</v>
      </c>
      <c r="M45">
        <v>13.1</v>
      </c>
      <c r="N45">
        <v>14.7</v>
      </c>
      <c r="O45">
        <v>16.2</v>
      </c>
      <c r="P45">
        <v>21.4</v>
      </c>
      <c r="Q45">
        <v>24.1</v>
      </c>
      <c r="R45">
        <v>29.5</v>
      </c>
      <c r="S45">
        <v>29.9</v>
      </c>
      <c r="T45">
        <v>32.4</v>
      </c>
      <c r="U45">
        <v>51.8</v>
      </c>
      <c r="V45">
        <v>56</v>
      </c>
      <c r="W45">
        <v>60.6</v>
      </c>
      <c r="X45">
        <v>64</v>
      </c>
      <c r="Y45">
        <v>66.2</v>
      </c>
      <c r="Z45">
        <v>68.099999999999994</v>
      </c>
    </row>
    <row r="46" spans="1:26" x14ac:dyDescent="0.3">
      <c r="A46" t="s">
        <v>9</v>
      </c>
      <c r="B46" t="s">
        <v>10</v>
      </c>
      <c r="C46" t="s">
        <v>28</v>
      </c>
      <c r="D46" t="s">
        <v>18</v>
      </c>
      <c r="E46" t="s">
        <v>13</v>
      </c>
      <c r="F46" t="s">
        <v>14</v>
      </c>
      <c r="G46" t="s">
        <v>14</v>
      </c>
      <c r="H46" t="s">
        <v>73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 t="s">
        <v>9</v>
      </c>
      <c r="B47" t="s">
        <v>10</v>
      </c>
      <c r="C47" t="s">
        <v>28</v>
      </c>
      <c r="D47" t="s">
        <v>19</v>
      </c>
      <c r="E47" t="s">
        <v>13</v>
      </c>
      <c r="F47" t="s">
        <v>14</v>
      </c>
      <c r="G47" t="s">
        <v>14</v>
      </c>
      <c r="H47" t="s">
        <v>73</v>
      </c>
      <c r="I47" t="s">
        <v>16</v>
      </c>
      <c r="J47">
        <v>806.5</v>
      </c>
      <c r="K47">
        <v>820.9</v>
      </c>
      <c r="L47">
        <v>831.3</v>
      </c>
      <c r="M47">
        <v>841.5</v>
      </c>
      <c r="N47">
        <v>861.9</v>
      </c>
      <c r="O47">
        <v>847.9</v>
      </c>
      <c r="P47">
        <v>858.3</v>
      </c>
      <c r="Q47">
        <v>862.3</v>
      </c>
      <c r="R47">
        <v>896</v>
      </c>
      <c r="S47">
        <v>866.6</v>
      </c>
      <c r="T47">
        <v>863</v>
      </c>
      <c r="U47">
        <v>929.5</v>
      </c>
      <c r="V47">
        <v>945.9</v>
      </c>
      <c r="W47">
        <v>956.5</v>
      </c>
      <c r="X47">
        <v>931</v>
      </c>
      <c r="Y47">
        <v>944.7</v>
      </c>
      <c r="Z47">
        <v>927.3</v>
      </c>
    </row>
    <row r="48" spans="1:26" x14ac:dyDescent="0.3">
      <c r="A48" t="s">
        <v>9</v>
      </c>
      <c r="B48" t="s">
        <v>10</v>
      </c>
      <c r="C48" t="s">
        <v>28</v>
      </c>
      <c r="D48" t="s">
        <v>20</v>
      </c>
      <c r="E48" t="s">
        <v>13</v>
      </c>
      <c r="F48" t="s">
        <v>14</v>
      </c>
      <c r="G48" t="s">
        <v>14</v>
      </c>
      <c r="H48" t="s">
        <v>73</v>
      </c>
      <c r="I48" t="s">
        <v>16</v>
      </c>
      <c r="J48">
        <v>324.60000000000002</v>
      </c>
      <c r="K48">
        <v>325.60000000000002</v>
      </c>
      <c r="L48">
        <v>340.2</v>
      </c>
      <c r="M48">
        <v>314.60000000000002</v>
      </c>
      <c r="N48">
        <v>343</v>
      </c>
      <c r="O48">
        <v>581.5</v>
      </c>
      <c r="P48">
        <v>703.8</v>
      </c>
      <c r="Q48">
        <v>1408.2</v>
      </c>
      <c r="R48">
        <v>2281.8000000000002</v>
      </c>
      <c r="S48">
        <v>2448.3000000000002</v>
      </c>
      <c r="T48">
        <v>2400.5</v>
      </c>
      <c r="U48">
        <v>2418.1999999999998</v>
      </c>
      <c r="V48">
        <v>2655.5</v>
      </c>
      <c r="W48">
        <v>2690.2</v>
      </c>
      <c r="X48">
        <v>2906.2</v>
      </c>
      <c r="Y48">
        <v>2949.1</v>
      </c>
      <c r="Z48">
        <v>3029.8</v>
      </c>
    </row>
    <row r="49" spans="1:26" x14ac:dyDescent="0.3">
      <c r="A49" t="s">
        <v>9</v>
      </c>
      <c r="B49" t="s">
        <v>10</v>
      </c>
      <c r="C49" t="s">
        <v>28</v>
      </c>
      <c r="D49" t="s">
        <v>21</v>
      </c>
      <c r="E49" t="s">
        <v>13</v>
      </c>
      <c r="F49" t="s">
        <v>14</v>
      </c>
      <c r="G49" t="s">
        <v>14</v>
      </c>
      <c r="H49" t="s">
        <v>73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9</v>
      </c>
      <c r="B50" t="s">
        <v>10</v>
      </c>
      <c r="C50" t="s">
        <v>28</v>
      </c>
      <c r="D50" t="s">
        <v>22</v>
      </c>
      <c r="E50" t="s">
        <v>13</v>
      </c>
      <c r="F50" t="s">
        <v>14</v>
      </c>
      <c r="G50" t="s">
        <v>14</v>
      </c>
      <c r="H50" t="s">
        <v>73</v>
      </c>
      <c r="I50" t="s">
        <v>16</v>
      </c>
      <c r="J50">
        <v>49275.8</v>
      </c>
      <c r="K50">
        <v>49748.3</v>
      </c>
      <c r="L50">
        <v>49698.6</v>
      </c>
      <c r="M50">
        <v>49147.4</v>
      </c>
      <c r="N50">
        <v>49516.2</v>
      </c>
      <c r="O50">
        <v>48778.9</v>
      </c>
      <c r="P50">
        <v>49074.9</v>
      </c>
      <c r="Q50">
        <v>48568.6</v>
      </c>
      <c r="R50">
        <v>46588.6</v>
      </c>
      <c r="S50">
        <v>45588.5</v>
      </c>
      <c r="T50">
        <v>45761.4</v>
      </c>
      <c r="U50">
        <v>45871.1</v>
      </c>
      <c r="V50">
        <v>45356.5</v>
      </c>
      <c r="W50">
        <v>45006.3</v>
      </c>
      <c r="X50">
        <v>45104.2</v>
      </c>
      <c r="Y50">
        <v>45745.4</v>
      </c>
      <c r="Z50">
        <v>45590.9</v>
      </c>
    </row>
    <row r="51" spans="1:26" x14ac:dyDescent="0.3">
      <c r="A51" t="s">
        <v>9</v>
      </c>
      <c r="B51" t="s">
        <v>10</v>
      </c>
      <c r="C51" t="s">
        <v>29</v>
      </c>
      <c r="D51" t="s">
        <v>12</v>
      </c>
      <c r="E51" t="s">
        <v>13</v>
      </c>
      <c r="F51" t="s">
        <v>14</v>
      </c>
      <c r="G51" t="s">
        <v>14</v>
      </c>
      <c r="H51" t="s">
        <v>73</v>
      </c>
      <c r="I51" t="s">
        <v>16</v>
      </c>
      <c r="J51">
        <v>66769.7</v>
      </c>
      <c r="K51">
        <v>65273</v>
      </c>
      <c r="L51">
        <v>64583.8</v>
      </c>
      <c r="M51">
        <v>62922</v>
      </c>
      <c r="N51">
        <v>63664.7</v>
      </c>
      <c r="O51">
        <v>62321.4</v>
      </c>
      <c r="P51">
        <v>63405.8</v>
      </c>
      <c r="Q51">
        <v>62379.9</v>
      </c>
      <c r="R51">
        <v>61717.8</v>
      </c>
      <c r="S51">
        <v>60596.3</v>
      </c>
      <c r="T51">
        <v>61100.9</v>
      </c>
      <c r="U51">
        <v>61306.9</v>
      </c>
      <c r="V51">
        <v>61431.9</v>
      </c>
      <c r="W51">
        <v>62584.2</v>
      </c>
      <c r="X51">
        <v>63466.6</v>
      </c>
      <c r="Y51">
        <v>63168.2</v>
      </c>
      <c r="Z51">
        <v>65172.9</v>
      </c>
    </row>
    <row r="52" spans="1:26" x14ac:dyDescent="0.3">
      <c r="A52" t="s">
        <v>9</v>
      </c>
      <c r="B52" t="s">
        <v>10</v>
      </c>
      <c r="C52" t="s">
        <v>29</v>
      </c>
      <c r="D52" t="s">
        <v>17</v>
      </c>
      <c r="E52" t="s">
        <v>13</v>
      </c>
      <c r="F52" t="s">
        <v>14</v>
      </c>
      <c r="G52" t="s">
        <v>14</v>
      </c>
      <c r="H52" t="s">
        <v>73</v>
      </c>
      <c r="I52" t="s">
        <v>16</v>
      </c>
      <c r="J52">
        <v>18.600000000000001</v>
      </c>
      <c r="K52">
        <v>25.2</v>
      </c>
      <c r="L52">
        <v>32.9</v>
      </c>
      <c r="M52">
        <v>942.4</v>
      </c>
      <c r="N52">
        <v>977.8</v>
      </c>
      <c r="O52">
        <v>840.7</v>
      </c>
      <c r="P52">
        <v>738.2</v>
      </c>
      <c r="Q52">
        <v>685.9</v>
      </c>
      <c r="R52">
        <v>594.79999999999995</v>
      </c>
      <c r="S52">
        <v>470.90000000000003</v>
      </c>
      <c r="T52">
        <v>514.79999999999995</v>
      </c>
      <c r="U52">
        <v>499.8</v>
      </c>
      <c r="V52">
        <v>508.09999999999997</v>
      </c>
      <c r="W52">
        <v>499.1</v>
      </c>
      <c r="X52">
        <v>498.59999999999997</v>
      </c>
      <c r="Y52">
        <v>456.5</v>
      </c>
      <c r="Z52">
        <v>477.6</v>
      </c>
    </row>
    <row r="53" spans="1:26" x14ac:dyDescent="0.3">
      <c r="A53" t="s">
        <v>9</v>
      </c>
      <c r="B53" t="s">
        <v>10</v>
      </c>
      <c r="C53" t="s">
        <v>29</v>
      </c>
      <c r="D53" t="s">
        <v>18</v>
      </c>
      <c r="E53" t="s">
        <v>13</v>
      </c>
      <c r="F53" t="s">
        <v>14</v>
      </c>
      <c r="G53" t="s">
        <v>14</v>
      </c>
      <c r="H53" t="s">
        <v>73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9</v>
      </c>
      <c r="B54" t="s">
        <v>10</v>
      </c>
      <c r="C54" t="s">
        <v>29</v>
      </c>
      <c r="D54" t="s">
        <v>19</v>
      </c>
      <c r="E54" t="s">
        <v>13</v>
      </c>
      <c r="F54" t="s">
        <v>14</v>
      </c>
      <c r="G54" t="s">
        <v>14</v>
      </c>
      <c r="H54" t="s">
        <v>73</v>
      </c>
      <c r="I54" t="s">
        <v>16</v>
      </c>
      <c r="J54">
        <v>1368</v>
      </c>
      <c r="K54">
        <v>1410.1</v>
      </c>
      <c r="L54">
        <v>1392.1</v>
      </c>
      <c r="M54">
        <v>1125.9000000000001</v>
      </c>
      <c r="N54">
        <v>1111.7</v>
      </c>
      <c r="O54">
        <v>1132.2</v>
      </c>
      <c r="P54">
        <v>1093.4000000000001</v>
      </c>
      <c r="Q54">
        <v>1055.5</v>
      </c>
      <c r="R54">
        <v>957.6</v>
      </c>
      <c r="S54">
        <v>1000.3</v>
      </c>
      <c r="T54">
        <v>1042</v>
      </c>
      <c r="U54">
        <v>1044.8</v>
      </c>
      <c r="V54">
        <v>1039</v>
      </c>
      <c r="W54">
        <v>1030.5</v>
      </c>
      <c r="X54">
        <v>996.9</v>
      </c>
      <c r="Y54">
        <v>969.8</v>
      </c>
      <c r="Z54">
        <v>1009.4</v>
      </c>
    </row>
    <row r="55" spans="1:26" x14ac:dyDescent="0.3">
      <c r="A55" t="s">
        <v>9</v>
      </c>
      <c r="B55" t="s">
        <v>10</v>
      </c>
      <c r="C55" t="s">
        <v>29</v>
      </c>
      <c r="D55" t="s">
        <v>20</v>
      </c>
      <c r="E55" t="s">
        <v>13</v>
      </c>
      <c r="F55" t="s">
        <v>14</v>
      </c>
      <c r="G55" t="s">
        <v>14</v>
      </c>
      <c r="H55" t="s">
        <v>73</v>
      </c>
      <c r="I55" t="s">
        <v>16</v>
      </c>
      <c r="J55">
        <v>236.5</v>
      </c>
      <c r="K55">
        <v>328.9</v>
      </c>
      <c r="L55">
        <v>510.2</v>
      </c>
      <c r="M55">
        <v>720.8</v>
      </c>
      <c r="N55">
        <v>945</v>
      </c>
      <c r="O55">
        <v>1858.9</v>
      </c>
      <c r="P55">
        <v>3351.7</v>
      </c>
      <c r="Q55">
        <v>3765.7</v>
      </c>
      <c r="R55">
        <v>2944.1</v>
      </c>
      <c r="S55">
        <v>2637.7</v>
      </c>
      <c r="T55">
        <v>2884.1</v>
      </c>
      <c r="U55">
        <v>2788.3999999999996</v>
      </c>
      <c r="V55">
        <v>2912.9</v>
      </c>
      <c r="W55">
        <v>2658.3999999999996</v>
      </c>
      <c r="X55">
        <v>2739.6</v>
      </c>
      <c r="Y55">
        <v>2537.2999999999997</v>
      </c>
      <c r="Z55">
        <v>2539.7999999999997</v>
      </c>
    </row>
    <row r="56" spans="1:26" x14ac:dyDescent="0.3">
      <c r="A56" t="s">
        <v>9</v>
      </c>
      <c r="B56" t="s">
        <v>10</v>
      </c>
      <c r="C56" t="s">
        <v>29</v>
      </c>
      <c r="D56" t="s">
        <v>21</v>
      </c>
      <c r="E56" t="s">
        <v>13</v>
      </c>
      <c r="F56" t="s">
        <v>14</v>
      </c>
      <c r="G56" t="s">
        <v>14</v>
      </c>
      <c r="H56" t="s">
        <v>73</v>
      </c>
      <c r="I56" t="s">
        <v>16</v>
      </c>
      <c r="J56">
        <v>7.3</v>
      </c>
      <c r="K56">
        <v>24.1</v>
      </c>
      <c r="L56">
        <v>22.1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t="s">
        <v>9</v>
      </c>
      <c r="B57" t="s">
        <v>10</v>
      </c>
      <c r="C57" t="s">
        <v>29</v>
      </c>
      <c r="D57" t="s">
        <v>22</v>
      </c>
      <c r="E57" t="s">
        <v>13</v>
      </c>
      <c r="F57" t="s">
        <v>14</v>
      </c>
      <c r="G57" t="s">
        <v>14</v>
      </c>
      <c r="H57" t="s">
        <v>73</v>
      </c>
      <c r="I57" t="s">
        <v>16</v>
      </c>
      <c r="J57">
        <v>65139.3</v>
      </c>
      <c r="K57">
        <v>63484.7</v>
      </c>
      <c r="L57">
        <v>62626.5</v>
      </c>
      <c r="M57">
        <v>60132.9</v>
      </c>
      <c r="N57">
        <v>60630.2</v>
      </c>
      <c r="O57">
        <v>58489.5</v>
      </c>
      <c r="P57">
        <v>58222.5</v>
      </c>
      <c r="Q57">
        <v>56872.800000000003</v>
      </c>
      <c r="R57">
        <v>57221.3</v>
      </c>
      <c r="S57">
        <v>56487.5</v>
      </c>
      <c r="T57">
        <v>56660</v>
      </c>
      <c r="U57">
        <v>56973.9</v>
      </c>
      <c r="V57">
        <v>56971.8</v>
      </c>
      <c r="W57">
        <v>58396.2</v>
      </c>
      <c r="X57">
        <v>59231.5</v>
      </c>
      <c r="Y57">
        <v>59204.6</v>
      </c>
      <c r="Z57">
        <v>61146.1</v>
      </c>
    </row>
    <row r="58" spans="1:26" x14ac:dyDescent="0.3">
      <c r="A58" t="s">
        <v>9</v>
      </c>
      <c r="B58" t="s">
        <v>10</v>
      </c>
      <c r="C58" t="s">
        <v>30</v>
      </c>
      <c r="D58" t="s">
        <v>12</v>
      </c>
      <c r="E58" t="s">
        <v>13</v>
      </c>
      <c r="F58" t="s">
        <v>14</v>
      </c>
      <c r="G58" t="s">
        <v>14</v>
      </c>
      <c r="H58" t="s">
        <v>73</v>
      </c>
      <c r="I58" t="s">
        <v>16</v>
      </c>
      <c r="J58">
        <v>7297.3</v>
      </c>
      <c r="K58">
        <v>7468.2</v>
      </c>
      <c r="L58">
        <v>7569.8</v>
      </c>
      <c r="M58">
        <v>7915.2</v>
      </c>
      <c r="N58">
        <v>8075.6</v>
      </c>
      <c r="O58">
        <v>8187.6</v>
      </c>
      <c r="P58">
        <v>8553.5</v>
      </c>
      <c r="Q58">
        <v>8821.7000000000007</v>
      </c>
      <c r="R58">
        <v>8619.2000000000007</v>
      </c>
      <c r="S58">
        <v>9206.1</v>
      </c>
      <c r="T58">
        <v>8158.2</v>
      </c>
      <c r="U58">
        <v>7444.4</v>
      </c>
      <c r="V58">
        <v>6273.3</v>
      </c>
      <c r="W58">
        <v>6282.5</v>
      </c>
      <c r="X58">
        <v>6413</v>
      </c>
      <c r="Y58">
        <v>6577.1</v>
      </c>
      <c r="Z58">
        <v>6788.5</v>
      </c>
    </row>
    <row r="59" spans="1:26" x14ac:dyDescent="0.3">
      <c r="A59" t="s">
        <v>9</v>
      </c>
      <c r="B59" t="s">
        <v>10</v>
      </c>
      <c r="C59" t="s">
        <v>30</v>
      </c>
      <c r="D59" t="s">
        <v>17</v>
      </c>
      <c r="E59" t="s">
        <v>13</v>
      </c>
      <c r="F59" t="s">
        <v>14</v>
      </c>
      <c r="G59" t="s">
        <v>14</v>
      </c>
      <c r="H59" t="s">
        <v>73</v>
      </c>
      <c r="I59" t="s">
        <v>16</v>
      </c>
      <c r="J59">
        <v>0</v>
      </c>
      <c r="K59">
        <v>7</v>
      </c>
      <c r="L59">
        <v>12</v>
      </c>
      <c r="M59">
        <v>12.2</v>
      </c>
      <c r="N59">
        <v>11.5</v>
      </c>
      <c r="O59">
        <v>13.5</v>
      </c>
      <c r="P59">
        <v>14.4</v>
      </c>
      <c r="Q59">
        <v>17.5</v>
      </c>
      <c r="R59">
        <v>21</v>
      </c>
      <c r="S59">
        <v>15.1</v>
      </c>
      <c r="T59">
        <v>14.5</v>
      </c>
      <c r="U59">
        <v>14.9</v>
      </c>
      <c r="V59">
        <v>14.7</v>
      </c>
      <c r="W59">
        <v>13.4</v>
      </c>
      <c r="X59">
        <v>13.8</v>
      </c>
      <c r="Y59">
        <v>15.1</v>
      </c>
      <c r="Z59">
        <v>19</v>
      </c>
    </row>
    <row r="60" spans="1:26" x14ac:dyDescent="0.3">
      <c r="A60" t="s">
        <v>9</v>
      </c>
      <c r="B60" t="s">
        <v>10</v>
      </c>
      <c r="C60" t="s">
        <v>30</v>
      </c>
      <c r="D60" t="s">
        <v>18</v>
      </c>
      <c r="E60" t="s">
        <v>13</v>
      </c>
      <c r="F60" t="s">
        <v>14</v>
      </c>
      <c r="G60" t="s">
        <v>14</v>
      </c>
      <c r="H60" t="s">
        <v>73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9</v>
      </c>
      <c r="B61" t="s">
        <v>10</v>
      </c>
      <c r="C61" t="s">
        <v>30</v>
      </c>
      <c r="D61" t="s">
        <v>19</v>
      </c>
      <c r="E61" t="s">
        <v>13</v>
      </c>
      <c r="F61" t="s">
        <v>14</v>
      </c>
      <c r="G61" t="s">
        <v>14</v>
      </c>
      <c r="H61" t="s">
        <v>73</v>
      </c>
      <c r="I61" t="s">
        <v>16</v>
      </c>
      <c r="J61">
        <v>19.5</v>
      </c>
      <c r="K61">
        <v>18.399999999999999</v>
      </c>
      <c r="L61">
        <v>19.100000000000001</v>
      </c>
      <c r="M61">
        <v>20.399999999999999</v>
      </c>
      <c r="N61">
        <v>20.5</v>
      </c>
      <c r="O61">
        <v>17.100000000000001</v>
      </c>
      <c r="P61">
        <v>18.7</v>
      </c>
      <c r="Q61">
        <v>21.6</v>
      </c>
      <c r="R61">
        <v>20.6</v>
      </c>
      <c r="S61">
        <v>19.899999999999999</v>
      </c>
      <c r="T61">
        <v>15.7</v>
      </c>
      <c r="U61">
        <v>15.8</v>
      </c>
      <c r="V61">
        <v>16.3</v>
      </c>
      <c r="W61">
        <v>23</v>
      </c>
      <c r="X61">
        <v>29.5</v>
      </c>
      <c r="Y61">
        <v>33.4</v>
      </c>
      <c r="Z61">
        <v>28.3</v>
      </c>
    </row>
    <row r="62" spans="1:26" x14ac:dyDescent="0.3">
      <c r="A62" t="s">
        <v>9</v>
      </c>
      <c r="B62" t="s">
        <v>10</v>
      </c>
      <c r="C62" t="s">
        <v>30</v>
      </c>
      <c r="D62" t="s">
        <v>20</v>
      </c>
      <c r="E62" t="s">
        <v>13</v>
      </c>
      <c r="F62" t="s">
        <v>14</v>
      </c>
      <c r="G62" t="s">
        <v>14</v>
      </c>
      <c r="H62" t="s">
        <v>73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44.8</v>
      </c>
      <c r="Q62">
        <v>82.6</v>
      </c>
      <c r="R62">
        <v>66.8</v>
      </c>
      <c r="S62">
        <v>75.599999999999994</v>
      </c>
      <c r="T62">
        <v>123.9</v>
      </c>
      <c r="U62">
        <v>102.8</v>
      </c>
      <c r="V62">
        <v>102.8</v>
      </c>
      <c r="W62">
        <v>121.3</v>
      </c>
      <c r="X62">
        <v>134.5</v>
      </c>
      <c r="Y62">
        <v>141.5</v>
      </c>
      <c r="Z62">
        <v>149.4</v>
      </c>
    </row>
    <row r="63" spans="1:26" x14ac:dyDescent="0.3">
      <c r="A63" t="s">
        <v>9</v>
      </c>
      <c r="B63" t="s">
        <v>10</v>
      </c>
      <c r="C63" t="s">
        <v>30</v>
      </c>
      <c r="D63" t="s">
        <v>21</v>
      </c>
      <c r="E63" t="s">
        <v>13</v>
      </c>
      <c r="F63" t="s">
        <v>14</v>
      </c>
      <c r="G63" t="s">
        <v>14</v>
      </c>
      <c r="H63" t="s">
        <v>73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9</v>
      </c>
      <c r="B64" t="s">
        <v>10</v>
      </c>
      <c r="C64" t="s">
        <v>30</v>
      </c>
      <c r="D64" t="s">
        <v>22</v>
      </c>
      <c r="E64" t="s">
        <v>13</v>
      </c>
      <c r="F64" t="s">
        <v>14</v>
      </c>
      <c r="G64" t="s">
        <v>14</v>
      </c>
      <c r="H64" t="s">
        <v>73</v>
      </c>
      <c r="I64" t="s">
        <v>16</v>
      </c>
      <c r="J64">
        <v>7277.8</v>
      </c>
      <c r="K64">
        <v>7442.8</v>
      </c>
      <c r="L64">
        <v>7538.8</v>
      </c>
      <c r="M64">
        <v>7882.6</v>
      </c>
      <c r="N64">
        <v>8043.6</v>
      </c>
      <c r="O64">
        <v>8156.9</v>
      </c>
      <c r="P64">
        <v>8475.6</v>
      </c>
      <c r="Q64">
        <v>8700</v>
      </c>
      <c r="R64">
        <v>8510.7999999999993</v>
      </c>
      <c r="S64">
        <v>9095.5</v>
      </c>
      <c r="T64">
        <v>8004</v>
      </c>
      <c r="U64">
        <v>7310.8</v>
      </c>
      <c r="V64">
        <v>6139.5</v>
      </c>
      <c r="W64">
        <v>6124.8</v>
      </c>
      <c r="X64">
        <v>6235.2</v>
      </c>
      <c r="Y64">
        <v>6387.1</v>
      </c>
      <c r="Z64">
        <v>6591.8</v>
      </c>
    </row>
    <row r="65" spans="1:26" x14ac:dyDescent="0.3">
      <c r="A65" t="s">
        <v>9</v>
      </c>
      <c r="B65" t="s">
        <v>10</v>
      </c>
      <c r="C65" t="s">
        <v>31</v>
      </c>
      <c r="D65" t="s">
        <v>12</v>
      </c>
      <c r="E65" t="s">
        <v>13</v>
      </c>
      <c r="F65" t="s">
        <v>14</v>
      </c>
      <c r="G65" t="s">
        <v>14</v>
      </c>
      <c r="H65" t="s">
        <v>73</v>
      </c>
      <c r="I65" t="s">
        <v>16</v>
      </c>
      <c r="J65">
        <v>3311.2</v>
      </c>
      <c r="K65">
        <v>3454</v>
      </c>
      <c r="L65">
        <v>3641.1</v>
      </c>
      <c r="M65">
        <v>3793</v>
      </c>
      <c r="N65">
        <v>3977.4</v>
      </c>
      <c r="O65">
        <v>4312.7</v>
      </c>
      <c r="P65">
        <v>4599.3</v>
      </c>
      <c r="Q65">
        <v>4663.3999999999996</v>
      </c>
      <c r="R65">
        <v>4792.3</v>
      </c>
      <c r="S65">
        <v>4732.6000000000004</v>
      </c>
      <c r="T65">
        <v>4319.1000000000004</v>
      </c>
      <c r="U65">
        <v>4045.7</v>
      </c>
      <c r="V65">
        <v>3858.8</v>
      </c>
      <c r="W65">
        <v>3622.5</v>
      </c>
      <c r="X65">
        <v>4044</v>
      </c>
      <c r="Y65">
        <v>4356</v>
      </c>
      <c r="Z65">
        <v>4535.8</v>
      </c>
    </row>
    <row r="66" spans="1:26" x14ac:dyDescent="0.3">
      <c r="A66" t="s">
        <v>9</v>
      </c>
      <c r="B66" t="s">
        <v>10</v>
      </c>
      <c r="C66" t="s">
        <v>31</v>
      </c>
      <c r="D66" t="s">
        <v>17</v>
      </c>
      <c r="E66" t="s">
        <v>13</v>
      </c>
      <c r="F66" t="s">
        <v>14</v>
      </c>
      <c r="G66" t="s">
        <v>14</v>
      </c>
      <c r="H66" t="s">
        <v>73</v>
      </c>
      <c r="I66" t="s">
        <v>16</v>
      </c>
      <c r="J66">
        <v>1.7</v>
      </c>
      <c r="K66">
        <v>1.8</v>
      </c>
      <c r="L66">
        <v>1.9</v>
      </c>
      <c r="M66">
        <v>2</v>
      </c>
      <c r="N66">
        <v>2</v>
      </c>
      <c r="O66">
        <v>2.7</v>
      </c>
      <c r="P66">
        <v>2.8</v>
      </c>
      <c r="Q66">
        <v>2.1</v>
      </c>
      <c r="R66">
        <v>1.6</v>
      </c>
      <c r="S66">
        <v>1.4</v>
      </c>
      <c r="T66">
        <v>28.4</v>
      </c>
      <c r="U66">
        <v>50.7</v>
      </c>
      <c r="V66">
        <v>57.8</v>
      </c>
      <c r="W66">
        <v>33.299999999999997</v>
      </c>
      <c r="X66">
        <v>39.799999999999997</v>
      </c>
      <c r="Y66">
        <v>32.9</v>
      </c>
      <c r="Z66">
        <v>48</v>
      </c>
    </row>
    <row r="67" spans="1:26" x14ac:dyDescent="0.3">
      <c r="A67" t="s">
        <v>9</v>
      </c>
      <c r="B67" t="s">
        <v>10</v>
      </c>
      <c r="C67" t="s">
        <v>31</v>
      </c>
      <c r="D67" t="s">
        <v>18</v>
      </c>
      <c r="E67" t="s">
        <v>13</v>
      </c>
      <c r="F67" t="s">
        <v>14</v>
      </c>
      <c r="G67" t="s">
        <v>14</v>
      </c>
      <c r="H67" t="s">
        <v>73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">
      <c r="A68" t="s">
        <v>9</v>
      </c>
      <c r="B68" t="s">
        <v>10</v>
      </c>
      <c r="C68" t="s">
        <v>31</v>
      </c>
      <c r="D68" t="s">
        <v>19</v>
      </c>
      <c r="E68" t="s">
        <v>13</v>
      </c>
      <c r="F68" t="s">
        <v>14</v>
      </c>
      <c r="G68" t="s">
        <v>14</v>
      </c>
      <c r="H68" t="s">
        <v>73</v>
      </c>
      <c r="I68" t="s">
        <v>16</v>
      </c>
      <c r="J68">
        <v>87.3</v>
      </c>
      <c r="K68">
        <v>88.7</v>
      </c>
      <c r="L68">
        <v>87.3</v>
      </c>
      <c r="M68">
        <v>89.9</v>
      </c>
      <c r="N68">
        <v>94</v>
      </c>
      <c r="O68">
        <v>94.2</v>
      </c>
      <c r="P68">
        <v>103.1</v>
      </c>
      <c r="Q68">
        <v>105.1</v>
      </c>
      <c r="R68">
        <v>102.7</v>
      </c>
      <c r="S68">
        <v>103.3</v>
      </c>
      <c r="T68">
        <v>95.1</v>
      </c>
      <c r="U68">
        <v>96</v>
      </c>
      <c r="V68">
        <v>84.5</v>
      </c>
      <c r="W68">
        <v>105.5</v>
      </c>
      <c r="X68">
        <v>99.4</v>
      </c>
      <c r="Y68">
        <v>100.7</v>
      </c>
      <c r="Z68">
        <v>101.2</v>
      </c>
    </row>
    <row r="69" spans="1:26" x14ac:dyDescent="0.3">
      <c r="A69" t="s">
        <v>9</v>
      </c>
      <c r="B69" t="s">
        <v>10</v>
      </c>
      <c r="C69" t="s">
        <v>31</v>
      </c>
      <c r="D69" t="s">
        <v>20</v>
      </c>
      <c r="E69" t="s">
        <v>13</v>
      </c>
      <c r="F69" t="s">
        <v>14</v>
      </c>
      <c r="G69" t="s">
        <v>14</v>
      </c>
      <c r="H69" t="s">
        <v>73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2.6</v>
      </c>
      <c r="P69">
        <v>10.9</v>
      </c>
      <c r="Q69">
        <v>28.6</v>
      </c>
      <c r="R69">
        <v>164.6</v>
      </c>
      <c r="S69">
        <v>169.1</v>
      </c>
      <c r="T69">
        <v>174.8</v>
      </c>
      <c r="U69">
        <v>159.4</v>
      </c>
      <c r="V69">
        <v>153.80000000000001</v>
      </c>
      <c r="W69">
        <v>136.80000000000001</v>
      </c>
      <c r="X69">
        <v>188.4</v>
      </c>
      <c r="Y69">
        <v>175.1</v>
      </c>
      <c r="Z69">
        <v>187.1</v>
      </c>
    </row>
    <row r="70" spans="1:26" x14ac:dyDescent="0.3">
      <c r="A70" t="s">
        <v>9</v>
      </c>
      <c r="B70" t="s">
        <v>10</v>
      </c>
      <c r="C70" t="s">
        <v>31</v>
      </c>
      <c r="D70" t="s">
        <v>21</v>
      </c>
      <c r="E70" t="s">
        <v>13</v>
      </c>
      <c r="F70" t="s">
        <v>14</v>
      </c>
      <c r="G70" t="s">
        <v>14</v>
      </c>
      <c r="H70" t="s">
        <v>73</v>
      </c>
      <c r="I70" t="s">
        <v>16</v>
      </c>
      <c r="J70">
        <v>1.8</v>
      </c>
      <c r="K70">
        <v>6.2</v>
      </c>
      <c r="L70">
        <v>6.6</v>
      </c>
      <c r="M70">
        <v>4.5</v>
      </c>
      <c r="N70">
        <v>4.5</v>
      </c>
      <c r="O70">
        <v>4.9000000000000004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 t="s">
        <v>9</v>
      </c>
      <c r="B71" t="s">
        <v>10</v>
      </c>
      <c r="C71" t="s">
        <v>31</v>
      </c>
      <c r="D71" t="s">
        <v>22</v>
      </c>
      <c r="E71" t="s">
        <v>13</v>
      </c>
      <c r="F71" t="s">
        <v>14</v>
      </c>
      <c r="G71" t="s">
        <v>14</v>
      </c>
      <c r="H71" t="s">
        <v>73</v>
      </c>
      <c r="I71" t="s">
        <v>16</v>
      </c>
      <c r="J71">
        <v>3220.4</v>
      </c>
      <c r="K71">
        <v>3357.3</v>
      </c>
      <c r="L71">
        <v>3545.4</v>
      </c>
      <c r="M71">
        <v>3696.6</v>
      </c>
      <c r="N71">
        <v>3877</v>
      </c>
      <c r="O71">
        <v>4208.3</v>
      </c>
      <c r="P71">
        <v>4482.5</v>
      </c>
      <c r="Q71">
        <v>4527.5</v>
      </c>
      <c r="R71">
        <v>4523.3999999999996</v>
      </c>
      <c r="S71">
        <v>4458.8999999999996</v>
      </c>
      <c r="T71">
        <v>4020.8</v>
      </c>
      <c r="U71">
        <v>3739.5</v>
      </c>
      <c r="V71">
        <v>3562.6</v>
      </c>
      <c r="W71">
        <v>3346.9</v>
      </c>
      <c r="X71">
        <v>3716.4</v>
      </c>
      <c r="Y71">
        <v>4047.2</v>
      </c>
      <c r="Z71">
        <v>4199.3999999999996</v>
      </c>
    </row>
    <row r="72" spans="1:26" x14ac:dyDescent="0.3">
      <c r="A72" t="s">
        <v>9</v>
      </c>
      <c r="B72" t="s">
        <v>10</v>
      </c>
      <c r="C72" t="s">
        <v>32</v>
      </c>
      <c r="D72" t="s">
        <v>12</v>
      </c>
      <c r="E72" t="s">
        <v>13</v>
      </c>
      <c r="F72" t="s">
        <v>14</v>
      </c>
      <c r="G72" t="s">
        <v>14</v>
      </c>
      <c r="H72" t="s">
        <v>73</v>
      </c>
      <c r="I72" t="s">
        <v>16</v>
      </c>
      <c r="J72">
        <v>42519.4</v>
      </c>
      <c r="K72">
        <v>42939.9</v>
      </c>
      <c r="L72">
        <v>43661.4</v>
      </c>
      <c r="M72">
        <v>44311.8</v>
      </c>
      <c r="N72">
        <v>45186.7</v>
      </c>
      <c r="O72">
        <v>44835.8</v>
      </c>
      <c r="P72">
        <v>45428.2</v>
      </c>
      <c r="Q72">
        <v>45726.6</v>
      </c>
      <c r="R72">
        <v>44000.1</v>
      </c>
      <c r="S72">
        <v>42128.3</v>
      </c>
      <c r="T72">
        <v>41733.699999999997</v>
      </c>
      <c r="U72">
        <v>41821.599999999999</v>
      </c>
      <c r="V72">
        <v>39449.4</v>
      </c>
      <c r="W72">
        <v>38702.300000000003</v>
      </c>
      <c r="X72">
        <v>40085.300000000003</v>
      </c>
      <c r="Y72">
        <v>39540.699999999997</v>
      </c>
      <c r="Z72">
        <v>39110.300000000003</v>
      </c>
    </row>
    <row r="73" spans="1:26" x14ac:dyDescent="0.3">
      <c r="A73" t="s">
        <v>9</v>
      </c>
      <c r="B73" t="s">
        <v>10</v>
      </c>
      <c r="C73" t="s">
        <v>32</v>
      </c>
      <c r="D73" t="s">
        <v>17</v>
      </c>
      <c r="E73" t="s">
        <v>13</v>
      </c>
      <c r="F73" t="s">
        <v>14</v>
      </c>
      <c r="G73" t="s">
        <v>14</v>
      </c>
      <c r="H73" t="s">
        <v>73</v>
      </c>
      <c r="I73" t="s">
        <v>16</v>
      </c>
      <c r="J73">
        <v>326.8</v>
      </c>
      <c r="K73">
        <v>367.7</v>
      </c>
      <c r="L73">
        <v>362.1</v>
      </c>
      <c r="M73">
        <v>364.4</v>
      </c>
      <c r="N73">
        <v>355.6</v>
      </c>
      <c r="O73">
        <v>379.5</v>
      </c>
      <c r="P73">
        <v>435.7</v>
      </c>
      <c r="Q73">
        <v>484</v>
      </c>
      <c r="R73">
        <v>549.6</v>
      </c>
      <c r="S73">
        <v>601.1</v>
      </c>
      <c r="T73">
        <v>695.3</v>
      </c>
      <c r="U73">
        <v>852.4</v>
      </c>
      <c r="V73">
        <v>885.8</v>
      </c>
      <c r="W73">
        <v>1030.9000000000001</v>
      </c>
      <c r="X73">
        <v>1072.0999999999999</v>
      </c>
      <c r="Y73">
        <v>1087.4000000000001</v>
      </c>
      <c r="Z73">
        <v>1105.7</v>
      </c>
    </row>
    <row r="74" spans="1:26" x14ac:dyDescent="0.3">
      <c r="A74" t="s">
        <v>9</v>
      </c>
      <c r="B74" t="s">
        <v>10</v>
      </c>
      <c r="C74" t="s">
        <v>32</v>
      </c>
      <c r="D74" t="s">
        <v>18</v>
      </c>
      <c r="E74" t="s">
        <v>13</v>
      </c>
      <c r="F74" t="s">
        <v>14</v>
      </c>
      <c r="G74" t="s">
        <v>14</v>
      </c>
      <c r="H74" t="s">
        <v>73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9</v>
      </c>
      <c r="B75" t="s">
        <v>10</v>
      </c>
      <c r="C75" t="s">
        <v>32</v>
      </c>
      <c r="D75" t="s">
        <v>19</v>
      </c>
      <c r="E75" t="s">
        <v>13</v>
      </c>
      <c r="F75" t="s">
        <v>14</v>
      </c>
      <c r="G75" t="s">
        <v>14</v>
      </c>
      <c r="H75" t="s">
        <v>73</v>
      </c>
      <c r="I75" t="s">
        <v>16</v>
      </c>
      <c r="J75">
        <v>732.1</v>
      </c>
      <c r="K75">
        <v>736.6</v>
      </c>
      <c r="L75">
        <v>771</v>
      </c>
      <c r="M75">
        <v>813.8</v>
      </c>
      <c r="N75">
        <v>825.6</v>
      </c>
      <c r="O75">
        <v>852.8</v>
      </c>
      <c r="P75">
        <v>878.7</v>
      </c>
      <c r="Q75">
        <v>894.6</v>
      </c>
      <c r="R75">
        <v>932</v>
      </c>
      <c r="S75">
        <v>905.8</v>
      </c>
      <c r="T75">
        <v>917.1</v>
      </c>
      <c r="U75">
        <v>928</v>
      </c>
      <c r="V75">
        <v>925.1</v>
      </c>
      <c r="W75">
        <v>926.5</v>
      </c>
      <c r="X75">
        <v>899.7</v>
      </c>
      <c r="Y75">
        <v>933.4</v>
      </c>
      <c r="Z75">
        <v>959.8</v>
      </c>
    </row>
    <row r="76" spans="1:26" x14ac:dyDescent="0.3">
      <c r="A76" t="s">
        <v>9</v>
      </c>
      <c r="B76" t="s">
        <v>10</v>
      </c>
      <c r="C76" t="s">
        <v>32</v>
      </c>
      <c r="D76" t="s">
        <v>20</v>
      </c>
      <c r="E76" t="s">
        <v>13</v>
      </c>
      <c r="F76" t="s">
        <v>14</v>
      </c>
      <c r="G76" t="s">
        <v>14</v>
      </c>
      <c r="H76" t="s">
        <v>73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252.7</v>
      </c>
      <c r="O76">
        <v>176.7</v>
      </c>
      <c r="P76">
        <v>159.1</v>
      </c>
      <c r="Q76">
        <v>139.6</v>
      </c>
      <c r="R76">
        <v>728.9</v>
      </c>
      <c r="S76">
        <v>1144.5</v>
      </c>
      <c r="T76">
        <v>1419.4</v>
      </c>
      <c r="U76">
        <v>1401</v>
      </c>
      <c r="V76">
        <v>1368</v>
      </c>
      <c r="W76">
        <v>1252.4000000000001</v>
      </c>
      <c r="X76">
        <v>1065.2</v>
      </c>
      <c r="Y76">
        <v>1166.5999999999999</v>
      </c>
      <c r="Z76">
        <v>1040.9000000000001</v>
      </c>
    </row>
    <row r="77" spans="1:26" x14ac:dyDescent="0.3">
      <c r="A77" t="s">
        <v>9</v>
      </c>
      <c r="B77" t="s">
        <v>10</v>
      </c>
      <c r="C77" t="s">
        <v>32</v>
      </c>
      <c r="D77" t="s">
        <v>21</v>
      </c>
      <c r="E77" t="s">
        <v>13</v>
      </c>
      <c r="F77" t="s">
        <v>14</v>
      </c>
      <c r="G77" t="s">
        <v>14</v>
      </c>
      <c r="H77" t="s">
        <v>73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t="s">
        <v>9</v>
      </c>
      <c r="B78" t="s">
        <v>10</v>
      </c>
      <c r="C78" t="s">
        <v>32</v>
      </c>
      <c r="D78" t="s">
        <v>22</v>
      </c>
      <c r="E78" t="s">
        <v>13</v>
      </c>
      <c r="F78" t="s">
        <v>14</v>
      </c>
      <c r="G78" t="s">
        <v>14</v>
      </c>
      <c r="H78" t="s">
        <v>73</v>
      </c>
      <c r="I78" t="s">
        <v>16</v>
      </c>
      <c r="J78">
        <v>41460.6</v>
      </c>
      <c r="K78">
        <v>41835.599999999999</v>
      </c>
      <c r="L78">
        <v>42528.3</v>
      </c>
      <c r="M78">
        <v>43133.599999999999</v>
      </c>
      <c r="N78">
        <v>43752.7</v>
      </c>
      <c r="O78">
        <v>43426.7</v>
      </c>
      <c r="P78">
        <v>43954.8</v>
      </c>
      <c r="Q78">
        <v>44208.4</v>
      </c>
      <c r="R78">
        <v>41789.599999999999</v>
      </c>
      <c r="S78">
        <v>39476.800000000003</v>
      </c>
      <c r="T78">
        <v>38701.800000000003</v>
      </c>
      <c r="U78">
        <v>38640.199999999997</v>
      </c>
      <c r="V78">
        <v>36270.5</v>
      </c>
      <c r="W78">
        <v>35492.5</v>
      </c>
      <c r="X78">
        <v>37048.400000000001</v>
      </c>
      <c r="Y78">
        <v>36353.300000000003</v>
      </c>
      <c r="Z78">
        <v>36003.9</v>
      </c>
    </row>
    <row r="79" spans="1:26" x14ac:dyDescent="0.3">
      <c r="A79" t="s">
        <v>9</v>
      </c>
      <c r="B79" t="s">
        <v>10</v>
      </c>
      <c r="C79" t="s">
        <v>33</v>
      </c>
      <c r="D79" t="s">
        <v>12</v>
      </c>
      <c r="E79" t="s">
        <v>13</v>
      </c>
      <c r="F79" t="s">
        <v>14</v>
      </c>
      <c r="G79" t="s">
        <v>14</v>
      </c>
      <c r="H79" t="s">
        <v>73</v>
      </c>
      <c r="I79" t="s">
        <v>16</v>
      </c>
      <c r="J79">
        <v>1914.2</v>
      </c>
      <c r="K79">
        <v>2017.8</v>
      </c>
      <c r="L79">
        <v>2113.6999999999998</v>
      </c>
      <c r="M79">
        <v>2306.6999999999998</v>
      </c>
      <c r="N79">
        <v>2655</v>
      </c>
      <c r="O79">
        <v>2780.8</v>
      </c>
      <c r="P79">
        <v>2652.2</v>
      </c>
      <c r="Q79">
        <v>2640.6</v>
      </c>
      <c r="R79">
        <v>2672.4</v>
      </c>
      <c r="S79">
        <v>2478.1</v>
      </c>
      <c r="T79">
        <v>2604.1999999999998</v>
      </c>
      <c r="U79">
        <v>2710.9</v>
      </c>
      <c r="V79">
        <v>2578.6</v>
      </c>
      <c r="W79">
        <v>2540.1</v>
      </c>
      <c r="X79">
        <v>2496.1999999999998</v>
      </c>
      <c r="Y79">
        <v>2419.5</v>
      </c>
      <c r="Z79">
        <v>2421.8000000000002</v>
      </c>
    </row>
    <row r="80" spans="1:26" x14ac:dyDescent="0.3">
      <c r="A80" t="s">
        <v>9</v>
      </c>
      <c r="B80" t="s">
        <v>10</v>
      </c>
      <c r="C80" t="s">
        <v>33</v>
      </c>
      <c r="D80" t="s">
        <v>17</v>
      </c>
      <c r="E80" t="s">
        <v>13</v>
      </c>
      <c r="F80" t="s">
        <v>14</v>
      </c>
      <c r="G80" t="s">
        <v>14</v>
      </c>
      <c r="H80" t="s">
        <v>73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t="s">
        <v>9</v>
      </c>
      <c r="B81" t="s">
        <v>10</v>
      </c>
      <c r="C81" t="s">
        <v>33</v>
      </c>
      <c r="D81" t="s">
        <v>18</v>
      </c>
      <c r="E81" t="s">
        <v>13</v>
      </c>
      <c r="F81" t="s">
        <v>14</v>
      </c>
      <c r="G81" t="s">
        <v>14</v>
      </c>
      <c r="H81" t="s">
        <v>73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9</v>
      </c>
      <c r="B82" t="s">
        <v>10</v>
      </c>
      <c r="C82" t="s">
        <v>33</v>
      </c>
      <c r="D82" t="s">
        <v>19</v>
      </c>
      <c r="E82" t="s">
        <v>13</v>
      </c>
      <c r="F82" t="s">
        <v>14</v>
      </c>
      <c r="G82" t="s">
        <v>14</v>
      </c>
      <c r="H82" t="s">
        <v>73</v>
      </c>
      <c r="I82" t="s">
        <v>16</v>
      </c>
      <c r="J82">
        <v>5.2</v>
      </c>
      <c r="K82">
        <v>5.9</v>
      </c>
      <c r="L82">
        <v>6.1</v>
      </c>
      <c r="M82">
        <v>6</v>
      </c>
      <c r="N82">
        <v>6.4</v>
      </c>
      <c r="O82">
        <v>8.1</v>
      </c>
      <c r="P82">
        <v>9.5</v>
      </c>
      <c r="Q82">
        <v>10.1</v>
      </c>
      <c r="R82">
        <v>9.6999999999999993</v>
      </c>
      <c r="S82">
        <v>9.6</v>
      </c>
      <c r="T82">
        <v>10.3</v>
      </c>
      <c r="U82">
        <v>11.1</v>
      </c>
      <c r="V82">
        <v>11.1</v>
      </c>
      <c r="W82">
        <v>11.1</v>
      </c>
      <c r="X82">
        <v>10.7</v>
      </c>
      <c r="Y82">
        <v>10.7</v>
      </c>
      <c r="Z82">
        <v>13</v>
      </c>
    </row>
    <row r="83" spans="1:26" x14ac:dyDescent="0.3">
      <c r="A83" t="s">
        <v>9</v>
      </c>
      <c r="B83" t="s">
        <v>10</v>
      </c>
      <c r="C83" t="s">
        <v>33</v>
      </c>
      <c r="D83" t="s">
        <v>20</v>
      </c>
      <c r="E83" t="s">
        <v>13</v>
      </c>
      <c r="F83" t="s">
        <v>14</v>
      </c>
      <c r="G83" t="s">
        <v>14</v>
      </c>
      <c r="H83" t="s">
        <v>73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  <c r="P83">
        <v>0.5</v>
      </c>
      <c r="Q83">
        <v>44.9</v>
      </c>
      <c r="R83">
        <v>44.9</v>
      </c>
      <c r="S83">
        <v>42.2</v>
      </c>
      <c r="T83">
        <v>42</v>
      </c>
      <c r="U83">
        <v>45.7</v>
      </c>
      <c r="V83">
        <v>48.9</v>
      </c>
      <c r="W83">
        <v>55.5</v>
      </c>
      <c r="X83">
        <v>71.599999999999994</v>
      </c>
      <c r="Y83">
        <v>82.7</v>
      </c>
      <c r="Z83">
        <v>90.1</v>
      </c>
    </row>
    <row r="84" spans="1:26" x14ac:dyDescent="0.3">
      <c r="A84" t="s">
        <v>9</v>
      </c>
      <c r="B84" t="s">
        <v>10</v>
      </c>
      <c r="C84" t="s">
        <v>33</v>
      </c>
      <c r="D84" t="s">
        <v>21</v>
      </c>
      <c r="E84" t="s">
        <v>13</v>
      </c>
      <c r="F84" t="s">
        <v>14</v>
      </c>
      <c r="G84" t="s">
        <v>14</v>
      </c>
      <c r="H84" t="s">
        <v>73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 t="s">
        <v>9</v>
      </c>
      <c r="B85" t="s">
        <v>10</v>
      </c>
      <c r="C85" t="s">
        <v>33</v>
      </c>
      <c r="D85" t="s">
        <v>22</v>
      </c>
      <c r="E85" t="s">
        <v>13</v>
      </c>
      <c r="F85" t="s">
        <v>14</v>
      </c>
      <c r="G85" t="s">
        <v>14</v>
      </c>
      <c r="H85" t="s">
        <v>73</v>
      </c>
      <c r="I85" t="s">
        <v>16</v>
      </c>
      <c r="J85">
        <v>1909.1</v>
      </c>
      <c r="K85">
        <v>2011.9</v>
      </c>
      <c r="L85">
        <v>2107.6</v>
      </c>
      <c r="M85">
        <v>2300.6999999999998</v>
      </c>
      <c r="N85">
        <v>2648</v>
      </c>
      <c r="O85">
        <v>2772.2</v>
      </c>
      <c r="P85">
        <v>2642.1</v>
      </c>
      <c r="Q85">
        <v>2585.6</v>
      </c>
      <c r="R85">
        <v>2617.8000000000002</v>
      </c>
      <c r="S85">
        <v>2426.3000000000002</v>
      </c>
      <c r="T85">
        <v>2551.9</v>
      </c>
      <c r="U85">
        <v>2654.1</v>
      </c>
      <c r="V85">
        <v>2518.6</v>
      </c>
      <c r="W85">
        <v>2473.5</v>
      </c>
      <c r="X85">
        <v>2413.9</v>
      </c>
      <c r="Y85">
        <v>2326.1</v>
      </c>
      <c r="Z85">
        <v>2318.6999999999998</v>
      </c>
    </row>
    <row r="86" spans="1:26" x14ac:dyDescent="0.3">
      <c r="A86" t="s">
        <v>9</v>
      </c>
      <c r="B86" t="s">
        <v>10</v>
      </c>
      <c r="C86" t="s">
        <v>34</v>
      </c>
      <c r="D86" t="s">
        <v>12</v>
      </c>
      <c r="E86" t="s">
        <v>13</v>
      </c>
      <c r="F86" t="s">
        <v>14</v>
      </c>
      <c r="G86" t="s">
        <v>14</v>
      </c>
      <c r="H86" t="s">
        <v>73</v>
      </c>
      <c r="I86" t="s">
        <v>16</v>
      </c>
      <c r="J86">
        <v>13943.9</v>
      </c>
      <c r="K86">
        <v>13935.5</v>
      </c>
      <c r="L86">
        <v>14319.4</v>
      </c>
      <c r="M86">
        <v>14434.9</v>
      </c>
      <c r="N86">
        <v>14849.9</v>
      </c>
      <c r="O86">
        <v>15025.3</v>
      </c>
      <c r="P86">
        <v>15421.7</v>
      </c>
      <c r="Q86">
        <v>15567.9</v>
      </c>
      <c r="R86">
        <v>15731.6</v>
      </c>
      <c r="S86">
        <v>15090.7</v>
      </c>
      <c r="T86">
        <v>15066.4</v>
      </c>
      <c r="U86">
        <v>15335.4</v>
      </c>
      <c r="V86">
        <v>14689.3</v>
      </c>
      <c r="W86">
        <v>14469.3</v>
      </c>
      <c r="X86">
        <v>13878.5</v>
      </c>
      <c r="Y86">
        <v>14254.1</v>
      </c>
      <c r="Z86">
        <v>14295.4</v>
      </c>
    </row>
    <row r="87" spans="1:26" x14ac:dyDescent="0.3">
      <c r="A87" t="s">
        <v>9</v>
      </c>
      <c r="B87" t="s">
        <v>10</v>
      </c>
      <c r="C87" t="s">
        <v>34</v>
      </c>
      <c r="D87" t="s">
        <v>17</v>
      </c>
      <c r="E87" t="s">
        <v>13</v>
      </c>
      <c r="F87" t="s">
        <v>14</v>
      </c>
      <c r="G87" t="s">
        <v>14</v>
      </c>
      <c r="H87" t="s">
        <v>73</v>
      </c>
      <c r="I87" t="s">
        <v>16</v>
      </c>
      <c r="J87">
        <v>0.2</v>
      </c>
      <c r="K87">
        <v>0.2</v>
      </c>
      <c r="L87">
        <v>0.4</v>
      </c>
      <c r="M87">
        <v>0.5</v>
      </c>
      <c r="N87">
        <v>0.7</v>
      </c>
      <c r="O87">
        <v>0.7</v>
      </c>
      <c r="P87">
        <v>1.3</v>
      </c>
      <c r="Q87">
        <v>2.1</v>
      </c>
      <c r="R87">
        <v>3.1</v>
      </c>
      <c r="S87">
        <v>6.3</v>
      </c>
      <c r="T87">
        <v>9.3000000000000007</v>
      </c>
      <c r="U87">
        <v>17.3</v>
      </c>
      <c r="V87">
        <v>23.7</v>
      </c>
      <c r="W87">
        <v>26.2</v>
      </c>
      <c r="X87">
        <v>30.5</v>
      </c>
      <c r="Y87">
        <v>36.4</v>
      </c>
      <c r="Z87">
        <v>42.6</v>
      </c>
    </row>
    <row r="88" spans="1:26" x14ac:dyDescent="0.3">
      <c r="A88" t="s">
        <v>9</v>
      </c>
      <c r="B88" t="s">
        <v>10</v>
      </c>
      <c r="C88" t="s">
        <v>34</v>
      </c>
      <c r="D88" t="s">
        <v>18</v>
      </c>
      <c r="E88" t="s">
        <v>13</v>
      </c>
      <c r="F88" t="s">
        <v>14</v>
      </c>
      <c r="G88" t="s">
        <v>14</v>
      </c>
      <c r="H88" t="s">
        <v>73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t="s">
        <v>9</v>
      </c>
      <c r="B89" t="s">
        <v>10</v>
      </c>
      <c r="C89" t="s">
        <v>34</v>
      </c>
      <c r="D89" t="s">
        <v>19</v>
      </c>
      <c r="E89" t="s">
        <v>13</v>
      </c>
      <c r="F89" t="s">
        <v>14</v>
      </c>
      <c r="G89" t="s">
        <v>14</v>
      </c>
      <c r="H89" t="s">
        <v>73</v>
      </c>
      <c r="I89" t="s">
        <v>16</v>
      </c>
      <c r="J89">
        <v>140.9</v>
      </c>
      <c r="K89">
        <v>136.4</v>
      </c>
      <c r="L89">
        <v>134.69999999999999</v>
      </c>
      <c r="M89">
        <v>137.1</v>
      </c>
      <c r="N89">
        <v>142.5</v>
      </c>
      <c r="O89">
        <v>139.1</v>
      </c>
      <c r="P89">
        <v>138.80000000000001</v>
      </c>
      <c r="Q89">
        <v>136.69999999999999</v>
      </c>
      <c r="R89">
        <v>139.6</v>
      </c>
      <c r="S89">
        <v>144.30000000000001</v>
      </c>
      <c r="T89">
        <v>151</v>
      </c>
      <c r="U89">
        <v>149.69999999999999</v>
      </c>
      <c r="V89">
        <v>151.6</v>
      </c>
      <c r="W89">
        <v>150.5</v>
      </c>
      <c r="X89">
        <v>147.5</v>
      </c>
      <c r="Y89">
        <v>150.6</v>
      </c>
      <c r="Z89">
        <v>160.9</v>
      </c>
    </row>
    <row r="90" spans="1:26" x14ac:dyDescent="0.3">
      <c r="A90" t="s">
        <v>9</v>
      </c>
      <c r="B90" t="s">
        <v>10</v>
      </c>
      <c r="C90" t="s">
        <v>34</v>
      </c>
      <c r="D90" t="s">
        <v>20</v>
      </c>
      <c r="E90" t="s">
        <v>13</v>
      </c>
      <c r="F90" t="s">
        <v>14</v>
      </c>
      <c r="G90" t="s">
        <v>14</v>
      </c>
      <c r="H90" t="s">
        <v>73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40.799999999999997</v>
      </c>
      <c r="Q90">
        <v>330.4</v>
      </c>
      <c r="R90">
        <v>287.2</v>
      </c>
      <c r="S90">
        <v>373.4</v>
      </c>
      <c r="T90">
        <v>228.7</v>
      </c>
      <c r="U90">
        <v>321.3</v>
      </c>
      <c r="V90">
        <v>312.7</v>
      </c>
      <c r="W90">
        <v>299.2</v>
      </c>
      <c r="X90">
        <v>349.3</v>
      </c>
      <c r="Y90">
        <v>297.39999999999998</v>
      </c>
      <c r="Z90">
        <v>241.7</v>
      </c>
    </row>
    <row r="91" spans="1:26" x14ac:dyDescent="0.3">
      <c r="A91" t="s">
        <v>9</v>
      </c>
      <c r="B91" t="s">
        <v>10</v>
      </c>
      <c r="C91" t="s">
        <v>34</v>
      </c>
      <c r="D91" t="s">
        <v>21</v>
      </c>
      <c r="E91" t="s">
        <v>13</v>
      </c>
      <c r="F91" t="s">
        <v>14</v>
      </c>
      <c r="G91" t="s">
        <v>14</v>
      </c>
      <c r="H91" t="s">
        <v>73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9</v>
      </c>
      <c r="B92" t="s">
        <v>10</v>
      </c>
      <c r="C92" t="s">
        <v>34</v>
      </c>
      <c r="D92" t="s">
        <v>22</v>
      </c>
      <c r="E92" t="s">
        <v>13</v>
      </c>
      <c r="F92" t="s">
        <v>14</v>
      </c>
      <c r="G92" t="s">
        <v>14</v>
      </c>
      <c r="H92" t="s">
        <v>73</v>
      </c>
      <c r="I92" t="s">
        <v>16</v>
      </c>
      <c r="J92">
        <v>13802.8</v>
      </c>
      <c r="K92">
        <v>13798.9</v>
      </c>
      <c r="L92">
        <v>14184.3</v>
      </c>
      <c r="M92">
        <v>14297.2</v>
      </c>
      <c r="N92">
        <v>14706.8</v>
      </c>
      <c r="O92">
        <v>14885.5</v>
      </c>
      <c r="P92">
        <v>15240.8</v>
      </c>
      <c r="Q92">
        <v>15098.7</v>
      </c>
      <c r="R92">
        <v>15301.6</v>
      </c>
      <c r="S92">
        <v>14566.7</v>
      </c>
      <c r="T92">
        <v>14677.5</v>
      </c>
      <c r="U92">
        <v>14847.1</v>
      </c>
      <c r="V92">
        <v>14201.3</v>
      </c>
      <c r="W92">
        <v>13993.5</v>
      </c>
      <c r="X92">
        <v>13351.2</v>
      </c>
      <c r="Y92">
        <v>13769.6</v>
      </c>
      <c r="Z92">
        <v>13850.3</v>
      </c>
    </row>
    <row r="93" spans="1:26" x14ac:dyDescent="0.3">
      <c r="A93" t="s">
        <v>9</v>
      </c>
      <c r="B93" t="s">
        <v>10</v>
      </c>
      <c r="C93" t="s">
        <v>35</v>
      </c>
      <c r="D93" t="s">
        <v>12</v>
      </c>
      <c r="E93" t="s">
        <v>13</v>
      </c>
      <c r="F93" t="s">
        <v>14</v>
      </c>
      <c r="G93" t="s">
        <v>14</v>
      </c>
      <c r="H93" t="s">
        <v>73</v>
      </c>
      <c r="I93" t="s">
        <v>16</v>
      </c>
      <c r="J93">
        <v>4425.7</v>
      </c>
      <c r="K93">
        <v>4501.2</v>
      </c>
      <c r="L93">
        <v>4537</v>
      </c>
      <c r="M93">
        <v>4501.8999999999996</v>
      </c>
      <c r="N93">
        <v>4654</v>
      </c>
      <c r="O93">
        <v>4746.5</v>
      </c>
      <c r="P93">
        <v>5038.3999999999996</v>
      </c>
      <c r="Q93">
        <v>5227.2</v>
      </c>
      <c r="R93">
        <v>5168.8</v>
      </c>
      <c r="S93">
        <v>5052.8</v>
      </c>
      <c r="T93">
        <v>5351.3</v>
      </c>
      <c r="U93">
        <v>5437.1</v>
      </c>
      <c r="V93">
        <v>5509.5</v>
      </c>
      <c r="W93">
        <v>5456.5</v>
      </c>
      <c r="X93">
        <v>5429.4</v>
      </c>
      <c r="Y93">
        <v>5380.1</v>
      </c>
      <c r="Z93">
        <v>5360.3</v>
      </c>
    </row>
    <row r="94" spans="1:26" x14ac:dyDescent="0.3">
      <c r="A94" t="s">
        <v>9</v>
      </c>
      <c r="B94" t="s">
        <v>10</v>
      </c>
      <c r="C94" t="s">
        <v>35</v>
      </c>
      <c r="D94" t="s">
        <v>17</v>
      </c>
      <c r="E94" t="s">
        <v>13</v>
      </c>
      <c r="F94" t="s">
        <v>14</v>
      </c>
      <c r="G94" t="s">
        <v>14</v>
      </c>
      <c r="H94" t="s">
        <v>73</v>
      </c>
      <c r="I94" t="s">
        <v>16</v>
      </c>
      <c r="J94">
        <v>1.7</v>
      </c>
      <c r="K94">
        <v>2.4</v>
      </c>
      <c r="L94">
        <v>3.1</v>
      </c>
      <c r="M94">
        <v>6.7</v>
      </c>
      <c r="N94">
        <v>9.1</v>
      </c>
      <c r="O94">
        <v>9.6999999999999993</v>
      </c>
      <c r="P94">
        <v>10.5</v>
      </c>
      <c r="Q94">
        <v>40.5</v>
      </c>
      <c r="R94">
        <v>47.9</v>
      </c>
      <c r="S94">
        <v>51</v>
      </c>
      <c r="T94">
        <v>54.4</v>
      </c>
      <c r="U94">
        <v>64.900000000000006</v>
      </c>
      <c r="V94">
        <v>88.3</v>
      </c>
      <c r="W94">
        <v>104</v>
      </c>
      <c r="X94">
        <v>119.6</v>
      </c>
      <c r="Y94">
        <v>137.79999999999998</v>
      </c>
      <c r="Z94">
        <v>127.89999999999999</v>
      </c>
    </row>
    <row r="95" spans="1:26" x14ac:dyDescent="0.3">
      <c r="A95" t="s">
        <v>9</v>
      </c>
      <c r="B95" t="s">
        <v>10</v>
      </c>
      <c r="C95" t="s">
        <v>35</v>
      </c>
      <c r="D95" t="s">
        <v>18</v>
      </c>
      <c r="E95" t="s">
        <v>13</v>
      </c>
      <c r="F95" t="s">
        <v>14</v>
      </c>
      <c r="G95" t="s">
        <v>14</v>
      </c>
      <c r="H95" t="s">
        <v>73</v>
      </c>
      <c r="I95" t="s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t="s">
        <v>9</v>
      </c>
      <c r="B96" t="s">
        <v>10</v>
      </c>
      <c r="C96" t="s">
        <v>35</v>
      </c>
      <c r="D96" t="s">
        <v>19</v>
      </c>
      <c r="E96" t="s">
        <v>13</v>
      </c>
      <c r="F96" t="s">
        <v>14</v>
      </c>
      <c r="G96" t="s">
        <v>14</v>
      </c>
      <c r="H96" t="s">
        <v>73</v>
      </c>
      <c r="I96" t="s">
        <v>16</v>
      </c>
      <c r="J96">
        <v>53.7</v>
      </c>
      <c r="K96">
        <v>54.7</v>
      </c>
      <c r="L96">
        <v>54.2</v>
      </c>
      <c r="M96">
        <v>53.3</v>
      </c>
      <c r="N96">
        <v>50.8</v>
      </c>
      <c r="O96">
        <v>51.7</v>
      </c>
      <c r="P96">
        <v>55.7</v>
      </c>
      <c r="Q96">
        <v>54.9</v>
      </c>
      <c r="R96">
        <v>58.8</v>
      </c>
      <c r="S96">
        <v>56.7</v>
      </c>
      <c r="T96">
        <v>49</v>
      </c>
      <c r="U96">
        <v>46.9</v>
      </c>
      <c r="V96">
        <v>53.5</v>
      </c>
      <c r="W96">
        <v>54.3</v>
      </c>
      <c r="X96">
        <v>56.2</v>
      </c>
      <c r="Y96">
        <v>70.599999999999994</v>
      </c>
      <c r="Z96">
        <v>83.4</v>
      </c>
    </row>
    <row r="97" spans="1:26" x14ac:dyDescent="0.3">
      <c r="A97" t="s">
        <v>9</v>
      </c>
      <c r="B97" t="s">
        <v>10</v>
      </c>
      <c r="C97" t="s">
        <v>35</v>
      </c>
      <c r="D97" t="s">
        <v>20</v>
      </c>
      <c r="E97" t="s">
        <v>13</v>
      </c>
      <c r="F97" t="s">
        <v>14</v>
      </c>
      <c r="G97" t="s">
        <v>14</v>
      </c>
      <c r="H97" t="s">
        <v>73</v>
      </c>
      <c r="I97" t="s">
        <v>16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5.2</v>
      </c>
      <c r="Q97">
        <v>30.1</v>
      </c>
      <c r="R97">
        <v>81.099999999999994</v>
      </c>
      <c r="S97">
        <v>94.9</v>
      </c>
      <c r="T97">
        <v>116.1</v>
      </c>
      <c r="U97">
        <v>114.3</v>
      </c>
      <c r="V97">
        <v>130.69999999999999</v>
      </c>
      <c r="W97">
        <v>125.9</v>
      </c>
      <c r="X97">
        <v>126.1</v>
      </c>
      <c r="Y97">
        <v>139.20000000000002</v>
      </c>
      <c r="Z97">
        <v>335.59999999999997</v>
      </c>
    </row>
    <row r="98" spans="1:26" x14ac:dyDescent="0.3">
      <c r="A98" t="s">
        <v>9</v>
      </c>
      <c r="B98" t="s">
        <v>10</v>
      </c>
      <c r="C98" t="s">
        <v>35</v>
      </c>
      <c r="D98" t="s">
        <v>21</v>
      </c>
      <c r="E98" t="s">
        <v>13</v>
      </c>
      <c r="F98" t="s">
        <v>14</v>
      </c>
      <c r="G98" t="s">
        <v>14</v>
      </c>
      <c r="H98" t="s">
        <v>73</v>
      </c>
      <c r="I98" t="s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t="s">
        <v>9</v>
      </c>
      <c r="B99" t="s">
        <v>10</v>
      </c>
      <c r="C99" t="s">
        <v>35</v>
      </c>
      <c r="D99" t="s">
        <v>22</v>
      </c>
      <c r="E99" t="s">
        <v>13</v>
      </c>
      <c r="F99" t="s">
        <v>14</v>
      </c>
      <c r="G99" t="s">
        <v>14</v>
      </c>
      <c r="H99" t="s">
        <v>73</v>
      </c>
      <c r="I99" t="s">
        <v>16</v>
      </c>
      <c r="J99">
        <v>4370.3999999999996</v>
      </c>
      <c r="K99">
        <v>4444.1000000000004</v>
      </c>
      <c r="L99">
        <v>4479.8</v>
      </c>
      <c r="M99">
        <v>4442</v>
      </c>
      <c r="N99">
        <v>4594.1000000000004</v>
      </c>
      <c r="O99">
        <v>4685.2</v>
      </c>
      <c r="P99">
        <v>4967</v>
      </c>
      <c r="Q99">
        <v>5101.7</v>
      </c>
      <c r="R99">
        <v>4980.8999999999996</v>
      </c>
      <c r="S99">
        <v>4850.1000000000004</v>
      </c>
      <c r="T99">
        <v>5131.7</v>
      </c>
      <c r="U99">
        <v>5211.1000000000004</v>
      </c>
      <c r="V99">
        <v>5237</v>
      </c>
      <c r="W99">
        <v>5172.3</v>
      </c>
      <c r="X99">
        <v>5127.3999999999996</v>
      </c>
      <c r="Y99">
        <v>5032.5</v>
      </c>
      <c r="Z99">
        <v>4813.5</v>
      </c>
    </row>
    <row r="100" spans="1:26" x14ac:dyDescent="0.3">
      <c r="A100" t="s">
        <v>9</v>
      </c>
      <c r="B100" t="s">
        <v>10</v>
      </c>
      <c r="C100" t="s">
        <v>36</v>
      </c>
      <c r="D100" t="s">
        <v>12</v>
      </c>
      <c r="E100" t="s">
        <v>13</v>
      </c>
      <c r="F100" t="s">
        <v>14</v>
      </c>
      <c r="G100" t="s">
        <v>14</v>
      </c>
      <c r="H100" t="s">
        <v>73</v>
      </c>
      <c r="I100" t="s">
        <v>16</v>
      </c>
      <c r="J100">
        <v>9918.9</v>
      </c>
      <c r="K100">
        <v>9859</v>
      </c>
      <c r="L100">
        <v>9565.1</v>
      </c>
      <c r="M100">
        <v>10440.700000000001</v>
      </c>
      <c r="N100">
        <v>11670.8</v>
      </c>
      <c r="O100">
        <v>12539.1</v>
      </c>
      <c r="P100">
        <v>13913.7</v>
      </c>
      <c r="Q100">
        <v>15270.4</v>
      </c>
      <c r="R100">
        <v>16319.9</v>
      </c>
      <c r="S100">
        <v>16644.8</v>
      </c>
      <c r="T100">
        <v>17695.7</v>
      </c>
      <c r="U100">
        <v>17906.599999999999</v>
      </c>
      <c r="V100">
        <v>17218.5</v>
      </c>
      <c r="W100">
        <v>16269.9</v>
      </c>
      <c r="X100">
        <v>16389.3</v>
      </c>
      <c r="Y100">
        <v>17210.2</v>
      </c>
      <c r="Z100">
        <v>19240.2</v>
      </c>
    </row>
    <row r="101" spans="1:26" x14ac:dyDescent="0.3">
      <c r="A101" t="s">
        <v>9</v>
      </c>
      <c r="B101" t="s">
        <v>10</v>
      </c>
      <c r="C101" t="s">
        <v>36</v>
      </c>
      <c r="D101" t="s">
        <v>17</v>
      </c>
      <c r="E101" t="s">
        <v>13</v>
      </c>
      <c r="F101" t="s">
        <v>14</v>
      </c>
      <c r="G101" t="s">
        <v>14</v>
      </c>
      <c r="H101" t="s">
        <v>73</v>
      </c>
      <c r="I101" t="s">
        <v>16</v>
      </c>
      <c r="J101">
        <v>59.7</v>
      </c>
      <c r="K101">
        <v>77.900000000000006</v>
      </c>
      <c r="L101">
        <v>83.6</v>
      </c>
      <c r="M101">
        <v>125.6</v>
      </c>
      <c r="N101">
        <v>176.3</v>
      </c>
      <c r="O101">
        <v>235.6</v>
      </c>
      <c r="P101">
        <v>308.39999999999998</v>
      </c>
      <c r="Q101">
        <v>282.5</v>
      </c>
      <c r="R101">
        <v>321</v>
      </c>
      <c r="S101">
        <v>264.7</v>
      </c>
      <c r="T101">
        <v>221.4</v>
      </c>
      <c r="U101">
        <v>222.1</v>
      </c>
      <c r="V101">
        <v>258.10000000000002</v>
      </c>
      <c r="W101">
        <v>368.3</v>
      </c>
      <c r="X101">
        <v>361.7</v>
      </c>
      <c r="Y101">
        <v>359.4</v>
      </c>
      <c r="Z101">
        <v>382.7</v>
      </c>
    </row>
    <row r="102" spans="1:26" x14ac:dyDescent="0.3">
      <c r="A102" t="s">
        <v>9</v>
      </c>
      <c r="B102" t="s">
        <v>10</v>
      </c>
      <c r="C102" t="s">
        <v>36</v>
      </c>
      <c r="D102" t="s">
        <v>18</v>
      </c>
      <c r="E102" t="s">
        <v>13</v>
      </c>
      <c r="F102" t="s">
        <v>14</v>
      </c>
      <c r="G102" t="s">
        <v>14</v>
      </c>
      <c r="H102" t="s">
        <v>73</v>
      </c>
      <c r="I102" t="s">
        <v>16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9</v>
      </c>
      <c r="B103" t="s">
        <v>10</v>
      </c>
      <c r="C103" t="s">
        <v>36</v>
      </c>
      <c r="D103" t="s">
        <v>19</v>
      </c>
      <c r="E103" t="s">
        <v>13</v>
      </c>
      <c r="F103" t="s">
        <v>14</v>
      </c>
      <c r="G103" t="s">
        <v>14</v>
      </c>
      <c r="H103" t="s">
        <v>73</v>
      </c>
      <c r="I103" t="s">
        <v>16</v>
      </c>
      <c r="J103">
        <v>400.1</v>
      </c>
      <c r="K103">
        <v>398.8</v>
      </c>
      <c r="L103">
        <v>399.9</v>
      </c>
      <c r="M103">
        <v>409.6</v>
      </c>
      <c r="N103">
        <v>368.6</v>
      </c>
      <c r="O103">
        <v>343</v>
      </c>
      <c r="P103">
        <v>305</v>
      </c>
      <c r="Q103">
        <v>316.3</v>
      </c>
      <c r="R103">
        <v>304.7</v>
      </c>
      <c r="S103">
        <v>276.89999999999998</v>
      </c>
      <c r="T103">
        <v>287</v>
      </c>
      <c r="U103">
        <v>285.2</v>
      </c>
      <c r="V103">
        <v>275.2</v>
      </c>
      <c r="W103">
        <v>271.39999999999998</v>
      </c>
      <c r="X103">
        <v>258.60000000000002</v>
      </c>
      <c r="Y103">
        <v>267.2</v>
      </c>
      <c r="Z103">
        <v>282.60000000000002</v>
      </c>
    </row>
    <row r="104" spans="1:26" x14ac:dyDescent="0.3">
      <c r="A104" t="s">
        <v>9</v>
      </c>
      <c r="B104" t="s">
        <v>10</v>
      </c>
      <c r="C104" t="s">
        <v>36</v>
      </c>
      <c r="D104" t="s">
        <v>20</v>
      </c>
      <c r="E104" t="s">
        <v>13</v>
      </c>
      <c r="F104" t="s">
        <v>14</v>
      </c>
      <c r="G104" t="s">
        <v>14</v>
      </c>
      <c r="H104" t="s">
        <v>73</v>
      </c>
      <c r="I104" t="s">
        <v>16</v>
      </c>
      <c r="J104">
        <v>0</v>
      </c>
      <c r="K104">
        <v>0</v>
      </c>
      <c r="L104">
        <v>0</v>
      </c>
      <c r="M104">
        <v>28.2</v>
      </c>
      <c r="N104">
        <v>13.4</v>
      </c>
      <c r="O104">
        <v>49.3</v>
      </c>
      <c r="P104">
        <v>90</v>
      </c>
      <c r="Q104">
        <v>96</v>
      </c>
      <c r="R104">
        <v>434.5</v>
      </c>
      <c r="S104">
        <v>635.9</v>
      </c>
      <c r="T104">
        <v>867.4</v>
      </c>
      <c r="U104">
        <v>915.5</v>
      </c>
      <c r="V104">
        <v>807.3</v>
      </c>
      <c r="W104">
        <v>747.5</v>
      </c>
      <c r="X104">
        <v>705.4</v>
      </c>
      <c r="Y104">
        <v>653.4</v>
      </c>
      <c r="Z104">
        <v>457.4</v>
      </c>
    </row>
    <row r="105" spans="1:26" x14ac:dyDescent="0.3">
      <c r="A105" t="s">
        <v>9</v>
      </c>
      <c r="B105" t="s">
        <v>10</v>
      </c>
      <c r="C105" t="s">
        <v>36</v>
      </c>
      <c r="D105" t="s">
        <v>21</v>
      </c>
      <c r="E105" t="s">
        <v>13</v>
      </c>
      <c r="F105" t="s">
        <v>14</v>
      </c>
      <c r="G105" t="s">
        <v>14</v>
      </c>
      <c r="H105" t="s">
        <v>73</v>
      </c>
      <c r="I105" t="s">
        <v>16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t="s">
        <v>9</v>
      </c>
      <c r="B106" t="s">
        <v>10</v>
      </c>
      <c r="C106" t="s">
        <v>36</v>
      </c>
      <c r="D106" t="s">
        <v>22</v>
      </c>
      <c r="E106" t="s">
        <v>13</v>
      </c>
      <c r="F106" t="s">
        <v>14</v>
      </c>
      <c r="G106" t="s">
        <v>14</v>
      </c>
      <c r="H106" t="s">
        <v>73</v>
      </c>
      <c r="I106" t="s">
        <v>16</v>
      </c>
      <c r="J106">
        <v>9459.2000000000007</v>
      </c>
      <c r="K106">
        <v>9382.2999999999993</v>
      </c>
      <c r="L106">
        <v>9081.5</v>
      </c>
      <c r="M106">
        <v>9877.2999999999993</v>
      </c>
      <c r="N106">
        <v>11112.4</v>
      </c>
      <c r="O106">
        <v>11911.1</v>
      </c>
      <c r="P106">
        <v>13210.3</v>
      </c>
      <c r="Q106">
        <v>14575.5</v>
      </c>
      <c r="R106">
        <v>15259.6</v>
      </c>
      <c r="S106">
        <v>15467.3</v>
      </c>
      <c r="T106">
        <v>16319.9</v>
      </c>
      <c r="U106">
        <v>16483.7</v>
      </c>
      <c r="V106">
        <v>15877.9</v>
      </c>
      <c r="W106">
        <v>14882.6</v>
      </c>
      <c r="X106">
        <v>15063.7</v>
      </c>
      <c r="Y106">
        <v>15930.2</v>
      </c>
      <c r="Z106">
        <v>18117.5</v>
      </c>
    </row>
    <row r="107" spans="1:26" x14ac:dyDescent="0.3">
      <c r="A107" t="s">
        <v>9</v>
      </c>
      <c r="B107" t="s">
        <v>10</v>
      </c>
      <c r="C107" t="s">
        <v>37</v>
      </c>
      <c r="D107" t="s">
        <v>12</v>
      </c>
      <c r="E107" t="s">
        <v>13</v>
      </c>
      <c r="F107" t="s">
        <v>14</v>
      </c>
      <c r="G107" t="s">
        <v>14</v>
      </c>
      <c r="H107" t="s">
        <v>73</v>
      </c>
      <c r="I107" t="s">
        <v>16</v>
      </c>
      <c r="J107">
        <v>6635.6</v>
      </c>
      <c r="K107">
        <v>6681.3</v>
      </c>
      <c r="L107">
        <v>6880.8</v>
      </c>
      <c r="M107">
        <v>7236.8</v>
      </c>
      <c r="N107">
        <v>7438.3</v>
      </c>
      <c r="O107">
        <v>7188.2</v>
      </c>
      <c r="P107">
        <v>7278.3</v>
      </c>
      <c r="Q107">
        <v>7305</v>
      </c>
      <c r="R107">
        <v>7352</v>
      </c>
      <c r="S107">
        <v>7284.7</v>
      </c>
      <c r="T107">
        <v>7302.8</v>
      </c>
      <c r="U107">
        <v>6879</v>
      </c>
      <c r="V107">
        <v>6451.4</v>
      </c>
      <c r="W107">
        <v>6379.7</v>
      </c>
      <c r="X107">
        <v>6441.5</v>
      </c>
      <c r="Y107">
        <v>6612.6</v>
      </c>
      <c r="Z107">
        <v>6774.6</v>
      </c>
    </row>
    <row r="108" spans="1:26" x14ac:dyDescent="0.3">
      <c r="A108" t="s">
        <v>9</v>
      </c>
      <c r="B108" t="s">
        <v>10</v>
      </c>
      <c r="C108" t="s">
        <v>37</v>
      </c>
      <c r="D108" t="s">
        <v>17</v>
      </c>
      <c r="E108" t="s">
        <v>13</v>
      </c>
      <c r="F108" t="s">
        <v>14</v>
      </c>
      <c r="G108" t="s">
        <v>14</v>
      </c>
      <c r="H108" t="s">
        <v>73</v>
      </c>
      <c r="I108" t="s">
        <v>16</v>
      </c>
      <c r="J108">
        <v>1.1000000000000001</v>
      </c>
      <c r="K108">
        <v>4.5</v>
      </c>
      <c r="L108">
        <v>6.9</v>
      </c>
      <c r="M108">
        <v>9</v>
      </c>
      <c r="N108">
        <v>9.4</v>
      </c>
      <c r="O108">
        <v>11.1</v>
      </c>
      <c r="P108">
        <v>10.4</v>
      </c>
      <c r="Q108">
        <v>11.5</v>
      </c>
      <c r="R108">
        <v>12</v>
      </c>
      <c r="S108">
        <v>12</v>
      </c>
      <c r="T108">
        <v>12.5</v>
      </c>
      <c r="U108">
        <v>12.6</v>
      </c>
      <c r="V108">
        <v>12</v>
      </c>
      <c r="W108">
        <v>12.4</v>
      </c>
      <c r="X108">
        <v>12.1</v>
      </c>
      <c r="Y108">
        <v>13</v>
      </c>
      <c r="Z108">
        <v>19.100000000000001</v>
      </c>
    </row>
    <row r="109" spans="1:26" x14ac:dyDescent="0.3">
      <c r="A109" t="s">
        <v>9</v>
      </c>
      <c r="B109" t="s">
        <v>10</v>
      </c>
      <c r="C109" t="s">
        <v>37</v>
      </c>
      <c r="D109" t="s">
        <v>18</v>
      </c>
      <c r="E109" t="s">
        <v>13</v>
      </c>
      <c r="F109" t="s">
        <v>14</v>
      </c>
      <c r="G109" t="s">
        <v>14</v>
      </c>
      <c r="H109" t="s">
        <v>73</v>
      </c>
      <c r="I109" t="s">
        <v>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 t="s">
        <v>9</v>
      </c>
      <c r="B110" t="s">
        <v>10</v>
      </c>
      <c r="C110" t="s">
        <v>37</v>
      </c>
      <c r="D110" t="s">
        <v>19</v>
      </c>
      <c r="E110" t="s">
        <v>13</v>
      </c>
      <c r="F110" t="s">
        <v>14</v>
      </c>
      <c r="G110" t="s">
        <v>14</v>
      </c>
      <c r="H110" t="s">
        <v>73</v>
      </c>
      <c r="I110" t="s">
        <v>16</v>
      </c>
      <c r="J110">
        <v>31</v>
      </c>
      <c r="K110">
        <v>30.8</v>
      </c>
      <c r="L110">
        <v>35.299999999999997</v>
      </c>
      <c r="M110">
        <v>37.4</v>
      </c>
      <c r="N110">
        <v>39.9</v>
      </c>
      <c r="O110">
        <v>40.6</v>
      </c>
      <c r="P110">
        <v>43.7</v>
      </c>
      <c r="Q110">
        <v>42.8</v>
      </c>
      <c r="R110">
        <v>43.2</v>
      </c>
      <c r="S110">
        <v>41.5</v>
      </c>
      <c r="T110">
        <v>40.799999999999997</v>
      </c>
      <c r="U110">
        <v>34.700000000000003</v>
      </c>
      <c r="V110">
        <v>34.5</v>
      </c>
      <c r="W110">
        <v>25.9</v>
      </c>
      <c r="X110">
        <v>26</v>
      </c>
      <c r="Y110">
        <v>26.5</v>
      </c>
      <c r="Z110">
        <v>33.1</v>
      </c>
    </row>
    <row r="111" spans="1:26" x14ac:dyDescent="0.3">
      <c r="A111" t="s">
        <v>9</v>
      </c>
      <c r="B111" t="s">
        <v>10</v>
      </c>
      <c r="C111" t="s">
        <v>37</v>
      </c>
      <c r="D111" t="s">
        <v>20</v>
      </c>
      <c r="E111" t="s">
        <v>13</v>
      </c>
      <c r="F111" t="s">
        <v>14</v>
      </c>
      <c r="G111" t="s">
        <v>14</v>
      </c>
      <c r="H111" t="s">
        <v>73</v>
      </c>
      <c r="I111" t="s">
        <v>16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70.7</v>
      </c>
      <c r="Q111">
        <v>121.9</v>
      </c>
      <c r="R111">
        <v>125.6</v>
      </c>
      <c r="S111">
        <v>208.1</v>
      </c>
      <c r="T111">
        <v>309.10000000000002</v>
      </c>
      <c r="U111">
        <v>293.10000000000002</v>
      </c>
      <c r="V111">
        <v>273.3</v>
      </c>
      <c r="W111">
        <v>261.39999999999998</v>
      </c>
      <c r="X111">
        <v>261.2</v>
      </c>
      <c r="Y111">
        <v>327.7</v>
      </c>
      <c r="Z111">
        <v>264.5</v>
      </c>
    </row>
    <row r="112" spans="1:26" x14ac:dyDescent="0.3">
      <c r="A112" t="s">
        <v>9</v>
      </c>
      <c r="B112" t="s">
        <v>10</v>
      </c>
      <c r="C112" t="s">
        <v>37</v>
      </c>
      <c r="D112" t="s">
        <v>21</v>
      </c>
      <c r="E112" t="s">
        <v>13</v>
      </c>
      <c r="F112" t="s">
        <v>14</v>
      </c>
      <c r="G112" t="s">
        <v>14</v>
      </c>
      <c r="H112" t="s">
        <v>73</v>
      </c>
      <c r="I112" t="s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9</v>
      </c>
      <c r="B113" t="s">
        <v>10</v>
      </c>
      <c r="C113" t="s">
        <v>37</v>
      </c>
      <c r="D113" t="s">
        <v>22</v>
      </c>
      <c r="E113" t="s">
        <v>13</v>
      </c>
      <c r="F113" t="s">
        <v>14</v>
      </c>
      <c r="G113" t="s">
        <v>14</v>
      </c>
      <c r="H113" t="s">
        <v>73</v>
      </c>
      <c r="I113" t="s">
        <v>16</v>
      </c>
      <c r="J113">
        <v>6603.5</v>
      </c>
      <c r="K113">
        <v>6646</v>
      </c>
      <c r="L113">
        <v>6838.6</v>
      </c>
      <c r="M113">
        <v>7190.4</v>
      </c>
      <c r="N113">
        <v>7389</v>
      </c>
      <c r="O113">
        <v>7136.5</v>
      </c>
      <c r="P113">
        <v>7153.5</v>
      </c>
      <c r="Q113">
        <v>7128.8</v>
      </c>
      <c r="R113">
        <v>7171.2</v>
      </c>
      <c r="S113">
        <v>7023.1</v>
      </c>
      <c r="T113">
        <v>6940.3</v>
      </c>
      <c r="U113">
        <v>6538.6</v>
      </c>
      <c r="V113">
        <v>6131.7</v>
      </c>
      <c r="W113">
        <v>6080</v>
      </c>
      <c r="X113">
        <v>6142.2</v>
      </c>
      <c r="Y113">
        <v>6245.3</v>
      </c>
      <c r="Z113">
        <v>6457.9</v>
      </c>
    </row>
    <row r="114" spans="1:26" x14ac:dyDescent="0.3">
      <c r="A114" t="s">
        <v>9</v>
      </c>
      <c r="B114" t="s">
        <v>10</v>
      </c>
      <c r="C114" t="s">
        <v>38</v>
      </c>
      <c r="D114" t="s">
        <v>12</v>
      </c>
      <c r="E114" t="s">
        <v>13</v>
      </c>
      <c r="F114" t="s">
        <v>14</v>
      </c>
      <c r="G114" t="s">
        <v>14</v>
      </c>
      <c r="H114" t="s">
        <v>73</v>
      </c>
      <c r="I114" t="s">
        <v>16</v>
      </c>
      <c r="J114">
        <v>3460.2</v>
      </c>
      <c r="K114">
        <v>4127</v>
      </c>
      <c r="L114">
        <v>4232.6000000000004</v>
      </c>
      <c r="M114">
        <v>4441.8999999999996</v>
      </c>
      <c r="N114">
        <v>4620</v>
      </c>
      <c r="O114">
        <v>4275.6000000000004</v>
      </c>
      <c r="P114">
        <v>4418.1000000000004</v>
      </c>
      <c r="Q114">
        <v>4695.8</v>
      </c>
      <c r="R114">
        <v>5287.5</v>
      </c>
      <c r="S114">
        <v>5409.3</v>
      </c>
      <c r="T114">
        <v>5123.8999999999996</v>
      </c>
      <c r="U114">
        <v>5348.9</v>
      </c>
      <c r="V114">
        <v>5447.9</v>
      </c>
      <c r="W114">
        <v>5354.1</v>
      </c>
      <c r="X114">
        <v>5473</v>
      </c>
      <c r="Y114">
        <v>5577</v>
      </c>
      <c r="Z114">
        <v>6028.6</v>
      </c>
    </row>
    <row r="115" spans="1:26" x14ac:dyDescent="0.3">
      <c r="A115" t="s">
        <v>9</v>
      </c>
      <c r="B115" t="s">
        <v>10</v>
      </c>
      <c r="C115" t="s">
        <v>38</v>
      </c>
      <c r="D115" t="s">
        <v>17</v>
      </c>
      <c r="E115" t="s">
        <v>13</v>
      </c>
      <c r="F115" t="s">
        <v>14</v>
      </c>
      <c r="G115" t="s">
        <v>14</v>
      </c>
      <c r="H115" t="s">
        <v>73</v>
      </c>
      <c r="I115" t="s">
        <v>16</v>
      </c>
      <c r="J115">
        <v>26.8</v>
      </c>
      <c r="K115">
        <v>90.5</v>
      </c>
      <c r="L115">
        <v>54</v>
      </c>
      <c r="M115">
        <v>22</v>
      </c>
      <c r="N115">
        <v>24.6</v>
      </c>
      <c r="O115">
        <v>33.299999999999997</v>
      </c>
      <c r="P115">
        <v>31.1</v>
      </c>
      <c r="Q115">
        <v>38.200000000000003</v>
      </c>
      <c r="R115">
        <v>50.3</v>
      </c>
      <c r="S115">
        <v>53.8</v>
      </c>
      <c r="T115">
        <v>10.4</v>
      </c>
      <c r="U115">
        <v>9.3000000000000007</v>
      </c>
      <c r="V115">
        <v>9.5</v>
      </c>
      <c r="W115">
        <v>2.8</v>
      </c>
      <c r="X115">
        <v>3.4</v>
      </c>
      <c r="Y115">
        <v>1.2</v>
      </c>
      <c r="Z115">
        <v>0.9</v>
      </c>
    </row>
    <row r="116" spans="1:26" x14ac:dyDescent="0.3">
      <c r="A116" t="s">
        <v>9</v>
      </c>
      <c r="B116" t="s">
        <v>10</v>
      </c>
      <c r="C116" t="s">
        <v>38</v>
      </c>
      <c r="D116" t="s">
        <v>18</v>
      </c>
      <c r="E116" t="s">
        <v>13</v>
      </c>
      <c r="F116" t="s">
        <v>14</v>
      </c>
      <c r="G116" t="s">
        <v>14</v>
      </c>
      <c r="H116" t="s">
        <v>73</v>
      </c>
      <c r="I116" t="s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">
      <c r="A117" t="s">
        <v>9</v>
      </c>
      <c r="B117" t="s">
        <v>10</v>
      </c>
      <c r="C117" t="s">
        <v>38</v>
      </c>
      <c r="D117" t="s">
        <v>19</v>
      </c>
      <c r="E117" t="s">
        <v>13</v>
      </c>
      <c r="F117" t="s">
        <v>14</v>
      </c>
      <c r="G117" t="s">
        <v>14</v>
      </c>
      <c r="H117" t="s">
        <v>73</v>
      </c>
      <c r="I117" t="s">
        <v>16</v>
      </c>
      <c r="J117">
        <v>159.80000000000001</v>
      </c>
      <c r="K117">
        <v>153.5</v>
      </c>
      <c r="L117">
        <v>169.4</v>
      </c>
      <c r="M117">
        <v>157.30000000000001</v>
      </c>
      <c r="N117">
        <v>139</v>
      </c>
      <c r="O117">
        <v>138.4</v>
      </c>
      <c r="P117">
        <v>115.8</v>
      </c>
      <c r="Q117">
        <v>125.8</v>
      </c>
      <c r="R117">
        <v>123.7</v>
      </c>
      <c r="S117">
        <v>118.9</v>
      </c>
      <c r="T117">
        <v>116.5</v>
      </c>
      <c r="U117">
        <v>122.4</v>
      </c>
      <c r="V117">
        <v>105.6</v>
      </c>
      <c r="W117">
        <v>96.8</v>
      </c>
      <c r="X117">
        <v>91.3</v>
      </c>
      <c r="Y117">
        <v>93</v>
      </c>
      <c r="Z117">
        <v>90.1</v>
      </c>
    </row>
    <row r="118" spans="1:26" x14ac:dyDescent="0.3">
      <c r="A118" t="s">
        <v>9</v>
      </c>
      <c r="B118" t="s">
        <v>10</v>
      </c>
      <c r="C118" t="s">
        <v>38</v>
      </c>
      <c r="D118" t="s">
        <v>20</v>
      </c>
      <c r="E118" t="s">
        <v>13</v>
      </c>
      <c r="F118" t="s">
        <v>14</v>
      </c>
      <c r="G118" t="s">
        <v>14</v>
      </c>
      <c r="H118" t="s">
        <v>73</v>
      </c>
      <c r="I118" t="s">
        <v>16</v>
      </c>
      <c r="J118">
        <v>0.3</v>
      </c>
      <c r="K118">
        <v>1.4</v>
      </c>
      <c r="L118">
        <v>3.7</v>
      </c>
      <c r="M118">
        <v>3.1</v>
      </c>
      <c r="N118">
        <v>0.1</v>
      </c>
      <c r="O118">
        <v>0.7</v>
      </c>
      <c r="P118">
        <v>0.6</v>
      </c>
      <c r="Q118">
        <v>41.8</v>
      </c>
      <c r="R118">
        <v>107.3</v>
      </c>
      <c r="S118">
        <v>162.80000000000001</v>
      </c>
      <c r="T118">
        <v>115.4</v>
      </c>
      <c r="U118">
        <v>194.9</v>
      </c>
      <c r="V118">
        <v>187.6</v>
      </c>
      <c r="W118">
        <v>203.8</v>
      </c>
      <c r="X118">
        <v>167</v>
      </c>
      <c r="Y118">
        <v>202.5</v>
      </c>
      <c r="Z118">
        <v>257.3</v>
      </c>
    </row>
    <row r="119" spans="1:26" x14ac:dyDescent="0.3">
      <c r="A119" t="s">
        <v>9</v>
      </c>
      <c r="B119" t="s">
        <v>10</v>
      </c>
      <c r="C119" t="s">
        <v>38</v>
      </c>
      <c r="D119" t="s">
        <v>21</v>
      </c>
      <c r="E119" t="s">
        <v>13</v>
      </c>
      <c r="F119" t="s">
        <v>14</v>
      </c>
      <c r="G119" t="s">
        <v>14</v>
      </c>
      <c r="H119" t="s">
        <v>73</v>
      </c>
      <c r="I119" t="s">
        <v>16</v>
      </c>
      <c r="J119">
        <v>0</v>
      </c>
      <c r="K119">
        <v>0.6</v>
      </c>
      <c r="L119">
        <v>0</v>
      </c>
      <c r="M119">
        <v>0.2</v>
      </c>
      <c r="N119">
        <v>0.6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 t="s">
        <v>9</v>
      </c>
      <c r="B120" t="s">
        <v>10</v>
      </c>
      <c r="C120" t="s">
        <v>38</v>
      </c>
      <c r="D120" t="s">
        <v>22</v>
      </c>
      <c r="E120" t="s">
        <v>13</v>
      </c>
      <c r="F120" t="s">
        <v>14</v>
      </c>
      <c r="G120" t="s">
        <v>14</v>
      </c>
      <c r="H120" t="s">
        <v>73</v>
      </c>
      <c r="I120" t="s">
        <v>16</v>
      </c>
      <c r="J120">
        <v>3273.3</v>
      </c>
      <c r="K120">
        <v>3881.1</v>
      </c>
      <c r="L120">
        <v>4005.6</v>
      </c>
      <c r="M120">
        <v>4259.3999999999996</v>
      </c>
      <c r="N120">
        <v>4455.7</v>
      </c>
      <c r="O120">
        <v>4103.3</v>
      </c>
      <c r="P120">
        <v>4270.6000000000004</v>
      </c>
      <c r="Q120">
        <v>4489.8999999999996</v>
      </c>
      <c r="R120">
        <v>5006.2</v>
      </c>
      <c r="S120">
        <v>5073.8</v>
      </c>
      <c r="T120">
        <v>4881.6000000000004</v>
      </c>
      <c r="U120">
        <v>5022.2</v>
      </c>
      <c r="V120">
        <v>5145.2</v>
      </c>
      <c r="W120">
        <v>5050.8</v>
      </c>
      <c r="X120">
        <v>5211.3999999999996</v>
      </c>
      <c r="Y120">
        <v>5280.2</v>
      </c>
      <c r="Z120">
        <v>5680.3</v>
      </c>
    </row>
    <row r="121" spans="1:26" x14ac:dyDescent="0.3">
      <c r="A121" t="s">
        <v>9</v>
      </c>
      <c r="B121" t="s">
        <v>10</v>
      </c>
      <c r="C121" t="s">
        <v>39</v>
      </c>
      <c r="D121" t="s">
        <v>12</v>
      </c>
      <c r="E121" t="s">
        <v>13</v>
      </c>
      <c r="F121" t="s">
        <v>14</v>
      </c>
      <c r="G121" t="s">
        <v>14</v>
      </c>
      <c r="H121" t="s">
        <v>73</v>
      </c>
      <c r="I121" t="s">
        <v>16</v>
      </c>
      <c r="J121">
        <v>1454.5</v>
      </c>
      <c r="K121">
        <v>2030</v>
      </c>
      <c r="L121">
        <v>2253.8000000000002</v>
      </c>
      <c r="M121">
        <v>2075.5</v>
      </c>
      <c r="N121">
        <v>2190.1</v>
      </c>
      <c r="O121">
        <v>2391.8000000000002</v>
      </c>
      <c r="P121">
        <v>2252.9</v>
      </c>
      <c r="Q121">
        <v>2476.6999999999998</v>
      </c>
      <c r="R121">
        <v>2729</v>
      </c>
      <c r="S121">
        <v>2357</v>
      </c>
      <c r="T121">
        <v>2633.4</v>
      </c>
      <c r="U121">
        <v>2636.9</v>
      </c>
      <c r="V121">
        <v>2337.1</v>
      </c>
      <c r="W121">
        <v>2350.1</v>
      </c>
      <c r="X121">
        <v>2211.6</v>
      </c>
      <c r="Y121">
        <v>2212.1999999999998</v>
      </c>
      <c r="Z121">
        <v>2479.8000000000002</v>
      </c>
    </row>
    <row r="122" spans="1:26" x14ac:dyDescent="0.3">
      <c r="A122" t="s">
        <v>9</v>
      </c>
      <c r="B122" t="s">
        <v>10</v>
      </c>
      <c r="C122" t="s">
        <v>39</v>
      </c>
      <c r="D122" t="s">
        <v>17</v>
      </c>
      <c r="E122" t="s">
        <v>13</v>
      </c>
      <c r="F122" t="s">
        <v>14</v>
      </c>
      <c r="G122" t="s">
        <v>14</v>
      </c>
      <c r="H122" t="s">
        <v>73</v>
      </c>
      <c r="I122" t="s">
        <v>16</v>
      </c>
      <c r="J122">
        <v>0</v>
      </c>
      <c r="K122">
        <v>553.79999999999995</v>
      </c>
      <c r="L122">
        <v>454.5</v>
      </c>
      <c r="M122">
        <v>466.9</v>
      </c>
      <c r="N122">
        <v>601.1</v>
      </c>
      <c r="O122">
        <v>600.4</v>
      </c>
      <c r="P122">
        <v>415.2</v>
      </c>
      <c r="Q122">
        <v>458.6</v>
      </c>
      <c r="R122">
        <v>546.4</v>
      </c>
      <c r="S122">
        <v>415.1</v>
      </c>
      <c r="T122">
        <v>396.5</v>
      </c>
      <c r="U122">
        <v>437</v>
      </c>
      <c r="V122">
        <v>201.1</v>
      </c>
      <c r="W122">
        <v>208.7</v>
      </c>
      <c r="X122">
        <v>92.1</v>
      </c>
      <c r="Y122">
        <v>92.3</v>
      </c>
      <c r="Z122">
        <v>141.69999999999999</v>
      </c>
    </row>
    <row r="123" spans="1:26" x14ac:dyDescent="0.3">
      <c r="A123" t="s">
        <v>9</v>
      </c>
      <c r="B123" t="s">
        <v>10</v>
      </c>
      <c r="C123" t="s">
        <v>39</v>
      </c>
      <c r="D123" t="s">
        <v>18</v>
      </c>
      <c r="E123" t="s">
        <v>13</v>
      </c>
      <c r="F123" t="s">
        <v>14</v>
      </c>
      <c r="G123" t="s">
        <v>14</v>
      </c>
      <c r="H123" t="s">
        <v>73</v>
      </c>
      <c r="I123" t="s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9</v>
      </c>
      <c r="B124" t="s">
        <v>10</v>
      </c>
      <c r="C124" t="s">
        <v>39</v>
      </c>
      <c r="D124" t="s">
        <v>19</v>
      </c>
      <c r="E124" t="s">
        <v>13</v>
      </c>
      <c r="F124" t="s">
        <v>14</v>
      </c>
      <c r="G124" t="s">
        <v>14</v>
      </c>
      <c r="H124" t="s">
        <v>73</v>
      </c>
      <c r="I124" t="s">
        <v>16</v>
      </c>
      <c r="J124">
        <v>83</v>
      </c>
      <c r="K124">
        <v>66</v>
      </c>
      <c r="L124">
        <v>61.9</v>
      </c>
      <c r="M124">
        <v>62.4</v>
      </c>
      <c r="N124">
        <v>60.9</v>
      </c>
      <c r="O124">
        <v>49.2</v>
      </c>
      <c r="P124">
        <v>51.3</v>
      </c>
      <c r="Q124">
        <v>50.4</v>
      </c>
      <c r="R124">
        <v>47.3</v>
      </c>
      <c r="S124">
        <v>43.3</v>
      </c>
      <c r="T124">
        <v>46.3</v>
      </c>
      <c r="U124">
        <v>46.1</v>
      </c>
      <c r="V124">
        <v>48.2</v>
      </c>
      <c r="W124">
        <v>48.8</v>
      </c>
      <c r="X124">
        <v>49.4</v>
      </c>
      <c r="Y124">
        <v>51.8</v>
      </c>
      <c r="Z124">
        <v>52.2</v>
      </c>
    </row>
    <row r="125" spans="1:26" x14ac:dyDescent="0.3">
      <c r="A125" t="s">
        <v>9</v>
      </c>
      <c r="B125" t="s">
        <v>10</v>
      </c>
      <c r="C125" t="s">
        <v>39</v>
      </c>
      <c r="D125" t="s">
        <v>20</v>
      </c>
      <c r="E125" t="s">
        <v>13</v>
      </c>
      <c r="F125" t="s">
        <v>14</v>
      </c>
      <c r="G125" t="s">
        <v>14</v>
      </c>
      <c r="H125" t="s">
        <v>73</v>
      </c>
      <c r="I125" t="s">
        <v>16</v>
      </c>
      <c r="J125">
        <v>0</v>
      </c>
      <c r="K125">
        <v>32.700000000000003</v>
      </c>
      <c r="L125">
        <v>3</v>
      </c>
      <c r="M125">
        <v>2</v>
      </c>
      <c r="N125">
        <v>1</v>
      </c>
      <c r="O125">
        <v>11.2</v>
      </c>
      <c r="P125">
        <v>44.4</v>
      </c>
      <c r="Q125">
        <v>61.1</v>
      </c>
      <c r="R125">
        <v>74.099999999999994</v>
      </c>
      <c r="S125">
        <v>84.7</v>
      </c>
      <c r="T125">
        <v>97.7</v>
      </c>
      <c r="U125">
        <v>97.7</v>
      </c>
      <c r="V125">
        <v>90.9</v>
      </c>
      <c r="W125">
        <v>99.1</v>
      </c>
      <c r="X125">
        <v>133.9</v>
      </c>
      <c r="Y125">
        <v>143.9</v>
      </c>
      <c r="Z125">
        <v>140</v>
      </c>
    </row>
    <row r="126" spans="1:26" x14ac:dyDescent="0.3">
      <c r="A126" t="s">
        <v>9</v>
      </c>
      <c r="B126" t="s">
        <v>10</v>
      </c>
      <c r="C126" t="s">
        <v>39</v>
      </c>
      <c r="D126" t="s">
        <v>21</v>
      </c>
      <c r="E126" t="s">
        <v>13</v>
      </c>
      <c r="F126" t="s">
        <v>14</v>
      </c>
      <c r="G126" t="s">
        <v>14</v>
      </c>
      <c r="H126" t="s">
        <v>73</v>
      </c>
      <c r="I126" t="s">
        <v>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t="s">
        <v>9</v>
      </c>
      <c r="B127" t="s">
        <v>10</v>
      </c>
      <c r="C127" t="s">
        <v>39</v>
      </c>
      <c r="D127" t="s">
        <v>22</v>
      </c>
      <c r="E127" t="s">
        <v>13</v>
      </c>
      <c r="F127" t="s">
        <v>14</v>
      </c>
      <c r="G127" t="s">
        <v>14</v>
      </c>
      <c r="H127" t="s">
        <v>73</v>
      </c>
      <c r="I127" t="s">
        <v>16</v>
      </c>
      <c r="J127">
        <v>1371.5</v>
      </c>
      <c r="K127">
        <v>1377.6</v>
      </c>
      <c r="L127">
        <v>1734.4</v>
      </c>
      <c r="M127">
        <v>1544.1</v>
      </c>
      <c r="N127">
        <v>1527.1</v>
      </c>
      <c r="O127">
        <v>1731.1</v>
      </c>
      <c r="P127">
        <v>1741.9</v>
      </c>
      <c r="Q127">
        <v>1906.7</v>
      </c>
      <c r="R127">
        <v>2061.1</v>
      </c>
      <c r="S127">
        <v>1813.9</v>
      </c>
      <c r="T127">
        <v>2092.9</v>
      </c>
      <c r="U127">
        <v>2056.1</v>
      </c>
      <c r="V127">
        <v>1996.9</v>
      </c>
      <c r="W127">
        <v>1993.5</v>
      </c>
      <c r="X127">
        <v>1936.3</v>
      </c>
      <c r="Y127">
        <v>1924.3</v>
      </c>
      <c r="Z127">
        <v>2145.9</v>
      </c>
    </row>
    <row r="128" spans="1:26" x14ac:dyDescent="0.3">
      <c r="A128" t="s">
        <v>9</v>
      </c>
      <c r="B128" t="s">
        <v>10</v>
      </c>
      <c r="C128" t="s">
        <v>40</v>
      </c>
      <c r="D128" t="s">
        <v>12</v>
      </c>
      <c r="E128" t="s">
        <v>13</v>
      </c>
      <c r="F128" t="s">
        <v>14</v>
      </c>
      <c r="G128" t="s">
        <v>14</v>
      </c>
      <c r="H128" t="s">
        <v>73</v>
      </c>
      <c r="I128" t="s">
        <v>16</v>
      </c>
      <c r="J128">
        <v>1259</v>
      </c>
      <c r="K128">
        <v>1311.1</v>
      </c>
      <c r="L128">
        <v>1340.3</v>
      </c>
      <c r="M128">
        <v>1354.4</v>
      </c>
      <c r="N128">
        <v>1402.6</v>
      </c>
      <c r="O128">
        <v>1493</v>
      </c>
      <c r="P128">
        <v>1553.7</v>
      </c>
      <c r="Q128">
        <v>1763.3</v>
      </c>
      <c r="R128">
        <v>2071.1</v>
      </c>
      <c r="S128">
        <v>1747.7</v>
      </c>
      <c r="T128">
        <v>1806.5</v>
      </c>
      <c r="U128">
        <v>1906.1</v>
      </c>
      <c r="V128">
        <v>1923</v>
      </c>
      <c r="W128">
        <v>1839.5</v>
      </c>
      <c r="X128">
        <v>1821</v>
      </c>
      <c r="Y128">
        <v>1798.6</v>
      </c>
      <c r="Z128">
        <v>1904.4</v>
      </c>
    </row>
    <row r="129" spans="1:26" x14ac:dyDescent="0.3">
      <c r="A129" t="s">
        <v>9</v>
      </c>
      <c r="B129" t="s">
        <v>10</v>
      </c>
      <c r="C129" t="s">
        <v>40</v>
      </c>
      <c r="D129" t="s">
        <v>17</v>
      </c>
      <c r="E129" t="s">
        <v>13</v>
      </c>
      <c r="F129" t="s">
        <v>14</v>
      </c>
      <c r="G129" t="s">
        <v>14</v>
      </c>
      <c r="H129" t="s">
        <v>73</v>
      </c>
      <c r="I129" t="s">
        <v>16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0.7</v>
      </c>
      <c r="W129">
        <v>0.8</v>
      </c>
      <c r="X129">
        <v>1.2</v>
      </c>
      <c r="Y129">
        <v>2.1</v>
      </c>
      <c r="Z129">
        <v>2.8</v>
      </c>
    </row>
    <row r="130" spans="1:26" x14ac:dyDescent="0.3">
      <c r="A130" t="s">
        <v>9</v>
      </c>
      <c r="B130" t="s">
        <v>10</v>
      </c>
      <c r="C130" t="s">
        <v>40</v>
      </c>
      <c r="D130" t="s">
        <v>18</v>
      </c>
      <c r="E130" t="s">
        <v>13</v>
      </c>
      <c r="F130" t="s">
        <v>14</v>
      </c>
      <c r="G130" t="s">
        <v>14</v>
      </c>
      <c r="H130" t="s">
        <v>73</v>
      </c>
      <c r="I130" t="s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 t="s">
        <v>9</v>
      </c>
      <c r="B131" t="s">
        <v>10</v>
      </c>
      <c r="C131" t="s">
        <v>40</v>
      </c>
      <c r="D131" t="s">
        <v>19</v>
      </c>
      <c r="E131" t="s">
        <v>13</v>
      </c>
      <c r="F131" t="s">
        <v>14</v>
      </c>
      <c r="G131" t="s">
        <v>14</v>
      </c>
      <c r="H131" t="s">
        <v>73</v>
      </c>
      <c r="I131" t="s">
        <v>16</v>
      </c>
      <c r="J131">
        <v>22.8</v>
      </c>
      <c r="K131">
        <v>21.9</v>
      </c>
      <c r="L131">
        <v>14.8</v>
      </c>
      <c r="M131">
        <v>15.4</v>
      </c>
      <c r="N131">
        <v>16.3</v>
      </c>
      <c r="O131">
        <v>17</v>
      </c>
      <c r="P131">
        <v>17</v>
      </c>
      <c r="Q131">
        <v>16.8</v>
      </c>
      <c r="R131">
        <v>16.899999999999999</v>
      </c>
      <c r="S131">
        <v>13.4</v>
      </c>
      <c r="T131">
        <v>14.9</v>
      </c>
      <c r="U131">
        <v>14.1</v>
      </c>
      <c r="V131">
        <v>13.7</v>
      </c>
      <c r="W131">
        <v>13.2</v>
      </c>
      <c r="X131">
        <v>11.7</v>
      </c>
      <c r="Y131">
        <v>13.1</v>
      </c>
      <c r="Z131">
        <v>14.3</v>
      </c>
    </row>
    <row r="132" spans="1:26" x14ac:dyDescent="0.3">
      <c r="A132" t="s">
        <v>9</v>
      </c>
      <c r="B132" t="s">
        <v>10</v>
      </c>
      <c r="C132" t="s">
        <v>40</v>
      </c>
      <c r="D132" t="s">
        <v>20</v>
      </c>
      <c r="E132" t="s">
        <v>13</v>
      </c>
      <c r="F132" t="s">
        <v>14</v>
      </c>
      <c r="G132" t="s">
        <v>14</v>
      </c>
      <c r="H132" t="s">
        <v>73</v>
      </c>
      <c r="I132" t="s">
        <v>16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4.4000000000000004</v>
      </c>
      <c r="Q132">
        <v>13.9</v>
      </c>
      <c r="R132">
        <v>24.6</v>
      </c>
      <c r="S132">
        <v>30.8</v>
      </c>
      <c r="T132">
        <v>45.7</v>
      </c>
      <c r="U132">
        <v>36.799999999999997</v>
      </c>
      <c r="V132">
        <v>51.8</v>
      </c>
      <c r="W132">
        <v>64.3</v>
      </c>
      <c r="X132">
        <v>43.7</v>
      </c>
      <c r="Y132">
        <v>29.4</v>
      </c>
      <c r="Z132">
        <v>18.399999999999999</v>
      </c>
    </row>
    <row r="133" spans="1:26" x14ac:dyDescent="0.3">
      <c r="A133" t="s">
        <v>9</v>
      </c>
      <c r="B133" t="s">
        <v>10</v>
      </c>
      <c r="C133" t="s">
        <v>40</v>
      </c>
      <c r="D133" t="s">
        <v>21</v>
      </c>
      <c r="E133" t="s">
        <v>13</v>
      </c>
      <c r="F133" t="s">
        <v>14</v>
      </c>
      <c r="G133" t="s">
        <v>14</v>
      </c>
      <c r="H133" t="s">
        <v>73</v>
      </c>
      <c r="I133" t="s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 t="s">
        <v>9</v>
      </c>
      <c r="B134" t="s">
        <v>10</v>
      </c>
      <c r="C134" t="s">
        <v>40</v>
      </c>
      <c r="D134" t="s">
        <v>22</v>
      </c>
      <c r="E134" t="s">
        <v>13</v>
      </c>
      <c r="F134" t="s">
        <v>14</v>
      </c>
      <c r="G134" t="s">
        <v>14</v>
      </c>
      <c r="H134" t="s">
        <v>73</v>
      </c>
      <c r="I134" t="s">
        <v>16</v>
      </c>
      <c r="J134">
        <v>1236.2</v>
      </c>
      <c r="K134">
        <v>1289.2</v>
      </c>
      <c r="L134">
        <v>1325.5</v>
      </c>
      <c r="M134">
        <v>1339</v>
      </c>
      <c r="N134">
        <v>1386.3</v>
      </c>
      <c r="O134">
        <v>1475.9</v>
      </c>
      <c r="P134">
        <v>1532.3</v>
      </c>
      <c r="Q134">
        <v>1732.7</v>
      </c>
      <c r="R134">
        <v>2029.7</v>
      </c>
      <c r="S134">
        <v>1703.4</v>
      </c>
      <c r="T134">
        <v>1745.8</v>
      </c>
      <c r="U134">
        <v>1855.2</v>
      </c>
      <c r="V134">
        <v>1856.8</v>
      </c>
      <c r="W134">
        <v>1761.1</v>
      </c>
      <c r="X134">
        <v>1764.4</v>
      </c>
      <c r="Y134">
        <v>1754</v>
      </c>
      <c r="Z134">
        <v>1868.9</v>
      </c>
    </row>
    <row r="135" spans="1:26" x14ac:dyDescent="0.3">
      <c r="A135" t="s">
        <v>9</v>
      </c>
      <c r="B135" t="s">
        <v>10</v>
      </c>
      <c r="C135" t="s">
        <v>41</v>
      </c>
      <c r="D135" t="s">
        <v>12</v>
      </c>
      <c r="E135" t="s">
        <v>13</v>
      </c>
      <c r="F135" t="s">
        <v>14</v>
      </c>
      <c r="G135" t="s">
        <v>14</v>
      </c>
      <c r="H135" t="s">
        <v>73</v>
      </c>
      <c r="I135" t="s">
        <v>16</v>
      </c>
      <c r="J135">
        <v>33229.699999999997</v>
      </c>
      <c r="K135">
        <v>34633.199999999997</v>
      </c>
      <c r="L135">
        <v>35127.1</v>
      </c>
      <c r="M135">
        <v>36936</v>
      </c>
      <c r="N135">
        <v>38636.800000000003</v>
      </c>
      <c r="O135">
        <v>39943.800000000003</v>
      </c>
      <c r="P135">
        <v>41086.5</v>
      </c>
      <c r="Q135">
        <v>42328.4</v>
      </c>
      <c r="R135">
        <v>40531.1</v>
      </c>
      <c r="S135">
        <v>37910.699999999997</v>
      </c>
      <c r="T135">
        <v>37192</v>
      </c>
      <c r="U135">
        <v>36036.9</v>
      </c>
      <c r="V135">
        <v>33348.300000000003</v>
      </c>
      <c r="W135">
        <v>31784.799999999999</v>
      </c>
      <c r="X135">
        <v>31988.6</v>
      </c>
      <c r="Y135">
        <v>33610.6</v>
      </c>
      <c r="Z135">
        <v>34965.599999999999</v>
      </c>
    </row>
    <row r="136" spans="1:26" x14ac:dyDescent="0.3">
      <c r="A136" t="s">
        <v>9</v>
      </c>
      <c r="B136" t="s">
        <v>10</v>
      </c>
      <c r="C136" t="s">
        <v>41</v>
      </c>
      <c r="D136" t="s">
        <v>17</v>
      </c>
      <c r="E136" t="s">
        <v>13</v>
      </c>
      <c r="F136" t="s">
        <v>14</v>
      </c>
      <c r="G136" t="s">
        <v>14</v>
      </c>
      <c r="H136" t="s">
        <v>73</v>
      </c>
      <c r="I136" t="s">
        <v>16</v>
      </c>
      <c r="J136">
        <v>10.4</v>
      </c>
      <c r="K136">
        <v>10.7</v>
      </c>
      <c r="L136">
        <v>0.7</v>
      </c>
      <c r="M136">
        <v>0</v>
      </c>
      <c r="N136">
        <v>0</v>
      </c>
      <c r="O136">
        <v>0</v>
      </c>
      <c r="P136">
        <v>62.2</v>
      </c>
      <c r="Q136">
        <v>68.2</v>
      </c>
      <c r="R136">
        <v>65.8</v>
      </c>
      <c r="S136">
        <v>84.5</v>
      </c>
      <c r="T136">
        <v>93.8</v>
      </c>
      <c r="U136">
        <v>83.3</v>
      </c>
      <c r="V136">
        <v>123.4</v>
      </c>
      <c r="W136">
        <v>119.6</v>
      </c>
      <c r="X136">
        <v>84.5</v>
      </c>
      <c r="Y136">
        <v>327.8</v>
      </c>
      <c r="Z136">
        <v>345</v>
      </c>
    </row>
    <row r="137" spans="1:26" x14ac:dyDescent="0.3">
      <c r="A137" t="s">
        <v>9</v>
      </c>
      <c r="B137" t="s">
        <v>10</v>
      </c>
      <c r="C137" t="s">
        <v>41</v>
      </c>
      <c r="D137" t="s">
        <v>18</v>
      </c>
      <c r="E137" t="s">
        <v>13</v>
      </c>
      <c r="F137" t="s">
        <v>14</v>
      </c>
      <c r="G137" t="s">
        <v>14</v>
      </c>
      <c r="H137" t="s">
        <v>73</v>
      </c>
      <c r="I137" t="s">
        <v>16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0.1</v>
      </c>
      <c r="X137">
        <v>0.1</v>
      </c>
      <c r="Y137">
        <v>0</v>
      </c>
      <c r="Z137">
        <v>0</v>
      </c>
    </row>
    <row r="138" spans="1:26" x14ac:dyDescent="0.3">
      <c r="A138" t="s">
        <v>9</v>
      </c>
      <c r="B138" t="s">
        <v>10</v>
      </c>
      <c r="C138" t="s">
        <v>41</v>
      </c>
      <c r="D138" t="s">
        <v>19</v>
      </c>
      <c r="E138" t="s">
        <v>13</v>
      </c>
      <c r="F138" t="s">
        <v>14</v>
      </c>
      <c r="G138" t="s">
        <v>14</v>
      </c>
      <c r="H138" t="s">
        <v>73</v>
      </c>
      <c r="I138" t="s">
        <v>16</v>
      </c>
      <c r="J138">
        <v>358</v>
      </c>
      <c r="K138">
        <v>391.9</v>
      </c>
      <c r="L138">
        <v>412.2</v>
      </c>
      <c r="M138">
        <v>440.6</v>
      </c>
      <c r="N138">
        <v>450.1</v>
      </c>
      <c r="O138">
        <v>461.1</v>
      </c>
      <c r="P138">
        <v>325.8</v>
      </c>
      <c r="Q138">
        <v>237.7</v>
      </c>
      <c r="R138">
        <v>268.3</v>
      </c>
      <c r="S138">
        <v>256.7</v>
      </c>
      <c r="T138">
        <v>277</v>
      </c>
      <c r="U138">
        <v>388.2</v>
      </c>
      <c r="V138">
        <v>383.1</v>
      </c>
      <c r="W138">
        <v>391.4</v>
      </c>
      <c r="X138">
        <v>357.6</v>
      </c>
      <c r="Y138">
        <v>522.1</v>
      </c>
      <c r="Z138">
        <v>463.4</v>
      </c>
    </row>
    <row r="139" spans="1:26" x14ac:dyDescent="0.3">
      <c r="A139" t="s">
        <v>9</v>
      </c>
      <c r="B139" t="s">
        <v>10</v>
      </c>
      <c r="C139" t="s">
        <v>41</v>
      </c>
      <c r="D139" t="s">
        <v>20</v>
      </c>
      <c r="E139" t="s">
        <v>13</v>
      </c>
      <c r="F139" t="s">
        <v>14</v>
      </c>
      <c r="G139" t="s">
        <v>14</v>
      </c>
      <c r="H139" t="s">
        <v>73</v>
      </c>
      <c r="I139" t="s">
        <v>16</v>
      </c>
      <c r="J139">
        <v>70.3</v>
      </c>
      <c r="K139">
        <v>70.3</v>
      </c>
      <c r="L139">
        <v>137.6</v>
      </c>
      <c r="M139">
        <v>189.1</v>
      </c>
      <c r="N139">
        <v>173.6</v>
      </c>
      <c r="O139">
        <v>255.7</v>
      </c>
      <c r="P139">
        <v>170</v>
      </c>
      <c r="Q139">
        <v>379.6</v>
      </c>
      <c r="R139">
        <v>609</v>
      </c>
      <c r="S139">
        <v>1054.4000000000001</v>
      </c>
      <c r="T139">
        <v>1411.8</v>
      </c>
      <c r="U139">
        <v>1691.4</v>
      </c>
      <c r="V139">
        <v>2087.3000000000002</v>
      </c>
      <c r="W139">
        <v>883.4</v>
      </c>
      <c r="X139">
        <v>950.8</v>
      </c>
      <c r="Y139">
        <v>958.3</v>
      </c>
      <c r="Z139">
        <v>1088.2</v>
      </c>
    </row>
    <row r="140" spans="1:26" x14ac:dyDescent="0.3">
      <c r="A140" t="s">
        <v>9</v>
      </c>
      <c r="B140" t="s">
        <v>10</v>
      </c>
      <c r="C140" t="s">
        <v>41</v>
      </c>
      <c r="D140" t="s">
        <v>21</v>
      </c>
      <c r="E140" t="s">
        <v>13</v>
      </c>
      <c r="F140" t="s">
        <v>14</v>
      </c>
      <c r="G140" t="s">
        <v>14</v>
      </c>
      <c r="H140" t="s">
        <v>73</v>
      </c>
      <c r="I140" t="s">
        <v>16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t="s">
        <v>9</v>
      </c>
      <c r="B141" t="s">
        <v>10</v>
      </c>
      <c r="C141" t="s">
        <v>41</v>
      </c>
      <c r="D141" t="s">
        <v>22</v>
      </c>
      <c r="E141" t="s">
        <v>13</v>
      </c>
      <c r="F141" t="s">
        <v>14</v>
      </c>
      <c r="G141" t="s">
        <v>14</v>
      </c>
      <c r="H141" t="s">
        <v>73</v>
      </c>
      <c r="I141" t="s">
        <v>16</v>
      </c>
      <c r="J141">
        <v>32791.1</v>
      </c>
      <c r="K141">
        <v>34160.199999999997</v>
      </c>
      <c r="L141">
        <v>34576.6</v>
      </c>
      <c r="M141">
        <v>36306.300000000003</v>
      </c>
      <c r="N141">
        <v>38013.1</v>
      </c>
      <c r="O141">
        <v>39226.9</v>
      </c>
      <c r="P141">
        <v>40528.5</v>
      </c>
      <c r="Q141">
        <v>41642.9</v>
      </c>
      <c r="R141">
        <v>39588</v>
      </c>
      <c r="S141">
        <v>36515.1</v>
      </c>
      <c r="T141">
        <v>35409.4</v>
      </c>
      <c r="U141">
        <v>33874</v>
      </c>
      <c r="V141">
        <v>30754.5</v>
      </c>
      <c r="W141">
        <v>30390.3</v>
      </c>
      <c r="X141">
        <v>30595.599999999999</v>
      </c>
      <c r="Y141">
        <v>31802.5</v>
      </c>
      <c r="Z141">
        <v>33069</v>
      </c>
    </row>
    <row r="142" spans="1:26" x14ac:dyDescent="0.3">
      <c r="A142" t="s">
        <v>9</v>
      </c>
      <c r="B142" t="s">
        <v>10</v>
      </c>
      <c r="C142" t="s">
        <v>42</v>
      </c>
      <c r="D142" t="s">
        <v>12</v>
      </c>
      <c r="E142" t="s">
        <v>13</v>
      </c>
      <c r="F142" t="s">
        <v>14</v>
      </c>
      <c r="G142" t="s">
        <v>14</v>
      </c>
      <c r="H142" t="s">
        <v>73</v>
      </c>
      <c r="I142" t="s">
        <v>16</v>
      </c>
      <c r="J142">
        <v>8192</v>
      </c>
      <c r="K142">
        <v>8165.2</v>
      </c>
      <c r="L142">
        <v>8074.1</v>
      </c>
      <c r="M142">
        <v>8183.6</v>
      </c>
      <c r="N142">
        <v>8494.7000000000007</v>
      </c>
      <c r="O142">
        <v>8626.2999999999993</v>
      </c>
      <c r="P142">
        <v>8696.4</v>
      </c>
      <c r="Q142">
        <v>8854.5</v>
      </c>
      <c r="R142">
        <v>8721.2999999999993</v>
      </c>
      <c r="S142">
        <v>8475.7999999999993</v>
      </c>
      <c r="T142">
        <v>8595.1</v>
      </c>
      <c r="U142">
        <v>8520.5</v>
      </c>
      <c r="V142">
        <v>8297</v>
      </c>
      <c r="W142">
        <v>8317</v>
      </c>
      <c r="X142">
        <v>8539.2000000000007</v>
      </c>
      <c r="Y142">
        <v>8613.5</v>
      </c>
      <c r="Z142">
        <v>9050.7999999999993</v>
      </c>
    </row>
    <row r="143" spans="1:26" x14ac:dyDescent="0.3">
      <c r="A143" t="s">
        <v>9</v>
      </c>
      <c r="B143" t="s">
        <v>10</v>
      </c>
      <c r="C143" t="s">
        <v>42</v>
      </c>
      <c r="D143" t="s">
        <v>17</v>
      </c>
      <c r="E143" t="s">
        <v>13</v>
      </c>
      <c r="F143" t="s">
        <v>14</v>
      </c>
      <c r="G143" t="s">
        <v>14</v>
      </c>
      <c r="H143" t="s">
        <v>73</v>
      </c>
      <c r="I143" t="s">
        <v>16</v>
      </c>
      <c r="J143">
        <v>10.1</v>
      </c>
      <c r="K143">
        <v>10.3</v>
      </c>
      <c r="L143">
        <v>12</v>
      </c>
      <c r="M143">
        <v>17.5</v>
      </c>
      <c r="N143">
        <v>15.4</v>
      </c>
      <c r="O143">
        <v>15.4</v>
      </c>
      <c r="P143">
        <v>22.6</v>
      </c>
      <c r="Q143">
        <v>23.3</v>
      </c>
      <c r="R143">
        <v>42.8</v>
      </c>
      <c r="S143">
        <v>41.900000000000006</v>
      </c>
      <c r="T143">
        <v>52.8</v>
      </c>
      <c r="U143">
        <v>105.4</v>
      </c>
      <c r="V143">
        <v>122.5</v>
      </c>
      <c r="W143">
        <v>127.60000000000001</v>
      </c>
      <c r="X143">
        <v>134.1</v>
      </c>
      <c r="Y143">
        <v>131.4</v>
      </c>
      <c r="Z143">
        <v>131.69999999999999</v>
      </c>
    </row>
    <row r="144" spans="1:26" x14ac:dyDescent="0.3">
      <c r="A144" t="s">
        <v>9</v>
      </c>
      <c r="B144" t="s">
        <v>10</v>
      </c>
      <c r="C144" t="s">
        <v>42</v>
      </c>
      <c r="D144" t="s">
        <v>18</v>
      </c>
      <c r="E144" t="s">
        <v>13</v>
      </c>
      <c r="F144" t="s">
        <v>14</v>
      </c>
      <c r="G144" t="s">
        <v>14</v>
      </c>
      <c r="H144" t="s">
        <v>73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t="s">
        <v>9</v>
      </c>
      <c r="B145" t="s">
        <v>10</v>
      </c>
      <c r="C145" t="s">
        <v>42</v>
      </c>
      <c r="D145" t="s">
        <v>19</v>
      </c>
      <c r="E145" t="s">
        <v>13</v>
      </c>
      <c r="F145" t="s">
        <v>14</v>
      </c>
      <c r="G145" t="s">
        <v>14</v>
      </c>
      <c r="H145" t="s">
        <v>73</v>
      </c>
      <c r="I145" t="s">
        <v>16</v>
      </c>
      <c r="J145">
        <v>274.60000000000002</v>
      </c>
      <c r="K145">
        <v>246.1</v>
      </c>
      <c r="L145">
        <v>246.5</v>
      </c>
      <c r="M145">
        <v>244</v>
      </c>
      <c r="N145">
        <v>257</v>
      </c>
      <c r="O145">
        <v>242.3</v>
      </c>
      <c r="P145">
        <v>248.1</v>
      </c>
      <c r="Q145">
        <v>251.8</v>
      </c>
      <c r="R145">
        <v>204</v>
      </c>
      <c r="S145">
        <v>209.6</v>
      </c>
      <c r="T145">
        <v>206.7</v>
      </c>
      <c r="U145">
        <v>227</v>
      </c>
      <c r="V145">
        <v>230.9</v>
      </c>
      <c r="W145">
        <v>236.5</v>
      </c>
      <c r="X145">
        <v>224.8</v>
      </c>
      <c r="Y145">
        <v>223.1</v>
      </c>
      <c r="Z145">
        <v>229.1</v>
      </c>
    </row>
    <row r="146" spans="1:26" x14ac:dyDescent="0.3">
      <c r="A146" t="s">
        <v>9</v>
      </c>
      <c r="B146" t="s">
        <v>10</v>
      </c>
      <c r="C146" t="s">
        <v>42</v>
      </c>
      <c r="D146" t="s">
        <v>20</v>
      </c>
      <c r="E146" t="s">
        <v>13</v>
      </c>
      <c r="F146" t="s">
        <v>14</v>
      </c>
      <c r="G146" t="s">
        <v>14</v>
      </c>
      <c r="H146" t="s">
        <v>73</v>
      </c>
      <c r="I146" t="s">
        <v>16</v>
      </c>
      <c r="J146">
        <v>0</v>
      </c>
      <c r="K146">
        <v>14.8</v>
      </c>
      <c r="L146">
        <v>32.1</v>
      </c>
      <c r="M146">
        <v>66.2</v>
      </c>
      <c r="N146">
        <v>126.1</v>
      </c>
      <c r="O146">
        <v>151.9</v>
      </c>
      <c r="P146">
        <v>215.5</v>
      </c>
      <c r="Q146">
        <v>292.60000000000002</v>
      </c>
      <c r="R146">
        <v>340.40000000000003</v>
      </c>
      <c r="S146">
        <v>355.7</v>
      </c>
      <c r="T146">
        <v>376.79999999999995</v>
      </c>
      <c r="U146">
        <v>404.79999999999995</v>
      </c>
      <c r="V146">
        <v>507.20000000000005</v>
      </c>
      <c r="W146">
        <v>605.5</v>
      </c>
      <c r="X146">
        <v>803.1</v>
      </c>
      <c r="Y146">
        <v>950.90000000000009</v>
      </c>
      <c r="Z146">
        <v>1201.8999999999999</v>
      </c>
    </row>
    <row r="147" spans="1:26" x14ac:dyDescent="0.3">
      <c r="A147" t="s">
        <v>9</v>
      </c>
      <c r="B147" t="s">
        <v>10</v>
      </c>
      <c r="C147" t="s">
        <v>42</v>
      </c>
      <c r="D147" t="s">
        <v>21</v>
      </c>
      <c r="E147" t="s">
        <v>13</v>
      </c>
      <c r="F147" t="s">
        <v>14</v>
      </c>
      <c r="G147" t="s">
        <v>14</v>
      </c>
      <c r="H147" t="s">
        <v>73</v>
      </c>
      <c r="I147" t="s">
        <v>16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t="s">
        <v>9</v>
      </c>
      <c r="B148" t="s">
        <v>10</v>
      </c>
      <c r="C148" t="s">
        <v>42</v>
      </c>
      <c r="D148" t="s">
        <v>22</v>
      </c>
      <c r="E148" t="s">
        <v>13</v>
      </c>
      <c r="F148" t="s">
        <v>14</v>
      </c>
      <c r="G148" t="s">
        <v>14</v>
      </c>
      <c r="H148" t="s">
        <v>73</v>
      </c>
      <c r="I148" t="s">
        <v>16</v>
      </c>
      <c r="J148">
        <v>7907.2</v>
      </c>
      <c r="K148">
        <v>7894</v>
      </c>
      <c r="L148">
        <v>7783.4</v>
      </c>
      <c r="M148">
        <v>7855.9</v>
      </c>
      <c r="N148">
        <v>8096.1</v>
      </c>
      <c r="O148">
        <v>8216.7000000000007</v>
      </c>
      <c r="P148">
        <v>8210.2999999999993</v>
      </c>
      <c r="Q148">
        <v>8286.7999999999993</v>
      </c>
      <c r="R148">
        <v>8134.2</v>
      </c>
      <c r="S148">
        <v>7868.5</v>
      </c>
      <c r="T148">
        <v>7958.7</v>
      </c>
      <c r="U148">
        <v>7783.3</v>
      </c>
      <c r="V148">
        <v>7436.5</v>
      </c>
      <c r="W148">
        <v>7347.5</v>
      </c>
      <c r="X148">
        <v>7377.1</v>
      </c>
      <c r="Y148">
        <v>7308.1</v>
      </c>
      <c r="Z148">
        <v>7488.2</v>
      </c>
    </row>
    <row r="149" spans="1:26" x14ac:dyDescent="0.3">
      <c r="A149" t="s">
        <v>9</v>
      </c>
      <c r="B149" t="s">
        <v>10</v>
      </c>
      <c r="C149" t="s">
        <v>10</v>
      </c>
      <c r="D149" t="s">
        <v>12</v>
      </c>
      <c r="E149" t="s">
        <v>13</v>
      </c>
      <c r="F149" t="s">
        <v>14</v>
      </c>
      <c r="G149" t="s">
        <v>14</v>
      </c>
      <c r="H149" t="s">
        <v>73</v>
      </c>
      <c r="I149" t="s">
        <v>16</v>
      </c>
      <c r="J149">
        <v>52895.5</v>
      </c>
      <c r="K149">
        <v>52333.9</v>
      </c>
      <c r="L149">
        <v>52619.1</v>
      </c>
      <c r="M149">
        <v>53233.3</v>
      </c>
      <c r="N149">
        <v>54273.7</v>
      </c>
      <c r="O149">
        <v>55492.1</v>
      </c>
      <c r="P149">
        <v>56222.3</v>
      </c>
      <c r="Q149">
        <v>56541.4</v>
      </c>
      <c r="R149">
        <v>54361.9</v>
      </c>
      <c r="S149">
        <v>52382</v>
      </c>
      <c r="T149">
        <v>51386.7</v>
      </c>
      <c r="U149">
        <v>51317.5</v>
      </c>
      <c r="V149">
        <v>50809.7</v>
      </c>
      <c r="W149">
        <v>50461.2</v>
      </c>
      <c r="X149">
        <v>51080.2</v>
      </c>
      <c r="Y149">
        <v>51639.7</v>
      </c>
      <c r="Z149">
        <v>52601</v>
      </c>
    </row>
    <row r="150" spans="1:26" x14ac:dyDescent="0.3">
      <c r="A150" t="s">
        <v>9</v>
      </c>
      <c r="B150" t="s">
        <v>10</v>
      </c>
      <c r="C150" t="s">
        <v>10</v>
      </c>
      <c r="D150" t="s">
        <v>17</v>
      </c>
      <c r="E150" t="s">
        <v>13</v>
      </c>
      <c r="F150" t="s">
        <v>14</v>
      </c>
      <c r="G150" t="s">
        <v>14</v>
      </c>
      <c r="H150" t="s">
        <v>73</v>
      </c>
      <c r="I150" t="s">
        <v>16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3">
      <c r="A151" t="s">
        <v>9</v>
      </c>
      <c r="B151" t="s">
        <v>10</v>
      </c>
      <c r="C151" t="s">
        <v>10</v>
      </c>
      <c r="D151" t="s">
        <v>18</v>
      </c>
      <c r="E151" t="s">
        <v>13</v>
      </c>
      <c r="F151" t="s">
        <v>14</v>
      </c>
      <c r="G151" t="s">
        <v>14</v>
      </c>
      <c r="H151" t="s">
        <v>73</v>
      </c>
      <c r="I151" t="s">
        <v>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">
      <c r="A152" t="s">
        <v>9</v>
      </c>
      <c r="B152" t="s">
        <v>10</v>
      </c>
      <c r="C152" t="s">
        <v>10</v>
      </c>
      <c r="D152" t="s">
        <v>19</v>
      </c>
      <c r="E152" t="s">
        <v>13</v>
      </c>
      <c r="F152" t="s">
        <v>14</v>
      </c>
      <c r="G152" t="s">
        <v>14</v>
      </c>
      <c r="H152" t="s">
        <v>73</v>
      </c>
      <c r="I152" t="s">
        <v>16</v>
      </c>
      <c r="J152">
        <v>741.4</v>
      </c>
      <c r="K152">
        <v>759.1</v>
      </c>
      <c r="L152">
        <v>726.9</v>
      </c>
      <c r="M152">
        <v>706.1</v>
      </c>
      <c r="N152">
        <v>348.9</v>
      </c>
      <c r="O152">
        <v>349</v>
      </c>
      <c r="P152">
        <v>344.1</v>
      </c>
      <c r="Q152">
        <v>340.6</v>
      </c>
      <c r="R152">
        <v>339</v>
      </c>
      <c r="S152">
        <v>347.4</v>
      </c>
      <c r="T152">
        <v>349.7</v>
      </c>
      <c r="U152">
        <v>361.6</v>
      </c>
      <c r="V152">
        <v>385.2</v>
      </c>
      <c r="W152">
        <v>374.2</v>
      </c>
      <c r="X152">
        <v>387.4</v>
      </c>
      <c r="Y152">
        <v>388.3</v>
      </c>
      <c r="Z152">
        <v>401.5</v>
      </c>
    </row>
    <row r="153" spans="1:26" x14ac:dyDescent="0.3">
      <c r="A153" t="s">
        <v>9</v>
      </c>
      <c r="B153" t="s">
        <v>10</v>
      </c>
      <c r="C153" t="s">
        <v>10</v>
      </c>
      <c r="D153" t="s">
        <v>20</v>
      </c>
      <c r="E153" t="s">
        <v>13</v>
      </c>
      <c r="F153" t="s">
        <v>14</v>
      </c>
      <c r="G153" t="s">
        <v>14</v>
      </c>
      <c r="H153" t="s">
        <v>73</v>
      </c>
      <c r="I153" t="s">
        <v>16</v>
      </c>
      <c r="J153">
        <v>0</v>
      </c>
      <c r="K153">
        <v>0</v>
      </c>
      <c r="L153">
        <v>2.6</v>
      </c>
      <c r="M153">
        <v>14.9</v>
      </c>
      <c r="N153">
        <v>16</v>
      </c>
      <c r="O153">
        <v>68.599999999999994</v>
      </c>
      <c r="P153">
        <v>180.5</v>
      </c>
      <c r="Q153">
        <v>348.7</v>
      </c>
      <c r="R153">
        <v>797.9</v>
      </c>
      <c r="S153">
        <v>988</v>
      </c>
      <c r="T153">
        <v>1150.7</v>
      </c>
      <c r="U153">
        <v>1063</v>
      </c>
      <c r="V153">
        <v>895</v>
      </c>
      <c r="W153">
        <v>1023.6</v>
      </c>
      <c r="X153">
        <v>1168.0999999999999</v>
      </c>
      <c r="Y153">
        <v>932.8</v>
      </c>
      <c r="Z153">
        <v>946</v>
      </c>
    </row>
    <row r="154" spans="1:26" x14ac:dyDescent="0.3">
      <c r="A154" t="s">
        <v>9</v>
      </c>
      <c r="B154" t="s">
        <v>10</v>
      </c>
      <c r="C154" t="s">
        <v>10</v>
      </c>
      <c r="D154" t="s">
        <v>21</v>
      </c>
      <c r="E154" t="s">
        <v>13</v>
      </c>
      <c r="F154" t="s">
        <v>14</v>
      </c>
      <c r="G154" t="s">
        <v>14</v>
      </c>
      <c r="H154" t="s">
        <v>73</v>
      </c>
      <c r="I154" t="s">
        <v>16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2.9</v>
      </c>
      <c r="P154">
        <v>13.6</v>
      </c>
      <c r="Q154">
        <v>13.5</v>
      </c>
      <c r="R154">
        <v>13.5</v>
      </c>
      <c r="S154">
        <v>13.4</v>
      </c>
      <c r="T154">
        <v>13.4</v>
      </c>
      <c r="U154">
        <v>10.7</v>
      </c>
      <c r="V154">
        <v>11.4</v>
      </c>
      <c r="W154">
        <v>10.1</v>
      </c>
      <c r="X154">
        <v>9.3000000000000007</v>
      </c>
      <c r="Y154">
        <v>9.3000000000000007</v>
      </c>
      <c r="Z154">
        <v>10.7</v>
      </c>
    </row>
    <row r="155" spans="1:26" x14ac:dyDescent="0.3">
      <c r="A155" t="s">
        <v>9</v>
      </c>
      <c r="B155" t="s">
        <v>10</v>
      </c>
      <c r="C155" t="s">
        <v>10</v>
      </c>
      <c r="D155" t="s">
        <v>22</v>
      </c>
      <c r="E155" t="s">
        <v>13</v>
      </c>
      <c r="F155" t="s">
        <v>14</v>
      </c>
      <c r="G155" t="s">
        <v>14</v>
      </c>
      <c r="H155" t="s">
        <v>73</v>
      </c>
      <c r="I155" t="s">
        <v>16</v>
      </c>
      <c r="J155">
        <v>52154</v>
      </c>
      <c r="K155">
        <v>51574.8</v>
      </c>
      <c r="L155">
        <v>51889.5</v>
      </c>
      <c r="M155">
        <v>52512.2</v>
      </c>
      <c r="N155">
        <v>53908.800000000003</v>
      </c>
      <c r="O155">
        <v>55071.6</v>
      </c>
      <c r="P155">
        <v>55684.1</v>
      </c>
      <c r="Q155">
        <v>55838.6</v>
      </c>
      <c r="R155">
        <v>53211.4</v>
      </c>
      <c r="S155">
        <v>51033.2</v>
      </c>
      <c r="T155">
        <v>49873</v>
      </c>
      <c r="U155">
        <v>49882.3</v>
      </c>
      <c r="V155">
        <v>49518</v>
      </c>
      <c r="W155">
        <v>49053.4</v>
      </c>
      <c r="X155">
        <v>49515.4</v>
      </c>
      <c r="Y155">
        <v>50309.3</v>
      </c>
      <c r="Z155">
        <v>51242.9</v>
      </c>
    </row>
    <row r="156" spans="1:26" x14ac:dyDescent="0.3">
      <c r="A156" t="s">
        <v>9</v>
      </c>
      <c r="B156" t="s">
        <v>10</v>
      </c>
      <c r="C156" t="s">
        <v>43</v>
      </c>
      <c r="D156" t="s">
        <v>12</v>
      </c>
      <c r="E156" t="s">
        <v>13</v>
      </c>
      <c r="F156" t="s">
        <v>14</v>
      </c>
      <c r="G156" t="s">
        <v>14</v>
      </c>
      <c r="H156" t="s">
        <v>73</v>
      </c>
      <c r="I156" t="s">
        <v>16</v>
      </c>
      <c r="J156">
        <v>5830.2842000000001</v>
      </c>
      <c r="K156">
        <v>5727.7350999999999</v>
      </c>
      <c r="L156">
        <v>5725.6251000000002</v>
      </c>
      <c r="M156">
        <v>5779.7344000000003</v>
      </c>
      <c r="N156">
        <v>5804.8801000000003</v>
      </c>
      <c r="O156">
        <v>5833.1248999999998</v>
      </c>
      <c r="P156">
        <v>5864.5649999999996</v>
      </c>
      <c r="Q156">
        <v>5979.8675000000003</v>
      </c>
      <c r="R156">
        <v>6114.0528000000004</v>
      </c>
      <c r="S156">
        <v>6039.6768000000002</v>
      </c>
      <c r="T156">
        <v>6023.8284000000003</v>
      </c>
      <c r="U156">
        <v>5941.1943000000001</v>
      </c>
      <c r="V156">
        <v>5989.4960000000001</v>
      </c>
      <c r="W156">
        <v>5976.4856</v>
      </c>
      <c r="X156">
        <v>5909.4269999999997</v>
      </c>
      <c r="Y156">
        <v>5698.4606999999996</v>
      </c>
      <c r="Z156">
        <v>5744.1866</v>
      </c>
    </row>
    <row r="157" spans="1:26" x14ac:dyDescent="0.3">
      <c r="A157" t="s">
        <v>9</v>
      </c>
      <c r="B157" t="s">
        <v>10</v>
      </c>
      <c r="C157" t="s">
        <v>43</v>
      </c>
      <c r="D157" t="s">
        <v>17</v>
      </c>
      <c r="E157" t="s">
        <v>13</v>
      </c>
      <c r="F157" t="s">
        <v>14</v>
      </c>
      <c r="G157" t="s">
        <v>14</v>
      </c>
      <c r="H157" t="s">
        <v>73</v>
      </c>
      <c r="I157" t="s">
        <v>16</v>
      </c>
      <c r="J157">
        <v>0</v>
      </c>
      <c r="K157">
        <v>0</v>
      </c>
      <c r="L157">
        <v>0</v>
      </c>
      <c r="M157">
        <v>0.2364</v>
      </c>
      <c r="N157">
        <v>0.68769999999999998</v>
      </c>
      <c r="O157">
        <v>2.0630000000000002</v>
      </c>
      <c r="P157">
        <v>2.7507000000000001</v>
      </c>
      <c r="Q157">
        <v>7.1562000000000001</v>
      </c>
      <c r="R157">
        <v>10.959899999999999</v>
      </c>
      <c r="S157">
        <v>13.946999999999999</v>
      </c>
      <c r="T157">
        <v>16.439800000000002</v>
      </c>
      <c r="U157">
        <v>16.203399999999998</v>
      </c>
      <c r="V157">
        <v>15.9026</v>
      </c>
      <c r="W157">
        <v>16.439800000000002</v>
      </c>
      <c r="X157">
        <v>15.838100000000001</v>
      </c>
      <c r="Y157">
        <v>14.914</v>
      </c>
      <c r="Z157">
        <v>10.085800000000001</v>
      </c>
    </row>
    <row r="158" spans="1:26" x14ac:dyDescent="0.3">
      <c r="A158" t="s">
        <v>9</v>
      </c>
      <c r="B158" t="s">
        <v>10</v>
      </c>
      <c r="C158" t="s">
        <v>43</v>
      </c>
      <c r="D158" t="s">
        <v>18</v>
      </c>
      <c r="E158" t="s">
        <v>13</v>
      </c>
      <c r="F158" t="s">
        <v>14</v>
      </c>
      <c r="G158" t="s">
        <v>14</v>
      </c>
      <c r="H158" t="s">
        <v>73</v>
      </c>
      <c r="I158" t="s">
        <v>16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t="s">
        <v>9</v>
      </c>
      <c r="B159" t="s">
        <v>10</v>
      </c>
      <c r="C159" t="s">
        <v>43</v>
      </c>
      <c r="D159" t="s">
        <v>19</v>
      </c>
      <c r="E159" t="s">
        <v>13</v>
      </c>
      <c r="F159" t="s">
        <v>14</v>
      </c>
      <c r="G159" t="s">
        <v>14</v>
      </c>
      <c r="H159" t="s">
        <v>73</v>
      </c>
      <c r="I159" t="s">
        <v>16</v>
      </c>
      <c r="J159">
        <v>227.04</v>
      </c>
      <c r="K159">
        <v>232.114</v>
      </c>
      <c r="L159">
        <v>240.542</v>
      </c>
      <c r="M159">
        <v>256.53800000000001</v>
      </c>
      <c r="N159">
        <v>252.75399999999999</v>
      </c>
      <c r="O159">
        <v>256.53800000000001</v>
      </c>
      <c r="P159">
        <v>265.91199999999998</v>
      </c>
      <c r="Q159">
        <v>264.45</v>
      </c>
      <c r="R159">
        <v>270.21199999999999</v>
      </c>
      <c r="S159">
        <v>263.50400000000002</v>
      </c>
      <c r="T159">
        <v>272.10399999999998</v>
      </c>
      <c r="U159">
        <v>263.24599999999998</v>
      </c>
      <c r="V159">
        <v>266.084</v>
      </c>
      <c r="W159">
        <v>270.21199999999999</v>
      </c>
      <c r="X159">
        <v>263.93400000000003</v>
      </c>
      <c r="Y159">
        <v>269.69600000000003</v>
      </c>
      <c r="Z159">
        <v>275.19029999999998</v>
      </c>
    </row>
    <row r="160" spans="1:26" x14ac:dyDescent="0.3">
      <c r="A160" t="s">
        <v>9</v>
      </c>
      <c r="B160" t="s">
        <v>10</v>
      </c>
      <c r="C160" t="s">
        <v>43</v>
      </c>
      <c r="D160" t="s">
        <v>20</v>
      </c>
      <c r="E160" t="s">
        <v>13</v>
      </c>
      <c r="F160" t="s">
        <v>14</v>
      </c>
      <c r="G160" t="s">
        <v>14</v>
      </c>
      <c r="H160" t="s">
        <v>73</v>
      </c>
      <c r="I160" t="s">
        <v>16</v>
      </c>
      <c r="J160">
        <v>0.16719999999999999</v>
      </c>
      <c r="K160">
        <v>0.19109999999999999</v>
      </c>
      <c r="L160">
        <v>0.19109999999999999</v>
      </c>
      <c r="M160">
        <v>0.215</v>
      </c>
      <c r="N160">
        <v>2.6063999999999998</v>
      </c>
      <c r="O160">
        <v>6.3489000000000004</v>
      </c>
      <c r="P160">
        <v>7.0903</v>
      </c>
      <c r="Q160">
        <v>10.629300000000001</v>
      </c>
      <c r="R160">
        <v>10.701000000000001</v>
      </c>
      <c r="S160">
        <v>7.5929000000000002</v>
      </c>
      <c r="T160">
        <v>9.0154999999999994</v>
      </c>
      <c r="U160">
        <v>8.8598999999999997</v>
      </c>
      <c r="V160">
        <v>10.390499999999999</v>
      </c>
      <c r="W160">
        <v>10.3188</v>
      </c>
      <c r="X160">
        <v>18.209900000000001</v>
      </c>
      <c r="Y160">
        <v>45.050699999999999</v>
      </c>
      <c r="Z160">
        <v>69.266900000000007</v>
      </c>
    </row>
    <row r="161" spans="1:26" x14ac:dyDescent="0.3">
      <c r="A161" t="s">
        <v>9</v>
      </c>
      <c r="B161" t="s">
        <v>10</v>
      </c>
      <c r="C161" t="s">
        <v>43</v>
      </c>
      <c r="D161" t="s">
        <v>21</v>
      </c>
      <c r="E161" t="s">
        <v>13</v>
      </c>
      <c r="F161" t="s">
        <v>14</v>
      </c>
      <c r="G161" t="s">
        <v>14</v>
      </c>
      <c r="H161" t="s">
        <v>73</v>
      </c>
      <c r="I161" t="s">
        <v>16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t="s">
        <v>9</v>
      </c>
      <c r="B162" t="s">
        <v>10</v>
      </c>
      <c r="C162" t="s">
        <v>43</v>
      </c>
      <c r="D162" t="s">
        <v>22</v>
      </c>
      <c r="E162" t="s">
        <v>13</v>
      </c>
      <c r="F162" t="s">
        <v>14</v>
      </c>
      <c r="G162" t="s">
        <v>14</v>
      </c>
      <c r="H162" t="s">
        <v>73</v>
      </c>
      <c r="I162" t="s">
        <v>16</v>
      </c>
      <c r="J162">
        <v>5603.0770000000002</v>
      </c>
      <c r="K162">
        <v>5495.43</v>
      </c>
      <c r="L162">
        <v>5484.8919999999998</v>
      </c>
      <c r="M162">
        <v>5522.7449999999999</v>
      </c>
      <c r="N162">
        <v>5548.8320000000003</v>
      </c>
      <c r="O162">
        <v>5568.1750000000002</v>
      </c>
      <c r="P162">
        <v>5588.8119999999999</v>
      </c>
      <c r="Q162">
        <v>5697.6319999999996</v>
      </c>
      <c r="R162">
        <v>5822.18</v>
      </c>
      <c r="S162">
        <v>5754.6329999999998</v>
      </c>
      <c r="T162">
        <v>5726.2690000000002</v>
      </c>
      <c r="U162">
        <v>5652.8850000000002</v>
      </c>
      <c r="V162">
        <v>5697.1189999999997</v>
      </c>
      <c r="W162">
        <v>5679.5150000000003</v>
      </c>
      <c r="X162">
        <v>5611.4449999999997</v>
      </c>
      <c r="Y162">
        <v>5368.8</v>
      </c>
      <c r="Z162">
        <v>5389.6436999999996</v>
      </c>
    </row>
    <row r="163" spans="1:26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73</v>
      </c>
      <c r="I163" s="2" t="s">
        <v>16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</row>
    <row r="164" spans="1:26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73</v>
      </c>
      <c r="I164" s="2" t="s">
        <v>16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</row>
    <row r="165" spans="1:26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73</v>
      </c>
      <c r="I165" s="2" t="s">
        <v>16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</row>
    <row r="166" spans="1:26" x14ac:dyDescent="0.3">
      <c r="A166" s="2" t="s">
        <v>9</v>
      </c>
      <c r="B166" s="2" t="s">
        <v>10</v>
      </c>
      <c r="C166" s="2" t="s">
        <v>25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73</v>
      </c>
      <c r="I166" s="2" t="s">
        <v>16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</row>
    <row r="167" spans="1:26" x14ac:dyDescent="0.3">
      <c r="A167" s="2" t="s">
        <v>9</v>
      </c>
      <c r="B167" s="2" t="s">
        <v>10</v>
      </c>
      <c r="C167" s="2" t="s">
        <v>26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73</v>
      </c>
      <c r="I167" s="2" t="s">
        <v>16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</row>
    <row r="168" spans="1:26" x14ac:dyDescent="0.3">
      <c r="A168" s="2" t="s">
        <v>9</v>
      </c>
      <c r="B168" s="2" t="s">
        <v>10</v>
      </c>
      <c r="C168" s="2" t="s">
        <v>27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73</v>
      </c>
      <c r="I168" s="2" t="s">
        <v>16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</row>
    <row r="169" spans="1:26" x14ac:dyDescent="0.3">
      <c r="A169" s="2" t="s">
        <v>9</v>
      </c>
      <c r="B169" s="2" t="s">
        <v>10</v>
      </c>
      <c r="C169" s="2" t="s">
        <v>28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73</v>
      </c>
      <c r="I169" s="2" t="s">
        <v>16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</row>
    <row r="170" spans="1:26" x14ac:dyDescent="0.3">
      <c r="A170" s="2" t="s">
        <v>9</v>
      </c>
      <c r="B170" s="2" t="s">
        <v>10</v>
      </c>
      <c r="C170" s="2" t="s">
        <v>29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73</v>
      </c>
      <c r="I170" s="2" t="s">
        <v>16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</row>
    <row r="171" spans="1:26" x14ac:dyDescent="0.3">
      <c r="A171" s="2" t="s">
        <v>9</v>
      </c>
      <c r="B171" s="2" t="s">
        <v>10</v>
      </c>
      <c r="C171" s="2" t="s">
        <v>30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73</v>
      </c>
      <c r="I171" s="2" t="s">
        <v>16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</row>
    <row r="172" spans="1:26" x14ac:dyDescent="0.3">
      <c r="A172" s="2" t="s">
        <v>9</v>
      </c>
      <c r="B172" s="2" t="s">
        <v>10</v>
      </c>
      <c r="C172" s="2" t="s">
        <v>31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73</v>
      </c>
      <c r="I172" s="2" t="s">
        <v>16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</row>
    <row r="173" spans="1:26" x14ac:dyDescent="0.3">
      <c r="A173" s="2" t="s">
        <v>9</v>
      </c>
      <c r="B173" s="2" t="s">
        <v>10</v>
      </c>
      <c r="C173" s="2" t="s">
        <v>32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73</v>
      </c>
      <c r="I173" s="2" t="s">
        <v>16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</row>
    <row r="174" spans="1:26" x14ac:dyDescent="0.3">
      <c r="A174" s="2" t="s">
        <v>9</v>
      </c>
      <c r="B174" s="2" t="s">
        <v>10</v>
      </c>
      <c r="C174" s="2" t="s">
        <v>33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73</v>
      </c>
      <c r="I174" s="2" t="s">
        <v>16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</row>
    <row r="175" spans="1:26" x14ac:dyDescent="0.3">
      <c r="A175" s="2" t="s">
        <v>9</v>
      </c>
      <c r="B175" s="2" t="s">
        <v>10</v>
      </c>
      <c r="C175" s="2" t="s">
        <v>34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73</v>
      </c>
      <c r="I175" s="2" t="s">
        <v>16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</row>
    <row r="176" spans="1:26" x14ac:dyDescent="0.3">
      <c r="A176" s="2" t="s">
        <v>9</v>
      </c>
      <c r="B176" s="2" t="s">
        <v>10</v>
      </c>
      <c r="C176" s="2" t="s">
        <v>35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73</v>
      </c>
      <c r="I176" s="2" t="s">
        <v>16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</row>
    <row r="177" spans="1:26" x14ac:dyDescent="0.3">
      <c r="A177" s="2" t="s">
        <v>9</v>
      </c>
      <c r="B177" s="2" t="s">
        <v>10</v>
      </c>
      <c r="C177" s="2" t="s">
        <v>36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73</v>
      </c>
      <c r="I177" s="2" t="s">
        <v>16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</row>
    <row r="178" spans="1:26" x14ac:dyDescent="0.3">
      <c r="A178" s="2" t="s">
        <v>9</v>
      </c>
      <c r="B178" s="2" t="s">
        <v>10</v>
      </c>
      <c r="C178" s="2" t="s">
        <v>37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73</v>
      </c>
      <c r="I178" s="2" t="s">
        <v>16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</row>
    <row r="179" spans="1:26" x14ac:dyDescent="0.3">
      <c r="A179" s="2" t="s">
        <v>9</v>
      </c>
      <c r="B179" s="2" t="s">
        <v>10</v>
      </c>
      <c r="C179" s="2" t="s">
        <v>38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73</v>
      </c>
      <c r="I179" s="2" t="s">
        <v>16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</row>
    <row r="180" spans="1:26" x14ac:dyDescent="0.3">
      <c r="A180" s="2" t="s">
        <v>9</v>
      </c>
      <c r="B180" s="2" t="s">
        <v>10</v>
      </c>
      <c r="C180" s="2" t="s">
        <v>39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73</v>
      </c>
      <c r="I180" s="2" t="s">
        <v>16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</row>
    <row r="181" spans="1:26" x14ac:dyDescent="0.3">
      <c r="A181" s="2" t="s">
        <v>9</v>
      </c>
      <c r="B181" s="2" t="s">
        <v>10</v>
      </c>
      <c r="C181" s="2" t="s">
        <v>40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73</v>
      </c>
      <c r="I181" s="2" t="s">
        <v>16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</row>
    <row r="182" spans="1:26" x14ac:dyDescent="0.3">
      <c r="A182" s="2" t="s">
        <v>9</v>
      </c>
      <c r="B182" s="2" t="s">
        <v>10</v>
      </c>
      <c r="C182" s="2" t="s">
        <v>41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73</v>
      </c>
      <c r="I182" s="2" t="s">
        <v>16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</row>
    <row r="183" spans="1:26" x14ac:dyDescent="0.3">
      <c r="A183" s="2" t="s">
        <v>9</v>
      </c>
      <c r="B183" s="2" t="s">
        <v>10</v>
      </c>
      <c r="C183" s="2" t="s">
        <v>42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73</v>
      </c>
      <c r="I183" s="2" t="s">
        <v>16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</row>
    <row r="184" spans="1:26" x14ac:dyDescent="0.3">
      <c r="A184" s="2" t="s">
        <v>9</v>
      </c>
      <c r="B184" s="2" t="s">
        <v>10</v>
      </c>
      <c r="C184" s="2" t="s">
        <v>10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73</v>
      </c>
      <c r="I184" s="2" t="s">
        <v>16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</row>
    <row r="185" spans="1:26" x14ac:dyDescent="0.3">
      <c r="A185" s="2" t="s">
        <v>9</v>
      </c>
      <c r="B185" s="2" t="s">
        <v>10</v>
      </c>
      <c r="C185" s="2" t="s">
        <v>43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73</v>
      </c>
      <c r="I185" s="2" t="s">
        <v>16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Input</vt:lpstr>
      <vt:lpstr>Old sas model</vt:lpstr>
      <vt:lpstr>Market shares starting point Fe</vt:lpstr>
      <vt:lpstr>Eurostat market shares</vt:lpstr>
      <vt:lpstr>RAW data extract</vt:lpstr>
      <vt:lpstr>Feuil1</vt:lpstr>
      <vt:lpstr>intermediary sheet</vt:lpstr>
      <vt:lpstr>Nomenclature</vt:lpstr>
      <vt:lpstr>Eurostat comsumption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2018-10-18T10:03:19Z</dcterms:modified>
</cp:coreProperties>
</file>